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ad-nas.regiogv.nl\013 - Beheer\02 Eigen mappen\Inge\Keuren\"/>
    </mc:Choice>
  </mc:AlternateContent>
  <xr:revisionPtr revIDLastSave="0" documentId="8_{53ADD8E6-6800-4022-A64A-687EDDF0BA3D}" xr6:coauthVersionLast="47" xr6:coauthVersionMax="47" xr10:uidLastSave="{00000000-0000-0000-0000-000000000000}"/>
  <bookViews>
    <workbookView xWindow="28680" yWindow="-120" windowWidth="29040" windowHeight="17790" activeTab="1" xr2:uid="{B88EFAFA-7489-47A8-9689-382F5C9F4370}"/>
  </bookViews>
  <sheets>
    <sheet name="Te gebruiken Rein" sheetId="6" r:id="rId1"/>
    <sheet name="Basis" sheetId="4" r:id="rId2"/>
    <sheet name="dump " sheetId="1" r:id="rId3"/>
    <sheet name="containers " sheetId="3" r:id="rId4"/>
    <sheet name="Uitleg" sheetId="5" r:id="rId5"/>
    <sheet name="VB Vincent" sheetId="2" r:id="rId6"/>
  </sheets>
  <definedNames>
    <definedName name="_xlnm._FilterDatabase" localSheetId="1" hidden="1">Basis!$A$1:$P$1871</definedName>
    <definedName name="_xlnm._FilterDatabase" localSheetId="3" hidden="1">'containers '!$A$1:$Z$2009</definedName>
    <definedName name="_xlnm._FilterDatabase" localSheetId="2" hidden="1">'dump '!$A$1:$AE$1941</definedName>
    <definedName name="_xlnm._FilterDatabase" localSheetId="0" hidden="1">'Te gebruiken Rein'!$A$1:$R$1871</definedName>
    <definedName name="_xlnm._FilterDatabase" localSheetId="5" hidden="1">'VB Vincent'!$A$1:$Y$2005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4" l="1"/>
  <c r="L4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L205" i="4"/>
  <c r="L206" i="4"/>
  <c r="L207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6" i="4"/>
  <c r="L227" i="4"/>
  <c r="L228" i="4"/>
  <c r="L229" i="4"/>
  <c r="L230" i="4"/>
  <c r="L231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244" i="4"/>
  <c r="L245" i="4"/>
  <c r="L246" i="4"/>
  <c r="L247" i="4"/>
  <c r="L248" i="4"/>
  <c r="L249" i="4"/>
  <c r="L250" i="4"/>
  <c r="L251" i="4"/>
  <c r="L252" i="4"/>
  <c r="L253" i="4"/>
  <c r="L254" i="4"/>
  <c r="L255" i="4"/>
  <c r="L256" i="4"/>
  <c r="L257" i="4"/>
  <c r="L258" i="4"/>
  <c r="L259" i="4"/>
  <c r="L260" i="4"/>
  <c r="L261" i="4"/>
  <c r="L262" i="4"/>
  <c r="L263" i="4"/>
  <c r="L264" i="4"/>
  <c r="L265" i="4"/>
  <c r="L266" i="4"/>
  <c r="L267" i="4"/>
  <c r="L268" i="4"/>
  <c r="L269" i="4"/>
  <c r="L270" i="4"/>
  <c r="L271" i="4"/>
  <c r="L272" i="4"/>
  <c r="L273" i="4"/>
  <c r="L274" i="4"/>
  <c r="L275" i="4"/>
  <c r="L276" i="4"/>
  <c r="L277" i="4"/>
  <c r="L278" i="4"/>
  <c r="L279" i="4"/>
  <c r="L280" i="4"/>
  <c r="L281" i="4"/>
  <c r="L282" i="4"/>
  <c r="L283" i="4"/>
  <c r="L284" i="4"/>
  <c r="L285" i="4"/>
  <c r="L286" i="4"/>
  <c r="L287" i="4"/>
  <c r="L288" i="4"/>
  <c r="L289" i="4"/>
  <c r="L290" i="4"/>
  <c r="L291" i="4"/>
  <c r="L292" i="4"/>
  <c r="L293" i="4"/>
  <c r="L294" i="4"/>
  <c r="L295" i="4"/>
  <c r="L296" i="4"/>
  <c r="L297" i="4"/>
  <c r="L298" i="4"/>
  <c r="L299" i="4"/>
  <c r="L300" i="4"/>
  <c r="L301" i="4"/>
  <c r="L302" i="4"/>
  <c r="L303" i="4"/>
  <c r="L304" i="4"/>
  <c r="L305" i="4"/>
  <c r="L306" i="4"/>
  <c r="L307" i="4"/>
  <c r="L308" i="4"/>
  <c r="L309" i="4"/>
  <c r="L310" i="4"/>
  <c r="L311" i="4"/>
  <c r="L312" i="4"/>
  <c r="L313" i="4"/>
  <c r="L314" i="4"/>
  <c r="L315" i="4"/>
  <c r="L316" i="4"/>
  <c r="L317" i="4"/>
  <c r="L318" i="4"/>
  <c r="L319" i="4"/>
  <c r="L320" i="4"/>
  <c r="L321" i="4"/>
  <c r="L322" i="4"/>
  <c r="L323" i="4"/>
  <c r="L324" i="4"/>
  <c r="L325" i="4"/>
  <c r="L326" i="4"/>
  <c r="L327" i="4"/>
  <c r="L328" i="4"/>
  <c r="L329" i="4"/>
  <c r="L330" i="4"/>
  <c r="L331" i="4"/>
  <c r="L332" i="4"/>
  <c r="L333" i="4"/>
  <c r="L334" i="4"/>
  <c r="L335" i="4"/>
  <c r="L336" i="4"/>
  <c r="L337" i="4"/>
  <c r="L338" i="4"/>
  <c r="L339" i="4"/>
  <c r="L340" i="4"/>
  <c r="L341" i="4"/>
  <c r="L342" i="4"/>
  <c r="L343" i="4"/>
  <c r="L344" i="4"/>
  <c r="L345" i="4"/>
  <c r="L346" i="4"/>
  <c r="L347" i="4"/>
  <c r="L348" i="4"/>
  <c r="L349" i="4"/>
  <c r="L350" i="4"/>
  <c r="L351" i="4"/>
  <c r="L352" i="4"/>
  <c r="L353" i="4"/>
  <c r="L354" i="4"/>
  <c r="L355" i="4"/>
  <c r="L356" i="4"/>
  <c r="L357" i="4"/>
  <c r="L358" i="4"/>
  <c r="L359" i="4"/>
  <c r="L360" i="4"/>
  <c r="L361" i="4"/>
  <c r="L362" i="4"/>
  <c r="L363" i="4"/>
  <c r="L364" i="4"/>
  <c r="L365" i="4"/>
  <c r="L366" i="4"/>
  <c r="L367" i="4"/>
  <c r="L368" i="4"/>
  <c r="L369" i="4"/>
  <c r="L370" i="4"/>
  <c r="L371" i="4"/>
  <c r="L372" i="4"/>
  <c r="L373" i="4"/>
  <c r="L374" i="4"/>
  <c r="L375" i="4"/>
  <c r="L376" i="4"/>
  <c r="L377" i="4"/>
  <c r="L378" i="4"/>
  <c r="L379" i="4"/>
  <c r="L380" i="4"/>
  <c r="L381" i="4"/>
  <c r="L382" i="4"/>
  <c r="L383" i="4"/>
  <c r="L384" i="4"/>
  <c r="L385" i="4"/>
  <c r="L386" i="4"/>
  <c r="L387" i="4"/>
  <c r="L388" i="4"/>
  <c r="L389" i="4"/>
  <c r="L390" i="4"/>
  <c r="L391" i="4"/>
  <c r="L392" i="4"/>
  <c r="L393" i="4"/>
  <c r="L394" i="4"/>
  <c r="L395" i="4"/>
  <c r="L396" i="4"/>
  <c r="L397" i="4"/>
  <c r="L398" i="4"/>
  <c r="L399" i="4"/>
  <c r="L400" i="4"/>
  <c r="L401" i="4"/>
  <c r="L402" i="4"/>
  <c r="L403" i="4"/>
  <c r="L404" i="4"/>
  <c r="L405" i="4"/>
  <c r="L406" i="4"/>
  <c r="L407" i="4"/>
  <c r="L408" i="4"/>
  <c r="L409" i="4"/>
  <c r="L410" i="4"/>
  <c r="L411" i="4"/>
  <c r="L412" i="4"/>
  <c r="L413" i="4"/>
  <c r="L414" i="4"/>
  <c r="L415" i="4"/>
  <c r="L416" i="4"/>
  <c r="L417" i="4"/>
  <c r="L418" i="4"/>
  <c r="L419" i="4"/>
  <c r="L420" i="4"/>
  <c r="L421" i="4"/>
  <c r="L422" i="4"/>
  <c r="L423" i="4"/>
  <c r="L424" i="4"/>
  <c r="L425" i="4"/>
  <c r="L426" i="4"/>
  <c r="L427" i="4"/>
  <c r="L428" i="4"/>
  <c r="L429" i="4"/>
  <c r="L430" i="4"/>
  <c r="L431" i="4"/>
  <c r="L432" i="4"/>
  <c r="L433" i="4"/>
  <c r="L434" i="4"/>
  <c r="L435" i="4"/>
  <c r="L436" i="4"/>
  <c r="L437" i="4"/>
  <c r="L438" i="4"/>
  <c r="L439" i="4"/>
  <c r="L440" i="4"/>
  <c r="L441" i="4"/>
  <c r="L442" i="4"/>
  <c r="L443" i="4"/>
  <c r="L444" i="4"/>
  <c r="L445" i="4"/>
  <c r="L446" i="4"/>
  <c r="L447" i="4"/>
  <c r="L448" i="4"/>
  <c r="L449" i="4"/>
  <c r="L450" i="4"/>
  <c r="L451" i="4"/>
  <c r="L452" i="4"/>
  <c r="L453" i="4"/>
  <c r="L454" i="4"/>
  <c r="L455" i="4"/>
  <c r="L456" i="4"/>
  <c r="L457" i="4"/>
  <c r="L458" i="4"/>
  <c r="L459" i="4"/>
  <c r="L460" i="4"/>
  <c r="L461" i="4"/>
  <c r="L462" i="4"/>
  <c r="L463" i="4"/>
  <c r="L464" i="4"/>
  <c r="L465" i="4"/>
  <c r="L466" i="4"/>
  <c r="L467" i="4"/>
  <c r="L468" i="4"/>
  <c r="L469" i="4"/>
  <c r="L470" i="4"/>
  <c r="L471" i="4"/>
  <c r="L472" i="4"/>
  <c r="L473" i="4"/>
  <c r="L474" i="4"/>
  <c r="L475" i="4"/>
  <c r="L476" i="4"/>
  <c r="L477" i="4"/>
  <c r="L478" i="4"/>
  <c r="L479" i="4"/>
  <c r="L480" i="4"/>
  <c r="L481" i="4"/>
  <c r="L482" i="4"/>
  <c r="L483" i="4"/>
  <c r="L484" i="4"/>
  <c r="L485" i="4"/>
  <c r="L486" i="4"/>
  <c r="L487" i="4"/>
  <c r="L488" i="4"/>
  <c r="L489" i="4"/>
  <c r="L490" i="4"/>
  <c r="L491" i="4"/>
  <c r="L492" i="4"/>
  <c r="L493" i="4"/>
  <c r="L494" i="4"/>
  <c r="L495" i="4"/>
  <c r="L496" i="4"/>
  <c r="L497" i="4"/>
  <c r="L498" i="4"/>
  <c r="L499" i="4"/>
  <c r="L500" i="4"/>
  <c r="L501" i="4"/>
  <c r="L502" i="4"/>
  <c r="L503" i="4"/>
  <c r="L504" i="4"/>
  <c r="L505" i="4"/>
  <c r="L506" i="4"/>
  <c r="L507" i="4"/>
  <c r="L508" i="4"/>
  <c r="L509" i="4"/>
  <c r="L510" i="4"/>
  <c r="L511" i="4"/>
  <c r="L512" i="4"/>
  <c r="L513" i="4"/>
  <c r="L514" i="4"/>
  <c r="L515" i="4"/>
  <c r="L516" i="4"/>
  <c r="L517" i="4"/>
  <c r="L518" i="4"/>
  <c r="L519" i="4"/>
  <c r="L520" i="4"/>
  <c r="L521" i="4"/>
  <c r="L522" i="4"/>
  <c r="L523" i="4"/>
  <c r="L524" i="4"/>
  <c r="L525" i="4"/>
  <c r="L526" i="4"/>
  <c r="L527" i="4"/>
  <c r="L528" i="4"/>
  <c r="L529" i="4"/>
  <c r="L530" i="4"/>
  <c r="L531" i="4"/>
  <c r="L532" i="4"/>
  <c r="L533" i="4"/>
  <c r="L534" i="4"/>
  <c r="L535" i="4"/>
  <c r="L536" i="4"/>
  <c r="L537" i="4"/>
  <c r="L538" i="4"/>
  <c r="L539" i="4"/>
  <c r="L540" i="4"/>
  <c r="L541" i="4"/>
  <c r="L542" i="4"/>
  <c r="L543" i="4"/>
  <c r="L544" i="4"/>
  <c r="L545" i="4"/>
  <c r="L546" i="4"/>
  <c r="L547" i="4"/>
  <c r="L548" i="4"/>
  <c r="L549" i="4"/>
  <c r="L550" i="4"/>
  <c r="L551" i="4"/>
  <c r="L552" i="4"/>
  <c r="L553" i="4"/>
  <c r="L554" i="4"/>
  <c r="L555" i="4"/>
  <c r="L556" i="4"/>
  <c r="L557" i="4"/>
  <c r="L558" i="4"/>
  <c r="L559" i="4"/>
  <c r="L560" i="4"/>
  <c r="L561" i="4"/>
  <c r="L562" i="4"/>
  <c r="L563" i="4"/>
  <c r="L564" i="4"/>
  <c r="L565" i="4"/>
  <c r="L566" i="4"/>
  <c r="L567" i="4"/>
  <c r="L568" i="4"/>
  <c r="L569" i="4"/>
  <c r="L570" i="4"/>
  <c r="L571" i="4"/>
  <c r="L572" i="4"/>
  <c r="L573" i="4"/>
  <c r="L574" i="4"/>
  <c r="L575" i="4"/>
  <c r="L576" i="4"/>
  <c r="L577" i="4"/>
  <c r="L578" i="4"/>
  <c r="L579" i="4"/>
  <c r="L580" i="4"/>
  <c r="L581" i="4"/>
  <c r="L582" i="4"/>
  <c r="L583" i="4"/>
  <c r="L584" i="4"/>
  <c r="L585" i="4"/>
  <c r="L586" i="4"/>
  <c r="L587" i="4"/>
  <c r="L588" i="4"/>
  <c r="L589" i="4"/>
  <c r="L590" i="4"/>
  <c r="L591" i="4"/>
  <c r="L592" i="4"/>
  <c r="L593" i="4"/>
  <c r="L594" i="4"/>
  <c r="L595" i="4"/>
  <c r="L596" i="4"/>
  <c r="L597" i="4"/>
  <c r="L598" i="4"/>
  <c r="L599" i="4"/>
  <c r="L600" i="4"/>
  <c r="L601" i="4"/>
  <c r="L602" i="4"/>
  <c r="L603" i="4"/>
  <c r="L604" i="4"/>
  <c r="L605" i="4"/>
  <c r="L606" i="4"/>
  <c r="L607" i="4"/>
  <c r="L608" i="4"/>
  <c r="L609" i="4"/>
  <c r="L610" i="4"/>
  <c r="L611" i="4"/>
  <c r="L612" i="4"/>
  <c r="L613" i="4"/>
  <c r="L614" i="4"/>
  <c r="L615" i="4"/>
  <c r="L616" i="4"/>
  <c r="L617" i="4"/>
  <c r="L618" i="4"/>
  <c r="L619" i="4"/>
  <c r="L620" i="4"/>
  <c r="L621" i="4"/>
  <c r="L622" i="4"/>
  <c r="L623" i="4"/>
  <c r="L624" i="4"/>
  <c r="L625" i="4"/>
  <c r="L626" i="4"/>
  <c r="L627" i="4"/>
  <c r="L628" i="4"/>
  <c r="L629" i="4"/>
  <c r="L630" i="4"/>
  <c r="L631" i="4"/>
  <c r="L632" i="4"/>
  <c r="L633" i="4"/>
  <c r="L634" i="4"/>
  <c r="L635" i="4"/>
  <c r="L636" i="4"/>
  <c r="L637" i="4"/>
  <c r="L638" i="4"/>
  <c r="L639" i="4"/>
  <c r="L640" i="4"/>
  <c r="L641" i="4"/>
  <c r="L642" i="4"/>
  <c r="L643" i="4"/>
  <c r="L644" i="4"/>
  <c r="L645" i="4"/>
  <c r="L646" i="4"/>
  <c r="L647" i="4"/>
  <c r="L648" i="4"/>
  <c r="L649" i="4"/>
  <c r="L650" i="4"/>
  <c r="L651" i="4"/>
  <c r="L652" i="4"/>
  <c r="L653" i="4"/>
  <c r="L654" i="4"/>
  <c r="L655" i="4"/>
  <c r="L656" i="4"/>
  <c r="L657" i="4"/>
  <c r="L658" i="4"/>
  <c r="L659" i="4"/>
  <c r="L660" i="4"/>
  <c r="L661" i="4"/>
  <c r="L662" i="4"/>
  <c r="L663" i="4"/>
  <c r="L664" i="4"/>
  <c r="L665" i="4"/>
  <c r="L666" i="4"/>
  <c r="L667" i="4"/>
  <c r="L668" i="4"/>
  <c r="L669" i="4"/>
  <c r="L670" i="4"/>
  <c r="L671" i="4"/>
  <c r="L672" i="4"/>
  <c r="L673" i="4"/>
  <c r="L674" i="4"/>
  <c r="L675" i="4"/>
  <c r="L676" i="4"/>
  <c r="L677" i="4"/>
  <c r="L678" i="4"/>
  <c r="L679" i="4"/>
  <c r="L680" i="4"/>
  <c r="L681" i="4"/>
  <c r="L682" i="4"/>
  <c r="L683" i="4"/>
  <c r="L684" i="4"/>
  <c r="L685" i="4"/>
  <c r="L686" i="4"/>
  <c r="L687" i="4"/>
  <c r="L688" i="4"/>
  <c r="L689" i="4"/>
  <c r="L690" i="4"/>
  <c r="L691" i="4"/>
  <c r="L692" i="4"/>
  <c r="L693" i="4"/>
  <c r="L694" i="4"/>
  <c r="L695" i="4"/>
  <c r="L696" i="4"/>
  <c r="L697" i="4"/>
  <c r="L698" i="4"/>
  <c r="L699" i="4"/>
  <c r="L700" i="4"/>
  <c r="L701" i="4"/>
  <c r="L702" i="4"/>
  <c r="L703" i="4"/>
  <c r="L704" i="4"/>
  <c r="L705" i="4"/>
  <c r="L706" i="4"/>
  <c r="L707" i="4"/>
  <c r="L708" i="4"/>
  <c r="L709" i="4"/>
  <c r="L710" i="4"/>
  <c r="L711" i="4"/>
  <c r="L712" i="4"/>
  <c r="L713" i="4"/>
  <c r="L714" i="4"/>
  <c r="L715" i="4"/>
  <c r="L716" i="4"/>
  <c r="L717" i="4"/>
  <c r="L718" i="4"/>
  <c r="L719" i="4"/>
  <c r="L720" i="4"/>
  <c r="L721" i="4"/>
  <c r="L722" i="4"/>
  <c r="L723" i="4"/>
  <c r="L724" i="4"/>
  <c r="L725" i="4"/>
  <c r="L726" i="4"/>
  <c r="L727" i="4"/>
  <c r="L728" i="4"/>
  <c r="L729" i="4"/>
  <c r="L730" i="4"/>
  <c r="L731" i="4"/>
  <c r="L732" i="4"/>
  <c r="L733" i="4"/>
  <c r="L734" i="4"/>
  <c r="L735" i="4"/>
  <c r="L736" i="4"/>
  <c r="L737" i="4"/>
  <c r="L738" i="4"/>
  <c r="L739" i="4"/>
  <c r="L740" i="4"/>
  <c r="L741" i="4"/>
  <c r="L742" i="4"/>
  <c r="L743" i="4"/>
  <c r="L744" i="4"/>
  <c r="L745" i="4"/>
  <c r="L746" i="4"/>
  <c r="L747" i="4"/>
  <c r="L748" i="4"/>
  <c r="L749" i="4"/>
  <c r="L750" i="4"/>
  <c r="L751" i="4"/>
  <c r="L752" i="4"/>
  <c r="L753" i="4"/>
  <c r="L754" i="4"/>
  <c r="L755" i="4"/>
  <c r="L756" i="4"/>
  <c r="L757" i="4"/>
  <c r="L758" i="4"/>
  <c r="L759" i="4"/>
  <c r="L760" i="4"/>
  <c r="L761" i="4"/>
  <c r="L762" i="4"/>
  <c r="L763" i="4"/>
  <c r="L764" i="4"/>
  <c r="L765" i="4"/>
  <c r="L766" i="4"/>
  <c r="L767" i="4"/>
  <c r="L768" i="4"/>
  <c r="L769" i="4"/>
  <c r="L770" i="4"/>
  <c r="L771" i="4"/>
  <c r="L772" i="4"/>
  <c r="L773" i="4"/>
  <c r="L774" i="4"/>
  <c r="L775" i="4"/>
  <c r="L776" i="4"/>
  <c r="L777" i="4"/>
  <c r="L778" i="4"/>
  <c r="L779" i="4"/>
  <c r="L780" i="4"/>
  <c r="L781" i="4"/>
  <c r="L782" i="4"/>
  <c r="L783" i="4"/>
  <c r="L784" i="4"/>
  <c r="L785" i="4"/>
  <c r="L786" i="4"/>
  <c r="L787" i="4"/>
  <c r="L788" i="4"/>
  <c r="L789" i="4"/>
  <c r="L790" i="4"/>
  <c r="L791" i="4"/>
  <c r="L792" i="4"/>
  <c r="L793" i="4"/>
  <c r="L794" i="4"/>
  <c r="L795" i="4"/>
  <c r="L796" i="4"/>
  <c r="L797" i="4"/>
  <c r="L798" i="4"/>
  <c r="L799" i="4"/>
  <c r="L800" i="4"/>
  <c r="L801" i="4"/>
  <c r="L802" i="4"/>
  <c r="L803" i="4"/>
  <c r="L804" i="4"/>
  <c r="L805" i="4"/>
  <c r="L806" i="4"/>
  <c r="L807" i="4"/>
  <c r="L808" i="4"/>
  <c r="L809" i="4"/>
  <c r="L810" i="4"/>
  <c r="L811" i="4"/>
  <c r="L812" i="4"/>
  <c r="L813" i="4"/>
  <c r="L814" i="4"/>
  <c r="L815" i="4"/>
  <c r="L816" i="4"/>
  <c r="L817" i="4"/>
  <c r="L818" i="4"/>
  <c r="L819" i="4"/>
  <c r="L820" i="4"/>
  <c r="L821" i="4"/>
  <c r="L822" i="4"/>
  <c r="L823" i="4"/>
  <c r="L824" i="4"/>
  <c r="L825" i="4"/>
  <c r="L826" i="4"/>
  <c r="L827" i="4"/>
  <c r="L828" i="4"/>
  <c r="L829" i="4"/>
  <c r="L830" i="4"/>
  <c r="L831" i="4"/>
  <c r="L832" i="4"/>
  <c r="L833" i="4"/>
  <c r="L834" i="4"/>
  <c r="L835" i="4"/>
  <c r="L836" i="4"/>
  <c r="L837" i="4"/>
  <c r="L838" i="4"/>
  <c r="L839" i="4"/>
  <c r="L840" i="4"/>
  <c r="L841" i="4"/>
  <c r="L842" i="4"/>
  <c r="L843" i="4"/>
  <c r="L844" i="4"/>
  <c r="L845" i="4"/>
  <c r="L846" i="4"/>
  <c r="L847" i="4"/>
  <c r="L848" i="4"/>
  <c r="L849" i="4"/>
  <c r="L850" i="4"/>
  <c r="L851" i="4"/>
  <c r="L852" i="4"/>
  <c r="L853" i="4"/>
  <c r="L854" i="4"/>
  <c r="L855" i="4"/>
  <c r="L856" i="4"/>
  <c r="L857" i="4"/>
  <c r="L858" i="4"/>
  <c r="L859" i="4"/>
  <c r="L860" i="4"/>
  <c r="L861" i="4"/>
  <c r="L862" i="4"/>
  <c r="L863" i="4"/>
  <c r="L864" i="4"/>
  <c r="L865" i="4"/>
  <c r="L866" i="4"/>
  <c r="L867" i="4"/>
  <c r="L868" i="4"/>
  <c r="L869" i="4"/>
  <c r="L870" i="4"/>
  <c r="L871" i="4"/>
  <c r="L872" i="4"/>
  <c r="L873" i="4"/>
  <c r="L874" i="4"/>
  <c r="L875" i="4"/>
  <c r="L876" i="4"/>
  <c r="L877" i="4"/>
  <c r="L878" i="4"/>
  <c r="L879" i="4"/>
  <c r="L880" i="4"/>
  <c r="L881" i="4"/>
  <c r="L882" i="4"/>
  <c r="L883" i="4"/>
  <c r="L884" i="4"/>
  <c r="L885" i="4"/>
  <c r="L886" i="4"/>
  <c r="L887" i="4"/>
  <c r="L888" i="4"/>
  <c r="L889" i="4"/>
  <c r="L890" i="4"/>
  <c r="L891" i="4"/>
  <c r="L892" i="4"/>
  <c r="L893" i="4"/>
  <c r="L894" i="4"/>
  <c r="L895" i="4"/>
  <c r="L896" i="4"/>
  <c r="L897" i="4"/>
  <c r="L898" i="4"/>
  <c r="L899" i="4"/>
  <c r="L900" i="4"/>
  <c r="L901" i="4"/>
  <c r="L902" i="4"/>
  <c r="L903" i="4"/>
  <c r="L904" i="4"/>
  <c r="L905" i="4"/>
  <c r="L906" i="4"/>
  <c r="L907" i="4"/>
  <c r="L908" i="4"/>
  <c r="L909" i="4"/>
  <c r="L910" i="4"/>
  <c r="L911" i="4"/>
  <c r="L912" i="4"/>
  <c r="L913" i="4"/>
  <c r="L914" i="4"/>
  <c r="L915" i="4"/>
  <c r="L916" i="4"/>
  <c r="L917" i="4"/>
  <c r="L918" i="4"/>
  <c r="L919" i="4"/>
  <c r="L920" i="4"/>
  <c r="L921" i="4"/>
  <c r="L922" i="4"/>
  <c r="L923" i="4"/>
  <c r="L924" i="4"/>
  <c r="L925" i="4"/>
  <c r="L926" i="4"/>
  <c r="L927" i="4"/>
  <c r="L928" i="4"/>
  <c r="L929" i="4"/>
  <c r="L930" i="4"/>
  <c r="L931" i="4"/>
  <c r="L932" i="4"/>
  <c r="L933" i="4"/>
  <c r="L934" i="4"/>
  <c r="L935" i="4"/>
  <c r="L936" i="4"/>
  <c r="L937" i="4"/>
  <c r="L938" i="4"/>
  <c r="L939" i="4"/>
  <c r="L940" i="4"/>
  <c r="L941" i="4"/>
  <c r="L942" i="4"/>
  <c r="L943" i="4"/>
  <c r="L944" i="4"/>
  <c r="L945" i="4"/>
  <c r="L946" i="4"/>
  <c r="L947" i="4"/>
  <c r="L948" i="4"/>
  <c r="L949" i="4"/>
  <c r="L950" i="4"/>
  <c r="L951" i="4"/>
  <c r="L952" i="4"/>
  <c r="L953" i="4"/>
  <c r="L954" i="4"/>
  <c r="L955" i="4"/>
  <c r="L956" i="4"/>
  <c r="L957" i="4"/>
  <c r="L958" i="4"/>
  <c r="L959" i="4"/>
  <c r="L960" i="4"/>
  <c r="L961" i="4"/>
  <c r="L962" i="4"/>
  <c r="L963" i="4"/>
  <c r="L964" i="4"/>
  <c r="L965" i="4"/>
  <c r="L966" i="4"/>
  <c r="L967" i="4"/>
  <c r="L968" i="4"/>
  <c r="L969" i="4"/>
  <c r="L970" i="4"/>
  <c r="L971" i="4"/>
  <c r="L972" i="4"/>
  <c r="L973" i="4"/>
  <c r="L974" i="4"/>
  <c r="L975" i="4"/>
  <c r="L976" i="4"/>
  <c r="L977" i="4"/>
  <c r="L978" i="4"/>
  <c r="L979" i="4"/>
  <c r="L980" i="4"/>
  <c r="L981" i="4"/>
  <c r="L982" i="4"/>
  <c r="L983" i="4"/>
  <c r="L984" i="4"/>
  <c r="L985" i="4"/>
  <c r="L986" i="4"/>
  <c r="L987" i="4"/>
  <c r="L988" i="4"/>
  <c r="L989" i="4"/>
  <c r="L990" i="4"/>
  <c r="L991" i="4"/>
  <c r="L992" i="4"/>
  <c r="L993" i="4"/>
  <c r="L994" i="4"/>
  <c r="L995" i="4"/>
  <c r="L996" i="4"/>
  <c r="L997" i="4"/>
  <c r="L998" i="4"/>
  <c r="L999" i="4"/>
  <c r="L1000" i="4"/>
  <c r="L1001" i="4"/>
  <c r="L1002" i="4"/>
  <c r="L1003" i="4"/>
  <c r="L1004" i="4"/>
  <c r="L1005" i="4"/>
  <c r="L1006" i="4"/>
  <c r="L1007" i="4"/>
  <c r="L1008" i="4"/>
  <c r="L1009" i="4"/>
  <c r="L1010" i="4"/>
  <c r="L1011" i="4"/>
  <c r="L1012" i="4"/>
  <c r="L1013" i="4"/>
  <c r="L1014" i="4"/>
  <c r="L1015" i="4"/>
  <c r="L1016" i="4"/>
  <c r="L1017" i="4"/>
  <c r="L1018" i="4"/>
  <c r="L1019" i="4"/>
  <c r="L1020" i="4"/>
  <c r="L1021" i="4"/>
  <c r="L1022" i="4"/>
  <c r="L1023" i="4"/>
  <c r="L1024" i="4"/>
  <c r="L1025" i="4"/>
  <c r="L1026" i="4"/>
  <c r="L1027" i="4"/>
  <c r="L1028" i="4"/>
  <c r="L1029" i="4"/>
  <c r="L1030" i="4"/>
  <c r="L1031" i="4"/>
  <c r="L1032" i="4"/>
  <c r="L1033" i="4"/>
  <c r="L1034" i="4"/>
  <c r="L1035" i="4"/>
  <c r="L1036" i="4"/>
  <c r="L1037" i="4"/>
  <c r="L1038" i="4"/>
  <c r="L1039" i="4"/>
  <c r="L1040" i="4"/>
  <c r="L1041" i="4"/>
  <c r="L1042" i="4"/>
  <c r="L1043" i="4"/>
  <c r="L1044" i="4"/>
  <c r="L1045" i="4"/>
  <c r="L1046" i="4"/>
  <c r="L1047" i="4"/>
  <c r="L1048" i="4"/>
  <c r="L1049" i="4"/>
  <c r="L1050" i="4"/>
  <c r="L1051" i="4"/>
  <c r="L1052" i="4"/>
  <c r="L1053" i="4"/>
  <c r="L1054" i="4"/>
  <c r="L1055" i="4"/>
  <c r="L1056" i="4"/>
  <c r="L1057" i="4"/>
  <c r="L1058" i="4"/>
  <c r="L1059" i="4"/>
  <c r="L1060" i="4"/>
  <c r="L1061" i="4"/>
  <c r="L1062" i="4"/>
  <c r="L1063" i="4"/>
  <c r="L1064" i="4"/>
  <c r="L1065" i="4"/>
  <c r="L1066" i="4"/>
  <c r="L1067" i="4"/>
  <c r="L1068" i="4"/>
  <c r="L1069" i="4"/>
  <c r="L1070" i="4"/>
  <c r="L1071" i="4"/>
  <c r="L1072" i="4"/>
  <c r="L1073" i="4"/>
  <c r="L1074" i="4"/>
  <c r="L1075" i="4"/>
  <c r="L1076" i="4"/>
  <c r="L1077" i="4"/>
  <c r="L1078" i="4"/>
  <c r="L1079" i="4"/>
  <c r="L1080" i="4"/>
  <c r="L1081" i="4"/>
  <c r="L1082" i="4"/>
  <c r="L1083" i="4"/>
  <c r="L1084" i="4"/>
  <c r="L1085" i="4"/>
  <c r="L1086" i="4"/>
  <c r="L1087" i="4"/>
  <c r="L1088" i="4"/>
  <c r="L1089" i="4"/>
  <c r="L1090" i="4"/>
  <c r="L1091" i="4"/>
  <c r="L1092" i="4"/>
  <c r="L1093" i="4"/>
  <c r="L1094" i="4"/>
  <c r="L1095" i="4"/>
  <c r="L1096" i="4"/>
  <c r="L1097" i="4"/>
  <c r="L1098" i="4"/>
  <c r="L1099" i="4"/>
  <c r="L1100" i="4"/>
  <c r="L1101" i="4"/>
  <c r="L1102" i="4"/>
  <c r="L1103" i="4"/>
  <c r="L1104" i="4"/>
  <c r="L1105" i="4"/>
  <c r="L1106" i="4"/>
  <c r="L1107" i="4"/>
  <c r="L1108" i="4"/>
  <c r="L1109" i="4"/>
  <c r="L1110" i="4"/>
  <c r="L1111" i="4"/>
  <c r="L1112" i="4"/>
  <c r="L1113" i="4"/>
  <c r="L1114" i="4"/>
  <c r="L1115" i="4"/>
  <c r="L1116" i="4"/>
  <c r="L1117" i="4"/>
  <c r="L1118" i="4"/>
  <c r="L1119" i="4"/>
  <c r="L1120" i="4"/>
  <c r="L1121" i="4"/>
  <c r="L1122" i="4"/>
  <c r="L1123" i="4"/>
  <c r="L1124" i="4"/>
  <c r="L1125" i="4"/>
  <c r="L1126" i="4"/>
  <c r="L1127" i="4"/>
  <c r="L1128" i="4"/>
  <c r="L1129" i="4"/>
  <c r="L1130" i="4"/>
  <c r="L1131" i="4"/>
  <c r="L1132" i="4"/>
  <c r="L1133" i="4"/>
  <c r="L1134" i="4"/>
  <c r="L1135" i="4"/>
  <c r="L1136" i="4"/>
  <c r="L1137" i="4"/>
  <c r="L1138" i="4"/>
  <c r="L1139" i="4"/>
  <c r="L1140" i="4"/>
  <c r="L1141" i="4"/>
  <c r="L1142" i="4"/>
  <c r="L1143" i="4"/>
  <c r="L1144" i="4"/>
  <c r="L1145" i="4"/>
  <c r="L1146" i="4"/>
  <c r="L1147" i="4"/>
  <c r="L1148" i="4"/>
  <c r="L1149" i="4"/>
  <c r="L1150" i="4"/>
  <c r="L1151" i="4"/>
  <c r="L1152" i="4"/>
  <c r="L1153" i="4"/>
  <c r="L1154" i="4"/>
  <c r="L1155" i="4"/>
  <c r="L1156" i="4"/>
  <c r="L1157" i="4"/>
  <c r="L1158" i="4"/>
  <c r="L1159" i="4"/>
  <c r="L1160" i="4"/>
  <c r="L1161" i="4"/>
  <c r="L1162" i="4"/>
  <c r="L1163" i="4"/>
  <c r="L1164" i="4"/>
  <c r="L1165" i="4"/>
  <c r="L1166" i="4"/>
  <c r="L1167" i="4"/>
  <c r="L1168" i="4"/>
  <c r="L1169" i="4"/>
  <c r="L1170" i="4"/>
  <c r="L1171" i="4"/>
  <c r="L1172" i="4"/>
  <c r="L1173" i="4"/>
  <c r="L1174" i="4"/>
  <c r="L1175" i="4"/>
  <c r="L1176" i="4"/>
  <c r="L1177" i="4"/>
  <c r="L1178" i="4"/>
  <c r="L1179" i="4"/>
  <c r="L1180" i="4"/>
  <c r="L1181" i="4"/>
  <c r="L1182" i="4"/>
  <c r="L1183" i="4"/>
  <c r="L1184" i="4"/>
  <c r="L1185" i="4"/>
  <c r="L1186" i="4"/>
  <c r="L1187" i="4"/>
  <c r="L1188" i="4"/>
  <c r="L1189" i="4"/>
  <c r="L1190" i="4"/>
  <c r="L1191" i="4"/>
  <c r="L1192" i="4"/>
  <c r="L1193" i="4"/>
  <c r="L1194" i="4"/>
  <c r="L1195" i="4"/>
  <c r="L1196" i="4"/>
  <c r="L1197" i="4"/>
  <c r="L1198" i="4"/>
  <c r="L1199" i="4"/>
  <c r="L1200" i="4"/>
  <c r="L1201" i="4"/>
  <c r="L1202" i="4"/>
  <c r="L1203" i="4"/>
  <c r="L1204" i="4"/>
  <c r="L1205" i="4"/>
  <c r="L1206" i="4"/>
  <c r="L1207" i="4"/>
  <c r="L1208" i="4"/>
  <c r="L1209" i="4"/>
  <c r="L1210" i="4"/>
  <c r="L1211" i="4"/>
  <c r="L1212" i="4"/>
  <c r="L1213" i="4"/>
  <c r="L1214" i="4"/>
  <c r="L1215" i="4"/>
  <c r="L1216" i="4"/>
  <c r="L1217" i="4"/>
  <c r="L1218" i="4"/>
  <c r="L1219" i="4"/>
  <c r="L1220" i="4"/>
  <c r="L1221" i="4"/>
  <c r="L1222" i="4"/>
  <c r="L1223" i="4"/>
  <c r="L1224" i="4"/>
  <c r="L1225" i="4"/>
  <c r="L1226" i="4"/>
  <c r="L1227" i="4"/>
  <c r="L1228" i="4"/>
  <c r="L1229" i="4"/>
  <c r="L1230" i="4"/>
  <c r="L1231" i="4"/>
  <c r="L1232" i="4"/>
  <c r="L1233" i="4"/>
  <c r="L1234" i="4"/>
  <c r="L1235" i="4"/>
  <c r="L1236" i="4"/>
  <c r="L1237" i="4"/>
  <c r="L1238" i="4"/>
  <c r="L1239" i="4"/>
  <c r="L1240" i="4"/>
  <c r="L1241" i="4"/>
  <c r="L1242" i="4"/>
  <c r="L1243" i="4"/>
  <c r="L1244" i="4"/>
  <c r="L1245" i="4"/>
  <c r="L1246" i="4"/>
  <c r="L1247" i="4"/>
  <c r="L1248" i="4"/>
  <c r="L1249" i="4"/>
  <c r="L1250" i="4"/>
  <c r="L1251" i="4"/>
  <c r="L1252" i="4"/>
  <c r="L1253" i="4"/>
  <c r="L1254" i="4"/>
  <c r="L1255" i="4"/>
  <c r="L1256" i="4"/>
  <c r="L1257" i="4"/>
  <c r="L1258" i="4"/>
  <c r="L1259" i="4"/>
  <c r="L1260" i="4"/>
  <c r="L1261" i="4"/>
  <c r="L1262" i="4"/>
  <c r="L1263" i="4"/>
  <c r="L1264" i="4"/>
  <c r="L1265" i="4"/>
  <c r="L1266" i="4"/>
  <c r="L1267" i="4"/>
  <c r="L1268" i="4"/>
  <c r="L1269" i="4"/>
  <c r="L1270" i="4"/>
  <c r="L1271" i="4"/>
  <c r="L1272" i="4"/>
  <c r="L1273" i="4"/>
  <c r="L1274" i="4"/>
  <c r="L1275" i="4"/>
  <c r="L1276" i="4"/>
  <c r="L1277" i="4"/>
  <c r="L1278" i="4"/>
  <c r="L1279" i="4"/>
  <c r="L1280" i="4"/>
  <c r="L1281" i="4"/>
  <c r="L1282" i="4"/>
  <c r="L1283" i="4"/>
  <c r="L1284" i="4"/>
  <c r="L1285" i="4"/>
  <c r="L1286" i="4"/>
  <c r="L1287" i="4"/>
  <c r="L1288" i="4"/>
  <c r="L1289" i="4"/>
  <c r="L1290" i="4"/>
  <c r="L1291" i="4"/>
  <c r="L1292" i="4"/>
  <c r="L1293" i="4"/>
  <c r="L1294" i="4"/>
  <c r="L1295" i="4"/>
  <c r="L1296" i="4"/>
  <c r="L1297" i="4"/>
  <c r="L1298" i="4"/>
  <c r="L1299" i="4"/>
  <c r="L1300" i="4"/>
  <c r="L1301" i="4"/>
  <c r="L1302" i="4"/>
  <c r="L1303" i="4"/>
  <c r="L1304" i="4"/>
  <c r="L1305" i="4"/>
  <c r="L1306" i="4"/>
  <c r="L1307" i="4"/>
  <c r="L1308" i="4"/>
  <c r="L1309" i="4"/>
  <c r="L1310" i="4"/>
  <c r="L1311" i="4"/>
  <c r="L1312" i="4"/>
  <c r="L1313" i="4"/>
  <c r="L1314" i="4"/>
  <c r="L1315" i="4"/>
  <c r="L1316" i="4"/>
  <c r="L1317" i="4"/>
  <c r="L1318" i="4"/>
  <c r="L1319" i="4"/>
  <c r="L1320" i="4"/>
  <c r="L1321" i="4"/>
  <c r="L1322" i="4"/>
  <c r="L1323" i="4"/>
  <c r="L1324" i="4"/>
  <c r="L1325" i="4"/>
  <c r="L1326" i="4"/>
  <c r="L1327" i="4"/>
  <c r="L1328" i="4"/>
  <c r="L1329" i="4"/>
  <c r="L1330" i="4"/>
  <c r="L1331" i="4"/>
  <c r="L1332" i="4"/>
  <c r="L1333" i="4"/>
  <c r="L1334" i="4"/>
  <c r="L1335" i="4"/>
  <c r="L1336" i="4"/>
  <c r="L1337" i="4"/>
  <c r="L1338" i="4"/>
  <c r="L1339" i="4"/>
  <c r="L1340" i="4"/>
  <c r="L1341" i="4"/>
  <c r="L1342" i="4"/>
  <c r="L1343" i="4"/>
  <c r="L1344" i="4"/>
  <c r="L1345" i="4"/>
  <c r="L1346" i="4"/>
  <c r="L1347" i="4"/>
  <c r="L1348" i="4"/>
  <c r="L1349" i="4"/>
  <c r="L1350" i="4"/>
  <c r="L1351" i="4"/>
  <c r="L1352" i="4"/>
  <c r="L1353" i="4"/>
  <c r="L1354" i="4"/>
  <c r="L1355" i="4"/>
  <c r="L1356" i="4"/>
  <c r="L1357" i="4"/>
  <c r="L1358" i="4"/>
  <c r="L1359" i="4"/>
  <c r="L1360" i="4"/>
  <c r="L1361" i="4"/>
  <c r="L1362" i="4"/>
  <c r="L1363" i="4"/>
  <c r="L1364" i="4"/>
  <c r="L1365" i="4"/>
  <c r="L1366" i="4"/>
  <c r="L1367" i="4"/>
  <c r="L1368" i="4"/>
  <c r="L1369" i="4"/>
  <c r="L1370" i="4"/>
  <c r="L1371" i="4"/>
  <c r="L1372" i="4"/>
  <c r="L1373" i="4"/>
  <c r="L1374" i="4"/>
  <c r="L1375" i="4"/>
  <c r="L1376" i="4"/>
  <c r="L1377" i="4"/>
  <c r="L1378" i="4"/>
  <c r="L1379" i="4"/>
  <c r="L1380" i="4"/>
  <c r="L1381" i="4"/>
  <c r="L1382" i="4"/>
  <c r="L1383" i="4"/>
  <c r="L1384" i="4"/>
  <c r="L1385" i="4"/>
  <c r="L1386" i="4"/>
  <c r="L1387" i="4"/>
  <c r="L1388" i="4"/>
  <c r="L1389" i="4"/>
  <c r="L1390" i="4"/>
  <c r="L1391" i="4"/>
  <c r="L1392" i="4"/>
  <c r="L1393" i="4"/>
  <c r="L1394" i="4"/>
  <c r="L1395" i="4"/>
  <c r="L1396" i="4"/>
  <c r="L1397" i="4"/>
  <c r="L1398" i="4"/>
  <c r="L1399" i="4"/>
  <c r="L1400" i="4"/>
  <c r="L1401" i="4"/>
  <c r="L1402" i="4"/>
  <c r="L1403" i="4"/>
  <c r="L1404" i="4"/>
  <c r="L1405" i="4"/>
  <c r="L1406" i="4"/>
  <c r="L1407" i="4"/>
  <c r="L1408" i="4"/>
  <c r="L1409" i="4"/>
  <c r="L1410" i="4"/>
  <c r="L1411" i="4"/>
  <c r="L1412" i="4"/>
  <c r="L1413" i="4"/>
  <c r="L1414" i="4"/>
  <c r="L1415" i="4"/>
  <c r="L1416" i="4"/>
  <c r="L1417" i="4"/>
  <c r="L1418" i="4"/>
  <c r="L1419" i="4"/>
  <c r="L1420" i="4"/>
  <c r="L1421" i="4"/>
  <c r="L1422" i="4"/>
  <c r="L1423" i="4"/>
  <c r="L1424" i="4"/>
  <c r="L1425" i="4"/>
  <c r="L1426" i="4"/>
  <c r="L1427" i="4"/>
  <c r="L1428" i="4"/>
  <c r="L1429" i="4"/>
  <c r="L1430" i="4"/>
  <c r="L1431" i="4"/>
  <c r="L1432" i="4"/>
  <c r="L1433" i="4"/>
  <c r="L1434" i="4"/>
  <c r="L1435" i="4"/>
  <c r="L1436" i="4"/>
  <c r="L1437" i="4"/>
  <c r="L1438" i="4"/>
  <c r="L1439" i="4"/>
  <c r="L1440" i="4"/>
  <c r="L1441" i="4"/>
  <c r="L1442" i="4"/>
  <c r="L1443" i="4"/>
  <c r="L1444" i="4"/>
  <c r="L1445" i="4"/>
  <c r="L1446" i="4"/>
  <c r="L1447" i="4"/>
  <c r="L1448" i="4"/>
  <c r="L1449" i="4"/>
  <c r="L1450" i="4"/>
  <c r="L1451" i="4"/>
  <c r="L1452" i="4"/>
  <c r="L1453" i="4"/>
  <c r="L1454" i="4"/>
  <c r="L1455" i="4"/>
  <c r="L1456" i="4"/>
  <c r="L1457" i="4"/>
  <c r="L1458" i="4"/>
  <c r="L1459" i="4"/>
  <c r="L1460" i="4"/>
  <c r="L1461" i="4"/>
  <c r="L1462" i="4"/>
  <c r="L1463" i="4"/>
  <c r="L1464" i="4"/>
  <c r="L1465" i="4"/>
  <c r="L1466" i="4"/>
  <c r="L1467" i="4"/>
  <c r="L1468" i="4"/>
  <c r="L1469" i="4"/>
  <c r="L1470" i="4"/>
  <c r="L1471" i="4"/>
  <c r="L1472" i="4"/>
  <c r="L1473" i="4"/>
  <c r="L1474" i="4"/>
  <c r="L1475" i="4"/>
  <c r="L1476" i="4"/>
  <c r="L1477" i="4"/>
  <c r="L1478" i="4"/>
  <c r="L1479" i="4"/>
  <c r="L1480" i="4"/>
  <c r="L1481" i="4"/>
  <c r="L1482" i="4"/>
  <c r="L1483" i="4"/>
  <c r="L1484" i="4"/>
  <c r="L1485" i="4"/>
  <c r="L1486" i="4"/>
  <c r="L1487" i="4"/>
  <c r="L1488" i="4"/>
  <c r="L1489" i="4"/>
  <c r="L1490" i="4"/>
  <c r="L1491" i="4"/>
  <c r="L1492" i="4"/>
  <c r="L1493" i="4"/>
  <c r="L1494" i="4"/>
  <c r="L1495" i="4"/>
  <c r="L1496" i="4"/>
  <c r="L1497" i="4"/>
  <c r="L1498" i="4"/>
  <c r="L1499" i="4"/>
  <c r="L1500" i="4"/>
  <c r="L1501" i="4"/>
  <c r="L1502" i="4"/>
  <c r="L1503" i="4"/>
  <c r="L1504" i="4"/>
  <c r="L1505" i="4"/>
  <c r="L1506" i="4"/>
  <c r="L1507" i="4"/>
  <c r="L1508" i="4"/>
  <c r="L1509" i="4"/>
  <c r="L1510" i="4"/>
  <c r="L1511" i="4"/>
  <c r="L1512" i="4"/>
  <c r="L1513" i="4"/>
  <c r="L1514" i="4"/>
  <c r="L1515" i="4"/>
  <c r="L1516" i="4"/>
  <c r="L1517" i="4"/>
  <c r="L1518" i="4"/>
  <c r="L1519" i="4"/>
  <c r="L1520" i="4"/>
  <c r="L1521" i="4"/>
  <c r="L1522" i="4"/>
  <c r="L1523" i="4"/>
  <c r="L1524" i="4"/>
  <c r="L1525" i="4"/>
  <c r="L1526" i="4"/>
  <c r="L1527" i="4"/>
  <c r="L1528" i="4"/>
  <c r="L1529" i="4"/>
  <c r="L1530" i="4"/>
  <c r="L1531" i="4"/>
  <c r="L1532" i="4"/>
  <c r="L1533" i="4"/>
  <c r="L1534" i="4"/>
  <c r="L1535" i="4"/>
  <c r="L1536" i="4"/>
  <c r="L1537" i="4"/>
  <c r="L1538" i="4"/>
  <c r="L1539" i="4"/>
  <c r="L1540" i="4"/>
  <c r="L1541" i="4"/>
  <c r="L1542" i="4"/>
  <c r="L1543" i="4"/>
  <c r="L1544" i="4"/>
  <c r="L1545" i="4"/>
  <c r="L1546" i="4"/>
  <c r="L1547" i="4"/>
  <c r="L1548" i="4"/>
  <c r="L1549" i="4"/>
  <c r="L1550" i="4"/>
  <c r="L1551" i="4"/>
  <c r="L1552" i="4"/>
  <c r="L1553" i="4"/>
  <c r="L1554" i="4"/>
  <c r="L1555" i="4"/>
  <c r="L1556" i="4"/>
  <c r="L1557" i="4"/>
  <c r="L1558" i="4"/>
  <c r="L1559" i="4"/>
  <c r="L1560" i="4"/>
  <c r="L1561" i="4"/>
  <c r="L1562" i="4"/>
  <c r="L1563" i="4"/>
  <c r="L1564" i="4"/>
  <c r="L1565" i="4"/>
  <c r="L1566" i="4"/>
  <c r="L1567" i="4"/>
  <c r="L1568" i="4"/>
  <c r="L1569" i="4"/>
  <c r="L1570" i="4"/>
  <c r="L1571" i="4"/>
  <c r="L1572" i="4"/>
  <c r="L1573" i="4"/>
  <c r="L1574" i="4"/>
  <c r="L1575" i="4"/>
  <c r="L1576" i="4"/>
  <c r="L1577" i="4"/>
  <c r="L1578" i="4"/>
  <c r="L1579" i="4"/>
  <c r="L1580" i="4"/>
  <c r="L1581" i="4"/>
  <c r="L1582" i="4"/>
  <c r="L1583" i="4"/>
  <c r="L1584" i="4"/>
  <c r="L1585" i="4"/>
  <c r="L1586" i="4"/>
  <c r="L1587" i="4"/>
  <c r="L1588" i="4"/>
  <c r="L1589" i="4"/>
  <c r="L1590" i="4"/>
  <c r="L1591" i="4"/>
  <c r="L1592" i="4"/>
  <c r="L1593" i="4"/>
  <c r="L1594" i="4"/>
  <c r="L1595" i="4"/>
  <c r="L1596" i="4"/>
  <c r="L1597" i="4"/>
  <c r="L1598" i="4"/>
  <c r="L1599" i="4"/>
  <c r="L1600" i="4"/>
  <c r="L1601" i="4"/>
  <c r="L1602" i="4"/>
  <c r="L1603" i="4"/>
  <c r="L1604" i="4"/>
  <c r="L1605" i="4"/>
  <c r="L1606" i="4"/>
  <c r="L1607" i="4"/>
  <c r="L1608" i="4"/>
  <c r="L1609" i="4"/>
  <c r="L1610" i="4"/>
  <c r="L1611" i="4"/>
  <c r="L1612" i="4"/>
  <c r="L1613" i="4"/>
  <c r="L1614" i="4"/>
  <c r="L1615" i="4"/>
  <c r="L1616" i="4"/>
  <c r="L1617" i="4"/>
  <c r="L1618" i="4"/>
  <c r="L1619" i="4"/>
  <c r="L1620" i="4"/>
  <c r="L1621" i="4"/>
  <c r="L1622" i="4"/>
  <c r="L1623" i="4"/>
  <c r="L1624" i="4"/>
  <c r="L1625" i="4"/>
  <c r="L1626" i="4"/>
  <c r="L1627" i="4"/>
  <c r="L1628" i="4"/>
  <c r="L1629" i="4"/>
  <c r="L1630" i="4"/>
  <c r="L1631" i="4"/>
  <c r="L1632" i="4"/>
  <c r="L1633" i="4"/>
  <c r="L1634" i="4"/>
  <c r="L1635" i="4"/>
  <c r="L1636" i="4"/>
  <c r="L1637" i="4"/>
  <c r="L1638" i="4"/>
  <c r="L1639" i="4"/>
  <c r="L1640" i="4"/>
  <c r="L1641" i="4"/>
  <c r="L1642" i="4"/>
  <c r="L1643" i="4"/>
  <c r="L1644" i="4"/>
  <c r="L1645" i="4"/>
  <c r="L1646" i="4"/>
  <c r="L1647" i="4"/>
  <c r="L1648" i="4"/>
  <c r="L1649" i="4"/>
  <c r="L1650" i="4"/>
  <c r="L1651" i="4"/>
  <c r="L1652" i="4"/>
  <c r="L1653" i="4"/>
  <c r="L1654" i="4"/>
  <c r="L1655" i="4"/>
  <c r="L1656" i="4"/>
  <c r="L1657" i="4"/>
  <c r="L1658" i="4"/>
  <c r="L1659" i="4"/>
  <c r="L1660" i="4"/>
  <c r="L1661" i="4"/>
  <c r="L1662" i="4"/>
  <c r="L1663" i="4"/>
  <c r="L1664" i="4"/>
  <c r="L1665" i="4"/>
  <c r="L1666" i="4"/>
  <c r="L1667" i="4"/>
  <c r="L1668" i="4"/>
  <c r="L1669" i="4"/>
  <c r="L1670" i="4"/>
  <c r="L1671" i="4"/>
  <c r="L1672" i="4"/>
  <c r="L1673" i="4"/>
  <c r="L1674" i="4"/>
  <c r="L1675" i="4"/>
  <c r="L1676" i="4"/>
  <c r="L1677" i="4"/>
  <c r="L1678" i="4"/>
  <c r="L1679" i="4"/>
  <c r="L1680" i="4"/>
  <c r="L1681" i="4"/>
  <c r="L1682" i="4"/>
  <c r="L1683" i="4"/>
  <c r="L1684" i="4"/>
  <c r="L1685" i="4"/>
  <c r="L1686" i="4"/>
  <c r="L1687" i="4"/>
  <c r="L1688" i="4"/>
  <c r="L1689" i="4"/>
  <c r="L1690" i="4"/>
  <c r="L1691" i="4"/>
  <c r="L1692" i="4"/>
  <c r="L1693" i="4"/>
  <c r="L1694" i="4"/>
  <c r="L1695" i="4"/>
  <c r="L1696" i="4"/>
  <c r="L1697" i="4"/>
  <c r="L1698" i="4"/>
  <c r="L1699" i="4"/>
  <c r="L1700" i="4"/>
  <c r="L1701" i="4"/>
  <c r="L1702" i="4"/>
  <c r="L1703" i="4"/>
  <c r="L1704" i="4"/>
  <c r="L1705" i="4"/>
  <c r="L1706" i="4"/>
  <c r="L1707" i="4"/>
  <c r="L1708" i="4"/>
  <c r="L1709" i="4"/>
  <c r="L1710" i="4"/>
  <c r="L1711" i="4"/>
  <c r="L1712" i="4"/>
  <c r="L1713" i="4"/>
  <c r="L1714" i="4"/>
  <c r="L1715" i="4"/>
  <c r="L1716" i="4"/>
  <c r="L1717" i="4"/>
  <c r="L1718" i="4"/>
  <c r="L1719" i="4"/>
  <c r="L1720" i="4"/>
  <c r="L1721" i="4"/>
  <c r="L1722" i="4"/>
  <c r="L1723" i="4"/>
  <c r="L1724" i="4"/>
  <c r="L1725" i="4"/>
  <c r="L1726" i="4"/>
  <c r="L1727" i="4"/>
  <c r="L1728" i="4"/>
  <c r="L1729" i="4"/>
  <c r="L1730" i="4"/>
  <c r="L1731" i="4"/>
  <c r="L1732" i="4"/>
  <c r="L1733" i="4"/>
  <c r="L1734" i="4"/>
  <c r="L1735" i="4"/>
  <c r="L1736" i="4"/>
  <c r="L1737" i="4"/>
  <c r="L1738" i="4"/>
  <c r="L1739" i="4"/>
  <c r="L1740" i="4"/>
  <c r="L1741" i="4"/>
  <c r="L1742" i="4"/>
  <c r="L1743" i="4"/>
  <c r="L1744" i="4"/>
  <c r="L1745" i="4"/>
  <c r="L1746" i="4"/>
  <c r="L1747" i="4"/>
  <c r="L1748" i="4"/>
  <c r="L1749" i="4"/>
  <c r="L1750" i="4"/>
  <c r="L1751" i="4"/>
  <c r="L1752" i="4"/>
  <c r="L1753" i="4"/>
  <c r="L1754" i="4"/>
  <c r="L1755" i="4"/>
  <c r="L1756" i="4"/>
  <c r="L1757" i="4"/>
  <c r="L1758" i="4"/>
  <c r="L1759" i="4"/>
  <c r="L1760" i="4"/>
  <c r="L1761" i="4"/>
  <c r="L1762" i="4"/>
  <c r="L1763" i="4"/>
  <c r="L1764" i="4"/>
  <c r="L1765" i="4"/>
  <c r="L1766" i="4"/>
  <c r="L1767" i="4"/>
  <c r="L1768" i="4"/>
  <c r="L1769" i="4"/>
  <c r="L1770" i="4"/>
  <c r="L1771" i="4"/>
  <c r="L1772" i="4"/>
  <c r="L1773" i="4"/>
  <c r="L1774" i="4"/>
  <c r="L1775" i="4"/>
  <c r="L1776" i="4"/>
  <c r="L1777" i="4"/>
  <c r="L1778" i="4"/>
  <c r="L1779" i="4"/>
  <c r="L1780" i="4"/>
  <c r="L1781" i="4"/>
  <c r="L1782" i="4"/>
  <c r="L1783" i="4"/>
  <c r="L1784" i="4"/>
  <c r="L1785" i="4"/>
  <c r="L1786" i="4"/>
  <c r="L1787" i="4"/>
  <c r="L1788" i="4"/>
  <c r="L1789" i="4"/>
  <c r="L1790" i="4"/>
  <c r="L1791" i="4"/>
  <c r="L1792" i="4"/>
  <c r="L1793" i="4"/>
  <c r="L1794" i="4"/>
  <c r="L1795" i="4"/>
  <c r="L1796" i="4"/>
  <c r="L1797" i="4"/>
  <c r="L1798" i="4"/>
  <c r="L1799" i="4"/>
  <c r="L1800" i="4"/>
  <c r="L1801" i="4"/>
  <c r="L1802" i="4"/>
  <c r="L1803" i="4"/>
  <c r="L1804" i="4"/>
  <c r="L1805" i="4"/>
  <c r="L1806" i="4"/>
  <c r="L1807" i="4"/>
  <c r="L1808" i="4"/>
  <c r="L1809" i="4"/>
  <c r="L1810" i="4"/>
  <c r="L1811" i="4"/>
  <c r="L1812" i="4"/>
  <c r="L1813" i="4"/>
  <c r="L1814" i="4"/>
  <c r="L1815" i="4"/>
  <c r="L1816" i="4"/>
  <c r="L1817" i="4"/>
  <c r="L1818" i="4"/>
  <c r="L1819" i="4"/>
  <c r="L1820" i="4"/>
  <c r="L1821" i="4"/>
  <c r="L1822" i="4"/>
  <c r="L1823" i="4"/>
  <c r="L1824" i="4"/>
  <c r="L1825" i="4"/>
  <c r="L1826" i="4"/>
  <c r="L1827" i="4"/>
  <c r="L1828" i="4"/>
  <c r="L1829" i="4"/>
  <c r="L1830" i="4"/>
  <c r="L1831" i="4"/>
  <c r="L1832" i="4"/>
  <c r="L1833" i="4"/>
  <c r="L1834" i="4"/>
  <c r="L1835" i="4"/>
  <c r="L1836" i="4"/>
  <c r="L1837" i="4"/>
  <c r="L1838" i="4"/>
  <c r="L1839" i="4"/>
  <c r="L1840" i="4"/>
  <c r="L1841" i="4"/>
  <c r="L1842" i="4"/>
  <c r="L1843" i="4"/>
  <c r="L1844" i="4"/>
  <c r="L1845" i="4"/>
  <c r="L1846" i="4"/>
  <c r="L1847" i="4"/>
  <c r="L1848" i="4"/>
  <c r="L1849" i="4"/>
  <c r="L1850" i="4"/>
  <c r="L1851" i="4"/>
  <c r="L1852" i="4"/>
  <c r="L1853" i="4"/>
  <c r="L1854" i="4"/>
  <c r="L1855" i="4"/>
  <c r="L1856" i="4"/>
  <c r="L1857" i="4"/>
  <c r="L1858" i="4"/>
  <c r="L1859" i="4"/>
  <c r="L1860" i="4"/>
  <c r="L1861" i="4"/>
  <c r="L1862" i="4"/>
  <c r="L1863" i="4"/>
  <c r="L1864" i="4"/>
  <c r="L1865" i="4"/>
  <c r="L1866" i="4"/>
  <c r="L1867" i="4"/>
  <c r="L1868" i="4"/>
  <c r="L1869" i="4"/>
  <c r="L1870" i="4"/>
  <c r="L1871" i="4"/>
  <c r="L2" i="4"/>
  <c r="K2" i="4"/>
  <c r="D3" i="4"/>
  <c r="B1553" i="6" s="1"/>
  <c r="E3" i="4"/>
  <c r="C1553" i="6" s="1"/>
  <c r="F3" i="4"/>
  <c r="D1553" i="6" s="1"/>
  <c r="G3" i="4"/>
  <c r="E1553" i="6" s="1"/>
  <c r="H3" i="4"/>
  <c r="F1553" i="6" s="1"/>
  <c r="I3" i="4"/>
  <c r="G1553" i="6" s="1"/>
  <c r="J3" i="4"/>
  <c r="K3" i="4"/>
  <c r="H1553" i="6" s="1"/>
  <c r="M3" i="4"/>
  <c r="I1553" i="6" s="1"/>
  <c r="N3" i="4"/>
  <c r="O3" i="4"/>
  <c r="P3" i="4"/>
  <c r="J1553" i="6" s="1"/>
  <c r="D4" i="4"/>
  <c r="B236" i="6" s="1"/>
  <c r="E4" i="4"/>
  <c r="C236" i="6" s="1"/>
  <c r="F4" i="4"/>
  <c r="D236" i="6" s="1"/>
  <c r="G4" i="4"/>
  <c r="E236" i="6" s="1"/>
  <c r="H4" i="4"/>
  <c r="F236" i="6" s="1"/>
  <c r="I4" i="4"/>
  <c r="G236" i="6" s="1"/>
  <c r="J4" i="4"/>
  <c r="K4" i="4"/>
  <c r="H236" i="6" s="1"/>
  <c r="M4" i="4"/>
  <c r="I236" i="6" s="1"/>
  <c r="N4" i="4"/>
  <c r="O4" i="4"/>
  <c r="P4" i="4"/>
  <c r="J236" i="6" s="1"/>
  <c r="D5" i="4"/>
  <c r="B431" i="6" s="1"/>
  <c r="E5" i="4"/>
  <c r="C431" i="6" s="1"/>
  <c r="F5" i="4"/>
  <c r="D431" i="6" s="1"/>
  <c r="G5" i="4"/>
  <c r="E431" i="6" s="1"/>
  <c r="H5" i="4"/>
  <c r="F431" i="6" s="1"/>
  <c r="I5" i="4"/>
  <c r="G431" i="6" s="1"/>
  <c r="J5" i="4"/>
  <c r="K5" i="4"/>
  <c r="H431" i="6" s="1"/>
  <c r="M5" i="4"/>
  <c r="I431" i="6" s="1"/>
  <c r="N5" i="4"/>
  <c r="O5" i="4"/>
  <c r="P5" i="4"/>
  <c r="J431" i="6" s="1"/>
  <c r="D6" i="4"/>
  <c r="B1632" i="6" s="1"/>
  <c r="E6" i="4"/>
  <c r="C1632" i="6" s="1"/>
  <c r="F6" i="4"/>
  <c r="D1632" i="6" s="1"/>
  <c r="G6" i="4"/>
  <c r="E1632" i="6" s="1"/>
  <c r="H6" i="4"/>
  <c r="F1632" i="6" s="1"/>
  <c r="I6" i="4"/>
  <c r="G1632" i="6" s="1"/>
  <c r="J6" i="4"/>
  <c r="K6" i="4"/>
  <c r="H1632" i="6" s="1"/>
  <c r="M6" i="4"/>
  <c r="I1632" i="6" s="1"/>
  <c r="N6" i="4"/>
  <c r="O6" i="4"/>
  <c r="P6" i="4"/>
  <c r="J1632" i="6" s="1"/>
  <c r="D7" i="4"/>
  <c r="B253" i="6" s="1"/>
  <c r="E7" i="4"/>
  <c r="C253" i="6" s="1"/>
  <c r="F7" i="4"/>
  <c r="D253" i="6" s="1"/>
  <c r="G7" i="4"/>
  <c r="E253" i="6" s="1"/>
  <c r="H7" i="4"/>
  <c r="F253" i="6" s="1"/>
  <c r="I7" i="4"/>
  <c r="G253" i="6" s="1"/>
  <c r="J7" i="4"/>
  <c r="K7" i="4"/>
  <c r="H253" i="6" s="1"/>
  <c r="M7" i="4"/>
  <c r="I253" i="6" s="1"/>
  <c r="N7" i="4"/>
  <c r="O7" i="4"/>
  <c r="P7" i="4"/>
  <c r="J253" i="6" s="1"/>
  <c r="D8" i="4"/>
  <c r="B1318" i="6" s="1"/>
  <c r="E8" i="4"/>
  <c r="C1318" i="6" s="1"/>
  <c r="F8" i="4"/>
  <c r="D1318" i="6" s="1"/>
  <c r="G8" i="4"/>
  <c r="E1318" i="6" s="1"/>
  <c r="H8" i="4"/>
  <c r="F1318" i="6" s="1"/>
  <c r="I8" i="4"/>
  <c r="G1318" i="6" s="1"/>
  <c r="J8" i="4"/>
  <c r="K8" i="4"/>
  <c r="H1318" i="6" s="1"/>
  <c r="M8" i="4"/>
  <c r="I1318" i="6" s="1"/>
  <c r="N8" i="4"/>
  <c r="O8" i="4"/>
  <c r="P8" i="4"/>
  <c r="J1318" i="6" s="1"/>
  <c r="D9" i="4"/>
  <c r="B1408" i="6" s="1"/>
  <c r="E9" i="4"/>
  <c r="C1408" i="6" s="1"/>
  <c r="F9" i="4"/>
  <c r="D1408" i="6" s="1"/>
  <c r="G9" i="4"/>
  <c r="E1408" i="6" s="1"/>
  <c r="H9" i="4"/>
  <c r="F1408" i="6" s="1"/>
  <c r="I9" i="4"/>
  <c r="G1408" i="6" s="1"/>
  <c r="J9" i="4"/>
  <c r="K9" i="4"/>
  <c r="H1408" i="6" s="1"/>
  <c r="M9" i="4"/>
  <c r="I1408" i="6" s="1"/>
  <c r="N9" i="4"/>
  <c r="O9" i="4"/>
  <c r="P9" i="4"/>
  <c r="J1408" i="6" s="1"/>
  <c r="D10" i="4"/>
  <c r="B1266" i="6" s="1"/>
  <c r="E10" i="4"/>
  <c r="C1266" i="6" s="1"/>
  <c r="F10" i="4"/>
  <c r="D1266" i="6" s="1"/>
  <c r="G10" i="4"/>
  <c r="E1266" i="6" s="1"/>
  <c r="H10" i="4"/>
  <c r="F1266" i="6" s="1"/>
  <c r="I10" i="4"/>
  <c r="G1266" i="6" s="1"/>
  <c r="J10" i="4"/>
  <c r="K10" i="4"/>
  <c r="H1266" i="6" s="1"/>
  <c r="M10" i="4"/>
  <c r="I1266" i="6" s="1"/>
  <c r="N10" i="4"/>
  <c r="O10" i="4"/>
  <c r="P10" i="4"/>
  <c r="J1266" i="6" s="1"/>
  <c r="D11" i="4"/>
  <c r="B1853" i="6" s="1"/>
  <c r="E11" i="4"/>
  <c r="C1853" i="6" s="1"/>
  <c r="F11" i="4"/>
  <c r="D1853" i="6" s="1"/>
  <c r="G11" i="4"/>
  <c r="E1853" i="6" s="1"/>
  <c r="H11" i="4"/>
  <c r="F1853" i="6" s="1"/>
  <c r="I11" i="4"/>
  <c r="G1853" i="6" s="1"/>
  <c r="J11" i="4"/>
  <c r="K11" i="4"/>
  <c r="H1853" i="6" s="1"/>
  <c r="M11" i="4"/>
  <c r="I1853" i="6" s="1"/>
  <c r="N11" i="4"/>
  <c r="O11" i="4"/>
  <c r="P11" i="4"/>
  <c r="J1853" i="6" s="1"/>
  <c r="D12" i="4"/>
  <c r="B749" i="6" s="1"/>
  <c r="E12" i="4"/>
  <c r="C749" i="6" s="1"/>
  <c r="F12" i="4"/>
  <c r="D749" i="6" s="1"/>
  <c r="G12" i="4"/>
  <c r="E749" i="6" s="1"/>
  <c r="H12" i="4"/>
  <c r="F749" i="6" s="1"/>
  <c r="I12" i="4"/>
  <c r="G749" i="6" s="1"/>
  <c r="J12" i="4"/>
  <c r="K12" i="4"/>
  <c r="H749" i="6" s="1"/>
  <c r="M12" i="4"/>
  <c r="I749" i="6" s="1"/>
  <c r="N12" i="4"/>
  <c r="O12" i="4"/>
  <c r="P12" i="4"/>
  <c r="J749" i="6" s="1"/>
  <c r="D13" i="4"/>
  <c r="B1585" i="6" s="1"/>
  <c r="E13" i="4"/>
  <c r="C1585" i="6" s="1"/>
  <c r="F13" i="4"/>
  <c r="D1585" i="6" s="1"/>
  <c r="G13" i="4"/>
  <c r="E1585" i="6" s="1"/>
  <c r="H13" i="4"/>
  <c r="F1585" i="6" s="1"/>
  <c r="I13" i="4"/>
  <c r="G1585" i="6" s="1"/>
  <c r="J13" i="4"/>
  <c r="K13" i="4"/>
  <c r="H1585" i="6" s="1"/>
  <c r="M13" i="4"/>
  <c r="I1585" i="6" s="1"/>
  <c r="N13" i="4"/>
  <c r="O13" i="4"/>
  <c r="P13" i="4"/>
  <c r="J1585" i="6" s="1"/>
  <c r="D14" i="4"/>
  <c r="B237" i="6" s="1"/>
  <c r="E14" i="4"/>
  <c r="C237" i="6" s="1"/>
  <c r="F14" i="4"/>
  <c r="D237" i="6" s="1"/>
  <c r="G14" i="4"/>
  <c r="E237" i="6" s="1"/>
  <c r="H14" i="4"/>
  <c r="F237" i="6" s="1"/>
  <c r="I14" i="4"/>
  <c r="G237" i="6" s="1"/>
  <c r="J14" i="4"/>
  <c r="K14" i="4"/>
  <c r="H237" i="6" s="1"/>
  <c r="M14" i="4"/>
  <c r="I237" i="6" s="1"/>
  <c r="N14" i="4"/>
  <c r="O14" i="4"/>
  <c r="P14" i="4"/>
  <c r="J237" i="6" s="1"/>
  <c r="D15" i="4"/>
  <c r="B525" i="6" s="1"/>
  <c r="E15" i="4"/>
  <c r="C525" i="6" s="1"/>
  <c r="F15" i="4"/>
  <c r="D525" i="6" s="1"/>
  <c r="G15" i="4"/>
  <c r="E525" i="6" s="1"/>
  <c r="H15" i="4"/>
  <c r="F525" i="6" s="1"/>
  <c r="I15" i="4"/>
  <c r="G525" i="6" s="1"/>
  <c r="J15" i="4"/>
  <c r="K15" i="4"/>
  <c r="H525" i="6" s="1"/>
  <c r="M15" i="4"/>
  <c r="I525" i="6" s="1"/>
  <c r="N15" i="4"/>
  <c r="O15" i="4"/>
  <c r="P15" i="4"/>
  <c r="J525" i="6" s="1"/>
  <c r="D16" i="4"/>
  <c r="B1256" i="6" s="1"/>
  <c r="E16" i="4"/>
  <c r="C1256" i="6" s="1"/>
  <c r="F16" i="4"/>
  <c r="D1256" i="6" s="1"/>
  <c r="G16" i="4"/>
  <c r="E1256" i="6" s="1"/>
  <c r="H16" i="4"/>
  <c r="F1256" i="6" s="1"/>
  <c r="I16" i="4"/>
  <c r="G1256" i="6" s="1"/>
  <c r="J16" i="4"/>
  <c r="K16" i="4"/>
  <c r="H1256" i="6" s="1"/>
  <c r="M16" i="4"/>
  <c r="I1256" i="6" s="1"/>
  <c r="N16" i="4"/>
  <c r="O16" i="4"/>
  <c r="P16" i="4"/>
  <c r="J1256" i="6" s="1"/>
  <c r="D17" i="4"/>
  <c r="B1279" i="6" s="1"/>
  <c r="E17" i="4"/>
  <c r="C1279" i="6" s="1"/>
  <c r="F17" i="4"/>
  <c r="D1279" i="6" s="1"/>
  <c r="G17" i="4"/>
  <c r="E1279" i="6" s="1"/>
  <c r="H17" i="4"/>
  <c r="F1279" i="6" s="1"/>
  <c r="I17" i="4"/>
  <c r="G1279" i="6" s="1"/>
  <c r="J17" i="4"/>
  <c r="K17" i="4"/>
  <c r="H1279" i="6" s="1"/>
  <c r="M17" i="4"/>
  <c r="I1279" i="6" s="1"/>
  <c r="N17" i="4"/>
  <c r="O17" i="4"/>
  <c r="P17" i="4"/>
  <c r="J1279" i="6" s="1"/>
  <c r="D18" i="4"/>
  <c r="B652" i="6" s="1"/>
  <c r="E18" i="4"/>
  <c r="C652" i="6" s="1"/>
  <c r="F18" i="4"/>
  <c r="D652" i="6" s="1"/>
  <c r="G18" i="4"/>
  <c r="E652" i="6" s="1"/>
  <c r="H18" i="4"/>
  <c r="F652" i="6" s="1"/>
  <c r="I18" i="4"/>
  <c r="G652" i="6" s="1"/>
  <c r="J18" i="4"/>
  <c r="K18" i="4"/>
  <c r="H652" i="6" s="1"/>
  <c r="M18" i="4"/>
  <c r="I652" i="6" s="1"/>
  <c r="N18" i="4"/>
  <c r="O18" i="4"/>
  <c r="P18" i="4"/>
  <c r="J652" i="6" s="1"/>
  <c r="D19" i="4"/>
  <c r="B1347" i="6" s="1"/>
  <c r="E19" i="4"/>
  <c r="C1347" i="6" s="1"/>
  <c r="F19" i="4"/>
  <c r="D1347" i="6" s="1"/>
  <c r="G19" i="4"/>
  <c r="E1347" i="6" s="1"/>
  <c r="H19" i="4"/>
  <c r="F1347" i="6" s="1"/>
  <c r="I19" i="4"/>
  <c r="G1347" i="6" s="1"/>
  <c r="J19" i="4"/>
  <c r="K19" i="4"/>
  <c r="H1347" i="6" s="1"/>
  <c r="M19" i="4"/>
  <c r="I1347" i="6" s="1"/>
  <c r="N19" i="4"/>
  <c r="O19" i="4"/>
  <c r="P19" i="4"/>
  <c r="J1347" i="6" s="1"/>
  <c r="D20" i="4"/>
  <c r="B681" i="6" s="1"/>
  <c r="E20" i="4"/>
  <c r="C681" i="6" s="1"/>
  <c r="F20" i="4"/>
  <c r="D681" i="6" s="1"/>
  <c r="G20" i="4"/>
  <c r="E681" i="6" s="1"/>
  <c r="H20" i="4"/>
  <c r="F681" i="6" s="1"/>
  <c r="I20" i="4"/>
  <c r="G681" i="6" s="1"/>
  <c r="J20" i="4"/>
  <c r="K20" i="4"/>
  <c r="H681" i="6" s="1"/>
  <c r="M20" i="4"/>
  <c r="I681" i="6" s="1"/>
  <c r="N20" i="4"/>
  <c r="O20" i="4"/>
  <c r="P20" i="4"/>
  <c r="J681" i="6" s="1"/>
  <c r="D21" i="4"/>
  <c r="B1468" i="6" s="1"/>
  <c r="E21" i="4"/>
  <c r="C1468" i="6" s="1"/>
  <c r="F21" i="4"/>
  <c r="D1468" i="6" s="1"/>
  <c r="G21" i="4"/>
  <c r="E1468" i="6" s="1"/>
  <c r="H21" i="4"/>
  <c r="F1468" i="6" s="1"/>
  <c r="I21" i="4"/>
  <c r="G1468" i="6" s="1"/>
  <c r="J21" i="4"/>
  <c r="K21" i="4"/>
  <c r="H1468" i="6" s="1"/>
  <c r="M21" i="4"/>
  <c r="I1468" i="6" s="1"/>
  <c r="N21" i="4"/>
  <c r="O21" i="4"/>
  <c r="P21" i="4"/>
  <c r="J1468" i="6" s="1"/>
  <c r="D22" i="4"/>
  <c r="B1257" i="6" s="1"/>
  <c r="E22" i="4"/>
  <c r="C1257" i="6" s="1"/>
  <c r="F22" i="4"/>
  <c r="D1257" i="6" s="1"/>
  <c r="G22" i="4"/>
  <c r="E1257" i="6" s="1"/>
  <c r="H22" i="4"/>
  <c r="F1257" i="6" s="1"/>
  <c r="I22" i="4"/>
  <c r="G1257" i="6" s="1"/>
  <c r="J22" i="4"/>
  <c r="K22" i="4"/>
  <c r="H1257" i="6" s="1"/>
  <c r="M22" i="4"/>
  <c r="I1257" i="6" s="1"/>
  <c r="N22" i="4"/>
  <c r="O22" i="4"/>
  <c r="P22" i="4"/>
  <c r="J1257" i="6" s="1"/>
  <c r="D23" i="4"/>
  <c r="B432" i="6" s="1"/>
  <c r="E23" i="4"/>
  <c r="C432" i="6" s="1"/>
  <c r="F23" i="4"/>
  <c r="D432" i="6" s="1"/>
  <c r="G23" i="4"/>
  <c r="E432" i="6" s="1"/>
  <c r="H23" i="4"/>
  <c r="F432" i="6" s="1"/>
  <c r="I23" i="4"/>
  <c r="G432" i="6" s="1"/>
  <c r="J23" i="4"/>
  <c r="K23" i="4"/>
  <c r="H432" i="6" s="1"/>
  <c r="M23" i="4"/>
  <c r="I432" i="6" s="1"/>
  <c r="N23" i="4"/>
  <c r="O23" i="4"/>
  <c r="P23" i="4"/>
  <c r="J432" i="6" s="1"/>
  <c r="D24" i="4"/>
  <c r="B1587" i="6" s="1"/>
  <c r="E24" i="4"/>
  <c r="C1587" i="6" s="1"/>
  <c r="F24" i="4"/>
  <c r="D1587" i="6" s="1"/>
  <c r="G24" i="4"/>
  <c r="E1587" i="6" s="1"/>
  <c r="H24" i="4"/>
  <c r="F1587" i="6" s="1"/>
  <c r="I24" i="4"/>
  <c r="G1587" i="6" s="1"/>
  <c r="J24" i="4"/>
  <c r="K24" i="4"/>
  <c r="H1587" i="6" s="1"/>
  <c r="M24" i="4"/>
  <c r="I1587" i="6" s="1"/>
  <c r="N24" i="4"/>
  <c r="O24" i="4"/>
  <c r="P24" i="4"/>
  <c r="J1587" i="6" s="1"/>
  <c r="D25" i="4"/>
  <c r="B722" i="6" s="1"/>
  <c r="E25" i="4"/>
  <c r="C722" i="6" s="1"/>
  <c r="F25" i="4"/>
  <c r="D722" i="6" s="1"/>
  <c r="G25" i="4"/>
  <c r="E722" i="6" s="1"/>
  <c r="H25" i="4"/>
  <c r="F722" i="6" s="1"/>
  <c r="I25" i="4"/>
  <c r="G722" i="6" s="1"/>
  <c r="J25" i="4"/>
  <c r="K25" i="4"/>
  <c r="H722" i="6" s="1"/>
  <c r="M25" i="4"/>
  <c r="I722" i="6" s="1"/>
  <c r="N25" i="4"/>
  <c r="O25" i="4"/>
  <c r="P25" i="4"/>
  <c r="J722" i="6" s="1"/>
  <c r="D26" i="4"/>
  <c r="B625" i="6" s="1"/>
  <c r="E26" i="4"/>
  <c r="C625" i="6" s="1"/>
  <c r="F26" i="4"/>
  <c r="D625" i="6" s="1"/>
  <c r="G26" i="4"/>
  <c r="E625" i="6" s="1"/>
  <c r="H26" i="4"/>
  <c r="F625" i="6" s="1"/>
  <c r="I26" i="4"/>
  <c r="G625" i="6" s="1"/>
  <c r="J26" i="4"/>
  <c r="K26" i="4"/>
  <c r="H625" i="6" s="1"/>
  <c r="M26" i="4"/>
  <c r="I625" i="6" s="1"/>
  <c r="N26" i="4"/>
  <c r="O26" i="4"/>
  <c r="P26" i="4"/>
  <c r="J625" i="6" s="1"/>
  <c r="D27" i="4"/>
  <c r="B1503" i="6" s="1"/>
  <c r="E27" i="4"/>
  <c r="C1503" i="6" s="1"/>
  <c r="F27" i="4"/>
  <c r="D1503" i="6" s="1"/>
  <c r="G27" i="4"/>
  <c r="E1503" i="6" s="1"/>
  <c r="H27" i="4"/>
  <c r="F1503" i="6" s="1"/>
  <c r="I27" i="4"/>
  <c r="G1503" i="6" s="1"/>
  <c r="J27" i="4"/>
  <c r="K27" i="4"/>
  <c r="H1503" i="6" s="1"/>
  <c r="M27" i="4"/>
  <c r="I1503" i="6" s="1"/>
  <c r="N27" i="4"/>
  <c r="O27" i="4"/>
  <c r="P27" i="4"/>
  <c r="J1503" i="6" s="1"/>
  <c r="D28" i="4"/>
  <c r="B1280" i="6" s="1"/>
  <c r="E28" i="4"/>
  <c r="C1280" i="6" s="1"/>
  <c r="F28" i="4"/>
  <c r="D1280" i="6" s="1"/>
  <c r="G28" i="4"/>
  <c r="E1280" i="6" s="1"/>
  <c r="H28" i="4"/>
  <c r="F1280" i="6" s="1"/>
  <c r="I28" i="4"/>
  <c r="G1280" i="6" s="1"/>
  <c r="J28" i="4"/>
  <c r="K28" i="4"/>
  <c r="H1280" i="6" s="1"/>
  <c r="M28" i="4"/>
  <c r="I1280" i="6" s="1"/>
  <c r="N28" i="4"/>
  <c r="O28" i="4"/>
  <c r="P28" i="4"/>
  <c r="J1280" i="6" s="1"/>
  <c r="D29" i="4"/>
  <c r="B1297" i="6" s="1"/>
  <c r="E29" i="4"/>
  <c r="C1297" i="6" s="1"/>
  <c r="F29" i="4"/>
  <c r="D1297" i="6" s="1"/>
  <c r="G29" i="4"/>
  <c r="E1297" i="6" s="1"/>
  <c r="H29" i="4"/>
  <c r="F1297" i="6" s="1"/>
  <c r="I29" i="4"/>
  <c r="G1297" i="6" s="1"/>
  <c r="J29" i="4"/>
  <c r="K29" i="4"/>
  <c r="H1297" i="6" s="1"/>
  <c r="M29" i="4"/>
  <c r="I1297" i="6" s="1"/>
  <c r="N29" i="4"/>
  <c r="O29" i="4"/>
  <c r="P29" i="4"/>
  <c r="J1297" i="6" s="1"/>
  <c r="D30" i="4"/>
  <c r="B1588" i="6" s="1"/>
  <c r="E30" i="4"/>
  <c r="C1588" i="6" s="1"/>
  <c r="F30" i="4"/>
  <c r="D1588" i="6" s="1"/>
  <c r="G30" i="4"/>
  <c r="E1588" i="6" s="1"/>
  <c r="H30" i="4"/>
  <c r="F1588" i="6" s="1"/>
  <c r="I30" i="4"/>
  <c r="G1588" i="6" s="1"/>
  <c r="J30" i="4"/>
  <c r="K30" i="4"/>
  <c r="H1588" i="6" s="1"/>
  <c r="M30" i="4"/>
  <c r="I1588" i="6" s="1"/>
  <c r="N30" i="4"/>
  <c r="O30" i="4"/>
  <c r="P30" i="4"/>
  <c r="J1588" i="6" s="1"/>
  <c r="D31" i="4"/>
  <c r="B1857" i="6" s="1"/>
  <c r="E31" i="4"/>
  <c r="C1857" i="6" s="1"/>
  <c r="F31" i="4"/>
  <c r="D1857" i="6" s="1"/>
  <c r="G31" i="4"/>
  <c r="E1857" i="6" s="1"/>
  <c r="H31" i="4"/>
  <c r="F1857" i="6" s="1"/>
  <c r="I31" i="4"/>
  <c r="G1857" i="6" s="1"/>
  <c r="J31" i="4"/>
  <c r="K31" i="4"/>
  <c r="H1857" i="6" s="1"/>
  <c r="M31" i="4"/>
  <c r="I1857" i="6" s="1"/>
  <c r="N31" i="4"/>
  <c r="O31" i="4"/>
  <c r="P31" i="4"/>
  <c r="J1857" i="6" s="1"/>
  <c r="D32" i="4"/>
  <c r="B790" i="6" s="1"/>
  <c r="E32" i="4"/>
  <c r="C790" i="6" s="1"/>
  <c r="F32" i="4"/>
  <c r="D790" i="6" s="1"/>
  <c r="G32" i="4"/>
  <c r="E790" i="6" s="1"/>
  <c r="H32" i="4"/>
  <c r="F790" i="6" s="1"/>
  <c r="I32" i="4"/>
  <c r="G790" i="6" s="1"/>
  <c r="J32" i="4"/>
  <c r="K32" i="4"/>
  <c r="H790" i="6" s="1"/>
  <c r="M32" i="4"/>
  <c r="I790" i="6" s="1"/>
  <c r="N32" i="4"/>
  <c r="O32" i="4"/>
  <c r="P32" i="4"/>
  <c r="J790" i="6" s="1"/>
  <c r="D33" i="4"/>
  <c r="B1762" i="6" s="1"/>
  <c r="E33" i="4"/>
  <c r="C1762" i="6" s="1"/>
  <c r="F33" i="4"/>
  <c r="D1762" i="6" s="1"/>
  <c r="G33" i="4"/>
  <c r="E1762" i="6" s="1"/>
  <c r="H33" i="4"/>
  <c r="F1762" i="6" s="1"/>
  <c r="I33" i="4"/>
  <c r="G1762" i="6" s="1"/>
  <c r="J33" i="4"/>
  <c r="K33" i="4"/>
  <c r="H1762" i="6" s="1"/>
  <c r="M33" i="4"/>
  <c r="I1762" i="6" s="1"/>
  <c r="N33" i="4"/>
  <c r="O33" i="4"/>
  <c r="P33" i="4"/>
  <c r="J1762" i="6" s="1"/>
  <c r="D34" i="4"/>
  <c r="B1801" i="6" s="1"/>
  <c r="E34" i="4"/>
  <c r="C1801" i="6" s="1"/>
  <c r="F34" i="4"/>
  <c r="D1801" i="6" s="1"/>
  <c r="G34" i="4"/>
  <c r="E1801" i="6" s="1"/>
  <c r="H34" i="4"/>
  <c r="F1801" i="6" s="1"/>
  <c r="I34" i="4"/>
  <c r="G1801" i="6" s="1"/>
  <c r="J34" i="4"/>
  <c r="K34" i="4"/>
  <c r="H1801" i="6" s="1"/>
  <c r="M34" i="4"/>
  <c r="I1801" i="6" s="1"/>
  <c r="N34" i="4"/>
  <c r="O34" i="4"/>
  <c r="P34" i="4"/>
  <c r="J1801" i="6" s="1"/>
  <c r="D35" i="4"/>
  <c r="B1816" i="6" s="1"/>
  <c r="E35" i="4"/>
  <c r="C1816" i="6" s="1"/>
  <c r="F35" i="4"/>
  <c r="D1816" i="6" s="1"/>
  <c r="G35" i="4"/>
  <c r="E1816" i="6" s="1"/>
  <c r="H35" i="4"/>
  <c r="F1816" i="6" s="1"/>
  <c r="I35" i="4"/>
  <c r="G1816" i="6" s="1"/>
  <c r="J35" i="4"/>
  <c r="K35" i="4"/>
  <c r="H1816" i="6" s="1"/>
  <c r="M35" i="4"/>
  <c r="I1816" i="6" s="1"/>
  <c r="N35" i="4"/>
  <c r="O35" i="4"/>
  <c r="P35" i="4"/>
  <c r="J1816" i="6" s="1"/>
  <c r="D36" i="4"/>
  <c r="B1448" i="6" s="1"/>
  <c r="E36" i="4"/>
  <c r="C1448" i="6" s="1"/>
  <c r="F36" i="4"/>
  <c r="D1448" i="6" s="1"/>
  <c r="G36" i="4"/>
  <c r="E1448" i="6" s="1"/>
  <c r="H36" i="4"/>
  <c r="F1448" i="6" s="1"/>
  <c r="I36" i="4"/>
  <c r="G1448" i="6" s="1"/>
  <c r="J36" i="4"/>
  <c r="K36" i="4"/>
  <c r="H1448" i="6" s="1"/>
  <c r="M36" i="4"/>
  <c r="I1448" i="6" s="1"/>
  <c r="N36" i="4"/>
  <c r="O36" i="4"/>
  <c r="P36" i="4"/>
  <c r="J1448" i="6" s="1"/>
  <c r="D37" i="4"/>
  <c r="B52" i="6" s="1"/>
  <c r="E37" i="4"/>
  <c r="C52" i="6" s="1"/>
  <c r="F37" i="4"/>
  <c r="D52" i="6" s="1"/>
  <c r="G37" i="4"/>
  <c r="E52" i="6" s="1"/>
  <c r="H37" i="4"/>
  <c r="F52" i="6" s="1"/>
  <c r="I37" i="4"/>
  <c r="G52" i="6" s="1"/>
  <c r="J37" i="4"/>
  <c r="K37" i="4"/>
  <c r="H52" i="6" s="1"/>
  <c r="M37" i="4"/>
  <c r="I52" i="6" s="1"/>
  <c r="N37" i="4"/>
  <c r="O37" i="4"/>
  <c r="P37" i="4"/>
  <c r="J52" i="6" s="1"/>
  <c r="D38" i="4"/>
  <c r="B1688" i="6" s="1"/>
  <c r="E38" i="4"/>
  <c r="C1688" i="6" s="1"/>
  <c r="F38" i="4"/>
  <c r="D1688" i="6" s="1"/>
  <c r="G38" i="4"/>
  <c r="E1688" i="6" s="1"/>
  <c r="H38" i="4"/>
  <c r="F1688" i="6" s="1"/>
  <c r="I38" i="4"/>
  <c r="G1688" i="6" s="1"/>
  <c r="J38" i="4"/>
  <c r="K38" i="4"/>
  <c r="H1688" i="6" s="1"/>
  <c r="M38" i="4"/>
  <c r="I1688" i="6" s="1"/>
  <c r="N38" i="4"/>
  <c r="O38" i="4"/>
  <c r="P38" i="4"/>
  <c r="J1688" i="6" s="1"/>
  <c r="D39" i="4"/>
  <c r="B114" i="6" s="1"/>
  <c r="E39" i="4"/>
  <c r="C114" i="6" s="1"/>
  <c r="F39" i="4"/>
  <c r="D114" i="6" s="1"/>
  <c r="G39" i="4"/>
  <c r="E114" i="6" s="1"/>
  <c r="H39" i="4"/>
  <c r="F114" i="6" s="1"/>
  <c r="I39" i="4"/>
  <c r="G114" i="6" s="1"/>
  <c r="J39" i="4"/>
  <c r="K39" i="4"/>
  <c r="H114" i="6" s="1"/>
  <c r="M39" i="4"/>
  <c r="I114" i="6" s="1"/>
  <c r="N39" i="4"/>
  <c r="O39" i="4"/>
  <c r="P39" i="4"/>
  <c r="J114" i="6" s="1"/>
  <c r="D40" i="4"/>
  <c r="B1682" i="6" s="1"/>
  <c r="E40" i="4"/>
  <c r="C1682" i="6" s="1"/>
  <c r="F40" i="4"/>
  <c r="D1682" i="6" s="1"/>
  <c r="G40" i="4"/>
  <c r="E1682" i="6" s="1"/>
  <c r="H40" i="4"/>
  <c r="F1682" i="6" s="1"/>
  <c r="I40" i="4"/>
  <c r="G1682" i="6" s="1"/>
  <c r="J40" i="4"/>
  <c r="K40" i="4"/>
  <c r="H1682" i="6" s="1"/>
  <c r="M40" i="4"/>
  <c r="I1682" i="6" s="1"/>
  <c r="N40" i="4"/>
  <c r="O40" i="4"/>
  <c r="P40" i="4"/>
  <c r="J1682" i="6" s="1"/>
  <c r="D41" i="4"/>
  <c r="B1809" i="6" s="1"/>
  <c r="E41" i="4"/>
  <c r="C1809" i="6" s="1"/>
  <c r="F41" i="4"/>
  <c r="D1809" i="6" s="1"/>
  <c r="G41" i="4"/>
  <c r="E1809" i="6" s="1"/>
  <c r="H41" i="4"/>
  <c r="F1809" i="6" s="1"/>
  <c r="I41" i="4"/>
  <c r="G1809" i="6" s="1"/>
  <c r="J41" i="4"/>
  <c r="K41" i="4"/>
  <c r="H1809" i="6" s="1"/>
  <c r="M41" i="4"/>
  <c r="I1809" i="6" s="1"/>
  <c r="N41" i="4"/>
  <c r="O41" i="4"/>
  <c r="P41" i="4"/>
  <c r="J1809" i="6" s="1"/>
  <c r="D42" i="4"/>
  <c r="B22" i="6" s="1"/>
  <c r="E42" i="4"/>
  <c r="C22" i="6" s="1"/>
  <c r="F42" i="4"/>
  <c r="D22" i="6" s="1"/>
  <c r="G42" i="4"/>
  <c r="E22" i="6" s="1"/>
  <c r="H42" i="4"/>
  <c r="F22" i="6" s="1"/>
  <c r="I42" i="4"/>
  <c r="G22" i="6" s="1"/>
  <c r="J42" i="4"/>
  <c r="K42" i="4"/>
  <c r="H22" i="6" s="1"/>
  <c r="M42" i="4"/>
  <c r="I22" i="6" s="1"/>
  <c r="N42" i="4"/>
  <c r="O42" i="4"/>
  <c r="P42" i="4"/>
  <c r="J22" i="6" s="1"/>
  <c r="D43" i="4"/>
  <c r="B1805" i="6" s="1"/>
  <c r="E43" i="4"/>
  <c r="C1805" i="6" s="1"/>
  <c r="F43" i="4"/>
  <c r="D1805" i="6" s="1"/>
  <c r="G43" i="4"/>
  <c r="E1805" i="6" s="1"/>
  <c r="H43" i="4"/>
  <c r="F1805" i="6" s="1"/>
  <c r="I43" i="4"/>
  <c r="G1805" i="6" s="1"/>
  <c r="J43" i="4"/>
  <c r="K43" i="4"/>
  <c r="H1805" i="6" s="1"/>
  <c r="M43" i="4"/>
  <c r="I1805" i="6" s="1"/>
  <c r="N43" i="4"/>
  <c r="O43" i="4"/>
  <c r="P43" i="4"/>
  <c r="J1805" i="6" s="1"/>
  <c r="D44" i="4"/>
  <c r="B26" i="6" s="1"/>
  <c r="E44" i="4"/>
  <c r="C26" i="6" s="1"/>
  <c r="F44" i="4"/>
  <c r="D26" i="6" s="1"/>
  <c r="G44" i="4"/>
  <c r="E26" i="6" s="1"/>
  <c r="H44" i="4"/>
  <c r="F26" i="6" s="1"/>
  <c r="I44" i="4"/>
  <c r="G26" i="6" s="1"/>
  <c r="J44" i="4"/>
  <c r="K44" i="4"/>
  <c r="H26" i="6" s="1"/>
  <c r="M44" i="4"/>
  <c r="I26" i="6" s="1"/>
  <c r="N44" i="4"/>
  <c r="O44" i="4"/>
  <c r="P44" i="4"/>
  <c r="J26" i="6" s="1"/>
  <c r="D45" i="4"/>
  <c r="B93" i="6" s="1"/>
  <c r="E45" i="4"/>
  <c r="C93" i="6" s="1"/>
  <c r="F45" i="4"/>
  <c r="D93" i="6" s="1"/>
  <c r="G45" i="4"/>
  <c r="E93" i="6" s="1"/>
  <c r="H45" i="4"/>
  <c r="F93" i="6" s="1"/>
  <c r="I45" i="4"/>
  <c r="G93" i="6" s="1"/>
  <c r="J45" i="4"/>
  <c r="K45" i="4"/>
  <c r="H93" i="6" s="1"/>
  <c r="M45" i="4"/>
  <c r="I93" i="6" s="1"/>
  <c r="N45" i="4"/>
  <c r="O45" i="4"/>
  <c r="P45" i="4"/>
  <c r="J93" i="6" s="1"/>
  <c r="D46" i="4"/>
  <c r="B1433" i="6" s="1"/>
  <c r="E46" i="4"/>
  <c r="C1433" i="6" s="1"/>
  <c r="F46" i="4"/>
  <c r="D1433" i="6" s="1"/>
  <c r="G46" i="4"/>
  <c r="E1433" i="6" s="1"/>
  <c r="H46" i="4"/>
  <c r="F1433" i="6" s="1"/>
  <c r="I46" i="4"/>
  <c r="G1433" i="6" s="1"/>
  <c r="J46" i="4"/>
  <c r="K46" i="4"/>
  <c r="H1433" i="6" s="1"/>
  <c r="M46" i="4"/>
  <c r="I1433" i="6" s="1"/>
  <c r="N46" i="4"/>
  <c r="O46" i="4"/>
  <c r="P46" i="4"/>
  <c r="J1433" i="6" s="1"/>
  <c r="D47" i="4"/>
  <c r="B439" i="6" s="1"/>
  <c r="E47" i="4"/>
  <c r="C439" i="6" s="1"/>
  <c r="F47" i="4"/>
  <c r="D439" i="6" s="1"/>
  <c r="G47" i="4"/>
  <c r="E439" i="6" s="1"/>
  <c r="H47" i="4"/>
  <c r="F439" i="6" s="1"/>
  <c r="I47" i="4"/>
  <c r="G439" i="6" s="1"/>
  <c r="J47" i="4"/>
  <c r="K47" i="4"/>
  <c r="H439" i="6" s="1"/>
  <c r="M47" i="4"/>
  <c r="I439" i="6" s="1"/>
  <c r="N47" i="4"/>
  <c r="O47" i="4"/>
  <c r="P47" i="4"/>
  <c r="J439" i="6" s="1"/>
  <c r="D48" i="4"/>
  <c r="B440" i="6" s="1"/>
  <c r="E48" i="4"/>
  <c r="C440" i="6" s="1"/>
  <c r="F48" i="4"/>
  <c r="D440" i="6" s="1"/>
  <c r="G48" i="4"/>
  <c r="E440" i="6" s="1"/>
  <c r="H48" i="4"/>
  <c r="F440" i="6" s="1"/>
  <c r="I48" i="4"/>
  <c r="G440" i="6" s="1"/>
  <c r="J48" i="4"/>
  <c r="K48" i="4"/>
  <c r="H440" i="6" s="1"/>
  <c r="M48" i="4"/>
  <c r="I440" i="6" s="1"/>
  <c r="N48" i="4"/>
  <c r="O48" i="4"/>
  <c r="P48" i="4"/>
  <c r="J440" i="6" s="1"/>
  <c r="D49" i="4"/>
  <c r="B1423" i="6" s="1"/>
  <c r="E49" i="4"/>
  <c r="C1423" i="6" s="1"/>
  <c r="F49" i="4"/>
  <c r="D1423" i="6" s="1"/>
  <c r="G49" i="4"/>
  <c r="E1423" i="6" s="1"/>
  <c r="H49" i="4"/>
  <c r="F1423" i="6" s="1"/>
  <c r="I49" i="4"/>
  <c r="G1423" i="6" s="1"/>
  <c r="J49" i="4"/>
  <c r="K49" i="4"/>
  <c r="H1423" i="6" s="1"/>
  <c r="M49" i="4"/>
  <c r="I1423" i="6" s="1"/>
  <c r="N49" i="4"/>
  <c r="O49" i="4"/>
  <c r="P49" i="4"/>
  <c r="J1423" i="6" s="1"/>
  <c r="D50" i="4"/>
  <c r="B1424" i="6" s="1"/>
  <c r="E50" i="4"/>
  <c r="C1424" i="6" s="1"/>
  <c r="F50" i="4"/>
  <c r="D1424" i="6" s="1"/>
  <c r="G50" i="4"/>
  <c r="E1424" i="6" s="1"/>
  <c r="H50" i="4"/>
  <c r="F1424" i="6" s="1"/>
  <c r="I50" i="4"/>
  <c r="G1424" i="6" s="1"/>
  <c r="J50" i="4"/>
  <c r="K50" i="4"/>
  <c r="H1424" i="6" s="1"/>
  <c r="M50" i="4"/>
  <c r="I1424" i="6" s="1"/>
  <c r="N50" i="4"/>
  <c r="O50" i="4"/>
  <c r="P50" i="4"/>
  <c r="J1424" i="6" s="1"/>
  <c r="D51" i="4"/>
  <c r="B1377" i="6" s="1"/>
  <c r="E51" i="4"/>
  <c r="C1377" i="6" s="1"/>
  <c r="F51" i="4"/>
  <c r="D1377" i="6" s="1"/>
  <c r="G51" i="4"/>
  <c r="E1377" i="6" s="1"/>
  <c r="H51" i="4"/>
  <c r="F1377" i="6" s="1"/>
  <c r="I51" i="4"/>
  <c r="G1377" i="6" s="1"/>
  <c r="J51" i="4"/>
  <c r="K51" i="4"/>
  <c r="H1377" i="6" s="1"/>
  <c r="M51" i="4"/>
  <c r="I1377" i="6" s="1"/>
  <c r="N51" i="4"/>
  <c r="O51" i="4"/>
  <c r="P51" i="4"/>
  <c r="J1377" i="6" s="1"/>
  <c r="D52" i="4"/>
  <c r="B1265" i="6" s="1"/>
  <c r="E52" i="4"/>
  <c r="C1265" i="6" s="1"/>
  <c r="F52" i="4"/>
  <c r="D1265" i="6" s="1"/>
  <c r="G52" i="4"/>
  <c r="E1265" i="6" s="1"/>
  <c r="H52" i="4"/>
  <c r="F1265" i="6" s="1"/>
  <c r="I52" i="4"/>
  <c r="G1265" i="6" s="1"/>
  <c r="J52" i="4"/>
  <c r="K52" i="4"/>
  <c r="H1265" i="6" s="1"/>
  <c r="M52" i="4"/>
  <c r="I1265" i="6" s="1"/>
  <c r="N52" i="4"/>
  <c r="O52" i="4"/>
  <c r="P52" i="4"/>
  <c r="J1265" i="6" s="1"/>
  <c r="D53" i="4"/>
  <c r="B1268" i="6" s="1"/>
  <c r="E53" i="4"/>
  <c r="C1268" i="6" s="1"/>
  <c r="F53" i="4"/>
  <c r="D1268" i="6" s="1"/>
  <c r="G53" i="4"/>
  <c r="E1268" i="6" s="1"/>
  <c r="H53" i="4"/>
  <c r="F1268" i="6" s="1"/>
  <c r="I53" i="4"/>
  <c r="G1268" i="6" s="1"/>
  <c r="J53" i="4"/>
  <c r="K53" i="4"/>
  <c r="H1268" i="6" s="1"/>
  <c r="M53" i="4"/>
  <c r="I1268" i="6" s="1"/>
  <c r="N53" i="4"/>
  <c r="O53" i="4"/>
  <c r="P53" i="4"/>
  <c r="J1268" i="6" s="1"/>
  <c r="D54" i="4"/>
  <c r="B1270" i="6" s="1"/>
  <c r="E54" i="4"/>
  <c r="C1270" i="6" s="1"/>
  <c r="F54" i="4"/>
  <c r="D1270" i="6" s="1"/>
  <c r="G54" i="4"/>
  <c r="E1270" i="6" s="1"/>
  <c r="H54" i="4"/>
  <c r="F1270" i="6" s="1"/>
  <c r="I54" i="4"/>
  <c r="G1270" i="6" s="1"/>
  <c r="J54" i="4"/>
  <c r="K54" i="4"/>
  <c r="H1270" i="6" s="1"/>
  <c r="M54" i="4"/>
  <c r="I1270" i="6" s="1"/>
  <c r="N54" i="4"/>
  <c r="O54" i="4"/>
  <c r="P54" i="4"/>
  <c r="J1270" i="6" s="1"/>
  <c r="D55" i="4"/>
  <c r="B1277" i="6" s="1"/>
  <c r="E55" i="4"/>
  <c r="C1277" i="6" s="1"/>
  <c r="F55" i="4"/>
  <c r="D1277" i="6" s="1"/>
  <c r="G55" i="4"/>
  <c r="E1277" i="6" s="1"/>
  <c r="H55" i="4"/>
  <c r="F1277" i="6" s="1"/>
  <c r="I55" i="4"/>
  <c r="G1277" i="6" s="1"/>
  <c r="J55" i="4"/>
  <c r="K55" i="4"/>
  <c r="H1277" i="6" s="1"/>
  <c r="M55" i="4"/>
  <c r="I1277" i="6" s="1"/>
  <c r="N55" i="4"/>
  <c r="O55" i="4"/>
  <c r="P55" i="4"/>
  <c r="J1277" i="6" s="1"/>
  <c r="D56" i="4"/>
  <c r="B1315" i="6" s="1"/>
  <c r="E56" i="4"/>
  <c r="C1315" i="6" s="1"/>
  <c r="F56" i="4"/>
  <c r="D1315" i="6" s="1"/>
  <c r="G56" i="4"/>
  <c r="E1315" i="6" s="1"/>
  <c r="H56" i="4"/>
  <c r="F1315" i="6" s="1"/>
  <c r="I56" i="4"/>
  <c r="G1315" i="6" s="1"/>
  <c r="J56" i="4"/>
  <c r="K56" i="4"/>
  <c r="H1315" i="6" s="1"/>
  <c r="M56" i="4"/>
  <c r="I1315" i="6" s="1"/>
  <c r="N56" i="4"/>
  <c r="O56" i="4"/>
  <c r="P56" i="4"/>
  <c r="J1315" i="6" s="1"/>
  <c r="D57" i="4"/>
  <c r="B1316" i="6" s="1"/>
  <c r="E57" i="4"/>
  <c r="C1316" i="6" s="1"/>
  <c r="F57" i="4"/>
  <c r="D1316" i="6" s="1"/>
  <c r="G57" i="4"/>
  <c r="E1316" i="6" s="1"/>
  <c r="H57" i="4"/>
  <c r="F1316" i="6" s="1"/>
  <c r="I57" i="4"/>
  <c r="G1316" i="6" s="1"/>
  <c r="J57" i="4"/>
  <c r="K57" i="4"/>
  <c r="H1316" i="6" s="1"/>
  <c r="M57" i="4"/>
  <c r="I1316" i="6" s="1"/>
  <c r="N57" i="4"/>
  <c r="O57" i="4"/>
  <c r="P57" i="4"/>
  <c r="J1316" i="6" s="1"/>
  <c r="D58" i="4"/>
  <c r="B1317" i="6" s="1"/>
  <c r="E58" i="4"/>
  <c r="C1317" i="6" s="1"/>
  <c r="F58" i="4"/>
  <c r="D1317" i="6" s="1"/>
  <c r="G58" i="4"/>
  <c r="E1317" i="6" s="1"/>
  <c r="H58" i="4"/>
  <c r="F1317" i="6" s="1"/>
  <c r="I58" i="4"/>
  <c r="G1317" i="6" s="1"/>
  <c r="J58" i="4"/>
  <c r="K58" i="4"/>
  <c r="H1317" i="6" s="1"/>
  <c r="M58" i="4"/>
  <c r="I1317" i="6" s="1"/>
  <c r="N58" i="4"/>
  <c r="O58" i="4"/>
  <c r="P58" i="4"/>
  <c r="J1317" i="6" s="1"/>
  <c r="D59" i="4"/>
  <c r="B1319" i="6" s="1"/>
  <c r="E59" i="4"/>
  <c r="C1319" i="6" s="1"/>
  <c r="F59" i="4"/>
  <c r="D1319" i="6" s="1"/>
  <c r="G59" i="4"/>
  <c r="E1319" i="6" s="1"/>
  <c r="H59" i="4"/>
  <c r="F1319" i="6" s="1"/>
  <c r="I59" i="4"/>
  <c r="G1319" i="6" s="1"/>
  <c r="J59" i="4"/>
  <c r="K59" i="4"/>
  <c r="H1319" i="6" s="1"/>
  <c r="M59" i="4"/>
  <c r="I1319" i="6" s="1"/>
  <c r="N59" i="4"/>
  <c r="O59" i="4"/>
  <c r="P59" i="4"/>
  <c r="J1319" i="6" s="1"/>
  <c r="D60" i="4"/>
  <c r="B1470" i="6" s="1"/>
  <c r="E60" i="4"/>
  <c r="C1470" i="6" s="1"/>
  <c r="F60" i="4"/>
  <c r="D1470" i="6" s="1"/>
  <c r="G60" i="4"/>
  <c r="E1470" i="6" s="1"/>
  <c r="H60" i="4"/>
  <c r="F1470" i="6" s="1"/>
  <c r="I60" i="4"/>
  <c r="G1470" i="6" s="1"/>
  <c r="J60" i="4"/>
  <c r="K60" i="4"/>
  <c r="H1470" i="6" s="1"/>
  <c r="M60" i="4"/>
  <c r="I1470" i="6" s="1"/>
  <c r="N60" i="4"/>
  <c r="O60" i="4"/>
  <c r="P60" i="4"/>
  <c r="J1470" i="6" s="1"/>
  <c r="D61" i="4"/>
  <c r="B1482" i="6" s="1"/>
  <c r="E61" i="4"/>
  <c r="C1482" i="6" s="1"/>
  <c r="F61" i="4"/>
  <c r="D1482" i="6" s="1"/>
  <c r="G61" i="4"/>
  <c r="E1482" i="6" s="1"/>
  <c r="H61" i="4"/>
  <c r="F1482" i="6" s="1"/>
  <c r="I61" i="4"/>
  <c r="G1482" i="6" s="1"/>
  <c r="J61" i="4"/>
  <c r="K61" i="4"/>
  <c r="H1482" i="6" s="1"/>
  <c r="M61" i="4"/>
  <c r="I1482" i="6" s="1"/>
  <c r="N61" i="4"/>
  <c r="O61" i="4"/>
  <c r="P61" i="4"/>
  <c r="J1482" i="6" s="1"/>
  <c r="D62" i="4"/>
  <c r="B1474" i="6" s="1"/>
  <c r="E62" i="4"/>
  <c r="C1474" i="6" s="1"/>
  <c r="F62" i="4"/>
  <c r="D1474" i="6" s="1"/>
  <c r="G62" i="4"/>
  <c r="E1474" i="6" s="1"/>
  <c r="H62" i="4"/>
  <c r="F1474" i="6" s="1"/>
  <c r="I62" i="4"/>
  <c r="G1474" i="6" s="1"/>
  <c r="J62" i="4"/>
  <c r="K62" i="4"/>
  <c r="H1474" i="6" s="1"/>
  <c r="M62" i="4"/>
  <c r="I1474" i="6" s="1"/>
  <c r="N62" i="4"/>
  <c r="O62" i="4"/>
  <c r="P62" i="4"/>
  <c r="J1474" i="6" s="1"/>
  <c r="D63" i="4"/>
  <c r="B1798" i="6" s="1"/>
  <c r="E63" i="4"/>
  <c r="C1798" i="6" s="1"/>
  <c r="F63" i="4"/>
  <c r="D1798" i="6" s="1"/>
  <c r="G63" i="4"/>
  <c r="E1798" i="6" s="1"/>
  <c r="H63" i="4"/>
  <c r="F1798" i="6" s="1"/>
  <c r="I63" i="4"/>
  <c r="G1798" i="6" s="1"/>
  <c r="J63" i="4"/>
  <c r="K63" i="4"/>
  <c r="H1798" i="6" s="1"/>
  <c r="M63" i="4"/>
  <c r="I1798" i="6" s="1"/>
  <c r="N63" i="4"/>
  <c r="O63" i="4"/>
  <c r="P63" i="4"/>
  <c r="J1798" i="6" s="1"/>
  <c r="D64" i="4"/>
  <c r="B1843" i="6" s="1"/>
  <c r="E64" i="4"/>
  <c r="C1843" i="6" s="1"/>
  <c r="F64" i="4"/>
  <c r="D1843" i="6" s="1"/>
  <c r="G64" i="4"/>
  <c r="E1843" i="6" s="1"/>
  <c r="H64" i="4"/>
  <c r="F1843" i="6" s="1"/>
  <c r="I64" i="4"/>
  <c r="G1843" i="6" s="1"/>
  <c r="J64" i="4"/>
  <c r="K64" i="4"/>
  <c r="H1843" i="6" s="1"/>
  <c r="M64" i="4"/>
  <c r="I1843" i="6" s="1"/>
  <c r="N64" i="4"/>
  <c r="O64" i="4"/>
  <c r="P64" i="4"/>
  <c r="J1843" i="6" s="1"/>
  <c r="D65" i="4"/>
  <c r="B1420" i="6" s="1"/>
  <c r="E65" i="4"/>
  <c r="C1420" i="6" s="1"/>
  <c r="F65" i="4"/>
  <c r="D1420" i="6" s="1"/>
  <c r="G65" i="4"/>
  <c r="E1420" i="6" s="1"/>
  <c r="H65" i="4"/>
  <c r="F1420" i="6" s="1"/>
  <c r="I65" i="4"/>
  <c r="G1420" i="6" s="1"/>
  <c r="J65" i="4"/>
  <c r="K65" i="4"/>
  <c r="H1420" i="6" s="1"/>
  <c r="M65" i="4"/>
  <c r="I1420" i="6" s="1"/>
  <c r="N65" i="4"/>
  <c r="O65" i="4"/>
  <c r="P65" i="4"/>
  <c r="J1420" i="6" s="1"/>
  <c r="D66" i="4"/>
  <c r="B1766" i="6" s="1"/>
  <c r="E66" i="4"/>
  <c r="C1766" i="6" s="1"/>
  <c r="F66" i="4"/>
  <c r="D1766" i="6" s="1"/>
  <c r="G66" i="4"/>
  <c r="E1766" i="6" s="1"/>
  <c r="H66" i="4"/>
  <c r="F1766" i="6" s="1"/>
  <c r="I66" i="4"/>
  <c r="G1766" i="6" s="1"/>
  <c r="J66" i="4"/>
  <c r="K66" i="4"/>
  <c r="H1766" i="6" s="1"/>
  <c r="M66" i="4"/>
  <c r="I1766" i="6" s="1"/>
  <c r="N66" i="4"/>
  <c r="O66" i="4"/>
  <c r="P66" i="4"/>
  <c r="J1766" i="6" s="1"/>
  <c r="D67" i="4"/>
  <c r="B1504" i="6" s="1"/>
  <c r="E67" i="4"/>
  <c r="C1504" i="6" s="1"/>
  <c r="F67" i="4"/>
  <c r="D1504" i="6" s="1"/>
  <c r="G67" i="4"/>
  <c r="E1504" i="6" s="1"/>
  <c r="H67" i="4"/>
  <c r="F1504" i="6" s="1"/>
  <c r="I67" i="4"/>
  <c r="G1504" i="6" s="1"/>
  <c r="J67" i="4"/>
  <c r="K67" i="4"/>
  <c r="H1504" i="6" s="1"/>
  <c r="M67" i="4"/>
  <c r="I1504" i="6" s="1"/>
  <c r="N67" i="4"/>
  <c r="O67" i="4"/>
  <c r="P67" i="4"/>
  <c r="J1504" i="6" s="1"/>
  <c r="D68" i="4"/>
  <c r="B1505" i="6" s="1"/>
  <c r="E68" i="4"/>
  <c r="C1505" i="6" s="1"/>
  <c r="F68" i="4"/>
  <c r="D1505" i="6" s="1"/>
  <c r="G68" i="4"/>
  <c r="E1505" i="6" s="1"/>
  <c r="H68" i="4"/>
  <c r="F1505" i="6" s="1"/>
  <c r="I68" i="4"/>
  <c r="G1505" i="6" s="1"/>
  <c r="J68" i="4"/>
  <c r="K68" i="4"/>
  <c r="H1505" i="6" s="1"/>
  <c r="M68" i="4"/>
  <c r="I1505" i="6" s="1"/>
  <c r="N68" i="4"/>
  <c r="O68" i="4"/>
  <c r="P68" i="4"/>
  <c r="J1505" i="6" s="1"/>
  <c r="D69" i="4"/>
  <c r="B1515" i="6" s="1"/>
  <c r="E69" i="4"/>
  <c r="C1515" i="6" s="1"/>
  <c r="F69" i="4"/>
  <c r="D1515" i="6" s="1"/>
  <c r="G69" i="4"/>
  <c r="E1515" i="6" s="1"/>
  <c r="H69" i="4"/>
  <c r="F1515" i="6" s="1"/>
  <c r="I69" i="4"/>
  <c r="G1515" i="6" s="1"/>
  <c r="J69" i="4"/>
  <c r="K69" i="4"/>
  <c r="H1515" i="6" s="1"/>
  <c r="M69" i="4"/>
  <c r="I1515" i="6" s="1"/>
  <c r="N69" i="4"/>
  <c r="O69" i="4"/>
  <c r="P69" i="4"/>
  <c r="J1515" i="6" s="1"/>
  <c r="D70" i="4"/>
  <c r="B1516" i="6" s="1"/>
  <c r="E70" i="4"/>
  <c r="C1516" i="6" s="1"/>
  <c r="F70" i="4"/>
  <c r="D1516" i="6" s="1"/>
  <c r="G70" i="4"/>
  <c r="E1516" i="6" s="1"/>
  <c r="H70" i="4"/>
  <c r="F1516" i="6" s="1"/>
  <c r="I70" i="4"/>
  <c r="G1516" i="6" s="1"/>
  <c r="J70" i="4"/>
  <c r="K70" i="4"/>
  <c r="H1516" i="6" s="1"/>
  <c r="M70" i="4"/>
  <c r="I1516" i="6" s="1"/>
  <c r="N70" i="4"/>
  <c r="O70" i="4"/>
  <c r="P70" i="4"/>
  <c r="J1516" i="6" s="1"/>
  <c r="D71" i="4"/>
  <c r="B1708" i="6" s="1"/>
  <c r="E71" i="4"/>
  <c r="C1708" i="6" s="1"/>
  <c r="F71" i="4"/>
  <c r="D1708" i="6" s="1"/>
  <c r="G71" i="4"/>
  <c r="E1708" i="6" s="1"/>
  <c r="H71" i="4"/>
  <c r="F1708" i="6" s="1"/>
  <c r="I71" i="4"/>
  <c r="G1708" i="6" s="1"/>
  <c r="J71" i="4"/>
  <c r="K71" i="4"/>
  <c r="H1708" i="6" s="1"/>
  <c r="M71" i="4"/>
  <c r="I1708" i="6" s="1"/>
  <c r="N71" i="4"/>
  <c r="O71" i="4"/>
  <c r="P71" i="4"/>
  <c r="J1708" i="6" s="1"/>
  <c r="D72" i="4"/>
  <c r="B1748" i="6" s="1"/>
  <c r="E72" i="4"/>
  <c r="C1748" i="6" s="1"/>
  <c r="F72" i="4"/>
  <c r="D1748" i="6" s="1"/>
  <c r="G72" i="4"/>
  <c r="E1748" i="6" s="1"/>
  <c r="H72" i="4"/>
  <c r="F1748" i="6" s="1"/>
  <c r="I72" i="4"/>
  <c r="G1748" i="6" s="1"/>
  <c r="J72" i="4"/>
  <c r="K72" i="4"/>
  <c r="H1748" i="6" s="1"/>
  <c r="M72" i="4"/>
  <c r="I1748" i="6" s="1"/>
  <c r="N72" i="4"/>
  <c r="O72" i="4"/>
  <c r="P72" i="4"/>
  <c r="J1748" i="6" s="1"/>
  <c r="D73" i="4"/>
  <c r="B1421" i="6" s="1"/>
  <c r="E73" i="4"/>
  <c r="C1421" i="6" s="1"/>
  <c r="F73" i="4"/>
  <c r="D1421" i="6" s="1"/>
  <c r="G73" i="4"/>
  <c r="E1421" i="6" s="1"/>
  <c r="H73" i="4"/>
  <c r="F1421" i="6" s="1"/>
  <c r="I73" i="4"/>
  <c r="G1421" i="6" s="1"/>
  <c r="J73" i="4"/>
  <c r="K73" i="4"/>
  <c r="H1421" i="6" s="1"/>
  <c r="M73" i="4"/>
  <c r="I1421" i="6" s="1"/>
  <c r="N73" i="4"/>
  <c r="O73" i="4"/>
  <c r="P73" i="4"/>
  <c r="J1421" i="6" s="1"/>
  <c r="D74" i="4"/>
  <c r="B1231" i="6" s="1"/>
  <c r="E74" i="4"/>
  <c r="C1231" i="6" s="1"/>
  <c r="F74" i="4"/>
  <c r="D1231" i="6" s="1"/>
  <c r="G74" i="4"/>
  <c r="E1231" i="6" s="1"/>
  <c r="H74" i="4"/>
  <c r="F1231" i="6" s="1"/>
  <c r="I74" i="4"/>
  <c r="G1231" i="6" s="1"/>
  <c r="J74" i="4"/>
  <c r="K74" i="4"/>
  <c r="H1231" i="6" s="1"/>
  <c r="M74" i="4"/>
  <c r="I1231" i="6" s="1"/>
  <c r="N74" i="4"/>
  <c r="O74" i="4"/>
  <c r="P74" i="4"/>
  <c r="J1231" i="6" s="1"/>
  <c r="D75" i="4"/>
  <c r="B1554" i="6" s="1"/>
  <c r="E75" i="4"/>
  <c r="C1554" i="6" s="1"/>
  <c r="F75" i="4"/>
  <c r="D1554" i="6" s="1"/>
  <c r="G75" i="4"/>
  <c r="E1554" i="6" s="1"/>
  <c r="H75" i="4"/>
  <c r="F1554" i="6" s="1"/>
  <c r="I75" i="4"/>
  <c r="G1554" i="6" s="1"/>
  <c r="J75" i="4"/>
  <c r="K75" i="4"/>
  <c r="H1554" i="6" s="1"/>
  <c r="M75" i="4"/>
  <c r="I1554" i="6" s="1"/>
  <c r="N75" i="4"/>
  <c r="O75" i="4"/>
  <c r="P75" i="4"/>
  <c r="J1554" i="6" s="1"/>
  <c r="D76" i="4"/>
  <c r="B897" i="6" s="1"/>
  <c r="E76" i="4"/>
  <c r="C897" i="6" s="1"/>
  <c r="F76" i="4"/>
  <c r="D897" i="6" s="1"/>
  <c r="G76" i="4"/>
  <c r="E897" i="6" s="1"/>
  <c r="H76" i="4"/>
  <c r="F897" i="6" s="1"/>
  <c r="I76" i="4"/>
  <c r="G897" i="6" s="1"/>
  <c r="J76" i="4"/>
  <c r="K76" i="4"/>
  <c r="H897" i="6" s="1"/>
  <c r="M76" i="4"/>
  <c r="I897" i="6" s="1"/>
  <c r="N76" i="4"/>
  <c r="O76" i="4"/>
  <c r="P76" i="4"/>
  <c r="J897" i="6" s="1"/>
  <c r="D77" i="4"/>
  <c r="B1407" i="6" s="1"/>
  <c r="E77" i="4"/>
  <c r="C1407" i="6" s="1"/>
  <c r="F77" i="4"/>
  <c r="D1407" i="6" s="1"/>
  <c r="G77" i="4"/>
  <c r="E1407" i="6" s="1"/>
  <c r="H77" i="4"/>
  <c r="F1407" i="6" s="1"/>
  <c r="I77" i="4"/>
  <c r="G1407" i="6" s="1"/>
  <c r="J77" i="4"/>
  <c r="K77" i="4"/>
  <c r="H1407" i="6" s="1"/>
  <c r="M77" i="4"/>
  <c r="I1407" i="6" s="1"/>
  <c r="N77" i="4"/>
  <c r="O77" i="4"/>
  <c r="P77" i="4"/>
  <c r="J1407" i="6" s="1"/>
  <c r="D78" i="4"/>
  <c r="B898" i="6" s="1"/>
  <c r="E78" i="4"/>
  <c r="C898" i="6" s="1"/>
  <c r="F78" i="4"/>
  <c r="D898" i="6" s="1"/>
  <c r="G78" i="4"/>
  <c r="E898" i="6" s="1"/>
  <c r="H78" i="4"/>
  <c r="F898" i="6" s="1"/>
  <c r="I78" i="4"/>
  <c r="G898" i="6" s="1"/>
  <c r="J78" i="4"/>
  <c r="K78" i="4"/>
  <c r="H898" i="6" s="1"/>
  <c r="M78" i="4"/>
  <c r="I898" i="6" s="1"/>
  <c r="N78" i="4"/>
  <c r="O78" i="4"/>
  <c r="P78" i="4"/>
  <c r="J898" i="6" s="1"/>
  <c r="D79" i="4"/>
  <c r="B899" i="6" s="1"/>
  <c r="E79" i="4"/>
  <c r="C899" i="6" s="1"/>
  <c r="F79" i="4"/>
  <c r="D899" i="6" s="1"/>
  <c r="G79" i="4"/>
  <c r="E899" i="6" s="1"/>
  <c r="H79" i="4"/>
  <c r="F899" i="6" s="1"/>
  <c r="I79" i="4"/>
  <c r="G899" i="6" s="1"/>
  <c r="J79" i="4"/>
  <c r="K79" i="4"/>
  <c r="H899" i="6" s="1"/>
  <c r="M79" i="4"/>
  <c r="I899" i="6" s="1"/>
  <c r="N79" i="4"/>
  <c r="O79" i="4"/>
  <c r="P79" i="4"/>
  <c r="J899" i="6" s="1"/>
  <c r="D80" i="4"/>
  <c r="B900" i="6" s="1"/>
  <c r="E80" i="4"/>
  <c r="C900" i="6" s="1"/>
  <c r="F80" i="4"/>
  <c r="D900" i="6" s="1"/>
  <c r="G80" i="4"/>
  <c r="E900" i="6" s="1"/>
  <c r="H80" i="4"/>
  <c r="F900" i="6" s="1"/>
  <c r="I80" i="4"/>
  <c r="G900" i="6" s="1"/>
  <c r="J80" i="4"/>
  <c r="K80" i="4"/>
  <c r="H900" i="6" s="1"/>
  <c r="M80" i="4"/>
  <c r="I900" i="6" s="1"/>
  <c r="N80" i="4"/>
  <c r="O80" i="4"/>
  <c r="P80" i="4"/>
  <c r="J900" i="6" s="1"/>
  <c r="D81" i="4"/>
  <c r="B901" i="6" s="1"/>
  <c r="E81" i="4"/>
  <c r="C901" i="6" s="1"/>
  <c r="F81" i="4"/>
  <c r="D901" i="6" s="1"/>
  <c r="G81" i="4"/>
  <c r="E901" i="6" s="1"/>
  <c r="H81" i="4"/>
  <c r="F901" i="6" s="1"/>
  <c r="I81" i="4"/>
  <c r="G901" i="6" s="1"/>
  <c r="J81" i="4"/>
  <c r="K81" i="4"/>
  <c r="H901" i="6" s="1"/>
  <c r="M81" i="4"/>
  <c r="I901" i="6" s="1"/>
  <c r="N81" i="4"/>
  <c r="O81" i="4"/>
  <c r="P81" i="4"/>
  <c r="J901" i="6" s="1"/>
  <c r="D82" i="4"/>
  <c r="B902" i="6" s="1"/>
  <c r="E82" i="4"/>
  <c r="C902" i="6" s="1"/>
  <c r="F82" i="4"/>
  <c r="D902" i="6" s="1"/>
  <c r="G82" i="4"/>
  <c r="E902" i="6" s="1"/>
  <c r="H82" i="4"/>
  <c r="F902" i="6" s="1"/>
  <c r="I82" i="4"/>
  <c r="G902" i="6" s="1"/>
  <c r="J82" i="4"/>
  <c r="K82" i="4"/>
  <c r="H902" i="6" s="1"/>
  <c r="M82" i="4"/>
  <c r="I902" i="6" s="1"/>
  <c r="N82" i="4"/>
  <c r="O82" i="4"/>
  <c r="P82" i="4"/>
  <c r="J902" i="6" s="1"/>
  <c r="D83" i="4"/>
  <c r="B903" i="6" s="1"/>
  <c r="E83" i="4"/>
  <c r="C903" i="6" s="1"/>
  <c r="F83" i="4"/>
  <c r="D903" i="6" s="1"/>
  <c r="G83" i="4"/>
  <c r="E903" i="6" s="1"/>
  <c r="H83" i="4"/>
  <c r="F903" i="6" s="1"/>
  <c r="I83" i="4"/>
  <c r="G903" i="6" s="1"/>
  <c r="J83" i="4"/>
  <c r="K83" i="4"/>
  <c r="H903" i="6" s="1"/>
  <c r="M83" i="4"/>
  <c r="I903" i="6" s="1"/>
  <c r="N83" i="4"/>
  <c r="O83" i="4"/>
  <c r="P83" i="4"/>
  <c r="J903" i="6" s="1"/>
  <c r="D84" i="4"/>
  <c r="B1258" i="6" s="1"/>
  <c r="E84" i="4"/>
  <c r="C1258" i="6" s="1"/>
  <c r="F84" i="4"/>
  <c r="D1258" i="6" s="1"/>
  <c r="G84" i="4"/>
  <c r="E1258" i="6" s="1"/>
  <c r="H84" i="4"/>
  <c r="F1258" i="6" s="1"/>
  <c r="I84" i="4"/>
  <c r="G1258" i="6" s="1"/>
  <c r="J84" i="4"/>
  <c r="K84" i="4"/>
  <c r="H1258" i="6" s="1"/>
  <c r="M84" i="4"/>
  <c r="I1258" i="6" s="1"/>
  <c r="N84" i="4"/>
  <c r="O84" i="4"/>
  <c r="P84" i="4"/>
  <c r="J1258" i="6" s="1"/>
  <c r="D85" i="4"/>
  <c r="B931" i="6" s="1"/>
  <c r="E85" i="4"/>
  <c r="C931" i="6" s="1"/>
  <c r="F85" i="4"/>
  <c r="D931" i="6" s="1"/>
  <c r="G85" i="4"/>
  <c r="E931" i="6" s="1"/>
  <c r="H85" i="4"/>
  <c r="F931" i="6" s="1"/>
  <c r="I85" i="4"/>
  <c r="G931" i="6" s="1"/>
  <c r="J85" i="4"/>
  <c r="K85" i="4"/>
  <c r="H931" i="6" s="1"/>
  <c r="M85" i="4"/>
  <c r="I931" i="6" s="1"/>
  <c r="N85" i="4"/>
  <c r="O85" i="4"/>
  <c r="P85" i="4"/>
  <c r="J931" i="6" s="1"/>
  <c r="D86" i="4"/>
  <c r="B932" i="6" s="1"/>
  <c r="E86" i="4"/>
  <c r="C932" i="6" s="1"/>
  <c r="F86" i="4"/>
  <c r="D932" i="6" s="1"/>
  <c r="G86" i="4"/>
  <c r="E932" i="6" s="1"/>
  <c r="H86" i="4"/>
  <c r="F932" i="6" s="1"/>
  <c r="I86" i="4"/>
  <c r="G932" i="6" s="1"/>
  <c r="J86" i="4"/>
  <c r="K86" i="4"/>
  <c r="H932" i="6" s="1"/>
  <c r="M86" i="4"/>
  <c r="I932" i="6" s="1"/>
  <c r="N86" i="4"/>
  <c r="O86" i="4"/>
  <c r="P86" i="4"/>
  <c r="J932" i="6" s="1"/>
  <c r="D87" i="4"/>
  <c r="B1422" i="6" s="1"/>
  <c r="E87" i="4"/>
  <c r="C1422" i="6" s="1"/>
  <c r="F87" i="4"/>
  <c r="D1422" i="6" s="1"/>
  <c r="G87" i="4"/>
  <c r="E1422" i="6" s="1"/>
  <c r="H87" i="4"/>
  <c r="F1422" i="6" s="1"/>
  <c r="I87" i="4"/>
  <c r="G1422" i="6" s="1"/>
  <c r="J87" i="4"/>
  <c r="K87" i="4"/>
  <c r="H1422" i="6" s="1"/>
  <c r="M87" i="4"/>
  <c r="I1422" i="6" s="1"/>
  <c r="N87" i="4"/>
  <c r="O87" i="4"/>
  <c r="P87" i="4"/>
  <c r="J1422" i="6" s="1"/>
  <c r="D88" i="4"/>
  <c r="B1134" i="6" s="1"/>
  <c r="E88" i="4"/>
  <c r="C1134" i="6" s="1"/>
  <c r="F88" i="4"/>
  <c r="D1134" i="6" s="1"/>
  <c r="G88" i="4"/>
  <c r="E1134" i="6" s="1"/>
  <c r="H88" i="4"/>
  <c r="F1134" i="6" s="1"/>
  <c r="I88" i="4"/>
  <c r="G1134" i="6" s="1"/>
  <c r="J88" i="4"/>
  <c r="K88" i="4"/>
  <c r="H1134" i="6" s="1"/>
  <c r="M88" i="4"/>
  <c r="I1134" i="6" s="1"/>
  <c r="N88" i="4"/>
  <c r="O88" i="4"/>
  <c r="P88" i="4"/>
  <c r="J1134" i="6" s="1"/>
  <c r="D89" i="4"/>
  <c r="B1142" i="6" s="1"/>
  <c r="E89" i="4"/>
  <c r="C1142" i="6" s="1"/>
  <c r="F89" i="4"/>
  <c r="D1142" i="6" s="1"/>
  <c r="G89" i="4"/>
  <c r="E1142" i="6" s="1"/>
  <c r="H89" i="4"/>
  <c r="F1142" i="6" s="1"/>
  <c r="I89" i="4"/>
  <c r="G1142" i="6" s="1"/>
  <c r="J89" i="4"/>
  <c r="K89" i="4"/>
  <c r="H1142" i="6" s="1"/>
  <c r="M89" i="4"/>
  <c r="I1142" i="6" s="1"/>
  <c r="N89" i="4"/>
  <c r="O89" i="4"/>
  <c r="P89" i="4"/>
  <c r="J1142" i="6" s="1"/>
  <c r="D90" i="4"/>
  <c r="B1728" i="6" s="1"/>
  <c r="E90" i="4"/>
  <c r="C1728" i="6" s="1"/>
  <c r="F90" i="4"/>
  <c r="D1728" i="6" s="1"/>
  <c r="G90" i="4"/>
  <c r="E1728" i="6" s="1"/>
  <c r="H90" i="4"/>
  <c r="F1728" i="6" s="1"/>
  <c r="I90" i="4"/>
  <c r="G1728" i="6" s="1"/>
  <c r="J90" i="4"/>
  <c r="K90" i="4"/>
  <c r="H1728" i="6" s="1"/>
  <c r="M90" i="4"/>
  <c r="I1728" i="6" s="1"/>
  <c r="N90" i="4"/>
  <c r="O90" i="4"/>
  <c r="P90" i="4"/>
  <c r="J1728" i="6" s="1"/>
  <c r="D91" i="4"/>
  <c r="B843" i="6" s="1"/>
  <c r="E91" i="4"/>
  <c r="C843" i="6" s="1"/>
  <c r="F91" i="4"/>
  <c r="D843" i="6" s="1"/>
  <c r="G91" i="4"/>
  <c r="E843" i="6" s="1"/>
  <c r="H91" i="4"/>
  <c r="F843" i="6" s="1"/>
  <c r="I91" i="4"/>
  <c r="G843" i="6" s="1"/>
  <c r="J91" i="4"/>
  <c r="K91" i="4"/>
  <c r="H843" i="6" s="1"/>
  <c r="M91" i="4"/>
  <c r="I843" i="6" s="1"/>
  <c r="N91" i="4"/>
  <c r="O91" i="4"/>
  <c r="P91" i="4"/>
  <c r="J843" i="6" s="1"/>
  <c r="D92" i="4"/>
  <c r="B844" i="6" s="1"/>
  <c r="E92" i="4"/>
  <c r="C844" i="6" s="1"/>
  <c r="F92" i="4"/>
  <c r="D844" i="6" s="1"/>
  <c r="G92" i="4"/>
  <c r="E844" i="6" s="1"/>
  <c r="H92" i="4"/>
  <c r="F844" i="6" s="1"/>
  <c r="I92" i="4"/>
  <c r="G844" i="6" s="1"/>
  <c r="J92" i="4"/>
  <c r="K92" i="4"/>
  <c r="H844" i="6" s="1"/>
  <c r="M92" i="4"/>
  <c r="I844" i="6" s="1"/>
  <c r="N92" i="4"/>
  <c r="O92" i="4"/>
  <c r="P92" i="4"/>
  <c r="J844" i="6" s="1"/>
  <c r="D93" i="4"/>
  <c r="B845" i="6" s="1"/>
  <c r="E93" i="4"/>
  <c r="C845" i="6" s="1"/>
  <c r="F93" i="4"/>
  <c r="D845" i="6" s="1"/>
  <c r="G93" i="4"/>
  <c r="E845" i="6" s="1"/>
  <c r="H93" i="4"/>
  <c r="F845" i="6" s="1"/>
  <c r="I93" i="4"/>
  <c r="G845" i="6" s="1"/>
  <c r="J93" i="4"/>
  <c r="K93" i="4"/>
  <c r="H845" i="6" s="1"/>
  <c r="M93" i="4"/>
  <c r="I845" i="6" s="1"/>
  <c r="N93" i="4"/>
  <c r="O93" i="4"/>
  <c r="P93" i="4"/>
  <c r="J845" i="6" s="1"/>
  <c r="D94" i="4"/>
  <c r="B751" i="6" s="1"/>
  <c r="E94" i="4"/>
  <c r="C751" i="6" s="1"/>
  <c r="F94" i="4"/>
  <c r="D751" i="6" s="1"/>
  <c r="G94" i="4"/>
  <c r="E751" i="6" s="1"/>
  <c r="H94" i="4"/>
  <c r="F751" i="6" s="1"/>
  <c r="I94" i="4"/>
  <c r="G751" i="6" s="1"/>
  <c r="J94" i="4"/>
  <c r="K94" i="4"/>
  <c r="H751" i="6" s="1"/>
  <c r="M94" i="4"/>
  <c r="I751" i="6" s="1"/>
  <c r="N94" i="4"/>
  <c r="O94" i="4"/>
  <c r="P94" i="4"/>
  <c r="J751" i="6" s="1"/>
  <c r="D95" i="4"/>
  <c r="B967" i="6" s="1"/>
  <c r="E95" i="4"/>
  <c r="C967" i="6" s="1"/>
  <c r="F95" i="4"/>
  <c r="D967" i="6" s="1"/>
  <c r="G95" i="4"/>
  <c r="E967" i="6" s="1"/>
  <c r="H95" i="4"/>
  <c r="F967" i="6" s="1"/>
  <c r="I95" i="4"/>
  <c r="G967" i="6" s="1"/>
  <c r="J95" i="4"/>
  <c r="K95" i="4"/>
  <c r="H967" i="6" s="1"/>
  <c r="M95" i="4"/>
  <c r="I967" i="6" s="1"/>
  <c r="N95" i="4"/>
  <c r="O95" i="4"/>
  <c r="P95" i="4"/>
  <c r="J967" i="6" s="1"/>
  <c r="D96" i="4"/>
  <c r="B780" i="6" s="1"/>
  <c r="E96" i="4"/>
  <c r="C780" i="6" s="1"/>
  <c r="F96" i="4"/>
  <c r="D780" i="6" s="1"/>
  <c r="G96" i="4"/>
  <c r="E780" i="6" s="1"/>
  <c r="H96" i="4"/>
  <c r="F780" i="6" s="1"/>
  <c r="I96" i="4"/>
  <c r="G780" i="6" s="1"/>
  <c r="J96" i="4"/>
  <c r="K96" i="4"/>
  <c r="H780" i="6" s="1"/>
  <c r="M96" i="4"/>
  <c r="I780" i="6" s="1"/>
  <c r="N96" i="4"/>
  <c r="O96" i="4"/>
  <c r="P96" i="4"/>
  <c r="J780" i="6" s="1"/>
  <c r="D97" i="4"/>
  <c r="B786" i="6" s="1"/>
  <c r="E97" i="4"/>
  <c r="C786" i="6" s="1"/>
  <c r="F97" i="4"/>
  <c r="D786" i="6" s="1"/>
  <c r="G97" i="4"/>
  <c r="E786" i="6" s="1"/>
  <c r="H97" i="4"/>
  <c r="F786" i="6" s="1"/>
  <c r="I97" i="4"/>
  <c r="G786" i="6" s="1"/>
  <c r="J97" i="4"/>
  <c r="K97" i="4"/>
  <c r="H786" i="6" s="1"/>
  <c r="M97" i="4"/>
  <c r="I786" i="6" s="1"/>
  <c r="N97" i="4"/>
  <c r="O97" i="4"/>
  <c r="P97" i="4"/>
  <c r="J786" i="6" s="1"/>
  <c r="D98" i="4"/>
  <c r="B490" i="6" s="1"/>
  <c r="E98" i="4"/>
  <c r="C490" i="6" s="1"/>
  <c r="F98" i="4"/>
  <c r="D490" i="6" s="1"/>
  <c r="G98" i="4"/>
  <c r="E490" i="6" s="1"/>
  <c r="H98" i="4"/>
  <c r="F490" i="6" s="1"/>
  <c r="I98" i="4"/>
  <c r="G490" i="6" s="1"/>
  <c r="J98" i="4"/>
  <c r="K98" i="4"/>
  <c r="H490" i="6" s="1"/>
  <c r="M98" i="4"/>
  <c r="I490" i="6" s="1"/>
  <c r="N98" i="4"/>
  <c r="O98" i="4"/>
  <c r="P98" i="4"/>
  <c r="J490" i="6" s="1"/>
  <c r="D99" i="4"/>
  <c r="B491" i="6" s="1"/>
  <c r="E99" i="4"/>
  <c r="C491" i="6" s="1"/>
  <c r="F99" i="4"/>
  <c r="D491" i="6" s="1"/>
  <c r="G99" i="4"/>
  <c r="E491" i="6" s="1"/>
  <c r="H99" i="4"/>
  <c r="F491" i="6" s="1"/>
  <c r="I99" i="4"/>
  <c r="G491" i="6" s="1"/>
  <c r="J99" i="4"/>
  <c r="K99" i="4"/>
  <c r="H491" i="6" s="1"/>
  <c r="M99" i="4"/>
  <c r="I491" i="6" s="1"/>
  <c r="N99" i="4"/>
  <c r="O99" i="4"/>
  <c r="P99" i="4"/>
  <c r="J491" i="6" s="1"/>
  <c r="D100" i="4"/>
  <c r="B492" i="6" s="1"/>
  <c r="E100" i="4"/>
  <c r="C492" i="6" s="1"/>
  <c r="F100" i="4"/>
  <c r="D492" i="6" s="1"/>
  <c r="G100" i="4"/>
  <c r="E492" i="6" s="1"/>
  <c r="H100" i="4"/>
  <c r="F492" i="6" s="1"/>
  <c r="I100" i="4"/>
  <c r="G492" i="6" s="1"/>
  <c r="J100" i="4"/>
  <c r="K100" i="4"/>
  <c r="H492" i="6" s="1"/>
  <c r="M100" i="4"/>
  <c r="I492" i="6" s="1"/>
  <c r="N100" i="4"/>
  <c r="O100" i="4"/>
  <c r="P100" i="4"/>
  <c r="J492" i="6" s="1"/>
  <c r="D101" i="4"/>
  <c r="B493" i="6" s="1"/>
  <c r="E101" i="4"/>
  <c r="C493" i="6" s="1"/>
  <c r="F101" i="4"/>
  <c r="D493" i="6" s="1"/>
  <c r="G101" i="4"/>
  <c r="E493" i="6" s="1"/>
  <c r="H101" i="4"/>
  <c r="F493" i="6" s="1"/>
  <c r="I101" i="4"/>
  <c r="G493" i="6" s="1"/>
  <c r="J101" i="4"/>
  <c r="K101" i="4"/>
  <c r="H493" i="6" s="1"/>
  <c r="M101" i="4"/>
  <c r="I493" i="6" s="1"/>
  <c r="N101" i="4"/>
  <c r="O101" i="4"/>
  <c r="P101" i="4"/>
  <c r="J493" i="6" s="1"/>
  <c r="D102" i="4"/>
  <c r="B424" i="6" s="1"/>
  <c r="E102" i="4"/>
  <c r="C424" i="6" s="1"/>
  <c r="F102" i="4"/>
  <c r="D424" i="6" s="1"/>
  <c r="G102" i="4"/>
  <c r="E424" i="6" s="1"/>
  <c r="H102" i="4"/>
  <c r="F424" i="6" s="1"/>
  <c r="I102" i="4"/>
  <c r="G424" i="6" s="1"/>
  <c r="J102" i="4"/>
  <c r="K102" i="4"/>
  <c r="H424" i="6" s="1"/>
  <c r="M102" i="4"/>
  <c r="I424" i="6" s="1"/>
  <c r="N102" i="4"/>
  <c r="O102" i="4"/>
  <c r="P102" i="4"/>
  <c r="J424" i="6" s="1"/>
  <c r="D103" i="4"/>
  <c r="B224" i="6" s="1"/>
  <c r="E103" i="4"/>
  <c r="C224" i="6" s="1"/>
  <c r="F103" i="4"/>
  <c r="D224" i="6" s="1"/>
  <c r="G103" i="4"/>
  <c r="E224" i="6" s="1"/>
  <c r="H103" i="4"/>
  <c r="F224" i="6" s="1"/>
  <c r="I103" i="4"/>
  <c r="G224" i="6" s="1"/>
  <c r="J103" i="4"/>
  <c r="K103" i="4"/>
  <c r="H224" i="6" s="1"/>
  <c r="M103" i="4"/>
  <c r="I224" i="6" s="1"/>
  <c r="N103" i="4"/>
  <c r="O103" i="4"/>
  <c r="P103" i="4"/>
  <c r="J224" i="6" s="1"/>
  <c r="D104" i="4"/>
  <c r="B183" i="6" s="1"/>
  <c r="E104" i="4"/>
  <c r="C183" i="6" s="1"/>
  <c r="F104" i="4"/>
  <c r="D183" i="6" s="1"/>
  <c r="G104" i="4"/>
  <c r="E183" i="6" s="1"/>
  <c r="H104" i="4"/>
  <c r="F183" i="6" s="1"/>
  <c r="I104" i="4"/>
  <c r="G183" i="6" s="1"/>
  <c r="J104" i="4"/>
  <c r="K104" i="4"/>
  <c r="H183" i="6" s="1"/>
  <c r="M104" i="4"/>
  <c r="I183" i="6" s="1"/>
  <c r="N104" i="4"/>
  <c r="O104" i="4"/>
  <c r="P104" i="4"/>
  <c r="J183" i="6" s="1"/>
  <c r="D105" i="4"/>
  <c r="B184" i="6" s="1"/>
  <c r="E105" i="4"/>
  <c r="C184" i="6" s="1"/>
  <c r="F105" i="4"/>
  <c r="D184" i="6" s="1"/>
  <c r="G105" i="4"/>
  <c r="E184" i="6" s="1"/>
  <c r="H105" i="4"/>
  <c r="F184" i="6" s="1"/>
  <c r="I105" i="4"/>
  <c r="G184" i="6" s="1"/>
  <c r="J105" i="4"/>
  <c r="K105" i="4"/>
  <c r="H184" i="6" s="1"/>
  <c r="M105" i="4"/>
  <c r="I184" i="6" s="1"/>
  <c r="N105" i="4"/>
  <c r="O105" i="4"/>
  <c r="P105" i="4"/>
  <c r="J184" i="6" s="1"/>
  <c r="D106" i="4"/>
  <c r="B403" i="6" s="1"/>
  <c r="E106" i="4"/>
  <c r="C403" i="6" s="1"/>
  <c r="F106" i="4"/>
  <c r="D403" i="6" s="1"/>
  <c r="G106" i="4"/>
  <c r="E403" i="6" s="1"/>
  <c r="H106" i="4"/>
  <c r="F403" i="6" s="1"/>
  <c r="I106" i="4"/>
  <c r="G403" i="6" s="1"/>
  <c r="J106" i="4"/>
  <c r="K106" i="4"/>
  <c r="H403" i="6" s="1"/>
  <c r="M106" i="4"/>
  <c r="I403" i="6" s="1"/>
  <c r="N106" i="4"/>
  <c r="O106" i="4"/>
  <c r="P106" i="4"/>
  <c r="J403" i="6" s="1"/>
  <c r="D107" i="4"/>
  <c r="B717" i="6" s="1"/>
  <c r="E107" i="4"/>
  <c r="C717" i="6" s="1"/>
  <c r="F107" i="4"/>
  <c r="D717" i="6" s="1"/>
  <c r="G107" i="4"/>
  <c r="E717" i="6" s="1"/>
  <c r="H107" i="4"/>
  <c r="F717" i="6" s="1"/>
  <c r="I107" i="4"/>
  <c r="G717" i="6" s="1"/>
  <c r="J107" i="4"/>
  <c r="K107" i="4"/>
  <c r="H717" i="6" s="1"/>
  <c r="M107" i="4"/>
  <c r="I717" i="6" s="1"/>
  <c r="N107" i="4"/>
  <c r="O107" i="4"/>
  <c r="P107" i="4"/>
  <c r="J717" i="6" s="1"/>
  <c r="D108" i="4"/>
  <c r="B682" i="6" s="1"/>
  <c r="E108" i="4"/>
  <c r="C682" i="6" s="1"/>
  <c r="F108" i="4"/>
  <c r="D682" i="6" s="1"/>
  <c r="G108" i="4"/>
  <c r="E682" i="6" s="1"/>
  <c r="H108" i="4"/>
  <c r="F682" i="6" s="1"/>
  <c r="I108" i="4"/>
  <c r="G682" i="6" s="1"/>
  <c r="J108" i="4"/>
  <c r="K108" i="4"/>
  <c r="H682" i="6" s="1"/>
  <c r="M108" i="4"/>
  <c r="I682" i="6" s="1"/>
  <c r="N108" i="4"/>
  <c r="O108" i="4"/>
  <c r="P108" i="4"/>
  <c r="J682" i="6" s="1"/>
  <c r="D109" i="4"/>
  <c r="B676" i="6" s="1"/>
  <c r="E109" i="4"/>
  <c r="C676" i="6" s="1"/>
  <c r="F109" i="4"/>
  <c r="D676" i="6" s="1"/>
  <c r="G109" i="4"/>
  <c r="E676" i="6" s="1"/>
  <c r="H109" i="4"/>
  <c r="F676" i="6" s="1"/>
  <c r="I109" i="4"/>
  <c r="G676" i="6" s="1"/>
  <c r="J109" i="4"/>
  <c r="K109" i="4"/>
  <c r="H676" i="6" s="1"/>
  <c r="M109" i="4"/>
  <c r="I676" i="6" s="1"/>
  <c r="N109" i="4"/>
  <c r="O109" i="4"/>
  <c r="P109" i="4"/>
  <c r="J676" i="6" s="1"/>
  <c r="D110" i="4"/>
  <c r="B223" i="6" s="1"/>
  <c r="E110" i="4"/>
  <c r="C223" i="6" s="1"/>
  <c r="F110" i="4"/>
  <c r="D223" i="6" s="1"/>
  <c r="G110" i="4"/>
  <c r="E223" i="6" s="1"/>
  <c r="H110" i="4"/>
  <c r="F223" i="6" s="1"/>
  <c r="I110" i="4"/>
  <c r="G223" i="6" s="1"/>
  <c r="J110" i="4"/>
  <c r="K110" i="4"/>
  <c r="H223" i="6" s="1"/>
  <c r="M110" i="4"/>
  <c r="I223" i="6" s="1"/>
  <c r="N110" i="4"/>
  <c r="O110" i="4"/>
  <c r="P110" i="4"/>
  <c r="J223" i="6" s="1"/>
  <c r="D111" i="4"/>
  <c r="B1447" i="6" s="1"/>
  <c r="E111" i="4"/>
  <c r="C1447" i="6" s="1"/>
  <c r="F111" i="4"/>
  <c r="D1447" i="6" s="1"/>
  <c r="G111" i="4"/>
  <c r="E1447" i="6" s="1"/>
  <c r="H111" i="4"/>
  <c r="F1447" i="6" s="1"/>
  <c r="I111" i="4"/>
  <c r="G1447" i="6" s="1"/>
  <c r="J111" i="4"/>
  <c r="K111" i="4"/>
  <c r="H1447" i="6" s="1"/>
  <c r="M111" i="4"/>
  <c r="I1447" i="6" s="1"/>
  <c r="N111" i="4"/>
  <c r="O111" i="4"/>
  <c r="P111" i="4"/>
  <c r="J1447" i="6" s="1"/>
  <c r="D112" i="4"/>
  <c r="B748" i="6" s="1"/>
  <c r="E112" i="4"/>
  <c r="C748" i="6" s="1"/>
  <c r="F112" i="4"/>
  <c r="D748" i="6" s="1"/>
  <c r="G112" i="4"/>
  <c r="E748" i="6" s="1"/>
  <c r="H112" i="4"/>
  <c r="F748" i="6" s="1"/>
  <c r="I112" i="4"/>
  <c r="G748" i="6" s="1"/>
  <c r="J112" i="4"/>
  <c r="K112" i="4"/>
  <c r="H748" i="6" s="1"/>
  <c r="M112" i="4"/>
  <c r="I748" i="6" s="1"/>
  <c r="N112" i="4"/>
  <c r="O112" i="4"/>
  <c r="P112" i="4"/>
  <c r="J748" i="6" s="1"/>
  <c r="D113" i="4"/>
  <c r="B746" i="6" s="1"/>
  <c r="E113" i="4"/>
  <c r="C746" i="6" s="1"/>
  <c r="F113" i="4"/>
  <c r="D746" i="6" s="1"/>
  <c r="G113" i="4"/>
  <c r="E746" i="6" s="1"/>
  <c r="H113" i="4"/>
  <c r="F746" i="6" s="1"/>
  <c r="I113" i="4"/>
  <c r="G746" i="6" s="1"/>
  <c r="J113" i="4"/>
  <c r="K113" i="4"/>
  <c r="H746" i="6" s="1"/>
  <c r="M113" i="4"/>
  <c r="I746" i="6" s="1"/>
  <c r="N113" i="4"/>
  <c r="O113" i="4"/>
  <c r="P113" i="4"/>
  <c r="J746" i="6" s="1"/>
  <c r="D114" i="4"/>
  <c r="B735" i="6" s="1"/>
  <c r="E114" i="4"/>
  <c r="C735" i="6" s="1"/>
  <c r="F114" i="4"/>
  <c r="D735" i="6" s="1"/>
  <c r="G114" i="4"/>
  <c r="E735" i="6" s="1"/>
  <c r="H114" i="4"/>
  <c r="F735" i="6" s="1"/>
  <c r="I114" i="4"/>
  <c r="G735" i="6" s="1"/>
  <c r="J114" i="4"/>
  <c r="K114" i="4"/>
  <c r="H735" i="6" s="1"/>
  <c r="M114" i="4"/>
  <c r="I735" i="6" s="1"/>
  <c r="N114" i="4"/>
  <c r="O114" i="4"/>
  <c r="P114" i="4"/>
  <c r="J735" i="6" s="1"/>
  <c r="D115" i="4"/>
  <c r="B728" i="6" s="1"/>
  <c r="E115" i="4"/>
  <c r="C728" i="6" s="1"/>
  <c r="F115" i="4"/>
  <c r="D728" i="6" s="1"/>
  <c r="G115" i="4"/>
  <c r="E728" i="6" s="1"/>
  <c r="H115" i="4"/>
  <c r="F728" i="6" s="1"/>
  <c r="I115" i="4"/>
  <c r="G728" i="6" s="1"/>
  <c r="J115" i="4"/>
  <c r="K115" i="4"/>
  <c r="H728" i="6" s="1"/>
  <c r="M115" i="4"/>
  <c r="I728" i="6" s="1"/>
  <c r="N115" i="4"/>
  <c r="O115" i="4"/>
  <c r="P115" i="4"/>
  <c r="J728" i="6" s="1"/>
  <c r="D116" i="4"/>
  <c r="B736" i="6" s="1"/>
  <c r="E116" i="4"/>
  <c r="C736" i="6" s="1"/>
  <c r="F116" i="4"/>
  <c r="D736" i="6" s="1"/>
  <c r="G116" i="4"/>
  <c r="E736" i="6" s="1"/>
  <c r="H116" i="4"/>
  <c r="F736" i="6" s="1"/>
  <c r="I116" i="4"/>
  <c r="G736" i="6" s="1"/>
  <c r="J116" i="4"/>
  <c r="K116" i="4"/>
  <c r="H736" i="6" s="1"/>
  <c r="M116" i="4"/>
  <c r="I736" i="6" s="1"/>
  <c r="N116" i="4"/>
  <c r="O116" i="4"/>
  <c r="P116" i="4"/>
  <c r="J736" i="6" s="1"/>
  <c r="D117" i="4"/>
  <c r="B753" i="6" s="1"/>
  <c r="E117" i="4"/>
  <c r="C753" i="6" s="1"/>
  <c r="F117" i="4"/>
  <c r="D753" i="6" s="1"/>
  <c r="G117" i="4"/>
  <c r="E753" i="6" s="1"/>
  <c r="H117" i="4"/>
  <c r="F753" i="6" s="1"/>
  <c r="I117" i="4"/>
  <c r="G753" i="6" s="1"/>
  <c r="J117" i="4"/>
  <c r="K117" i="4"/>
  <c r="H753" i="6" s="1"/>
  <c r="M117" i="4"/>
  <c r="I753" i="6" s="1"/>
  <c r="N117" i="4"/>
  <c r="O117" i="4"/>
  <c r="P117" i="4"/>
  <c r="J753" i="6" s="1"/>
  <c r="D118" i="4"/>
  <c r="B752" i="6" s="1"/>
  <c r="E118" i="4"/>
  <c r="C752" i="6" s="1"/>
  <c r="F118" i="4"/>
  <c r="D752" i="6" s="1"/>
  <c r="G118" i="4"/>
  <c r="E752" i="6" s="1"/>
  <c r="H118" i="4"/>
  <c r="F752" i="6" s="1"/>
  <c r="I118" i="4"/>
  <c r="G752" i="6" s="1"/>
  <c r="J118" i="4"/>
  <c r="K118" i="4"/>
  <c r="H752" i="6" s="1"/>
  <c r="M118" i="4"/>
  <c r="I752" i="6" s="1"/>
  <c r="N118" i="4"/>
  <c r="O118" i="4"/>
  <c r="P118" i="4"/>
  <c r="J752" i="6" s="1"/>
  <c r="D119" i="4"/>
  <c r="B750" i="6" s="1"/>
  <c r="E119" i="4"/>
  <c r="C750" i="6" s="1"/>
  <c r="F119" i="4"/>
  <c r="D750" i="6" s="1"/>
  <c r="G119" i="4"/>
  <c r="E750" i="6" s="1"/>
  <c r="H119" i="4"/>
  <c r="F750" i="6" s="1"/>
  <c r="I119" i="4"/>
  <c r="G750" i="6" s="1"/>
  <c r="J119" i="4"/>
  <c r="K119" i="4"/>
  <c r="H750" i="6" s="1"/>
  <c r="M119" i="4"/>
  <c r="I750" i="6" s="1"/>
  <c r="N119" i="4"/>
  <c r="O119" i="4"/>
  <c r="P119" i="4"/>
  <c r="J750" i="6" s="1"/>
  <c r="D120" i="4"/>
  <c r="B1395" i="6" s="1"/>
  <c r="E120" i="4"/>
  <c r="C1395" i="6" s="1"/>
  <c r="F120" i="4"/>
  <c r="D1395" i="6" s="1"/>
  <c r="G120" i="4"/>
  <c r="E1395" i="6" s="1"/>
  <c r="H120" i="4"/>
  <c r="F1395" i="6" s="1"/>
  <c r="I120" i="4"/>
  <c r="G1395" i="6" s="1"/>
  <c r="J120" i="4"/>
  <c r="K120" i="4"/>
  <c r="H1395" i="6" s="1"/>
  <c r="M120" i="4"/>
  <c r="I1395" i="6" s="1"/>
  <c r="N120" i="4"/>
  <c r="O120" i="4"/>
  <c r="P120" i="4"/>
  <c r="J1395" i="6" s="1"/>
  <c r="D121" i="4"/>
  <c r="B1406" i="6" s="1"/>
  <c r="E121" i="4"/>
  <c r="C1406" i="6" s="1"/>
  <c r="F121" i="4"/>
  <c r="D1406" i="6" s="1"/>
  <c r="G121" i="4"/>
  <c r="E1406" i="6" s="1"/>
  <c r="H121" i="4"/>
  <c r="F1406" i="6" s="1"/>
  <c r="I121" i="4"/>
  <c r="G1406" i="6" s="1"/>
  <c r="J121" i="4"/>
  <c r="K121" i="4"/>
  <c r="H1406" i="6" s="1"/>
  <c r="M121" i="4"/>
  <c r="I1406" i="6" s="1"/>
  <c r="N121" i="4"/>
  <c r="O121" i="4"/>
  <c r="P121" i="4"/>
  <c r="J1406" i="6" s="1"/>
  <c r="D122" i="4"/>
  <c r="B405" i="6" s="1"/>
  <c r="E122" i="4"/>
  <c r="C405" i="6" s="1"/>
  <c r="F122" i="4"/>
  <c r="D405" i="6" s="1"/>
  <c r="G122" i="4"/>
  <c r="E405" i="6" s="1"/>
  <c r="H122" i="4"/>
  <c r="F405" i="6" s="1"/>
  <c r="I122" i="4"/>
  <c r="G405" i="6" s="1"/>
  <c r="J122" i="4"/>
  <c r="K122" i="4"/>
  <c r="H405" i="6" s="1"/>
  <c r="M122" i="4"/>
  <c r="I405" i="6" s="1"/>
  <c r="N122" i="4"/>
  <c r="O122" i="4"/>
  <c r="P122" i="4"/>
  <c r="J405" i="6" s="1"/>
  <c r="D123" i="4"/>
  <c r="B155" i="6" s="1"/>
  <c r="E123" i="4"/>
  <c r="C155" i="6" s="1"/>
  <c r="F123" i="4"/>
  <c r="D155" i="6" s="1"/>
  <c r="G123" i="4"/>
  <c r="E155" i="6" s="1"/>
  <c r="H123" i="4"/>
  <c r="F155" i="6" s="1"/>
  <c r="I123" i="4"/>
  <c r="G155" i="6" s="1"/>
  <c r="J123" i="4"/>
  <c r="K123" i="4"/>
  <c r="H155" i="6" s="1"/>
  <c r="M123" i="4"/>
  <c r="I155" i="6" s="1"/>
  <c r="N123" i="4"/>
  <c r="O123" i="4"/>
  <c r="P123" i="4"/>
  <c r="J155" i="6" s="1"/>
  <c r="D124" i="4"/>
  <c r="B1348" i="6" s="1"/>
  <c r="E124" i="4"/>
  <c r="C1348" i="6" s="1"/>
  <c r="F124" i="4"/>
  <c r="D1348" i="6" s="1"/>
  <c r="G124" i="4"/>
  <c r="E1348" i="6" s="1"/>
  <c r="H124" i="4"/>
  <c r="F1348" i="6" s="1"/>
  <c r="I124" i="4"/>
  <c r="G1348" i="6" s="1"/>
  <c r="J124" i="4"/>
  <c r="K124" i="4"/>
  <c r="H1348" i="6" s="1"/>
  <c r="M124" i="4"/>
  <c r="I1348" i="6" s="1"/>
  <c r="N124" i="4"/>
  <c r="O124" i="4"/>
  <c r="P124" i="4"/>
  <c r="J1348" i="6" s="1"/>
  <c r="D125" i="4"/>
  <c r="B1259" i="6" s="1"/>
  <c r="E125" i="4"/>
  <c r="C1259" i="6" s="1"/>
  <c r="F125" i="4"/>
  <c r="D1259" i="6" s="1"/>
  <c r="G125" i="4"/>
  <c r="E1259" i="6" s="1"/>
  <c r="H125" i="4"/>
  <c r="F1259" i="6" s="1"/>
  <c r="I125" i="4"/>
  <c r="G1259" i="6" s="1"/>
  <c r="J125" i="4"/>
  <c r="K125" i="4"/>
  <c r="H1259" i="6" s="1"/>
  <c r="M125" i="4"/>
  <c r="I1259" i="6" s="1"/>
  <c r="N125" i="4"/>
  <c r="O125" i="4"/>
  <c r="P125" i="4"/>
  <c r="J1259" i="6" s="1"/>
  <c r="D126" i="4"/>
  <c r="B968" i="6" s="1"/>
  <c r="E126" i="4"/>
  <c r="C968" i="6" s="1"/>
  <c r="F126" i="4"/>
  <c r="D968" i="6" s="1"/>
  <c r="G126" i="4"/>
  <c r="E968" i="6" s="1"/>
  <c r="H126" i="4"/>
  <c r="F968" i="6" s="1"/>
  <c r="I126" i="4"/>
  <c r="G968" i="6" s="1"/>
  <c r="J126" i="4"/>
  <c r="K126" i="4"/>
  <c r="H968" i="6" s="1"/>
  <c r="M126" i="4"/>
  <c r="I968" i="6" s="1"/>
  <c r="N126" i="4"/>
  <c r="O126" i="4"/>
  <c r="P126" i="4"/>
  <c r="J968" i="6" s="1"/>
  <c r="D127" i="4"/>
  <c r="B908" i="6" s="1"/>
  <c r="E127" i="4"/>
  <c r="C908" i="6" s="1"/>
  <c r="F127" i="4"/>
  <c r="D908" i="6" s="1"/>
  <c r="G127" i="4"/>
  <c r="E908" i="6" s="1"/>
  <c r="H127" i="4"/>
  <c r="F908" i="6" s="1"/>
  <c r="I127" i="4"/>
  <c r="G908" i="6" s="1"/>
  <c r="J127" i="4"/>
  <c r="K127" i="4"/>
  <c r="H908" i="6" s="1"/>
  <c r="M127" i="4"/>
  <c r="I908" i="6" s="1"/>
  <c r="N127" i="4"/>
  <c r="O127" i="4"/>
  <c r="P127" i="4"/>
  <c r="J908" i="6" s="1"/>
  <c r="D128" i="4"/>
  <c r="B1281" i="6" s="1"/>
  <c r="E128" i="4"/>
  <c r="C1281" i="6" s="1"/>
  <c r="F128" i="4"/>
  <c r="D1281" i="6" s="1"/>
  <c r="G128" i="4"/>
  <c r="E1281" i="6" s="1"/>
  <c r="H128" i="4"/>
  <c r="F1281" i="6" s="1"/>
  <c r="I128" i="4"/>
  <c r="G1281" i="6" s="1"/>
  <c r="J128" i="4"/>
  <c r="K128" i="4"/>
  <c r="H1281" i="6" s="1"/>
  <c r="M128" i="4"/>
  <c r="I1281" i="6" s="1"/>
  <c r="N128" i="4"/>
  <c r="O128" i="4"/>
  <c r="P128" i="4"/>
  <c r="J1281" i="6" s="1"/>
  <c r="D129" i="4"/>
  <c r="B909" i="6" s="1"/>
  <c r="E129" i="4"/>
  <c r="C909" i="6" s="1"/>
  <c r="F129" i="4"/>
  <c r="D909" i="6" s="1"/>
  <c r="G129" i="4"/>
  <c r="E909" i="6" s="1"/>
  <c r="H129" i="4"/>
  <c r="F909" i="6" s="1"/>
  <c r="I129" i="4"/>
  <c r="G909" i="6" s="1"/>
  <c r="J129" i="4"/>
  <c r="K129" i="4"/>
  <c r="H909" i="6" s="1"/>
  <c r="M129" i="4"/>
  <c r="I909" i="6" s="1"/>
  <c r="N129" i="4"/>
  <c r="O129" i="4"/>
  <c r="P129" i="4"/>
  <c r="J909" i="6" s="1"/>
  <c r="D130" i="4"/>
  <c r="B910" i="6" s="1"/>
  <c r="E130" i="4"/>
  <c r="C910" i="6" s="1"/>
  <c r="F130" i="4"/>
  <c r="D910" i="6" s="1"/>
  <c r="G130" i="4"/>
  <c r="E910" i="6" s="1"/>
  <c r="H130" i="4"/>
  <c r="F910" i="6" s="1"/>
  <c r="I130" i="4"/>
  <c r="G910" i="6" s="1"/>
  <c r="J130" i="4"/>
  <c r="K130" i="4"/>
  <c r="H910" i="6" s="1"/>
  <c r="M130" i="4"/>
  <c r="I910" i="6" s="1"/>
  <c r="N130" i="4"/>
  <c r="O130" i="4"/>
  <c r="P130" i="4"/>
  <c r="J910" i="6" s="1"/>
  <c r="D131" i="4"/>
  <c r="B1079" i="6" s="1"/>
  <c r="E131" i="4"/>
  <c r="C1079" i="6" s="1"/>
  <c r="F131" i="4"/>
  <c r="D1079" i="6" s="1"/>
  <c r="G131" i="4"/>
  <c r="E1079" i="6" s="1"/>
  <c r="H131" i="4"/>
  <c r="F1079" i="6" s="1"/>
  <c r="I131" i="4"/>
  <c r="G1079" i="6" s="1"/>
  <c r="J131" i="4"/>
  <c r="K131" i="4"/>
  <c r="H1079" i="6" s="1"/>
  <c r="M131" i="4"/>
  <c r="I1079" i="6" s="1"/>
  <c r="N131" i="4"/>
  <c r="O131" i="4"/>
  <c r="P131" i="4"/>
  <c r="J1079" i="6" s="1"/>
  <c r="D132" i="4"/>
  <c r="B989" i="6" s="1"/>
  <c r="E132" i="4"/>
  <c r="C989" i="6" s="1"/>
  <c r="F132" i="4"/>
  <c r="D989" i="6" s="1"/>
  <c r="G132" i="4"/>
  <c r="E989" i="6" s="1"/>
  <c r="H132" i="4"/>
  <c r="F989" i="6" s="1"/>
  <c r="I132" i="4"/>
  <c r="G989" i="6" s="1"/>
  <c r="J132" i="4"/>
  <c r="K132" i="4"/>
  <c r="H989" i="6" s="1"/>
  <c r="M132" i="4"/>
  <c r="I989" i="6" s="1"/>
  <c r="N132" i="4"/>
  <c r="O132" i="4"/>
  <c r="P132" i="4"/>
  <c r="J989" i="6" s="1"/>
  <c r="D133" i="4"/>
  <c r="B1199" i="6" s="1"/>
  <c r="E133" i="4"/>
  <c r="C1199" i="6" s="1"/>
  <c r="F133" i="4"/>
  <c r="D1199" i="6" s="1"/>
  <c r="G133" i="4"/>
  <c r="E1199" i="6" s="1"/>
  <c r="H133" i="4"/>
  <c r="F1199" i="6" s="1"/>
  <c r="I133" i="4"/>
  <c r="G1199" i="6" s="1"/>
  <c r="J133" i="4"/>
  <c r="K133" i="4"/>
  <c r="H1199" i="6" s="1"/>
  <c r="M133" i="4"/>
  <c r="I1199" i="6" s="1"/>
  <c r="N133" i="4"/>
  <c r="O133" i="4"/>
  <c r="P133" i="4"/>
  <c r="J1199" i="6" s="1"/>
  <c r="D134" i="4"/>
  <c r="B1172" i="6" s="1"/>
  <c r="E134" i="4"/>
  <c r="C1172" i="6" s="1"/>
  <c r="F134" i="4"/>
  <c r="D1172" i="6" s="1"/>
  <c r="G134" i="4"/>
  <c r="E1172" i="6" s="1"/>
  <c r="H134" i="4"/>
  <c r="F1172" i="6" s="1"/>
  <c r="I134" i="4"/>
  <c r="G1172" i="6" s="1"/>
  <c r="J134" i="4"/>
  <c r="K134" i="4"/>
  <c r="H1172" i="6" s="1"/>
  <c r="M134" i="4"/>
  <c r="I1172" i="6" s="1"/>
  <c r="N134" i="4"/>
  <c r="O134" i="4"/>
  <c r="P134" i="4"/>
  <c r="J1172" i="6" s="1"/>
  <c r="D135" i="4"/>
  <c r="B1775" i="6" s="1"/>
  <c r="E135" i="4"/>
  <c r="C1775" i="6" s="1"/>
  <c r="F135" i="4"/>
  <c r="D1775" i="6" s="1"/>
  <c r="G135" i="4"/>
  <c r="E1775" i="6" s="1"/>
  <c r="H135" i="4"/>
  <c r="F1775" i="6" s="1"/>
  <c r="I135" i="4"/>
  <c r="G1775" i="6" s="1"/>
  <c r="J135" i="4"/>
  <c r="K135" i="4"/>
  <c r="H1775" i="6" s="1"/>
  <c r="M135" i="4"/>
  <c r="I1775" i="6" s="1"/>
  <c r="N135" i="4"/>
  <c r="O135" i="4"/>
  <c r="P135" i="4"/>
  <c r="J1775" i="6" s="1"/>
  <c r="D136" i="4"/>
  <c r="B73" i="6" s="1"/>
  <c r="E136" i="4"/>
  <c r="C73" i="6" s="1"/>
  <c r="F136" i="4"/>
  <c r="D73" i="6" s="1"/>
  <c r="G136" i="4"/>
  <c r="E73" i="6" s="1"/>
  <c r="H136" i="4"/>
  <c r="F73" i="6" s="1"/>
  <c r="I136" i="4"/>
  <c r="G73" i="6" s="1"/>
  <c r="J136" i="4"/>
  <c r="K136" i="4"/>
  <c r="H73" i="6" s="1"/>
  <c r="M136" i="4"/>
  <c r="I73" i="6" s="1"/>
  <c r="N136" i="4"/>
  <c r="O136" i="4"/>
  <c r="P136" i="4"/>
  <c r="J73" i="6" s="1"/>
  <c r="D137" i="4"/>
  <c r="B328" i="6" s="1"/>
  <c r="E137" i="4"/>
  <c r="C328" i="6" s="1"/>
  <c r="F137" i="4"/>
  <c r="D328" i="6" s="1"/>
  <c r="G137" i="4"/>
  <c r="E328" i="6" s="1"/>
  <c r="H137" i="4"/>
  <c r="F328" i="6" s="1"/>
  <c r="I137" i="4"/>
  <c r="G328" i="6" s="1"/>
  <c r="J137" i="4"/>
  <c r="K137" i="4"/>
  <c r="H328" i="6" s="1"/>
  <c r="M137" i="4"/>
  <c r="I328" i="6" s="1"/>
  <c r="N137" i="4"/>
  <c r="O137" i="4"/>
  <c r="P137" i="4"/>
  <c r="J328" i="6" s="1"/>
  <c r="D138" i="4"/>
  <c r="B760" i="6" s="1"/>
  <c r="E138" i="4"/>
  <c r="C760" i="6" s="1"/>
  <c r="F138" i="4"/>
  <c r="D760" i="6" s="1"/>
  <c r="G138" i="4"/>
  <c r="E760" i="6" s="1"/>
  <c r="H138" i="4"/>
  <c r="F760" i="6" s="1"/>
  <c r="I138" i="4"/>
  <c r="G760" i="6" s="1"/>
  <c r="J138" i="4"/>
  <c r="K138" i="4"/>
  <c r="H760" i="6" s="1"/>
  <c r="M138" i="4"/>
  <c r="I760" i="6" s="1"/>
  <c r="N138" i="4"/>
  <c r="O138" i="4"/>
  <c r="P138" i="4"/>
  <c r="J760" i="6" s="1"/>
  <c r="D139" i="4"/>
  <c r="B756" i="6" s="1"/>
  <c r="E139" i="4"/>
  <c r="C756" i="6" s="1"/>
  <c r="F139" i="4"/>
  <c r="D756" i="6" s="1"/>
  <c r="G139" i="4"/>
  <c r="E756" i="6" s="1"/>
  <c r="H139" i="4"/>
  <c r="F756" i="6" s="1"/>
  <c r="I139" i="4"/>
  <c r="G756" i="6" s="1"/>
  <c r="J139" i="4"/>
  <c r="K139" i="4"/>
  <c r="H756" i="6" s="1"/>
  <c r="M139" i="4"/>
  <c r="I756" i="6" s="1"/>
  <c r="N139" i="4"/>
  <c r="O139" i="4"/>
  <c r="P139" i="4"/>
  <c r="J756" i="6" s="1"/>
  <c r="D140" i="4"/>
  <c r="B1186" i="6" s="1"/>
  <c r="E140" i="4"/>
  <c r="C1186" i="6" s="1"/>
  <c r="F140" i="4"/>
  <c r="D1186" i="6" s="1"/>
  <c r="G140" i="4"/>
  <c r="E1186" i="6" s="1"/>
  <c r="H140" i="4"/>
  <c r="F1186" i="6" s="1"/>
  <c r="I140" i="4"/>
  <c r="G1186" i="6" s="1"/>
  <c r="J140" i="4"/>
  <c r="K140" i="4"/>
  <c r="H1186" i="6" s="1"/>
  <c r="M140" i="4"/>
  <c r="I1186" i="6" s="1"/>
  <c r="N140" i="4"/>
  <c r="O140" i="4"/>
  <c r="P140" i="4"/>
  <c r="J1186" i="6" s="1"/>
  <c r="D141" i="4"/>
  <c r="B329" i="6" s="1"/>
  <c r="E141" i="4"/>
  <c r="C329" i="6" s="1"/>
  <c r="F141" i="4"/>
  <c r="D329" i="6" s="1"/>
  <c r="G141" i="4"/>
  <c r="E329" i="6" s="1"/>
  <c r="H141" i="4"/>
  <c r="F329" i="6" s="1"/>
  <c r="I141" i="4"/>
  <c r="G329" i="6" s="1"/>
  <c r="J141" i="4"/>
  <c r="K141" i="4"/>
  <c r="H329" i="6" s="1"/>
  <c r="M141" i="4"/>
  <c r="I329" i="6" s="1"/>
  <c r="N141" i="4"/>
  <c r="O141" i="4"/>
  <c r="P141" i="4"/>
  <c r="J329" i="6" s="1"/>
  <c r="D142" i="4"/>
  <c r="B1409" i="6" s="1"/>
  <c r="E142" i="4"/>
  <c r="C1409" i="6" s="1"/>
  <c r="F142" i="4"/>
  <c r="D1409" i="6" s="1"/>
  <c r="G142" i="4"/>
  <c r="E1409" i="6" s="1"/>
  <c r="H142" i="4"/>
  <c r="F1409" i="6" s="1"/>
  <c r="I142" i="4"/>
  <c r="G1409" i="6" s="1"/>
  <c r="J142" i="4"/>
  <c r="K142" i="4"/>
  <c r="H1409" i="6" s="1"/>
  <c r="M142" i="4"/>
  <c r="I1409" i="6" s="1"/>
  <c r="N142" i="4"/>
  <c r="O142" i="4"/>
  <c r="P142" i="4"/>
  <c r="J1409" i="6" s="1"/>
  <c r="D143" i="4"/>
  <c r="B1057" i="6" s="1"/>
  <c r="E143" i="4"/>
  <c r="C1057" i="6" s="1"/>
  <c r="F143" i="4"/>
  <c r="D1057" i="6" s="1"/>
  <c r="G143" i="4"/>
  <c r="E1057" i="6" s="1"/>
  <c r="H143" i="4"/>
  <c r="F1057" i="6" s="1"/>
  <c r="I143" i="4"/>
  <c r="G1057" i="6" s="1"/>
  <c r="J143" i="4"/>
  <c r="K143" i="4"/>
  <c r="H1057" i="6" s="1"/>
  <c r="M143" i="4"/>
  <c r="I1057" i="6" s="1"/>
  <c r="N143" i="4"/>
  <c r="O143" i="4"/>
  <c r="P143" i="4"/>
  <c r="J1057" i="6" s="1"/>
  <c r="D144" i="4"/>
  <c r="B1620" i="6" s="1"/>
  <c r="E144" i="4"/>
  <c r="C1620" i="6" s="1"/>
  <c r="F144" i="4"/>
  <c r="D1620" i="6" s="1"/>
  <c r="G144" i="4"/>
  <c r="E1620" i="6" s="1"/>
  <c r="H144" i="4"/>
  <c r="F1620" i="6" s="1"/>
  <c r="I144" i="4"/>
  <c r="G1620" i="6" s="1"/>
  <c r="J144" i="4"/>
  <c r="K144" i="4"/>
  <c r="H1620" i="6" s="1"/>
  <c r="M144" i="4"/>
  <c r="I1620" i="6" s="1"/>
  <c r="N144" i="4"/>
  <c r="O144" i="4"/>
  <c r="P144" i="4"/>
  <c r="J1620" i="6" s="1"/>
  <c r="D145" i="4"/>
  <c r="B1525" i="6" s="1"/>
  <c r="E145" i="4"/>
  <c r="C1525" i="6" s="1"/>
  <c r="F145" i="4"/>
  <c r="D1525" i="6" s="1"/>
  <c r="G145" i="4"/>
  <c r="E1525" i="6" s="1"/>
  <c r="H145" i="4"/>
  <c r="F1525" i="6" s="1"/>
  <c r="I145" i="4"/>
  <c r="G1525" i="6" s="1"/>
  <c r="J145" i="4"/>
  <c r="K145" i="4"/>
  <c r="H1525" i="6" s="1"/>
  <c r="M145" i="4"/>
  <c r="I1525" i="6" s="1"/>
  <c r="N145" i="4"/>
  <c r="O145" i="4"/>
  <c r="P145" i="4"/>
  <c r="J1525" i="6" s="1"/>
  <c r="D146" i="4"/>
  <c r="B1095" i="6" s="1"/>
  <c r="E146" i="4"/>
  <c r="C1095" i="6" s="1"/>
  <c r="F146" i="4"/>
  <c r="D1095" i="6" s="1"/>
  <c r="G146" i="4"/>
  <c r="E1095" i="6" s="1"/>
  <c r="H146" i="4"/>
  <c r="F1095" i="6" s="1"/>
  <c r="I146" i="4"/>
  <c r="G1095" i="6" s="1"/>
  <c r="J146" i="4"/>
  <c r="K146" i="4"/>
  <c r="H1095" i="6" s="1"/>
  <c r="M146" i="4"/>
  <c r="I1095" i="6" s="1"/>
  <c r="N146" i="4"/>
  <c r="O146" i="4"/>
  <c r="P146" i="4"/>
  <c r="J1095" i="6" s="1"/>
  <c r="D147" i="4"/>
  <c r="B1661" i="6" s="1"/>
  <c r="E147" i="4"/>
  <c r="C1661" i="6" s="1"/>
  <c r="F147" i="4"/>
  <c r="D1661" i="6" s="1"/>
  <c r="G147" i="4"/>
  <c r="E1661" i="6" s="1"/>
  <c r="H147" i="4"/>
  <c r="F1661" i="6" s="1"/>
  <c r="I147" i="4"/>
  <c r="G1661" i="6" s="1"/>
  <c r="J147" i="4"/>
  <c r="K147" i="4"/>
  <c r="H1661" i="6" s="1"/>
  <c r="M147" i="4"/>
  <c r="I1661" i="6" s="1"/>
  <c r="N147" i="4"/>
  <c r="O147" i="4"/>
  <c r="P147" i="4"/>
  <c r="J1661" i="6" s="1"/>
  <c r="D148" i="4"/>
  <c r="B1653" i="6" s="1"/>
  <c r="E148" i="4"/>
  <c r="C1653" i="6" s="1"/>
  <c r="F148" i="4"/>
  <c r="D1653" i="6" s="1"/>
  <c r="G148" i="4"/>
  <c r="E1653" i="6" s="1"/>
  <c r="H148" i="4"/>
  <c r="F1653" i="6" s="1"/>
  <c r="I148" i="4"/>
  <c r="G1653" i="6" s="1"/>
  <c r="J148" i="4"/>
  <c r="K148" i="4"/>
  <c r="H1653" i="6" s="1"/>
  <c r="M148" i="4"/>
  <c r="I1653" i="6" s="1"/>
  <c r="N148" i="4"/>
  <c r="O148" i="4"/>
  <c r="P148" i="4"/>
  <c r="J1653" i="6" s="1"/>
  <c r="D149" i="4"/>
  <c r="B1665" i="6" s="1"/>
  <c r="E149" i="4"/>
  <c r="C1665" i="6" s="1"/>
  <c r="F149" i="4"/>
  <c r="D1665" i="6" s="1"/>
  <c r="G149" i="4"/>
  <c r="E1665" i="6" s="1"/>
  <c r="H149" i="4"/>
  <c r="F1665" i="6" s="1"/>
  <c r="I149" i="4"/>
  <c r="G1665" i="6" s="1"/>
  <c r="J149" i="4"/>
  <c r="K149" i="4"/>
  <c r="H1665" i="6" s="1"/>
  <c r="M149" i="4"/>
  <c r="I1665" i="6" s="1"/>
  <c r="N149" i="4"/>
  <c r="O149" i="4"/>
  <c r="P149" i="4"/>
  <c r="J1665" i="6" s="1"/>
  <c r="D150" i="4"/>
  <c r="B1595" i="6" s="1"/>
  <c r="E150" i="4"/>
  <c r="C1595" i="6" s="1"/>
  <c r="F150" i="4"/>
  <c r="D1595" i="6" s="1"/>
  <c r="G150" i="4"/>
  <c r="E1595" i="6" s="1"/>
  <c r="H150" i="4"/>
  <c r="F1595" i="6" s="1"/>
  <c r="I150" i="4"/>
  <c r="G1595" i="6" s="1"/>
  <c r="J150" i="4"/>
  <c r="K150" i="4"/>
  <c r="H1595" i="6" s="1"/>
  <c r="M150" i="4"/>
  <c r="I1595" i="6" s="1"/>
  <c r="N150" i="4"/>
  <c r="O150" i="4"/>
  <c r="P150" i="4"/>
  <c r="J1595" i="6" s="1"/>
  <c r="D151" i="4"/>
  <c r="B1633" i="6" s="1"/>
  <c r="E151" i="4"/>
  <c r="C1633" i="6" s="1"/>
  <c r="F151" i="4"/>
  <c r="D1633" i="6" s="1"/>
  <c r="G151" i="4"/>
  <c r="E1633" i="6" s="1"/>
  <c r="H151" i="4"/>
  <c r="F1633" i="6" s="1"/>
  <c r="I151" i="4"/>
  <c r="G1633" i="6" s="1"/>
  <c r="J151" i="4"/>
  <c r="K151" i="4"/>
  <c r="H1633" i="6" s="1"/>
  <c r="M151" i="4"/>
  <c r="I1633" i="6" s="1"/>
  <c r="N151" i="4"/>
  <c r="O151" i="4"/>
  <c r="P151" i="4"/>
  <c r="J1633" i="6" s="1"/>
  <c r="D152" i="4"/>
  <c r="B1637" i="6" s="1"/>
  <c r="E152" i="4"/>
  <c r="C1637" i="6" s="1"/>
  <c r="F152" i="4"/>
  <c r="D1637" i="6" s="1"/>
  <c r="G152" i="4"/>
  <c r="E1637" i="6" s="1"/>
  <c r="H152" i="4"/>
  <c r="F1637" i="6" s="1"/>
  <c r="I152" i="4"/>
  <c r="G1637" i="6" s="1"/>
  <c r="J152" i="4"/>
  <c r="K152" i="4"/>
  <c r="H1637" i="6" s="1"/>
  <c r="M152" i="4"/>
  <c r="I1637" i="6" s="1"/>
  <c r="N152" i="4"/>
  <c r="O152" i="4"/>
  <c r="P152" i="4"/>
  <c r="J1637" i="6" s="1"/>
  <c r="D153" i="4"/>
  <c r="B1641" i="6" s="1"/>
  <c r="E153" i="4"/>
  <c r="C1641" i="6" s="1"/>
  <c r="F153" i="4"/>
  <c r="D1641" i="6" s="1"/>
  <c r="G153" i="4"/>
  <c r="E1641" i="6" s="1"/>
  <c r="H153" i="4"/>
  <c r="F1641" i="6" s="1"/>
  <c r="I153" i="4"/>
  <c r="G1641" i="6" s="1"/>
  <c r="J153" i="4"/>
  <c r="K153" i="4"/>
  <c r="H1641" i="6" s="1"/>
  <c r="M153" i="4"/>
  <c r="I1641" i="6" s="1"/>
  <c r="N153" i="4"/>
  <c r="O153" i="4"/>
  <c r="P153" i="4"/>
  <c r="J1641" i="6" s="1"/>
  <c r="D154" i="4"/>
  <c r="B1645" i="6" s="1"/>
  <c r="E154" i="4"/>
  <c r="C1645" i="6" s="1"/>
  <c r="F154" i="4"/>
  <c r="D1645" i="6" s="1"/>
  <c r="G154" i="4"/>
  <c r="E1645" i="6" s="1"/>
  <c r="H154" i="4"/>
  <c r="F1645" i="6" s="1"/>
  <c r="I154" i="4"/>
  <c r="G1645" i="6" s="1"/>
  <c r="J154" i="4"/>
  <c r="K154" i="4"/>
  <c r="H1645" i="6" s="1"/>
  <c r="M154" i="4"/>
  <c r="I1645" i="6" s="1"/>
  <c r="N154" i="4"/>
  <c r="O154" i="4"/>
  <c r="P154" i="4"/>
  <c r="J1645" i="6" s="1"/>
  <c r="D155" i="4"/>
  <c r="B1649" i="6" s="1"/>
  <c r="E155" i="4"/>
  <c r="C1649" i="6" s="1"/>
  <c r="F155" i="4"/>
  <c r="D1649" i="6" s="1"/>
  <c r="G155" i="4"/>
  <c r="E1649" i="6" s="1"/>
  <c r="H155" i="4"/>
  <c r="F1649" i="6" s="1"/>
  <c r="I155" i="4"/>
  <c r="G1649" i="6" s="1"/>
  <c r="J155" i="4"/>
  <c r="K155" i="4"/>
  <c r="H1649" i="6" s="1"/>
  <c r="M155" i="4"/>
  <c r="I1649" i="6" s="1"/>
  <c r="N155" i="4"/>
  <c r="O155" i="4"/>
  <c r="P155" i="4"/>
  <c r="J1649" i="6" s="1"/>
  <c r="D156" i="4"/>
  <c r="B1614" i="6" s="1"/>
  <c r="E156" i="4"/>
  <c r="C1614" i="6" s="1"/>
  <c r="F156" i="4"/>
  <c r="D1614" i="6" s="1"/>
  <c r="G156" i="4"/>
  <c r="E1614" i="6" s="1"/>
  <c r="H156" i="4"/>
  <c r="F1614" i="6" s="1"/>
  <c r="I156" i="4"/>
  <c r="G1614" i="6" s="1"/>
  <c r="J156" i="4"/>
  <c r="K156" i="4"/>
  <c r="H1614" i="6" s="1"/>
  <c r="M156" i="4"/>
  <c r="I1614" i="6" s="1"/>
  <c r="N156" i="4"/>
  <c r="O156" i="4"/>
  <c r="P156" i="4"/>
  <c r="J1614" i="6" s="1"/>
  <c r="D157" i="4"/>
  <c r="B1617" i="6" s="1"/>
  <c r="E157" i="4"/>
  <c r="C1617" i="6" s="1"/>
  <c r="F157" i="4"/>
  <c r="D1617" i="6" s="1"/>
  <c r="G157" i="4"/>
  <c r="E1617" i="6" s="1"/>
  <c r="H157" i="4"/>
  <c r="F1617" i="6" s="1"/>
  <c r="I157" i="4"/>
  <c r="G1617" i="6" s="1"/>
  <c r="J157" i="4"/>
  <c r="K157" i="4"/>
  <c r="H1617" i="6" s="1"/>
  <c r="M157" i="4"/>
  <c r="I1617" i="6" s="1"/>
  <c r="N157" i="4"/>
  <c r="O157" i="4"/>
  <c r="P157" i="4"/>
  <c r="J1617" i="6" s="1"/>
  <c r="D158" i="4"/>
  <c r="B1601" i="6" s="1"/>
  <c r="E158" i="4"/>
  <c r="C1601" i="6" s="1"/>
  <c r="F158" i="4"/>
  <c r="D1601" i="6" s="1"/>
  <c r="G158" i="4"/>
  <c r="E1601" i="6" s="1"/>
  <c r="H158" i="4"/>
  <c r="F1601" i="6" s="1"/>
  <c r="I158" i="4"/>
  <c r="G1601" i="6" s="1"/>
  <c r="J158" i="4"/>
  <c r="K158" i="4"/>
  <c r="H1601" i="6" s="1"/>
  <c r="M158" i="4"/>
  <c r="I1601" i="6" s="1"/>
  <c r="N158" i="4"/>
  <c r="O158" i="4"/>
  <c r="P158" i="4"/>
  <c r="J1601" i="6" s="1"/>
  <c r="D159" i="4"/>
  <c r="B1598" i="6" s="1"/>
  <c r="E159" i="4"/>
  <c r="C1598" i="6" s="1"/>
  <c r="F159" i="4"/>
  <c r="D1598" i="6" s="1"/>
  <c r="G159" i="4"/>
  <c r="E1598" i="6" s="1"/>
  <c r="H159" i="4"/>
  <c r="F1598" i="6" s="1"/>
  <c r="I159" i="4"/>
  <c r="G1598" i="6" s="1"/>
  <c r="J159" i="4"/>
  <c r="K159" i="4"/>
  <c r="H1598" i="6" s="1"/>
  <c r="M159" i="4"/>
  <c r="I1598" i="6" s="1"/>
  <c r="N159" i="4"/>
  <c r="O159" i="4"/>
  <c r="P159" i="4"/>
  <c r="J1598" i="6" s="1"/>
  <c r="D160" i="4"/>
  <c r="B15" i="6" s="1"/>
  <c r="E160" i="4"/>
  <c r="C15" i="6" s="1"/>
  <c r="F160" i="4"/>
  <c r="D15" i="6" s="1"/>
  <c r="G160" i="4"/>
  <c r="E15" i="6" s="1"/>
  <c r="H160" i="4"/>
  <c r="F15" i="6" s="1"/>
  <c r="I160" i="4"/>
  <c r="G15" i="6" s="1"/>
  <c r="J160" i="4"/>
  <c r="K160" i="4"/>
  <c r="H15" i="6" s="1"/>
  <c r="M160" i="4"/>
  <c r="I15" i="6" s="1"/>
  <c r="N160" i="4"/>
  <c r="O160" i="4"/>
  <c r="P160" i="4"/>
  <c r="J15" i="6" s="1"/>
  <c r="D161" i="4"/>
  <c r="B1519" i="6" s="1"/>
  <c r="E161" i="4"/>
  <c r="C1519" i="6" s="1"/>
  <c r="F161" i="4"/>
  <c r="D1519" i="6" s="1"/>
  <c r="G161" i="4"/>
  <c r="E1519" i="6" s="1"/>
  <c r="H161" i="4"/>
  <c r="F1519" i="6" s="1"/>
  <c r="I161" i="4"/>
  <c r="G1519" i="6" s="1"/>
  <c r="J161" i="4"/>
  <c r="K161" i="4"/>
  <c r="H1519" i="6" s="1"/>
  <c r="M161" i="4"/>
  <c r="I1519" i="6" s="1"/>
  <c r="N161" i="4"/>
  <c r="O161" i="4"/>
  <c r="P161" i="4"/>
  <c r="J1519" i="6" s="1"/>
  <c r="D162" i="4"/>
  <c r="B1493" i="6" s="1"/>
  <c r="E162" i="4"/>
  <c r="C1493" i="6" s="1"/>
  <c r="F162" i="4"/>
  <c r="D1493" i="6" s="1"/>
  <c r="G162" i="4"/>
  <c r="E1493" i="6" s="1"/>
  <c r="H162" i="4"/>
  <c r="F1493" i="6" s="1"/>
  <c r="I162" i="4"/>
  <c r="G1493" i="6" s="1"/>
  <c r="J162" i="4"/>
  <c r="K162" i="4"/>
  <c r="H1493" i="6" s="1"/>
  <c r="M162" i="4"/>
  <c r="I1493" i="6" s="1"/>
  <c r="N162" i="4"/>
  <c r="O162" i="4"/>
  <c r="P162" i="4"/>
  <c r="J1493" i="6" s="1"/>
  <c r="D163" i="4"/>
  <c r="B176" i="6" s="1"/>
  <c r="E163" i="4"/>
  <c r="C176" i="6" s="1"/>
  <c r="F163" i="4"/>
  <c r="D176" i="6" s="1"/>
  <c r="G163" i="4"/>
  <c r="E176" i="6" s="1"/>
  <c r="H163" i="4"/>
  <c r="F176" i="6" s="1"/>
  <c r="I163" i="4"/>
  <c r="G176" i="6" s="1"/>
  <c r="J163" i="4"/>
  <c r="K163" i="4"/>
  <c r="H176" i="6" s="1"/>
  <c r="M163" i="4"/>
  <c r="I176" i="6" s="1"/>
  <c r="N163" i="4"/>
  <c r="O163" i="4"/>
  <c r="P163" i="4"/>
  <c r="J176" i="6" s="1"/>
  <c r="D164" i="4"/>
  <c r="B1309" i="6" s="1"/>
  <c r="E164" i="4"/>
  <c r="C1309" i="6" s="1"/>
  <c r="F164" i="4"/>
  <c r="D1309" i="6" s="1"/>
  <c r="G164" i="4"/>
  <c r="E1309" i="6" s="1"/>
  <c r="H164" i="4"/>
  <c r="F1309" i="6" s="1"/>
  <c r="I164" i="4"/>
  <c r="G1309" i="6" s="1"/>
  <c r="J164" i="4"/>
  <c r="K164" i="4"/>
  <c r="H1309" i="6" s="1"/>
  <c r="M164" i="4"/>
  <c r="I1309" i="6" s="1"/>
  <c r="N164" i="4"/>
  <c r="O164" i="4"/>
  <c r="P164" i="4"/>
  <c r="J1309" i="6" s="1"/>
  <c r="D165" i="4"/>
  <c r="B179" i="6" s="1"/>
  <c r="E165" i="4"/>
  <c r="C179" i="6" s="1"/>
  <c r="F165" i="4"/>
  <c r="D179" i="6" s="1"/>
  <c r="G165" i="4"/>
  <c r="E179" i="6" s="1"/>
  <c r="H165" i="4"/>
  <c r="F179" i="6" s="1"/>
  <c r="I165" i="4"/>
  <c r="G179" i="6" s="1"/>
  <c r="J165" i="4"/>
  <c r="K165" i="4"/>
  <c r="H179" i="6" s="1"/>
  <c r="M165" i="4"/>
  <c r="I179" i="6" s="1"/>
  <c r="N165" i="4"/>
  <c r="O165" i="4"/>
  <c r="P165" i="4"/>
  <c r="J179" i="6" s="1"/>
  <c r="D166" i="4"/>
  <c r="B388" i="6" s="1"/>
  <c r="E166" i="4"/>
  <c r="C388" i="6" s="1"/>
  <c r="F166" i="4"/>
  <c r="D388" i="6" s="1"/>
  <c r="G166" i="4"/>
  <c r="E388" i="6" s="1"/>
  <c r="H166" i="4"/>
  <c r="F388" i="6" s="1"/>
  <c r="I166" i="4"/>
  <c r="G388" i="6" s="1"/>
  <c r="J166" i="4"/>
  <c r="K166" i="4"/>
  <c r="H388" i="6" s="1"/>
  <c r="M166" i="4"/>
  <c r="I388" i="6" s="1"/>
  <c r="N166" i="4"/>
  <c r="O166" i="4"/>
  <c r="P166" i="4"/>
  <c r="J388" i="6" s="1"/>
  <c r="D167" i="4"/>
  <c r="B1776" i="6" s="1"/>
  <c r="E167" i="4"/>
  <c r="C1776" i="6" s="1"/>
  <c r="F167" i="4"/>
  <c r="D1776" i="6" s="1"/>
  <c r="G167" i="4"/>
  <c r="E1776" i="6" s="1"/>
  <c r="H167" i="4"/>
  <c r="F1776" i="6" s="1"/>
  <c r="I167" i="4"/>
  <c r="G1776" i="6" s="1"/>
  <c r="J167" i="4"/>
  <c r="K167" i="4"/>
  <c r="H1776" i="6" s="1"/>
  <c r="M167" i="4"/>
  <c r="I1776" i="6" s="1"/>
  <c r="N167" i="4"/>
  <c r="O167" i="4"/>
  <c r="P167" i="4"/>
  <c r="J1776" i="6" s="1"/>
  <c r="D168" i="4"/>
  <c r="B258" i="6" s="1"/>
  <c r="E168" i="4"/>
  <c r="C258" i="6" s="1"/>
  <c r="F168" i="4"/>
  <c r="D258" i="6" s="1"/>
  <c r="G168" i="4"/>
  <c r="E258" i="6" s="1"/>
  <c r="H168" i="4"/>
  <c r="F258" i="6" s="1"/>
  <c r="I168" i="4"/>
  <c r="G258" i="6" s="1"/>
  <c r="J168" i="4"/>
  <c r="K168" i="4"/>
  <c r="H258" i="6" s="1"/>
  <c r="M168" i="4"/>
  <c r="I258" i="6" s="1"/>
  <c r="N168" i="4"/>
  <c r="O168" i="4"/>
  <c r="P168" i="4"/>
  <c r="J258" i="6" s="1"/>
  <c r="D169" i="4"/>
  <c r="B822" i="6" s="1"/>
  <c r="E169" i="4"/>
  <c r="C822" i="6" s="1"/>
  <c r="F169" i="4"/>
  <c r="D822" i="6" s="1"/>
  <c r="G169" i="4"/>
  <c r="E822" i="6" s="1"/>
  <c r="H169" i="4"/>
  <c r="F822" i="6" s="1"/>
  <c r="I169" i="4"/>
  <c r="G822" i="6" s="1"/>
  <c r="J169" i="4"/>
  <c r="K169" i="4"/>
  <c r="H822" i="6" s="1"/>
  <c r="M169" i="4"/>
  <c r="I822" i="6" s="1"/>
  <c r="N169" i="4"/>
  <c r="O169" i="4"/>
  <c r="P169" i="4"/>
  <c r="J822" i="6" s="1"/>
  <c r="D170" i="4"/>
  <c r="B65" i="6" s="1"/>
  <c r="E170" i="4"/>
  <c r="C65" i="6" s="1"/>
  <c r="F170" i="4"/>
  <c r="D65" i="6" s="1"/>
  <c r="G170" i="4"/>
  <c r="E65" i="6" s="1"/>
  <c r="H170" i="4"/>
  <c r="F65" i="6" s="1"/>
  <c r="I170" i="4"/>
  <c r="G65" i="6" s="1"/>
  <c r="J170" i="4"/>
  <c r="K170" i="4"/>
  <c r="H65" i="6" s="1"/>
  <c r="M170" i="4"/>
  <c r="I65" i="6" s="1"/>
  <c r="N170" i="4"/>
  <c r="O170" i="4"/>
  <c r="P170" i="4"/>
  <c r="J65" i="6" s="1"/>
  <c r="D171" i="4"/>
  <c r="B372" i="6" s="1"/>
  <c r="E171" i="4"/>
  <c r="C372" i="6" s="1"/>
  <c r="F171" i="4"/>
  <c r="D372" i="6" s="1"/>
  <c r="G171" i="4"/>
  <c r="E372" i="6" s="1"/>
  <c r="H171" i="4"/>
  <c r="F372" i="6" s="1"/>
  <c r="I171" i="4"/>
  <c r="G372" i="6" s="1"/>
  <c r="J171" i="4"/>
  <c r="K171" i="4"/>
  <c r="H372" i="6" s="1"/>
  <c r="M171" i="4"/>
  <c r="I372" i="6" s="1"/>
  <c r="N171" i="4"/>
  <c r="O171" i="4"/>
  <c r="P171" i="4"/>
  <c r="J372" i="6" s="1"/>
  <c r="D172" i="4"/>
  <c r="B254" i="6" s="1"/>
  <c r="E172" i="4"/>
  <c r="C254" i="6" s="1"/>
  <c r="F172" i="4"/>
  <c r="D254" i="6" s="1"/>
  <c r="G172" i="4"/>
  <c r="E254" i="6" s="1"/>
  <c r="H172" i="4"/>
  <c r="F254" i="6" s="1"/>
  <c r="I172" i="4"/>
  <c r="G254" i="6" s="1"/>
  <c r="J172" i="4"/>
  <c r="K172" i="4"/>
  <c r="H254" i="6" s="1"/>
  <c r="M172" i="4"/>
  <c r="I254" i="6" s="1"/>
  <c r="N172" i="4"/>
  <c r="O172" i="4"/>
  <c r="P172" i="4"/>
  <c r="J254" i="6" s="1"/>
  <c r="D173" i="4"/>
  <c r="B245" i="6" s="1"/>
  <c r="E173" i="4"/>
  <c r="C245" i="6" s="1"/>
  <c r="F173" i="4"/>
  <c r="D245" i="6" s="1"/>
  <c r="G173" i="4"/>
  <c r="E245" i="6" s="1"/>
  <c r="H173" i="4"/>
  <c r="F245" i="6" s="1"/>
  <c r="I173" i="4"/>
  <c r="G245" i="6" s="1"/>
  <c r="J173" i="4"/>
  <c r="K173" i="4"/>
  <c r="H245" i="6" s="1"/>
  <c r="M173" i="4"/>
  <c r="I245" i="6" s="1"/>
  <c r="N173" i="4"/>
  <c r="O173" i="4"/>
  <c r="P173" i="4"/>
  <c r="J245" i="6" s="1"/>
  <c r="D174" i="4"/>
  <c r="B626" i="6" s="1"/>
  <c r="E174" i="4"/>
  <c r="C626" i="6" s="1"/>
  <c r="F174" i="4"/>
  <c r="D626" i="6" s="1"/>
  <c r="G174" i="4"/>
  <c r="E626" i="6" s="1"/>
  <c r="H174" i="4"/>
  <c r="F626" i="6" s="1"/>
  <c r="I174" i="4"/>
  <c r="G626" i="6" s="1"/>
  <c r="J174" i="4"/>
  <c r="K174" i="4"/>
  <c r="H626" i="6" s="1"/>
  <c r="M174" i="4"/>
  <c r="I626" i="6" s="1"/>
  <c r="N174" i="4"/>
  <c r="O174" i="4"/>
  <c r="P174" i="4"/>
  <c r="J626" i="6" s="1"/>
  <c r="D175" i="4"/>
  <c r="B696" i="6" s="1"/>
  <c r="E175" i="4"/>
  <c r="C696" i="6" s="1"/>
  <c r="F175" i="4"/>
  <c r="D696" i="6" s="1"/>
  <c r="G175" i="4"/>
  <c r="E696" i="6" s="1"/>
  <c r="H175" i="4"/>
  <c r="F696" i="6" s="1"/>
  <c r="I175" i="4"/>
  <c r="G696" i="6" s="1"/>
  <c r="J175" i="4"/>
  <c r="K175" i="4"/>
  <c r="H696" i="6" s="1"/>
  <c r="M175" i="4"/>
  <c r="I696" i="6" s="1"/>
  <c r="N175" i="4"/>
  <c r="O175" i="4"/>
  <c r="P175" i="4"/>
  <c r="J696" i="6" s="1"/>
  <c r="D176" i="4"/>
  <c r="B1025" i="6" s="1"/>
  <c r="E176" i="4"/>
  <c r="C1025" i="6" s="1"/>
  <c r="F176" i="4"/>
  <c r="D1025" i="6" s="1"/>
  <c r="G176" i="4"/>
  <c r="E1025" i="6" s="1"/>
  <c r="H176" i="4"/>
  <c r="F1025" i="6" s="1"/>
  <c r="I176" i="4"/>
  <c r="G1025" i="6" s="1"/>
  <c r="J176" i="4"/>
  <c r="K176" i="4"/>
  <c r="H1025" i="6" s="1"/>
  <c r="M176" i="4"/>
  <c r="I1025" i="6" s="1"/>
  <c r="N176" i="4"/>
  <c r="O176" i="4"/>
  <c r="P176" i="4"/>
  <c r="J1025" i="6" s="1"/>
  <c r="D177" i="4"/>
  <c r="B1026" i="6" s="1"/>
  <c r="E177" i="4"/>
  <c r="C1026" i="6" s="1"/>
  <c r="F177" i="4"/>
  <c r="D1026" i="6" s="1"/>
  <c r="G177" i="4"/>
  <c r="E1026" i="6" s="1"/>
  <c r="H177" i="4"/>
  <c r="F1026" i="6" s="1"/>
  <c r="I177" i="4"/>
  <c r="G1026" i="6" s="1"/>
  <c r="J177" i="4"/>
  <c r="K177" i="4"/>
  <c r="H1026" i="6" s="1"/>
  <c r="M177" i="4"/>
  <c r="I1026" i="6" s="1"/>
  <c r="N177" i="4"/>
  <c r="O177" i="4"/>
  <c r="P177" i="4"/>
  <c r="J1026" i="6" s="1"/>
  <c r="D178" i="4"/>
  <c r="B1023" i="6" s="1"/>
  <c r="E178" i="4"/>
  <c r="C1023" i="6" s="1"/>
  <c r="F178" i="4"/>
  <c r="D1023" i="6" s="1"/>
  <c r="G178" i="4"/>
  <c r="E1023" i="6" s="1"/>
  <c r="H178" i="4"/>
  <c r="F1023" i="6" s="1"/>
  <c r="I178" i="4"/>
  <c r="G1023" i="6" s="1"/>
  <c r="J178" i="4"/>
  <c r="K178" i="4"/>
  <c r="H1023" i="6" s="1"/>
  <c r="M178" i="4"/>
  <c r="I1023" i="6" s="1"/>
  <c r="N178" i="4"/>
  <c r="O178" i="4"/>
  <c r="P178" i="4"/>
  <c r="J1023" i="6" s="1"/>
  <c r="D179" i="4"/>
  <c r="B1015" i="6" s="1"/>
  <c r="E179" i="4"/>
  <c r="C1015" i="6" s="1"/>
  <c r="F179" i="4"/>
  <c r="D1015" i="6" s="1"/>
  <c r="G179" i="4"/>
  <c r="E1015" i="6" s="1"/>
  <c r="H179" i="4"/>
  <c r="F1015" i="6" s="1"/>
  <c r="I179" i="4"/>
  <c r="G1015" i="6" s="1"/>
  <c r="J179" i="4"/>
  <c r="K179" i="4"/>
  <c r="H1015" i="6" s="1"/>
  <c r="M179" i="4"/>
  <c r="I1015" i="6" s="1"/>
  <c r="N179" i="4"/>
  <c r="O179" i="4"/>
  <c r="P179" i="4"/>
  <c r="J1015" i="6" s="1"/>
  <c r="D180" i="4"/>
  <c r="B1031" i="6" s="1"/>
  <c r="E180" i="4"/>
  <c r="C1031" i="6" s="1"/>
  <c r="F180" i="4"/>
  <c r="D1031" i="6" s="1"/>
  <c r="G180" i="4"/>
  <c r="E1031" i="6" s="1"/>
  <c r="H180" i="4"/>
  <c r="F1031" i="6" s="1"/>
  <c r="I180" i="4"/>
  <c r="G1031" i="6" s="1"/>
  <c r="J180" i="4"/>
  <c r="K180" i="4"/>
  <c r="H1031" i="6" s="1"/>
  <c r="M180" i="4"/>
  <c r="I1031" i="6" s="1"/>
  <c r="N180" i="4"/>
  <c r="O180" i="4"/>
  <c r="P180" i="4"/>
  <c r="J1031" i="6" s="1"/>
  <c r="D181" i="4"/>
  <c r="B1018" i="6" s="1"/>
  <c r="E181" i="4"/>
  <c r="C1018" i="6" s="1"/>
  <c r="F181" i="4"/>
  <c r="D1018" i="6" s="1"/>
  <c r="G181" i="4"/>
  <c r="E1018" i="6" s="1"/>
  <c r="H181" i="4"/>
  <c r="F1018" i="6" s="1"/>
  <c r="I181" i="4"/>
  <c r="G1018" i="6" s="1"/>
  <c r="J181" i="4"/>
  <c r="K181" i="4"/>
  <c r="H1018" i="6" s="1"/>
  <c r="M181" i="4"/>
  <c r="I1018" i="6" s="1"/>
  <c r="N181" i="4"/>
  <c r="O181" i="4"/>
  <c r="P181" i="4"/>
  <c r="J1018" i="6" s="1"/>
  <c r="D182" i="4"/>
  <c r="B1180" i="6" s="1"/>
  <c r="E182" i="4"/>
  <c r="C1180" i="6" s="1"/>
  <c r="F182" i="4"/>
  <c r="D1180" i="6" s="1"/>
  <c r="G182" i="4"/>
  <c r="E1180" i="6" s="1"/>
  <c r="H182" i="4"/>
  <c r="F1180" i="6" s="1"/>
  <c r="I182" i="4"/>
  <c r="G1180" i="6" s="1"/>
  <c r="J182" i="4"/>
  <c r="K182" i="4"/>
  <c r="H1180" i="6" s="1"/>
  <c r="M182" i="4"/>
  <c r="I1180" i="6" s="1"/>
  <c r="N182" i="4"/>
  <c r="O182" i="4"/>
  <c r="P182" i="4"/>
  <c r="J1180" i="6" s="1"/>
  <c r="D183" i="4"/>
  <c r="B1146" i="6" s="1"/>
  <c r="E183" i="4"/>
  <c r="C1146" i="6" s="1"/>
  <c r="F183" i="4"/>
  <c r="D1146" i="6" s="1"/>
  <c r="G183" i="4"/>
  <c r="E1146" i="6" s="1"/>
  <c r="H183" i="4"/>
  <c r="F1146" i="6" s="1"/>
  <c r="I183" i="4"/>
  <c r="G1146" i="6" s="1"/>
  <c r="J183" i="4"/>
  <c r="K183" i="4"/>
  <c r="H1146" i="6" s="1"/>
  <c r="M183" i="4"/>
  <c r="I1146" i="6" s="1"/>
  <c r="N183" i="4"/>
  <c r="O183" i="4"/>
  <c r="P183" i="4"/>
  <c r="J1146" i="6" s="1"/>
  <c r="D184" i="4"/>
  <c r="B1216" i="6" s="1"/>
  <c r="E184" i="4"/>
  <c r="C1216" i="6" s="1"/>
  <c r="F184" i="4"/>
  <c r="D1216" i="6" s="1"/>
  <c r="G184" i="4"/>
  <c r="E1216" i="6" s="1"/>
  <c r="H184" i="4"/>
  <c r="F1216" i="6" s="1"/>
  <c r="I184" i="4"/>
  <c r="G1216" i="6" s="1"/>
  <c r="J184" i="4"/>
  <c r="K184" i="4"/>
  <c r="H1216" i="6" s="1"/>
  <c r="M184" i="4"/>
  <c r="I1216" i="6" s="1"/>
  <c r="N184" i="4"/>
  <c r="O184" i="4"/>
  <c r="P184" i="4"/>
  <c r="J1216" i="6" s="1"/>
  <c r="D185" i="4"/>
  <c r="B1219" i="6" s="1"/>
  <c r="E185" i="4"/>
  <c r="C1219" i="6" s="1"/>
  <c r="F185" i="4"/>
  <c r="D1219" i="6" s="1"/>
  <c r="G185" i="4"/>
  <c r="E1219" i="6" s="1"/>
  <c r="H185" i="4"/>
  <c r="F1219" i="6" s="1"/>
  <c r="I185" i="4"/>
  <c r="G1219" i="6" s="1"/>
  <c r="J185" i="4"/>
  <c r="K185" i="4"/>
  <c r="H1219" i="6" s="1"/>
  <c r="M185" i="4"/>
  <c r="I1219" i="6" s="1"/>
  <c r="N185" i="4"/>
  <c r="O185" i="4"/>
  <c r="P185" i="4"/>
  <c r="J1219" i="6" s="1"/>
  <c r="D186" i="4"/>
  <c r="B944" i="6" s="1"/>
  <c r="E186" i="4"/>
  <c r="C944" i="6" s="1"/>
  <c r="F186" i="4"/>
  <c r="D944" i="6" s="1"/>
  <c r="G186" i="4"/>
  <c r="E944" i="6" s="1"/>
  <c r="H186" i="4"/>
  <c r="F944" i="6" s="1"/>
  <c r="I186" i="4"/>
  <c r="G944" i="6" s="1"/>
  <c r="J186" i="4"/>
  <c r="K186" i="4"/>
  <c r="H944" i="6" s="1"/>
  <c r="M186" i="4"/>
  <c r="I944" i="6" s="1"/>
  <c r="N186" i="4"/>
  <c r="O186" i="4"/>
  <c r="P186" i="4"/>
  <c r="J944" i="6" s="1"/>
  <c r="D187" i="4"/>
  <c r="B1008" i="6" s="1"/>
  <c r="E187" i="4"/>
  <c r="C1008" i="6" s="1"/>
  <c r="F187" i="4"/>
  <c r="D1008" i="6" s="1"/>
  <c r="G187" i="4"/>
  <c r="E1008" i="6" s="1"/>
  <c r="H187" i="4"/>
  <c r="F1008" i="6" s="1"/>
  <c r="I187" i="4"/>
  <c r="G1008" i="6" s="1"/>
  <c r="J187" i="4"/>
  <c r="K187" i="4"/>
  <c r="H1008" i="6" s="1"/>
  <c r="M187" i="4"/>
  <c r="I1008" i="6" s="1"/>
  <c r="N187" i="4"/>
  <c r="O187" i="4"/>
  <c r="P187" i="4"/>
  <c r="J1008" i="6" s="1"/>
  <c r="D188" i="4"/>
  <c r="B1000" i="6" s="1"/>
  <c r="E188" i="4"/>
  <c r="C1000" i="6" s="1"/>
  <c r="F188" i="4"/>
  <c r="D1000" i="6" s="1"/>
  <c r="G188" i="4"/>
  <c r="E1000" i="6" s="1"/>
  <c r="H188" i="4"/>
  <c r="F1000" i="6" s="1"/>
  <c r="I188" i="4"/>
  <c r="G1000" i="6" s="1"/>
  <c r="J188" i="4"/>
  <c r="K188" i="4"/>
  <c r="H1000" i="6" s="1"/>
  <c r="M188" i="4"/>
  <c r="I1000" i="6" s="1"/>
  <c r="N188" i="4"/>
  <c r="O188" i="4"/>
  <c r="P188" i="4"/>
  <c r="J1000" i="6" s="1"/>
  <c r="D189" i="4"/>
  <c r="B904" i="6" s="1"/>
  <c r="E189" i="4"/>
  <c r="C904" i="6" s="1"/>
  <c r="F189" i="4"/>
  <c r="D904" i="6" s="1"/>
  <c r="G189" i="4"/>
  <c r="E904" i="6" s="1"/>
  <c r="H189" i="4"/>
  <c r="F904" i="6" s="1"/>
  <c r="I189" i="4"/>
  <c r="G904" i="6" s="1"/>
  <c r="J189" i="4"/>
  <c r="K189" i="4"/>
  <c r="H904" i="6" s="1"/>
  <c r="M189" i="4"/>
  <c r="I904" i="6" s="1"/>
  <c r="N189" i="4"/>
  <c r="O189" i="4"/>
  <c r="P189" i="4"/>
  <c r="J904" i="6" s="1"/>
  <c r="D190" i="4"/>
  <c r="B905" i="6" s="1"/>
  <c r="E190" i="4"/>
  <c r="C905" i="6" s="1"/>
  <c r="F190" i="4"/>
  <c r="D905" i="6" s="1"/>
  <c r="G190" i="4"/>
  <c r="E905" i="6" s="1"/>
  <c r="H190" i="4"/>
  <c r="F905" i="6" s="1"/>
  <c r="I190" i="4"/>
  <c r="G905" i="6" s="1"/>
  <c r="J190" i="4"/>
  <c r="K190" i="4"/>
  <c r="H905" i="6" s="1"/>
  <c r="M190" i="4"/>
  <c r="I905" i="6" s="1"/>
  <c r="N190" i="4"/>
  <c r="O190" i="4"/>
  <c r="P190" i="4"/>
  <c r="J905" i="6" s="1"/>
  <c r="D191" i="4"/>
  <c r="B1200" i="6" s="1"/>
  <c r="E191" i="4"/>
  <c r="C1200" i="6" s="1"/>
  <c r="F191" i="4"/>
  <c r="D1200" i="6" s="1"/>
  <c r="G191" i="4"/>
  <c r="E1200" i="6" s="1"/>
  <c r="H191" i="4"/>
  <c r="F1200" i="6" s="1"/>
  <c r="I191" i="4"/>
  <c r="G1200" i="6" s="1"/>
  <c r="J191" i="4"/>
  <c r="K191" i="4"/>
  <c r="H1200" i="6" s="1"/>
  <c r="M191" i="4"/>
  <c r="I1200" i="6" s="1"/>
  <c r="N191" i="4"/>
  <c r="O191" i="4"/>
  <c r="P191" i="4"/>
  <c r="J1200" i="6" s="1"/>
  <c r="D192" i="4"/>
  <c r="B1206" i="6" s="1"/>
  <c r="E192" i="4"/>
  <c r="C1206" i="6" s="1"/>
  <c r="F192" i="4"/>
  <c r="D1206" i="6" s="1"/>
  <c r="G192" i="4"/>
  <c r="E1206" i="6" s="1"/>
  <c r="H192" i="4"/>
  <c r="F1206" i="6" s="1"/>
  <c r="I192" i="4"/>
  <c r="G1206" i="6" s="1"/>
  <c r="J192" i="4"/>
  <c r="K192" i="4"/>
  <c r="H1206" i="6" s="1"/>
  <c r="M192" i="4"/>
  <c r="I1206" i="6" s="1"/>
  <c r="N192" i="4"/>
  <c r="O192" i="4"/>
  <c r="P192" i="4"/>
  <c r="J1206" i="6" s="1"/>
  <c r="D193" i="4"/>
  <c r="B1207" i="6" s="1"/>
  <c r="E193" i="4"/>
  <c r="C1207" i="6" s="1"/>
  <c r="F193" i="4"/>
  <c r="D1207" i="6" s="1"/>
  <c r="G193" i="4"/>
  <c r="E1207" i="6" s="1"/>
  <c r="H193" i="4"/>
  <c r="F1207" i="6" s="1"/>
  <c r="I193" i="4"/>
  <c r="G1207" i="6" s="1"/>
  <c r="J193" i="4"/>
  <c r="K193" i="4"/>
  <c r="H1207" i="6" s="1"/>
  <c r="M193" i="4"/>
  <c r="I1207" i="6" s="1"/>
  <c r="N193" i="4"/>
  <c r="O193" i="4"/>
  <c r="P193" i="4"/>
  <c r="J1207" i="6" s="1"/>
  <c r="D194" i="4"/>
  <c r="B1210" i="6" s="1"/>
  <c r="E194" i="4"/>
  <c r="C1210" i="6" s="1"/>
  <c r="F194" i="4"/>
  <c r="D1210" i="6" s="1"/>
  <c r="G194" i="4"/>
  <c r="E1210" i="6" s="1"/>
  <c r="H194" i="4"/>
  <c r="F1210" i="6" s="1"/>
  <c r="I194" i="4"/>
  <c r="G1210" i="6" s="1"/>
  <c r="J194" i="4"/>
  <c r="K194" i="4"/>
  <c r="H1210" i="6" s="1"/>
  <c r="M194" i="4"/>
  <c r="I1210" i="6" s="1"/>
  <c r="N194" i="4"/>
  <c r="O194" i="4"/>
  <c r="P194" i="4"/>
  <c r="J1210" i="6" s="1"/>
  <c r="D195" i="4"/>
  <c r="B1213" i="6" s="1"/>
  <c r="E195" i="4"/>
  <c r="C1213" i="6" s="1"/>
  <c r="F195" i="4"/>
  <c r="D1213" i="6" s="1"/>
  <c r="G195" i="4"/>
  <c r="E1213" i="6" s="1"/>
  <c r="H195" i="4"/>
  <c r="F1213" i="6" s="1"/>
  <c r="I195" i="4"/>
  <c r="G1213" i="6" s="1"/>
  <c r="J195" i="4"/>
  <c r="K195" i="4"/>
  <c r="H1213" i="6" s="1"/>
  <c r="M195" i="4"/>
  <c r="I1213" i="6" s="1"/>
  <c r="N195" i="4"/>
  <c r="O195" i="4"/>
  <c r="P195" i="4"/>
  <c r="J1213" i="6" s="1"/>
  <c r="D196" i="4"/>
  <c r="B926" i="6" s="1"/>
  <c r="E196" i="4"/>
  <c r="C926" i="6" s="1"/>
  <c r="F196" i="4"/>
  <c r="D926" i="6" s="1"/>
  <c r="G196" i="4"/>
  <c r="E926" i="6" s="1"/>
  <c r="H196" i="4"/>
  <c r="F926" i="6" s="1"/>
  <c r="I196" i="4"/>
  <c r="G926" i="6" s="1"/>
  <c r="J196" i="4"/>
  <c r="K196" i="4"/>
  <c r="H926" i="6" s="1"/>
  <c r="M196" i="4"/>
  <c r="I926" i="6" s="1"/>
  <c r="N196" i="4"/>
  <c r="O196" i="4"/>
  <c r="P196" i="4"/>
  <c r="J926" i="6" s="1"/>
  <c r="D197" i="4"/>
  <c r="B990" i="6" s="1"/>
  <c r="E197" i="4"/>
  <c r="C990" i="6" s="1"/>
  <c r="F197" i="4"/>
  <c r="D990" i="6" s="1"/>
  <c r="G197" i="4"/>
  <c r="E990" i="6" s="1"/>
  <c r="H197" i="4"/>
  <c r="F990" i="6" s="1"/>
  <c r="I197" i="4"/>
  <c r="G990" i="6" s="1"/>
  <c r="J197" i="4"/>
  <c r="K197" i="4"/>
  <c r="H990" i="6" s="1"/>
  <c r="M197" i="4"/>
  <c r="I990" i="6" s="1"/>
  <c r="N197" i="4"/>
  <c r="O197" i="4"/>
  <c r="P197" i="4"/>
  <c r="J990" i="6" s="1"/>
  <c r="D198" i="4"/>
  <c r="B1187" i="6" s="1"/>
  <c r="E198" i="4"/>
  <c r="C1187" i="6" s="1"/>
  <c r="F198" i="4"/>
  <c r="D1187" i="6" s="1"/>
  <c r="G198" i="4"/>
  <c r="E1187" i="6" s="1"/>
  <c r="H198" i="4"/>
  <c r="F1187" i="6" s="1"/>
  <c r="I198" i="4"/>
  <c r="G1187" i="6" s="1"/>
  <c r="J198" i="4"/>
  <c r="K198" i="4"/>
  <c r="H1187" i="6" s="1"/>
  <c r="M198" i="4"/>
  <c r="I1187" i="6" s="1"/>
  <c r="N198" i="4"/>
  <c r="O198" i="4"/>
  <c r="P198" i="4"/>
  <c r="J1187" i="6" s="1"/>
  <c r="D199" i="4"/>
  <c r="B1005" i="6" s="1"/>
  <c r="E199" i="4"/>
  <c r="C1005" i="6" s="1"/>
  <c r="F199" i="4"/>
  <c r="D1005" i="6" s="1"/>
  <c r="G199" i="4"/>
  <c r="E1005" i="6" s="1"/>
  <c r="H199" i="4"/>
  <c r="F1005" i="6" s="1"/>
  <c r="I199" i="4"/>
  <c r="G1005" i="6" s="1"/>
  <c r="J199" i="4"/>
  <c r="K199" i="4"/>
  <c r="H1005" i="6" s="1"/>
  <c r="M199" i="4"/>
  <c r="I1005" i="6" s="1"/>
  <c r="N199" i="4"/>
  <c r="O199" i="4"/>
  <c r="P199" i="4"/>
  <c r="J1005" i="6" s="1"/>
  <c r="D200" i="4"/>
  <c r="B984" i="6" s="1"/>
  <c r="E200" i="4"/>
  <c r="C984" i="6" s="1"/>
  <c r="F200" i="4"/>
  <c r="D984" i="6" s="1"/>
  <c r="G200" i="4"/>
  <c r="E984" i="6" s="1"/>
  <c r="H200" i="4"/>
  <c r="F984" i="6" s="1"/>
  <c r="I200" i="4"/>
  <c r="G984" i="6" s="1"/>
  <c r="J200" i="4"/>
  <c r="K200" i="4"/>
  <c r="H984" i="6" s="1"/>
  <c r="M200" i="4"/>
  <c r="I984" i="6" s="1"/>
  <c r="N200" i="4"/>
  <c r="O200" i="4"/>
  <c r="P200" i="4"/>
  <c r="J984" i="6" s="1"/>
  <c r="D201" i="4"/>
  <c r="B981" i="6" s="1"/>
  <c r="E201" i="4"/>
  <c r="C981" i="6" s="1"/>
  <c r="F201" i="4"/>
  <c r="D981" i="6" s="1"/>
  <c r="G201" i="4"/>
  <c r="E981" i="6" s="1"/>
  <c r="H201" i="4"/>
  <c r="F981" i="6" s="1"/>
  <c r="I201" i="4"/>
  <c r="G981" i="6" s="1"/>
  <c r="J201" i="4"/>
  <c r="K201" i="4"/>
  <c r="H981" i="6" s="1"/>
  <c r="M201" i="4"/>
  <c r="I981" i="6" s="1"/>
  <c r="N201" i="4"/>
  <c r="O201" i="4"/>
  <c r="P201" i="4"/>
  <c r="J981" i="6" s="1"/>
  <c r="D202" i="4"/>
  <c r="B975" i="6" s="1"/>
  <c r="E202" i="4"/>
  <c r="C975" i="6" s="1"/>
  <c r="F202" i="4"/>
  <c r="D975" i="6" s="1"/>
  <c r="G202" i="4"/>
  <c r="E975" i="6" s="1"/>
  <c r="H202" i="4"/>
  <c r="F975" i="6" s="1"/>
  <c r="I202" i="4"/>
  <c r="G975" i="6" s="1"/>
  <c r="J202" i="4"/>
  <c r="K202" i="4"/>
  <c r="H975" i="6" s="1"/>
  <c r="M202" i="4"/>
  <c r="I975" i="6" s="1"/>
  <c r="N202" i="4"/>
  <c r="O202" i="4"/>
  <c r="P202" i="4"/>
  <c r="J975" i="6" s="1"/>
  <c r="D203" i="4"/>
  <c r="B978" i="6" s="1"/>
  <c r="E203" i="4"/>
  <c r="C978" i="6" s="1"/>
  <c r="F203" i="4"/>
  <c r="D978" i="6" s="1"/>
  <c r="G203" i="4"/>
  <c r="E978" i="6" s="1"/>
  <c r="H203" i="4"/>
  <c r="F978" i="6" s="1"/>
  <c r="I203" i="4"/>
  <c r="G978" i="6" s="1"/>
  <c r="J203" i="4"/>
  <c r="K203" i="4"/>
  <c r="H978" i="6" s="1"/>
  <c r="M203" i="4"/>
  <c r="I978" i="6" s="1"/>
  <c r="N203" i="4"/>
  <c r="O203" i="4"/>
  <c r="P203" i="4"/>
  <c r="J978" i="6" s="1"/>
  <c r="D204" i="4"/>
  <c r="B1183" i="6" s="1"/>
  <c r="E204" i="4"/>
  <c r="C1183" i="6" s="1"/>
  <c r="F204" i="4"/>
  <c r="D1183" i="6" s="1"/>
  <c r="G204" i="4"/>
  <c r="E1183" i="6" s="1"/>
  <c r="H204" i="4"/>
  <c r="F1183" i="6" s="1"/>
  <c r="I204" i="4"/>
  <c r="G1183" i="6" s="1"/>
  <c r="J204" i="4"/>
  <c r="K204" i="4"/>
  <c r="H1183" i="6" s="1"/>
  <c r="M204" i="4"/>
  <c r="I1183" i="6" s="1"/>
  <c r="N204" i="4"/>
  <c r="O204" i="4"/>
  <c r="P204" i="4"/>
  <c r="J1183" i="6" s="1"/>
  <c r="D205" i="4"/>
  <c r="B1053" i="6" s="1"/>
  <c r="E205" i="4"/>
  <c r="C1053" i="6" s="1"/>
  <c r="F205" i="4"/>
  <c r="D1053" i="6" s="1"/>
  <c r="G205" i="4"/>
  <c r="E1053" i="6" s="1"/>
  <c r="H205" i="4"/>
  <c r="F1053" i="6" s="1"/>
  <c r="I205" i="4"/>
  <c r="G1053" i="6" s="1"/>
  <c r="J205" i="4"/>
  <c r="K205" i="4"/>
  <c r="H1053" i="6" s="1"/>
  <c r="M205" i="4"/>
  <c r="I1053" i="6" s="1"/>
  <c r="N205" i="4"/>
  <c r="O205" i="4"/>
  <c r="P205" i="4"/>
  <c r="J1053" i="6" s="1"/>
  <c r="D206" i="4"/>
  <c r="B1054" i="6" s="1"/>
  <c r="E206" i="4"/>
  <c r="C1054" i="6" s="1"/>
  <c r="F206" i="4"/>
  <c r="D1054" i="6" s="1"/>
  <c r="G206" i="4"/>
  <c r="E1054" i="6" s="1"/>
  <c r="H206" i="4"/>
  <c r="F1054" i="6" s="1"/>
  <c r="I206" i="4"/>
  <c r="G1054" i="6" s="1"/>
  <c r="J206" i="4"/>
  <c r="K206" i="4"/>
  <c r="H1054" i="6" s="1"/>
  <c r="M206" i="4"/>
  <c r="I1054" i="6" s="1"/>
  <c r="N206" i="4"/>
  <c r="O206" i="4"/>
  <c r="P206" i="4"/>
  <c r="J1054" i="6" s="1"/>
  <c r="D207" i="4"/>
  <c r="B1051" i="6" s="1"/>
  <c r="E207" i="4"/>
  <c r="C1051" i="6" s="1"/>
  <c r="F207" i="4"/>
  <c r="D1051" i="6" s="1"/>
  <c r="G207" i="4"/>
  <c r="E1051" i="6" s="1"/>
  <c r="H207" i="4"/>
  <c r="F1051" i="6" s="1"/>
  <c r="I207" i="4"/>
  <c r="G1051" i="6" s="1"/>
  <c r="J207" i="4"/>
  <c r="K207" i="4"/>
  <c r="H1051" i="6" s="1"/>
  <c r="M207" i="4"/>
  <c r="I1051" i="6" s="1"/>
  <c r="N207" i="4"/>
  <c r="O207" i="4"/>
  <c r="P207" i="4"/>
  <c r="J1051" i="6" s="1"/>
  <c r="D208" i="4"/>
  <c r="B1105" i="6" s="1"/>
  <c r="E208" i="4"/>
  <c r="C1105" i="6" s="1"/>
  <c r="F208" i="4"/>
  <c r="D1105" i="6" s="1"/>
  <c r="G208" i="4"/>
  <c r="E1105" i="6" s="1"/>
  <c r="H208" i="4"/>
  <c r="F1105" i="6" s="1"/>
  <c r="I208" i="4"/>
  <c r="G1105" i="6" s="1"/>
  <c r="J208" i="4"/>
  <c r="K208" i="4"/>
  <c r="H1105" i="6" s="1"/>
  <c r="M208" i="4"/>
  <c r="I1105" i="6" s="1"/>
  <c r="N208" i="4"/>
  <c r="O208" i="4"/>
  <c r="P208" i="4"/>
  <c r="J1105" i="6" s="1"/>
  <c r="D209" i="4"/>
  <c r="B1102" i="6" s="1"/>
  <c r="E209" i="4"/>
  <c r="C1102" i="6" s="1"/>
  <c r="F209" i="4"/>
  <c r="D1102" i="6" s="1"/>
  <c r="G209" i="4"/>
  <c r="E1102" i="6" s="1"/>
  <c r="H209" i="4"/>
  <c r="F1102" i="6" s="1"/>
  <c r="I209" i="4"/>
  <c r="G1102" i="6" s="1"/>
  <c r="J209" i="4"/>
  <c r="K209" i="4"/>
  <c r="H1102" i="6" s="1"/>
  <c r="M209" i="4"/>
  <c r="I1102" i="6" s="1"/>
  <c r="N209" i="4"/>
  <c r="O209" i="4"/>
  <c r="P209" i="4"/>
  <c r="J1102" i="6" s="1"/>
  <c r="D210" i="4"/>
  <c r="B1099" i="6" s="1"/>
  <c r="E210" i="4"/>
  <c r="C1099" i="6" s="1"/>
  <c r="F210" i="4"/>
  <c r="D1099" i="6" s="1"/>
  <c r="G210" i="4"/>
  <c r="E1099" i="6" s="1"/>
  <c r="H210" i="4"/>
  <c r="F1099" i="6" s="1"/>
  <c r="I210" i="4"/>
  <c r="G1099" i="6" s="1"/>
  <c r="J210" i="4"/>
  <c r="K210" i="4"/>
  <c r="H1099" i="6" s="1"/>
  <c r="M210" i="4"/>
  <c r="I1099" i="6" s="1"/>
  <c r="N210" i="4"/>
  <c r="O210" i="4"/>
  <c r="P210" i="4"/>
  <c r="J1099" i="6" s="1"/>
  <c r="D211" i="4"/>
  <c r="B1096" i="6" s="1"/>
  <c r="E211" i="4"/>
  <c r="C1096" i="6" s="1"/>
  <c r="F211" i="4"/>
  <c r="D1096" i="6" s="1"/>
  <c r="G211" i="4"/>
  <c r="E1096" i="6" s="1"/>
  <c r="H211" i="4"/>
  <c r="F1096" i="6" s="1"/>
  <c r="I211" i="4"/>
  <c r="G1096" i="6" s="1"/>
  <c r="J211" i="4"/>
  <c r="K211" i="4"/>
  <c r="H1096" i="6" s="1"/>
  <c r="M211" i="4"/>
  <c r="I1096" i="6" s="1"/>
  <c r="N211" i="4"/>
  <c r="O211" i="4"/>
  <c r="P211" i="4"/>
  <c r="J1096" i="6" s="1"/>
  <c r="D212" i="4"/>
  <c r="B1068" i="6" s="1"/>
  <c r="E212" i="4"/>
  <c r="C1068" i="6" s="1"/>
  <c r="F212" i="4"/>
  <c r="D1068" i="6" s="1"/>
  <c r="G212" i="4"/>
  <c r="E1068" i="6" s="1"/>
  <c r="H212" i="4"/>
  <c r="F1068" i="6" s="1"/>
  <c r="I212" i="4"/>
  <c r="G1068" i="6" s="1"/>
  <c r="J212" i="4"/>
  <c r="K212" i="4"/>
  <c r="H1068" i="6" s="1"/>
  <c r="M212" i="4"/>
  <c r="I1068" i="6" s="1"/>
  <c r="N212" i="4"/>
  <c r="O212" i="4"/>
  <c r="P212" i="4"/>
  <c r="J1068" i="6" s="1"/>
  <c r="D213" i="4"/>
  <c r="B1080" i="6" s="1"/>
  <c r="E213" i="4"/>
  <c r="C1080" i="6" s="1"/>
  <c r="F213" i="4"/>
  <c r="D1080" i="6" s="1"/>
  <c r="G213" i="4"/>
  <c r="E1080" i="6" s="1"/>
  <c r="H213" i="4"/>
  <c r="F1080" i="6" s="1"/>
  <c r="I213" i="4"/>
  <c r="G1080" i="6" s="1"/>
  <c r="J213" i="4"/>
  <c r="K213" i="4"/>
  <c r="H1080" i="6" s="1"/>
  <c r="M213" i="4"/>
  <c r="I1080" i="6" s="1"/>
  <c r="N213" i="4"/>
  <c r="O213" i="4"/>
  <c r="P213" i="4"/>
  <c r="J1080" i="6" s="1"/>
  <c r="D214" i="4"/>
  <c r="B1088" i="6" s="1"/>
  <c r="E214" i="4"/>
  <c r="C1088" i="6" s="1"/>
  <c r="F214" i="4"/>
  <c r="D1088" i="6" s="1"/>
  <c r="G214" i="4"/>
  <c r="E1088" i="6" s="1"/>
  <c r="H214" i="4"/>
  <c r="F1088" i="6" s="1"/>
  <c r="I214" i="4"/>
  <c r="G1088" i="6" s="1"/>
  <c r="J214" i="4"/>
  <c r="K214" i="4"/>
  <c r="H1088" i="6" s="1"/>
  <c r="M214" i="4"/>
  <c r="I1088" i="6" s="1"/>
  <c r="N214" i="4"/>
  <c r="O214" i="4"/>
  <c r="P214" i="4"/>
  <c r="J1088" i="6" s="1"/>
  <c r="D215" i="4"/>
  <c r="B1091" i="6" s="1"/>
  <c r="E215" i="4"/>
  <c r="C1091" i="6" s="1"/>
  <c r="F215" i="4"/>
  <c r="D1091" i="6" s="1"/>
  <c r="G215" i="4"/>
  <c r="E1091" i="6" s="1"/>
  <c r="H215" i="4"/>
  <c r="F1091" i="6" s="1"/>
  <c r="I215" i="4"/>
  <c r="G1091" i="6" s="1"/>
  <c r="J215" i="4"/>
  <c r="K215" i="4"/>
  <c r="H1091" i="6" s="1"/>
  <c r="M215" i="4"/>
  <c r="I1091" i="6" s="1"/>
  <c r="N215" i="4"/>
  <c r="O215" i="4"/>
  <c r="P215" i="4"/>
  <c r="J1091" i="6" s="1"/>
  <c r="D216" i="4"/>
  <c r="B1092" i="6" s="1"/>
  <c r="E216" i="4"/>
  <c r="C1092" i="6" s="1"/>
  <c r="F216" i="4"/>
  <c r="D1092" i="6" s="1"/>
  <c r="G216" i="4"/>
  <c r="E1092" i="6" s="1"/>
  <c r="H216" i="4"/>
  <c r="F1092" i="6" s="1"/>
  <c r="I216" i="4"/>
  <c r="G1092" i="6" s="1"/>
  <c r="J216" i="4"/>
  <c r="K216" i="4"/>
  <c r="H1092" i="6" s="1"/>
  <c r="M216" i="4"/>
  <c r="I1092" i="6" s="1"/>
  <c r="N216" i="4"/>
  <c r="O216" i="4"/>
  <c r="P216" i="4"/>
  <c r="J1092" i="6" s="1"/>
  <c r="D217" i="4"/>
  <c r="B1071" i="6" s="1"/>
  <c r="E217" i="4"/>
  <c r="C1071" i="6" s="1"/>
  <c r="F217" i="4"/>
  <c r="D1071" i="6" s="1"/>
  <c r="G217" i="4"/>
  <c r="E1071" i="6" s="1"/>
  <c r="H217" i="4"/>
  <c r="F1071" i="6" s="1"/>
  <c r="I217" i="4"/>
  <c r="G1071" i="6" s="1"/>
  <c r="J217" i="4"/>
  <c r="K217" i="4"/>
  <c r="H1071" i="6" s="1"/>
  <c r="M217" i="4"/>
  <c r="I1071" i="6" s="1"/>
  <c r="N217" i="4"/>
  <c r="O217" i="4"/>
  <c r="P217" i="4"/>
  <c r="J1071" i="6" s="1"/>
  <c r="D218" i="4"/>
  <c r="B1034" i="6" s="1"/>
  <c r="E218" i="4"/>
  <c r="C1034" i="6" s="1"/>
  <c r="F218" i="4"/>
  <c r="D1034" i="6" s="1"/>
  <c r="G218" i="4"/>
  <c r="E1034" i="6" s="1"/>
  <c r="H218" i="4"/>
  <c r="F1034" i="6" s="1"/>
  <c r="I218" i="4"/>
  <c r="G1034" i="6" s="1"/>
  <c r="J218" i="4"/>
  <c r="K218" i="4"/>
  <c r="H1034" i="6" s="1"/>
  <c r="M218" i="4"/>
  <c r="I1034" i="6" s="1"/>
  <c r="N218" i="4"/>
  <c r="O218" i="4"/>
  <c r="P218" i="4"/>
  <c r="J1034" i="6" s="1"/>
  <c r="D219" i="4"/>
  <c r="B1121" i="6" s="1"/>
  <c r="E219" i="4"/>
  <c r="C1121" i="6" s="1"/>
  <c r="F219" i="4"/>
  <c r="D1121" i="6" s="1"/>
  <c r="G219" i="4"/>
  <c r="E1121" i="6" s="1"/>
  <c r="H219" i="4"/>
  <c r="F1121" i="6" s="1"/>
  <c r="I219" i="4"/>
  <c r="G1121" i="6" s="1"/>
  <c r="J219" i="4"/>
  <c r="K219" i="4"/>
  <c r="H1121" i="6" s="1"/>
  <c r="M219" i="4"/>
  <c r="I1121" i="6" s="1"/>
  <c r="N219" i="4"/>
  <c r="O219" i="4"/>
  <c r="P219" i="4"/>
  <c r="J1121" i="6" s="1"/>
  <c r="D220" i="4"/>
  <c r="B1122" i="6" s="1"/>
  <c r="E220" i="4"/>
  <c r="C1122" i="6" s="1"/>
  <c r="F220" i="4"/>
  <c r="D1122" i="6" s="1"/>
  <c r="G220" i="4"/>
  <c r="E1122" i="6" s="1"/>
  <c r="H220" i="4"/>
  <c r="F1122" i="6" s="1"/>
  <c r="I220" i="4"/>
  <c r="G1122" i="6" s="1"/>
  <c r="J220" i="4"/>
  <c r="K220" i="4"/>
  <c r="H1122" i="6" s="1"/>
  <c r="M220" i="4"/>
  <c r="I1122" i="6" s="1"/>
  <c r="N220" i="4"/>
  <c r="O220" i="4"/>
  <c r="P220" i="4"/>
  <c r="J1122" i="6" s="1"/>
  <c r="D221" i="4"/>
  <c r="B1116" i="6" s="1"/>
  <c r="E221" i="4"/>
  <c r="C1116" i="6" s="1"/>
  <c r="F221" i="4"/>
  <c r="D1116" i="6" s="1"/>
  <c r="G221" i="4"/>
  <c r="E1116" i="6" s="1"/>
  <c r="H221" i="4"/>
  <c r="F1116" i="6" s="1"/>
  <c r="I221" i="4"/>
  <c r="G1116" i="6" s="1"/>
  <c r="J221" i="4"/>
  <c r="K221" i="4"/>
  <c r="H1116" i="6" s="1"/>
  <c r="M221" i="4"/>
  <c r="I1116" i="6" s="1"/>
  <c r="N221" i="4"/>
  <c r="O221" i="4"/>
  <c r="P221" i="4"/>
  <c r="J1116" i="6" s="1"/>
  <c r="D222" i="4"/>
  <c r="B1117" i="6" s="1"/>
  <c r="E222" i="4"/>
  <c r="C1117" i="6" s="1"/>
  <c r="F222" i="4"/>
  <c r="D1117" i="6" s="1"/>
  <c r="G222" i="4"/>
  <c r="E1117" i="6" s="1"/>
  <c r="H222" i="4"/>
  <c r="F1117" i="6" s="1"/>
  <c r="I222" i="4"/>
  <c r="G1117" i="6" s="1"/>
  <c r="J222" i="4"/>
  <c r="K222" i="4"/>
  <c r="H1117" i="6" s="1"/>
  <c r="M222" i="4"/>
  <c r="I1117" i="6" s="1"/>
  <c r="N222" i="4"/>
  <c r="O222" i="4"/>
  <c r="P222" i="4"/>
  <c r="J1117" i="6" s="1"/>
  <c r="D223" i="4"/>
  <c r="B1118" i="6" s="1"/>
  <c r="E223" i="4"/>
  <c r="C1118" i="6" s="1"/>
  <c r="F223" i="4"/>
  <c r="D1118" i="6" s="1"/>
  <c r="G223" i="4"/>
  <c r="E1118" i="6" s="1"/>
  <c r="H223" i="4"/>
  <c r="F1118" i="6" s="1"/>
  <c r="I223" i="4"/>
  <c r="G1118" i="6" s="1"/>
  <c r="J223" i="4"/>
  <c r="K223" i="4"/>
  <c r="H1118" i="6" s="1"/>
  <c r="M223" i="4"/>
  <c r="I1118" i="6" s="1"/>
  <c r="N223" i="4"/>
  <c r="O223" i="4"/>
  <c r="P223" i="4"/>
  <c r="J1118" i="6" s="1"/>
  <c r="D224" i="4"/>
  <c r="B1112" i="6" s="1"/>
  <c r="E224" i="4"/>
  <c r="C1112" i="6" s="1"/>
  <c r="F224" i="4"/>
  <c r="D1112" i="6" s="1"/>
  <c r="G224" i="4"/>
  <c r="E1112" i="6" s="1"/>
  <c r="H224" i="4"/>
  <c r="F1112" i="6" s="1"/>
  <c r="I224" i="4"/>
  <c r="G1112" i="6" s="1"/>
  <c r="J224" i="4"/>
  <c r="K224" i="4"/>
  <c r="H1112" i="6" s="1"/>
  <c r="M224" i="4"/>
  <c r="I1112" i="6" s="1"/>
  <c r="N224" i="4"/>
  <c r="O224" i="4"/>
  <c r="P224" i="4"/>
  <c r="J1112" i="6" s="1"/>
  <c r="D225" i="4"/>
  <c r="B1149" i="6" s="1"/>
  <c r="E225" i="4"/>
  <c r="C1149" i="6" s="1"/>
  <c r="F225" i="4"/>
  <c r="D1149" i="6" s="1"/>
  <c r="G225" i="4"/>
  <c r="E1149" i="6" s="1"/>
  <c r="H225" i="4"/>
  <c r="F1149" i="6" s="1"/>
  <c r="I225" i="4"/>
  <c r="G1149" i="6" s="1"/>
  <c r="J225" i="4"/>
  <c r="K225" i="4"/>
  <c r="H1149" i="6" s="1"/>
  <c r="M225" i="4"/>
  <c r="I1149" i="6" s="1"/>
  <c r="N225" i="4"/>
  <c r="O225" i="4"/>
  <c r="P225" i="4"/>
  <c r="J1149" i="6" s="1"/>
  <c r="D226" i="4"/>
  <c r="B1138" i="6" s="1"/>
  <c r="E226" i="4"/>
  <c r="C1138" i="6" s="1"/>
  <c r="F226" i="4"/>
  <c r="D1138" i="6" s="1"/>
  <c r="G226" i="4"/>
  <c r="E1138" i="6" s="1"/>
  <c r="H226" i="4"/>
  <c r="F1138" i="6" s="1"/>
  <c r="I226" i="4"/>
  <c r="G1138" i="6" s="1"/>
  <c r="J226" i="4"/>
  <c r="K226" i="4"/>
  <c r="H1138" i="6" s="1"/>
  <c r="M226" i="4"/>
  <c r="I1138" i="6" s="1"/>
  <c r="N226" i="4"/>
  <c r="O226" i="4"/>
  <c r="P226" i="4"/>
  <c r="J1138" i="6" s="1"/>
  <c r="D227" i="4"/>
  <c r="B1139" i="6" s="1"/>
  <c r="E227" i="4"/>
  <c r="C1139" i="6" s="1"/>
  <c r="F227" i="4"/>
  <c r="D1139" i="6" s="1"/>
  <c r="G227" i="4"/>
  <c r="E1139" i="6" s="1"/>
  <c r="H227" i="4"/>
  <c r="F1139" i="6" s="1"/>
  <c r="I227" i="4"/>
  <c r="G1139" i="6" s="1"/>
  <c r="J227" i="4"/>
  <c r="K227" i="4"/>
  <c r="H1139" i="6" s="1"/>
  <c r="M227" i="4"/>
  <c r="I1139" i="6" s="1"/>
  <c r="N227" i="4"/>
  <c r="O227" i="4"/>
  <c r="P227" i="4"/>
  <c r="J1139" i="6" s="1"/>
  <c r="D228" i="4"/>
  <c r="B1135" i="6" s="1"/>
  <c r="E228" i="4"/>
  <c r="C1135" i="6" s="1"/>
  <c r="F228" i="4"/>
  <c r="D1135" i="6" s="1"/>
  <c r="G228" i="4"/>
  <c r="E1135" i="6" s="1"/>
  <c r="H228" i="4"/>
  <c r="F1135" i="6" s="1"/>
  <c r="I228" i="4"/>
  <c r="G1135" i="6" s="1"/>
  <c r="J228" i="4"/>
  <c r="K228" i="4"/>
  <c r="H1135" i="6" s="1"/>
  <c r="M228" i="4"/>
  <c r="I1135" i="6" s="1"/>
  <c r="N228" i="4"/>
  <c r="O228" i="4"/>
  <c r="P228" i="4"/>
  <c r="J1135" i="6" s="1"/>
  <c r="D229" i="4"/>
  <c r="B947" i="6" s="1"/>
  <c r="E229" i="4"/>
  <c r="C947" i="6" s="1"/>
  <c r="F229" i="4"/>
  <c r="D947" i="6" s="1"/>
  <c r="G229" i="4"/>
  <c r="E947" i="6" s="1"/>
  <c r="H229" i="4"/>
  <c r="F947" i="6" s="1"/>
  <c r="I229" i="4"/>
  <c r="G947" i="6" s="1"/>
  <c r="J229" i="4"/>
  <c r="K229" i="4"/>
  <c r="H947" i="6" s="1"/>
  <c r="M229" i="4"/>
  <c r="I947" i="6" s="1"/>
  <c r="N229" i="4"/>
  <c r="O229" i="4"/>
  <c r="P229" i="4"/>
  <c r="J947" i="6" s="1"/>
  <c r="D230" i="4"/>
  <c r="B951" i="6" s="1"/>
  <c r="E230" i="4"/>
  <c r="C951" i="6" s="1"/>
  <c r="F230" i="4"/>
  <c r="D951" i="6" s="1"/>
  <c r="G230" i="4"/>
  <c r="E951" i="6" s="1"/>
  <c r="H230" i="4"/>
  <c r="F951" i="6" s="1"/>
  <c r="I230" i="4"/>
  <c r="G951" i="6" s="1"/>
  <c r="J230" i="4"/>
  <c r="K230" i="4"/>
  <c r="H951" i="6" s="1"/>
  <c r="M230" i="4"/>
  <c r="I951" i="6" s="1"/>
  <c r="N230" i="4"/>
  <c r="O230" i="4"/>
  <c r="P230" i="4"/>
  <c r="J951" i="6" s="1"/>
  <c r="D231" i="4"/>
  <c r="B1750" i="6" s="1"/>
  <c r="E231" i="4"/>
  <c r="C1750" i="6" s="1"/>
  <c r="F231" i="4"/>
  <c r="D1750" i="6" s="1"/>
  <c r="G231" i="4"/>
  <c r="E1750" i="6" s="1"/>
  <c r="H231" i="4"/>
  <c r="F1750" i="6" s="1"/>
  <c r="I231" i="4"/>
  <c r="G1750" i="6" s="1"/>
  <c r="J231" i="4"/>
  <c r="K231" i="4"/>
  <c r="H1750" i="6" s="1"/>
  <c r="M231" i="4"/>
  <c r="I1750" i="6" s="1"/>
  <c r="N231" i="4"/>
  <c r="O231" i="4"/>
  <c r="P231" i="4"/>
  <c r="J1750" i="6" s="1"/>
  <c r="D232" i="4"/>
  <c r="B294" i="6" s="1"/>
  <c r="E232" i="4"/>
  <c r="C294" i="6" s="1"/>
  <c r="F232" i="4"/>
  <c r="D294" i="6" s="1"/>
  <c r="G232" i="4"/>
  <c r="E294" i="6" s="1"/>
  <c r="H232" i="4"/>
  <c r="F294" i="6" s="1"/>
  <c r="I232" i="4"/>
  <c r="G294" i="6" s="1"/>
  <c r="J232" i="4"/>
  <c r="K232" i="4"/>
  <c r="H294" i="6" s="1"/>
  <c r="M232" i="4"/>
  <c r="I294" i="6" s="1"/>
  <c r="N232" i="4"/>
  <c r="O232" i="4"/>
  <c r="P232" i="4"/>
  <c r="J294" i="6" s="1"/>
  <c r="D233" i="4"/>
  <c r="B298" i="6" s="1"/>
  <c r="E233" i="4"/>
  <c r="C298" i="6" s="1"/>
  <c r="F233" i="4"/>
  <c r="D298" i="6" s="1"/>
  <c r="G233" i="4"/>
  <c r="E298" i="6" s="1"/>
  <c r="H233" i="4"/>
  <c r="F298" i="6" s="1"/>
  <c r="I233" i="4"/>
  <c r="G298" i="6" s="1"/>
  <c r="J233" i="4"/>
  <c r="K233" i="4"/>
  <c r="H298" i="6" s="1"/>
  <c r="M233" i="4"/>
  <c r="I298" i="6" s="1"/>
  <c r="N233" i="4"/>
  <c r="O233" i="4"/>
  <c r="P233" i="4"/>
  <c r="J298" i="6" s="1"/>
  <c r="D234" i="4"/>
  <c r="B1558" i="6" s="1"/>
  <c r="E234" i="4"/>
  <c r="C1558" i="6" s="1"/>
  <c r="F234" i="4"/>
  <c r="D1558" i="6" s="1"/>
  <c r="G234" i="4"/>
  <c r="E1558" i="6" s="1"/>
  <c r="H234" i="4"/>
  <c r="F1558" i="6" s="1"/>
  <c r="I234" i="4"/>
  <c r="G1558" i="6" s="1"/>
  <c r="J234" i="4"/>
  <c r="K234" i="4"/>
  <c r="H1558" i="6" s="1"/>
  <c r="M234" i="4"/>
  <c r="I1558" i="6" s="1"/>
  <c r="N234" i="4"/>
  <c r="O234" i="4"/>
  <c r="P234" i="4"/>
  <c r="J1558" i="6" s="1"/>
  <c r="D235" i="4"/>
  <c r="B812" i="6" s="1"/>
  <c r="E235" i="4"/>
  <c r="C812" i="6" s="1"/>
  <c r="F235" i="4"/>
  <c r="D812" i="6" s="1"/>
  <c r="G235" i="4"/>
  <c r="E812" i="6" s="1"/>
  <c r="H235" i="4"/>
  <c r="F812" i="6" s="1"/>
  <c r="I235" i="4"/>
  <c r="G812" i="6" s="1"/>
  <c r="J235" i="4"/>
  <c r="K235" i="4"/>
  <c r="H812" i="6" s="1"/>
  <c r="M235" i="4"/>
  <c r="I812" i="6" s="1"/>
  <c r="N235" i="4"/>
  <c r="O235" i="4"/>
  <c r="P235" i="4"/>
  <c r="J812" i="6" s="1"/>
  <c r="D236" i="4"/>
  <c r="B813" i="6" s="1"/>
  <c r="E236" i="4"/>
  <c r="C813" i="6" s="1"/>
  <c r="F236" i="4"/>
  <c r="D813" i="6" s="1"/>
  <c r="G236" i="4"/>
  <c r="E813" i="6" s="1"/>
  <c r="H236" i="4"/>
  <c r="F813" i="6" s="1"/>
  <c r="I236" i="4"/>
  <c r="G813" i="6" s="1"/>
  <c r="J236" i="4"/>
  <c r="K236" i="4"/>
  <c r="H813" i="6" s="1"/>
  <c r="M236" i="4"/>
  <c r="I813" i="6" s="1"/>
  <c r="N236" i="4"/>
  <c r="O236" i="4"/>
  <c r="P236" i="4"/>
  <c r="J813" i="6" s="1"/>
  <c r="D237" i="4"/>
  <c r="B1555" i="6" s="1"/>
  <c r="E237" i="4"/>
  <c r="C1555" i="6" s="1"/>
  <c r="F237" i="4"/>
  <c r="D1555" i="6" s="1"/>
  <c r="G237" i="4"/>
  <c r="E1555" i="6" s="1"/>
  <c r="H237" i="4"/>
  <c r="F1555" i="6" s="1"/>
  <c r="I237" i="4"/>
  <c r="G1555" i="6" s="1"/>
  <c r="J237" i="4"/>
  <c r="K237" i="4"/>
  <c r="H1555" i="6" s="1"/>
  <c r="M237" i="4"/>
  <c r="I1555" i="6" s="1"/>
  <c r="N237" i="4"/>
  <c r="O237" i="4"/>
  <c r="P237" i="4"/>
  <c r="J1555" i="6" s="1"/>
  <c r="D238" i="4"/>
  <c r="B1705" i="6" s="1"/>
  <c r="E238" i="4"/>
  <c r="C1705" i="6" s="1"/>
  <c r="F238" i="4"/>
  <c r="D1705" i="6" s="1"/>
  <c r="G238" i="4"/>
  <c r="E1705" i="6" s="1"/>
  <c r="H238" i="4"/>
  <c r="F1705" i="6" s="1"/>
  <c r="I238" i="4"/>
  <c r="G1705" i="6" s="1"/>
  <c r="J238" i="4"/>
  <c r="K238" i="4"/>
  <c r="H1705" i="6" s="1"/>
  <c r="M238" i="4"/>
  <c r="I1705" i="6" s="1"/>
  <c r="N238" i="4"/>
  <c r="O238" i="4"/>
  <c r="P238" i="4"/>
  <c r="J1705" i="6" s="1"/>
  <c r="D239" i="4"/>
  <c r="B195" i="6" s="1"/>
  <c r="E239" i="4"/>
  <c r="C195" i="6" s="1"/>
  <c r="F239" i="4"/>
  <c r="D195" i="6" s="1"/>
  <c r="G239" i="4"/>
  <c r="E195" i="6" s="1"/>
  <c r="H239" i="4"/>
  <c r="F195" i="6" s="1"/>
  <c r="I239" i="4"/>
  <c r="G195" i="6" s="1"/>
  <c r="J239" i="4"/>
  <c r="K239" i="4"/>
  <c r="H195" i="6" s="1"/>
  <c r="M239" i="4"/>
  <c r="I195" i="6" s="1"/>
  <c r="N239" i="4"/>
  <c r="O239" i="4"/>
  <c r="P239" i="4"/>
  <c r="J195" i="6" s="1"/>
  <c r="D240" i="4"/>
  <c r="B1559" i="6" s="1"/>
  <c r="E240" i="4"/>
  <c r="C1559" i="6" s="1"/>
  <c r="F240" i="4"/>
  <c r="D1559" i="6" s="1"/>
  <c r="G240" i="4"/>
  <c r="E1559" i="6" s="1"/>
  <c r="H240" i="4"/>
  <c r="F1559" i="6" s="1"/>
  <c r="I240" i="4"/>
  <c r="G1559" i="6" s="1"/>
  <c r="J240" i="4"/>
  <c r="K240" i="4"/>
  <c r="H1559" i="6" s="1"/>
  <c r="M240" i="4"/>
  <c r="I1559" i="6" s="1"/>
  <c r="N240" i="4"/>
  <c r="O240" i="4"/>
  <c r="P240" i="4"/>
  <c r="J1559" i="6" s="1"/>
  <c r="D241" i="4"/>
  <c r="B512" i="6" s="1"/>
  <c r="E241" i="4"/>
  <c r="C512" i="6" s="1"/>
  <c r="F241" i="4"/>
  <c r="D512" i="6" s="1"/>
  <c r="G241" i="4"/>
  <c r="E512" i="6" s="1"/>
  <c r="H241" i="4"/>
  <c r="F512" i="6" s="1"/>
  <c r="I241" i="4"/>
  <c r="G512" i="6" s="1"/>
  <c r="J241" i="4"/>
  <c r="K241" i="4"/>
  <c r="H512" i="6" s="1"/>
  <c r="M241" i="4"/>
  <c r="I512" i="6" s="1"/>
  <c r="N241" i="4"/>
  <c r="O241" i="4"/>
  <c r="P241" i="4"/>
  <c r="J512" i="6" s="1"/>
  <c r="D242" i="4"/>
  <c r="B513" i="6" s="1"/>
  <c r="E242" i="4"/>
  <c r="C513" i="6" s="1"/>
  <c r="F242" i="4"/>
  <c r="D513" i="6" s="1"/>
  <c r="G242" i="4"/>
  <c r="E513" i="6" s="1"/>
  <c r="H242" i="4"/>
  <c r="F513" i="6" s="1"/>
  <c r="I242" i="4"/>
  <c r="G513" i="6" s="1"/>
  <c r="J242" i="4"/>
  <c r="K242" i="4"/>
  <c r="H513" i="6" s="1"/>
  <c r="M242" i="4"/>
  <c r="I513" i="6" s="1"/>
  <c r="N242" i="4"/>
  <c r="O242" i="4"/>
  <c r="P242" i="4"/>
  <c r="J513" i="6" s="1"/>
  <c r="D243" i="4"/>
  <c r="B216" i="6" s="1"/>
  <c r="E243" i="4"/>
  <c r="C216" i="6" s="1"/>
  <c r="F243" i="4"/>
  <c r="D216" i="6" s="1"/>
  <c r="G243" i="4"/>
  <c r="E216" i="6" s="1"/>
  <c r="H243" i="4"/>
  <c r="F216" i="6" s="1"/>
  <c r="I243" i="4"/>
  <c r="G216" i="6" s="1"/>
  <c r="J243" i="4"/>
  <c r="K243" i="4"/>
  <c r="H216" i="6" s="1"/>
  <c r="M243" i="4"/>
  <c r="I216" i="6" s="1"/>
  <c r="N243" i="4"/>
  <c r="O243" i="4"/>
  <c r="P243" i="4"/>
  <c r="J216" i="6" s="1"/>
  <c r="D244" i="4"/>
  <c r="B1074" i="6" s="1"/>
  <c r="E244" i="4"/>
  <c r="C1074" i="6" s="1"/>
  <c r="F244" i="4"/>
  <c r="D1074" i="6" s="1"/>
  <c r="G244" i="4"/>
  <c r="E1074" i="6" s="1"/>
  <c r="H244" i="4"/>
  <c r="F1074" i="6" s="1"/>
  <c r="I244" i="4"/>
  <c r="G1074" i="6" s="1"/>
  <c r="J244" i="4"/>
  <c r="K244" i="4"/>
  <c r="H1074" i="6" s="1"/>
  <c r="M244" i="4"/>
  <c r="I1074" i="6" s="1"/>
  <c r="N244" i="4"/>
  <c r="O244" i="4"/>
  <c r="P244" i="4"/>
  <c r="J1074" i="6" s="1"/>
  <c r="D245" i="4"/>
  <c r="B1155" i="6" s="1"/>
  <c r="E245" i="4"/>
  <c r="C1155" i="6" s="1"/>
  <c r="F245" i="4"/>
  <c r="D1155" i="6" s="1"/>
  <c r="G245" i="4"/>
  <c r="E1155" i="6" s="1"/>
  <c r="H245" i="4"/>
  <c r="F1155" i="6" s="1"/>
  <c r="I245" i="4"/>
  <c r="G1155" i="6" s="1"/>
  <c r="J245" i="4"/>
  <c r="K245" i="4"/>
  <c r="H1155" i="6" s="1"/>
  <c r="M245" i="4"/>
  <c r="I1155" i="6" s="1"/>
  <c r="N245" i="4"/>
  <c r="O245" i="4"/>
  <c r="P245" i="4"/>
  <c r="J1155" i="6" s="1"/>
  <c r="D246" i="4"/>
  <c r="B1156" i="6" s="1"/>
  <c r="E246" i="4"/>
  <c r="C1156" i="6" s="1"/>
  <c r="F246" i="4"/>
  <c r="D1156" i="6" s="1"/>
  <c r="G246" i="4"/>
  <c r="E1156" i="6" s="1"/>
  <c r="H246" i="4"/>
  <c r="F1156" i="6" s="1"/>
  <c r="I246" i="4"/>
  <c r="G1156" i="6" s="1"/>
  <c r="J246" i="4"/>
  <c r="K246" i="4"/>
  <c r="H1156" i="6" s="1"/>
  <c r="M246" i="4"/>
  <c r="I1156" i="6" s="1"/>
  <c r="N246" i="4"/>
  <c r="O246" i="4"/>
  <c r="P246" i="4"/>
  <c r="J1156" i="6" s="1"/>
  <c r="D247" i="4"/>
  <c r="B764" i="6" s="1"/>
  <c r="E247" i="4"/>
  <c r="C764" i="6" s="1"/>
  <c r="F247" i="4"/>
  <c r="D764" i="6" s="1"/>
  <c r="G247" i="4"/>
  <c r="E764" i="6" s="1"/>
  <c r="H247" i="4"/>
  <c r="F764" i="6" s="1"/>
  <c r="I247" i="4"/>
  <c r="G764" i="6" s="1"/>
  <c r="J247" i="4"/>
  <c r="K247" i="4"/>
  <c r="H764" i="6" s="1"/>
  <c r="M247" i="4"/>
  <c r="I764" i="6" s="1"/>
  <c r="N247" i="4"/>
  <c r="O247" i="4"/>
  <c r="P247" i="4"/>
  <c r="J764" i="6" s="1"/>
  <c r="D248" i="4"/>
  <c r="B160" i="6" s="1"/>
  <c r="E248" i="4"/>
  <c r="C160" i="6" s="1"/>
  <c r="F248" i="4"/>
  <c r="D160" i="6" s="1"/>
  <c r="G248" i="4"/>
  <c r="E160" i="6" s="1"/>
  <c r="H248" i="4"/>
  <c r="F160" i="6" s="1"/>
  <c r="I248" i="4"/>
  <c r="G160" i="6" s="1"/>
  <c r="J248" i="4"/>
  <c r="K248" i="4"/>
  <c r="H160" i="6" s="1"/>
  <c r="M248" i="4"/>
  <c r="I160" i="6" s="1"/>
  <c r="N248" i="4"/>
  <c r="O248" i="4"/>
  <c r="P248" i="4"/>
  <c r="J160" i="6" s="1"/>
  <c r="D249" i="4"/>
  <c r="B1113" i="6" s="1"/>
  <c r="E249" i="4"/>
  <c r="C1113" i="6" s="1"/>
  <c r="F249" i="4"/>
  <c r="D1113" i="6" s="1"/>
  <c r="G249" i="4"/>
  <c r="E1113" i="6" s="1"/>
  <c r="H249" i="4"/>
  <c r="F1113" i="6" s="1"/>
  <c r="I249" i="4"/>
  <c r="G1113" i="6" s="1"/>
  <c r="J249" i="4"/>
  <c r="K249" i="4"/>
  <c r="H1113" i="6" s="1"/>
  <c r="M249" i="4"/>
  <c r="I1113" i="6" s="1"/>
  <c r="N249" i="4"/>
  <c r="O249" i="4"/>
  <c r="P249" i="4"/>
  <c r="J1113" i="6" s="1"/>
  <c r="D250" i="4"/>
  <c r="B765" i="6" s="1"/>
  <c r="E250" i="4"/>
  <c r="C765" i="6" s="1"/>
  <c r="F250" i="4"/>
  <c r="D765" i="6" s="1"/>
  <c r="G250" i="4"/>
  <c r="E765" i="6" s="1"/>
  <c r="H250" i="4"/>
  <c r="F765" i="6" s="1"/>
  <c r="I250" i="4"/>
  <c r="G765" i="6" s="1"/>
  <c r="J250" i="4"/>
  <c r="K250" i="4"/>
  <c r="H765" i="6" s="1"/>
  <c r="M250" i="4"/>
  <c r="I765" i="6" s="1"/>
  <c r="N250" i="4"/>
  <c r="O250" i="4"/>
  <c r="P250" i="4"/>
  <c r="J765" i="6" s="1"/>
  <c r="D251" i="4"/>
  <c r="B165" i="6" s="1"/>
  <c r="E251" i="4"/>
  <c r="C165" i="6" s="1"/>
  <c r="F251" i="4"/>
  <c r="D165" i="6" s="1"/>
  <c r="G251" i="4"/>
  <c r="E165" i="6" s="1"/>
  <c r="H251" i="4"/>
  <c r="F165" i="6" s="1"/>
  <c r="I251" i="4"/>
  <c r="G165" i="6" s="1"/>
  <c r="J251" i="4"/>
  <c r="K251" i="4"/>
  <c r="H165" i="6" s="1"/>
  <c r="M251" i="4"/>
  <c r="I165" i="6" s="1"/>
  <c r="N251" i="4"/>
  <c r="O251" i="4"/>
  <c r="P251" i="4"/>
  <c r="J165" i="6" s="1"/>
  <c r="D252" i="4"/>
  <c r="B1747" i="6" s="1"/>
  <c r="E252" i="4"/>
  <c r="C1747" i="6" s="1"/>
  <c r="F252" i="4"/>
  <c r="D1747" i="6" s="1"/>
  <c r="G252" i="4"/>
  <c r="E1747" i="6" s="1"/>
  <c r="H252" i="4"/>
  <c r="F1747" i="6" s="1"/>
  <c r="I252" i="4"/>
  <c r="G1747" i="6" s="1"/>
  <c r="J252" i="4"/>
  <c r="K252" i="4"/>
  <c r="H1747" i="6" s="1"/>
  <c r="M252" i="4"/>
  <c r="I1747" i="6" s="1"/>
  <c r="N252" i="4"/>
  <c r="O252" i="4"/>
  <c r="P252" i="4"/>
  <c r="J1747" i="6" s="1"/>
  <c r="D253" i="4"/>
  <c r="B1173" i="6" s="1"/>
  <c r="E253" i="4"/>
  <c r="C1173" i="6" s="1"/>
  <c r="F253" i="4"/>
  <c r="D1173" i="6" s="1"/>
  <c r="G253" i="4"/>
  <c r="E1173" i="6" s="1"/>
  <c r="H253" i="4"/>
  <c r="F1173" i="6" s="1"/>
  <c r="I253" i="4"/>
  <c r="G1173" i="6" s="1"/>
  <c r="J253" i="4"/>
  <c r="K253" i="4"/>
  <c r="H1173" i="6" s="1"/>
  <c r="M253" i="4"/>
  <c r="I1173" i="6" s="1"/>
  <c r="N253" i="4"/>
  <c r="O253" i="4"/>
  <c r="P253" i="4"/>
  <c r="J1173" i="6" s="1"/>
  <c r="D254" i="4"/>
  <c r="B375" i="6" s="1"/>
  <c r="E254" i="4"/>
  <c r="C375" i="6" s="1"/>
  <c r="F254" i="4"/>
  <c r="D375" i="6" s="1"/>
  <c r="G254" i="4"/>
  <c r="E375" i="6" s="1"/>
  <c r="H254" i="4"/>
  <c r="F375" i="6" s="1"/>
  <c r="I254" i="4"/>
  <c r="G375" i="6" s="1"/>
  <c r="J254" i="4"/>
  <c r="K254" i="4"/>
  <c r="H375" i="6" s="1"/>
  <c r="M254" i="4"/>
  <c r="I375" i="6" s="1"/>
  <c r="N254" i="4"/>
  <c r="O254" i="4"/>
  <c r="P254" i="4"/>
  <c r="J375" i="6" s="1"/>
  <c r="D255" i="4"/>
  <c r="B483" i="6" s="1"/>
  <c r="E255" i="4"/>
  <c r="C483" i="6" s="1"/>
  <c r="F255" i="4"/>
  <c r="D483" i="6" s="1"/>
  <c r="G255" i="4"/>
  <c r="E483" i="6" s="1"/>
  <c r="H255" i="4"/>
  <c r="F483" i="6" s="1"/>
  <c r="I255" i="4"/>
  <c r="G483" i="6" s="1"/>
  <c r="J255" i="4"/>
  <c r="K255" i="4"/>
  <c r="H483" i="6" s="1"/>
  <c r="M255" i="4"/>
  <c r="I483" i="6" s="1"/>
  <c r="N255" i="4"/>
  <c r="O255" i="4"/>
  <c r="P255" i="4"/>
  <c r="J483" i="6" s="1"/>
  <c r="D256" i="4"/>
  <c r="B622" i="6" s="1"/>
  <c r="E256" i="4"/>
  <c r="C622" i="6" s="1"/>
  <c r="F256" i="4"/>
  <c r="D622" i="6" s="1"/>
  <c r="G256" i="4"/>
  <c r="E622" i="6" s="1"/>
  <c r="H256" i="4"/>
  <c r="F622" i="6" s="1"/>
  <c r="I256" i="4"/>
  <c r="G622" i="6" s="1"/>
  <c r="J256" i="4"/>
  <c r="K256" i="4"/>
  <c r="H622" i="6" s="1"/>
  <c r="M256" i="4"/>
  <c r="I622" i="6" s="1"/>
  <c r="N256" i="4"/>
  <c r="O256" i="4"/>
  <c r="P256" i="4"/>
  <c r="J622" i="6" s="1"/>
  <c r="D257" i="4"/>
  <c r="B619" i="6" s="1"/>
  <c r="E257" i="4"/>
  <c r="C619" i="6" s="1"/>
  <c r="F257" i="4"/>
  <c r="D619" i="6" s="1"/>
  <c r="G257" i="4"/>
  <c r="E619" i="6" s="1"/>
  <c r="H257" i="4"/>
  <c r="F619" i="6" s="1"/>
  <c r="I257" i="4"/>
  <c r="G619" i="6" s="1"/>
  <c r="J257" i="4"/>
  <c r="K257" i="4"/>
  <c r="H619" i="6" s="1"/>
  <c r="M257" i="4"/>
  <c r="I619" i="6" s="1"/>
  <c r="N257" i="4"/>
  <c r="O257" i="4"/>
  <c r="P257" i="4"/>
  <c r="J619" i="6" s="1"/>
  <c r="D258" i="4"/>
  <c r="B603" i="6" s="1"/>
  <c r="E258" i="4"/>
  <c r="C603" i="6" s="1"/>
  <c r="F258" i="4"/>
  <c r="D603" i="6" s="1"/>
  <c r="G258" i="4"/>
  <c r="E603" i="6" s="1"/>
  <c r="H258" i="4"/>
  <c r="F603" i="6" s="1"/>
  <c r="I258" i="4"/>
  <c r="G603" i="6" s="1"/>
  <c r="J258" i="4"/>
  <c r="K258" i="4"/>
  <c r="H603" i="6" s="1"/>
  <c r="M258" i="4"/>
  <c r="I603" i="6" s="1"/>
  <c r="N258" i="4"/>
  <c r="O258" i="4"/>
  <c r="P258" i="4"/>
  <c r="J603" i="6" s="1"/>
  <c r="D259" i="4"/>
  <c r="B616" i="6" s="1"/>
  <c r="E259" i="4"/>
  <c r="C616" i="6" s="1"/>
  <c r="F259" i="4"/>
  <c r="D616" i="6" s="1"/>
  <c r="G259" i="4"/>
  <c r="E616" i="6" s="1"/>
  <c r="H259" i="4"/>
  <c r="F616" i="6" s="1"/>
  <c r="I259" i="4"/>
  <c r="G616" i="6" s="1"/>
  <c r="J259" i="4"/>
  <c r="K259" i="4"/>
  <c r="H616" i="6" s="1"/>
  <c r="M259" i="4"/>
  <c r="I616" i="6" s="1"/>
  <c r="N259" i="4"/>
  <c r="O259" i="4"/>
  <c r="P259" i="4"/>
  <c r="J616" i="6" s="1"/>
  <c r="D260" i="4"/>
  <c r="B565" i="6" s="1"/>
  <c r="E260" i="4"/>
  <c r="C565" i="6" s="1"/>
  <c r="F260" i="4"/>
  <c r="D565" i="6" s="1"/>
  <c r="G260" i="4"/>
  <c r="E565" i="6" s="1"/>
  <c r="H260" i="4"/>
  <c r="F565" i="6" s="1"/>
  <c r="I260" i="4"/>
  <c r="G565" i="6" s="1"/>
  <c r="J260" i="4"/>
  <c r="K260" i="4"/>
  <c r="H565" i="6" s="1"/>
  <c r="M260" i="4"/>
  <c r="I565" i="6" s="1"/>
  <c r="N260" i="4"/>
  <c r="O260" i="4"/>
  <c r="P260" i="4"/>
  <c r="J565" i="6" s="1"/>
  <c r="D261" i="4"/>
  <c r="B97" i="6" s="1"/>
  <c r="E261" i="4"/>
  <c r="C97" i="6" s="1"/>
  <c r="F261" i="4"/>
  <c r="D97" i="6" s="1"/>
  <c r="G261" i="4"/>
  <c r="E97" i="6" s="1"/>
  <c r="H261" i="4"/>
  <c r="F97" i="6" s="1"/>
  <c r="I261" i="4"/>
  <c r="G97" i="6" s="1"/>
  <c r="J261" i="4"/>
  <c r="K261" i="4"/>
  <c r="H97" i="6" s="1"/>
  <c r="M261" i="4"/>
  <c r="I97" i="6" s="1"/>
  <c r="N261" i="4"/>
  <c r="O261" i="4"/>
  <c r="P261" i="4"/>
  <c r="J97" i="6" s="1"/>
  <c r="D262" i="4"/>
  <c r="B1385" i="6" s="1"/>
  <c r="E262" i="4"/>
  <c r="C1385" i="6" s="1"/>
  <c r="F262" i="4"/>
  <c r="D1385" i="6" s="1"/>
  <c r="G262" i="4"/>
  <c r="E1385" i="6" s="1"/>
  <c r="H262" i="4"/>
  <c r="F1385" i="6" s="1"/>
  <c r="I262" i="4"/>
  <c r="G1385" i="6" s="1"/>
  <c r="J262" i="4"/>
  <c r="K262" i="4"/>
  <c r="H1385" i="6" s="1"/>
  <c r="M262" i="4"/>
  <c r="I1385" i="6" s="1"/>
  <c r="N262" i="4"/>
  <c r="O262" i="4"/>
  <c r="P262" i="4"/>
  <c r="J1385" i="6" s="1"/>
  <c r="D263" i="4"/>
  <c r="B647" i="6" s="1"/>
  <c r="E263" i="4"/>
  <c r="C647" i="6" s="1"/>
  <c r="F263" i="4"/>
  <c r="D647" i="6" s="1"/>
  <c r="G263" i="4"/>
  <c r="E647" i="6" s="1"/>
  <c r="H263" i="4"/>
  <c r="F647" i="6" s="1"/>
  <c r="I263" i="4"/>
  <c r="G647" i="6" s="1"/>
  <c r="J263" i="4"/>
  <c r="K263" i="4"/>
  <c r="H647" i="6" s="1"/>
  <c r="M263" i="4"/>
  <c r="I647" i="6" s="1"/>
  <c r="N263" i="4"/>
  <c r="O263" i="4"/>
  <c r="P263" i="4"/>
  <c r="J647" i="6" s="1"/>
  <c r="D264" i="4"/>
  <c r="B1566" i="6" s="1"/>
  <c r="E264" i="4"/>
  <c r="C1566" i="6" s="1"/>
  <c r="F264" i="4"/>
  <c r="D1566" i="6" s="1"/>
  <c r="G264" i="4"/>
  <c r="E1566" i="6" s="1"/>
  <c r="H264" i="4"/>
  <c r="F1566" i="6" s="1"/>
  <c r="I264" i="4"/>
  <c r="G1566" i="6" s="1"/>
  <c r="J264" i="4"/>
  <c r="K264" i="4"/>
  <c r="H1566" i="6" s="1"/>
  <c r="M264" i="4"/>
  <c r="I1566" i="6" s="1"/>
  <c r="N264" i="4"/>
  <c r="O264" i="4"/>
  <c r="P264" i="4"/>
  <c r="J1566" i="6" s="1"/>
  <c r="D265" i="4"/>
  <c r="B1592" i="6" s="1"/>
  <c r="E265" i="4"/>
  <c r="C1592" i="6" s="1"/>
  <c r="F265" i="4"/>
  <c r="D1592" i="6" s="1"/>
  <c r="G265" i="4"/>
  <c r="E1592" i="6" s="1"/>
  <c r="H265" i="4"/>
  <c r="F1592" i="6" s="1"/>
  <c r="I265" i="4"/>
  <c r="G1592" i="6" s="1"/>
  <c r="J265" i="4"/>
  <c r="K265" i="4"/>
  <c r="H1592" i="6" s="1"/>
  <c r="M265" i="4"/>
  <c r="I1592" i="6" s="1"/>
  <c r="N265" i="4"/>
  <c r="O265" i="4"/>
  <c r="P265" i="4"/>
  <c r="J1592" i="6" s="1"/>
  <c r="D266" i="4"/>
  <c r="B1578" i="6" s="1"/>
  <c r="E266" i="4"/>
  <c r="C1578" i="6" s="1"/>
  <c r="F266" i="4"/>
  <c r="D1578" i="6" s="1"/>
  <c r="G266" i="4"/>
  <c r="E1578" i="6" s="1"/>
  <c r="H266" i="4"/>
  <c r="F1578" i="6" s="1"/>
  <c r="I266" i="4"/>
  <c r="G1578" i="6" s="1"/>
  <c r="J266" i="4"/>
  <c r="K266" i="4"/>
  <c r="H1578" i="6" s="1"/>
  <c r="M266" i="4"/>
  <c r="I1578" i="6" s="1"/>
  <c r="N266" i="4"/>
  <c r="O266" i="4"/>
  <c r="P266" i="4"/>
  <c r="J1578" i="6" s="1"/>
  <c r="D267" i="4"/>
  <c r="B1607" i="6" s="1"/>
  <c r="E267" i="4"/>
  <c r="C1607" i="6" s="1"/>
  <c r="F267" i="4"/>
  <c r="D1607" i="6" s="1"/>
  <c r="G267" i="4"/>
  <c r="E1607" i="6" s="1"/>
  <c r="H267" i="4"/>
  <c r="F1607" i="6" s="1"/>
  <c r="I267" i="4"/>
  <c r="G1607" i="6" s="1"/>
  <c r="J267" i="4"/>
  <c r="K267" i="4"/>
  <c r="H1607" i="6" s="1"/>
  <c r="M267" i="4"/>
  <c r="I1607" i="6" s="1"/>
  <c r="N267" i="4"/>
  <c r="O267" i="4"/>
  <c r="P267" i="4"/>
  <c r="J1607" i="6" s="1"/>
  <c r="D268" i="4"/>
  <c r="B1698" i="6" s="1"/>
  <c r="E268" i="4"/>
  <c r="C1698" i="6" s="1"/>
  <c r="F268" i="4"/>
  <c r="D1698" i="6" s="1"/>
  <c r="G268" i="4"/>
  <c r="E1698" i="6" s="1"/>
  <c r="H268" i="4"/>
  <c r="F1698" i="6" s="1"/>
  <c r="I268" i="4"/>
  <c r="G1698" i="6" s="1"/>
  <c r="J268" i="4"/>
  <c r="K268" i="4"/>
  <c r="H1698" i="6" s="1"/>
  <c r="M268" i="4"/>
  <c r="I1698" i="6" s="1"/>
  <c r="N268" i="4"/>
  <c r="O268" i="4"/>
  <c r="P268" i="4"/>
  <c r="J1698" i="6" s="1"/>
  <c r="D269" i="4"/>
  <c r="B1573" i="6" s="1"/>
  <c r="E269" i="4"/>
  <c r="C1573" i="6" s="1"/>
  <c r="F269" i="4"/>
  <c r="D1573" i="6" s="1"/>
  <c r="G269" i="4"/>
  <c r="E1573" i="6" s="1"/>
  <c r="H269" i="4"/>
  <c r="F1573" i="6" s="1"/>
  <c r="I269" i="4"/>
  <c r="G1573" i="6" s="1"/>
  <c r="J269" i="4"/>
  <c r="K269" i="4"/>
  <c r="H1573" i="6" s="1"/>
  <c r="M269" i="4"/>
  <c r="I1573" i="6" s="1"/>
  <c r="N269" i="4"/>
  <c r="O269" i="4"/>
  <c r="P269" i="4"/>
  <c r="J1573" i="6" s="1"/>
  <c r="D270" i="4"/>
  <c r="B503" i="6" s="1"/>
  <c r="E270" i="4"/>
  <c r="C503" i="6" s="1"/>
  <c r="F270" i="4"/>
  <c r="D503" i="6" s="1"/>
  <c r="G270" i="4"/>
  <c r="E503" i="6" s="1"/>
  <c r="H270" i="4"/>
  <c r="F503" i="6" s="1"/>
  <c r="I270" i="4"/>
  <c r="G503" i="6" s="1"/>
  <c r="J270" i="4"/>
  <c r="K270" i="4"/>
  <c r="H503" i="6" s="1"/>
  <c r="M270" i="4"/>
  <c r="I503" i="6" s="1"/>
  <c r="N270" i="4"/>
  <c r="O270" i="4"/>
  <c r="P270" i="4"/>
  <c r="J503" i="6" s="1"/>
  <c r="D271" i="4"/>
  <c r="B919" i="6" s="1"/>
  <c r="E271" i="4"/>
  <c r="C919" i="6" s="1"/>
  <c r="F271" i="4"/>
  <c r="D919" i="6" s="1"/>
  <c r="G271" i="4"/>
  <c r="E919" i="6" s="1"/>
  <c r="H271" i="4"/>
  <c r="F919" i="6" s="1"/>
  <c r="I271" i="4"/>
  <c r="G919" i="6" s="1"/>
  <c r="J271" i="4"/>
  <c r="K271" i="4"/>
  <c r="H919" i="6" s="1"/>
  <c r="M271" i="4"/>
  <c r="I919" i="6" s="1"/>
  <c r="N271" i="4"/>
  <c r="O271" i="4"/>
  <c r="P271" i="4"/>
  <c r="J919" i="6" s="1"/>
  <c r="D272" i="4"/>
  <c r="B1238" i="6" s="1"/>
  <c r="E272" i="4"/>
  <c r="C1238" i="6" s="1"/>
  <c r="F272" i="4"/>
  <c r="D1238" i="6" s="1"/>
  <c r="G272" i="4"/>
  <c r="E1238" i="6" s="1"/>
  <c r="H272" i="4"/>
  <c r="F1238" i="6" s="1"/>
  <c r="I272" i="4"/>
  <c r="G1238" i="6" s="1"/>
  <c r="J272" i="4"/>
  <c r="K272" i="4"/>
  <c r="H1238" i="6" s="1"/>
  <c r="M272" i="4"/>
  <c r="I1238" i="6" s="1"/>
  <c r="N272" i="4"/>
  <c r="O272" i="4"/>
  <c r="P272" i="4"/>
  <c r="J1238" i="6" s="1"/>
  <c r="D273" i="4"/>
  <c r="B1235" i="6" s="1"/>
  <c r="E273" i="4"/>
  <c r="C1235" i="6" s="1"/>
  <c r="F273" i="4"/>
  <c r="D1235" i="6" s="1"/>
  <c r="G273" i="4"/>
  <c r="E1235" i="6" s="1"/>
  <c r="H273" i="4"/>
  <c r="F1235" i="6" s="1"/>
  <c r="I273" i="4"/>
  <c r="G1235" i="6" s="1"/>
  <c r="J273" i="4"/>
  <c r="K273" i="4"/>
  <c r="H1235" i="6" s="1"/>
  <c r="M273" i="4"/>
  <c r="I1235" i="6" s="1"/>
  <c r="N273" i="4"/>
  <c r="O273" i="4"/>
  <c r="P273" i="4"/>
  <c r="J1235" i="6" s="1"/>
  <c r="D274" i="4"/>
  <c r="B519" i="6" s="1"/>
  <c r="E274" i="4"/>
  <c r="C519" i="6" s="1"/>
  <c r="F274" i="4"/>
  <c r="D519" i="6" s="1"/>
  <c r="G274" i="4"/>
  <c r="E519" i="6" s="1"/>
  <c r="H274" i="4"/>
  <c r="F519" i="6" s="1"/>
  <c r="I274" i="4"/>
  <c r="G519" i="6" s="1"/>
  <c r="J274" i="4"/>
  <c r="K274" i="4"/>
  <c r="H519" i="6" s="1"/>
  <c r="M274" i="4"/>
  <c r="I519" i="6" s="1"/>
  <c r="N274" i="4"/>
  <c r="O274" i="4"/>
  <c r="P274" i="4"/>
  <c r="J519" i="6" s="1"/>
  <c r="D275" i="4"/>
  <c r="B520" i="6" s="1"/>
  <c r="E275" i="4"/>
  <c r="C520" i="6" s="1"/>
  <c r="F275" i="4"/>
  <c r="D520" i="6" s="1"/>
  <c r="G275" i="4"/>
  <c r="E520" i="6" s="1"/>
  <c r="H275" i="4"/>
  <c r="F520" i="6" s="1"/>
  <c r="I275" i="4"/>
  <c r="G520" i="6" s="1"/>
  <c r="J275" i="4"/>
  <c r="K275" i="4"/>
  <c r="H520" i="6" s="1"/>
  <c r="M275" i="4"/>
  <c r="I520" i="6" s="1"/>
  <c r="N275" i="4"/>
  <c r="O275" i="4"/>
  <c r="P275" i="4"/>
  <c r="J520" i="6" s="1"/>
  <c r="D276" i="4"/>
  <c r="B363" i="6" s="1"/>
  <c r="E276" i="4"/>
  <c r="C363" i="6" s="1"/>
  <c r="F276" i="4"/>
  <c r="D363" i="6" s="1"/>
  <c r="G276" i="4"/>
  <c r="E363" i="6" s="1"/>
  <c r="H276" i="4"/>
  <c r="F363" i="6" s="1"/>
  <c r="I276" i="4"/>
  <c r="G363" i="6" s="1"/>
  <c r="J276" i="4"/>
  <c r="K276" i="4"/>
  <c r="H363" i="6" s="1"/>
  <c r="M276" i="4"/>
  <c r="I363" i="6" s="1"/>
  <c r="N276" i="4"/>
  <c r="O276" i="4"/>
  <c r="P276" i="4"/>
  <c r="J363" i="6" s="1"/>
  <c r="D277" i="4"/>
  <c r="B1225" i="6" s="1"/>
  <c r="E277" i="4"/>
  <c r="C1225" i="6" s="1"/>
  <c r="F277" i="4"/>
  <c r="D1225" i="6" s="1"/>
  <c r="G277" i="4"/>
  <c r="E1225" i="6" s="1"/>
  <c r="H277" i="4"/>
  <c r="F1225" i="6" s="1"/>
  <c r="I277" i="4"/>
  <c r="G1225" i="6" s="1"/>
  <c r="J277" i="4"/>
  <c r="K277" i="4"/>
  <c r="H1225" i="6" s="1"/>
  <c r="M277" i="4"/>
  <c r="I1225" i="6" s="1"/>
  <c r="N277" i="4"/>
  <c r="O277" i="4"/>
  <c r="P277" i="4"/>
  <c r="J1225" i="6" s="1"/>
  <c r="D278" i="4"/>
  <c r="B347" i="6" s="1"/>
  <c r="E278" i="4"/>
  <c r="C347" i="6" s="1"/>
  <c r="F278" i="4"/>
  <c r="D347" i="6" s="1"/>
  <c r="G278" i="4"/>
  <c r="E347" i="6" s="1"/>
  <c r="H278" i="4"/>
  <c r="F347" i="6" s="1"/>
  <c r="I278" i="4"/>
  <c r="G347" i="6" s="1"/>
  <c r="J278" i="4"/>
  <c r="K278" i="4"/>
  <c r="H347" i="6" s="1"/>
  <c r="M278" i="4"/>
  <c r="I347" i="6" s="1"/>
  <c r="N278" i="4"/>
  <c r="O278" i="4"/>
  <c r="P278" i="4"/>
  <c r="J347" i="6" s="1"/>
  <c r="D279" i="4"/>
  <c r="B343" i="6" s="1"/>
  <c r="E279" i="4"/>
  <c r="C343" i="6" s="1"/>
  <c r="F279" i="4"/>
  <c r="D343" i="6" s="1"/>
  <c r="G279" i="4"/>
  <c r="E343" i="6" s="1"/>
  <c r="H279" i="4"/>
  <c r="F343" i="6" s="1"/>
  <c r="I279" i="4"/>
  <c r="G343" i="6" s="1"/>
  <c r="J279" i="4"/>
  <c r="K279" i="4"/>
  <c r="H343" i="6" s="1"/>
  <c r="M279" i="4"/>
  <c r="I343" i="6" s="1"/>
  <c r="N279" i="4"/>
  <c r="O279" i="4"/>
  <c r="P279" i="4"/>
  <c r="J343" i="6" s="1"/>
  <c r="D280" i="4"/>
  <c r="B324" i="6" s="1"/>
  <c r="E280" i="4"/>
  <c r="C324" i="6" s="1"/>
  <c r="F280" i="4"/>
  <c r="D324" i="6" s="1"/>
  <c r="G280" i="4"/>
  <c r="E324" i="6" s="1"/>
  <c r="H280" i="4"/>
  <c r="F324" i="6" s="1"/>
  <c r="I280" i="4"/>
  <c r="G324" i="6" s="1"/>
  <c r="J280" i="4"/>
  <c r="K280" i="4"/>
  <c r="H324" i="6" s="1"/>
  <c r="M280" i="4"/>
  <c r="I324" i="6" s="1"/>
  <c r="N280" i="4"/>
  <c r="O280" i="4"/>
  <c r="P280" i="4"/>
  <c r="J324" i="6" s="1"/>
  <c r="D281" i="4"/>
  <c r="B325" i="6" s="1"/>
  <c r="E281" i="4"/>
  <c r="C325" i="6" s="1"/>
  <c r="F281" i="4"/>
  <c r="D325" i="6" s="1"/>
  <c r="G281" i="4"/>
  <c r="E325" i="6" s="1"/>
  <c r="H281" i="4"/>
  <c r="F325" i="6" s="1"/>
  <c r="I281" i="4"/>
  <c r="G325" i="6" s="1"/>
  <c r="J281" i="4"/>
  <c r="K281" i="4"/>
  <c r="H325" i="6" s="1"/>
  <c r="M281" i="4"/>
  <c r="I325" i="6" s="1"/>
  <c r="N281" i="4"/>
  <c r="O281" i="4"/>
  <c r="P281" i="4"/>
  <c r="J325" i="6" s="1"/>
  <c r="D282" i="4"/>
  <c r="B367" i="6" s="1"/>
  <c r="E282" i="4"/>
  <c r="C367" i="6" s="1"/>
  <c r="F282" i="4"/>
  <c r="D367" i="6" s="1"/>
  <c r="G282" i="4"/>
  <c r="E367" i="6" s="1"/>
  <c r="H282" i="4"/>
  <c r="F367" i="6" s="1"/>
  <c r="I282" i="4"/>
  <c r="G367" i="6" s="1"/>
  <c r="J282" i="4"/>
  <c r="K282" i="4"/>
  <c r="H367" i="6" s="1"/>
  <c r="M282" i="4"/>
  <c r="I367" i="6" s="1"/>
  <c r="N282" i="4"/>
  <c r="O282" i="4"/>
  <c r="P282" i="4"/>
  <c r="J367" i="6" s="1"/>
  <c r="D283" i="4"/>
  <c r="B389" i="6" s="1"/>
  <c r="E283" i="4"/>
  <c r="C389" i="6" s="1"/>
  <c r="F283" i="4"/>
  <c r="D389" i="6" s="1"/>
  <c r="G283" i="4"/>
  <c r="E389" i="6" s="1"/>
  <c r="H283" i="4"/>
  <c r="F389" i="6" s="1"/>
  <c r="I283" i="4"/>
  <c r="G389" i="6" s="1"/>
  <c r="J283" i="4"/>
  <c r="K283" i="4"/>
  <c r="H389" i="6" s="1"/>
  <c r="M283" i="4"/>
  <c r="I389" i="6" s="1"/>
  <c r="N283" i="4"/>
  <c r="O283" i="4"/>
  <c r="P283" i="4"/>
  <c r="J389" i="6" s="1"/>
  <c r="D284" i="4"/>
  <c r="B497" i="6" s="1"/>
  <c r="E284" i="4"/>
  <c r="C497" i="6" s="1"/>
  <c r="F284" i="4"/>
  <c r="D497" i="6" s="1"/>
  <c r="G284" i="4"/>
  <c r="E497" i="6" s="1"/>
  <c r="H284" i="4"/>
  <c r="F497" i="6" s="1"/>
  <c r="I284" i="4"/>
  <c r="G497" i="6" s="1"/>
  <c r="J284" i="4"/>
  <c r="K284" i="4"/>
  <c r="H497" i="6" s="1"/>
  <c r="M284" i="4"/>
  <c r="I497" i="6" s="1"/>
  <c r="N284" i="4"/>
  <c r="O284" i="4"/>
  <c r="P284" i="4"/>
  <c r="J497" i="6" s="1"/>
  <c r="D285" i="4"/>
  <c r="B213" i="6" s="1"/>
  <c r="E285" i="4"/>
  <c r="C213" i="6" s="1"/>
  <c r="F285" i="4"/>
  <c r="D213" i="6" s="1"/>
  <c r="G285" i="4"/>
  <c r="E213" i="6" s="1"/>
  <c r="H285" i="4"/>
  <c r="F213" i="6" s="1"/>
  <c r="I285" i="4"/>
  <c r="G213" i="6" s="1"/>
  <c r="J285" i="4"/>
  <c r="K285" i="4"/>
  <c r="H213" i="6" s="1"/>
  <c r="M285" i="4"/>
  <c r="I213" i="6" s="1"/>
  <c r="N285" i="4"/>
  <c r="O285" i="4"/>
  <c r="P285" i="4"/>
  <c r="J213" i="6" s="1"/>
  <c r="D286" i="4"/>
  <c r="B279" i="6" s="1"/>
  <c r="E286" i="4"/>
  <c r="C279" i="6" s="1"/>
  <c r="F286" i="4"/>
  <c r="D279" i="6" s="1"/>
  <c r="G286" i="4"/>
  <c r="E279" i="6" s="1"/>
  <c r="H286" i="4"/>
  <c r="F279" i="6" s="1"/>
  <c r="I286" i="4"/>
  <c r="G279" i="6" s="1"/>
  <c r="J286" i="4"/>
  <c r="K286" i="4"/>
  <c r="H279" i="6" s="1"/>
  <c r="M286" i="4"/>
  <c r="I279" i="6" s="1"/>
  <c r="N286" i="4"/>
  <c r="O286" i="4"/>
  <c r="P286" i="4"/>
  <c r="J279" i="6" s="1"/>
  <c r="D287" i="4"/>
  <c r="B191" i="6" s="1"/>
  <c r="E287" i="4"/>
  <c r="C191" i="6" s="1"/>
  <c r="F287" i="4"/>
  <c r="D191" i="6" s="1"/>
  <c r="G287" i="4"/>
  <c r="E191" i="6" s="1"/>
  <c r="H287" i="4"/>
  <c r="F191" i="6" s="1"/>
  <c r="I287" i="4"/>
  <c r="G191" i="6" s="1"/>
  <c r="J287" i="4"/>
  <c r="K287" i="4"/>
  <c r="H191" i="6" s="1"/>
  <c r="M287" i="4"/>
  <c r="I191" i="6" s="1"/>
  <c r="N287" i="4"/>
  <c r="O287" i="4"/>
  <c r="P287" i="4"/>
  <c r="J191" i="6" s="1"/>
  <c r="D288" i="4"/>
  <c r="B1538" i="6" s="1"/>
  <c r="E288" i="4"/>
  <c r="C1538" i="6" s="1"/>
  <c r="F288" i="4"/>
  <c r="D1538" i="6" s="1"/>
  <c r="G288" i="4"/>
  <c r="E1538" i="6" s="1"/>
  <c r="H288" i="4"/>
  <c r="F1538" i="6" s="1"/>
  <c r="I288" i="4"/>
  <c r="G1538" i="6" s="1"/>
  <c r="J288" i="4"/>
  <c r="K288" i="4"/>
  <c r="H1538" i="6" s="1"/>
  <c r="M288" i="4"/>
  <c r="I1538" i="6" s="1"/>
  <c r="N288" i="4"/>
  <c r="O288" i="4"/>
  <c r="P288" i="4"/>
  <c r="J1538" i="6" s="1"/>
  <c r="D289" i="4"/>
  <c r="B173" i="6" s="1"/>
  <c r="E289" i="4"/>
  <c r="C173" i="6" s="1"/>
  <c r="F289" i="4"/>
  <c r="D173" i="6" s="1"/>
  <c r="G289" i="4"/>
  <c r="E173" i="6" s="1"/>
  <c r="H289" i="4"/>
  <c r="F173" i="6" s="1"/>
  <c r="I289" i="4"/>
  <c r="G173" i="6" s="1"/>
  <c r="J289" i="4"/>
  <c r="K289" i="4"/>
  <c r="H173" i="6" s="1"/>
  <c r="M289" i="4"/>
  <c r="I173" i="6" s="1"/>
  <c r="N289" i="4"/>
  <c r="O289" i="4"/>
  <c r="P289" i="4"/>
  <c r="J173" i="6" s="1"/>
  <c r="D290" i="4"/>
  <c r="B171" i="6" s="1"/>
  <c r="E290" i="4"/>
  <c r="C171" i="6" s="1"/>
  <c r="F290" i="4"/>
  <c r="D171" i="6" s="1"/>
  <c r="G290" i="4"/>
  <c r="E171" i="6" s="1"/>
  <c r="H290" i="4"/>
  <c r="F171" i="6" s="1"/>
  <c r="I290" i="4"/>
  <c r="G171" i="6" s="1"/>
  <c r="J290" i="4"/>
  <c r="K290" i="4"/>
  <c r="H171" i="6" s="1"/>
  <c r="M290" i="4"/>
  <c r="I171" i="6" s="1"/>
  <c r="N290" i="4"/>
  <c r="O290" i="4"/>
  <c r="P290" i="4"/>
  <c r="J171" i="6" s="1"/>
  <c r="D291" i="4"/>
  <c r="B168" i="6" s="1"/>
  <c r="E291" i="4"/>
  <c r="C168" i="6" s="1"/>
  <c r="F291" i="4"/>
  <c r="D168" i="6" s="1"/>
  <c r="G291" i="4"/>
  <c r="E168" i="6" s="1"/>
  <c r="H291" i="4"/>
  <c r="F168" i="6" s="1"/>
  <c r="I291" i="4"/>
  <c r="G168" i="6" s="1"/>
  <c r="J291" i="4"/>
  <c r="K291" i="4"/>
  <c r="H168" i="6" s="1"/>
  <c r="M291" i="4"/>
  <c r="I168" i="6" s="1"/>
  <c r="N291" i="4"/>
  <c r="O291" i="4"/>
  <c r="P291" i="4"/>
  <c r="J168" i="6" s="1"/>
  <c r="D292" i="4"/>
  <c r="B560" i="6" s="1"/>
  <c r="E292" i="4"/>
  <c r="C560" i="6" s="1"/>
  <c r="F292" i="4"/>
  <c r="D560" i="6" s="1"/>
  <c r="G292" i="4"/>
  <c r="E560" i="6" s="1"/>
  <c r="H292" i="4"/>
  <c r="F560" i="6" s="1"/>
  <c r="I292" i="4"/>
  <c r="G560" i="6" s="1"/>
  <c r="J292" i="4"/>
  <c r="K292" i="4"/>
  <c r="H560" i="6" s="1"/>
  <c r="M292" i="4"/>
  <c r="I560" i="6" s="1"/>
  <c r="N292" i="4"/>
  <c r="O292" i="4"/>
  <c r="P292" i="4"/>
  <c r="J560" i="6" s="1"/>
  <c r="D293" i="4"/>
  <c r="B840" i="6" s="1"/>
  <c r="E293" i="4"/>
  <c r="C840" i="6" s="1"/>
  <c r="F293" i="4"/>
  <c r="D840" i="6" s="1"/>
  <c r="G293" i="4"/>
  <c r="E840" i="6" s="1"/>
  <c r="H293" i="4"/>
  <c r="F840" i="6" s="1"/>
  <c r="I293" i="4"/>
  <c r="G840" i="6" s="1"/>
  <c r="J293" i="4"/>
  <c r="K293" i="4"/>
  <c r="H840" i="6" s="1"/>
  <c r="M293" i="4"/>
  <c r="I840" i="6" s="1"/>
  <c r="N293" i="4"/>
  <c r="O293" i="4"/>
  <c r="P293" i="4"/>
  <c r="J840" i="6" s="1"/>
  <c r="D294" i="4"/>
  <c r="B893" i="6" s="1"/>
  <c r="E294" i="4"/>
  <c r="C893" i="6" s="1"/>
  <c r="F294" i="4"/>
  <c r="D893" i="6" s="1"/>
  <c r="G294" i="4"/>
  <c r="E893" i="6" s="1"/>
  <c r="H294" i="4"/>
  <c r="F893" i="6" s="1"/>
  <c r="I294" i="4"/>
  <c r="G893" i="6" s="1"/>
  <c r="J294" i="4"/>
  <c r="K294" i="4"/>
  <c r="H893" i="6" s="1"/>
  <c r="M294" i="4"/>
  <c r="I893" i="6" s="1"/>
  <c r="N294" i="4"/>
  <c r="O294" i="4"/>
  <c r="P294" i="4"/>
  <c r="J893" i="6" s="1"/>
  <c r="D295" i="4"/>
  <c r="B574" i="6" s="1"/>
  <c r="E295" i="4"/>
  <c r="C574" i="6" s="1"/>
  <c r="F295" i="4"/>
  <c r="D574" i="6" s="1"/>
  <c r="G295" i="4"/>
  <c r="E574" i="6" s="1"/>
  <c r="H295" i="4"/>
  <c r="F574" i="6" s="1"/>
  <c r="I295" i="4"/>
  <c r="G574" i="6" s="1"/>
  <c r="J295" i="4"/>
  <c r="K295" i="4"/>
  <c r="H574" i="6" s="1"/>
  <c r="M295" i="4"/>
  <c r="I574" i="6" s="1"/>
  <c r="N295" i="4"/>
  <c r="O295" i="4"/>
  <c r="P295" i="4"/>
  <c r="J574" i="6" s="1"/>
  <c r="D296" i="4"/>
  <c r="B701" i="6" s="1"/>
  <c r="E296" i="4"/>
  <c r="C701" i="6" s="1"/>
  <c r="F296" i="4"/>
  <c r="D701" i="6" s="1"/>
  <c r="G296" i="4"/>
  <c r="E701" i="6" s="1"/>
  <c r="H296" i="4"/>
  <c r="F701" i="6" s="1"/>
  <c r="I296" i="4"/>
  <c r="G701" i="6" s="1"/>
  <c r="J296" i="4"/>
  <c r="K296" i="4"/>
  <c r="H701" i="6" s="1"/>
  <c r="M296" i="4"/>
  <c r="I701" i="6" s="1"/>
  <c r="N296" i="4"/>
  <c r="O296" i="4"/>
  <c r="P296" i="4"/>
  <c r="J701" i="6" s="1"/>
  <c r="D297" i="4"/>
  <c r="B548" i="6" s="1"/>
  <c r="E297" i="4"/>
  <c r="C548" i="6" s="1"/>
  <c r="F297" i="4"/>
  <c r="D548" i="6" s="1"/>
  <c r="G297" i="4"/>
  <c r="E548" i="6" s="1"/>
  <c r="H297" i="4"/>
  <c r="F548" i="6" s="1"/>
  <c r="I297" i="4"/>
  <c r="G548" i="6" s="1"/>
  <c r="J297" i="4"/>
  <c r="K297" i="4"/>
  <c r="H548" i="6" s="1"/>
  <c r="M297" i="4"/>
  <c r="I548" i="6" s="1"/>
  <c r="N297" i="4"/>
  <c r="O297" i="4"/>
  <c r="P297" i="4"/>
  <c r="J548" i="6" s="1"/>
  <c r="D298" i="4"/>
  <c r="B1522" i="6" s="1"/>
  <c r="E298" i="4"/>
  <c r="C1522" i="6" s="1"/>
  <c r="F298" i="4"/>
  <c r="D1522" i="6" s="1"/>
  <c r="G298" i="4"/>
  <c r="E1522" i="6" s="1"/>
  <c r="H298" i="4"/>
  <c r="F1522" i="6" s="1"/>
  <c r="I298" i="4"/>
  <c r="G1522" i="6" s="1"/>
  <c r="J298" i="4"/>
  <c r="K298" i="4"/>
  <c r="H1522" i="6" s="1"/>
  <c r="M298" i="4"/>
  <c r="I1522" i="6" s="1"/>
  <c r="N298" i="4"/>
  <c r="O298" i="4"/>
  <c r="P298" i="4"/>
  <c r="J1522" i="6" s="1"/>
  <c r="D299" i="4"/>
  <c r="B1529" i="6" s="1"/>
  <c r="E299" i="4"/>
  <c r="C1529" i="6" s="1"/>
  <c r="F299" i="4"/>
  <c r="D1529" i="6" s="1"/>
  <c r="G299" i="4"/>
  <c r="E1529" i="6" s="1"/>
  <c r="H299" i="4"/>
  <c r="F1529" i="6" s="1"/>
  <c r="I299" i="4"/>
  <c r="G1529" i="6" s="1"/>
  <c r="J299" i="4"/>
  <c r="K299" i="4"/>
  <c r="H1529" i="6" s="1"/>
  <c r="M299" i="4"/>
  <c r="I1529" i="6" s="1"/>
  <c r="N299" i="4"/>
  <c r="O299" i="4"/>
  <c r="P299" i="4"/>
  <c r="J1529" i="6" s="1"/>
  <c r="D300" i="4"/>
  <c r="B685" i="6" s="1"/>
  <c r="E300" i="4"/>
  <c r="C685" i="6" s="1"/>
  <c r="F300" i="4"/>
  <c r="D685" i="6" s="1"/>
  <c r="G300" i="4"/>
  <c r="E685" i="6" s="1"/>
  <c r="H300" i="4"/>
  <c r="F685" i="6" s="1"/>
  <c r="I300" i="4"/>
  <c r="G685" i="6" s="1"/>
  <c r="J300" i="4"/>
  <c r="K300" i="4"/>
  <c r="H685" i="6" s="1"/>
  <c r="M300" i="4"/>
  <c r="I685" i="6" s="1"/>
  <c r="N300" i="4"/>
  <c r="O300" i="4"/>
  <c r="P300" i="4"/>
  <c r="J685" i="6" s="1"/>
  <c r="D301" i="4"/>
  <c r="B185" i="6" s="1"/>
  <c r="E301" i="4"/>
  <c r="C185" i="6" s="1"/>
  <c r="F301" i="4"/>
  <c r="D185" i="6" s="1"/>
  <c r="G301" i="4"/>
  <c r="E185" i="6" s="1"/>
  <c r="H301" i="4"/>
  <c r="F185" i="6" s="1"/>
  <c r="I301" i="4"/>
  <c r="G185" i="6" s="1"/>
  <c r="J301" i="4"/>
  <c r="K301" i="4"/>
  <c r="H185" i="6" s="1"/>
  <c r="M301" i="4"/>
  <c r="I185" i="6" s="1"/>
  <c r="N301" i="4"/>
  <c r="O301" i="4"/>
  <c r="P301" i="4"/>
  <c r="J185" i="6" s="1"/>
  <c r="D302" i="4"/>
  <c r="B18" i="6" s="1"/>
  <c r="E302" i="4"/>
  <c r="C18" i="6" s="1"/>
  <c r="F302" i="4"/>
  <c r="D18" i="6" s="1"/>
  <c r="G302" i="4"/>
  <c r="E18" i="6" s="1"/>
  <c r="H302" i="4"/>
  <c r="F18" i="6" s="1"/>
  <c r="I302" i="4"/>
  <c r="G18" i="6" s="1"/>
  <c r="J302" i="4"/>
  <c r="K302" i="4"/>
  <c r="H18" i="6" s="1"/>
  <c r="M302" i="4"/>
  <c r="I18" i="6" s="1"/>
  <c r="N302" i="4"/>
  <c r="O302" i="4"/>
  <c r="P302" i="4"/>
  <c r="J18" i="6" s="1"/>
  <c r="D303" i="4"/>
  <c r="B32" i="6" s="1"/>
  <c r="E303" i="4"/>
  <c r="C32" i="6" s="1"/>
  <c r="F303" i="4"/>
  <c r="D32" i="6" s="1"/>
  <c r="G303" i="4"/>
  <c r="E32" i="6" s="1"/>
  <c r="H303" i="4"/>
  <c r="F32" i="6" s="1"/>
  <c r="I303" i="4"/>
  <c r="G32" i="6" s="1"/>
  <c r="J303" i="4"/>
  <c r="K303" i="4"/>
  <c r="H32" i="6" s="1"/>
  <c r="M303" i="4"/>
  <c r="I32" i="6" s="1"/>
  <c r="N303" i="4"/>
  <c r="O303" i="4"/>
  <c r="P303" i="4"/>
  <c r="J32" i="6" s="1"/>
  <c r="D304" i="4"/>
  <c r="B718" i="6" s="1"/>
  <c r="E304" i="4"/>
  <c r="C718" i="6" s="1"/>
  <c r="F304" i="4"/>
  <c r="D718" i="6" s="1"/>
  <c r="G304" i="4"/>
  <c r="E718" i="6" s="1"/>
  <c r="H304" i="4"/>
  <c r="F718" i="6" s="1"/>
  <c r="I304" i="4"/>
  <c r="G718" i="6" s="1"/>
  <c r="J304" i="4"/>
  <c r="K304" i="4"/>
  <c r="H718" i="6" s="1"/>
  <c r="M304" i="4"/>
  <c r="I718" i="6" s="1"/>
  <c r="N304" i="4"/>
  <c r="O304" i="4"/>
  <c r="P304" i="4"/>
  <c r="J718" i="6" s="1"/>
  <c r="D305" i="4"/>
  <c r="B353" i="6" s="1"/>
  <c r="E305" i="4"/>
  <c r="C353" i="6" s="1"/>
  <c r="F305" i="4"/>
  <c r="D353" i="6" s="1"/>
  <c r="G305" i="4"/>
  <c r="E353" i="6" s="1"/>
  <c r="H305" i="4"/>
  <c r="F353" i="6" s="1"/>
  <c r="I305" i="4"/>
  <c r="G353" i="6" s="1"/>
  <c r="J305" i="4"/>
  <c r="K305" i="4"/>
  <c r="H353" i="6" s="1"/>
  <c r="M305" i="4"/>
  <c r="I353" i="6" s="1"/>
  <c r="N305" i="4"/>
  <c r="O305" i="4"/>
  <c r="P305" i="4"/>
  <c r="J353" i="6" s="1"/>
  <c r="D306" i="4"/>
  <c r="B350" i="6" s="1"/>
  <c r="E306" i="4"/>
  <c r="C350" i="6" s="1"/>
  <c r="F306" i="4"/>
  <c r="D350" i="6" s="1"/>
  <c r="G306" i="4"/>
  <c r="E350" i="6" s="1"/>
  <c r="H306" i="4"/>
  <c r="F350" i="6" s="1"/>
  <c r="I306" i="4"/>
  <c r="G350" i="6" s="1"/>
  <c r="J306" i="4"/>
  <c r="K306" i="4"/>
  <c r="H350" i="6" s="1"/>
  <c r="M306" i="4"/>
  <c r="I350" i="6" s="1"/>
  <c r="N306" i="4"/>
  <c r="O306" i="4"/>
  <c r="P306" i="4"/>
  <c r="J350" i="6" s="1"/>
  <c r="D307" i="4"/>
  <c r="B1756" i="6" s="1"/>
  <c r="E307" i="4"/>
  <c r="C1756" i="6" s="1"/>
  <c r="F307" i="4"/>
  <c r="D1756" i="6" s="1"/>
  <c r="G307" i="4"/>
  <c r="E1756" i="6" s="1"/>
  <c r="H307" i="4"/>
  <c r="F1756" i="6" s="1"/>
  <c r="I307" i="4"/>
  <c r="G1756" i="6" s="1"/>
  <c r="J307" i="4"/>
  <c r="K307" i="4"/>
  <c r="H1756" i="6" s="1"/>
  <c r="M307" i="4"/>
  <c r="I1756" i="6" s="1"/>
  <c r="N307" i="4"/>
  <c r="O307" i="4"/>
  <c r="P307" i="4"/>
  <c r="J1756" i="6" s="1"/>
  <c r="D308" i="4"/>
  <c r="B598" i="6" s="1"/>
  <c r="E308" i="4"/>
  <c r="C598" i="6" s="1"/>
  <c r="F308" i="4"/>
  <c r="D598" i="6" s="1"/>
  <c r="G308" i="4"/>
  <c r="E598" i="6" s="1"/>
  <c r="H308" i="4"/>
  <c r="F598" i="6" s="1"/>
  <c r="I308" i="4"/>
  <c r="G598" i="6" s="1"/>
  <c r="J308" i="4"/>
  <c r="K308" i="4"/>
  <c r="H598" i="6" s="1"/>
  <c r="M308" i="4"/>
  <c r="I598" i="6" s="1"/>
  <c r="N308" i="4"/>
  <c r="O308" i="4"/>
  <c r="P308" i="4"/>
  <c r="J598" i="6" s="1"/>
  <c r="D309" i="4"/>
  <c r="B110" i="6" s="1"/>
  <c r="E309" i="4"/>
  <c r="C110" i="6" s="1"/>
  <c r="F309" i="4"/>
  <c r="D110" i="6" s="1"/>
  <c r="G309" i="4"/>
  <c r="E110" i="6" s="1"/>
  <c r="H309" i="4"/>
  <c r="F110" i="6" s="1"/>
  <c r="I309" i="4"/>
  <c r="G110" i="6" s="1"/>
  <c r="J309" i="4"/>
  <c r="K309" i="4"/>
  <c r="H110" i="6" s="1"/>
  <c r="M309" i="4"/>
  <c r="I110" i="6" s="1"/>
  <c r="N309" i="4"/>
  <c r="O309" i="4"/>
  <c r="P309" i="4"/>
  <c r="J110" i="6" s="1"/>
  <c r="D310" i="4"/>
  <c r="B1604" i="6" s="1"/>
  <c r="E310" i="4"/>
  <c r="C1604" i="6" s="1"/>
  <c r="F310" i="4"/>
  <c r="D1604" i="6" s="1"/>
  <c r="G310" i="4"/>
  <c r="E1604" i="6" s="1"/>
  <c r="H310" i="4"/>
  <c r="F1604" i="6" s="1"/>
  <c r="I310" i="4"/>
  <c r="G1604" i="6" s="1"/>
  <c r="J310" i="4"/>
  <c r="K310" i="4"/>
  <c r="H1604" i="6" s="1"/>
  <c r="M310" i="4"/>
  <c r="I1604" i="6" s="1"/>
  <c r="N310" i="4"/>
  <c r="O310" i="4"/>
  <c r="P310" i="4"/>
  <c r="J1604" i="6" s="1"/>
  <c r="D311" i="4"/>
  <c r="B1744" i="6" s="1"/>
  <c r="E311" i="4"/>
  <c r="C1744" i="6" s="1"/>
  <c r="F311" i="4"/>
  <c r="D1744" i="6" s="1"/>
  <c r="G311" i="4"/>
  <c r="E1744" i="6" s="1"/>
  <c r="H311" i="4"/>
  <c r="F1744" i="6" s="1"/>
  <c r="I311" i="4"/>
  <c r="G1744" i="6" s="1"/>
  <c r="J311" i="4"/>
  <c r="K311" i="4"/>
  <c r="H1744" i="6" s="1"/>
  <c r="M311" i="4"/>
  <c r="I1744" i="6" s="1"/>
  <c r="N311" i="4"/>
  <c r="O311" i="4"/>
  <c r="P311" i="4"/>
  <c r="J1744" i="6" s="1"/>
  <c r="D312" i="4"/>
  <c r="B545" i="6" s="1"/>
  <c r="E312" i="4"/>
  <c r="C545" i="6" s="1"/>
  <c r="F312" i="4"/>
  <c r="D545" i="6" s="1"/>
  <c r="G312" i="4"/>
  <c r="E545" i="6" s="1"/>
  <c r="H312" i="4"/>
  <c r="F545" i="6" s="1"/>
  <c r="I312" i="4"/>
  <c r="G545" i="6" s="1"/>
  <c r="J312" i="4"/>
  <c r="K312" i="4"/>
  <c r="H545" i="6" s="1"/>
  <c r="M312" i="4"/>
  <c r="I545" i="6" s="1"/>
  <c r="N312" i="4"/>
  <c r="O312" i="4"/>
  <c r="P312" i="4"/>
  <c r="J545" i="6" s="1"/>
  <c r="D313" i="4"/>
  <c r="B542" i="6" s="1"/>
  <c r="E313" i="4"/>
  <c r="C542" i="6" s="1"/>
  <c r="F313" i="4"/>
  <c r="D542" i="6" s="1"/>
  <c r="G313" i="4"/>
  <c r="E542" i="6" s="1"/>
  <c r="H313" i="4"/>
  <c r="F542" i="6" s="1"/>
  <c r="I313" i="4"/>
  <c r="G542" i="6" s="1"/>
  <c r="J313" i="4"/>
  <c r="K313" i="4"/>
  <c r="H542" i="6" s="1"/>
  <c r="M313" i="4"/>
  <c r="I542" i="6" s="1"/>
  <c r="N313" i="4"/>
  <c r="O313" i="4"/>
  <c r="P313" i="4"/>
  <c r="J542" i="6" s="1"/>
  <c r="D314" i="4"/>
  <c r="B1822" i="6" s="1"/>
  <c r="E314" i="4"/>
  <c r="C1822" i="6" s="1"/>
  <c r="F314" i="4"/>
  <c r="D1822" i="6" s="1"/>
  <c r="G314" i="4"/>
  <c r="E1822" i="6" s="1"/>
  <c r="H314" i="4"/>
  <c r="F1822" i="6" s="1"/>
  <c r="I314" i="4"/>
  <c r="G1822" i="6" s="1"/>
  <c r="J314" i="4"/>
  <c r="K314" i="4"/>
  <c r="H1822" i="6" s="1"/>
  <c r="M314" i="4"/>
  <c r="I1822" i="6" s="1"/>
  <c r="N314" i="4"/>
  <c r="O314" i="4"/>
  <c r="P314" i="4"/>
  <c r="J1822" i="6" s="1"/>
  <c r="D315" i="4"/>
  <c r="B1825" i="6" s="1"/>
  <c r="E315" i="4"/>
  <c r="C1825" i="6" s="1"/>
  <c r="F315" i="4"/>
  <c r="D1825" i="6" s="1"/>
  <c r="G315" i="4"/>
  <c r="E1825" i="6" s="1"/>
  <c r="H315" i="4"/>
  <c r="F1825" i="6" s="1"/>
  <c r="I315" i="4"/>
  <c r="G1825" i="6" s="1"/>
  <c r="J315" i="4"/>
  <c r="K315" i="4"/>
  <c r="H1825" i="6" s="1"/>
  <c r="M315" i="4"/>
  <c r="I1825" i="6" s="1"/>
  <c r="N315" i="4"/>
  <c r="O315" i="4"/>
  <c r="P315" i="4"/>
  <c r="J1825" i="6" s="1"/>
  <c r="D316" i="4"/>
  <c r="B1844" i="6" s="1"/>
  <c r="E316" i="4"/>
  <c r="C1844" i="6" s="1"/>
  <c r="F316" i="4"/>
  <c r="D1844" i="6" s="1"/>
  <c r="G316" i="4"/>
  <c r="E1844" i="6" s="1"/>
  <c r="H316" i="4"/>
  <c r="F1844" i="6" s="1"/>
  <c r="I316" i="4"/>
  <c r="G1844" i="6" s="1"/>
  <c r="J316" i="4"/>
  <c r="K316" i="4"/>
  <c r="H1844" i="6" s="1"/>
  <c r="M316" i="4"/>
  <c r="I1844" i="6" s="1"/>
  <c r="N316" i="4"/>
  <c r="O316" i="4"/>
  <c r="P316" i="4"/>
  <c r="J1844" i="6" s="1"/>
  <c r="D317" i="4"/>
  <c r="B1386" i="6" s="1"/>
  <c r="E317" i="4"/>
  <c r="C1386" i="6" s="1"/>
  <c r="F317" i="4"/>
  <c r="D1386" i="6" s="1"/>
  <c r="G317" i="4"/>
  <c r="E1386" i="6" s="1"/>
  <c r="H317" i="4"/>
  <c r="F1386" i="6" s="1"/>
  <c r="I317" i="4"/>
  <c r="G1386" i="6" s="1"/>
  <c r="J317" i="4"/>
  <c r="K317" i="4"/>
  <c r="H1386" i="6" s="1"/>
  <c r="M317" i="4"/>
  <c r="I1386" i="6" s="1"/>
  <c r="N317" i="4"/>
  <c r="O317" i="4"/>
  <c r="P317" i="4"/>
  <c r="J1386" i="6" s="1"/>
  <c r="D318" i="4"/>
  <c r="B688" i="6" s="1"/>
  <c r="E318" i="4"/>
  <c r="C688" i="6" s="1"/>
  <c r="F318" i="4"/>
  <c r="D688" i="6" s="1"/>
  <c r="G318" i="4"/>
  <c r="E688" i="6" s="1"/>
  <c r="H318" i="4"/>
  <c r="F688" i="6" s="1"/>
  <c r="I318" i="4"/>
  <c r="G688" i="6" s="1"/>
  <c r="J318" i="4"/>
  <c r="K318" i="4"/>
  <c r="H688" i="6" s="1"/>
  <c r="M318" i="4"/>
  <c r="I688" i="6" s="1"/>
  <c r="N318" i="4"/>
  <c r="O318" i="4"/>
  <c r="P318" i="4"/>
  <c r="J688" i="6" s="1"/>
  <c r="D319" i="4"/>
  <c r="B1037" i="6" s="1"/>
  <c r="E319" i="4"/>
  <c r="C1037" i="6" s="1"/>
  <c r="F319" i="4"/>
  <c r="D1037" i="6" s="1"/>
  <c r="G319" i="4"/>
  <c r="E1037" i="6" s="1"/>
  <c r="H319" i="4"/>
  <c r="F1037" i="6" s="1"/>
  <c r="I319" i="4"/>
  <c r="G1037" i="6" s="1"/>
  <c r="J319" i="4"/>
  <c r="K319" i="4"/>
  <c r="H1037" i="6" s="1"/>
  <c r="M319" i="4"/>
  <c r="I1037" i="6" s="1"/>
  <c r="N319" i="4"/>
  <c r="O319" i="4"/>
  <c r="P319" i="4"/>
  <c r="J1037" i="6" s="1"/>
  <c r="D320" i="4"/>
  <c r="B1836" i="6" s="1"/>
  <c r="E320" i="4"/>
  <c r="C1836" i="6" s="1"/>
  <c r="F320" i="4"/>
  <c r="D1836" i="6" s="1"/>
  <c r="G320" i="4"/>
  <c r="E1836" i="6" s="1"/>
  <c r="H320" i="4"/>
  <c r="F1836" i="6" s="1"/>
  <c r="I320" i="4"/>
  <c r="G1836" i="6" s="1"/>
  <c r="J320" i="4"/>
  <c r="K320" i="4"/>
  <c r="H1836" i="6" s="1"/>
  <c r="M320" i="4"/>
  <c r="I1836" i="6" s="1"/>
  <c r="N320" i="4"/>
  <c r="O320" i="4"/>
  <c r="P320" i="4"/>
  <c r="J1836" i="6" s="1"/>
  <c r="D321" i="4"/>
  <c r="B1678" i="6" s="1"/>
  <c r="E321" i="4"/>
  <c r="C1678" i="6" s="1"/>
  <c r="F321" i="4"/>
  <c r="D1678" i="6" s="1"/>
  <c r="G321" i="4"/>
  <c r="E1678" i="6" s="1"/>
  <c r="H321" i="4"/>
  <c r="F1678" i="6" s="1"/>
  <c r="I321" i="4"/>
  <c r="G1678" i="6" s="1"/>
  <c r="J321" i="4"/>
  <c r="K321" i="4"/>
  <c r="H1678" i="6" s="1"/>
  <c r="M321" i="4"/>
  <c r="I1678" i="6" s="1"/>
  <c r="N321" i="4"/>
  <c r="O321" i="4"/>
  <c r="P321" i="4"/>
  <c r="J1678" i="6" s="1"/>
  <c r="D322" i="4"/>
  <c r="B531" i="6" s="1"/>
  <c r="E322" i="4"/>
  <c r="C531" i="6" s="1"/>
  <c r="F322" i="4"/>
  <c r="D531" i="6" s="1"/>
  <c r="G322" i="4"/>
  <c r="E531" i="6" s="1"/>
  <c r="H322" i="4"/>
  <c r="F531" i="6" s="1"/>
  <c r="I322" i="4"/>
  <c r="G531" i="6" s="1"/>
  <c r="J322" i="4"/>
  <c r="K322" i="4"/>
  <c r="H531" i="6" s="1"/>
  <c r="M322" i="4"/>
  <c r="I531" i="6" s="1"/>
  <c r="N322" i="4"/>
  <c r="O322" i="4"/>
  <c r="P322" i="4"/>
  <c r="J531" i="6" s="1"/>
  <c r="D323" i="4"/>
  <c r="B539" i="6" s="1"/>
  <c r="E323" i="4"/>
  <c r="C539" i="6" s="1"/>
  <c r="F323" i="4"/>
  <c r="D539" i="6" s="1"/>
  <c r="G323" i="4"/>
  <c r="E539" i="6" s="1"/>
  <c r="H323" i="4"/>
  <c r="F539" i="6" s="1"/>
  <c r="I323" i="4"/>
  <c r="G539" i="6" s="1"/>
  <c r="J323" i="4"/>
  <c r="K323" i="4"/>
  <c r="H539" i="6" s="1"/>
  <c r="M323" i="4"/>
  <c r="I539" i="6" s="1"/>
  <c r="N323" i="4"/>
  <c r="O323" i="4"/>
  <c r="P323" i="4"/>
  <c r="J539" i="6" s="1"/>
  <c r="D324" i="4"/>
  <c r="B380" i="6" s="1"/>
  <c r="E324" i="4"/>
  <c r="C380" i="6" s="1"/>
  <c r="F324" i="4"/>
  <c r="D380" i="6" s="1"/>
  <c r="G324" i="4"/>
  <c r="E380" i="6" s="1"/>
  <c r="H324" i="4"/>
  <c r="F380" i="6" s="1"/>
  <c r="I324" i="4"/>
  <c r="G380" i="6" s="1"/>
  <c r="J324" i="4"/>
  <c r="K324" i="4"/>
  <c r="H380" i="6" s="1"/>
  <c r="M324" i="4"/>
  <c r="I380" i="6" s="1"/>
  <c r="N324" i="4"/>
  <c r="O324" i="4"/>
  <c r="P324" i="4"/>
  <c r="J380" i="6" s="1"/>
  <c r="D325" i="4"/>
  <c r="B868" i="6" s="1"/>
  <c r="E325" i="4"/>
  <c r="C868" i="6" s="1"/>
  <c r="F325" i="4"/>
  <c r="D868" i="6" s="1"/>
  <c r="G325" i="4"/>
  <c r="E868" i="6" s="1"/>
  <c r="H325" i="4"/>
  <c r="F868" i="6" s="1"/>
  <c r="I325" i="4"/>
  <c r="G868" i="6" s="1"/>
  <c r="J325" i="4"/>
  <c r="K325" i="4"/>
  <c r="H868" i="6" s="1"/>
  <c r="M325" i="4"/>
  <c r="I868" i="6" s="1"/>
  <c r="N325" i="4"/>
  <c r="O325" i="4"/>
  <c r="P325" i="4"/>
  <c r="J868" i="6" s="1"/>
  <c r="D326" i="4"/>
  <c r="B472" i="6" s="1"/>
  <c r="E326" i="4"/>
  <c r="C472" i="6" s="1"/>
  <c r="F326" i="4"/>
  <c r="D472" i="6" s="1"/>
  <c r="G326" i="4"/>
  <c r="E472" i="6" s="1"/>
  <c r="H326" i="4"/>
  <c r="F472" i="6" s="1"/>
  <c r="I326" i="4"/>
  <c r="G472" i="6" s="1"/>
  <c r="J326" i="4"/>
  <c r="K326" i="4"/>
  <c r="H472" i="6" s="1"/>
  <c r="M326" i="4"/>
  <c r="I472" i="6" s="1"/>
  <c r="N326" i="4"/>
  <c r="O326" i="4"/>
  <c r="P326" i="4"/>
  <c r="J472" i="6" s="1"/>
  <c r="D327" i="4"/>
  <c r="B1860" i="6" s="1"/>
  <c r="E327" i="4"/>
  <c r="C1860" i="6" s="1"/>
  <c r="F327" i="4"/>
  <c r="D1860" i="6" s="1"/>
  <c r="G327" i="4"/>
  <c r="E1860" i="6" s="1"/>
  <c r="H327" i="4"/>
  <c r="F1860" i="6" s="1"/>
  <c r="I327" i="4"/>
  <c r="G1860" i="6" s="1"/>
  <c r="J327" i="4"/>
  <c r="K327" i="4"/>
  <c r="H1860" i="6" s="1"/>
  <c r="M327" i="4"/>
  <c r="I1860" i="6" s="1"/>
  <c r="N327" i="4"/>
  <c r="O327" i="4"/>
  <c r="P327" i="4"/>
  <c r="J1860" i="6" s="1"/>
  <c r="D328" i="4"/>
  <c r="B1861" i="6" s="1"/>
  <c r="E328" i="4"/>
  <c r="C1861" i="6" s="1"/>
  <c r="F328" i="4"/>
  <c r="D1861" i="6" s="1"/>
  <c r="G328" i="4"/>
  <c r="E1861" i="6" s="1"/>
  <c r="H328" i="4"/>
  <c r="F1861" i="6" s="1"/>
  <c r="I328" i="4"/>
  <c r="G1861" i="6" s="1"/>
  <c r="J328" i="4"/>
  <c r="K328" i="4"/>
  <c r="H1861" i="6" s="1"/>
  <c r="M328" i="4"/>
  <c r="I1861" i="6" s="1"/>
  <c r="N328" i="4"/>
  <c r="O328" i="4"/>
  <c r="P328" i="4"/>
  <c r="J1861" i="6" s="1"/>
  <c r="D329" i="4"/>
  <c r="B1786" i="6" s="1"/>
  <c r="E329" i="4"/>
  <c r="C1786" i="6" s="1"/>
  <c r="F329" i="4"/>
  <c r="D1786" i="6" s="1"/>
  <c r="G329" i="4"/>
  <c r="E1786" i="6" s="1"/>
  <c r="H329" i="4"/>
  <c r="F1786" i="6" s="1"/>
  <c r="I329" i="4"/>
  <c r="G1786" i="6" s="1"/>
  <c r="J329" i="4"/>
  <c r="K329" i="4"/>
  <c r="H1786" i="6" s="1"/>
  <c r="M329" i="4"/>
  <c r="I1786" i="6" s="1"/>
  <c r="N329" i="4"/>
  <c r="O329" i="4"/>
  <c r="P329" i="4"/>
  <c r="J1786" i="6" s="1"/>
  <c r="D330" i="4"/>
  <c r="B230" i="6" s="1"/>
  <c r="E330" i="4"/>
  <c r="C230" i="6" s="1"/>
  <c r="F330" i="4"/>
  <c r="D230" i="6" s="1"/>
  <c r="G330" i="4"/>
  <c r="E230" i="6" s="1"/>
  <c r="H330" i="4"/>
  <c r="F230" i="6" s="1"/>
  <c r="I330" i="4"/>
  <c r="G230" i="6" s="1"/>
  <c r="J330" i="4"/>
  <c r="K330" i="4"/>
  <c r="H230" i="6" s="1"/>
  <c r="M330" i="4"/>
  <c r="I230" i="6" s="1"/>
  <c r="N330" i="4"/>
  <c r="O330" i="4"/>
  <c r="P330" i="4"/>
  <c r="J230" i="6" s="1"/>
  <c r="D331" i="4"/>
  <c r="B291" i="6" s="1"/>
  <c r="E331" i="4"/>
  <c r="C291" i="6" s="1"/>
  <c r="F331" i="4"/>
  <c r="D291" i="6" s="1"/>
  <c r="G331" i="4"/>
  <c r="E291" i="6" s="1"/>
  <c r="H331" i="4"/>
  <c r="F291" i="6" s="1"/>
  <c r="I331" i="4"/>
  <c r="G291" i="6" s="1"/>
  <c r="J331" i="4"/>
  <c r="K331" i="4"/>
  <c r="H291" i="6" s="1"/>
  <c r="M331" i="4"/>
  <c r="I291" i="6" s="1"/>
  <c r="N331" i="4"/>
  <c r="O331" i="4"/>
  <c r="P331" i="4"/>
  <c r="J291" i="6" s="1"/>
  <c r="D332" i="4"/>
  <c r="B466" i="6" s="1"/>
  <c r="E332" i="4"/>
  <c r="C466" i="6" s="1"/>
  <c r="F332" i="4"/>
  <c r="D466" i="6" s="1"/>
  <c r="G332" i="4"/>
  <c r="E466" i="6" s="1"/>
  <c r="H332" i="4"/>
  <c r="F466" i="6" s="1"/>
  <c r="I332" i="4"/>
  <c r="G466" i="6" s="1"/>
  <c r="J332" i="4"/>
  <c r="K332" i="4"/>
  <c r="H466" i="6" s="1"/>
  <c r="M332" i="4"/>
  <c r="I466" i="6" s="1"/>
  <c r="N332" i="4"/>
  <c r="O332" i="4"/>
  <c r="P332" i="4"/>
  <c r="J466" i="6" s="1"/>
  <c r="D333" i="4"/>
  <c r="B265" i="6" s="1"/>
  <c r="E333" i="4"/>
  <c r="C265" i="6" s="1"/>
  <c r="F333" i="4"/>
  <c r="D265" i="6" s="1"/>
  <c r="G333" i="4"/>
  <c r="E265" i="6" s="1"/>
  <c r="H333" i="4"/>
  <c r="F265" i="6" s="1"/>
  <c r="I333" i="4"/>
  <c r="G265" i="6" s="1"/>
  <c r="J333" i="4"/>
  <c r="K333" i="4"/>
  <c r="H265" i="6" s="1"/>
  <c r="M333" i="4"/>
  <c r="I265" i="6" s="1"/>
  <c r="N333" i="4"/>
  <c r="O333" i="4"/>
  <c r="P333" i="4"/>
  <c r="J265" i="6" s="1"/>
  <c r="D334" i="4"/>
  <c r="B266" i="6" s="1"/>
  <c r="E334" i="4"/>
  <c r="C266" i="6" s="1"/>
  <c r="F334" i="4"/>
  <c r="D266" i="6" s="1"/>
  <c r="G334" i="4"/>
  <c r="E266" i="6" s="1"/>
  <c r="H334" i="4"/>
  <c r="F266" i="6" s="1"/>
  <c r="I334" i="4"/>
  <c r="G266" i="6" s="1"/>
  <c r="J334" i="4"/>
  <c r="K334" i="4"/>
  <c r="H266" i="6" s="1"/>
  <c r="M334" i="4"/>
  <c r="I266" i="6" s="1"/>
  <c r="N334" i="4"/>
  <c r="O334" i="4"/>
  <c r="P334" i="4"/>
  <c r="J266" i="6" s="1"/>
  <c r="D335" i="4"/>
  <c r="B1440" i="6" s="1"/>
  <c r="E335" i="4"/>
  <c r="C1440" i="6" s="1"/>
  <c r="F335" i="4"/>
  <c r="D1440" i="6" s="1"/>
  <c r="G335" i="4"/>
  <c r="E1440" i="6" s="1"/>
  <c r="H335" i="4"/>
  <c r="F1440" i="6" s="1"/>
  <c r="I335" i="4"/>
  <c r="G1440" i="6" s="1"/>
  <c r="J335" i="4"/>
  <c r="K335" i="4"/>
  <c r="H1440" i="6" s="1"/>
  <c r="M335" i="4"/>
  <c r="I1440" i="6" s="1"/>
  <c r="N335" i="4"/>
  <c r="O335" i="4"/>
  <c r="P335" i="4"/>
  <c r="J1440" i="6" s="1"/>
  <c r="D336" i="4"/>
  <c r="B1547" i="6" s="1"/>
  <c r="E336" i="4"/>
  <c r="C1547" i="6" s="1"/>
  <c r="F336" i="4"/>
  <c r="D1547" i="6" s="1"/>
  <c r="G336" i="4"/>
  <c r="E1547" i="6" s="1"/>
  <c r="H336" i="4"/>
  <c r="F1547" i="6" s="1"/>
  <c r="I336" i="4"/>
  <c r="G1547" i="6" s="1"/>
  <c r="J336" i="4"/>
  <c r="K336" i="4"/>
  <c r="H1547" i="6" s="1"/>
  <c r="M336" i="4"/>
  <c r="I1547" i="6" s="1"/>
  <c r="N336" i="4"/>
  <c r="O336" i="4"/>
  <c r="P336" i="4"/>
  <c r="J1547" i="6" s="1"/>
  <c r="D337" i="4"/>
  <c r="B397" i="6" s="1"/>
  <c r="E337" i="4"/>
  <c r="C397" i="6" s="1"/>
  <c r="F337" i="4"/>
  <c r="D397" i="6" s="1"/>
  <c r="G337" i="4"/>
  <c r="E397" i="6" s="1"/>
  <c r="H337" i="4"/>
  <c r="F397" i="6" s="1"/>
  <c r="I337" i="4"/>
  <c r="G397" i="6" s="1"/>
  <c r="J337" i="4"/>
  <c r="K337" i="4"/>
  <c r="H397" i="6" s="1"/>
  <c r="M337" i="4"/>
  <c r="I397" i="6" s="1"/>
  <c r="N337" i="4"/>
  <c r="O337" i="4"/>
  <c r="P337" i="4"/>
  <c r="J397" i="6" s="1"/>
  <c r="D338" i="4"/>
  <c r="B210" i="6" s="1"/>
  <c r="E338" i="4"/>
  <c r="C210" i="6" s="1"/>
  <c r="F338" i="4"/>
  <c r="D210" i="6" s="1"/>
  <c r="G338" i="4"/>
  <c r="E210" i="6" s="1"/>
  <c r="H338" i="4"/>
  <c r="F210" i="6" s="1"/>
  <c r="I338" i="4"/>
  <c r="G210" i="6" s="1"/>
  <c r="J338" i="4"/>
  <c r="K338" i="4"/>
  <c r="H210" i="6" s="1"/>
  <c r="M338" i="4"/>
  <c r="I210" i="6" s="1"/>
  <c r="N338" i="4"/>
  <c r="O338" i="4"/>
  <c r="P338" i="4"/>
  <c r="J210" i="6" s="1"/>
  <c r="D339" i="4"/>
  <c r="B211" i="6" s="1"/>
  <c r="E339" i="4"/>
  <c r="C211" i="6" s="1"/>
  <c r="F339" i="4"/>
  <c r="D211" i="6" s="1"/>
  <c r="G339" i="4"/>
  <c r="E211" i="6" s="1"/>
  <c r="H339" i="4"/>
  <c r="F211" i="6" s="1"/>
  <c r="I339" i="4"/>
  <c r="G211" i="6" s="1"/>
  <c r="J339" i="4"/>
  <c r="K339" i="4"/>
  <c r="H211" i="6" s="1"/>
  <c r="M339" i="4"/>
  <c r="I211" i="6" s="1"/>
  <c r="N339" i="4"/>
  <c r="O339" i="4"/>
  <c r="P339" i="4"/>
  <c r="J211" i="6" s="1"/>
  <c r="D340" i="4"/>
  <c r="B151" i="6" s="1"/>
  <c r="E340" i="4"/>
  <c r="C151" i="6" s="1"/>
  <c r="F340" i="4"/>
  <c r="D151" i="6" s="1"/>
  <c r="G340" i="4"/>
  <c r="E151" i="6" s="1"/>
  <c r="H340" i="4"/>
  <c r="F151" i="6" s="1"/>
  <c r="I340" i="4"/>
  <c r="G151" i="6" s="1"/>
  <c r="J340" i="4"/>
  <c r="K340" i="4"/>
  <c r="H151" i="6" s="1"/>
  <c r="M340" i="4"/>
  <c r="I151" i="6" s="1"/>
  <c r="N340" i="4"/>
  <c r="O340" i="4"/>
  <c r="P340" i="4"/>
  <c r="J151" i="6" s="1"/>
  <c r="D341" i="4"/>
  <c r="B148" i="6" s="1"/>
  <c r="E341" i="4"/>
  <c r="C148" i="6" s="1"/>
  <c r="F341" i="4"/>
  <c r="D148" i="6" s="1"/>
  <c r="G341" i="4"/>
  <c r="E148" i="6" s="1"/>
  <c r="H341" i="4"/>
  <c r="F148" i="6" s="1"/>
  <c r="I341" i="4"/>
  <c r="G148" i="6" s="1"/>
  <c r="J341" i="4"/>
  <c r="K341" i="4"/>
  <c r="H148" i="6" s="1"/>
  <c r="M341" i="4"/>
  <c r="I148" i="6" s="1"/>
  <c r="N341" i="4"/>
  <c r="O341" i="4"/>
  <c r="P341" i="4"/>
  <c r="J148" i="6" s="1"/>
  <c r="D342" i="4"/>
  <c r="B136" i="6" s="1"/>
  <c r="E342" i="4"/>
  <c r="C136" i="6" s="1"/>
  <c r="F342" i="4"/>
  <c r="D136" i="6" s="1"/>
  <c r="G342" i="4"/>
  <c r="E136" i="6" s="1"/>
  <c r="H342" i="4"/>
  <c r="F136" i="6" s="1"/>
  <c r="I342" i="4"/>
  <c r="G136" i="6" s="1"/>
  <c r="J342" i="4"/>
  <c r="K342" i="4"/>
  <c r="H136" i="6" s="1"/>
  <c r="M342" i="4"/>
  <c r="I136" i="6" s="1"/>
  <c r="N342" i="4"/>
  <c r="O342" i="4"/>
  <c r="P342" i="4"/>
  <c r="J136" i="6" s="1"/>
  <c r="D343" i="4"/>
  <c r="B141" i="6" s="1"/>
  <c r="E343" i="4"/>
  <c r="C141" i="6" s="1"/>
  <c r="F343" i="4"/>
  <c r="D141" i="6" s="1"/>
  <c r="G343" i="4"/>
  <c r="E141" i="6" s="1"/>
  <c r="H343" i="4"/>
  <c r="F141" i="6" s="1"/>
  <c r="I343" i="4"/>
  <c r="G141" i="6" s="1"/>
  <c r="J343" i="4"/>
  <c r="K343" i="4"/>
  <c r="H141" i="6" s="1"/>
  <c r="M343" i="4"/>
  <c r="I141" i="6" s="1"/>
  <c r="N343" i="4"/>
  <c r="O343" i="4"/>
  <c r="P343" i="4"/>
  <c r="J141" i="6" s="1"/>
  <c r="D344" i="4"/>
  <c r="B186" i="6" s="1"/>
  <c r="E344" i="4"/>
  <c r="C186" i="6" s="1"/>
  <c r="F344" i="4"/>
  <c r="D186" i="6" s="1"/>
  <c r="G344" i="4"/>
  <c r="E186" i="6" s="1"/>
  <c r="H344" i="4"/>
  <c r="F186" i="6" s="1"/>
  <c r="I344" i="4"/>
  <c r="G186" i="6" s="1"/>
  <c r="J344" i="4"/>
  <c r="K344" i="4"/>
  <c r="H186" i="6" s="1"/>
  <c r="M344" i="4"/>
  <c r="I186" i="6" s="1"/>
  <c r="N344" i="4"/>
  <c r="O344" i="4"/>
  <c r="P344" i="4"/>
  <c r="J186" i="6" s="1"/>
  <c r="D345" i="4"/>
  <c r="B819" i="6" s="1"/>
  <c r="E345" i="4"/>
  <c r="C819" i="6" s="1"/>
  <c r="F345" i="4"/>
  <c r="D819" i="6" s="1"/>
  <c r="G345" i="4"/>
  <c r="E819" i="6" s="1"/>
  <c r="H345" i="4"/>
  <c r="F819" i="6" s="1"/>
  <c r="I345" i="4"/>
  <c r="G819" i="6" s="1"/>
  <c r="J345" i="4"/>
  <c r="K345" i="4"/>
  <c r="H819" i="6" s="1"/>
  <c r="M345" i="4"/>
  <c r="I819" i="6" s="1"/>
  <c r="N345" i="4"/>
  <c r="O345" i="4"/>
  <c r="P345" i="4"/>
  <c r="J819" i="6" s="1"/>
  <c r="D346" i="4"/>
  <c r="B826" i="6" s="1"/>
  <c r="E346" i="4"/>
  <c r="C826" i="6" s="1"/>
  <c r="F346" i="4"/>
  <c r="D826" i="6" s="1"/>
  <c r="G346" i="4"/>
  <c r="E826" i="6" s="1"/>
  <c r="H346" i="4"/>
  <c r="F826" i="6" s="1"/>
  <c r="I346" i="4"/>
  <c r="G826" i="6" s="1"/>
  <c r="J346" i="4"/>
  <c r="K346" i="4"/>
  <c r="H826" i="6" s="1"/>
  <c r="M346" i="4"/>
  <c r="I826" i="6" s="1"/>
  <c r="N346" i="4"/>
  <c r="O346" i="4"/>
  <c r="P346" i="4"/>
  <c r="J826" i="6" s="1"/>
  <c r="D347" i="4"/>
  <c r="B816" i="6" s="1"/>
  <c r="E347" i="4"/>
  <c r="C816" i="6" s="1"/>
  <c r="F347" i="4"/>
  <c r="D816" i="6" s="1"/>
  <c r="G347" i="4"/>
  <c r="E816" i="6" s="1"/>
  <c r="H347" i="4"/>
  <c r="F816" i="6" s="1"/>
  <c r="I347" i="4"/>
  <c r="G816" i="6" s="1"/>
  <c r="J347" i="4"/>
  <c r="K347" i="4"/>
  <c r="H816" i="6" s="1"/>
  <c r="M347" i="4"/>
  <c r="I816" i="6" s="1"/>
  <c r="N347" i="4"/>
  <c r="O347" i="4"/>
  <c r="P347" i="4"/>
  <c r="J816" i="6" s="1"/>
  <c r="D348" i="4"/>
  <c r="B773" i="6" s="1"/>
  <c r="E348" i="4"/>
  <c r="C773" i="6" s="1"/>
  <c r="F348" i="4"/>
  <c r="D773" i="6" s="1"/>
  <c r="G348" i="4"/>
  <c r="E773" i="6" s="1"/>
  <c r="H348" i="4"/>
  <c r="F773" i="6" s="1"/>
  <c r="I348" i="4"/>
  <c r="G773" i="6" s="1"/>
  <c r="J348" i="4"/>
  <c r="K348" i="4"/>
  <c r="H773" i="6" s="1"/>
  <c r="M348" i="4"/>
  <c r="I773" i="6" s="1"/>
  <c r="N348" i="4"/>
  <c r="O348" i="4"/>
  <c r="P348" i="4"/>
  <c r="J773" i="6" s="1"/>
  <c r="D349" i="4"/>
  <c r="B783" i="6" s="1"/>
  <c r="E349" i="4"/>
  <c r="C783" i="6" s="1"/>
  <c r="F349" i="4"/>
  <c r="D783" i="6" s="1"/>
  <c r="G349" i="4"/>
  <c r="E783" i="6" s="1"/>
  <c r="H349" i="4"/>
  <c r="F783" i="6" s="1"/>
  <c r="I349" i="4"/>
  <c r="G783" i="6" s="1"/>
  <c r="J349" i="4"/>
  <c r="K349" i="4"/>
  <c r="H783" i="6" s="1"/>
  <c r="M349" i="4"/>
  <c r="I783" i="6" s="1"/>
  <c r="N349" i="4"/>
  <c r="O349" i="4"/>
  <c r="P349" i="4"/>
  <c r="J783" i="6" s="1"/>
  <c r="D350" i="4"/>
  <c r="B830" i="6" s="1"/>
  <c r="E350" i="4"/>
  <c r="C830" i="6" s="1"/>
  <c r="F350" i="4"/>
  <c r="D830" i="6" s="1"/>
  <c r="G350" i="4"/>
  <c r="E830" i="6" s="1"/>
  <c r="H350" i="4"/>
  <c r="F830" i="6" s="1"/>
  <c r="I350" i="4"/>
  <c r="G830" i="6" s="1"/>
  <c r="J350" i="4"/>
  <c r="K350" i="4"/>
  <c r="H830" i="6" s="1"/>
  <c r="M350" i="4"/>
  <c r="I830" i="6" s="1"/>
  <c r="N350" i="4"/>
  <c r="O350" i="4"/>
  <c r="P350" i="4"/>
  <c r="J830" i="6" s="1"/>
  <c r="D351" i="4"/>
  <c r="B835" i="6" s="1"/>
  <c r="E351" i="4"/>
  <c r="C835" i="6" s="1"/>
  <c r="F351" i="4"/>
  <c r="D835" i="6" s="1"/>
  <c r="G351" i="4"/>
  <c r="E835" i="6" s="1"/>
  <c r="H351" i="4"/>
  <c r="F835" i="6" s="1"/>
  <c r="I351" i="4"/>
  <c r="G835" i="6" s="1"/>
  <c r="J351" i="4"/>
  <c r="K351" i="4"/>
  <c r="H835" i="6" s="1"/>
  <c r="M351" i="4"/>
  <c r="I835" i="6" s="1"/>
  <c r="N351" i="4"/>
  <c r="O351" i="4"/>
  <c r="P351" i="4"/>
  <c r="J835" i="6" s="1"/>
  <c r="D352" i="4"/>
  <c r="B787" i="6" s="1"/>
  <c r="E352" i="4"/>
  <c r="C787" i="6" s="1"/>
  <c r="F352" i="4"/>
  <c r="D787" i="6" s="1"/>
  <c r="G352" i="4"/>
  <c r="E787" i="6" s="1"/>
  <c r="H352" i="4"/>
  <c r="F787" i="6" s="1"/>
  <c r="I352" i="4"/>
  <c r="G787" i="6" s="1"/>
  <c r="J352" i="4"/>
  <c r="K352" i="4"/>
  <c r="H787" i="6" s="1"/>
  <c r="M352" i="4"/>
  <c r="I787" i="6" s="1"/>
  <c r="N352" i="4"/>
  <c r="O352" i="4"/>
  <c r="P352" i="4"/>
  <c r="J787" i="6" s="1"/>
  <c r="D353" i="4"/>
  <c r="B1251" i="6" s="1"/>
  <c r="E353" i="4"/>
  <c r="C1251" i="6" s="1"/>
  <c r="F353" i="4"/>
  <c r="D1251" i="6" s="1"/>
  <c r="G353" i="4"/>
  <c r="E1251" i="6" s="1"/>
  <c r="H353" i="4"/>
  <c r="F1251" i="6" s="1"/>
  <c r="I353" i="4"/>
  <c r="G1251" i="6" s="1"/>
  <c r="J353" i="4"/>
  <c r="K353" i="4"/>
  <c r="H1251" i="6" s="1"/>
  <c r="M353" i="4"/>
  <c r="I1251" i="6" s="1"/>
  <c r="N353" i="4"/>
  <c r="O353" i="4"/>
  <c r="P353" i="4"/>
  <c r="J1251" i="6" s="1"/>
  <c r="D354" i="4"/>
  <c r="B1252" i="6" s="1"/>
  <c r="E354" i="4"/>
  <c r="C1252" i="6" s="1"/>
  <c r="F354" i="4"/>
  <c r="D1252" i="6" s="1"/>
  <c r="G354" i="4"/>
  <c r="E1252" i="6" s="1"/>
  <c r="H354" i="4"/>
  <c r="F1252" i="6" s="1"/>
  <c r="I354" i="4"/>
  <c r="G1252" i="6" s="1"/>
  <c r="J354" i="4"/>
  <c r="K354" i="4"/>
  <c r="H1252" i="6" s="1"/>
  <c r="M354" i="4"/>
  <c r="I1252" i="6" s="1"/>
  <c r="N354" i="4"/>
  <c r="O354" i="4"/>
  <c r="P354" i="4"/>
  <c r="J1252" i="6" s="1"/>
  <c r="D355" i="4"/>
  <c r="B1627" i="6" s="1"/>
  <c r="E355" i="4"/>
  <c r="C1627" i="6" s="1"/>
  <c r="F355" i="4"/>
  <c r="D1627" i="6" s="1"/>
  <c r="G355" i="4"/>
  <c r="E1627" i="6" s="1"/>
  <c r="H355" i="4"/>
  <c r="F1627" i="6" s="1"/>
  <c r="I355" i="4"/>
  <c r="G1627" i="6" s="1"/>
  <c r="J355" i="4"/>
  <c r="K355" i="4"/>
  <c r="H1627" i="6" s="1"/>
  <c r="M355" i="4"/>
  <c r="I1627" i="6" s="1"/>
  <c r="N355" i="4"/>
  <c r="O355" i="4"/>
  <c r="P355" i="4"/>
  <c r="J1627" i="6" s="1"/>
  <c r="D356" i="4"/>
  <c r="B1261" i="6" s="1"/>
  <c r="E356" i="4"/>
  <c r="C1261" i="6" s="1"/>
  <c r="F356" i="4"/>
  <c r="D1261" i="6" s="1"/>
  <c r="G356" i="4"/>
  <c r="E1261" i="6" s="1"/>
  <c r="H356" i="4"/>
  <c r="F1261" i="6" s="1"/>
  <c r="I356" i="4"/>
  <c r="G1261" i="6" s="1"/>
  <c r="J356" i="4"/>
  <c r="K356" i="4"/>
  <c r="H1261" i="6" s="1"/>
  <c r="M356" i="4"/>
  <c r="I1261" i="6" s="1"/>
  <c r="N356" i="4"/>
  <c r="O356" i="4"/>
  <c r="P356" i="4"/>
  <c r="J1261" i="6" s="1"/>
  <c r="D357" i="4"/>
  <c r="B1628" i="6" s="1"/>
  <c r="E357" i="4"/>
  <c r="C1628" i="6" s="1"/>
  <c r="F357" i="4"/>
  <c r="D1628" i="6" s="1"/>
  <c r="G357" i="4"/>
  <c r="E1628" i="6" s="1"/>
  <c r="H357" i="4"/>
  <c r="F1628" i="6" s="1"/>
  <c r="I357" i="4"/>
  <c r="G1628" i="6" s="1"/>
  <c r="J357" i="4"/>
  <c r="K357" i="4"/>
  <c r="H1628" i="6" s="1"/>
  <c r="M357" i="4"/>
  <c r="I1628" i="6" s="1"/>
  <c r="N357" i="4"/>
  <c r="O357" i="4"/>
  <c r="P357" i="4"/>
  <c r="J1628" i="6" s="1"/>
  <c r="D358" i="4"/>
  <c r="B1368" i="6" s="1"/>
  <c r="E358" i="4"/>
  <c r="C1368" i="6" s="1"/>
  <c r="F358" i="4"/>
  <c r="D1368" i="6" s="1"/>
  <c r="G358" i="4"/>
  <c r="E1368" i="6" s="1"/>
  <c r="H358" i="4"/>
  <c r="F1368" i="6" s="1"/>
  <c r="I358" i="4"/>
  <c r="G1368" i="6" s="1"/>
  <c r="J358" i="4"/>
  <c r="K358" i="4"/>
  <c r="H1368" i="6" s="1"/>
  <c r="M358" i="4"/>
  <c r="I1368" i="6" s="1"/>
  <c r="N358" i="4"/>
  <c r="O358" i="4"/>
  <c r="P358" i="4"/>
  <c r="J1368" i="6" s="1"/>
  <c r="D359" i="4"/>
  <c r="B1376" i="6" s="1"/>
  <c r="E359" i="4"/>
  <c r="C1376" i="6" s="1"/>
  <c r="F359" i="4"/>
  <c r="D1376" i="6" s="1"/>
  <c r="G359" i="4"/>
  <c r="E1376" i="6" s="1"/>
  <c r="H359" i="4"/>
  <c r="F1376" i="6" s="1"/>
  <c r="I359" i="4"/>
  <c r="G1376" i="6" s="1"/>
  <c r="J359" i="4"/>
  <c r="K359" i="4"/>
  <c r="H1376" i="6" s="1"/>
  <c r="M359" i="4"/>
  <c r="I1376" i="6" s="1"/>
  <c r="N359" i="4"/>
  <c r="O359" i="4"/>
  <c r="P359" i="4"/>
  <c r="J1376" i="6" s="1"/>
  <c r="D360" i="4"/>
  <c r="B1271" i="6" s="1"/>
  <c r="E360" i="4"/>
  <c r="C1271" i="6" s="1"/>
  <c r="F360" i="4"/>
  <c r="D1271" i="6" s="1"/>
  <c r="G360" i="4"/>
  <c r="E1271" i="6" s="1"/>
  <c r="H360" i="4"/>
  <c r="F1271" i="6" s="1"/>
  <c r="I360" i="4"/>
  <c r="G1271" i="6" s="1"/>
  <c r="J360" i="4"/>
  <c r="K360" i="4"/>
  <c r="H1271" i="6" s="1"/>
  <c r="M360" i="4"/>
  <c r="I1271" i="6" s="1"/>
  <c r="N360" i="4"/>
  <c r="O360" i="4"/>
  <c r="P360" i="4"/>
  <c r="J1271" i="6" s="1"/>
  <c r="D361" i="4"/>
  <c r="B1272" i="6" s="1"/>
  <c r="E361" i="4"/>
  <c r="C1272" i="6" s="1"/>
  <c r="F361" i="4"/>
  <c r="D1272" i="6" s="1"/>
  <c r="G361" i="4"/>
  <c r="E1272" i="6" s="1"/>
  <c r="H361" i="4"/>
  <c r="F1272" i="6" s="1"/>
  <c r="I361" i="4"/>
  <c r="G1272" i="6" s="1"/>
  <c r="J361" i="4"/>
  <c r="K361" i="4"/>
  <c r="H1272" i="6" s="1"/>
  <c r="M361" i="4"/>
  <c r="I1272" i="6" s="1"/>
  <c r="N361" i="4"/>
  <c r="O361" i="4"/>
  <c r="P361" i="4"/>
  <c r="J1272" i="6" s="1"/>
  <c r="D362" i="4"/>
  <c r="B1794" i="6" s="1"/>
  <c r="E362" i="4"/>
  <c r="C1794" i="6" s="1"/>
  <c r="F362" i="4"/>
  <c r="D1794" i="6" s="1"/>
  <c r="G362" i="4"/>
  <c r="E1794" i="6" s="1"/>
  <c r="H362" i="4"/>
  <c r="F1794" i="6" s="1"/>
  <c r="I362" i="4"/>
  <c r="G1794" i="6" s="1"/>
  <c r="J362" i="4"/>
  <c r="K362" i="4"/>
  <c r="H1794" i="6" s="1"/>
  <c r="M362" i="4"/>
  <c r="I1794" i="6" s="1"/>
  <c r="N362" i="4"/>
  <c r="O362" i="4"/>
  <c r="P362" i="4"/>
  <c r="J1794" i="6" s="1"/>
  <c r="D363" i="4"/>
  <c r="B1790" i="6" s="1"/>
  <c r="E363" i="4"/>
  <c r="C1790" i="6" s="1"/>
  <c r="F363" i="4"/>
  <c r="D1790" i="6" s="1"/>
  <c r="G363" i="4"/>
  <c r="E1790" i="6" s="1"/>
  <c r="H363" i="4"/>
  <c r="F1790" i="6" s="1"/>
  <c r="I363" i="4"/>
  <c r="G1790" i="6" s="1"/>
  <c r="J363" i="4"/>
  <c r="K363" i="4"/>
  <c r="H1790" i="6" s="1"/>
  <c r="M363" i="4"/>
  <c r="I1790" i="6" s="1"/>
  <c r="N363" i="4"/>
  <c r="O363" i="4"/>
  <c r="P363" i="4"/>
  <c r="J1790" i="6" s="1"/>
  <c r="D364" i="4"/>
  <c r="B710" i="6" s="1"/>
  <c r="E364" i="4"/>
  <c r="C710" i="6" s="1"/>
  <c r="F364" i="4"/>
  <c r="D710" i="6" s="1"/>
  <c r="G364" i="4"/>
  <c r="E710" i="6" s="1"/>
  <c r="H364" i="4"/>
  <c r="F710" i="6" s="1"/>
  <c r="I364" i="4"/>
  <c r="G710" i="6" s="1"/>
  <c r="J364" i="4"/>
  <c r="K364" i="4"/>
  <c r="H710" i="6" s="1"/>
  <c r="M364" i="4"/>
  <c r="I710" i="6" s="1"/>
  <c r="N364" i="4"/>
  <c r="O364" i="4"/>
  <c r="P364" i="4"/>
  <c r="J710" i="6" s="1"/>
  <c r="D365" i="4"/>
  <c r="B1736" i="6" s="1"/>
  <c r="E365" i="4"/>
  <c r="C1736" i="6" s="1"/>
  <c r="F365" i="4"/>
  <c r="D1736" i="6" s="1"/>
  <c r="G365" i="4"/>
  <c r="E1736" i="6" s="1"/>
  <c r="H365" i="4"/>
  <c r="F1736" i="6" s="1"/>
  <c r="I365" i="4"/>
  <c r="G1736" i="6" s="1"/>
  <c r="J365" i="4"/>
  <c r="K365" i="4"/>
  <c r="H1736" i="6" s="1"/>
  <c r="M365" i="4"/>
  <c r="I1736" i="6" s="1"/>
  <c r="N365" i="4"/>
  <c r="O365" i="4"/>
  <c r="P365" i="4"/>
  <c r="J1736" i="6" s="1"/>
  <c r="D366" i="4"/>
  <c r="B923" i="6" s="1"/>
  <c r="E366" i="4"/>
  <c r="C923" i="6" s="1"/>
  <c r="F366" i="4"/>
  <c r="D923" i="6" s="1"/>
  <c r="G366" i="4"/>
  <c r="E923" i="6" s="1"/>
  <c r="H366" i="4"/>
  <c r="F923" i="6" s="1"/>
  <c r="I366" i="4"/>
  <c r="G923" i="6" s="1"/>
  <c r="J366" i="4"/>
  <c r="K366" i="4"/>
  <c r="H923" i="6" s="1"/>
  <c r="M366" i="4"/>
  <c r="I923" i="6" s="1"/>
  <c r="N366" i="4"/>
  <c r="O366" i="4"/>
  <c r="P366" i="4"/>
  <c r="J923" i="6" s="1"/>
  <c r="D367" i="4"/>
  <c r="B916" i="6" s="1"/>
  <c r="E367" i="4"/>
  <c r="C916" i="6" s="1"/>
  <c r="F367" i="4"/>
  <c r="D916" i="6" s="1"/>
  <c r="G367" i="4"/>
  <c r="E916" i="6" s="1"/>
  <c r="H367" i="4"/>
  <c r="F916" i="6" s="1"/>
  <c r="I367" i="4"/>
  <c r="G916" i="6" s="1"/>
  <c r="J367" i="4"/>
  <c r="K367" i="4"/>
  <c r="H916" i="6" s="1"/>
  <c r="M367" i="4"/>
  <c r="I916" i="6" s="1"/>
  <c r="N367" i="4"/>
  <c r="O367" i="4"/>
  <c r="P367" i="4"/>
  <c r="J916" i="6" s="1"/>
  <c r="D368" i="4"/>
  <c r="B526" i="6" s="1"/>
  <c r="E368" i="4"/>
  <c r="C526" i="6" s="1"/>
  <c r="F368" i="4"/>
  <c r="D526" i="6" s="1"/>
  <c r="G368" i="4"/>
  <c r="E526" i="6" s="1"/>
  <c r="H368" i="4"/>
  <c r="F526" i="6" s="1"/>
  <c r="I368" i="4"/>
  <c r="G526" i="6" s="1"/>
  <c r="J368" i="4"/>
  <c r="K368" i="4"/>
  <c r="H526" i="6" s="1"/>
  <c r="M368" i="4"/>
  <c r="I526" i="6" s="1"/>
  <c r="N368" i="4"/>
  <c r="O368" i="4"/>
  <c r="P368" i="4"/>
  <c r="J526" i="6" s="1"/>
  <c r="D369" i="4"/>
  <c r="B568" i="6" s="1"/>
  <c r="E369" i="4"/>
  <c r="C568" i="6" s="1"/>
  <c r="F369" i="4"/>
  <c r="D568" i="6" s="1"/>
  <c r="G369" i="4"/>
  <c r="E568" i="6" s="1"/>
  <c r="H369" i="4"/>
  <c r="F568" i="6" s="1"/>
  <c r="I369" i="4"/>
  <c r="G568" i="6" s="1"/>
  <c r="J369" i="4"/>
  <c r="K369" i="4"/>
  <c r="H568" i="6" s="1"/>
  <c r="M369" i="4"/>
  <c r="I568" i="6" s="1"/>
  <c r="N369" i="4"/>
  <c r="O369" i="4"/>
  <c r="P369" i="4"/>
  <c r="J568" i="6" s="1"/>
  <c r="D370" i="4"/>
  <c r="B606" i="6" s="1"/>
  <c r="E370" i="4"/>
  <c r="C606" i="6" s="1"/>
  <c r="F370" i="4"/>
  <c r="D606" i="6" s="1"/>
  <c r="G370" i="4"/>
  <c r="E606" i="6" s="1"/>
  <c r="H370" i="4"/>
  <c r="F606" i="6" s="1"/>
  <c r="I370" i="4"/>
  <c r="G606" i="6" s="1"/>
  <c r="J370" i="4"/>
  <c r="K370" i="4"/>
  <c r="H606" i="6" s="1"/>
  <c r="M370" i="4"/>
  <c r="I606" i="6" s="1"/>
  <c r="N370" i="4"/>
  <c r="O370" i="4"/>
  <c r="P370" i="4"/>
  <c r="J606" i="6" s="1"/>
  <c r="D371" i="4"/>
  <c r="B1723" i="6" s="1"/>
  <c r="E371" i="4"/>
  <c r="C1723" i="6" s="1"/>
  <c r="F371" i="4"/>
  <c r="D1723" i="6" s="1"/>
  <c r="G371" i="4"/>
  <c r="E1723" i="6" s="1"/>
  <c r="H371" i="4"/>
  <c r="F1723" i="6" s="1"/>
  <c r="I371" i="4"/>
  <c r="G1723" i="6" s="1"/>
  <c r="J371" i="4"/>
  <c r="K371" i="4"/>
  <c r="H1723" i="6" s="1"/>
  <c r="M371" i="4"/>
  <c r="I1723" i="6" s="1"/>
  <c r="N371" i="4"/>
  <c r="O371" i="4"/>
  <c r="P371" i="4"/>
  <c r="J1723" i="6" s="1"/>
  <c r="D372" i="4"/>
  <c r="B427" i="6" s="1"/>
  <c r="E372" i="4"/>
  <c r="C427" i="6" s="1"/>
  <c r="F372" i="4"/>
  <c r="D427" i="6" s="1"/>
  <c r="G372" i="4"/>
  <c r="E427" i="6" s="1"/>
  <c r="H372" i="4"/>
  <c r="F427" i="6" s="1"/>
  <c r="I372" i="4"/>
  <c r="G427" i="6" s="1"/>
  <c r="J372" i="4"/>
  <c r="K372" i="4"/>
  <c r="H427" i="6" s="1"/>
  <c r="M372" i="4"/>
  <c r="I427" i="6" s="1"/>
  <c r="N372" i="4"/>
  <c r="O372" i="4"/>
  <c r="P372" i="4"/>
  <c r="J427" i="6" s="1"/>
  <c r="D373" i="4"/>
  <c r="B449" i="6" s="1"/>
  <c r="E373" i="4"/>
  <c r="C449" i="6" s="1"/>
  <c r="F373" i="4"/>
  <c r="D449" i="6" s="1"/>
  <c r="G373" i="4"/>
  <c r="E449" i="6" s="1"/>
  <c r="H373" i="4"/>
  <c r="F449" i="6" s="1"/>
  <c r="I373" i="4"/>
  <c r="G449" i="6" s="1"/>
  <c r="J373" i="4"/>
  <c r="K373" i="4"/>
  <c r="H449" i="6" s="1"/>
  <c r="M373" i="4"/>
  <c r="I449" i="6" s="1"/>
  <c r="N373" i="4"/>
  <c r="O373" i="4"/>
  <c r="P373" i="4"/>
  <c r="J449" i="6" s="1"/>
  <c r="D374" i="4"/>
  <c r="B463" i="6" s="1"/>
  <c r="E374" i="4"/>
  <c r="C463" i="6" s="1"/>
  <c r="F374" i="4"/>
  <c r="D463" i="6" s="1"/>
  <c r="G374" i="4"/>
  <c r="E463" i="6" s="1"/>
  <c r="H374" i="4"/>
  <c r="F463" i="6" s="1"/>
  <c r="I374" i="4"/>
  <c r="G463" i="6" s="1"/>
  <c r="J374" i="4"/>
  <c r="K374" i="4"/>
  <c r="H463" i="6" s="1"/>
  <c r="M374" i="4"/>
  <c r="I463" i="6" s="1"/>
  <c r="N374" i="4"/>
  <c r="O374" i="4"/>
  <c r="P374" i="4"/>
  <c r="J463" i="6" s="1"/>
  <c r="D375" i="4"/>
  <c r="B460" i="6" s="1"/>
  <c r="E375" i="4"/>
  <c r="C460" i="6" s="1"/>
  <c r="F375" i="4"/>
  <c r="D460" i="6" s="1"/>
  <c r="G375" i="4"/>
  <c r="E460" i="6" s="1"/>
  <c r="H375" i="4"/>
  <c r="F460" i="6" s="1"/>
  <c r="I375" i="4"/>
  <c r="G460" i="6" s="1"/>
  <c r="J375" i="4"/>
  <c r="K375" i="4"/>
  <c r="H460" i="6" s="1"/>
  <c r="M375" i="4"/>
  <c r="I460" i="6" s="1"/>
  <c r="N375" i="4"/>
  <c r="O375" i="4"/>
  <c r="P375" i="4"/>
  <c r="J460" i="6" s="1"/>
  <c r="D376" i="4"/>
  <c r="B1444" i="6" s="1"/>
  <c r="E376" i="4"/>
  <c r="C1444" i="6" s="1"/>
  <c r="F376" i="4"/>
  <c r="D1444" i="6" s="1"/>
  <c r="G376" i="4"/>
  <c r="E1444" i="6" s="1"/>
  <c r="H376" i="4"/>
  <c r="F1444" i="6" s="1"/>
  <c r="I376" i="4"/>
  <c r="G1444" i="6" s="1"/>
  <c r="J376" i="4"/>
  <c r="K376" i="4"/>
  <c r="H1444" i="6" s="1"/>
  <c r="M376" i="4"/>
  <c r="I1444" i="6" s="1"/>
  <c r="N376" i="4"/>
  <c r="O376" i="4"/>
  <c r="P376" i="4"/>
  <c r="J1444" i="6" s="1"/>
  <c r="D377" i="4"/>
  <c r="B487" i="6" s="1"/>
  <c r="E377" i="4"/>
  <c r="C487" i="6" s="1"/>
  <c r="F377" i="4"/>
  <c r="D487" i="6" s="1"/>
  <c r="G377" i="4"/>
  <c r="E487" i="6" s="1"/>
  <c r="H377" i="4"/>
  <c r="F487" i="6" s="1"/>
  <c r="I377" i="4"/>
  <c r="G487" i="6" s="1"/>
  <c r="J377" i="4"/>
  <c r="K377" i="4"/>
  <c r="H487" i="6" s="1"/>
  <c r="M377" i="4"/>
  <c r="I487" i="6" s="1"/>
  <c r="N377" i="4"/>
  <c r="O377" i="4"/>
  <c r="P377" i="4"/>
  <c r="J487" i="6" s="1"/>
  <c r="D378" i="4"/>
  <c r="B506" i="6" s="1"/>
  <c r="E378" i="4"/>
  <c r="C506" i="6" s="1"/>
  <c r="F378" i="4"/>
  <c r="D506" i="6" s="1"/>
  <c r="G378" i="4"/>
  <c r="E506" i="6" s="1"/>
  <c r="H378" i="4"/>
  <c r="F506" i="6" s="1"/>
  <c r="I378" i="4"/>
  <c r="G506" i="6" s="1"/>
  <c r="J378" i="4"/>
  <c r="K378" i="4"/>
  <c r="H506" i="6" s="1"/>
  <c r="M378" i="4"/>
  <c r="I506" i="6" s="1"/>
  <c r="N378" i="4"/>
  <c r="O378" i="4"/>
  <c r="P378" i="4"/>
  <c r="J506" i="6" s="1"/>
  <c r="D379" i="4"/>
  <c r="B5" i="6" s="1"/>
  <c r="E379" i="4"/>
  <c r="C5" i="6" s="1"/>
  <c r="F379" i="4"/>
  <c r="D5" i="6" s="1"/>
  <c r="G379" i="4"/>
  <c r="E5" i="6" s="1"/>
  <c r="H379" i="4"/>
  <c r="F5" i="6" s="1"/>
  <c r="I379" i="4"/>
  <c r="G5" i="6" s="1"/>
  <c r="J379" i="4"/>
  <c r="K379" i="4"/>
  <c r="H5" i="6" s="1"/>
  <c r="M379" i="4"/>
  <c r="I5" i="6" s="1"/>
  <c r="N379" i="4"/>
  <c r="O379" i="4"/>
  <c r="P379" i="4"/>
  <c r="J5" i="6" s="1"/>
  <c r="D380" i="4"/>
  <c r="B6" i="6" s="1"/>
  <c r="E380" i="4"/>
  <c r="C6" i="6" s="1"/>
  <c r="F380" i="4"/>
  <c r="D6" i="6" s="1"/>
  <c r="G380" i="4"/>
  <c r="E6" i="6" s="1"/>
  <c r="H380" i="4"/>
  <c r="F6" i="6" s="1"/>
  <c r="I380" i="4"/>
  <c r="G6" i="6" s="1"/>
  <c r="J380" i="4"/>
  <c r="K380" i="4"/>
  <c r="H6" i="6" s="1"/>
  <c r="M380" i="4"/>
  <c r="I6" i="6" s="1"/>
  <c r="N380" i="4"/>
  <c r="O380" i="4"/>
  <c r="P380" i="4"/>
  <c r="J6" i="6" s="1"/>
  <c r="D381" i="4"/>
  <c r="B62" i="6" s="1"/>
  <c r="E381" i="4"/>
  <c r="C62" i="6" s="1"/>
  <c r="F381" i="4"/>
  <c r="D62" i="6" s="1"/>
  <c r="G381" i="4"/>
  <c r="E62" i="6" s="1"/>
  <c r="H381" i="4"/>
  <c r="F62" i="6" s="1"/>
  <c r="I381" i="4"/>
  <c r="G62" i="6" s="1"/>
  <c r="J381" i="4"/>
  <c r="K381" i="4"/>
  <c r="H62" i="6" s="1"/>
  <c r="M381" i="4"/>
  <c r="I62" i="6" s="1"/>
  <c r="N381" i="4"/>
  <c r="O381" i="4"/>
  <c r="P381" i="4"/>
  <c r="J62" i="6" s="1"/>
  <c r="D382" i="4"/>
  <c r="B956" i="6" s="1"/>
  <c r="E382" i="4"/>
  <c r="C956" i="6" s="1"/>
  <c r="F382" i="4"/>
  <c r="D956" i="6" s="1"/>
  <c r="G382" i="4"/>
  <c r="E956" i="6" s="1"/>
  <c r="H382" i="4"/>
  <c r="F956" i="6" s="1"/>
  <c r="I382" i="4"/>
  <c r="G956" i="6" s="1"/>
  <c r="J382" i="4"/>
  <c r="K382" i="4"/>
  <c r="H956" i="6" s="1"/>
  <c r="M382" i="4"/>
  <c r="I956" i="6" s="1"/>
  <c r="N382" i="4"/>
  <c r="O382" i="4"/>
  <c r="P382" i="4"/>
  <c r="J956" i="6" s="1"/>
  <c r="D383" i="4"/>
  <c r="B1462" i="6" s="1"/>
  <c r="E383" i="4"/>
  <c r="C1462" i="6" s="1"/>
  <c r="F383" i="4"/>
  <c r="D1462" i="6" s="1"/>
  <c r="G383" i="4"/>
  <c r="E1462" i="6" s="1"/>
  <c r="H383" i="4"/>
  <c r="F1462" i="6" s="1"/>
  <c r="I383" i="4"/>
  <c r="G1462" i="6" s="1"/>
  <c r="J383" i="4"/>
  <c r="K383" i="4"/>
  <c r="H1462" i="6" s="1"/>
  <c r="M383" i="4"/>
  <c r="I1462" i="6" s="1"/>
  <c r="N383" i="4"/>
  <c r="O383" i="4"/>
  <c r="P383" i="4"/>
  <c r="J1462" i="6" s="1"/>
  <c r="D384" i="4"/>
  <c r="B724" i="6" s="1"/>
  <c r="E384" i="4"/>
  <c r="C724" i="6" s="1"/>
  <c r="F384" i="4"/>
  <c r="D724" i="6" s="1"/>
  <c r="G384" i="4"/>
  <c r="E724" i="6" s="1"/>
  <c r="H384" i="4"/>
  <c r="F724" i="6" s="1"/>
  <c r="I384" i="4"/>
  <c r="G724" i="6" s="1"/>
  <c r="J384" i="4"/>
  <c r="K384" i="4"/>
  <c r="H724" i="6" s="1"/>
  <c r="M384" i="4"/>
  <c r="I724" i="6" s="1"/>
  <c r="N384" i="4"/>
  <c r="O384" i="4"/>
  <c r="P384" i="4"/>
  <c r="J724" i="6" s="1"/>
  <c r="D385" i="4"/>
  <c r="B261" i="6" s="1"/>
  <c r="E385" i="4"/>
  <c r="C261" i="6" s="1"/>
  <c r="F385" i="4"/>
  <c r="D261" i="6" s="1"/>
  <c r="G385" i="4"/>
  <c r="E261" i="6" s="1"/>
  <c r="H385" i="4"/>
  <c r="F261" i="6" s="1"/>
  <c r="I385" i="4"/>
  <c r="G261" i="6" s="1"/>
  <c r="J385" i="4"/>
  <c r="K385" i="4"/>
  <c r="H261" i="6" s="1"/>
  <c r="M385" i="4"/>
  <c r="I261" i="6" s="1"/>
  <c r="N385" i="4"/>
  <c r="O385" i="4"/>
  <c r="P385" i="4"/>
  <c r="J261" i="6" s="1"/>
  <c r="D386" i="4"/>
  <c r="B271" i="6" s="1"/>
  <c r="E386" i="4"/>
  <c r="C271" i="6" s="1"/>
  <c r="F386" i="4"/>
  <c r="D271" i="6" s="1"/>
  <c r="G386" i="4"/>
  <c r="E271" i="6" s="1"/>
  <c r="H386" i="4"/>
  <c r="F271" i="6" s="1"/>
  <c r="I386" i="4"/>
  <c r="G271" i="6" s="1"/>
  <c r="J386" i="4"/>
  <c r="K386" i="4"/>
  <c r="H271" i="6" s="1"/>
  <c r="M386" i="4"/>
  <c r="I271" i="6" s="1"/>
  <c r="N386" i="4"/>
  <c r="O386" i="4"/>
  <c r="P386" i="4"/>
  <c r="J271" i="6" s="1"/>
  <c r="D387" i="4"/>
  <c r="B275" i="6" s="1"/>
  <c r="E387" i="4"/>
  <c r="C275" i="6" s="1"/>
  <c r="F387" i="4"/>
  <c r="D275" i="6" s="1"/>
  <c r="G387" i="4"/>
  <c r="E275" i="6" s="1"/>
  <c r="H387" i="4"/>
  <c r="F275" i="6" s="1"/>
  <c r="I387" i="4"/>
  <c r="G275" i="6" s="1"/>
  <c r="J387" i="4"/>
  <c r="K387" i="4"/>
  <c r="H275" i="6" s="1"/>
  <c r="M387" i="4"/>
  <c r="I275" i="6" s="1"/>
  <c r="N387" i="4"/>
  <c r="O387" i="4"/>
  <c r="P387" i="4"/>
  <c r="J275" i="6" s="1"/>
  <c r="D388" i="4"/>
  <c r="B805" i="6" s="1"/>
  <c r="E388" i="4"/>
  <c r="C805" i="6" s="1"/>
  <c r="F388" i="4"/>
  <c r="D805" i="6" s="1"/>
  <c r="G388" i="4"/>
  <c r="E805" i="6" s="1"/>
  <c r="H388" i="4"/>
  <c r="F805" i="6" s="1"/>
  <c r="I388" i="4"/>
  <c r="G805" i="6" s="1"/>
  <c r="J388" i="4"/>
  <c r="K388" i="4"/>
  <c r="H805" i="6" s="1"/>
  <c r="M388" i="4"/>
  <c r="I805" i="6" s="1"/>
  <c r="N388" i="4"/>
  <c r="O388" i="4"/>
  <c r="P388" i="4"/>
  <c r="J805" i="6" s="1"/>
  <c r="D389" i="4"/>
  <c r="B610" i="6" s="1"/>
  <c r="E389" i="4"/>
  <c r="C610" i="6" s="1"/>
  <c r="F389" i="4"/>
  <c r="D610" i="6" s="1"/>
  <c r="G389" i="4"/>
  <c r="E610" i="6" s="1"/>
  <c r="H389" i="4"/>
  <c r="F610" i="6" s="1"/>
  <c r="I389" i="4"/>
  <c r="G610" i="6" s="1"/>
  <c r="J389" i="4"/>
  <c r="K389" i="4"/>
  <c r="H610" i="6" s="1"/>
  <c r="M389" i="4"/>
  <c r="I610" i="6" s="1"/>
  <c r="N389" i="4"/>
  <c r="O389" i="4"/>
  <c r="P389" i="4"/>
  <c r="J610" i="6" s="1"/>
  <c r="D390" i="4"/>
  <c r="B806" i="6" s="1"/>
  <c r="E390" i="4"/>
  <c r="C806" i="6" s="1"/>
  <c r="F390" i="4"/>
  <c r="D806" i="6" s="1"/>
  <c r="G390" i="4"/>
  <c r="E806" i="6" s="1"/>
  <c r="H390" i="4"/>
  <c r="F806" i="6" s="1"/>
  <c r="I390" i="4"/>
  <c r="G806" i="6" s="1"/>
  <c r="J390" i="4"/>
  <c r="K390" i="4"/>
  <c r="H806" i="6" s="1"/>
  <c r="M390" i="4"/>
  <c r="I806" i="6" s="1"/>
  <c r="N390" i="4"/>
  <c r="O390" i="4"/>
  <c r="P390" i="4"/>
  <c r="J806" i="6" s="1"/>
  <c r="D391" i="4"/>
  <c r="B807" i="6" s="1"/>
  <c r="E391" i="4"/>
  <c r="C807" i="6" s="1"/>
  <c r="F391" i="4"/>
  <c r="D807" i="6" s="1"/>
  <c r="G391" i="4"/>
  <c r="E807" i="6" s="1"/>
  <c r="H391" i="4"/>
  <c r="F807" i="6" s="1"/>
  <c r="I391" i="4"/>
  <c r="G807" i="6" s="1"/>
  <c r="J391" i="4"/>
  <c r="K391" i="4"/>
  <c r="H807" i="6" s="1"/>
  <c r="M391" i="4"/>
  <c r="I807" i="6" s="1"/>
  <c r="N391" i="4"/>
  <c r="O391" i="4"/>
  <c r="P391" i="4"/>
  <c r="J807" i="6" s="1"/>
  <c r="D392" i="4"/>
  <c r="B808" i="6" s="1"/>
  <c r="E392" i="4"/>
  <c r="C808" i="6" s="1"/>
  <c r="F392" i="4"/>
  <c r="D808" i="6" s="1"/>
  <c r="G392" i="4"/>
  <c r="E808" i="6" s="1"/>
  <c r="H392" i="4"/>
  <c r="F808" i="6" s="1"/>
  <c r="I392" i="4"/>
  <c r="G808" i="6" s="1"/>
  <c r="J392" i="4"/>
  <c r="K392" i="4"/>
  <c r="H808" i="6" s="1"/>
  <c r="M392" i="4"/>
  <c r="I808" i="6" s="1"/>
  <c r="N392" i="4"/>
  <c r="O392" i="4"/>
  <c r="P392" i="4"/>
  <c r="J808" i="6" s="1"/>
  <c r="D393" i="4"/>
  <c r="B888" i="6" s="1"/>
  <c r="E393" i="4"/>
  <c r="C888" i="6" s="1"/>
  <c r="F393" i="4"/>
  <c r="D888" i="6" s="1"/>
  <c r="G393" i="4"/>
  <c r="E888" i="6" s="1"/>
  <c r="H393" i="4"/>
  <c r="F888" i="6" s="1"/>
  <c r="I393" i="4"/>
  <c r="G888" i="6" s="1"/>
  <c r="J393" i="4"/>
  <c r="K393" i="4"/>
  <c r="H888" i="6" s="1"/>
  <c r="M393" i="4"/>
  <c r="I888" i="6" s="1"/>
  <c r="N393" i="4"/>
  <c r="O393" i="4"/>
  <c r="P393" i="4"/>
  <c r="J888" i="6" s="1"/>
  <c r="D394" i="4"/>
  <c r="B969" i="6" s="1"/>
  <c r="E394" i="4"/>
  <c r="C969" i="6" s="1"/>
  <c r="F394" i="4"/>
  <c r="D969" i="6" s="1"/>
  <c r="G394" i="4"/>
  <c r="E969" i="6" s="1"/>
  <c r="H394" i="4"/>
  <c r="F969" i="6" s="1"/>
  <c r="I394" i="4"/>
  <c r="G969" i="6" s="1"/>
  <c r="J394" i="4"/>
  <c r="K394" i="4"/>
  <c r="H969" i="6" s="1"/>
  <c r="M394" i="4"/>
  <c r="I969" i="6" s="1"/>
  <c r="N394" i="4"/>
  <c r="O394" i="4"/>
  <c r="P394" i="4"/>
  <c r="J969" i="6" s="1"/>
  <c r="D395" i="4"/>
  <c r="B1668" i="6" s="1"/>
  <c r="E395" i="4"/>
  <c r="C1668" i="6" s="1"/>
  <c r="F395" i="4"/>
  <c r="D1668" i="6" s="1"/>
  <c r="G395" i="4"/>
  <c r="E1668" i="6" s="1"/>
  <c r="H395" i="4"/>
  <c r="F1668" i="6" s="1"/>
  <c r="I395" i="4"/>
  <c r="G1668" i="6" s="1"/>
  <c r="J395" i="4"/>
  <c r="K395" i="4"/>
  <c r="H1668" i="6" s="1"/>
  <c r="M395" i="4"/>
  <c r="I1668" i="6" s="1"/>
  <c r="N395" i="4"/>
  <c r="O395" i="4"/>
  <c r="P395" i="4"/>
  <c r="J1668" i="6" s="1"/>
  <c r="D396" i="4"/>
  <c r="B1581" i="6" s="1"/>
  <c r="E396" i="4"/>
  <c r="C1581" i="6" s="1"/>
  <c r="F396" i="4"/>
  <c r="D1581" i="6" s="1"/>
  <c r="G396" i="4"/>
  <c r="E1581" i="6" s="1"/>
  <c r="H396" i="4"/>
  <c r="F1581" i="6" s="1"/>
  <c r="I396" i="4"/>
  <c r="G1581" i="6" s="1"/>
  <c r="J396" i="4"/>
  <c r="K396" i="4"/>
  <c r="H1581" i="6" s="1"/>
  <c r="M396" i="4"/>
  <c r="I1581" i="6" s="1"/>
  <c r="N396" i="4"/>
  <c r="O396" i="4"/>
  <c r="P396" i="4"/>
  <c r="J1581" i="6" s="1"/>
  <c r="D397" i="4"/>
  <c r="B776" i="6" s="1"/>
  <c r="E397" i="4"/>
  <c r="C776" i="6" s="1"/>
  <c r="F397" i="4"/>
  <c r="D776" i="6" s="1"/>
  <c r="G397" i="4"/>
  <c r="E776" i="6" s="1"/>
  <c r="H397" i="4"/>
  <c r="F776" i="6" s="1"/>
  <c r="I397" i="4"/>
  <c r="G776" i="6" s="1"/>
  <c r="J397" i="4"/>
  <c r="K397" i="4"/>
  <c r="H776" i="6" s="1"/>
  <c r="M397" i="4"/>
  <c r="I776" i="6" s="1"/>
  <c r="N397" i="4"/>
  <c r="O397" i="4"/>
  <c r="P397" i="4"/>
  <c r="J776" i="6" s="1"/>
  <c r="D398" i="4"/>
  <c r="B777" i="6" s="1"/>
  <c r="E398" i="4"/>
  <c r="C777" i="6" s="1"/>
  <c r="F398" i="4"/>
  <c r="D777" i="6" s="1"/>
  <c r="G398" i="4"/>
  <c r="E777" i="6" s="1"/>
  <c r="H398" i="4"/>
  <c r="F777" i="6" s="1"/>
  <c r="I398" i="4"/>
  <c r="G777" i="6" s="1"/>
  <c r="J398" i="4"/>
  <c r="K398" i="4"/>
  <c r="H777" i="6" s="1"/>
  <c r="M398" i="4"/>
  <c r="I777" i="6" s="1"/>
  <c r="N398" i="4"/>
  <c r="O398" i="4"/>
  <c r="P398" i="4"/>
  <c r="J777" i="6" s="1"/>
  <c r="D399" i="4"/>
  <c r="B794" i="6" s="1"/>
  <c r="E399" i="4"/>
  <c r="C794" i="6" s="1"/>
  <c r="F399" i="4"/>
  <c r="D794" i="6" s="1"/>
  <c r="G399" i="4"/>
  <c r="E794" i="6" s="1"/>
  <c r="H399" i="4"/>
  <c r="F794" i="6" s="1"/>
  <c r="I399" i="4"/>
  <c r="G794" i="6" s="1"/>
  <c r="J399" i="4"/>
  <c r="K399" i="4"/>
  <c r="H794" i="6" s="1"/>
  <c r="M399" i="4"/>
  <c r="I794" i="6" s="1"/>
  <c r="N399" i="4"/>
  <c r="O399" i="4"/>
  <c r="P399" i="4"/>
  <c r="J794" i="6" s="1"/>
  <c r="D400" i="4"/>
  <c r="B1854" i="6" s="1"/>
  <c r="E400" i="4"/>
  <c r="C1854" i="6" s="1"/>
  <c r="F400" i="4"/>
  <c r="D1854" i="6" s="1"/>
  <c r="G400" i="4"/>
  <c r="E1854" i="6" s="1"/>
  <c r="H400" i="4"/>
  <c r="F1854" i="6" s="1"/>
  <c r="I400" i="4"/>
  <c r="G1854" i="6" s="1"/>
  <c r="J400" i="4"/>
  <c r="K400" i="4"/>
  <c r="H1854" i="6" s="1"/>
  <c r="M400" i="4"/>
  <c r="I1854" i="6" s="1"/>
  <c r="N400" i="4"/>
  <c r="O400" i="4"/>
  <c r="P400" i="4"/>
  <c r="J1854" i="6" s="1"/>
  <c r="D401" i="4"/>
  <c r="B1729" i="6" s="1"/>
  <c r="E401" i="4"/>
  <c r="C1729" i="6" s="1"/>
  <c r="F401" i="4"/>
  <c r="D1729" i="6" s="1"/>
  <c r="G401" i="4"/>
  <c r="E1729" i="6" s="1"/>
  <c r="H401" i="4"/>
  <c r="F1729" i="6" s="1"/>
  <c r="I401" i="4"/>
  <c r="G1729" i="6" s="1"/>
  <c r="J401" i="4"/>
  <c r="K401" i="4"/>
  <c r="H1729" i="6" s="1"/>
  <c r="M401" i="4"/>
  <c r="I1729" i="6" s="1"/>
  <c r="N401" i="4"/>
  <c r="O401" i="4"/>
  <c r="P401" i="4"/>
  <c r="J1729" i="6" s="1"/>
  <c r="D402" i="4"/>
  <c r="B1396" i="6" s="1"/>
  <c r="E402" i="4"/>
  <c r="C1396" i="6" s="1"/>
  <c r="F402" i="4"/>
  <c r="D1396" i="6" s="1"/>
  <c r="G402" i="4"/>
  <c r="E1396" i="6" s="1"/>
  <c r="H402" i="4"/>
  <c r="F1396" i="6" s="1"/>
  <c r="I402" i="4"/>
  <c r="G1396" i="6" s="1"/>
  <c r="J402" i="4"/>
  <c r="K402" i="4"/>
  <c r="H1396" i="6" s="1"/>
  <c r="M402" i="4"/>
  <c r="I1396" i="6" s="1"/>
  <c r="N402" i="4"/>
  <c r="O402" i="4"/>
  <c r="P402" i="4"/>
  <c r="J1396" i="6" s="1"/>
  <c r="D403" i="4"/>
  <c r="B144" i="6" s="1"/>
  <c r="E403" i="4"/>
  <c r="C144" i="6" s="1"/>
  <c r="F403" i="4"/>
  <c r="D144" i="6" s="1"/>
  <c r="G403" i="4"/>
  <c r="E144" i="6" s="1"/>
  <c r="H403" i="4"/>
  <c r="F144" i="6" s="1"/>
  <c r="I403" i="4"/>
  <c r="G144" i="6" s="1"/>
  <c r="J403" i="4"/>
  <c r="K403" i="4"/>
  <c r="H144" i="6" s="1"/>
  <c r="M403" i="4"/>
  <c r="I144" i="6" s="1"/>
  <c r="N403" i="4"/>
  <c r="O403" i="4"/>
  <c r="P403" i="4"/>
  <c r="J144" i="6" s="1"/>
  <c r="D404" i="4"/>
  <c r="B1143" i="6" s="1"/>
  <c r="E404" i="4"/>
  <c r="C1143" i="6" s="1"/>
  <c r="F404" i="4"/>
  <c r="D1143" i="6" s="1"/>
  <c r="G404" i="4"/>
  <c r="E1143" i="6" s="1"/>
  <c r="H404" i="4"/>
  <c r="F1143" i="6" s="1"/>
  <c r="I404" i="4"/>
  <c r="G1143" i="6" s="1"/>
  <c r="J404" i="4"/>
  <c r="K404" i="4"/>
  <c r="H1143" i="6" s="1"/>
  <c r="M404" i="4"/>
  <c r="I1143" i="6" s="1"/>
  <c r="N404" i="4"/>
  <c r="O404" i="4"/>
  <c r="P404" i="4"/>
  <c r="J1143" i="6" s="1"/>
  <c r="D405" i="4"/>
  <c r="B415" i="6" s="1"/>
  <c r="E405" i="4"/>
  <c r="C415" i="6" s="1"/>
  <c r="F405" i="4"/>
  <c r="D415" i="6" s="1"/>
  <c r="G405" i="4"/>
  <c r="E415" i="6" s="1"/>
  <c r="H405" i="4"/>
  <c r="F415" i="6" s="1"/>
  <c r="I405" i="4"/>
  <c r="G415" i="6" s="1"/>
  <c r="J405" i="4"/>
  <c r="K405" i="4"/>
  <c r="H415" i="6" s="1"/>
  <c r="M405" i="4"/>
  <c r="I415" i="6" s="1"/>
  <c r="N405" i="4"/>
  <c r="O405" i="4"/>
  <c r="P405" i="4"/>
  <c r="J415" i="6" s="1"/>
  <c r="D406" i="4"/>
  <c r="B416" i="6" s="1"/>
  <c r="E406" i="4"/>
  <c r="C416" i="6" s="1"/>
  <c r="F406" i="4"/>
  <c r="D416" i="6" s="1"/>
  <c r="G406" i="4"/>
  <c r="E416" i="6" s="1"/>
  <c r="H406" i="4"/>
  <c r="F416" i="6" s="1"/>
  <c r="I406" i="4"/>
  <c r="G416" i="6" s="1"/>
  <c r="J406" i="4"/>
  <c r="K406" i="4"/>
  <c r="H416" i="6" s="1"/>
  <c r="M406" i="4"/>
  <c r="I416" i="6" s="1"/>
  <c r="N406" i="4"/>
  <c r="O406" i="4"/>
  <c r="P406" i="4"/>
  <c r="J416" i="6" s="1"/>
  <c r="D407" i="4"/>
  <c r="B1415" i="6" s="1"/>
  <c r="E407" i="4"/>
  <c r="C1415" i="6" s="1"/>
  <c r="F407" i="4"/>
  <c r="D1415" i="6" s="1"/>
  <c r="G407" i="4"/>
  <c r="E1415" i="6" s="1"/>
  <c r="H407" i="4"/>
  <c r="F1415" i="6" s="1"/>
  <c r="I407" i="4"/>
  <c r="G1415" i="6" s="1"/>
  <c r="J407" i="4"/>
  <c r="K407" i="4"/>
  <c r="H1415" i="6" s="1"/>
  <c r="M407" i="4"/>
  <c r="I1415" i="6" s="1"/>
  <c r="N407" i="4"/>
  <c r="O407" i="4"/>
  <c r="P407" i="4"/>
  <c r="J1415" i="6" s="1"/>
  <c r="D408" i="4"/>
  <c r="B333" i="6" s="1"/>
  <c r="E408" i="4"/>
  <c r="C333" i="6" s="1"/>
  <c r="F408" i="4"/>
  <c r="D333" i="6" s="1"/>
  <c r="G408" i="4"/>
  <c r="E333" i="6" s="1"/>
  <c r="H408" i="4"/>
  <c r="F333" i="6" s="1"/>
  <c r="I408" i="4"/>
  <c r="G333" i="6" s="1"/>
  <c r="J408" i="4"/>
  <c r="K408" i="4"/>
  <c r="H333" i="6" s="1"/>
  <c r="M408" i="4"/>
  <c r="I333" i="6" s="1"/>
  <c r="N408" i="4"/>
  <c r="O408" i="4"/>
  <c r="P408" i="4"/>
  <c r="J333" i="6" s="1"/>
  <c r="D409" i="4"/>
  <c r="B334" i="6" s="1"/>
  <c r="E409" i="4"/>
  <c r="C334" i="6" s="1"/>
  <c r="F409" i="4"/>
  <c r="D334" i="6" s="1"/>
  <c r="G409" i="4"/>
  <c r="E334" i="6" s="1"/>
  <c r="H409" i="4"/>
  <c r="F334" i="6" s="1"/>
  <c r="I409" i="4"/>
  <c r="G334" i="6" s="1"/>
  <c r="J409" i="4"/>
  <c r="K409" i="4"/>
  <c r="H334" i="6" s="1"/>
  <c r="M409" i="4"/>
  <c r="I334" i="6" s="1"/>
  <c r="N409" i="4"/>
  <c r="O409" i="4"/>
  <c r="P409" i="4"/>
  <c r="J334" i="6" s="1"/>
  <c r="D410" i="4"/>
  <c r="B1732" i="6" s="1"/>
  <c r="E410" i="4"/>
  <c r="C1732" i="6" s="1"/>
  <c r="F410" i="4"/>
  <c r="D1732" i="6" s="1"/>
  <c r="G410" i="4"/>
  <c r="E1732" i="6" s="1"/>
  <c r="H410" i="4"/>
  <c r="F1732" i="6" s="1"/>
  <c r="I410" i="4"/>
  <c r="G1732" i="6" s="1"/>
  <c r="J410" i="4"/>
  <c r="K410" i="4"/>
  <c r="H1732" i="6" s="1"/>
  <c r="M410" i="4"/>
  <c r="I1732" i="6" s="1"/>
  <c r="N410" i="4"/>
  <c r="O410" i="4"/>
  <c r="P410" i="4"/>
  <c r="J1732" i="6" s="1"/>
  <c r="D411" i="4"/>
  <c r="B1840" i="6" s="1"/>
  <c r="E411" i="4"/>
  <c r="C1840" i="6" s="1"/>
  <c r="F411" i="4"/>
  <c r="D1840" i="6" s="1"/>
  <c r="G411" i="4"/>
  <c r="E1840" i="6" s="1"/>
  <c r="H411" i="4"/>
  <c r="F1840" i="6" s="1"/>
  <c r="I411" i="4"/>
  <c r="G1840" i="6" s="1"/>
  <c r="J411" i="4"/>
  <c r="K411" i="4"/>
  <c r="H1840" i="6" s="1"/>
  <c r="M411" i="4"/>
  <c r="I1840" i="6" s="1"/>
  <c r="N411" i="4"/>
  <c r="O411" i="4"/>
  <c r="P411" i="4"/>
  <c r="J1840" i="6" s="1"/>
  <c r="D412" i="4"/>
  <c r="B1535" i="6" s="1"/>
  <c r="E412" i="4"/>
  <c r="C1535" i="6" s="1"/>
  <c r="F412" i="4"/>
  <c r="D1535" i="6" s="1"/>
  <c r="G412" i="4"/>
  <c r="E1535" i="6" s="1"/>
  <c r="H412" i="4"/>
  <c r="F1535" i="6" s="1"/>
  <c r="I412" i="4"/>
  <c r="G1535" i="6" s="1"/>
  <c r="J412" i="4"/>
  <c r="K412" i="4"/>
  <c r="H1535" i="6" s="1"/>
  <c r="M412" i="4"/>
  <c r="I1535" i="6" s="1"/>
  <c r="N412" i="4"/>
  <c r="O412" i="4"/>
  <c r="P412" i="4"/>
  <c r="J1535" i="6" s="1"/>
  <c r="D413" i="4"/>
  <c r="B76" i="6" s="1"/>
  <c r="E413" i="4"/>
  <c r="C76" i="6" s="1"/>
  <c r="F413" i="4"/>
  <c r="D76" i="6" s="1"/>
  <c r="G413" i="4"/>
  <c r="E76" i="6" s="1"/>
  <c r="H413" i="4"/>
  <c r="F76" i="6" s="1"/>
  <c r="I413" i="4"/>
  <c r="G76" i="6" s="1"/>
  <c r="J413" i="4"/>
  <c r="K413" i="4"/>
  <c r="H76" i="6" s="1"/>
  <c r="M413" i="4"/>
  <c r="I76" i="6" s="1"/>
  <c r="N413" i="4"/>
  <c r="O413" i="4"/>
  <c r="P413" i="4"/>
  <c r="J76" i="6" s="1"/>
  <c r="D414" i="4"/>
  <c r="B1152" i="6" s="1"/>
  <c r="E414" i="4"/>
  <c r="C1152" i="6" s="1"/>
  <c r="F414" i="4"/>
  <c r="D1152" i="6" s="1"/>
  <c r="G414" i="4"/>
  <c r="E1152" i="6" s="1"/>
  <c r="H414" i="4"/>
  <c r="F1152" i="6" s="1"/>
  <c r="I414" i="4"/>
  <c r="G1152" i="6" s="1"/>
  <c r="J414" i="4"/>
  <c r="K414" i="4"/>
  <c r="H1152" i="6" s="1"/>
  <c r="M414" i="4"/>
  <c r="I1152" i="6" s="1"/>
  <c r="N414" i="4"/>
  <c r="O414" i="4"/>
  <c r="P414" i="4"/>
  <c r="J1152" i="6" s="1"/>
  <c r="D415" i="4"/>
  <c r="B1194" i="6" s="1"/>
  <c r="E415" i="4"/>
  <c r="C1194" i="6" s="1"/>
  <c r="F415" i="4"/>
  <c r="D1194" i="6" s="1"/>
  <c r="G415" i="4"/>
  <c r="E1194" i="6" s="1"/>
  <c r="H415" i="4"/>
  <c r="F1194" i="6" s="1"/>
  <c r="I415" i="4"/>
  <c r="G1194" i="6" s="1"/>
  <c r="J415" i="4"/>
  <c r="K415" i="4"/>
  <c r="H1194" i="6" s="1"/>
  <c r="M415" i="4"/>
  <c r="I1194" i="6" s="1"/>
  <c r="N415" i="4"/>
  <c r="O415" i="4"/>
  <c r="P415" i="4"/>
  <c r="J1194" i="6" s="1"/>
  <c r="D416" i="4"/>
  <c r="B133" i="6" s="1"/>
  <c r="E416" i="4"/>
  <c r="C133" i="6" s="1"/>
  <c r="F416" i="4"/>
  <c r="D133" i="6" s="1"/>
  <c r="G416" i="4"/>
  <c r="E133" i="6" s="1"/>
  <c r="H416" i="4"/>
  <c r="F133" i="6" s="1"/>
  <c r="I416" i="4"/>
  <c r="G133" i="6" s="1"/>
  <c r="J416" i="4"/>
  <c r="K416" i="4"/>
  <c r="H133" i="6" s="1"/>
  <c r="M416" i="4"/>
  <c r="I133" i="6" s="1"/>
  <c r="N416" i="4"/>
  <c r="O416" i="4"/>
  <c r="P416" i="4"/>
  <c r="J133" i="6" s="1"/>
  <c r="D417" i="4"/>
  <c r="B1453" i="6" s="1"/>
  <c r="E417" i="4"/>
  <c r="C1453" i="6" s="1"/>
  <c r="F417" i="4"/>
  <c r="D1453" i="6" s="1"/>
  <c r="G417" i="4"/>
  <c r="E1453" i="6" s="1"/>
  <c r="H417" i="4"/>
  <c r="F1453" i="6" s="1"/>
  <c r="I417" i="4"/>
  <c r="G1453" i="6" s="1"/>
  <c r="J417" i="4"/>
  <c r="K417" i="4"/>
  <c r="H1453" i="6" s="1"/>
  <c r="M417" i="4"/>
  <c r="I1453" i="6" s="1"/>
  <c r="N417" i="4"/>
  <c r="O417" i="4"/>
  <c r="P417" i="4"/>
  <c r="J1453" i="6" s="1"/>
  <c r="D418" i="4"/>
  <c r="B1454" i="6" s="1"/>
  <c r="E418" i="4"/>
  <c r="C1454" i="6" s="1"/>
  <c r="F418" i="4"/>
  <c r="D1454" i="6" s="1"/>
  <c r="G418" i="4"/>
  <c r="E1454" i="6" s="1"/>
  <c r="H418" i="4"/>
  <c r="F1454" i="6" s="1"/>
  <c r="I418" i="4"/>
  <c r="G1454" i="6" s="1"/>
  <c r="J418" i="4"/>
  <c r="K418" i="4"/>
  <c r="H1454" i="6" s="1"/>
  <c r="M418" i="4"/>
  <c r="I1454" i="6" s="1"/>
  <c r="N418" i="4"/>
  <c r="O418" i="4"/>
  <c r="P418" i="4"/>
  <c r="J1454" i="6" s="1"/>
  <c r="D419" i="4"/>
  <c r="B1532" i="6" s="1"/>
  <c r="E419" i="4"/>
  <c r="C1532" i="6" s="1"/>
  <c r="F419" i="4"/>
  <c r="D1532" i="6" s="1"/>
  <c r="G419" i="4"/>
  <c r="E1532" i="6" s="1"/>
  <c r="H419" i="4"/>
  <c r="F1532" i="6" s="1"/>
  <c r="I419" i="4"/>
  <c r="G1532" i="6" s="1"/>
  <c r="J419" i="4"/>
  <c r="K419" i="4"/>
  <c r="H1532" i="6" s="1"/>
  <c r="M419" i="4"/>
  <c r="I1532" i="6" s="1"/>
  <c r="N419" i="4"/>
  <c r="O419" i="4"/>
  <c r="P419" i="4"/>
  <c r="J1532" i="6" s="1"/>
  <c r="D420" i="4"/>
  <c r="B1611" i="6" s="1"/>
  <c r="E420" i="4"/>
  <c r="C1611" i="6" s="1"/>
  <c r="F420" i="4"/>
  <c r="D1611" i="6" s="1"/>
  <c r="G420" i="4"/>
  <c r="E1611" i="6" s="1"/>
  <c r="H420" i="4"/>
  <c r="F1611" i="6" s="1"/>
  <c r="I420" i="4"/>
  <c r="G1611" i="6" s="1"/>
  <c r="J420" i="4"/>
  <c r="K420" i="4"/>
  <c r="H1611" i="6" s="1"/>
  <c r="M420" i="4"/>
  <c r="I1611" i="6" s="1"/>
  <c r="N420" i="4"/>
  <c r="O420" i="4"/>
  <c r="P420" i="4"/>
  <c r="J1611" i="6" s="1"/>
  <c r="D421" i="4"/>
  <c r="B406" i="6" s="1"/>
  <c r="E421" i="4"/>
  <c r="C406" i="6" s="1"/>
  <c r="F421" i="4"/>
  <c r="D406" i="6" s="1"/>
  <c r="G421" i="4"/>
  <c r="E406" i="6" s="1"/>
  <c r="H421" i="4"/>
  <c r="F406" i="6" s="1"/>
  <c r="I421" i="4"/>
  <c r="G406" i="6" s="1"/>
  <c r="J421" i="4"/>
  <c r="K421" i="4"/>
  <c r="H406" i="6" s="1"/>
  <c r="M421" i="4"/>
  <c r="I406" i="6" s="1"/>
  <c r="N421" i="4"/>
  <c r="O421" i="4"/>
  <c r="P421" i="4"/>
  <c r="J406" i="6" s="1"/>
  <c r="D422" i="4"/>
  <c r="B407" i="6" s="1"/>
  <c r="E422" i="4"/>
  <c r="C407" i="6" s="1"/>
  <c r="F422" i="4"/>
  <c r="D407" i="6" s="1"/>
  <c r="G422" i="4"/>
  <c r="E407" i="6" s="1"/>
  <c r="H422" i="4"/>
  <c r="F407" i="6" s="1"/>
  <c r="I422" i="4"/>
  <c r="G407" i="6" s="1"/>
  <c r="J422" i="4"/>
  <c r="K422" i="4"/>
  <c r="H407" i="6" s="1"/>
  <c r="M422" i="4"/>
  <c r="I407" i="6" s="1"/>
  <c r="N422" i="4"/>
  <c r="O422" i="4"/>
  <c r="P422" i="4"/>
  <c r="J407" i="6" s="1"/>
  <c r="D423" i="4"/>
  <c r="B385" i="6" s="1"/>
  <c r="E423" i="4"/>
  <c r="C385" i="6" s="1"/>
  <c r="F423" i="4"/>
  <c r="D385" i="6" s="1"/>
  <c r="G423" i="4"/>
  <c r="E385" i="6" s="1"/>
  <c r="H423" i="4"/>
  <c r="F385" i="6" s="1"/>
  <c r="I423" i="4"/>
  <c r="G385" i="6" s="1"/>
  <c r="J423" i="4"/>
  <c r="K423" i="4"/>
  <c r="H385" i="6" s="1"/>
  <c r="M423" i="4"/>
  <c r="I385" i="6" s="1"/>
  <c r="N423" i="4"/>
  <c r="O423" i="4"/>
  <c r="P423" i="4"/>
  <c r="J385" i="6" s="1"/>
  <c r="D424" i="4"/>
  <c r="B205" i="6" s="1"/>
  <c r="E424" i="4"/>
  <c r="C205" i="6" s="1"/>
  <c r="F424" i="4"/>
  <c r="D205" i="6" s="1"/>
  <c r="G424" i="4"/>
  <c r="E205" i="6" s="1"/>
  <c r="H424" i="4"/>
  <c r="F205" i="6" s="1"/>
  <c r="I424" i="4"/>
  <c r="G205" i="6" s="1"/>
  <c r="J424" i="4"/>
  <c r="K424" i="4"/>
  <c r="H205" i="6" s="1"/>
  <c r="M424" i="4"/>
  <c r="I205" i="6" s="1"/>
  <c r="N424" i="4"/>
  <c r="O424" i="4"/>
  <c r="P424" i="4"/>
  <c r="J205" i="6" s="1"/>
  <c r="D425" i="4"/>
  <c r="B206" i="6" s="1"/>
  <c r="E425" i="4"/>
  <c r="C206" i="6" s="1"/>
  <c r="F425" i="4"/>
  <c r="D206" i="6" s="1"/>
  <c r="G425" i="4"/>
  <c r="E206" i="6" s="1"/>
  <c r="H425" i="4"/>
  <c r="F206" i="6" s="1"/>
  <c r="I425" i="4"/>
  <c r="G206" i="6" s="1"/>
  <c r="J425" i="4"/>
  <c r="K425" i="4"/>
  <c r="H206" i="6" s="1"/>
  <c r="M425" i="4"/>
  <c r="I206" i="6" s="1"/>
  <c r="N425" i="4"/>
  <c r="O425" i="4"/>
  <c r="P425" i="4"/>
  <c r="J206" i="6" s="1"/>
  <c r="D426" i="4"/>
  <c r="B227" i="6" s="1"/>
  <c r="E426" i="4"/>
  <c r="C227" i="6" s="1"/>
  <c r="F426" i="4"/>
  <c r="D227" i="6" s="1"/>
  <c r="G426" i="4"/>
  <c r="E227" i="6" s="1"/>
  <c r="H426" i="4"/>
  <c r="F227" i="6" s="1"/>
  <c r="I426" i="4"/>
  <c r="G227" i="6" s="1"/>
  <c r="J426" i="4"/>
  <c r="K426" i="4"/>
  <c r="H227" i="6" s="1"/>
  <c r="M426" i="4"/>
  <c r="I227" i="6" s="1"/>
  <c r="N426" i="4"/>
  <c r="O426" i="4"/>
  <c r="P426" i="4"/>
  <c r="J227" i="6" s="1"/>
  <c r="D427" i="4"/>
  <c r="B304" i="6" s="1"/>
  <c r="E427" i="4"/>
  <c r="C304" i="6" s="1"/>
  <c r="F427" i="4"/>
  <c r="D304" i="6" s="1"/>
  <c r="G427" i="4"/>
  <c r="E304" i="6" s="1"/>
  <c r="H427" i="4"/>
  <c r="F304" i="6" s="1"/>
  <c r="I427" i="4"/>
  <c r="G304" i="6" s="1"/>
  <c r="J427" i="4"/>
  <c r="K427" i="4"/>
  <c r="H304" i="6" s="1"/>
  <c r="M427" i="4"/>
  <c r="I304" i="6" s="1"/>
  <c r="N427" i="4"/>
  <c r="O427" i="4"/>
  <c r="P427" i="4"/>
  <c r="J304" i="6" s="1"/>
  <c r="D428" i="4"/>
  <c r="B301" i="6" s="1"/>
  <c r="E428" i="4"/>
  <c r="C301" i="6" s="1"/>
  <c r="F428" i="4"/>
  <c r="D301" i="6" s="1"/>
  <c r="G428" i="4"/>
  <c r="E301" i="6" s="1"/>
  <c r="H428" i="4"/>
  <c r="F301" i="6" s="1"/>
  <c r="I428" i="4"/>
  <c r="G301" i="6" s="1"/>
  <c r="J428" i="4"/>
  <c r="K428" i="4"/>
  <c r="H301" i="6" s="1"/>
  <c r="M428" i="4"/>
  <c r="I301" i="6" s="1"/>
  <c r="N428" i="4"/>
  <c r="O428" i="4"/>
  <c r="P428" i="4"/>
  <c r="J301" i="6" s="1"/>
  <c r="D429" i="4"/>
  <c r="B498" i="6" s="1"/>
  <c r="E429" i="4"/>
  <c r="C498" i="6" s="1"/>
  <c r="F429" i="4"/>
  <c r="D498" i="6" s="1"/>
  <c r="G429" i="4"/>
  <c r="E498" i="6" s="1"/>
  <c r="H429" i="4"/>
  <c r="F498" i="6" s="1"/>
  <c r="I429" i="4"/>
  <c r="G498" i="6" s="1"/>
  <c r="J429" i="4"/>
  <c r="K429" i="4"/>
  <c r="H498" i="6" s="1"/>
  <c r="M429" i="4"/>
  <c r="I498" i="6" s="1"/>
  <c r="N429" i="4"/>
  <c r="O429" i="4"/>
  <c r="P429" i="4"/>
  <c r="J498" i="6" s="1"/>
  <c r="D430" i="4"/>
  <c r="B494" i="6" s="1"/>
  <c r="E430" i="4"/>
  <c r="C494" i="6" s="1"/>
  <c r="F430" i="4"/>
  <c r="D494" i="6" s="1"/>
  <c r="G430" i="4"/>
  <c r="E494" i="6" s="1"/>
  <c r="H430" i="4"/>
  <c r="F494" i="6" s="1"/>
  <c r="I430" i="4"/>
  <c r="G494" i="6" s="1"/>
  <c r="J430" i="4"/>
  <c r="K430" i="4"/>
  <c r="H494" i="6" s="1"/>
  <c r="M430" i="4"/>
  <c r="I494" i="6" s="1"/>
  <c r="N430" i="4"/>
  <c r="O430" i="4"/>
  <c r="P430" i="4"/>
  <c r="J494" i="6" s="1"/>
  <c r="D431" i="4"/>
  <c r="B1228" i="6" s="1"/>
  <c r="E431" i="4"/>
  <c r="C1228" i="6" s="1"/>
  <c r="F431" i="4"/>
  <c r="D1228" i="6" s="1"/>
  <c r="G431" i="4"/>
  <c r="E1228" i="6" s="1"/>
  <c r="H431" i="4"/>
  <c r="F1228" i="6" s="1"/>
  <c r="I431" i="4"/>
  <c r="G1228" i="6" s="1"/>
  <c r="J431" i="4"/>
  <c r="K431" i="4"/>
  <c r="H1228" i="6" s="1"/>
  <c r="M431" i="4"/>
  <c r="I1228" i="6" s="1"/>
  <c r="N431" i="4"/>
  <c r="O431" i="4"/>
  <c r="P431" i="4"/>
  <c r="J1228" i="6" s="1"/>
  <c r="D432" i="4"/>
  <c r="B670" i="6" s="1"/>
  <c r="E432" i="4"/>
  <c r="C670" i="6" s="1"/>
  <c r="F432" i="4"/>
  <c r="D670" i="6" s="1"/>
  <c r="G432" i="4"/>
  <c r="E670" i="6" s="1"/>
  <c r="H432" i="4"/>
  <c r="F670" i="6" s="1"/>
  <c r="I432" i="4"/>
  <c r="G670" i="6" s="1"/>
  <c r="J432" i="4"/>
  <c r="K432" i="4"/>
  <c r="H670" i="6" s="1"/>
  <c r="M432" i="4"/>
  <c r="I670" i="6" s="1"/>
  <c r="N432" i="4"/>
  <c r="O432" i="4"/>
  <c r="P432" i="4"/>
  <c r="J670" i="6" s="1"/>
  <c r="D433" i="4"/>
  <c r="B613" i="6" s="1"/>
  <c r="E433" i="4"/>
  <c r="C613" i="6" s="1"/>
  <c r="F433" i="4"/>
  <c r="D613" i="6" s="1"/>
  <c r="G433" i="4"/>
  <c r="E613" i="6" s="1"/>
  <c r="H433" i="4"/>
  <c r="F613" i="6" s="1"/>
  <c r="I433" i="4"/>
  <c r="G613" i="6" s="1"/>
  <c r="J433" i="4"/>
  <c r="K433" i="4"/>
  <c r="H613" i="6" s="1"/>
  <c r="M433" i="4"/>
  <c r="I613" i="6" s="1"/>
  <c r="N433" i="4"/>
  <c r="O433" i="4"/>
  <c r="P433" i="4"/>
  <c r="J613" i="6" s="1"/>
  <c r="D434" i="4"/>
  <c r="B673" i="6" s="1"/>
  <c r="E434" i="4"/>
  <c r="C673" i="6" s="1"/>
  <c r="F434" i="4"/>
  <c r="D673" i="6" s="1"/>
  <c r="G434" i="4"/>
  <c r="E673" i="6" s="1"/>
  <c r="H434" i="4"/>
  <c r="F673" i="6" s="1"/>
  <c r="I434" i="4"/>
  <c r="G673" i="6" s="1"/>
  <c r="J434" i="4"/>
  <c r="K434" i="4"/>
  <c r="H673" i="6" s="1"/>
  <c r="M434" i="4"/>
  <c r="I673" i="6" s="1"/>
  <c r="N434" i="4"/>
  <c r="O434" i="4"/>
  <c r="P434" i="4"/>
  <c r="J673" i="6" s="1"/>
  <c r="D435" i="4"/>
  <c r="B319" i="6" s="1"/>
  <c r="E435" i="4"/>
  <c r="C319" i="6" s="1"/>
  <c r="F435" i="4"/>
  <c r="D319" i="6" s="1"/>
  <c r="G435" i="4"/>
  <c r="E319" i="6" s="1"/>
  <c r="H435" i="4"/>
  <c r="F319" i="6" s="1"/>
  <c r="I435" i="4"/>
  <c r="G319" i="6" s="1"/>
  <c r="J435" i="4"/>
  <c r="K435" i="4"/>
  <c r="H319" i="6" s="1"/>
  <c r="M435" i="4"/>
  <c r="I319" i="6" s="1"/>
  <c r="N435" i="4"/>
  <c r="O435" i="4"/>
  <c r="P435" i="4"/>
  <c r="J319" i="6" s="1"/>
  <c r="D436" i="4"/>
  <c r="B320" i="6" s="1"/>
  <c r="E436" i="4"/>
  <c r="C320" i="6" s="1"/>
  <c r="F436" i="4"/>
  <c r="D320" i="6" s="1"/>
  <c r="G436" i="4"/>
  <c r="E320" i="6" s="1"/>
  <c r="H436" i="4"/>
  <c r="F320" i="6" s="1"/>
  <c r="I436" i="4"/>
  <c r="G320" i="6" s="1"/>
  <c r="J436" i="4"/>
  <c r="K436" i="4"/>
  <c r="H320" i="6" s="1"/>
  <c r="M436" i="4"/>
  <c r="I320" i="6" s="1"/>
  <c r="N436" i="4"/>
  <c r="O436" i="4"/>
  <c r="P436" i="4"/>
  <c r="J320" i="6" s="1"/>
  <c r="D437" i="4"/>
  <c r="B313" i="6" s="1"/>
  <c r="E437" i="4"/>
  <c r="C313" i="6" s="1"/>
  <c r="F437" i="4"/>
  <c r="D313" i="6" s="1"/>
  <c r="G437" i="4"/>
  <c r="E313" i="6" s="1"/>
  <c r="H437" i="4"/>
  <c r="F313" i="6" s="1"/>
  <c r="I437" i="4"/>
  <c r="G313" i="6" s="1"/>
  <c r="J437" i="4"/>
  <c r="K437" i="4"/>
  <c r="H313" i="6" s="1"/>
  <c r="M437" i="4"/>
  <c r="I313" i="6" s="1"/>
  <c r="N437" i="4"/>
  <c r="O437" i="4"/>
  <c r="P437" i="4"/>
  <c r="J313" i="6" s="1"/>
  <c r="D438" i="4"/>
  <c r="B314" i="6" s="1"/>
  <c r="E438" i="4"/>
  <c r="C314" i="6" s="1"/>
  <c r="F438" i="4"/>
  <c r="D314" i="6" s="1"/>
  <c r="G438" i="4"/>
  <c r="E314" i="6" s="1"/>
  <c r="H438" i="4"/>
  <c r="F314" i="6" s="1"/>
  <c r="I438" i="4"/>
  <c r="G314" i="6" s="1"/>
  <c r="J438" i="4"/>
  <c r="K438" i="4"/>
  <c r="H314" i="6" s="1"/>
  <c r="M438" i="4"/>
  <c r="I314" i="6" s="1"/>
  <c r="N438" i="4"/>
  <c r="O438" i="4"/>
  <c r="P438" i="4"/>
  <c r="J314" i="6" s="1"/>
  <c r="D439" i="4"/>
  <c r="B238" i="6" s="1"/>
  <c r="E439" i="4"/>
  <c r="C238" i="6" s="1"/>
  <c r="F439" i="4"/>
  <c r="D238" i="6" s="1"/>
  <c r="G439" i="4"/>
  <c r="E238" i="6" s="1"/>
  <c r="H439" i="4"/>
  <c r="F238" i="6" s="1"/>
  <c r="I439" i="4"/>
  <c r="G238" i="6" s="1"/>
  <c r="J439" i="4"/>
  <c r="K439" i="4"/>
  <c r="H238" i="6" s="1"/>
  <c r="M439" i="4"/>
  <c r="I238" i="6" s="1"/>
  <c r="N439" i="4"/>
  <c r="O439" i="4"/>
  <c r="P439" i="4"/>
  <c r="J238" i="6" s="1"/>
  <c r="D440" i="4"/>
  <c r="B1713" i="6" s="1"/>
  <c r="E440" i="4"/>
  <c r="C1713" i="6" s="1"/>
  <c r="F440" i="4"/>
  <c r="D1713" i="6" s="1"/>
  <c r="G440" i="4"/>
  <c r="E1713" i="6" s="1"/>
  <c r="H440" i="4"/>
  <c r="F1713" i="6" s="1"/>
  <c r="I440" i="4"/>
  <c r="G1713" i="6" s="1"/>
  <c r="J440" i="4"/>
  <c r="K440" i="4"/>
  <c r="H1713" i="6" s="1"/>
  <c r="M440" i="4"/>
  <c r="I1713" i="6" s="1"/>
  <c r="N440" i="4"/>
  <c r="O440" i="4"/>
  <c r="P440" i="4"/>
  <c r="J1713" i="6" s="1"/>
  <c r="D441" i="4"/>
  <c r="B630" i="6" s="1"/>
  <c r="E441" i="4"/>
  <c r="C630" i="6" s="1"/>
  <c r="F441" i="4"/>
  <c r="D630" i="6" s="1"/>
  <c r="G441" i="4"/>
  <c r="E630" i="6" s="1"/>
  <c r="H441" i="4"/>
  <c r="F630" i="6" s="1"/>
  <c r="I441" i="4"/>
  <c r="G630" i="6" s="1"/>
  <c r="J441" i="4"/>
  <c r="K441" i="4"/>
  <c r="H630" i="6" s="1"/>
  <c r="M441" i="4"/>
  <c r="I630" i="6" s="1"/>
  <c r="N441" i="4"/>
  <c r="O441" i="4"/>
  <c r="P441" i="4"/>
  <c r="J630" i="6" s="1"/>
  <c r="D442" i="4"/>
  <c r="B631" i="6" s="1"/>
  <c r="E442" i="4"/>
  <c r="C631" i="6" s="1"/>
  <c r="F442" i="4"/>
  <c r="D631" i="6" s="1"/>
  <c r="G442" i="4"/>
  <c r="E631" i="6" s="1"/>
  <c r="H442" i="4"/>
  <c r="F631" i="6" s="1"/>
  <c r="I442" i="4"/>
  <c r="G631" i="6" s="1"/>
  <c r="J442" i="4"/>
  <c r="K442" i="4"/>
  <c r="H631" i="6" s="1"/>
  <c r="M442" i="4"/>
  <c r="I631" i="6" s="1"/>
  <c r="N442" i="4"/>
  <c r="O442" i="4"/>
  <c r="P442" i="4"/>
  <c r="J631" i="6" s="1"/>
  <c r="D443" i="4"/>
  <c r="B1288" i="6" s="1"/>
  <c r="E443" i="4"/>
  <c r="C1288" i="6" s="1"/>
  <c r="F443" i="4"/>
  <c r="D1288" i="6" s="1"/>
  <c r="G443" i="4"/>
  <c r="E1288" i="6" s="1"/>
  <c r="H443" i="4"/>
  <c r="F1288" i="6" s="1"/>
  <c r="I443" i="4"/>
  <c r="G1288" i="6" s="1"/>
  <c r="J443" i="4"/>
  <c r="K443" i="4"/>
  <c r="H1288" i="6" s="1"/>
  <c r="M443" i="4"/>
  <c r="I1288" i="6" s="1"/>
  <c r="N443" i="4"/>
  <c r="O443" i="4"/>
  <c r="P443" i="4"/>
  <c r="J1288" i="6" s="1"/>
  <c r="D444" i="4"/>
  <c r="B1289" i="6" s="1"/>
  <c r="E444" i="4"/>
  <c r="C1289" i="6" s="1"/>
  <c r="F444" i="4"/>
  <c r="D1289" i="6" s="1"/>
  <c r="G444" i="4"/>
  <c r="E1289" i="6" s="1"/>
  <c r="H444" i="4"/>
  <c r="F1289" i="6" s="1"/>
  <c r="I444" i="4"/>
  <c r="G1289" i="6" s="1"/>
  <c r="J444" i="4"/>
  <c r="K444" i="4"/>
  <c r="H1289" i="6" s="1"/>
  <c r="M444" i="4"/>
  <c r="I1289" i="6" s="1"/>
  <c r="N444" i="4"/>
  <c r="O444" i="4"/>
  <c r="P444" i="4"/>
  <c r="J1289" i="6" s="1"/>
  <c r="D445" i="4"/>
  <c r="B1290" i="6" s="1"/>
  <c r="E445" i="4"/>
  <c r="C1290" i="6" s="1"/>
  <c r="F445" i="4"/>
  <c r="D1290" i="6" s="1"/>
  <c r="G445" i="4"/>
  <c r="E1290" i="6" s="1"/>
  <c r="H445" i="4"/>
  <c r="F1290" i="6" s="1"/>
  <c r="I445" i="4"/>
  <c r="G1290" i="6" s="1"/>
  <c r="J445" i="4"/>
  <c r="K445" i="4"/>
  <c r="H1290" i="6" s="1"/>
  <c r="M445" i="4"/>
  <c r="I1290" i="6" s="1"/>
  <c r="N445" i="4"/>
  <c r="O445" i="4"/>
  <c r="P445" i="4"/>
  <c r="J1290" i="6" s="1"/>
  <c r="D446" i="4"/>
  <c r="B1359" i="6" s="1"/>
  <c r="E446" i="4"/>
  <c r="C1359" i="6" s="1"/>
  <c r="F446" i="4"/>
  <c r="D1359" i="6" s="1"/>
  <c r="G446" i="4"/>
  <c r="E1359" i="6" s="1"/>
  <c r="H446" i="4"/>
  <c r="F1359" i="6" s="1"/>
  <c r="I446" i="4"/>
  <c r="G1359" i="6" s="1"/>
  <c r="J446" i="4"/>
  <c r="K446" i="4"/>
  <c r="H1359" i="6" s="1"/>
  <c r="M446" i="4"/>
  <c r="I1359" i="6" s="1"/>
  <c r="N446" i="4"/>
  <c r="O446" i="4"/>
  <c r="P446" i="4"/>
  <c r="J1359" i="6" s="1"/>
  <c r="D447" i="4"/>
  <c r="B1262" i="6" s="1"/>
  <c r="E447" i="4"/>
  <c r="C1262" i="6" s="1"/>
  <c r="F447" i="4"/>
  <c r="D1262" i="6" s="1"/>
  <c r="G447" i="4"/>
  <c r="E1262" i="6" s="1"/>
  <c r="H447" i="4"/>
  <c r="F1262" i="6" s="1"/>
  <c r="I447" i="4"/>
  <c r="G1262" i="6" s="1"/>
  <c r="J447" i="4"/>
  <c r="K447" i="4"/>
  <c r="H1262" i="6" s="1"/>
  <c r="M447" i="4"/>
  <c r="I1262" i="6" s="1"/>
  <c r="N447" i="4"/>
  <c r="O447" i="4"/>
  <c r="P447" i="4"/>
  <c r="J1262" i="6" s="1"/>
  <c r="D448" i="4"/>
  <c r="B1469" i="6" s="1"/>
  <c r="E448" i="4"/>
  <c r="C1469" i="6" s="1"/>
  <c r="F448" i="4"/>
  <c r="D1469" i="6" s="1"/>
  <c r="G448" i="4"/>
  <c r="E1469" i="6" s="1"/>
  <c r="H448" i="4"/>
  <c r="F1469" i="6" s="1"/>
  <c r="I448" i="4"/>
  <c r="G1469" i="6" s="1"/>
  <c r="J448" i="4"/>
  <c r="K448" i="4"/>
  <c r="H1469" i="6" s="1"/>
  <c r="M448" i="4"/>
  <c r="I1469" i="6" s="1"/>
  <c r="N448" i="4"/>
  <c r="O448" i="4"/>
  <c r="P448" i="4"/>
  <c r="J1469" i="6" s="1"/>
  <c r="D449" i="4"/>
  <c r="B1471" i="6" s="1"/>
  <c r="E449" i="4"/>
  <c r="C1471" i="6" s="1"/>
  <c r="F449" i="4"/>
  <c r="D1471" i="6" s="1"/>
  <c r="G449" i="4"/>
  <c r="E1471" i="6" s="1"/>
  <c r="H449" i="4"/>
  <c r="F1471" i="6" s="1"/>
  <c r="I449" i="4"/>
  <c r="G1471" i="6" s="1"/>
  <c r="J449" i="4"/>
  <c r="K449" i="4"/>
  <c r="H1471" i="6" s="1"/>
  <c r="M449" i="4"/>
  <c r="I1471" i="6" s="1"/>
  <c r="N449" i="4"/>
  <c r="O449" i="4"/>
  <c r="P449" i="4"/>
  <c r="J1471" i="6" s="1"/>
  <c r="D450" i="4"/>
  <c r="B1419" i="6" s="1"/>
  <c r="E450" i="4"/>
  <c r="C1419" i="6" s="1"/>
  <c r="F450" i="4"/>
  <c r="D1419" i="6" s="1"/>
  <c r="G450" i="4"/>
  <c r="E1419" i="6" s="1"/>
  <c r="H450" i="4"/>
  <c r="F1419" i="6" s="1"/>
  <c r="I450" i="4"/>
  <c r="G1419" i="6" s="1"/>
  <c r="J450" i="4"/>
  <c r="K450" i="4"/>
  <c r="H1419" i="6" s="1"/>
  <c r="M450" i="4"/>
  <c r="I1419" i="6" s="1"/>
  <c r="N450" i="4"/>
  <c r="O450" i="4"/>
  <c r="P450" i="4"/>
  <c r="J1419" i="6" s="1"/>
  <c r="D451" i="4"/>
  <c r="B1473" i="6" s="1"/>
  <c r="E451" i="4"/>
  <c r="C1473" i="6" s="1"/>
  <c r="F451" i="4"/>
  <c r="D1473" i="6" s="1"/>
  <c r="G451" i="4"/>
  <c r="E1473" i="6" s="1"/>
  <c r="H451" i="4"/>
  <c r="F1473" i="6" s="1"/>
  <c r="I451" i="4"/>
  <c r="G1473" i="6" s="1"/>
  <c r="J451" i="4"/>
  <c r="K451" i="4"/>
  <c r="H1473" i="6" s="1"/>
  <c r="M451" i="4"/>
  <c r="I1473" i="6" s="1"/>
  <c r="N451" i="4"/>
  <c r="O451" i="4"/>
  <c r="P451" i="4"/>
  <c r="J1473" i="6" s="1"/>
  <c r="D452" i="4"/>
  <c r="B1478" i="6" s="1"/>
  <c r="E452" i="4"/>
  <c r="C1478" i="6" s="1"/>
  <c r="F452" i="4"/>
  <c r="D1478" i="6" s="1"/>
  <c r="G452" i="4"/>
  <c r="E1478" i="6" s="1"/>
  <c r="H452" i="4"/>
  <c r="F1478" i="6" s="1"/>
  <c r="I452" i="4"/>
  <c r="G1478" i="6" s="1"/>
  <c r="J452" i="4"/>
  <c r="K452" i="4"/>
  <c r="H1478" i="6" s="1"/>
  <c r="M452" i="4"/>
  <c r="I1478" i="6" s="1"/>
  <c r="N452" i="4"/>
  <c r="O452" i="4"/>
  <c r="P452" i="4"/>
  <c r="J1478" i="6" s="1"/>
  <c r="D453" i="4"/>
  <c r="B1475" i="6" s="1"/>
  <c r="E453" i="4"/>
  <c r="C1475" i="6" s="1"/>
  <c r="F453" i="4"/>
  <c r="D1475" i="6" s="1"/>
  <c r="G453" i="4"/>
  <c r="E1475" i="6" s="1"/>
  <c r="H453" i="4"/>
  <c r="F1475" i="6" s="1"/>
  <c r="I453" i="4"/>
  <c r="G1475" i="6" s="1"/>
  <c r="J453" i="4"/>
  <c r="K453" i="4"/>
  <c r="H1475" i="6" s="1"/>
  <c r="M453" i="4"/>
  <c r="I1475" i="6" s="1"/>
  <c r="N453" i="4"/>
  <c r="O453" i="4"/>
  <c r="P453" i="4"/>
  <c r="J1475" i="6" s="1"/>
  <c r="D454" i="4"/>
  <c r="B1477" i="6" s="1"/>
  <c r="E454" i="4"/>
  <c r="C1477" i="6" s="1"/>
  <c r="F454" i="4"/>
  <c r="D1477" i="6" s="1"/>
  <c r="G454" i="4"/>
  <c r="E1477" i="6" s="1"/>
  <c r="H454" i="4"/>
  <c r="F1477" i="6" s="1"/>
  <c r="I454" i="4"/>
  <c r="G1477" i="6" s="1"/>
  <c r="J454" i="4"/>
  <c r="K454" i="4"/>
  <c r="H1477" i="6" s="1"/>
  <c r="M454" i="4"/>
  <c r="I1477" i="6" s="1"/>
  <c r="N454" i="4"/>
  <c r="O454" i="4"/>
  <c r="P454" i="4"/>
  <c r="J1477" i="6" s="1"/>
  <c r="D455" i="4"/>
  <c r="B1479" i="6" s="1"/>
  <c r="E455" i="4"/>
  <c r="C1479" i="6" s="1"/>
  <c r="F455" i="4"/>
  <c r="D1479" i="6" s="1"/>
  <c r="G455" i="4"/>
  <c r="E1479" i="6" s="1"/>
  <c r="H455" i="4"/>
  <c r="F1479" i="6" s="1"/>
  <c r="I455" i="4"/>
  <c r="G1479" i="6" s="1"/>
  <c r="J455" i="4"/>
  <c r="K455" i="4"/>
  <c r="H1479" i="6" s="1"/>
  <c r="M455" i="4"/>
  <c r="I1479" i="6" s="1"/>
  <c r="N455" i="4"/>
  <c r="O455" i="4"/>
  <c r="P455" i="4"/>
  <c r="J1479" i="6" s="1"/>
  <c r="D456" i="4"/>
  <c r="B1782" i="6" s="1"/>
  <c r="E456" i="4"/>
  <c r="C1782" i="6" s="1"/>
  <c r="F456" i="4"/>
  <c r="D1782" i="6" s="1"/>
  <c r="G456" i="4"/>
  <c r="E1782" i="6" s="1"/>
  <c r="H456" i="4"/>
  <c r="F1782" i="6" s="1"/>
  <c r="I456" i="4"/>
  <c r="G1782" i="6" s="1"/>
  <c r="J456" i="4"/>
  <c r="K456" i="4"/>
  <c r="H1782" i="6" s="1"/>
  <c r="M456" i="4"/>
  <c r="I1782" i="6" s="1"/>
  <c r="N456" i="4"/>
  <c r="O456" i="4"/>
  <c r="P456" i="4"/>
  <c r="J1782" i="6" s="1"/>
  <c r="D457" i="4"/>
  <c r="B1783" i="6" s="1"/>
  <c r="E457" i="4"/>
  <c r="C1783" i="6" s="1"/>
  <c r="F457" i="4"/>
  <c r="D1783" i="6" s="1"/>
  <c r="G457" i="4"/>
  <c r="E1783" i="6" s="1"/>
  <c r="H457" i="4"/>
  <c r="F1783" i="6" s="1"/>
  <c r="I457" i="4"/>
  <c r="G1783" i="6" s="1"/>
  <c r="J457" i="4"/>
  <c r="K457" i="4"/>
  <c r="H1783" i="6" s="1"/>
  <c r="M457" i="4"/>
  <c r="I1783" i="6" s="1"/>
  <c r="N457" i="4"/>
  <c r="O457" i="4"/>
  <c r="P457" i="4"/>
  <c r="J1783" i="6" s="1"/>
  <c r="D458" i="4"/>
  <c r="B370" i="6" s="1"/>
  <c r="E458" i="4"/>
  <c r="C370" i="6" s="1"/>
  <c r="F458" i="4"/>
  <c r="D370" i="6" s="1"/>
  <c r="G458" i="4"/>
  <c r="E370" i="6" s="1"/>
  <c r="H458" i="4"/>
  <c r="F370" i="6" s="1"/>
  <c r="I458" i="4"/>
  <c r="G370" i="6" s="1"/>
  <c r="J458" i="4"/>
  <c r="K458" i="4"/>
  <c r="H370" i="6" s="1"/>
  <c r="M458" i="4"/>
  <c r="I370" i="6" s="1"/>
  <c r="N458" i="4"/>
  <c r="O458" i="4"/>
  <c r="P458" i="4"/>
  <c r="J370" i="6" s="1"/>
  <c r="D459" i="4"/>
  <c r="B1858" i="6" s="1"/>
  <c r="E459" i="4"/>
  <c r="C1858" i="6" s="1"/>
  <c r="F459" i="4"/>
  <c r="D1858" i="6" s="1"/>
  <c r="G459" i="4"/>
  <c r="E1858" i="6" s="1"/>
  <c r="H459" i="4"/>
  <c r="F1858" i="6" s="1"/>
  <c r="I459" i="4"/>
  <c r="G1858" i="6" s="1"/>
  <c r="J459" i="4"/>
  <c r="K459" i="4"/>
  <c r="H1858" i="6" s="1"/>
  <c r="M459" i="4"/>
  <c r="I1858" i="6" s="1"/>
  <c r="N459" i="4"/>
  <c r="O459" i="4"/>
  <c r="P459" i="4"/>
  <c r="J1858" i="6" s="1"/>
  <c r="D460" i="4"/>
  <c r="B1510" i="6" s="1"/>
  <c r="E460" i="4"/>
  <c r="C1510" i="6" s="1"/>
  <c r="F460" i="4"/>
  <c r="D1510" i="6" s="1"/>
  <c r="G460" i="4"/>
  <c r="E1510" i="6" s="1"/>
  <c r="H460" i="4"/>
  <c r="F1510" i="6" s="1"/>
  <c r="I460" i="4"/>
  <c r="G1510" i="6" s="1"/>
  <c r="J460" i="4"/>
  <c r="K460" i="4"/>
  <c r="H1510" i="6" s="1"/>
  <c r="M460" i="4"/>
  <c r="I1510" i="6" s="1"/>
  <c r="N460" i="4"/>
  <c r="O460" i="4"/>
  <c r="P460" i="4"/>
  <c r="J1510" i="6" s="1"/>
  <c r="D461" i="4"/>
  <c r="B1502" i="6" s="1"/>
  <c r="E461" i="4"/>
  <c r="C1502" i="6" s="1"/>
  <c r="F461" i="4"/>
  <c r="D1502" i="6" s="1"/>
  <c r="G461" i="4"/>
  <c r="E1502" i="6" s="1"/>
  <c r="H461" i="4"/>
  <c r="F1502" i="6" s="1"/>
  <c r="I461" i="4"/>
  <c r="G1502" i="6" s="1"/>
  <c r="J461" i="4"/>
  <c r="K461" i="4"/>
  <c r="H1502" i="6" s="1"/>
  <c r="M461" i="4"/>
  <c r="I1502" i="6" s="1"/>
  <c r="N461" i="4"/>
  <c r="O461" i="4"/>
  <c r="P461" i="4"/>
  <c r="J1502" i="6" s="1"/>
  <c r="D462" i="4"/>
  <c r="B1511" i="6" s="1"/>
  <c r="E462" i="4"/>
  <c r="C1511" i="6" s="1"/>
  <c r="F462" i="4"/>
  <c r="D1511" i="6" s="1"/>
  <c r="G462" i="4"/>
  <c r="E1511" i="6" s="1"/>
  <c r="H462" i="4"/>
  <c r="F1511" i="6" s="1"/>
  <c r="I462" i="4"/>
  <c r="G1511" i="6" s="1"/>
  <c r="J462" i="4"/>
  <c r="K462" i="4"/>
  <c r="H1511" i="6" s="1"/>
  <c r="M462" i="4"/>
  <c r="I1511" i="6" s="1"/>
  <c r="N462" i="4"/>
  <c r="O462" i="4"/>
  <c r="P462" i="4"/>
  <c r="J1511" i="6" s="1"/>
  <c r="D463" i="4"/>
  <c r="B1526" i="6" s="1"/>
  <c r="E463" i="4"/>
  <c r="C1526" i="6" s="1"/>
  <c r="F463" i="4"/>
  <c r="D1526" i="6" s="1"/>
  <c r="G463" i="4"/>
  <c r="E1526" i="6" s="1"/>
  <c r="H463" i="4"/>
  <c r="F1526" i="6" s="1"/>
  <c r="I463" i="4"/>
  <c r="G1526" i="6" s="1"/>
  <c r="J463" i="4"/>
  <c r="K463" i="4"/>
  <c r="H1526" i="6" s="1"/>
  <c r="M463" i="4"/>
  <c r="I1526" i="6" s="1"/>
  <c r="N463" i="4"/>
  <c r="O463" i="4"/>
  <c r="P463" i="4"/>
  <c r="J1526" i="6" s="1"/>
  <c r="D464" i="4"/>
  <c r="B1586" i="6" s="1"/>
  <c r="E464" i="4"/>
  <c r="C1586" i="6" s="1"/>
  <c r="F464" i="4"/>
  <c r="D1586" i="6" s="1"/>
  <c r="G464" i="4"/>
  <c r="E1586" i="6" s="1"/>
  <c r="H464" i="4"/>
  <c r="F1586" i="6" s="1"/>
  <c r="I464" i="4"/>
  <c r="G1586" i="6" s="1"/>
  <c r="J464" i="4"/>
  <c r="K464" i="4"/>
  <c r="H1586" i="6" s="1"/>
  <c r="M464" i="4"/>
  <c r="I1586" i="6" s="1"/>
  <c r="N464" i="4"/>
  <c r="O464" i="4"/>
  <c r="P464" i="4"/>
  <c r="J1586" i="6" s="1"/>
  <c r="D465" i="4"/>
  <c r="B1589" i="6" s="1"/>
  <c r="E465" i="4"/>
  <c r="C1589" i="6" s="1"/>
  <c r="F465" i="4"/>
  <c r="D1589" i="6" s="1"/>
  <c r="G465" i="4"/>
  <c r="E1589" i="6" s="1"/>
  <c r="H465" i="4"/>
  <c r="F1589" i="6" s="1"/>
  <c r="I465" i="4"/>
  <c r="G1589" i="6" s="1"/>
  <c r="J465" i="4"/>
  <c r="K465" i="4"/>
  <c r="H1589" i="6" s="1"/>
  <c r="M465" i="4"/>
  <c r="I1589" i="6" s="1"/>
  <c r="N465" i="4"/>
  <c r="O465" i="4"/>
  <c r="P465" i="4"/>
  <c r="J1589" i="6" s="1"/>
  <c r="D466" i="4"/>
  <c r="B1590" i="6" s="1"/>
  <c r="E466" i="4"/>
  <c r="C1590" i="6" s="1"/>
  <c r="F466" i="4"/>
  <c r="D1590" i="6" s="1"/>
  <c r="G466" i="4"/>
  <c r="E1590" i="6" s="1"/>
  <c r="H466" i="4"/>
  <c r="F1590" i="6" s="1"/>
  <c r="I466" i="4"/>
  <c r="G1590" i="6" s="1"/>
  <c r="J466" i="4"/>
  <c r="K466" i="4"/>
  <c r="H1590" i="6" s="1"/>
  <c r="M466" i="4"/>
  <c r="I1590" i="6" s="1"/>
  <c r="N466" i="4"/>
  <c r="O466" i="4"/>
  <c r="P466" i="4"/>
  <c r="J1590" i="6" s="1"/>
  <c r="D467" i="4"/>
  <c r="B1591" i="6" s="1"/>
  <c r="E467" i="4"/>
  <c r="C1591" i="6" s="1"/>
  <c r="F467" i="4"/>
  <c r="D1591" i="6" s="1"/>
  <c r="G467" i="4"/>
  <c r="E1591" i="6" s="1"/>
  <c r="H467" i="4"/>
  <c r="F1591" i="6" s="1"/>
  <c r="I467" i="4"/>
  <c r="G1591" i="6" s="1"/>
  <c r="J467" i="4"/>
  <c r="K467" i="4"/>
  <c r="H1591" i="6" s="1"/>
  <c r="M467" i="4"/>
  <c r="I1591" i="6" s="1"/>
  <c r="N467" i="4"/>
  <c r="O467" i="4"/>
  <c r="P467" i="4"/>
  <c r="J1591" i="6" s="1"/>
  <c r="D468" i="4"/>
  <c r="B1691" i="6" s="1"/>
  <c r="E468" i="4"/>
  <c r="C1691" i="6" s="1"/>
  <c r="F468" i="4"/>
  <c r="D1691" i="6" s="1"/>
  <c r="G468" i="4"/>
  <c r="E1691" i="6" s="1"/>
  <c r="H468" i="4"/>
  <c r="F1691" i="6" s="1"/>
  <c r="I468" i="4"/>
  <c r="G1691" i="6" s="1"/>
  <c r="J468" i="4"/>
  <c r="K468" i="4"/>
  <c r="H1691" i="6" s="1"/>
  <c r="M468" i="4"/>
  <c r="I1691" i="6" s="1"/>
  <c r="N468" i="4"/>
  <c r="O468" i="4"/>
  <c r="P468" i="4"/>
  <c r="J1691" i="6" s="1"/>
  <c r="D469" i="4"/>
  <c r="B1685" i="6" s="1"/>
  <c r="E469" i="4"/>
  <c r="C1685" i="6" s="1"/>
  <c r="F469" i="4"/>
  <c r="D1685" i="6" s="1"/>
  <c r="G469" i="4"/>
  <c r="E1685" i="6" s="1"/>
  <c r="H469" i="4"/>
  <c r="F1685" i="6" s="1"/>
  <c r="I469" i="4"/>
  <c r="G1685" i="6" s="1"/>
  <c r="J469" i="4"/>
  <c r="K469" i="4"/>
  <c r="H1685" i="6" s="1"/>
  <c r="M469" i="4"/>
  <c r="I1685" i="6" s="1"/>
  <c r="N469" i="4"/>
  <c r="O469" i="4"/>
  <c r="P469" i="4"/>
  <c r="J1685" i="6" s="1"/>
  <c r="D470" i="4"/>
  <c r="B1692" i="6" s="1"/>
  <c r="E470" i="4"/>
  <c r="C1692" i="6" s="1"/>
  <c r="F470" i="4"/>
  <c r="D1692" i="6" s="1"/>
  <c r="G470" i="4"/>
  <c r="E1692" i="6" s="1"/>
  <c r="H470" i="4"/>
  <c r="F1692" i="6" s="1"/>
  <c r="I470" i="4"/>
  <c r="G1692" i="6" s="1"/>
  <c r="J470" i="4"/>
  <c r="K470" i="4"/>
  <c r="H1692" i="6" s="1"/>
  <c r="M470" i="4"/>
  <c r="I1692" i="6" s="1"/>
  <c r="N470" i="4"/>
  <c r="O470" i="4"/>
  <c r="P470" i="4"/>
  <c r="J1692" i="6" s="1"/>
  <c r="D471" i="4"/>
  <c r="B356" i="6" s="1"/>
  <c r="E471" i="4"/>
  <c r="C356" i="6" s="1"/>
  <c r="F471" i="4"/>
  <c r="D356" i="6" s="1"/>
  <c r="G471" i="4"/>
  <c r="E356" i="6" s="1"/>
  <c r="H471" i="4"/>
  <c r="F356" i="6" s="1"/>
  <c r="I471" i="4"/>
  <c r="G356" i="6" s="1"/>
  <c r="J471" i="4"/>
  <c r="K471" i="4"/>
  <c r="H356" i="6" s="1"/>
  <c r="M471" i="4"/>
  <c r="I356" i="6" s="1"/>
  <c r="N471" i="4"/>
  <c r="O471" i="4"/>
  <c r="P471" i="4"/>
  <c r="J356" i="6" s="1"/>
  <c r="D472" i="4"/>
  <c r="B1749" i="6" s="1"/>
  <c r="E472" i="4"/>
  <c r="C1749" i="6" s="1"/>
  <c r="F472" i="4"/>
  <c r="D1749" i="6" s="1"/>
  <c r="G472" i="4"/>
  <c r="E1749" i="6" s="1"/>
  <c r="H472" i="4"/>
  <c r="F1749" i="6" s="1"/>
  <c r="I472" i="4"/>
  <c r="G1749" i="6" s="1"/>
  <c r="J472" i="4"/>
  <c r="K472" i="4"/>
  <c r="H1749" i="6" s="1"/>
  <c r="M472" i="4"/>
  <c r="I1749" i="6" s="1"/>
  <c r="N472" i="4"/>
  <c r="O472" i="4"/>
  <c r="P472" i="4"/>
  <c r="J1749" i="6" s="1"/>
  <c r="D473" i="4"/>
  <c r="B1042" i="6" s="1"/>
  <c r="E473" i="4"/>
  <c r="C1042" i="6" s="1"/>
  <c r="F473" i="4"/>
  <c r="D1042" i="6" s="1"/>
  <c r="G473" i="4"/>
  <c r="E1042" i="6" s="1"/>
  <c r="H473" i="4"/>
  <c r="F1042" i="6" s="1"/>
  <c r="I473" i="4"/>
  <c r="G1042" i="6" s="1"/>
  <c r="J473" i="4"/>
  <c r="K473" i="4"/>
  <c r="H1042" i="6" s="1"/>
  <c r="M473" i="4"/>
  <c r="I1042" i="6" s="1"/>
  <c r="N473" i="4"/>
  <c r="O473" i="4"/>
  <c r="P473" i="4"/>
  <c r="J1042" i="6" s="1"/>
  <c r="D474" i="4"/>
  <c r="B1043" i="6" s="1"/>
  <c r="E474" i="4"/>
  <c r="C1043" i="6" s="1"/>
  <c r="F474" i="4"/>
  <c r="D1043" i="6" s="1"/>
  <c r="G474" i="4"/>
  <c r="E1043" i="6" s="1"/>
  <c r="H474" i="4"/>
  <c r="F1043" i="6" s="1"/>
  <c r="I474" i="4"/>
  <c r="G1043" i="6" s="1"/>
  <c r="J474" i="4"/>
  <c r="K474" i="4"/>
  <c r="H1043" i="6" s="1"/>
  <c r="M474" i="4"/>
  <c r="I1043" i="6" s="1"/>
  <c r="N474" i="4"/>
  <c r="O474" i="4"/>
  <c r="P474" i="4"/>
  <c r="J1043" i="6" s="1"/>
  <c r="D475" i="4"/>
  <c r="B1124" i="6" s="1"/>
  <c r="E475" i="4"/>
  <c r="C1124" i="6" s="1"/>
  <c r="F475" i="4"/>
  <c r="D1124" i="6" s="1"/>
  <c r="G475" i="4"/>
  <c r="E1124" i="6" s="1"/>
  <c r="H475" i="4"/>
  <c r="F1124" i="6" s="1"/>
  <c r="I475" i="4"/>
  <c r="G1124" i="6" s="1"/>
  <c r="J475" i="4"/>
  <c r="K475" i="4"/>
  <c r="H1124" i="6" s="1"/>
  <c r="M475" i="4"/>
  <c r="I1124" i="6" s="1"/>
  <c r="N475" i="4"/>
  <c r="O475" i="4"/>
  <c r="P475" i="4"/>
  <c r="J1124" i="6" s="1"/>
  <c r="D476" i="4"/>
  <c r="B972" i="6" s="1"/>
  <c r="E476" i="4"/>
  <c r="C972" i="6" s="1"/>
  <c r="F476" i="4"/>
  <c r="D972" i="6" s="1"/>
  <c r="G476" i="4"/>
  <c r="E972" i="6" s="1"/>
  <c r="H476" i="4"/>
  <c r="F972" i="6" s="1"/>
  <c r="I476" i="4"/>
  <c r="G972" i="6" s="1"/>
  <c r="J476" i="4"/>
  <c r="K476" i="4"/>
  <c r="H972" i="6" s="1"/>
  <c r="M476" i="4"/>
  <c r="I972" i="6" s="1"/>
  <c r="N476" i="4"/>
  <c r="O476" i="4"/>
  <c r="P476" i="4"/>
  <c r="J972" i="6" s="1"/>
  <c r="D477" i="4"/>
  <c r="B1125" i="6" s="1"/>
  <c r="E477" i="4"/>
  <c r="C1125" i="6" s="1"/>
  <c r="F477" i="4"/>
  <c r="D1125" i="6" s="1"/>
  <c r="G477" i="4"/>
  <c r="E1125" i="6" s="1"/>
  <c r="H477" i="4"/>
  <c r="F1125" i="6" s="1"/>
  <c r="I477" i="4"/>
  <c r="G1125" i="6" s="1"/>
  <c r="J477" i="4"/>
  <c r="K477" i="4"/>
  <c r="H1125" i="6" s="1"/>
  <c r="M477" i="4"/>
  <c r="I1125" i="6" s="1"/>
  <c r="N477" i="4"/>
  <c r="O477" i="4"/>
  <c r="P477" i="4"/>
  <c r="J1125" i="6" s="1"/>
  <c r="D478" i="4"/>
  <c r="B1108" i="6" s="1"/>
  <c r="E478" i="4"/>
  <c r="C1108" i="6" s="1"/>
  <c r="F478" i="4"/>
  <c r="D1108" i="6" s="1"/>
  <c r="G478" i="4"/>
  <c r="E1108" i="6" s="1"/>
  <c r="H478" i="4"/>
  <c r="F1108" i="6" s="1"/>
  <c r="I478" i="4"/>
  <c r="G1108" i="6" s="1"/>
  <c r="J478" i="4"/>
  <c r="K478" i="4"/>
  <c r="H1108" i="6" s="1"/>
  <c r="M478" i="4"/>
  <c r="I1108" i="6" s="1"/>
  <c r="N478" i="4"/>
  <c r="O478" i="4"/>
  <c r="P478" i="4"/>
  <c r="J1108" i="6" s="1"/>
  <c r="D479" i="4"/>
  <c r="B1299" i="6" s="1"/>
  <c r="E479" i="4"/>
  <c r="C1299" i="6" s="1"/>
  <c r="F479" i="4"/>
  <c r="D1299" i="6" s="1"/>
  <c r="G479" i="4"/>
  <c r="E1299" i="6" s="1"/>
  <c r="H479" i="4"/>
  <c r="F1299" i="6" s="1"/>
  <c r="I479" i="4"/>
  <c r="G1299" i="6" s="1"/>
  <c r="J479" i="4"/>
  <c r="K479" i="4"/>
  <c r="H1299" i="6" s="1"/>
  <c r="M479" i="4"/>
  <c r="I1299" i="6" s="1"/>
  <c r="N479" i="4"/>
  <c r="O479" i="4"/>
  <c r="P479" i="4"/>
  <c r="J1299" i="6" s="1"/>
  <c r="D480" i="4"/>
  <c r="B1871" i="6" s="1"/>
  <c r="E480" i="4"/>
  <c r="C1871" i="6" s="1"/>
  <c r="F480" i="4"/>
  <c r="D1871" i="6" s="1"/>
  <c r="G480" i="4"/>
  <c r="E1871" i="6" s="1"/>
  <c r="H480" i="4"/>
  <c r="F1871" i="6" s="1"/>
  <c r="I480" i="4"/>
  <c r="G1871" i="6" s="1"/>
  <c r="J480" i="4"/>
  <c r="K480" i="4"/>
  <c r="H1871" i="6" s="1"/>
  <c r="M480" i="4"/>
  <c r="I1871" i="6" s="1"/>
  <c r="N480" i="4"/>
  <c r="O480" i="4"/>
  <c r="P480" i="4"/>
  <c r="J1871" i="6" s="1"/>
  <c r="D481" i="4"/>
  <c r="B849" i="6" s="1"/>
  <c r="E481" i="4"/>
  <c r="C849" i="6" s="1"/>
  <c r="F481" i="4"/>
  <c r="D849" i="6" s="1"/>
  <c r="G481" i="4"/>
  <c r="E849" i="6" s="1"/>
  <c r="H481" i="4"/>
  <c r="F849" i="6" s="1"/>
  <c r="I481" i="4"/>
  <c r="G849" i="6" s="1"/>
  <c r="J481" i="4"/>
  <c r="K481" i="4"/>
  <c r="H849" i="6" s="1"/>
  <c r="M481" i="4"/>
  <c r="I849" i="6" s="1"/>
  <c r="N481" i="4"/>
  <c r="O481" i="4"/>
  <c r="P481" i="4"/>
  <c r="J849" i="6" s="1"/>
  <c r="D482" i="4"/>
  <c r="B850" i="6" s="1"/>
  <c r="E482" i="4"/>
  <c r="C850" i="6" s="1"/>
  <c r="F482" i="4"/>
  <c r="D850" i="6" s="1"/>
  <c r="G482" i="4"/>
  <c r="E850" i="6" s="1"/>
  <c r="H482" i="4"/>
  <c r="F850" i="6" s="1"/>
  <c r="I482" i="4"/>
  <c r="G850" i="6" s="1"/>
  <c r="J482" i="4"/>
  <c r="K482" i="4"/>
  <c r="H850" i="6" s="1"/>
  <c r="M482" i="4"/>
  <c r="I850" i="6" s="1"/>
  <c r="N482" i="4"/>
  <c r="O482" i="4"/>
  <c r="P482" i="4"/>
  <c r="J850" i="6" s="1"/>
  <c r="D483" i="4"/>
  <c r="B694" i="6" s="1"/>
  <c r="E483" i="4"/>
  <c r="C694" i="6" s="1"/>
  <c r="F483" i="4"/>
  <c r="D694" i="6" s="1"/>
  <c r="G483" i="4"/>
  <c r="E694" i="6" s="1"/>
  <c r="H483" i="4"/>
  <c r="F694" i="6" s="1"/>
  <c r="I483" i="4"/>
  <c r="G694" i="6" s="1"/>
  <c r="J483" i="4"/>
  <c r="K483" i="4"/>
  <c r="H694" i="6" s="1"/>
  <c r="M483" i="4"/>
  <c r="I694" i="6" s="1"/>
  <c r="N483" i="4"/>
  <c r="O483" i="4"/>
  <c r="P483" i="4"/>
  <c r="J694" i="6" s="1"/>
  <c r="D484" i="4"/>
  <c r="B800" i="6" s="1"/>
  <c r="E484" i="4"/>
  <c r="C800" i="6" s="1"/>
  <c r="F484" i="4"/>
  <c r="D800" i="6" s="1"/>
  <c r="G484" i="4"/>
  <c r="E800" i="6" s="1"/>
  <c r="H484" i="4"/>
  <c r="F800" i="6" s="1"/>
  <c r="I484" i="4"/>
  <c r="G800" i="6" s="1"/>
  <c r="J484" i="4"/>
  <c r="K484" i="4"/>
  <c r="H800" i="6" s="1"/>
  <c r="M484" i="4"/>
  <c r="I800" i="6" s="1"/>
  <c r="N484" i="4"/>
  <c r="O484" i="4"/>
  <c r="P484" i="4"/>
  <c r="J800" i="6" s="1"/>
  <c r="D485" i="4"/>
  <c r="B801" i="6" s="1"/>
  <c r="E485" i="4"/>
  <c r="C801" i="6" s="1"/>
  <c r="F485" i="4"/>
  <c r="D801" i="6" s="1"/>
  <c r="G485" i="4"/>
  <c r="E801" i="6" s="1"/>
  <c r="H485" i="4"/>
  <c r="F801" i="6" s="1"/>
  <c r="I485" i="4"/>
  <c r="G801" i="6" s="1"/>
  <c r="J485" i="4"/>
  <c r="K485" i="4"/>
  <c r="H801" i="6" s="1"/>
  <c r="M485" i="4"/>
  <c r="I801" i="6" s="1"/>
  <c r="N485" i="4"/>
  <c r="O485" i="4"/>
  <c r="P485" i="4"/>
  <c r="J801" i="6" s="1"/>
  <c r="D486" i="4"/>
  <c r="B785" i="6" s="1"/>
  <c r="E486" i="4"/>
  <c r="C785" i="6" s="1"/>
  <c r="F486" i="4"/>
  <c r="D785" i="6" s="1"/>
  <c r="G486" i="4"/>
  <c r="E785" i="6" s="1"/>
  <c r="H486" i="4"/>
  <c r="F785" i="6" s="1"/>
  <c r="I486" i="4"/>
  <c r="G785" i="6" s="1"/>
  <c r="J486" i="4"/>
  <c r="K486" i="4"/>
  <c r="H785" i="6" s="1"/>
  <c r="M486" i="4"/>
  <c r="I785" i="6" s="1"/>
  <c r="N486" i="4"/>
  <c r="O486" i="4"/>
  <c r="P486" i="4"/>
  <c r="J785" i="6" s="1"/>
  <c r="D487" i="4"/>
  <c r="B591" i="6" s="1"/>
  <c r="E487" i="4"/>
  <c r="C591" i="6" s="1"/>
  <c r="F487" i="4"/>
  <c r="D591" i="6" s="1"/>
  <c r="G487" i="4"/>
  <c r="E591" i="6" s="1"/>
  <c r="H487" i="4"/>
  <c r="F591" i="6" s="1"/>
  <c r="I487" i="4"/>
  <c r="G591" i="6" s="1"/>
  <c r="J487" i="4"/>
  <c r="K487" i="4"/>
  <c r="H591" i="6" s="1"/>
  <c r="M487" i="4"/>
  <c r="I591" i="6" s="1"/>
  <c r="N487" i="4"/>
  <c r="O487" i="4"/>
  <c r="P487" i="4"/>
  <c r="J591" i="6" s="1"/>
  <c r="D488" i="4"/>
  <c r="B452" i="6" s="1"/>
  <c r="E488" i="4"/>
  <c r="C452" i="6" s="1"/>
  <c r="F488" i="4"/>
  <c r="D452" i="6" s="1"/>
  <c r="G488" i="4"/>
  <c r="E452" i="6" s="1"/>
  <c r="H488" i="4"/>
  <c r="F452" i="6" s="1"/>
  <c r="I488" i="4"/>
  <c r="G452" i="6" s="1"/>
  <c r="J488" i="4"/>
  <c r="K488" i="4"/>
  <c r="H452" i="6" s="1"/>
  <c r="M488" i="4"/>
  <c r="I452" i="6" s="1"/>
  <c r="N488" i="4"/>
  <c r="O488" i="4"/>
  <c r="P488" i="4"/>
  <c r="J452" i="6" s="1"/>
  <c r="D489" i="4"/>
  <c r="B453" i="6" s="1"/>
  <c r="E489" i="4"/>
  <c r="C453" i="6" s="1"/>
  <c r="F489" i="4"/>
  <c r="D453" i="6" s="1"/>
  <c r="G489" i="4"/>
  <c r="E453" i="6" s="1"/>
  <c r="H489" i="4"/>
  <c r="F453" i="6" s="1"/>
  <c r="I489" i="4"/>
  <c r="G453" i="6" s="1"/>
  <c r="J489" i="4"/>
  <c r="K489" i="4"/>
  <c r="H453" i="6" s="1"/>
  <c r="M489" i="4"/>
  <c r="I453" i="6" s="1"/>
  <c r="N489" i="4"/>
  <c r="O489" i="4"/>
  <c r="P489" i="4"/>
  <c r="J453" i="6" s="1"/>
  <c r="D490" i="4"/>
  <c r="B454" i="6" s="1"/>
  <c r="E490" i="4"/>
  <c r="C454" i="6" s="1"/>
  <c r="F490" i="4"/>
  <c r="D454" i="6" s="1"/>
  <c r="G490" i="4"/>
  <c r="E454" i="6" s="1"/>
  <c r="H490" i="4"/>
  <c r="F454" i="6" s="1"/>
  <c r="I490" i="4"/>
  <c r="G454" i="6" s="1"/>
  <c r="J490" i="4"/>
  <c r="K490" i="4"/>
  <c r="H454" i="6" s="1"/>
  <c r="M490" i="4"/>
  <c r="I454" i="6" s="1"/>
  <c r="N490" i="4"/>
  <c r="O490" i="4"/>
  <c r="P490" i="4"/>
  <c r="J454" i="6" s="1"/>
  <c r="D491" i="4"/>
  <c r="B534" i="6" s="1"/>
  <c r="E491" i="4"/>
  <c r="C534" i="6" s="1"/>
  <c r="F491" i="4"/>
  <c r="D534" i="6" s="1"/>
  <c r="G491" i="4"/>
  <c r="E534" i="6" s="1"/>
  <c r="H491" i="4"/>
  <c r="F534" i="6" s="1"/>
  <c r="I491" i="4"/>
  <c r="G534" i="6" s="1"/>
  <c r="J491" i="4"/>
  <c r="K491" i="4"/>
  <c r="H534" i="6" s="1"/>
  <c r="M491" i="4"/>
  <c r="I534" i="6" s="1"/>
  <c r="N491" i="4"/>
  <c r="O491" i="4"/>
  <c r="P491" i="4"/>
  <c r="J534" i="6" s="1"/>
  <c r="D492" i="4"/>
  <c r="B535" i="6" s="1"/>
  <c r="E492" i="4"/>
  <c r="C535" i="6" s="1"/>
  <c r="F492" i="4"/>
  <c r="D535" i="6" s="1"/>
  <c r="G492" i="4"/>
  <c r="E535" i="6" s="1"/>
  <c r="H492" i="4"/>
  <c r="F535" i="6" s="1"/>
  <c r="I492" i="4"/>
  <c r="G535" i="6" s="1"/>
  <c r="J492" i="4"/>
  <c r="K492" i="4"/>
  <c r="H535" i="6" s="1"/>
  <c r="M492" i="4"/>
  <c r="I535" i="6" s="1"/>
  <c r="N492" i="4"/>
  <c r="O492" i="4"/>
  <c r="P492" i="4"/>
  <c r="J535" i="6" s="1"/>
  <c r="D493" i="4"/>
  <c r="B536" i="6" s="1"/>
  <c r="E493" i="4"/>
  <c r="C536" i="6" s="1"/>
  <c r="F493" i="4"/>
  <c r="D536" i="6" s="1"/>
  <c r="G493" i="4"/>
  <c r="E536" i="6" s="1"/>
  <c r="H493" i="4"/>
  <c r="F536" i="6" s="1"/>
  <c r="I493" i="4"/>
  <c r="G536" i="6" s="1"/>
  <c r="J493" i="4"/>
  <c r="K493" i="4"/>
  <c r="H536" i="6" s="1"/>
  <c r="M493" i="4"/>
  <c r="I536" i="6" s="1"/>
  <c r="N493" i="4"/>
  <c r="O493" i="4"/>
  <c r="P493" i="4"/>
  <c r="J536" i="6" s="1"/>
  <c r="D494" i="4"/>
  <c r="B1810" i="6" s="1"/>
  <c r="E494" i="4"/>
  <c r="C1810" i="6" s="1"/>
  <c r="F494" i="4"/>
  <c r="D1810" i="6" s="1"/>
  <c r="G494" i="4"/>
  <c r="E1810" i="6" s="1"/>
  <c r="H494" i="4"/>
  <c r="F1810" i="6" s="1"/>
  <c r="I494" i="4"/>
  <c r="G1810" i="6" s="1"/>
  <c r="J494" i="4"/>
  <c r="K494" i="4"/>
  <c r="H1810" i="6" s="1"/>
  <c r="M494" i="4"/>
  <c r="I1810" i="6" s="1"/>
  <c r="N494" i="4"/>
  <c r="O494" i="4"/>
  <c r="P494" i="4"/>
  <c r="J1810" i="6" s="1"/>
  <c r="D495" i="4"/>
  <c r="B100" i="6" s="1"/>
  <c r="E495" i="4"/>
  <c r="C100" i="6" s="1"/>
  <c r="F495" i="4"/>
  <c r="D100" i="6" s="1"/>
  <c r="G495" i="4"/>
  <c r="E100" i="6" s="1"/>
  <c r="H495" i="4"/>
  <c r="F100" i="6" s="1"/>
  <c r="I495" i="4"/>
  <c r="G100" i="6" s="1"/>
  <c r="J495" i="4"/>
  <c r="K495" i="4"/>
  <c r="H100" i="6" s="1"/>
  <c r="M495" i="4"/>
  <c r="I100" i="6" s="1"/>
  <c r="N495" i="4"/>
  <c r="O495" i="4"/>
  <c r="P495" i="4"/>
  <c r="J100" i="6" s="1"/>
  <c r="D496" i="4"/>
  <c r="B101" i="6" s="1"/>
  <c r="E496" i="4"/>
  <c r="C101" i="6" s="1"/>
  <c r="F496" i="4"/>
  <c r="D101" i="6" s="1"/>
  <c r="G496" i="4"/>
  <c r="E101" i="6" s="1"/>
  <c r="H496" i="4"/>
  <c r="F101" i="6" s="1"/>
  <c r="I496" i="4"/>
  <c r="G101" i="6" s="1"/>
  <c r="J496" i="4"/>
  <c r="K496" i="4"/>
  <c r="H101" i="6" s="1"/>
  <c r="M496" i="4"/>
  <c r="I101" i="6" s="1"/>
  <c r="N496" i="4"/>
  <c r="O496" i="4"/>
  <c r="P496" i="4"/>
  <c r="J101" i="6" s="1"/>
  <c r="D497" i="4"/>
  <c r="B102" i="6" s="1"/>
  <c r="E497" i="4"/>
  <c r="C102" i="6" s="1"/>
  <c r="F497" i="4"/>
  <c r="D102" i="6" s="1"/>
  <c r="G497" i="4"/>
  <c r="E102" i="6" s="1"/>
  <c r="H497" i="4"/>
  <c r="F102" i="6" s="1"/>
  <c r="I497" i="4"/>
  <c r="G102" i="6" s="1"/>
  <c r="J497" i="4"/>
  <c r="K497" i="4"/>
  <c r="H102" i="6" s="1"/>
  <c r="M497" i="4"/>
  <c r="I102" i="6" s="1"/>
  <c r="N497" i="4"/>
  <c r="O497" i="4"/>
  <c r="P497" i="4"/>
  <c r="J102" i="6" s="1"/>
  <c r="D498" i="4"/>
  <c r="B164" i="6" s="1"/>
  <c r="E498" i="4"/>
  <c r="C164" i="6" s="1"/>
  <c r="F498" i="4"/>
  <c r="D164" i="6" s="1"/>
  <c r="G498" i="4"/>
  <c r="E164" i="6" s="1"/>
  <c r="H498" i="4"/>
  <c r="F164" i="6" s="1"/>
  <c r="I498" i="4"/>
  <c r="G164" i="6" s="1"/>
  <c r="J498" i="4"/>
  <c r="K498" i="4"/>
  <c r="H164" i="6" s="1"/>
  <c r="M498" i="4"/>
  <c r="I164" i="6" s="1"/>
  <c r="N498" i="4"/>
  <c r="O498" i="4"/>
  <c r="P498" i="4"/>
  <c r="J164" i="6" s="1"/>
  <c r="D499" i="4"/>
  <c r="B233" i="6" s="1"/>
  <c r="E499" i="4"/>
  <c r="C233" i="6" s="1"/>
  <c r="F499" i="4"/>
  <c r="D233" i="6" s="1"/>
  <c r="G499" i="4"/>
  <c r="E233" i="6" s="1"/>
  <c r="H499" i="4"/>
  <c r="F233" i="6" s="1"/>
  <c r="I499" i="4"/>
  <c r="G233" i="6" s="1"/>
  <c r="J499" i="4"/>
  <c r="K499" i="4"/>
  <c r="H233" i="6" s="1"/>
  <c r="M499" i="4"/>
  <c r="I233" i="6" s="1"/>
  <c r="N499" i="4"/>
  <c r="O499" i="4"/>
  <c r="P499" i="4"/>
  <c r="J233" i="6" s="1"/>
  <c r="D500" i="4"/>
  <c r="B234" i="6" s="1"/>
  <c r="E500" i="4"/>
  <c r="C234" i="6" s="1"/>
  <c r="F500" i="4"/>
  <c r="D234" i="6" s="1"/>
  <c r="G500" i="4"/>
  <c r="E234" i="6" s="1"/>
  <c r="H500" i="4"/>
  <c r="F234" i="6" s="1"/>
  <c r="I500" i="4"/>
  <c r="G234" i="6" s="1"/>
  <c r="J500" i="4"/>
  <c r="K500" i="4"/>
  <c r="H234" i="6" s="1"/>
  <c r="M500" i="4"/>
  <c r="I234" i="6" s="1"/>
  <c r="N500" i="4"/>
  <c r="O500" i="4"/>
  <c r="P500" i="4"/>
  <c r="J234" i="6" s="1"/>
  <c r="D501" i="4"/>
  <c r="B235" i="6" s="1"/>
  <c r="E501" i="4"/>
  <c r="C235" i="6" s="1"/>
  <c r="F501" i="4"/>
  <c r="D235" i="6" s="1"/>
  <c r="G501" i="4"/>
  <c r="E235" i="6" s="1"/>
  <c r="H501" i="4"/>
  <c r="F235" i="6" s="1"/>
  <c r="I501" i="4"/>
  <c r="G235" i="6" s="1"/>
  <c r="J501" i="4"/>
  <c r="K501" i="4"/>
  <c r="H235" i="6" s="1"/>
  <c r="M501" i="4"/>
  <c r="I235" i="6" s="1"/>
  <c r="N501" i="4"/>
  <c r="O501" i="4"/>
  <c r="P501" i="4"/>
  <c r="J235" i="6" s="1"/>
  <c r="D502" i="4"/>
  <c r="B243" i="6" s="1"/>
  <c r="E502" i="4"/>
  <c r="C243" i="6" s="1"/>
  <c r="F502" i="4"/>
  <c r="D243" i="6" s="1"/>
  <c r="G502" i="4"/>
  <c r="E243" i="6" s="1"/>
  <c r="H502" i="4"/>
  <c r="F243" i="6" s="1"/>
  <c r="I502" i="4"/>
  <c r="G243" i="6" s="1"/>
  <c r="J502" i="4"/>
  <c r="K502" i="4"/>
  <c r="H243" i="6" s="1"/>
  <c r="M502" i="4"/>
  <c r="I243" i="6" s="1"/>
  <c r="N502" i="4"/>
  <c r="O502" i="4"/>
  <c r="P502" i="4"/>
  <c r="J243" i="6" s="1"/>
  <c r="D503" i="4"/>
  <c r="B244" i="6" s="1"/>
  <c r="E503" i="4"/>
  <c r="C244" i="6" s="1"/>
  <c r="F503" i="4"/>
  <c r="D244" i="6" s="1"/>
  <c r="G503" i="4"/>
  <c r="E244" i="6" s="1"/>
  <c r="H503" i="4"/>
  <c r="F244" i="6" s="1"/>
  <c r="I503" i="4"/>
  <c r="G244" i="6" s="1"/>
  <c r="J503" i="4"/>
  <c r="K503" i="4"/>
  <c r="H244" i="6" s="1"/>
  <c r="M503" i="4"/>
  <c r="I244" i="6" s="1"/>
  <c r="N503" i="4"/>
  <c r="O503" i="4"/>
  <c r="P503" i="4"/>
  <c r="J244" i="6" s="1"/>
  <c r="D504" i="4"/>
  <c r="B335" i="6" s="1"/>
  <c r="E504" i="4"/>
  <c r="C335" i="6" s="1"/>
  <c r="F504" i="4"/>
  <c r="D335" i="6" s="1"/>
  <c r="G504" i="4"/>
  <c r="E335" i="6" s="1"/>
  <c r="H504" i="4"/>
  <c r="F335" i="6" s="1"/>
  <c r="I504" i="4"/>
  <c r="G335" i="6" s="1"/>
  <c r="J504" i="4"/>
  <c r="K504" i="4"/>
  <c r="H335" i="6" s="1"/>
  <c r="M504" i="4"/>
  <c r="I335" i="6" s="1"/>
  <c r="N504" i="4"/>
  <c r="O504" i="4"/>
  <c r="P504" i="4"/>
  <c r="J335" i="6" s="1"/>
  <c r="D505" i="4"/>
  <c r="B336" i="6" s="1"/>
  <c r="E505" i="4"/>
  <c r="C336" i="6" s="1"/>
  <c r="F505" i="4"/>
  <c r="D336" i="6" s="1"/>
  <c r="G505" i="4"/>
  <c r="E336" i="6" s="1"/>
  <c r="H505" i="4"/>
  <c r="F336" i="6" s="1"/>
  <c r="I505" i="4"/>
  <c r="G336" i="6" s="1"/>
  <c r="J505" i="4"/>
  <c r="K505" i="4"/>
  <c r="H336" i="6" s="1"/>
  <c r="M505" i="4"/>
  <c r="I336" i="6" s="1"/>
  <c r="N505" i="4"/>
  <c r="O505" i="4"/>
  <c r="P505" i="4"/>
  <c r="J336" i="6" s="1"/>
  <c r="D506" i="4"/>
  <c r="B337" i="6" s="1"/>
  <c r="E506" i="4"/>
  <c r="C337" i="6" s="1"/>
  <c r="F506" i="4"/>
  <c r="D337" i="6" s="1"/>
  <c r="G506" i="4"/>
  <c r="E337" i="6" s="1"/>
  <c r="H506" i="4"/>
  <c r="F337" i="6" s="1"/>
  <c r="I506" i="4"/>
  <c r="G337" i="6" s="1"/>
  <c r="J506" i="4"/>
  <c r="K506" i="4"/>
  <c r="H337" i="6" s="1"/>
  <c r="M506" i="4"/>
  <c r="I337" i="6" s="1"/>
  <c r="N506" i="4"/>
  <c r="O506" i="4"/>
  <c r="P506" i="4"/>
  <c r="J337" i="6" s="1"/>
  <c r="D507" i="4"/>
  <c r="B737" i="6" s="1"/>
  <c r="E507" i="4"/>
  <c r="C737" i="6" s="1"/>
  <c r="F507" i="4"/>
  <c r="D737" i="6" s="1"/>
  <c r="G507" i="4"/>
  <c r="E737" i="6" s="1"/>
  <c r="H507" i="4"/>
  <c r="F737" i="6" s="1"/>
  <c r="I507" i="4"/>
  <c r="G737" i="6" s="1"/>
  <c r="J507" i="4"/>
  <c r="K507" i="4"/>
  <c r="H737" i="6" s="1"/>
  <c r="M507" i="4"/>
  <c r="I737" i="6" s="1"/>
  <c r="N507" i="4"/>
  <c r="O507" i="4"/>
  <c r="P507" i="4"/>
  <c r="J737" i="6" s="1"/>
  <c r="D508" i="4"/>
  <c r="B738" i="6" s="1"/>
  <c r="E508" i="4"/>
  <c r="C738" i="6" s="1"/>
  <c r="F508" i="4"/>
  <c r="D738" i="6" s="1"/>
  <c r="G508" i="4"/>
  <c r="E738" i="6" s="1"/>
  <c r="H508" i="4"/>
  <c r="F738" i="6" s="1"/>
  <c r="I508" i="4"/>
  <c r="G738" i="6" s="1"/>
  <c r="J508" i="4"/>
  <c r="K508" i="4"/>
  <c r="H738" i="6" s="1"/>
  <c r="M508" i="4"/>
  <c r="I738" i="6" s="1"/>
  <c r="N508" i="4"/>
  <c r="O508" i="4"/>
  <c r="P508" i="4"/>
  <c r="J738" i="6" s="1"/>
  <c r="D509" i="4"/>
  <c r="B739" i="6" s="1"/>
  <c r="E509" i="4"/>
  <c r="C739" i="6" s="1"/>
  <c r="F509" i="4"/>
  <c r="D739" i="6" s="1"/>
  <c r="G509" i="4"/>
  <c r="E739" i="6" s="1"/>
  <c r="H509" i="4"/>
  <c r="F739" i="6" s="1"/>
  <c r="I509" i="4"/>
  <c r="G739" i="6" s="1"/>
  <c r="J509" i="4"/>
  <c r="K509" i="4"/>
  <c r="H739" i="6" s="1"/>
  <c r="M509" i="4"/>
  <c r="I739" i="6" s="1"/>
  <c r="N509" i="4"/>
  <c r="O509" i="4"/>
  <c r="P509" i="4"/>
  <c r="J739" i="6" s="1"/>
  <c r="D510" i="4"/>
  <c r="B873" i="6" s="1"/>
  <c r="E510" i="4"/>
  <c r="C873" i="6" s="1"/>
  <c r="F510" i="4"/>
  <c r="D873" i="6" s="1"/>
  <c r="G510" i="4"/>
  <c r="E873" i="6" s="1"/>
  <c r="H510" i="4"/>
  <c r="F873" i="6" s="1"/>
  <c r="I510" i="4"/>
  <c r="G873" i="6" s="1"/>
  <c r="J510" i="4"/>
  <c r="K510" i="4"/>
  <c r="H873" i="6" s="1"/>
  <c r="M510" i="4"/>
  <c r="I873" i="6" s="1"/>
  <c r="N510" i="4"/>
  <c r="O510" i="4"/>
  <c r="P510" i="4"/>
  <c r="J873" i="6" s="1"/>
  <c r="D511" i="4"/>
  <c r="B874" i="6" s="1"/>
  <c r="E511" i="4"/>
  <c r="C874" i="6" s="1"/>
  <c r="F511" i="4"/>
  <c r="D874" i="6" s="1"/>
  <c r="G511" i="4"/>
  <c r="E874" i="6" s="1"/>
  <c r="H511" i="4"/>
  <c r="F874" i="6" s="1"/>
  <c r="I511" i="4"/>
  <c r="G874" i="6" s="1"/>
  <c r="J511" i="4"/>
  <c r="K511" i="4"/>
  <c r="H874" i="6" s="1"/>
  <c r="M511" i="4"/>
  <c r="I874" i="6" s="1"/>
  <c r="N511" i="4"/>
  <c r="O511" i="4"/>
  <c r="P511" i="4"/>
  <c r="J874" i="6" s="1"/>
  <c r="D512" i="4"/>
  <c r="B433" i="6" s="1"/>
  <c r="E512" i="4"/>
  <c r="C433" i="6" s="1"/>
  <c r="F512" i="4"/>
  <c r="D433" i="6" s="1"/>
  <c r="G512" i="4"/>
  <c r="E433" i="6" s="1"/>
  <c r="H512" i="4"/>
  <c r="F433" i="6" s="1"/>
  <c r="I512" i="4"/>
  <c r="G433" i="6" s="1"/>
  <c r="J512" i="4"/>
  <c r="K512" i="4"/>
  <c r="H433" i="6" s="1"/>
  <c r="M512" i="4"/>
  <c r="I433" i="6" s="1"/>
  <c r="N512" i="4"/>
  <c r="O512" i="4"/>
  <c r="P512" i="4"/>
  <c r="J433" i="6" s="1"/>
  <c r="D513" i="4"/>
  <c r="B434" i="6" s="1"/>
  <c r="E513" i="4"/>
  <c r="C434" i="6" s="1"/>
  <c r="F513" i="4"/>
  <c r="D434" i="6" s="1"/>
  <c r="G513" i="4"/>
  <c r="E434" i="6" s="1"/>
  <c r="H513" i="4"/>
  <c r="F434" i="6" s="1"/>
  <c r="I513" i="4"/>
  <c r="G434" i="6" s="1"/>
  <c r="J513" i="4"/>
  <c r="K513" i="4"/>
  <c r="H434" i="6" s="1"/>
  <c r="M513" i="4"/>
  <c r="I434" i="6" s="1"/>
  <c r="N513" i="4"/>
  <c r="O513" i="4"/>
  <c r="P513" i="4"/>
  <c r="J434" i="6" s="1"/>
  <c r="D514" i="4"/>
  <c r="B644" i="6" s="1"/>
  <c r="E514" i="4"/>
  <c r="C644" i="6" s="1"/>
  <c r="F514" i="4"/>
  <c r="D644" i="6" s="1"/>
  <c r="G514" i="4"/>
  <c r="E644" i="6" s="1"/>
  <c r="H514" i="4"/>
  <c r="F644" i="6" s="1"/>
  <c r="I514" i="4"/>
  <c r="G644" i="6" s="1"/>
  <c r="J514" i="4"/>
  <c r="K514" i="4"/>
  <c r="H644" i="6" s="1"/>
  <c r="M514" i="4"/>
  <c r="I644" i="6" s="1"/>
  <c r="N514" i="4"/>
  <c r="O514" i="4"/>
  <c r="P514" i="4"/>
  <c r="J644" i="6" s="1"/>
  <c r="D515" i="4"/>
  <c r="B402" i="6" s="1"/>
  <c r="E515" i="4"/>
  <c r="C402" i="6" s="1"/>
  <c r="F515" i="4"/>
  <c r="D402" i="6" s="1"/>
  <c r="G515" i="4"/>
  <c r="E402" i="6" s="1"/>
  <c r="H515" i="4"/>
  <c r="F402" i="6" s="1"/>
  <c r="I515" i="4"/>
  <c r="G402" i="6" s="1"/>
  <c r="J515" i="4"/>
  <c r="K515" i="4"/>
  <c r="H402" i="6" s="1"/>
  <c r="M515" i="4"/>
  <c r="I402" i="6" s="1"/>
  <c r="N515" i="4"/>
  <c r="O515" i="4"/>
  <c r="P515" i="4"/>
  <c r="J402" i="6" s="1"/>
  <c r="D516" i="4"/>
  <c r="B1571" i="6" s="1"/>
  <c r="E516" i="4"/>
  <c r="C1571" i="6" s="1"/>
  <c r="F516" i="4"/>
  <c r="D1571" i="6" s="1"/>
  <c r="G516" i="4"/>
  <c r="E1571" i="6" s="1"/>
  <c r="H516" i="4"/>
  <c r="F1571" i="6" s="1"/>
  <c r="I516" i="4"/>
  <c r="G1571" i="6" s="1"/>
  <c r="J516" i="4"/>
  <c r="K516" i="4"/>
  <c r="H1571" i="6" s="1"/>
  <c r="M516" i="4"/>
  <c r="I1571" i="6" s="1"/>
  <c r="N516" i="4"/>
  <c r="O516" i="4"/>
  <c r="P516" i="4"/>
  <c r="J1571" i="6" s="1"/>
  <c r="D517" i="4"/>
  <c r="B1381" i="6" s="1"/>
  <c r="E517" i="4"/>
  <c r="C1381" i="6" s="1"/>
  <c r="F517" i="4"/>
  <c r="D1381" i="6" s="1"/>
  <c r="G517" i="4"/>
  <c r="E1381" i="6" s="1"/>
  <c r="H517" i="4"/>
  <c r="F1381" i="6" s="1"/>
  <c r="I517" i="4"/>
  <c r="G1381" i="6" s="1"/>
  <c r="J517" i="4"/>
  <c r="K517" i="4"/>
  <c r="H1381" i="6" s="1"/>
  <c r="M517" i="4"/>
  <c r="I1381" i="6" s="1"/>
  <c r="N517" i="4"/>
  <c r="O517" i="4"/>
  <c r="P517" i="4"/>
  <c r="J1381" i="6" s="1"/>
  <c r="D518" i="4"/>
  <c r="B456" i="6" s="1"/>
  <c r="E518" i="4"/>
  <c r="C456" i="6" s="1"/>
  <c r="F518" i="4"/>
  <c r="D456" i="6" s="1"/>
  <c r="G518" i="4"/>
  <c r="E456" i="6" s="1"/>
  <c r="H518" i="4"/>
  <c r="F456" i="6" s="1"/>
  <c r="I518" i="4"/>
  <c r="G456" i="6" s="1"/>
  <c r="J518" i="4"/>
  <c r="K518" i="4"/>
  <c r="H456" i="6" s="1"/>
  <c r="M518" i="4"/>
  <c r="I456" i="6" s="1"/>
  <c r="N518" i="4"/>
  <c r="O518" i="4"/>
  <c r="P518" i="4"/>
  <c r="J456" i="6" s="1"/>
  <c r="D519" i="4"/>
  <c r="B426" i="6" s="1"/>
  <c r="E519" i="4"/>
  <c r="C426" i="6" s="1"/>
  <c r="F519" i="4"/>
  <c r="D426" i="6" s="1"/>
  <c r="G519" i="4"/>
  <c r="E426" i="6" s="1"/>
  <c r="H519" i="4"/>
  <c r="F426" i="6" s="1"/>
  <c r="I519" i="4"/>
  <c r="G426" i="6" s="1"/>
  <c r="J519" i="4"/>
  <c r="K519" i="4"/>
  <c r="H426" i="6" s="1"/>
  <c r="M519" i="4"/>
  <c r="I426" i="6" s="1"/>
  <c r="N519" i="4"/>
  <c r="O519" i="4"/>
  <c r="P519" i="4"/>
  <c r="J426" i="6" s="1"/>
  <c r="D520" i="4"/>
  <c r="B486" i="6" s="1"/>
  <c r="E520" i="4"/>
  <c r="C486" i="6" s="1"/>
  <c r="F520" i="4"/>
  <c r="D486" i="6" s="1"/>
  <c r="G520" i="4"/>
  <c r="E486" i="6" s="1"/>
  <c r="H520" i="4"/>
  <c r="F486" i="6" s="1"/>
  <c r="I520" i="4"/>
  <c r="G486" i="6" s="1"/>
  <c r="J520" i="4"/>
  <c r="K520" i="4"/>
  <c r="H486" i="6" s="1"/>
  <c r="M520" i="4"/>
  <c r="I486" i="6" s="1"/>
  <c r="N520" i="4"/>
  <c r="O520" i="4"/>
  <c r="P520" i="4"/>
  <c r="J486" i="6" s="1"/>
  <c r="D521" i="4"/>
  <c r="B602" i="6" s="1"/>
  <c r="E521" i="4"/>
  <c r="C602" i="6" s="1"/>
  <c r="F521" i="4"/>
  <c r="D602" i="6" s="1"/>
  <c r="G521" i="4"/>
  <c r="E602" i="6" s="1"/>
  <c r="H521" i="4"/>
  <c r="F602" i="6" s="1"/>
  <c r="I521" i="4"/>
  <c r="G602" i="6" s="1"/>
  <c r="J521" i="4"/>
  <c r="K521" i="4"/>
  <c r="H602" i="6" s="1"/>
  <c r="M521" i="4"/>
  <c r="I602" i="6" s="1"/>
  <c r="N521" i="4"/>
  <c r="O521" i="4"/>
  <c r="P521" i="4"/>
  <c r="J602" i="6" s="1"/>
  <c r="D522" i="4"/>
  <c r="B729" i="6" s="1"/>
  <c r="E522" i="4"/>
  <c r="C729" i="6" s="1"/>
  <c r="F522" i="4"/>
  <c r="D729" i="6" s="1"/>
  <c r="G522" i="4"/>
  <c r="E729" i="6" s="1"/>
  <c r="H522" i="4"/>
  <c r="F729" i="6" s="1"/>
  <c r="I522" i="4"/>
  <c r="G729" i="6" s="1"/>
  <c r="J522" i="4"/>
  <c r="K522" i="4"/>
  <c r="H729" i="6" s="1"/>
  <c r="M522" i="4"/>
  <c r="I729" i="6" s="1"/>
  <c r="N522" i="4"/>
  <c r="O522" i="4"/>
  <c r="P522" i="4"/>
  <c r="J729" i="6" s="1"/>
  <c r="D523" i="4"/>
  <c r="B1378" i="6" s="1"/>
  <c r="E523" i="4"/>
  <c r="C1378" i="6" s="1"/>
  <c r="F523" i="4"/>
  <c r="D1378" i="6" s="1"/>
  <c r="G523" i="4"/>
  <c r="E1378" i="6" s="1"/>
  <c r="H523" i="4"/>
  <c r="F1378" i="6" s="1"/>
  <c r="I523" i="4"/>
  <c r="G1378" i="6" s="1"/>
  <c r="J523" i="4"/>
  <c r="K523" i="4"/>
  <c r="H1378" i="6" s="1"/>
  <c r="M523" i="4"/>
  <c r="I1378" i="6" s="1"/>
  <c r="N523" i="4"/>
  <c r="O523" i="4"/>
  <c r="P523" i="4"/>
  <c r="J1378" i="6" s="1"/>
  <c r="D524" i="4"/>
  <c r="B19" i="6" s="1"/>
  <c r="E524" i="4"/>
  <c r="C19" i="6" s="1"/>
  <c r="F524" i="4"/>
  <c r="D19" i="6" s="1"/>
  <c r="G524" i="4"/>
  <c r="E19" i="6" s="1"/>
  <c r="H524" i="4"/>
  <c r="F19" i="6" s="1"/>
  <c r="I524" i="4"/>
  <c r="G19" i="6" s="1"/>
  <c r="J524" i="4"/>
  <c r="K524" i="4"/>
  <c r="H19" i="6" s="1"/>
  <c r="M524" i="4"/>
  <c r="I19" i="6" s="1"/>
  <c r="N524" i="4"/>
  <c r="O524" i="4"/>
  <c r="P524" i="4"/>
  <c r="J19" i="6" s="1"/>
  <c r="D525" i="4"/>
  <c r="B723" i="6" s="1"/>
  <c r="E525" i="4"/>
  <c r="C723" i="6" s="1"/>
  <c r="F525" i="4"/>
  <c r="D723" i="6" s="1"/>
  <c r="G525" i="4"/>
  <c r="E723" i="6" s="1"/>
  <c r="H525" i="4"/>
  <c r="F723" i="6" s="1"/>
  <c r="I525" i="4"/>
  <c r="G723" i="6" s="1"/>
  <c r="J525" i="4"/>
  <c r="K525" i="4"/>
  <c r="H723" i="6" s="1"/>
  <c r="M525" i="4"/>
  <c r="I723" i="6" s="1"/>
  <c r="N525" i="4"/>
  <c r="O525" i="4"/>
  <c r="P525" i="4"/>
  <c r="J723" i="6" s="1"/>
  <c r="D526" i="4"/>
  <c r="B730" i="6" s="1"/>
  <c r="E526" i="4"/>
  <c r="C730" i="6" s="1"/>
  <c r="F526" i="4"/>
  <c r="D730" i="6" s="1"/>
  <c r="G526" i="4"/>
  <c r="E730" i="6" s="1"/>
  <c r="H526" i="4"/>
  <c r="F730" i="6" s="1"/>
  <c r="I526" i="4"/>
  <c r="G730" i="6" s="1"/>
  <c r="J526" i="4"/>
  <c r="K526" i="4"/>
  <c r="H730" i="6" s="1"/>
  <c r="M526" i="4"/>
  <c r="I730" i="6" s="1"/>
  <c r="N526" i="4"/>
  <c r="O526" i="4"/>
  <c r="P526" i="4"/>
  <c r="J730" i="6" s="1"/>
  <c r="D527" i="4"/>
  <c r="B731" i="6" s="1"/>
  <c r="E527" i="4"/>
  <c r="C731" i="6" s="1"/>
  <c r="F527" i="4"/>
  <c r="D731" i="6" s="1"/>
  <c r="G527" i="4"/>
  <c r="E731" i="6" s="1"/>
  <c r="H527" i="4"/>
  <c r="F731" i="6" s="1"/>
  <c r="I527" i="4"/>
  <c r="G731" i="6" s="1"/>
  <c r="J527" i="4"/>
  <c r="K527" i="4"/>
  <c r="H731" i="6" s="1"/>
  <c r="M527" i="4"/>
  <c r="I731" i="6" s="1"/>
  <c r="N527" i="4"/>
  <c r="O527" i="4"/>
  <c r="P527" i="4"/>
  <c r="J731" i="6" s="1"/>
  <c r="D528" i="4"/>
  <c r="B129" i="6" s="1"/>
  <c r="E528" i="4"/>
  <c r="C129" i="6" s="1"/>
  <c r="F528" i="4"/>
  <c r="D129" i="6" s="1"/>
  <c r="G528" i="4"/>
  <c r="E129" i="6" s="1"/>
  <c r="H528" i="4"/>
  <c r="F129" i="6" s="1"/>
  <c r="I528" i="4"/>
  <c r="G129" i="6" s="1"/>
  <c r="J528" i="4"/>
  <c r="K528" i="4"/>
  <c r="H129" i="6" s="1"/>
  <c r="M528" i="4"/>
  <c r="I129" i="6" s="1"/>
  <c r="N528" i="4"/>
  <c r="O528" i="4"/>
  <c r="P528" i="4"/>
  <c r="J129" i="6" s="1"/>
  <c r="D529" i="4"/>
  <c r="B1850" i="6" s="1"/>
  <c r="E529" i="4"/>
  <c r="C1850" i="6" s="1"/>
  <c r="F529" i="4"/>
  <c r="D1850" i="6" s="1"/>
  <c r="G529" i="4"/>
  <c r="E1850" i="6" s="1"/>
  <c r="H529" i="4"/>
  <c r="F1850" i="6" s="1"/>
  <c r="I529" i="4"/>
  <c r="G1850" i="6" s="1"/>
  <c r="J529" i="4"/>
  <c r="K529" i="4"/>
  <c r="H1850" i="6" s="1"/>
  <c r="M529" i="4"/>
  <c r="I1850" i="6" s="1"/>
  <c r="N529" i="4"/>
  <c r="O529" i="4"/>
  <c r="P529" i="4"/>
  <c r="J1850" i="6" s="1"/>
  <c r="D530" i="4"/>
  <c r="B1851" i="6" s="1"/>
  <c r="E530" i="4"/>
  <c r="C1851" i="6" s="1"/>
  <c r="F530" i="4"/>
  <c r="D1851" i="6" s="1"/>
  <c r="G530" i="4"/>
  <c r="E1851" i="6" s="1"/>
  <c r="H530" i="4"/>
  <c r="F1851" i="6" s="1"/>
  <c r="I530" i="4"/>
  <c r="G1851" i="6" s="1"/>
  <c r="J530" i="4"/>
  <c r="K530" i="4"/>
  <c r="H1851" i="6" s="1"/>
  <c r="M530" i="4"/>
  <c r="I1851" i="6" s="1"/>
  <c r="N530" i="4"/>
  <c r="O530" i="4"/>
  <c r="P530" i="4"/>
  <c r="J1851" i="6" s="1"/>
  <c r="D531" i="4"/>
  <c r="B51" i="6" s="1"/>
  <c r="E531" i="4"/>
  <c r="C51" i="6" s="1"/>
  <c r="F531" i="4"/>
  <c r="D51" i="6" s="1"/>
  <c r="G531" i="4"/>
  <c r="E51" i="6" s="1"/>
  <c r="H531" i="4"/>
  <c r="F51" i="6" s="1"/>
  <c r="I531" i="4"/>
  <c r="G51" i="6" s="1"/>
  <c r="J531" i="4"/>
  <c r="K531" i="4"/>
  <c r="H51" i="6" s="1"/>
  <c r="M531" i="4"/>
  <c r="I51" i="6" s="1"/>
  <c r="N531" i="4"/>
  <c r="O531" i="4"/>
  <c r="P531" i="4"/>
  <c r="J51" i="6" s="1"/>
  <c r="D532" i="4"/>
  <c r="B1486" i="6" s="1"/>
  <c r="E532" i="4"/>
  <c r="C1486" i="6" s="1"/>
  <c r="F532" i="4"/>
  <c r="D1486" i="6" s="1"/>
  <c r="G532" i="4"/>
  <c r="E1486" i="6" s="1"/>
  <c r="H532" i="4"/>
  <c r="F1486" i="6" s="1"/>
  <c r="I532" i="4"/>
  <c r="G1486" i="6" s="1"/>
  <c r="J532" i="4"/>
  <c r="K532" i="4"/>
  <c r="H1486" i="6" s="1"/>
  <c r="M532" i="4"/>
  <c r="I1486" i="6" s="1"/>
  <c r="N532" i="4"/>
  <c r="O532" i="4"/>
  <c r="P532" i="4"/>
  <c r="J1486" i="6" s="1"/>
  <c r="D533" i="4"/>
  <c r="B1449" i="6" s="1"/>
  <c r="E533" i="4"/>
  <c r="C1449" i="6" s="1"/>
  <c r="F533" i="4"/>
  <c r="D1449" i="6" s="1"/>
  <c r="G533" i="4"/>
  <c r="E1449" i="6" s="1"/>
  <c r="H533" i="4"/>
  <c r="F1449" i="6" s="1"/>
  <c r="I533" i="4"/>
  <c r="G1449" i="6" s="1"/>
  <c r="J533" i="4"/>
  <c r="K533" i="4"/>
  <c r="H1449" i="6" s="1"/>
  <c r="M533" i="4"/>
  <c r="I1449" i="6" s="1"/>
  <c r="N533" i="4"/>
  <c r="O533" i="4"/>
  <c r="P533" i="4"/>
  <c r="J1449" i="6" s="1"/>
  <c r="D534" i="4"/>
  <c r="B1483" i="6" s="1"/>
  <c r="E534" i="4"/>
  <c r="C1483" i="6" s="1"/>
  <c r="F534" i="4"/>
  <c r="D1483" i="6" s="1"/>
  <c r="G534" i="4"/>
  <c r="E1483" i="6" s="1"/>
  <c r="H534" i="4"/>
  <c r="F1483" i="6" s="1"/>
  <c r="I534" i="4"/>
  <c r="G1483" i="6" s="1"/>
  <c r="J534" i="4"/>
  <c r="K534" i="4"/>
  <c r="H1483" i="6" s="1"/>
  <c r="M534" i="4"/>
  <c r="I1483" i="6" s="1"/>
  <c r="N534" i="4"/>
  <c r="O534" i="4"/>
  <c r="P534" i="4"/>
  <c r="J1483" i="6" s="1"/>
  <c r="D535" i="4"/>
  <c r="B755" i="6" s="1"/>
  <c r="E535" i="4"/>
  <c r="C755" i="6" s="1"/>
  <c r="F535" i="4"/>
  <c r="D755" i="6" s="1"/>
  <c r="G535" i="4"/>
  <c r="E755" i="6" s="1"/>
  <c r="H535" i="4"/>
  <c r="F755" i="6" s="1"/>
  <c r="I535" i="4"/>
  <c r="G755" i="6" s="1"/>
  <c r="J535" i="4"/>
  <c r="K535" i="4"/>
  <c r="H755" i="6" s="1"/>
  <c r="M535" i="4"/>
  <c r="I755" i="6" s="1"/>
  <c r="N535" i="4"/>
  <c r="O535" i="4"/>
  <c r="P535" i="4"/>
  <c r="J755" i="6" s="1"/>
  <c r="D536" i="4"/>
  <c r="B1401" i="6" s="1"/>
  <c r="E536" i="4"/>
  <c r="C1401" i="6" s="1"/>
  <c r="F536" i="4"/>
  <c r="D1401" i="6" s="1"/>
  <c r="G536" i="4"/>
  <c r="E1401" i="6" s="1"/>
  <c r="H536" i="4"/>
  <c r="F1401" i="6" s="1"/>
  <c r="I536" i="4"/>
  <c r="G1401" i="6" s="1"/>
  <c r="J536" i="4"/>
  <c r="K536" i="4"/>
  <c r="H1401" i="6" s="1"/>
  <c r="M536" i="4"/>
  <c r="I1401" i="6" s="1"/>
  <c r="N536" i="4"/>
  <c r="O536" i="4"/>
  <c r="P536" i="4"/>
  <c r="J1401" i="6" s="1"/>
  <c r="D537" i="4"/>
  <c r="B1402" i="6" s="1"/>
  <c r="E537" i="4"/>
  <c r="C1402" i="6" s="1"/>
  <c r="F537" i="4"/>
  <c r="D1402" i="6" s="1"/>
  <c r="G537" i="4"/>
  <c r="E1402" i="6" s="1"/>
  <c r="H537" i="4"/>
  <c r="F1402" i="6" s="1"/>
  <c r="I537" i="4"/>
  <c r="G1402" i="6" s="1"/>
  <c r="J537" i="4"/>
  <c r="K537" i="4"/>
  <c r="H1402" i="6" s="1"/>
  <c r="M537" i="4"/>
  <c r="I1402" i="6" s="1"/>
  <c r="N537" i="4"/>
  <c r="O537" i="4"/>
  <c r="P537" i="4"/>
  <c r="J1402" i="6" s="1"/>
  <c r="D538" i="4"/>
  <c r="B220" i="6" s="1"/>
  <c r="E538" i="4"/>
  <c r="C220" i="6" s="1"/>
  <c r="F538" i="4"/>
  <c r="D220" i="6" s="1"/>
  <c r="G538" i="4"/>
  <c r="E220" i="6" s="1"/>
  <c r="H538" i="4"/>
  <c r="F220" i="6" s="1"/>
  <c r="I538" i="4"/>
  <c r="G220" i="6" s="1"/>
  <c r="J538" i="4"/>
  <c r="K538" i="4"/>
  <c r="H220" i="6" s="1"/>
  <c r="M538" i="4"/>
  <c r="I220" i="6" s="1"/>
  <c r="N538" i="4"/>
  <c r="O538" i="4"/>
  <c r="P538" i="4"/>
  <c r="J220" i="6" s="1"/>
  <c r="D539" i="4"/>
  <c r="B221" i="6" s="1"/>
  <c r="E539" i="4"/>
  <c r="C221" i="6" s="1"/>
  <c r="F539" i="4"/>
  <c r="D221" i="6" s="1"/>
  <c r="G539" i="4"/>
  <c r="E221" i="6" s="1"/>
  <c r="H539" i="4"/>
  <c r="F221" i="6" s="1"/>
  <c r="I539" i="4"/>
  <c r="G221" i="6" s="1"/>
  <c r="J539" i="4"/>
  <c r="K539" i="4"/>
  <c r="H221" i="6" s="1"/>
  <c r="M539" i="4"/>
  <c r="I221" i="6" s="1"/>
  <c r="N539" i="4"/>
  <c r="O539" i="4"/>
  <c r="P539" i="4"/>
  <c r="J221" i="6" s="1"/>
  <c r="D540" i="4"/>
  <c r="B77" i="6" s="1"/>
  <c r="E540" i="4"/>
  <c r="C77" i="6" s="1"/>
  <c r="F540" i="4"/>
  <c r="D77" i="6" s="1"/>
  <c r="G540" i="4"/>
  <c r="E77" i="6" s="1"/>
  <c r="H540" i="4"/>
  <c r="F77" i="6" s="1"/>
  <c r="I540" i="4"/>
  <c r="G77" i="6" s="1"/>
  <c r="J540" i="4"/>
  <c r="K540" i="4"/>
  <c r="H77" i="6" s="1"/>
  <c r="M540" i="4"/>
  <c r="I77" i="6" s="1"/>
  <c r="N540" i="4"/>
  <c r="O540" i="4"/>
  <c r="P540" i="4"/>
  <c r="J77" i="6" s="1"/>
  <c r="D541" i="4"/>
  <c r="B7" i="6" s="1"/>
  <c r="E541" i="4"/>
  <c r="C7" i="6" s="1"/>
  <c r="F541" i="4"/>
  <c r="D7" i="6" s="1"/>
  <c r="G541" i="4"/>
  <c r="E7" i="6" s="1"/>
  <c r="H541" i="4"/>
  <c r="F7" i="6" s="1"/>
  <c r="I541" i="4"/>
  <c r="G7" i="6" s="1"/>
  <c r="J541" i="4"/>
  <c r="K541" i="4"/>
  <c r="H7" i="6" s="1"/>
  <c r="M541" i="4"/>
  <c r="I7" i="6" s="1"/>
  <c r="N541" i="4"/>
  <c r="O541" i="4"/>
  <c r="P541" i="4"/>
  <c r="J7" i="6" s="1"/>
  <c r="D542" i="4"/>
  <c r="B877" i="6" s="1"/>
  <c r="E542" i="4"/>
  <c r="C877" i="6" s="1"/>
  <c r="F542" i="4"/>
  <c r="D877" i="6" s="1"/>
  <c r="G542" i="4"/>
  <c r="E877" i="6" s="1"/>
  <c r="H542" i="4"/>
  <c r="F877" i="6" s="1"/>
  <c r="I542" i="4"/>
  <c r="G877" i="6" s="1"/>
  <c r="J542" i="4"/>
  <c r="K542" i="4"/>
  <c r="H877" i="6" s="1"/>
  <c r="M542" i="4"/>
  <c r="I877" i="6" s="1"/>
  <c r="N542" i="4"/>
  <c r="O542" i="4"/>
  <c r="P542" i="4"/>
  <c r="J877" i="6" s="1"/>
  <c r="D543" i="4"/>
  <c r="B285" i="6" s="1"/>
  <c r="E543" i="4"/>
  <c r="C285" i="6" s="1"/>
  <c r="F543" i="4"/>
  <c r="D285" i="6" s="1"/>
  <c r="G543" i="4"/>
  <c r="E285" i="6" s="1"/>
  <c r="H543" i="4"/>
  <c r="F285" i="6" s="1"/>
  <c r="I543" i="4"/>
  <c r="G285" i="6" s="1"/>
  <c r="J543" i="4"/>
  <c r="K543" i="4"/>
  <c r="H285" i="6" s="1"/>
  <c r="M543" i="4"/>
  <c r="I285" i="6" s="1"/>
  <c r="N543" i="4"/>
  <c r="O543" i="4"/>
  <c r="P543" i="4"/>
  <c r="J285" i="6" s="1"/>
  <c r="D544" i="4"/>
  <c r="B963" i="6" s="1"/>
  <c r="E544" i="4"/>
  <c r="C963" i="6" s="1"/>
  <c r="F544" i="4"/>
  <c r="D963" i="6" s="1"/>
  <c r="G544" i="4"/>
  <c r="E963" i="6" s="1"/>
  <c r="H544" i="4"/>
  <c r="F963" i="6" s="1"/>
  <c r="I544" i="4"/>
  <c r="G963" i="6" s="1"/>
  <c r="J544" i="4"/>
  <c r="K544" i="4"/>
  <c r="H963" i="6" s="1"/>
  <c r="M544" i="4"/>
  <c r="I963" i="6" s="1"/>
  <c r="N544" i="4"/>
  <c r="O544" i="4"/>
  <c r="P544" i="4"/>
  <c r="J963" i="6" s="1"/>
  <c r="D545" i="4"/>
  <c r="B964" i="6" s="1"/>
  <c r="E545" i="4"/>
  <c r="C964" i="6" s="1"/>
  <c r="F545" i="4"/>
  <c r="D964" i="6" s="1"/>
  <c r="G545" i="4"/>
  <c r="E964" i="6" s="1"/>
  <c r="H545" i="4"/>
  <c r="F964" i="6" s="1"/>
  <c r="I545" i="4"/>
  <c r="G964" i="6" s="1"/>
  <c r="J545" i="4"/>
  <c r="K545" i="4"/>
  <c r="H964" i="6" s="1"/>
  <c r="M545" i="4"/>
  <c r="I964" i="6" s="1"/>
  <c r="N545" i="4"/>
  <c r="O545" i="4"/>
  <c r="P545" i="4"/>
  <c r="J964" i="6" s="1"/>
  <c r="D546" i="4"/>
  <c r="B579" i="6" s="1"/>
  <c r="E546" i="4"/>
  <c r="C579" i="6" s="1"/>
  <c r="F546" i="4"/>
  <c r="D579" i="6" s="1"/>
  <c r="G546" i="4"/>
  <c r="E579" i="6" s="1"/>
  <c r="H546" i="4"/>
  <c r="F579" i="6" s="1"/>
  <c r="I546" i="4"/>
  <c r="G579" i="6" s="1"/>
  <c r="J546" i="4"/>
  <c r="K546" i="4"/>
  <c r="H579" i="6" s="1"/>
  <c r="M546" i="4"/>
  <c r="I579" i="6" s="1"/>
  <c r="N546" i="4"/>
  <c r="O546" i="4"/>
  <c r="P546" i="4"/>
  <c r="J579" i="6" s="1"/>
  <c r="D547" i="4"/>
  <c r="B677" i="6" s="1"/>
  <c r="E547" i="4"/>
  <c r="C677" i="6" s="1"/>
  <c r="F547" i="4"/>
  <c r="D677" i="6" s="1"/>
  <c r="G547" i="4"/>
  <c r="E677" i="6" s="1"/>
  <c r="H547" i="4"/>
  <c r="F677" i="6" s="1"/>
  <c r="I547" i="4"/>
  <c r="G677" i="6" s="1"/>
  <c r="J547" i="4"/>
  <c r="K547" i="4"/>
  <c r="H677" i="6" s="1"/>
  <c r="M547" i="4"/>
  <c r="I677" i="6" s="1"/>
  <c r="N547" i="4"/>
  <c r="O547" i="4"/>
  <c r="P547" i="4"/>
  <c r="J677" i="6" s="1"/>
  <c r="D548" i="4"/>
  <c r="B695" i="6" s="1"/>
  <c r="E548" i="4"/>
  <c r="C695" i="6" s="1"/>
  <c r="F548" i="4"/>
  <c r="D695" i="6" s="1"/>
  <c r="G548" i="4"/>
  <c r="E695" i="6" s="1"/>
  <c r="H548" i="4"/>
  <c r="F695" i="6" s="1"/>
  <c r="I548" i="4"/>
  <c r="G695" i="6" s="1"/>
  <c r="J548" i="4"/>
  <c r="K548" i="4"/>
  <c r="H695" i="6" s="1"/>
  <c r="M548" i="4"/>
  <c r="I695" i="6" s="1"/>
  <c r="N548" i="4"/>
  <c r="O548" i="4"/>
  <c r="P548" i="4"/>
  <c r="J695" i="6" s="1"/>
  <c r="D549" i="4"/>
  <c r="B1081" i="6" s="1"/>
  <c r="E549" i="4"/>
  <c r="C1081" i="6" s="1"/>
  <c r="F549" i="4"/>
  <c r="D1081" i="6" s="1"/>
  <c r="G549" i="4"/>
  <c r="E1081" i="6" s="1"/>
  <c r="H549" i="4"/>
  <c r="F1081" i="6" s="1"/>
  <c r="I549" i="4"/>
  <c r="G1081" i="6" s="1"/>
  <c r="J549" i="4"/>
  <c r="K549" i="4"/>
  <c r="H1081" i="6" s="1"/>
  <c r="M549" i="4"/>
  <c r="I1081" i="6" s="1"/>
  <c r="N549" i="4"/>
  <c r="O549" i="4"/>
  <c r="P549" i="4"/>
  <c r="J1081" i="6" s="1"/>
  <c r="D550" i="4"/>
  <c r="B1082" i="6" s="1"/>
  <c r="E550" i="4"/>
  <c r="C1082" i="6" s="1"/>
  <c r="F550" i="4"/>
  <c r="D1082" i="6" s="1"/>
  <c r="G550" i="4"/>
  <c r="E1082" i="6" s="1"/>
  <c r="H550" i="4"/>
  <c r="F1082" i="6" s="1"/>
  <c r="I550" i="4"/>
  <c r="G1082" i="6" s="1"/>
  <c r="J550" i="4"/>
  <c r="K550" i="4"/>
  <c r="H1082" i="6" s="1"/>
  <c r="M550" i="4"/>
  <c r="I1082" i="6" s="1"/>
  <c r="N550" i="4"/>
  <c r="O550" i="4"/>
  <c r="P550" i="4"/>
  <c r="J1082" i="6" s="1"/>
  <c r="D551" i="4"/>
  <c r="B1168" i="6" s="1"/>
  <c r="E551" i="4"/>
  <c r="C1168" i="6" s="1"/>
  <c r="F551" i="4"/>
  <c r="D1168" i="6" s="1"/>
  <c r="G551" i="4"/>
  <c r="E1168" i="6" s="1"/>
  <c r="H551" i="4"/>
  <c r="F1168" i="6" s="1"/>
  <c r="I551" i="4"/>
  <c r="G1168" i="6" s="1"/>
  <c r="J551" i="4"/>
  <c r="K551" i="4"/>
  <c r="H1168" i="6" s="1"/>
  <c r="M551" i="4"/>
  <c r="I1168" i="6" s="1"/>
  <c r="N551" i="4"/>
  <c r="O551" i="4"/>
  <c r="P551" i="4"/>
  <c r="J1168" i="6" s="1"/>
  <c r="D552" i="4"/>
  <c r="B1169" i="6" s="1"/>
  <c r="E552" i="4"/>
  <c r="C1169" i="6" s="1"/>
  <c r="F552" i="4"/>
  <c r="D1169" i="6" s="1"/>
  <c r="G552" i="4"/>
  <c r="E1169" i="6" s="1"/>
  <c r="H552" i="4"/>
  <c r="F1169" i="6" s="1"/>
  <c r="I552" i="4"/>
  <c r="G1169" i="6" s="1"/>
  <c r="J552" i="4"/>
  <c r="K552" i="4"/>
  <c r="H1169" i="6" s="1"/>
  <c r="M552" i="4"/>
  <c r="I1169" i="6" s="1"/>
  <c r="N552" i="4"/>
  <c r="O552" i="4"/>
  <c r="P552" i="4"/>
  <c r="J1169" i="6" s="1"/>
  <c r="D553" i="4"/>
  <c r="B1170" i="6" s="1"/>
  <c r="E553" i="4"/>
  <c r="C1170" i="6" s="1"/>
  <c r="F553" i="4"/>
  <c r="D1170" i="6" s="1"/>
  <c r="G553" i="4"/>
  <c r="E1170" i="6" s="1"/>
  <c r="H553" i="4"/>
  <c r="F1170" i="6" s="1"/>
  <c r="I553" i="4"/>
  <c r="G1170" i="6" s="1"/>
  <c r="J553" i="4"/>
  <c r="K553" i="4"/>
  <c r="H1170" i="6" s="1"/>
  <c r="M553" i="4"/>
  <c r="I1170" i="6" s="1"/>
  <c r="N553" i="4"/>
  <c r="O553" i="4"/>
  <c r="P553" i="4"/>
  <c r="J1170" i="6" s="1"/>
  <c r="D554" i="4"/>
  <c r="B182" i="6" s="1"/>
  <c r="E554" i="4"/>
  <c r="C182" i="6" s="1"/>
  <c r="F554" i="4"/>
  <c r="D182" i="6" s="1"/>
  <c r="G554" i="4"/>
  <c r="E182" i="6" s="1"/>
  <c r="H554" i="4"/>
  <c r="F182" i="6" s="1"/>
  <c r="I554" i="4"/>
  <c r="G182" i="6" s="1"/>
  <c r="J554" i="4"/>
  <c r="K554" i="4"/>
  <c r="H182" i="6" s="1"/>
  <c r="M554" i="4"/>
  <c r="I182" i="6" s="1"/>
  <c r="N554" i="4"/>
  <c r="O554" i="4"/>
  <c r="P554" i="4"/>
  <c r="J182" i="6" s="1"/>
  <c r="D555" i="4"/>
  <c r="B1701" i="6" s="1"/>
  <c r="E555" i="4"/>
  <c r="C1701" i="6" s="1"/>
  <c r="F555" i="4"/>
  <c r="D1701" i="6" s="1"/>
  <c r="G555" i="4"/>
  <c r="E1701" i="6" s="1"/>
  <c r="H555" i="4"/>
  <c r="F1701" i="6" s="1"/>
  <c r="I555" i="4"/>
  <c r="G1701" i="6" s="1"/>
  <c r="J555" i="4"/>
  <c r="K555" i="4"/>
  <c r="H1701" i="6" s="1"/>
  <c r="M555" i="4"/>
  <c r="I1701" i="6" s="1"/>
  <c r="N555" i="4"/>
  <c r="O555" i="4"/>
  <c r="P555" i="4"/>
  <c r="J1701" i="6" s="1"/>
  <c r="D556" i="4"/>
  <c r="B823" i="6" s="1"/>
  <c r="E556" i="4"/>
  <c r="C823" i="6" s="1"/>
  <c r="F556" i="4"/>
  <c r="D823" i="6" s="1"/>
  <c r="G556" i="4"/>
  <c r="E823" i="6" s="1"/>
  <c r="H556" i="4"/>
  <c r="F823" i="6" s="1"/>
  <c r="I556" i="4"/>
  <c r="G823" i="6" s="1"/>
  <c r="J556" i="4"/>
  <c r="K556" i="4"/>
  <c r="H823" i="6" s="1"/>
  <c r="M556" i="4"/>
  <c r="I823" i="6" s="1"/>
  <c r="N556" i="4"/>
  <c r="O556" i="4"/>
  <c r="P556" i="4"/>
  <c r="J823" i="6" s="1"/>
  <c r="D557" i="4"/>
  <c r="B824" i="6" s="1"/>
  <c r="E557" i="4"/>
  <c r="C824" i="6" s="1"/>
  <c r="F557" i="4"/>
  <c r="D824" i="6" s="1"/>
  <c r="G557" i="4"/>
  <c r="E824" i="6" s="1"/>
  <c r="H557" i="4"/>
  <c r="F824" i="6" s="1"/>
  <c r="I557" i="4"/>
  <c r="G824" i="6" s="1"/>
  <c r="J557" i="4"/>
  <c r="K557" i="4"/>
  <c r="H824" i="6" s="1"/>
  <c r="M557" i="4"/>
  <c r="I824" i="6" s="1"/>
  <c r="N557" i="4"/>
  <c r="O557" i="4"/>
  <c r="P557" i="4"/>
  <c r="J824" i="6" s="1"/>
  <c r="D558" i="4"/>
  <c r="B825" i="6" s="1"/>
  <c r="E558" i="4"/>
  <c r="C825" i="6" s="1"/>
  <c r="F558" i="4"/>
  <c r="D825" i="6" s="1"/>
  <c r="G558" i="4"/>
  <c r="E825" i="6" s="1"/>
  <c r="H558" i="4"/>
  <c r="F825" i="6" s="1"/>
  <c r="I558" i="4"/>
  <c r="G825" i="6" s="1"/>
  <c r="J558" i="4"/>
  <c r="K558" i="4"/>
  <c r="H825" i="6" s="1"/>
  <c r="M558" i="4"/>
  <c r="I825" i="6" s="1"/>
  <c r="N558" i="4"/>
  <c r="O558" i="4"/>
  <c r="P558" i="4"/>
  <c r="J825" i="6" s="1"/>
  <c r="D559" i="4"/>
  <c r="B587" i="6" s="1"/>
  <c r="E559" i="4"/>
  <c r="C587" i="6" s="1"/>
  <c r="F559" i="4"/>
  <c r="D587" i="6" s="1"/>
  <c r="G559" i="4"/>
  <c r="E587" i="6" s="1"/>
  <c r="H559" i="4"/>
  <c r="F587" i="6" s="1"/>
  <c r="I559" i="4"/>
  <c r="G587" i="6" s="1"/>
  <c r="J559" i="4"/>
  <c r="K559" i="4"/>
  <c r="H587" i="6" s="1"/>
  <c r="M559" i="4"/>
  <c r="I587" i="6" s="1"/>
  <c r="N559" i="4"/>
  <c r="O559" i="4"/>
  <c r="P559" i="4"/>
  <c r="J587" i="6" s="1"/>
  <c r="D560" i="4"/>
  <c r="B588" i="6" s="1"/>
  <c r="E560" i="4"/>
  <c r="C588" i="6" s="1"/>
  <c r="F560" i="4"/>
  <c r="D588" i="6" s="1"/>
  <c r="G560" i="4"/>
  <c r="E588" i="6" s="1"/>
  <c r="H560" i="4"/>
  <c r="F588" i="6" s="1"/>
  <c r="I560" i="4"/>
  <c r="G588" i="6" s="1"/>
  <c r="J560" i="4"/>
  <c r="K560" i="4"/>
  <c r="H588" i="6" s="1"/>
  <c r="M560" i="4"/>
  <c r="I588" i="6" s="1"/>
  <c r="N560" i="4"/>
  <c r="O560" i="4"/>
  <c r="P560" i="4"/>
  <c r="J588" i="6" s="1"/>
  <c r="D561" i="4"/>
  <c r="B246" i="6" s="1"/>
  <c r="E561" i="4"/>
  <c r="C246" i="6" s="1"/>
  <c r="F561" i="4"/>
  <c r="D246" i="6" s="1"/>
  <c r="G561" i="4"/>
  <c r="E246" i="6" s="1"/>
  <c r="H561" i="4"/>
  <c r="F246" i="6" s="1"/>
  <c r="I561" i="4"/>
  <c r="G246" i="6" s="1"/>
  <c r="J561" i="4"/>
  <c r="K561" i="4"/>
  <c r="H246" i="6" s="1"/>
  <c r="M561" i="4"/>
  <c r="I246" i="6" s="1"/>
  <c r="N561" i="4"/>
  <c r="O561" i="4"/>
  <c r="P561" i="4"/>
  <c r="J246" i="6" s="1"/>
  <c r="D562" i="4"/>
  <c r="B247" i="6" s="1"/>
  <c r="E562" i="4"/>
  <c r="C247" i="6" s="1"/>
  <c r="F562" i="4"/>
  <c r="D247" i="6" s="1"/>
  <c r="G562" i="4"/>
  <c r="E247" i="6" s="1"/>
  <c r="H562" i="4"/>
  <c r="F247" i="6" s="1"/>
  <c r="I562" i="4"/>
  <c r="G247" i="6" s="1"/>
  <c r="J562" i="4"/>
  <c r="K562" i="4"/>
  <c r="H247" i="6" s="1"/>
  <c r="M562" i="4"/>
  <c r="I247" i="6" s="1"/>
  <c r="N562" i="4"/>
  <c r="O562" i="4"/>
  <c r="P562" i="4"/>
  <c r="J247" i="6" s="1"/>
  <c r="D563" i="4"/>
  <c r="B248" i="6" s="1"/>
  <c r="E563" i="4"/>
  <c r="C248" i="6" s="1"/>
  <c r="F563" i="4"/>
  <c r="D248" i="6" s="1"/>
  <c r="G563" i="4"/>
  <c r="E248" i="6" s="1"/>
  <c r="H563" i="4"/>
  <c r="F248" i="6" s="1"/>
  <c r="I563" i="4"/>
  <c r="G248" i="6" s="1"/>
  <c r="J563" i="4"/>
  <c r="K563" i="4"/>
  <c r="H248" i="6" s="1"/>
  <c r="M563" i="4"/>
  <c r="I248" i="6" s="1"/>
  <c r="N563" i="4"/>
  <c r="O563" i="4"/>
  <c r="P563" i="4"/>
  <c r="J248" i="6" s="1"/>
  <c r="D564" i="4"/>
  <c r="B1539" i="6" s="1"/>
  <c r="E564" i="4"/>
  <c r="C1539" i="6" s="1"/>
  <c r="F564" i="4"/>
  <c r="D1539" i="6" s="1"/>
  <c r="G564" i="4"/>
  <c r="E1539" i="6" s="1"/>
  <c r="H564" i="4"/>
  <c r="F1539" i="6" s="1"/>
  <c r="I564" i="4"/>
  <c r="G1539" i="6" s="1"/>
  <c r="J564" i="4"/>
  <c r="K564" i="4"/>
  <c r="H1539" i="6" s="1"/>
  <c r="M564" i="4"/>
  <c r="I1539" i="6" s="1"/>
  <c r="N564" i="4"/>
  <c r="O564" i="4"/>
  <c r="P564" i="4"/>
  <c r="J1539" i="6" s="1"/>
  <c r="D565" i="4"/>
  <c r="B1550" i="6" s="1"/>
  <c r="E565" i="4"/>
  <c r="C1550" i="6" s="1"/>
  <c r="F565" i="4"/>
  <c r="D1550" i="6" s="1"/>
  <c r="G565" i="4"/>
  <c r="E1550" i="6" s="1"/>
  <c r="H565" i="4"/>
  <c r="F1550" i="6" s="1"/>
  <c r="I565" i="4"/>
  <c r="G1550" i="6" s="1"/>
  <c r="J565" i="4"/>
  <c r="K565" i="4"/>
  <c r="H1550" i="6" s="1"/>
  <c r="M565" i="4"/>
  <c r="I1550" i="6" s="1"/>
  <c r="N565" i="4"/>
  <c r="O565" i="4"/>
  <c r="P565" i="4"/>
  <c r="J1550" i="6" s="1"/>
  <c r="D566" i="4"/>
  <c r="B691" i="6" s="1"/>
  <c r="E566" i="4"/>
  <c r="C691" i="6" s="1"/>
  <c r="F566" i="4"/>
  <c r="D691" i="6" s="1"/>
  <c r="G566" i="4"/>
  <c r="E691" i="6" s="1"/>
  <c r="H566" i="4"/>
  <c r="F691" i="6" s="1"/>
  <c r="I566" i="4"/>
  <c r="G691" i="6" s="1"/>
  <c r="J566" i="4"/>
  <c r="K566" i="4"/>
  <c r="H691" i="6" s="1"/>
  <c r="M566" i="4"/>
  <c r="I691" i="6" s="1"/>
  <c r="N566" i="4"/>
  <c r="O566" i="4"/>
  <c r="P566" i="4"/>
  <c r="J691" i="6" s="1"/>
  <c r="D567" i="4"/>
  <c r="B692" i="6" s="1"/>
  <c r="E567" i="4"/>
  <c r="C692" i="6" s="1"/>
  <c r="F567" i="4"/>
  <c r="D692" i="6" s="1"/>
  <c r="G567" i="4"/>
  <c r="E692" i="6" s="1"/>
  <c r="H567" i="4"/>
  <c r="F692" i="6" s="1"/>
  <c r="I567" i="4"/>
  <c r="G692" i="6" s="1"/>
  <c r="J567" i="4"/>
  <c r="K567" i="4"/>
  <c r="H692" i="6" s="1"/>
  <c r="M567" i="4"/>
  <c r="I692" i="6" s="1"/>
  <c r="N567" i="4"/>
  <c r="O567" i="4"/>
  <c r="P567" i="4"/>
  <c r="J692" i="6" s="1"/>
  <c r="D568" i="4"/>
  <c r="B693" i="6" s="1"/>
  <c r="E568" i="4"/>
  <c r="C693" i="6" s="1"/>
  <c r="F568" i="4"/>
  <c r="D693" i="6" s="1"/>
  <c r="G568" i="4"/>
  <c r="E693" i="6" s="1"/>
  <c r="H568" i="4"/>
  <c r="F693" i="6" s="1"/>
  <c r="I568" i="4"/>
  <c r="G693" i="6" s="1"/>
  <c r="J568" i="4"/>
  <c r="K568" i="4"/>
  <c r="H693" i="6" s="1"/>
  <c r="M568" i="4"/>
  <c r="I693" i="6" s="1"/>
  <c r="N568" i="4"/>
  <c r="O568" i="4"/>
  <c r="P568" i="4"/>
  <c r="J693" i="6" s="1"/>
  <c r="D569" i="4"/>
  <c r="B663" i="6" s="1"/>
  <c r="E569" i="4"/>
  <c r="C663" i="6" s="1"/>
  <c r="F569" i="4"/>
  <c r="D663" i="6" s="1"/>
  <c r="G569" i="4"/>
  <c r="E663" i="6" s="1"/>
  <c r="H569" i="4"/>
  <c r="F663" i="6" s="1"/>
  <c r="I569" i="4"/>
  <c r="G663" i="6" s="1"/>
  <c r="J569" i="4"/>
  <c r="K569" i="4"/>
  <c r="H663" i="6" s="1"/>
  <c r="M569" i="4"/>
  <c r="I663" i="6" s="1"/>
  <c r="N569" i="4"/>
  <c r="O569" i="4"/>
  <c r="P569" i="4"/>
  <c r="J663" i="6" s="1"/>
  <c r="D570" i="4"/>
  <c r="B702" i="6" s="1"/>
  <c r="E570" i="4"/>
  <c r="C702" i="6" s="1"/>
  <c r="F570" i="4"/>
  <c r="D702" i="6" s="1"/>
  <c r="G570" i="4"/>
  <c r="E702" i="6" s="1"/>
  <c r="H570" i="4"/>
  <c r="F702" i="6" s="1"/>
  <c r="I570" i="4"/>
  <c r="G702" i="6" s="1"/>
  <c r="J570" i="4"/>
  <c r="K570" i="4"/>
  <c r="H702" i="6" s="1"/>
  <c r="M570" i="4"/>
  <c r="I702" i="6" s="1"/>
  <c r="N570" i="4"/>
  <c r="O570" i="4"/>
  <c r="P570" i="4"/>
  <c r="J702" i="6" s="1"/>
  <c r="D571" i="4"/>
  <c r="B1694" i="6" s="1"/>
  <c r="E571" i="4"/>
  <c r="C1694" i="6" s="1"/>
  <c r="F571" i="4"/>
  <c r="D1694" i="6" s="1"/>
  <c r="G571" i="4"/>
  <c r="E1694" i="6" s="1"/>
  <c r="H571" i="4"/>
  <c r="F1694" i="6" s="1"/>
  <c r="I571" i="4"/>
  <c r="G1694" i="6" s="1"/>
  <c r="J571" i="4"/>
  <c r="K571" i="4"/>
  <c r="H1694" i="6" s="1"/>
  <c r="M571" i="4"/>
  <c r="I1694" i="6" s="1"/>
  <c r="N571" i="4"/>
  <c r="O571" i="4"/>
  <c r="P571" i="4"/>
  <c r="J1694" i="6" s="1"/>
  <c r="D572" i="4"/>
  <c r="B1709" i="6" s="1"/>
  <c r="E572" i="4"/>
  <c r="C1709" i="6" s="1"/>
  <c r="F572" i="4"/>
  <c r="D1709" i="6" s="1"/>
  <c r="G572" i="4"/>
  <c r="E1709" i="6" s="1"/>
  <c r="H572" i="4"/>
  <c r="F1709" i="6" s="1"/>
  <c r="I572" i="4"/>
  <c r="G1709" i="6" s="1"/>
  <c r="J572" i="4"/>
  <c r="K572" i="4"/>
  <c r="H1709" i="6" s="1"/>
  <c r="M572" i="4"/>
  <c r="I1709" i="6" s="1"/>
  <c r="N572" i="4"/>
  <c r="O572" i="4"/>
  <c r="P572" i="4"/>
  <c r="J1709" i="6" s="1"/>
  <c r="D573" i="4"/>
  <c r="B1710" i="6" s="1"/>
  <c r="E573" i="4"/>
  <c r="C1710" i="6" s="1"/>
  <c r="F573" i="4"/>
  <c r="D1710" i="6" s="1"/>
  <c r="G573" i="4"/>
  <c r="E1710" i="6" s="1"/>
  <c r="H573" i="4"/>
  <c r="F1710" i="6" s="1"/>
  <c r="I573" i="4"/>
  <c r="G1710" i="6" s="1"/>
  <c r="J573" i="4"/>
  <c r="K573" i="4"/>
  <c r="H1710" i="6" s="1"/>
  <c r="M573" i="4"/>
  <c r="I1710" i="6" s="1"/>
  <c r="N573" i="4"/>
  <c r="O573" i="4"/>
  <c r="P573" i="4"/>
  <c r="J1710" i="6" s="1"/>
  <c r="D574" i="4"/>
  <c r="B1686" i="6" s="1"/>
  <c r="E574" i="4"/>
  <c r="C1686" i="6" s="1"/>
  <c r="F574" i="4"/>
  <c r="D1686" i="6" s="1"/>
  <c r="G574" i="4"/>
  <c r="E1686" i="6" s="1"/>
  <c r="H574" i="4"/>
  <c r="F1686" i="6" s="1"/>
  <c r="I574" i="4"/>
  <c r="G1686" i="6" s="1"/>
  <c r="J574" i="4"/>
  <c r="K574" i="4"/>
  <c r="H1686" i="6" s="1"/>
  <c r="M574" i="4"/>
  <c r="I1686" i="6" s="1"/>
  <c r="N574" i="4"/>
  <c r="O574" i="4"/>
  <c r="P574" i="4"/>
  <c r="J1686" i="6" s="1"/>
  <c r="D575" i="4"/>
  <c r="B555" i="6" s="1"/>
  <c r="E575" i="4"/>
  <c r="C555" i="6" s="1"/>
  <c r="F575" i="4"/>
  <c r="D555" i="6" s="1"/>
  <c r="G575" i="4"/>
  <c r="E555" i="6" s="1"/>
  <c r="H575" i="4"/>
  <c r="F555" i="6" s="1"/>
  <c r="I575" i="4"/>
  <c r="G555" i="6" s="1"/>
  <c r="J575" i="4"/>
  <c r="K575" i="4"/>
  <c r="H555" i="6" s="1"/>
  <c r="M575" i="4"/>
  <c r="I555" i="6" s="1"/>
  <c r="N575" i="4"/>
  <c r="O575" i="4"/>
  <c r="P575" i="4"/>
  <c r="J555" i="6" s="1"/>
  <c r="D576" i="4"/>
  <c r="B1177" i="6" s="1"/>
  <c r="E576" i="4"/>
  <c r="C1177" i="6" s="1"/>
  <c r="F576" i="4"/>
  <c r="D1177" i="6" s="1"/>
  <c r="G576" i="4"/>
  <c r="E1177" i="6" s="1"/>
  <c r="H576" i="4"/>
  <c r="F1177" i="6" s="1"/>
  <c r="I576" i="4"/>
  <c r="G1177" i="6" s="1"/>
  <c r="J576" i="4"/>
  <c r="K576" i="4"/>
  <c r="H1177" i="6" s="1"/>
  <c r="M576" i="4"/>
  <c r="I1177" i="6" s="1"/>
  <c r="N576" i="4"/>
  <c r="O576" i="4"/>
  <c r="P576" i="4"/>
  <c r="J1177" i="6" s="1"/>
  <c r="D577" i="4"/>
  <c r="B1178" i="6" s="1"/>
  <c r="E577" i="4"/>
  <c r="C1178" i="6" s="1"/>
  <c r="F577" i="4"/>
  <c r="D1178" i="6" s="1"/>
  <c r="G577" i="4"/>
  <c r="E1178" i="6" s="1"/>
  <c r="H577" i="4"/>
  <c r="F1178" i="6" s="1"/>
  <c r="I577" i="4"/>
  <c r="G1178" i="6" s="1"/>
  <c r="J577" i="4"/>
  <c r="K577" i="4"/>
  <c r="H1178" i="6" s="1"/>
  <c r="M577" i="4"/>
  <c r="I1178" i="6" s="1"/>
  <c r="N577" i="4"/>
  <c r="O577" i="4"/>
  <c r="P577" i="4"/>
  <c r="J1178" i="6" s="1"/>
  <c r="D578" i="4"/>
  <c r="B475" i="6" s="1"/>
  <c r="E578" i="4"/>
  <c r="C475" i="6" s="1"/>
  <c r="F578" i="4"/>
  <c r="D475" i="6" s="1"/>
  <c r="G578" i="4"/>
  <c r="E475" i="6" s="1"/>
  <c r="H578" i="4"/>
  <c r="F475" i="6" s="1"/>
  <c r="I578" i="4"/>
  <c r="G475" i="6" s="1"/>
  <c r="J578" i="4"/>
  <c r="K578" i="4"/>
  <c r="H475" i="6" s="1"/>
  <c r="M578" i="4"/>
  <c r="I475" i="6" s="1"/>
  <c r="N578" i="4"/>
  <c r="O578" i="4"/>
  <c r="P578" i="4"/>
  <c r="J475" i="6" s="1"/>
  <c r="D579" i="4"/>
  <c r="B607" i="6" s="1"/>
  <c r="E579" i="4"/>
  <c r="C607" i="6" s="1"/>
  <c r="F579" i="4"/>
  <c r="D607" i="6" s="1"/>
  <c r="G579" i="4"/>
  <c r="E607" i="6" s="1"/>
  <c r="H579" i="4"/>
  <c r="F607" i="6" s="1"/>
  <c r="I579" i="4"/>
  <c r="G607" i="6" s="1"/>
  <c r="J579" i="4"/>
  <c r="K579" i="4"/>
  <c r="H607" i="6" s="1"/>
  <c r="M579" i="4"/>
  <c r="I607" i="6" s="1"/>
  <c r="N579" i="4"/>
  <c r="O579" i="4"/>
  <c r="P579" i="4"/>
  <c r="J607" i="6" s="1"/>
  <c r="D580" i="4"/>
  <c r="B1487" i="6" s="1"/>
  <c r="E580" i="4"/>
  <c r="C1487" i="6" s="1"/>
  <c r="F580" i="4"/>
  <c r="D1487" i="6" s="1"/>
  <c r="G580" i="4"/>
  <c r="E1487" i="6" s="1"/>
  <c r="H580" i="4"/>
  <c r="F1487" i="6" s="1"/>
  <c r="I580" i="4"/>
  <c r="G1487" i="6" s="1"/>
  <c r="J580" i="4"/>
  <c r="K580" i="4"/>
  <c r="H1487" i="6" s="1"/>
  <c r="M580" i="4"/>
  <c r="I1487" i="6" s="1"/>
  <c r="N580" i="4"/>
  <c r="O580" i="4"/>
  <c r="P580" i="4"/>
  <c r="J1487" i="6" s="1"/>
  <c r="D581" i="4"/>
  <c r="B1488" i="6" s="1"/>
  <c r="E581" i="4"/>
  <c r="C1488" i="6" s="1"/>
  <c r="F581" i="4"/>
  <c r="D1488" i="6" s="1"/>
  <c r="G581" i="4"/>
  <c r="E1488" i="6" s="1"/>
  <c r="H581" i="4"/>
  <c r="F1488" i="6" s="1"/>
  <c r="I581" i="4"/>
  <c r="G1488" i="6" s="1"/>
  <c r="J581" i="4"/>
  <c r="K581" i="4"/>
  <c r="H1488" i="6" s="1"/>
  <c r="M581" i="4"/>
  <c r="I1488" i="6" s="1"/>
  <c r="N581" i="4"/>
  <c r="O581" i="4"/>
  <c r="P581" i="4"/>
  <c r="J1488" i="6" s="1"/>
  <c r="D582" i="4"/>
  <c r="B1489" i="6" s="1"/>
  <c r="E582" i="4"/>
  <c r="C1489" i="6" s="1"/>
  <c r="F582" i="4"/>
  <c r="D1489" i="6" s="1"/>
  <c r="G582" i="4"/>
  <c r="E1489" i="6" s="1"/>
  <c r="H582" i="4"/>
  <c r="F1489" i="6" s="1"/>
  <c r="I582" i="4"/>
  <c r="G1489" i="6" s="1"/>
  <c r="J582" i="4"/>
  <c r="K582" i="4"/>
  <c r="H1489" i="6" s="1"/>
  <c r="M582" i="4"/>
  <c r="I1489" i="6" s="1"/>
  <c r="N582" i="4"/>
  <c r="O582" i="4"/>
  <c r="P582" i="4"/>
  <c r="J1489" i="6" s="1"/>
  <c r="D583" i="4"/>
  <c r="B791" i="6" s="1"/>
  <c r="E583" i="4"/>
  <c r="C791" i="6" s="1"/>
  <c r="F583" i="4"/>
  <c r="D791" i="6" s="1"/>
  <c r="G583" i="4"/>
  <c r="E791" i="6" s="1"/>
  <c r="H583" i="4"/>
  <c r="F791" i="6" s="1"/>
  <c r="I583" i="4"/>
  <c r="G791" i="6" s="1"/>
  <c r="J583" i="4"/>
  <c r="K583" i="4"/>
  <c r="H791" i="6" s="1"/>
  <c r="M583" i="4"/>
  <c r="I791" i="6" s="1"/>
  <c r="N583" i="4"/>
  <c r="O583" i="4"/>
  <c r="P583" i="4"/>
  <c r="J791" i="6" s="1"/>
  <c r="D584" i="4"/>
  <c r="B792" i="6" s="1"/>
  <c r="E584" i="4"/>
  <c r="C792" i="6" s="1"/>
  <c r="F584" i="4"/>
  <c r="D792" i="6" s="1"/>
  <c r="G584" i="4"/>
  <c r="E792" i="6" s="1"/>
  <c r="H584" i="4"/>
  <c r="F792" i="6" s="1"/>
  <c r="I584" i="4"/>
  <c r="G792" i="6" s="1"/>
  <c r="J584" i="4"/>
  <c r="K584" i="4"/>
  <c r="H792" i="6" s="1"/>
  <c r="M584" i="4"/>
  <c r="I792" i="6" s="1"/>
  <c r="N584" i="4"/>
  <c r="O584" i="4"/>
  <c r="P584" i="4"/>
  <c r="J792" i="6" s="1"/>
  <c r="D585" i="4"/>
  <c r="B1497" i="6" s="1"/>
  <c r="E585" i="4"/>
  <c r="C1497" i="6" s="1"/>
  <c r="F585" i="4"/>
  <c r="D1497" i="6" s="1"/>
  <c r="G585" i="4"/>
  <c r="E1497" i="6" s="1"/>
  <c r="H585" i="4"/>
  <c r="F1497" i="6" s="1"/>
  <c r="I585" i="4"/>
  <c r="G1497" i="6" s="1"/>
  <c r="J585" i="4"/>
  <c r="K585" i="4"/>
  <c r="H1497" i="6" s="1"/>
  <c r="M585" i="4"/>
  <c r="I1497" i="6" s="1"/>
  <c r="N585" i="4"/>
  <c r="O585" i="4"/>
  <c r="P585" i="4"/>
  <c r="J1497" i="6" s="1"/>
  <c r="D586" i="4"/>
  <c r="B1498" i="6" s="1"/>
  <c r="E586" i="4"/>
  <c r="C1498" i="6" s="1"/>
  <c r="F586" i="4"/>
  <c r="D1498" i="6" s="1"/>
  <c r="G586" i="4"/>
  <c r="E1498" i="6" s="1"/>
  <c r="H586" i="4"/>
  <c r="F1498" i="6" s="1"/>
  <c r="I586" i="4"/>
  <c r="G1498" i="6" s="1"/>
  <c r="J586" i="4"/>
  <c r="K586" i="4"/>
  <c r="H1498" i="6" s="1"/>
  <c r="M586" i="4"/>
  <c r="I1498" i="6" s="1"/>
  <c r="N586" i="4"/>
  <c r="O586" i="4"/>
  <c r="P586" i="4"/>
  <c r="J1498" i="6" s="1"/>
  <c r="D587" i="4"/>
  <c r="B1739" i="6" s="1"/>
  <c r="E587" i="4"/>
  <c r="C1739" i="6" s="1"/>
  <c r="F587" i="4"/>
  <c r="D1739" i="6" s="1"/>
  <c r="G587" i="4"/>
  <c r="E1739" i="6" s="1"/>
  <c r="H587" i="4"/>
  <c r="F1739" i="6" s="1"/>
  <c r="I587" i="4"/>
  <c r="G1739" i="6" s="1"/>
  <c r="J587" i="4"/>
  <c r="K587" i="4"/>
  <c r="H1739" i="6" s="1"/>
  <c r="M587" i="4"/>
  <c r="I1739" i="6" s="1"/>
  <c r="N587" i="4"/>
  <c r="O587" i="4"/>
  <c r="P587" i="4"/>
  <c r="J1739" i="6" s="1"/>
  <c r="D588" i="4"/>
  <c r="B1195" i="6" s="1"/>
  <c r="E588" i="4"/>
  <c r="C1195" i="6" s="1"/>
  <c r="F588" i="4"/>
  <c r="D1195" i="6" s="1"/>
  <c r="G588" i="4"/>
  <c r="E1195" i="6" s="1"/>
  <c r="H588" i="4"/>
  <c r="F1195" i="6" s="1"/>
  <c r="I588" i="4"/>
  <c r="G1195" i="6" s="1"/>
  <c r="J588" i="4"/>
  <c r="K588" i="4"/>
  <c r="H1195" i="6" s="1"/>
  <c r="M588" i="4"/>
  <c r="I1195" i="6" s="1"/>
  <c r="N588" i="4"/>
  <c r="O588" i="4"/>
  <c r="P588" i="4"/>
  <c r="J1195" i="6" s="1"/>
  <c r="D589" i="4"/>
  <c r="B315" i="6" s="1"/>
  <c r="E589" i="4"/>
  <c r="C315" i="6" s="1"/>
  <c r="F589" i="4"/>
  <c r="D315" i="6" s="1"/>
  <c r="G589" i="4"/>
  <c r="E315" i="6" s="1"/>
  <c r="H589" i="4"/>
  <c r="F315" i="6" s="1"/>
  <c r="I589" i="4"/>
  <c r="G315" i="6" s="1"/>
  <c r="J589" i="4"/>
  <c r="K589" i="4"/>
  <c r="H315" i="6" s="1"/>
  <c r="M589" i="4"/>
  <c r="I315" i="6" s="1"/>
  <c r="N589" i="4"/>
  <c r="O589" i="4"/>
  <c r="P589" i="4"/>
  <c r="J315" i="6" s="1"/>
  <c r="D590" i="4"/>
  <c r="B1828" i="6" s="1"/>
  <c r="E590" i="4"/>
  <c r="C1828" i="6" s="1"/>
  <c r="F590" i="4"/>
  <c r="D1828" i="6" s="1"/>
  <c r="G590" i="4"/>
  <c r="E1828" i="6" s="1"/>
  <c r="H590" i="4"/>
  <c r="F1828" i="6" s="1"/>
  <c r="I590" i="4"/>
  <c r="G1828" i="6" s="1"/>
  <c r="J590" i="4"/>
  <c r="K590" i="4"/>
  <c r="H1828" i="6" s="1"/>
  <c r="M590" i="4"/>
  <c r="I1828" i="6" s="1"/>
  <c r="N590" i="4"/>
  <c r="O590" i="4"/>
  <c r="P590" i="4"/>
  <c r="J1828" i="6" s="1"/>
  <c r="D591" i="4"/>
  <c r="B1829" i="6" s="1"/>
  <c r="E591" i="4"/>
  <c r="C1829" i="6" s="1"/>
  <c r="F591" i="4"/>
  <c r="D1829" i="6" s="1"/>
  <c r="G591" i="4"/>
  <c r="E1829" i="6" s="1"/>
  <c r="H591" i="4"/>
  <c r="F1829" i="6" s="1"/>
  <c r="I591" i="4"/>
  <c r="G1829" i="6" s="1"/>
  <c r="J591" i="4"/>
  <c r="K591" i="4"/>
  <c r="H1829" i="6" s="1"/>
  <c r="M591" i="4"/>
  <c r="I1829" i="6" s="1"/>
  <c r="N591" i="4"/>
  <c r="O591" i="4"/>
  <c r="P591" i="4"/>
  <c r="J1829" i="6" s="1"/>
  <c r="D592" i="4"/>
  <c r="B1830" i="6" s="1"/>
  <c r="E592" i="4"/>
  <c r="C1830" i="6" s="1"/>
  <c r="F592" i="4"/>
  <c r="D1830" i="6" s="1"/>
  <c r="G592" i="4"/>
  <c r="E1830" i="6" s="1"/>
  <c r="H592" i="4"/>
  <c r="F1830" i="6" s="1"/>
  <c r="I592" i="4"/>
  <c r="G1830" i="6" s="1"/>
  <c r="J592" i="4"/>
  <c r="K592" i="4"/>
  <c r="H1830" i="6" s="1"/>
  <c r="M592" i="4"/>
  <c r="I1830" i="6" s="1"/>
  <c r="N592" i="4"/>
  <c r="O592" i="4"/>
  <c r="P592" i="4"/>
  <c r="J1830" i="6" s="1"/>
  <c r="D593" i="4"/>
  <c r="B915" i="6" s="1"/>
  <c r="E593" i="4"/>
  <c r="C915" i="6" s="1"/>
  <c r="F593" i="4"/>
  <c r="D915" i="6" s="1"/>
  <c r="G593" i="4"/>
  <c r="E915" i="6" s="1"/>
  <c r="H593" i="4"/>
  <c r="F915" i="6" s="1"/>
  <c r="I593" i="4"/>
  <c r="G915" i="6" s="1"/>
  <c r="J593" i="4"/>
  <c r="K593" i="4"/>
  <c r="H915" i="6" s="1"/>
  <c r="M593" i="4"/>
  <c r="I915" i="6" s="1"/>
  <c r="N593" i="4"/>
  <c r="O593" i="4"/>
  <c r="P593" i="4"/>
  <c r="J915" i="6" s="1"/>
  <c r="D594" i="4"/>
  <c r="B1817" i="6" s="1"/>
  <c r="E594" i="4"/>
  <c r="C1817" i="6" s="1"/>
  <c r="F594" i="4"/>
  <c r="D1817" i="6" s="1"/>
  <c r="G594" i="4"/>
  <c r="E1817" i="6" s="1"/>
  <c r="H594" i="4"/>
  <c r="F1817" i="6" s="1"/>
  <c r="I594" i="4"/>
  <c r="G1817" i="6" s="1"/>
  <c r="J594" i="4"/>
  <c r="K594" i="4"/>
  <c r="H1817" i="6" s="1"/>
  <c r="M594" i="4"/>
  <c r="I1817" i="6" s="1"/>
  <c r="N594" i="4"/>
  <c r="O594" i="4"/>
  <c r="P594" i="4"/>
  <c r="J1817" i="6" s="1"/>
  <c r="D595" i="4"/>
  <c r="B1724" i="6" s="1"/>
  <c r="E595" i="4"/>
  <c r="C1724" i="6" s="1"/>
  <c r="F595" i="4"/>
  <c r="D1724" i="6" s="1"/>
  <c r="G595" i="4"/>
  <c r="E1724" i="6" s="1"/>
  <c r="H595" i="4"/>
  <c r="F1724" i="6" s="1"/>
  <c r="I595" i="4"/>
  <c r="G1724" i="6" s="1"/>
  <c r="J595" i="4"/>
  <c r="K595" i="4"/>
  <c r="H1724" i="6" s="1"/>
  <c r="M595" i="4"/>
  <c r="I1724" i="6" s="1"/>
  <c r="N595" i="4"/>
  <c r="O595" i="4"/>
  <c r="P595" i="4"/>
  <c r="J1724" i="6" s="1"/>
  <c r="D596" i="4"/>
  <c r="B1763" i="6" s="1"/>
  <c r="E596" i="4"/>
  <c r="C1763" i="6" s="1"/>
  <c r="F596" i="4"/>
  <c r="D1763" i="6" s="1"/>
  <c r="G596" i="4"/>
  <c r="E1763" i="6" s="1"/>
  <c r="H596" i="4"/>
  <c r="F1763" i="6" s="1"/>
  <c r="I596" i="4"/>
  <c r="G1763" i="6" s="1"/>
  <c r="J596" i="4"/>
  <c r="K596" i="4"/>
  <c r="H1763" i="6" s="1"/>
  <c r="M596" i="4"/>
  <c r="I1763" i="6" s="1"/>
  <c r="N596" i="4"/>
  <c r="O596" i="4"/>
  <c r="P596" i="4"/>
  <c r="J1763" i="6" s="1"/>
  <c r="D597" i="4"/>
  <c r="B115" i="6" s="1"/>
  <c r="E597" i="4"/>
  <c r="C115" i="6" s="1"/>
  <c r="F597" i="4"/>
  <c r="D115" i="6" s="1"/>
  <c r="G597" i="4"/>
  <c r="E115" i="6" s="1"/>
  <c r="H597" i="4"/>
  <c r="F115" i="6" s="1"/>
  <c r="I597" i="4"/>
  <c r="G115" i="6" s="1"/>
  <c r="J597" i="4"/>
  <c r="K597" i="4"/>
  <c r="H115" i="6" s="1"/>
  <c r="M597" i="4"/>
  <c r="I115" i="6" s="1"/>
  <c r="N597" i="4"/>
  <c r="O597" i="4"/>
  <c r="P597" i="4"/>
  <c r="J115" i="6" s="1"/>
  <c r="D598" i="4"/>
  <c r="B60" i="6" s="1"/>
  <c r="E598" i="4"/>
  <c r="C60" i="6" s="1"/>
  <c r="F598" i="4"/>
  <c r="D60" i="6" s="1"/>
  <c r="G598" i="4"/>
  <c r="E60" i="6" s="1"/>
  <c r="H598" i="4"/>
  <c r="F60" i="6" s="1"/>
  <c r="I598" i="4"/>
  <c r="G60" i="6" s="1"/>
  <c r="J598" i="4"/>
  <c r="K598" i="4"/>
  <c r="H60" i="6" s="1"/>
  <c r="M598" i="4"/>
  <c r="I60" i="6" s="1"/>
  <c r="N598" i="4"/>
  <c r="O598" i="4"/>
  <c r="P598" i="4"/>
  <c r="J60" i="6" s="1"/>
  <c r="D599" i="4"/>
  <c r="B476" i="6" s="1"/>
  <c r="E599" i="4"/>
  <c r="C476" i="6" s="1"/>
  <c r="F599" i="4"/>
  <c r="D476" i="6" s="1"/>
  <c r="G599" i="4"/>
  <c r="E476" i="6" s="1"/>
  <c r="H599" i="4"/>
  <c r="F476" i="6" s="1"/>
  <c r="I599" i="4"/>
  <c r="G476" i="6" s="1"/>
  <c r="J599" i="4"/>
  <c r="K599" i="4"/>
  <c r="H476" i="6" s="1"/>
  <c r="M599" i="4"/>
  <c r="I476" i="6" s="1"/>
  <c r="N599" i="4"/>
  <c r="O599" i="4"/>
  <c r="P599" i="4"/>
  <c r="J476" i="6" s="1"/>
  <c r="D600" i="4"/>
  <c r="B1802" i="6" s="1"/>
  <c r="E600" i="4"/>
  <c r="C1802" i="6" s="1"/>
  <c r="F600" i="4"/>
  <c r="D1802" i="6" s="1"/>
  <c r="G600" i="4"/>
  <c r="E1802" i="6" s="1"/>
  <c r="H600" i="4"/>
  <c r="F1802" i="6" s="1"/>
  <c r="I600" i="4"/>
  <c r="G1802" i="6" s="1"/>
  <c r="J600" i="4"/>
  <c r="K600" i="4"/>
  <c r="H1802" i="6" s="1"/>
  <c r="M600" i="4"/>
  <c r="I1802" i="6" s="1"/>
  <c r="N600" i="4"/>
  <c r="O600" i="4"/>
  <c r="P600" i="4"/>
  <c r="J1802" i="6" s="1"/>
  <c r="D601" i="4"/>
  <c r="B1833" i="6" s="1"/>
  <c r="E601" i="4"/>
  <c r="C1833" i="6" s="1"/>
  <c r="F601" i="4"/>
  <c r="D1833" i="6" s="1"/>
  <c r="G601" i="4"/>
  <c r="E1833" i="6" s="1"/>
  <c r="H601" i="4"/>
  <c r="F1833" i="6" s="1"/>
  <c r="I601" i="4"/>
  <c r="G1833" i="6" s="1"/>
  <c r="J601" i="4"/>
  <c r="K601" i="4"/>
  <c r="H1833" i="6" s="1"/>
  <c r="M601" i="4"/>
  <c r="I1833" i="6" s="1"/>
  <c r="N601" i="4"/>
  <c r="O601" i="4"/>
  <c r="P601" i="4"/>
  <c r="J1833" i="6" s="1"/>
  <c r="D602" i="4"/>
  <c r="B1450" i="6" s="1"/>
  <c r="E602" i="4"/>
  <c r="C1450" i="6" s="1"/>
  <c r="F602" i="4"/>
  <c r="D1450" i="6" s="1"/>
  <c r="G602" i="4"/>
  <c r="E1450" i="6" s="1"/>
  <c r="H602" i="4"/>
  <c r="F1450" i="6" s="1"/>
  <c r="I602" i="4"/>
  <c r="G1450" i="6" s="1"/>
  <c r="J602" i="4"/>
  <c r="K602" i="4"/>
  <c r="H1450" i="6" s="1"/>
  <c r="M602" i="4"/>
  <c r="I1450" i="6" s="1"/>
  <c r="N602" i="4"/>
  <c r="O602" i="4"/>
  <c r="P602" i="4"/>
  <c r="J1450" i="6" s="1"/>
  <c r="D603" i="4"/>
  <c r="B53" i="6" s="1"/>
  <c r="E603" i="4"/>
  <c r="C53" i="6" s="1"/>
  <c r="F603" i="4"/>
  <c r="D53" i="6" s="1"/>
  <c r="G603" i="4"/>
  <c r="E53" i="6" s="1"/>
  <c r="H603" i="4"/>
  <c r="F53" i="6" s="1"/>
  <c r="I603" i="4"/>
  <c r="G53" i="6" s="1"/>
  <c r="J603" i="4"/>
  <c r="K603" i="4"/>
  <c r="H53" i="6" s="1"/>
  <c r="M603" i="4"/>
  <c r="I53" i="6" s="1"/>
  <c r="N603" i="4"/>
  <c r="O603" i="4"/>
  <c r="P603" i="4"/>
  <c r="J53" i="6" s="1"/>
  <c r="D604" i="4"/>
  <c r="B1689" i="6" s="1"/>
  <c r="E604" i="4"/>
  <c r="C1689" i="6" s="1"/>
  <c r="F604" i="4"/>
  <c r="D1689" i="6" s="1"/>
  <c r="G604" i="4"/>
  <c r="E1689" i="6" s="1"/>
  <c r="H604" i="4"/>
  <c r="F1689" i="6" s="1"/>
  <c r="I604" i="4"/>
  <c r="G1689" i="6" s="1"/>
  <c r="J604" i="4"/>
  <c r="K604" i="4"/>
  <c r="H1689" i="6" s="1"/>
  <c r="M604" i="4"/>
  <c r="I1689" i="6" s="1"/>
  <c r="N604" i="4"/>
  <c r="O604" i="4"/>
  <c r="P604" i="4"/>
  <c r="J1689" i="6" s="1"/>
  <c r="D605" i="4"/>
  <c r="B851" i="6" s="1"/>
  <c r="E605" i="4"/>
  <c r="C851" i="6" s="1"/>
  <c r="F605" i="4"/>
  <c r="D851" i="6" s="1"/>
  <c r="G605" i="4"/>
  <c r="E851" i="6" s="1"/>
  <c r="H605" i="4"/>
  <c r="F851" i="6" s="1"/>
  <c r="I605" i="4"/>
  <c r="G851" i="6" s="1"/>
  <c r="J605" i="4"/>
  <c r="K605" i="4"/>
  <c r="H851" i="6" s="1"/>
  <c r="M605" i="4"/>
  <c r="I851" i="6" s="1"/>
  <c r="N605" i="4"/>
  <c r="O605" i="4"/>
  <c r="P605" i="4"/>
  <c r="J851" i="6" s="1"/>
  <c r="D606" i="4"/>
  <c r="B467" i="6" s="1"/>
  <c r="E606" i="4"/>
  <c r="C467" i="6" s="1"/>
  <c r="F606" i="4"/>
  <c r="D467" i="6" s="1"/>
  <c r="G606" i="4"/>
  <c r="E467" i="6" s="1"/>
  <c r="H606" i="4"/>
  <c r="F467" i="6" s="1"/>
  <c r="I606" i="4"/>
  <c r="G467" i="6" s="1"/>
  <c r="J606" i="4"/>
  <c r="K606" i="4"/>
  <c r="H467" i="6" s="1"/>
  <c r="M606" i="4"/>
  <c r="I467" i="6" s="1"/>
  <c r="N606" i="4"/>
  <c r="O606" i="4"/>
  <c r="P606" i="4"/>
  <c r="J467" i="6" s="1"/>
  <c r="D607" i="4"/>
  <c r="B338" i="6" s="1"/>
  <c r="E607" i="4"/>
  <c r="C338" i="6" s="1"/>
  <c r="F607" i="4"/>
  <c r="D338" i="6" s="1"/>
  <c r="G607" i="4"/>
  <c r="E338" i="6" s="1"/>
  <c r="H607" i="4"/>
  <c r="F338" i="6" s="1"/>
  <c r="I607" i="4"/>
  <c r="G338" i="6" s="1"/>
  <c r="J607" i="4"/>
  <c r="K607" i="4"/>
  <c r="H338" i="6" s="1"/>
  <c r="M607" i="4"/>
  <c r="I338" i="6" s="1"/>
  <c r="N607" i="4"/>
  <c r="O607" i="4"/>
  <c r="P607" i="4"/>
  <c r="J338" i="6" s="1"/>
  <c r="D608" i="4"/>
  <c r="B103" i="6" s="1"/>
  <c r="E608" i="4"/>
  <c r="C103" i="6" s="1"/>
  <c r="F608" i="4"/>
  <c r="D103" i="6" s="1"/>
  <c r="G608" i="4"/>
  <c r="E103" i="6" s="1"/>
  <c r="H608" i="4"/>
  <c r="F103" i="6" s="1"/>
  <c r="I608" i="4"/>
  <c r="G103" i="6" s="1"/>
  <c r="J608" i="4"/>
  <c r="K608" i="4"/>
  <c r="H103" i="6" s="1"/>
  <c r="M608" i="4"/>
  <c r="I103" i="6" s="1"/>
  <c r="N608" i="4"/>
  <c r="O608" i="4"/>
  <c r="P608" i="4"/>
  <c r="J103" i="6" s="1"/>
  <c r="D609" i="4"/>
  <c r="B1656" i="6" s="1"/>
  <c r="E609" i="4"/>
  <c r="C1656" i="6" s="1"/>
  <c r="F609" i="4"/>
  <c r="D1656" i="6" s="1"/>
  <c r="G609" i="4"/>
  <c r="E1656" i="6" s="1"/>
  <c r="H609" i="4"/>
  <c r="F1656" i="6" s="1"/>
  <c r="I609" i="4"/>
  <c r="G1656" i="6" s="1"/>
  <c r="J609" i="4"/>
  <c r="K609" i="4"/>
  <c r="H1656" i="6" s="1"/>
  <c r="M609" i="4"/>
  <c r="I1656" i="6" s="1"/>
  <c r="N609" i="4"/>
  <c r="O609" i="4"/>
  <c r="P609" i="4"/>
  <c r="J1656" i="6" s="1"/>
  <c r="D610" i="4"/>
  <c r="B1662" i="6" s="1"/>
  <c r="E610" i="4"/>
  <c r="C1662" i="6" s="1"/>
  <c r="F610" i="4"/>
  <c r="D1662" i="6" s="1"/>
  <c r="G610" i="4"/>
  <c r="E1662" i="6" s="1"/>
  <c r="H610" i="4"/>
  <c r="F1662" i="6" s="1"/>
  <c r="I610" i="4"/>
  <c r="G1662" i="6" s="1"/>
  <c r="J610" i="4"/>
  <c r="K610" i="4"/>
  <c r="H1662" i="6" s="1"/>
  <c r="M610" i="4"/>
  <c r="I1662" i="6" s="1"/>
  <c r="N610" i="4"/>
  <c r="O610" i="4"/>
  <c r="P610" i="4"/>
  <c r="J1662" i="6" s="1"/>
  <c r="D611" i="4"/>
  <c r="B1666" i="6" s="1"/>
  <c r="E611" i="4"/>
  <c r="C1666" i="6" s="1"/>
  <c r="F611" i="4"/>
  <c r="D1666" i="6" s="1"/>
  <c r="G611" i="4"/>
  <c r="E1666" i="6" s="1"/>
  <c r="H611" i="4"/>
  <c r="F1666" i="6" s="1"/>
  <c r="I611" i="4"/>
  <c r="G1666" i="6" s="1"/>
  <c r="J611" i="4"/>
  <c r="K611" i="4"/>
  <c r="H1666" i="6" s="1"/>
  <c r="M611" i="4"/>
  <c r="I1666" i="6" s="1"/>
  <c r="N611" i="4"/>
  <c r="O611" i="4"/>
  <c r="P611" i="4"/>
  <c r="J1666" i="6" s="1"/>
  <c r="D612" i="4"/>
  <c r="B1837" i="6" s="1"/>
  <c r="E612" i="4"/>
  <c r="C1837" i="6" s="1"/>
  <c r="F612" i="4"/>
  <c r="D1837" i="6" s="1"/>
  <c r="G612" i="4"/>
  <c r="E1837" i="6" s="1"/>
  <c r="H612" i="4"/>
  <c r="F1837" i="6" s="1"/>
  <c r="I612" i="4"/>
  <c r="G1837" i="6" s="1"/>
  <c r="J612" i="4"/>
  <c r="K612" i="4"/>
  <c r="H1837" i="6" s="1"/>
  <c r="M612" i="4"/>
  <c r="I1837" i="6" s="1"/>
  <c r="N612" i="4"/>
  <c r="O612" i="4"/>
  <c r="P612" i="4"/>
  <c r="J1837" i="6" s="1"/>
  <c r="D613" i="4"/>
  <c r="B827" i="6" s="1"/>
  <c r="E613" i="4"/>
  <c r="C827" i="6" s="1"/>
  <c r="F613" i="4"/>
  <c r="D827" i="6" s="1"/>
  <c r="G613" i="4"/>
  <c r="E827" i="6" s="1"/>
  <c r="H613" i="4"/>
  <c r="F827" i="6" s="1"/>
  <c r="I613" i="4"/>
  <c r="G827" i="6" s="1"/>
  <c r="J613" i="4"/>
  <c r="K613" i="4"/>
  <c r="H827" i="6" s="1"/>
  <c r="M613" i="4"/>
  <c r="I827" i="6" s="1"/>
  <c r="N613" i="4"/>
  <c r="O613" i="4"/>
  <c r="P613" i="4"/>
  <c r="J827" i="6" s="1"/>
  <c r="D614" i="4"/>
  <c r="B457" i="6" s="1"/>
  <c r="E614" i="4"/>
  <c r="C457" i="6" s="1"/>
  <c r="F614" i="4"/>
  <c r="D457" i="6" s="1"/>
  <c r="G614" i="4"/>
  <c r="E457" i="6" s="1"/>
  <c r="H614" i="4"/>
  <c r="F457" i="6" s="1"/>
  <c r="I614" i="4"/>
  <c r="G457" i="6" s="1"/>
  <c r="J614" i="4"/>
  <c r="K614" i="4"/>
  <c r="H457" i="6" s="1"/>
  <c r="M614" i="4"/>
  <c r="I457" i="6" s="1"/>
  <c r="N614" i="4"/>
  <c r="O614" i="4"/>
  <c r="P614" i="4"/>
  <c r="J457" i="6" s="1"/>
  <c r="D615" i="4"/>
  <c r="B46" i="6" s="1"/>
  <c r="E615" i="4"/>
  <c r="C46" i="6" s="1"/>
  <c r="F615" i="4"/>
  <c r="D46" i="6" s="1"/>
  <c r="G615" i="4"/>
  <c r="E46" i="6" s="1"/>
  <c r="H615" i="4"/>
  <c r="F46" i="6" s="1"/>
  <c r="I615" i="4"/>
  <c r="G46" i="6" s="1"/>
  <c r="J615" i="4"/>
  <c r="K615" i="4"/>
  <c r="H46" i="6" s="1"/>
  <c r="M615" i="4"/>
  <c r="I46" i="6" s="1"/>
  <c r="N615" i="4"/>
  <c r="O615" i="4"/>
  <c r="P615" i="4"/>
  <c r="J46" i="6" s="1"/>
  <c r="D616" i="4"/>
  <c r="B8" i="6" s="1"/>
  <c r="E616" i="4"/>
  <c r="C8" i="6" s="1"/>
  <c r="F616" i="4"/>
  <c r="D8" i="6" s="1"/>
  <c r="G616" i="4"/>
  <c r="E8" i="6" s="1"/>
  <c r="H616" i="4"/>
  <c r="F8" i="6" s="1"/>
  <c r="I616" i="4"/>
  <c r="G8" i="6" s="1"/>
  <c r="J616" i="4"/>
  <c r="K616" i="4"/>
  <c r="H8" i="6" s="1"/>
  <c r="M616" i="4"/>
  <c r="I8" i="6" s="1"/>
  <c r="N616" i="4"/>
  <c r="O616" i="4"/>
  <c r="P616" i="4"/>
  <c r="J8" i="6" s="1"/>
  <c r="D617" i="4"/>
  <c r="B23" i="6" s="1"/>
  <c r="E617" i="4"/>
  <c r="C23" i="6" s="1"/>
  <c r="F617" i="4"/>
  <c r="D23" i="6" s="1"/>
  <c r="G617" i="4"/>
  <c r="E23" i="6" s="1"/>
  <c r="H617" i="4"/>
  <c r="F23" i="6" s="1"/>
  <c r="I617" i="4"/>
  <c r="G23" i="6" s="1"/>
  <c r="J617" i="4"/>
  <c r="K617" i="4"/>
  <c r="H23" i="6" s="1"/>
  <c r="M617" i="4"/>
  <c r="I23" i="6" s="1"/>
  <c r="N617" i="4"/>
  <c r="O617" i="4"/>
  <c r="P617" i="4"/>
  <c r="J23" i="6" s="1"/>
  <c r="D618" i="4"/>
  <c r="B1806" i="6" s="1"/>
  <c r="E618" i="4"/>
  <c r="C1806" i="6" s="1"/>
  <c r="F618" i="4"/>
  <c r="D1806" i="6" s="1"/>
  <c r="G618" i="4"/>
  <c r="E1806" i="6" s="1"/>
  <c r="H618" i="4"/>
  <c r="F1806" i="6" s="1"/>
  <c r="I618" i="4"/>
  <c r="G1806" i="6" s="1"/>
  <c r="J618" i="4"/>
  <c r="K618" i="4"/>
  <c r="H1806" i="6" s="1"/>
  <c r="M618" i="4"/>
  <c r="I1806" i="6" s="1"/>
  <c r="N618" i="4"/>
  <c r="O618" i="4"/>
  <c r="P618" i="4"/>
  <c r="J1806" i="6" s="1"/>
  <c r="D619" i="4"/>
  <c r="B88" i="6" s="1"/>
  <c r="E619" i="4"/>
  <c r="C88" i="6" s="1"/>
  <c r="F619" i="4"/>
  <c r="D88" i="6" s="1"/>
  <c r="G619" i="4"/>
  <c r="E88" i="6" s="1"/>
  <c r="H619" i="4"/>
  <c r="F88" i="6" s="1"/>
  <c r="I619" i="4"/>
  <c r="G88" i="6" s="1"/>
  <c r="J619" i="4"/>
  <c r="K619" i="4"/>
  <c r="H88" i="6" s="1"/>
  <c r="M619" i="4"/>
  <c r="I88" i="6" s="1"/>
  <c r="N619" i="4"/>
  <c r="O619" i="4"/>
  <c r="P619" i="4"/>
  <c r="J88" i="6" s="1"/>
  <c r="D620" i="4"/>
  <c r="B222" i="6" s="1"/>
  <c r="E620" i="4"/>
  <c r="C222" i="6" s="1"/>
  <c r="F620" i="4"/>
  <c r="D222" i="6" s="1"/>
  <c r="G620" i="4"/>
  <c r="E222" i="6" s="1"/>
  <c r="H620" i="4"/>
  <c r="F222" i="6" s="1"/>
  <c r="I620" i="4"/>
  <c r="G222" i="6" s="1"/>
  <c r="J620" i="4"/>
  <c r="K620" i="4"/>
  <c r="H222" i="6" s="1"/>
  <c r="M620" i="4"/>
  <c r="I222" i="6" s="1"/>
  <c r="N620" i="4"/>
  <c r="O620" i="4"/>
  <c r="P620" i="4"/>
  <c r="J222" i="6" s="1"/>
  <c r="D621" i="4"/>
  <c r="B27" i="6" s="1"/>
  <c r="E621" i="4"/>
  <c r="C27" i="6" s="1"/>
  <c r="F621" i="4"/>
  <c r="D27" i="6" s="1"/>
  <c r="G621" i="4"/>
  <c r="E27" i="6" s="1"/>
  <c r="H621" i="4"/>
  <c r="F27" i="6" s="1"/>
  <c r="I621" i="4"/>
  <c r="G27" i="6" s="1"/>
  <c r="J621" i="4"/>
  <c r="K621" i="4"/>
  <c r="H27" i="6" s="1"/>
  <c r="M621" i="4"/>
  <c r="I27" i="6" s="1"/>
  <c r="N621" i="4"/>
  <c r="O621" i="4"/>
  <c r="P621" i="4"/>
  <c r="J27" i="6" s="1"/>
  <c r="D622" i="4"/>
  <c r="B991" i="6" s="1"/>
  <c r="E622" i="4"/>
  <c r="C991" i="6" s="1"/>
  <c r="F622" i="4"/>
  <c r="D991" i="6" s="1"/>
  <c r="G622" i="4"/>
  <c r="E991" i="6" s="1"/>
  <c r="H622" i="4"/>
  <c r="F991" i="6" s="1"/>
  <c r="I622" i="4"/>
  <c r="G991" i="6" s="1"/>
  <c r="J622" i="4"/>
  <c r="K622" i="4"/>
  <c r="H991" i="6" s="1"/>
  <c r="M622" i="4"/>
  <c r="I991" i="6" s="1"/>
  <c r="N622" i="4"/>
  <c r="O622" i="4"/>
  <c r="P622" i="4"/>
  <c r="J991" i="6" s="1"/>
  <c r="D623" i="4"/>
  <c r="B878" i="6" s="1"/>
  <c r="E623" i="4"/>
  <c r="C878" i="6" s="1"/>
  <c r="F623" i="4"/>
  <c r="D878" i="6" s="1"/>
  <c r="G623" i="4"/>
  <c r="E878" i="6" s="1"/>
  <c r="H623" i="4"/>
  <c r="F878" i="6" s="1"/>
  <c r="I623" i="4"/>
  <c r="G878" i="6" s="1"/>
  <c r="J623" i="4"/>
  <c r="K623" i="4"/>
  <c r="H878" i="6" s="1"/>
  <c r="M623" i="4"/>
  <c r="I878" i="6" s="1"/>
  <c r="N623" i="4"/>
  <c r="O623" i="4"/>
  <c r="P623" i="4"/>
  <c r="J878" i="6" s="1"/>
  <c r="D624" i="4"/>
  <c r="B1126" i="6" s="1"/>
  <c r="E624" i="4"/>
  <c r="C1126" i="6" s="1"/>
  <c r="F624" i="4"/>
  <c r="D1126" i="6" s="1"/>
  <c r="G624" i="4"/>
  <c r="E1126" i="6" s="1"/>
  <c r="H624" i="4"/>
  <c r="F1126" i="6" s="1"/>
  <c r="I624" i="4"/>
  <c r="G1126" i="6" s="1"/>
  <c r="J624" i="4"/>
  <c r="K624" i="4"/>
  <c r="H1126" i="6" s="1"/>
  <c r="M624" i="4"/>
  <c r="I1126" i="6" s="1"/>
  <c r="N624" i="4"/>
  <c r="O624" i="4"/>
  <c r="P624" i="4"/>
  <c r="J1126" i="6" s="1"/>
  <c r="D625" i="4"/>
  <c r="B1220" i="6" s="1"/>
  <c r="E625" i="4"/>
  <c r="C1220" i="6" s="1"/>
  <c r="F625" i="4"/>
  <c r="D1220" i="6" s="1"/>
  <c r="G625" i="4"/>
  <c r="E1220" i="6" s="1"/>
  <c r="H625" i="4"/>
  <c r="F1220" i="6" s="1"/>
  <c r="I625" i="4"/>
  <c r="G1220" i="6" s="1"/>
  <c r="J625" i="4"/>
  <c r="K625" i="4"/>
  <c r="H1220" i="6" s="1"/>
  <c r="M625" i="4"/>
  <c r="I1220" i="6" s="1"/>
  <c r="N625" i="4"/>
  <c r="O625" i="4"/>
  <c r="P625" i="4"/>
  <c r="J1220" i="6" s="1"/>
  <c r="D626" i="4"/>
  <c r="B42" i="6" s="1"/>
  <c r="E626" i="4"/>
  <c r="C42" i="6" s="1"/>
  <c r="F626" i="4"/>
  <c r="D42" i="6" s="1"/>
  <c r="G626" i="4"/>
  <c r="E42" i="6" s="1"/>
  <c r="H626" i="4"/>
  <c r="F42" i="6" s="1"/>
  <c r="I626" i="4"/>
  <c r="G42" i="6" s="1"/>
  <c r="J626" i="4"/>
  <c r="K626" i="4"/>
  <c r="H42" i="6" s="1"/>
  <c r="M626" i="4"/>
  <c r="I42" i="6" s="1"/>
  <c r="N626" i="4"/>
  <c r="O626" i="4"/>
  <c r="P626" i="4"/>
  <c r="J42" i="6" s="1"/>
  <c r="D627" i="4"/>
  <c r="B69" i="6" s="1"/>
  <c r="E627" i="4"/>
  <c r="C69" i="6" s="1"/>
  <c r="F627" i="4"/>
  <c r="D69" i="6" s="1"/>
  <c r="G627" i="4"/>
  <c r="E69" i="6" s="1"/>
  <c r="H627" i="4"/>
  <c r="F69" i="6" s="1"/>
  <c r="I627" i="4"/>
  <c r="G69" i="6" s="1"/>
  <c r="J627" i="4"/>
  <c r="K627" i="4"/>
  <c r="H69" i="6" s="1"/>
  <c r="M627" i="4"/>
  <c r="I69" i="6" s="1"/>
  <c r="N627" i="4"/>
  <c r="O627" i="4"/>
  <c r="P627" i="4"/>
  <c r="J69" i="6" s="1"/>
  <c r="D628" i="4"/>
  <c r="B933" i="6" s="1"/>
  <c r="E628" i="4"/>
  <c r="C933" i="6" s="1"/>
  <c r="F628" i="4"/>
  <c r="D933" i="6" s="1"/>
  <c r="G628" i="4"/>
  <c r="E933" i="6" s="1"/>
  <c r="H628" i="4"/>
  <c r="F933" i="6" s="1"/>
  <c r="I628" i="4"/>
  <c r="G933" i="6" s="1"/>
  <c r="J628" i="4"/>
  <c r="K628" i="4"/>
  <c r="H933" i="6" s="1"/>
  <c r="M628" i="4"/>
  <c r="I933" i="6" s="1"/>
  <c r="N628" i="4"/>
  <c r="O628" i="4"/>
  <c r="P628" i="4"/>
  <c r="J933" i="6" s="1"/>
  <c r="D629" i="4"/>
  <c r="B1052" i="6" s="1"/>
  <c r="E629" i="4"/>
  <c r="C1052" i="6" s="1"/>
  <c r="F629" i="4"/>
  <c r="D1052" i="6" s="1"/>
  <c r="G629" i="4"/>
  <c r="E1052" i="6" s="1"/>
  <c r="H629" i="4"/>
  <c r="F1052" i="6" s="1"/>
  <c r="I629" i="4"/>
  <c r="G1052" i="6" s="1"/>
  <c r="J629" i="4"/>
  <c r="K629" i="4"/>
  <c r="H1052" i="6" s="1"/>
  <c r="M629" i="4"/>
  <c r="I1052" i="6" s="1"/>
  <c r="N629" i="4"/>
  <c r="O629" i="4"/>
  <c r="P629" i="4"/>
  <c r="J1052" i="6" s="1"/>
  <c r="D630" i="4"/>
  <c r="B286" i="6" s="1"/>
  <c r="E630" i="4"/>
  <c r="C286" i="6" s="1"/>
  <c r="F630" i="4"/>
  <c r="D286" i="6" s="1"/>
  <c r="G630" i="4"/>
  <c r="E286" i="6" s="1"/>
  <c r="H630" i="4"/>
  <c r="F286" i="6" s="1"/>
  <c r="I630" i="4"/>
  <c r="G286" i="6" s="1"/>
  <c r="J630" i="4"/>
  <c r="K630" i="4"/>
  <c r="H286" i="6" s="1"/>
  <c r="M630" i="4"/>
  <c r="I286" i="6" s="1"/>
  <c r="N630" i="4"/>
  <c r="O630" i="4"/>
  <c r="P630" i="4"/>
  <c r="J286" i="6" s="1"/>
  <c r="D631" i="4"/>
  <c r="B90" i="6" s="1"/>
  <c r="E631" i="4"/>
  <c r="C90" i="6" s="1"/>
  <c r="F631" i="4"/>
  <c r="D90" i="6" s="1"/>
  <c r="G631" i="4"/>
  <c r="E90" i="6" s="1"/>
  <c r="H631" i="4"/>
  <c r="F90" i="6" s="1"/>
  <c r="I631" i="4"/>
  <c r="G90" i="6" s="1"/>
  <c r="J631" i="4"/>
  <c r="K631" i="4"/>
  <c r="H90" i="6" s="1"/>
  <c r="M631" i="4"/>
  <c r="I90" i="6" s="1"/>
  <c r="N631" i="4"/>
  <c r="O631" i="4"/>
  <c r="P631" i="4"/>
  <c r="J90" i="6" s="1"/>
  <c r="D632" i="4"/>
  <c r="B94" i="6" s="1"/>
  <c r="E632" i="4"/>
  <c r="C94" i="6" s="1"/>
  <c r="F632" i="4"/>
  <c r="D94" i="6" s="1"/>
  <c r="G632" i="4"/>
  <c r="E94" i="6" s="1"/>
  <c r="H632" i="4"/>
  <c r="F94" i="6" s="1"/>
  <c r="I632" i="4"/>
  <c r="G94" i="6" s="1"/>
  <c r="J632" i="4"/>
  <c r="K632" i="4"/>
  <c r="H94" i="6" s="1"/>
  <c r="M632" i="4"/>
  <c r="I94" i="6" s="1"/>
  <c r="N632" i="4"/>
  <c r="O632" i="4"/>
  <c r="P632" i="4"/>
  <c r="J94" i="6" s="1"/>
  <c r="D633" i="4"/>
  <c r="B78" i="6" s="1"/>
  <c r="E633" i="4"/>
  <c r="C78" i="6" s="1"/>
  <c r="F633" i="4"/>
  <c r="D78" i="6" s="1"/>
  <c r="G633" i="4"/>
  <c r="E78" i="6" s="1"/>
  <c r="H633" i="4"/>
  <c r="F78" i="6" s="1"/>
  <c r="I633" i="4"/>
  <c r="G78" i="6" s="1"/>
  <c r="J633" i="4"/>
  <c r="K633" i="4"/>
  <c r="H78" i="6" s="1"/>
  <c r="M633" i="4"/>
  <c r="I78" i="6" s="1"/>
  <c r="N633" i="4"/>
  <c r="O633" i="4"/>
  <c r="P633" i="4"/>
  <c r="J78" i="6" s="1"/>
  <c r="D634" i="4"/>
  <c r="B784" i="6" s="1"/>
  <c r="E634" i="4"/>
  <c r="C784" i="6" s="1"/>
  <c r="F634" i="4"/>
  <c r="D784" i="6" s="1"/>
  <c r="G634" i="4"/>
  <c r="E784" i="6" s="1"/>
  <c r="H634" i="4"/>
  <c r="F784" i="6" s="1"/>
  <c r="I634" i="4"/>
  <c r="G784" i="6" s="1"/>
  <c r="J634" i="4"/>
  <c r="K634" i="4"/>
  <c r="H784" i="6" s="1"/>
  <c r="M634" i="4"/>
  <c r="I784" i="6" s="1"/>
  <c r="N634" i="4"/>
  <c r="O634" i="4"/>
  <c r="P634" i="4"/>
  <c r="J784" i="6" s="1"/>
  <c r="D635" i="4"/>
  <c r="B580" i="6" s="1"/>
  <c r="E635" i="4"/>
  <c r="C580" i="6" s="1"/>
  <c r="F635" i="4"/>
  <c r="D580" i="6" s="1"/>
  <c r="G635" i="4"/>
  <c r="E580" i="6" s="1"/>
  <c r="H635" i="4"/>
  <c r="F580" i="6" s="1"/>
  <c r="I635" i="4"/>
  <c r="G580" i="6" s="1"/>
  <c r="J635" i="4"/>
  <c r="K635" i="4"/>
  <c r="H580" i="6" s="1"/>
  <c r="M635" i="4"/>
  <c r="I580" i="6" s="1"/>
  <c r="N635" i="4"/>
  <c r="O635" i="4"/>
  <c r="P635" i="4"/>
  <c r="J580" i="6" s="1"/>
  <c r="D636" i="4"/>
  <c r="B595" i="6" s="1"/>
  <c r="E636" i="4"/>
  <c r="C595" i="6" s="1"/>
  <c r="F636" i="4"/>
  <c r="D595" i="6" s="1"/>
  <c r="G636" i="4"/>
  <c r="E595" i="6" s="1"/>
  <c r="H636" i="4"/>
  <c r="F595" i="6" s="1"/>
  <c r="I636" i="4"/>
  <c r="G595" i="6" s="1"/>
  <c r="J636" i="4"/>
  <c r="K636" i="4"/>
  <c r="H595" i="6" s="1"/>
  <c r="M636" i="4"/>
  <c r="I595" i="6" s="1"/>
  <c r="N636" i="4"/>
  <c r="O636" i="4"/>
  <c r="P636" i="4"/>
  <c r="J595" i="6" s="1"/>
  <c r="D637" i="4"/>
  <c r="B648" i="6" s="1"/>
  <c r="E637" i="4"/>
  <c r="C648" i="6" s="1"/>
  <c r="F637" i="4"/>
  <c r="D648" i="6" s="1"/>
  <c r="G637" i="4"/>
  <c r="E648" i="6" s="1"/>
  <c r="H637" i="4"/>
  <c r="F648" i="6" s="1"/>
  <c r="I637" i="4"/>
  <c r="G648" i="6" s="1"/>
  <c r="J637" i="4"/>
  <c r="K637" i="4"/>
  <c r="H648" i="6" s="1"/>
  <c r="M637" i="4"/>
  <c r="I648" i="6" s="1"/>
  <c r="N637" i="4"/>
  <c r="O637" i="4"/>
  <c r="P637" i="4"/>
  <c r="J648" i="6" s="1"/>
  <c r="D638" i="4"/>
  <c r="B1062" i="6" s="1"/>
  <c r="E638" i="4"/>
  <c r="C1062" i="6" s="1"/>
  <c r="F638" i="4"/>
  <c r="D1062" i="6" s="1"/>
  <c r="G638" i="4"/>
  <c r="E1062" i="6" s="1"/>
  <c r="H638" i="4"/>
  <c r="F1062" i="6" s="1"/>
  <c r="I638" i="4"/>
  <c r="G1062" i="6" s="1"/>
  <c r="J638" i="4"/>
  <c r="K638" i="4"/>
  <c r="H1062" i="6" s="1"/>
  <c r="M638" i="4"/>
  <c r="I1062" i="6" s="1"/>
  <c r="N638" i="4"/>
  <c r="O638" i="4"/>
  <c r="P638" i="4"/>
  <c r="J1062" i="6" s="1"/>
  <c r="D639" i="4"/>
  <c r="B857" i="6" s="1"/>
  <c r="E639" i="4"/>
  <c r="C857" i="6" s="1"/>
  <c r="F639" i="4"/>
  <c r="D857" i="6" s="1"/>
  <c r="G639" i="4"/>
  <c r="E857" i="6" s="1"/>
  <c r="H639" i="4"/>
  <c r="F857" i="6" s="1"/>
  <c r="I639" i="4"/>
  <c r="G857" i="6" s="1"/>
  <c r="J639" i="4"/>
  <c r="K639" i="4"/>
  <c r="H857" i="6" s="1"/>
  <c r="M639" i="4"/>
  <c r="I857" i="6" s="1"/>
  <c r="N639" i="4"/>
  <c r="O639" i="4"/>
  <c r="P639" i="4"/>
  <c r="J857" i="6" s="1"/>
  <c r="D640" i="4"/>
  <c r="B1425" i="6" s="1"/>
  <c r="E640" i="4"/>
  <c r="C1425" i="6" s="1"/>
  <c r="F640" i="4"/>
  <c r="D1425" i="6" s="1"/>
  <c r="G640" i="4"/>
  <c r="E1425" i="6" s="1"/>
  <c r="H640" i="4"/>
  <c r="F1425" i="6" s="1"/>
  <c r="I640" i="4"/>
  <c r="G1425" i="6" s="1"/>
  <c r="J640" i="4"/>
  <c r="K640" i="4"/>
  <c r="H1425" i="6" s="1"/>
  <c r="M640" i="4"/>
  <c r="I1425" i="6" s="1"/>
  <c r="N640" i="4"/>
  <c r="O640" i="4"/>
  <c r="P640" i="4"/>
  <c r="J1425" i="6" s="1"/>
  <c r="D641" i="4"/>
  <c r="B137" i="6" s="1"/>
  <c r="E641" i="4"/>
  <c r="C137" i="6" s="1"/>
  <c r="F641" i="4"/>
  <c r="D137" i="6" s="1"/>
  <c r="G641" i="4"/>
  <c r="E137" i="6" s="1"/>
  <c r="H641" i="4"/>
  <c r="F137" i="6" s="1"/>
  <c r="I641" i="4"/>
  <c r="G137" i="6" s="1"/>
  <c r="J641" i="4"/>
  <c r="K641" i="4"/>
  <c r="H137" i="6" s="1"/>
  <c r="M641" i="4"/>
  <c r="I137" i="6" s="1"/>
  <c r="N641" i="4"/>
  <c r="O641" i="4"/>
  <c r="P641" i="4"/>
  <c r="J137" i="6" s="1"/>
  <c r="D642" i="4"/>
  <c r="B152" i="6" s="1"/>
  <c r="E642" i="4"/>
  <c r="C152" i="6" s="1"/>
  <c r="F642" i="4"/>
  <c r="D152" i="6" s="1"/>
  <c r="G642" i="4"/>
  <c r="E152" i="6" s="1"/>
  <c r="H642" i="4"/>
  <c r="F152" i="6" s="1"/>
  <c r="I642" i="4"/>
  <c r="G152" i="6" s="1"/>
  <c r="J642" i="4"/>
  <c r="K642" i="4"/>
  <c r="H152" i="6" s="1"/>
  <c r="M642" i="4"/>
  <c r="I152" i="6" s="1"/>
  <c r="N642" i="4"/>
  <c r="O642" i="4"/>
  <c r="P642" i="4"/>
  <c r="J152" i="6" s="1"/>
  <c r="D643" i="4"/>
  <c r="B187" i="6" s="1"/>
  <c r="E643" i="4"/>
  <c r="C187" i="6" s="1"/>
  <c r="F643" i="4"/>
  <c r="D187" i="6" s="1"/>
  <c r="G643" i="4"/>
  <c r="E187" i="6" s="1"/>
  <c r="H643" i="4"/>
  <c r="F187" i="6" s="1"/>
  <c r="I643" i="4"/>
  <c r="G187" i="6" s="1"/>
  <c r="J643" i="4"/>
  <c r="K643" i="4"/>
  <c r="H187" i="6" s="1"/>
  <c r="M643" i="4"/>
  <c r="I187" i="6" s="1"/>
  <c r="N643" i="4"/>
  <c r="O643" i="4"/>
  <c r="P643" i="4"/>
  <c r="J187" i="6" s="1"/>
  <c r="D644" i="4"/>
  <c r="B357" i="6" s="1"/>
  <c r="E644" i="4"/>
  <c r="C357" i="6" s="1"/>
  <c r="F644" i="4"/>
  <c r="D357" i="6" s="1"/>
  <c r="G644" i="4"/>
  <c r="E357" i="6" s="1"/>
  <c r="H644" i="4"/>
  <c r="F357" i="6" s="1"/>
  <c r="I644" i="4"/>
  <c r="G357" i="6" s="1"/>
  <c r="J644" i="4"/>
  <c r="K644" i="4"/>
  <c r="H357" i="6" s="1"/>
  <c r="M644" i="4"/>
  <c r="I357" i="6" s="1"/>
  <c r="N644" i="4"/>
  <c r="O644" i="4"/>
  <c r="P644" i="4"/>
  <c r="J357" i="6" s="1"/>
  <c r="D645" i="4"/>
  <c r="B1862" i="6" s="1"/>
  <c r="E645" i="4"/>
  <c r="C1862" i="6" s="1"/>
  <c r="F645" i="4"/>
  <c r="D1862" i="6" s="1"/>
  <c r="G645" i="4"/>
  <c r="E1862" i="6" s="1"/>
  <c r="H645" i="4"/>
  <c r="F1862" i="6" s="1"/>
  <c r="I645" i="4"/>
  <c r="G1862" i="6" s="1"/>
  <c r="J645" i="4"/>
  <c r="K645" i="4"/>
  <c r="H1862" i="6" s="1"/>
  <c r="M645" i="4"/>
  <c r="I1862" i="6" s="1"/>
  <c r="N645" i="4"/>
  <c r="O645" i="4"/>
  <c r="P645" i="4"/>
  <c r="J1862" i="6" s="1"/>
  <c r="D646" i="4"/>
  <c r="B1024" i="6" s="1"/>
  <c r="E646" i="4"/>
  <c r="C1024" i="6" s="1"/>
  <c r="F646" i="4"/>
  <c r="D1024" i="6" s="1"/>
  <c r="G646" i="4"/>
  <c r="E1024" i="6" s="1"/>
  <c r="H646" i="4"/>
  <c r="F1024" i="6" s="1"/>
  <c r="I646" i="4"/>
  <c r="G1024" i="6" s="1"/>
  <c r="J646" i="4"/>
  <c r="K646" i="4"/>
  <c r="H1024" i="6" s="1"/>
  <c r="M646" i="4"/>
  <c r="I1024" i="6" s="1"/>
  <c r="N646" i="4"/>
  <c r="O646" i="4"/>
  <c r="P646" i="4"/>
  <c r="J1024" i="6" s="1"/>
  <c r="D647" i="4"/>
  <c r="B802" i="6" s="1"/>
  <c r="E647" i="4"/>
  <c r="C802" i="6" s="1"/>
  <c r="F647" i="4"/>
  <c r="D802" i="6" s="1"/>
  <c r="G647" i="4"/>
  <c r="E802" i="6" s="1"/>
  <c r="H647" i="4"/>
  <c r="F802" i="6" s="1"/>
  <c r="I647" i="4"/>
  <c r="G802" i="6" s="1"/>
  <c r="J647" i="4"/>
  <c r="K647" i="4"/>
  <c r="H802" i="6" s="1"/>
  <c r="M647" i="4"/>
  <c r="I802" i="6" s="1"/>
  <c r="N647" i="4"/>
  <c r="O647" i="4"/>
  <c r="P647" i="4"/>
  <c r="J802" i="6" s="1"/>
  <c r="D648" i="4"/>
  <c r="B1201" i="6" s="1"/>
  <c r="E648" i="4"/>
  <c r="C1201" i="6" s="1"/>
  <c r="F648" i="4"/>
  <c r="D1201" i="6" s="1"/>
  <c r="G648" i="4"/>
  <c r="E1201" i="6" s="1"/>
  <c r="H648" i="4"/>
  <c r="F1201" i="6" s="1"/>
  <c r="I648" i="4"/>
  <c r="G1201" i="6" s="1"/>
  <c r="J648" i="4"/>
  <c r="K648" i="4"/>
  <c r="H1201" i="6" s="1"/>
  <c r="M648" i="4"/>
  <c r="I1201" i="6" s="1"/>
  <c r="N648" i="4"/>
  <c r="O648" i="4"/>
  <c r="P648" i="4"/>
  <c r="J1201" i="6" s="1"/>
  <c r="D649" i="4"/>
  <c r="B1174" i="6" s="1"/>
  <c r="E649" i="4"/>
  <c r="C1174" i="6" s="1"/>
  <c r="F649" i="4"/>
  <c r="D1174" i="6" s="1"/>
  <c r="G649" i="4"/>
  <c r="E1174" i="6" s="1"/>
  <c r="H649" i="4"/>
  <c r="F1174" i="6" s="1"/>
  <c r="I649" i="4"/>
  <c r="G1174" i="6" s="1"/>
  <c r="J649" i="4"/>
  <c r="K649" i="4"/>
  <c r="H1174" i="6" s="1"/>
  <c r="M649" i="4"/>
  <c r="I1174" i="6" s="1"/>
  <c r="N649" i="4"/>
  <c r="O649" i="4"/>
  <c r="P649" i="4"/>
  <c r="J1174" i="6" s="1"/>
  <c r="D650" i="4"/>
  <c r="B1188" i="6" s="1"/>
  <c r="E650" i="4"/>
  <c r="C1188" i="6" s="1"/>
  <c r="F650" i="4"/>
  <c r="D1188" i="6" s="1"/>
  <c r="G650" i="4"/>
  <c r="E1188" i="6" s="1"/>
  <c r="H650" i="4"/>
  <c r="F1188" i="6" s="1"/>
  <c r="I650" i="4"/>
  <c r="G1188" i="6" s="1"/>
  <c r="J650" i="4"/>
  <c r="K650" i="4"/>
  <c r="H1188" i="6" s="1"/>
  <c r="M650" i="4"/>
  <c r="I1188" i="6" s="1"/>
  <c r="N650" i="4"/>
  <c r="O650" i="4"/>
  <c r="P650" i="4"/>
  <c r="J1188" i="6" s="1"/>
  <c r="D651" i="4"/>
  <c r="B743" i="6" s="1"/>
  <c r="E651" i="4"/>
  <c r="C743" i="6" s="1"/>
  <c r="F651" i="4"/>
  <c r="D743" i="6" s="1"/>
  <c r="G651" i="4"/>
  <c r="E743" i="6" s="1"/>
  <c r="H651" i="4"/>
  <c r="F743" i="6" s="1"/>
  <c r="I651" i="4"/>
  <c r="G743" i="6" s="1"/>
  <c r="J651" i="4"/>
  <c r="K651" i="4"/>
  <c r="H743" i="6" s="1"/>
  <c r="M651" i="4"/>
  <c r="I743" i="6" s="1"/>
  <c r="N651" i="4"/>
  <c r="O651" i="4"/>
  <c r="P651" i="4"/>
  <c r="J743" i="6" s="1"/>
  <c r="D652" i="4"/>
  <c r="B330" i="6" s="1"/>
  <c r="E652" i="4"/>
  <c r="C330" i="6" s="1"/>
  <c r="F652" i="4"/>
  <c r="D330" i="6" s="1"/>
  <c r="G652" i="4"/>
  <c r="E330" i="6" s="1"/>
  <c r="H652" i="4"/>
  <c r="F330" i="6" s="1"/>
  <c r="I652" i="4"/>
  <c r="G330" i="6" s="1"/>
  <c r="J652" i="4"/>
  <c r="K652" i="4"/>
  <c r="H330" i="6" s="1"/>
  <c r="M652" i="4"/>
  <c r="I330" i="6" s="1"/>
  <c r="N652" i="4"/>
  <c r="O652" i="4"/>
  <c r="P652" i="4"/>
  <c r="J330" i="6" s="1"/>
  <c r="D653" i="4"/>
  <c r="B1083" i="6" s="1"/>
  <c r="E653" i="4"/>
  <c r="C1083" i="6" s="1"/>
  <c r="F653" i="4"/>
  <c r="D1083" i="6" s="1"/>
  <c r="G653" i="4"/>
  <c r="E1083" i="6" s="1"/>
  <c r="H653" i="4"/>
  <c r="F1083" i="6" s="1"/>
  <c r="I653" i="4"/>
  <c r="G1083" i="6" s="1"/>
  <c r="J653" i="4"/>
  <c r="K653" i="4"/>
  <c r="H1083" i="6" s="1"/>
  <c r="M653" i="4"/>
  <c r="I1083" i="6" s="1"/>
  <c r="N653" i="4"/>
  <c r="O653" i="4"/>
  <c r="P653" i="4"/>
  <c r="J1083" i="6" s="1"/>
  <c r="D654" i="4"/>
  <c r="B757" i="6" s="1"/>
  <c r="E654" i="4"/>
  <c r="C757" i="6" s="1"/>
  <c r="F654" i="4"/>
  <c r="D757" i="6" s="1"/>
  <c r="G654" i="4"/>
  <c r="E757" i="6" s="1"/>
  <c r="H654" i="4"/>
  <c r="F757" i="6" s="1"/>
  <c r="I654" i="4"/>
  <c r="G757" i="6" s="1"/>
  <c r="J654" i="4"/>
  <c r="K654" i="4"/>
  <c r="H757" i="6" s="1"/>
  <c r="M654" i="4"/>
  <c r="I757" i="6" s="1"/>
  <c r="N654" i="4"/>
  <c r="O654" i="4"/>
  <c r="P654" i="4"/>
  <c r="J757" i="6" s="1"/>
  <c r="D655" i="4"/>
  <c r="B761" i="6" s="1"/>
  <c r="E655" i="4"/>
  <c r="C761" i="6" s="1"/>
  <c r="F655" i="4"/>
  <c r="D761" i="6" s="1"/>
  <c r="G655" i="4"/>
  <c r="E761" i="6" s="1"/>
  <c r="H655" i="4"/>
  <c r="F761" i="6" s="1"/>
  <c r="I655" i="4"/>
  <c r="G761" i="6" s="1"/>
  <c r="J655" i="4"/>
  <c r="K655" i="4"/>
  <c r="H761" i="6" s="1"/>
  <c r="M655" i="4"/>
  <c r="I761" i="6" s="1"/>
  <c r="N655" i="4"/>
  <c r="O655" i="4"/>
  <c r="P655" i="4"/>
  <c r="J761" i="6" s="1"/>
  <c r="D656" i="4"/>
  <c r="B1563" i="6" s="1"/>
  <c r="E656" i="4"/>
  <c r="C1563" i="6" s="1"/>
  <c r="F656" i="4"/>
  <c r="D1563" i="6" s="1"/>
  <c r="G656" i="4"/>
  <c r="E1563" i="6" s="1"/>
  <c r="H656" i="4"/>
  <c r="F1563" i="6" s="1"/>
  <c r="I656" i="4"/>
  <c r="G1563" i="6" s="1"/>
  <c r="J656" i="4"/>
  <c r="K656" i="4"/>
  <c r="H1563" i="6" s="1"/>
  <c r="M656" i="4"/>
  <c r="I1563" i="6" s="1"/>
  <c r="N656" i="4"/>
  <c r="O656" i="4"/>
  <c r="P656" i="4"/>
  <c r="J1563" i="6" s="1"/>
  <c r="D657" i="4"/>
  <c r="B1650" i="6" s="1"/>
  <c r="E657" i="4"/>
  <c r="C1650" i="6" s="1"/>
  <c r="F657" i="4"/>
  <c r="D1650" i="6" s="1"/>
  <c r="G657" i="4"/>
  <c r="E1650" i="6" s="1"/>
  <c r="H657" i="4"/>
  <c r="F1650" i="6" s="1"/>
  <c r="I657" i="4"/>
  <c r="G1650" i="6" s="1"/>
  <c r="J657" i="4"/>
  <c r="K657" i="4"/>
  <c r="H1650" i="6" s="1"/>
  <c r="M657" i="4"/>
  <c r="I1650" i="6" s="1"/>
  <c r="N657" i="4"/>
  <c r="O657" i="4"/>
  <c r="P657" i="4"/>
  <c r="J1650" i="6" s="1"/>
  <c r="D658" i="4"/>
  <c r="B1646" i="6" s="1"/>
  <c r="E658" i="4"/>
  <c r="C1646" i="6" s="1"/>
  <c r="F658" i="4"/>
  <c r="D1646" i="6" s="1"/>
  <c r="G658" i="4"/>
  <c r="E1646" i="6" s="1"/>
  <c r="H658" i="4"/>
  <c r="F1646" i="6" s="1"/>
  <c r="I658" i="4"/>
  <c r="G1646" i="6" s="1"/>
  <c r="J658" i="4"/>
  <c r="K658" i="4"/>
  <c r="H1646" i="6" s="1"/>
  <c r="M658" i="4"/>
  <c r="I1646" i="6" s="1"/>
  <c r="N658" i="4"/>
  <c r="O658" i="4"/>
  <c r="P658" i="4"/>
  <c r="J1646" i="6" s="1"/>
  <c r="D659" i="4"/>
  <c r="B1642" i="6" s="1"/>
  <c r="E659" i="4"/>
  <c r="C1642" i="6" s="1"/>
  <c r="F659" i="4"/>
  <c r="D1642" i="6" s="1"/>
  <c r="G659" i="4"/>
  <c r="E1642" i="6" s="1"/>
  <c r="H659" i="4"/>
  <c r="F1642" i="6" s="1"/>
  <c r="I659" i="4"/>
  <c r="G1642" i="6" s="1"/>
  <c r="J659" i="4"/>
  <c r="K659" i="4"/>
  <c r="H1642" i="6" s="1"/>
  <c r="M659" i="4"/>
  <c r="I1642" i="6" s="1"/>
  <c r="N659" i="4"/>
  <c r="O659" i="4"/>
  <c r="P659" i="4"/>
  <c r="J1642" i="6" s="1"/>
  <c r="D660" i="4"/>
  <c r="B1638" i="6" s="1"/>
  <c r="E660" i="4"/>
  <c r="C1638" i="6" s="1"/>
  <c r="F660" i="4"/>
  <c r="D1638" i="6" s="1"/>
  <c r="G660" i="4"/>
  <c r="E1638" i="6" s="1"/>
  <c r="H660" i="4"/>
  <c r="F1638" i="6" s="1"/>
  <c r="I660" i="4"/>
  <c r="G1638" i="6" s="1"/>
  <c r="J660" i="4"/>
  <c r="K660" i="4"/>
  <c r="H1638" i="6" s="1"/>
  <c r="M660" i="4"/>
  <c r="I1638" i="6" s="1"/>
  <c r="N660" i="4"/>
  <c r="O660" i="4"/>
  <c r="P660" i="4"/>
  <c r="J1638" i="6" s="1"/>
  <c r="D661" i="4"/>
  <c r="B1634" i="6" s="1"/>
  <c r="E661" i="4"/>
  <c r="C1634" i="6" s="1"/>
  <c r="F661" i="4"/>
  <c r="D1634" i="6" s="1"/>
  <c r="G661" i="4"/>
  <c r="E1634" i="6" s="1"/>
  <c r="H661" i="4"/>
  <c r="F1634" i="6" s="1"/>
  <c r="I661" i="4"/>
  <c r="G1634" i="6" s="1"/>
  <c r="J661" i="4"/>
  <c r="K661" i="4"/>
  <c r="H1634" i="6" s="1"/>
  <c r="M661" i="4"/>
  <c r="I1634" i="6" s="1"/>
  <c r="N661" i="4"/>
  <c r="O661" i="4"/>
  <c r="P661" i="4"/>
  <c r="J1634" i="6" s="1"/>
  <c r="D662" i="4"/>
  <c r="B1621" i="6" s="1"/>
  <c r="E662" i="4"/>
  <c r="C1621" i="6" s="1"/>
  <c r="F662" i="4"/>
  <c r="D1621" i="6" s="1"/>
  <c r="G662" i="4"/>
  <c r="E1621" i="6" s="1"/>
  <c r="H662" i="4"/>
  <c r="F1621" i="6" s="1"/>
  <c r="I662" i="4"/>
  <c r="G1621" i="6" s="1"/>
  <c r="J662" i="4"/>
  <c r="K662" i="4"/>
  <c r="H1621" i="6" s="1"/>
  <c r="M662" i="4"/>
  <c r="I1621" i="6" s="1"/>
  <c r="N662" i="4"/>
  <c r="O662" i="4"/>
  <c r="P662" i="4"/>
  <c r="J1621" i="6" s="1"/>
  <c r="D663" i="4"/>
  <c r="B1544" i="6" s="1"/>
  <c r="E663" i="4"/>
  <c r="C1544" i="6" s="1"/>
  <c r="F663" i="4"/>
  <c r="D1544" i="6" s="1"/>
  <c r="G663" i="4"/>
  <c r="E1544" i="6" s="1"/>
  <c r="H663" i="4"/>
  <c r="F1544" i="6" s="1"/>
  <c r="I663" i="4"/>
  <c r="G1544" i="6" s="1"/>
  <c r="J663" i="4"/>
  <c r="K663" i="4"/>
  <c r="H1544" i="6" s="1"/>
  <c r="M663" i="4"/>
  <c r="I1544" i="6" s="1"/>
  <c r="N663" i="4"/>
  <c r="O663" i="4"/>
  <c r="P663" i="4"/>
  <c r="J1544" i="6" s="1"/>
  <c r="D664" i="4"/>
  <c r="B1847" i="6" s="1"/>
  <c r="E664" i="4"/>
  <c r="C1847" i="6" s="1"/>
  <c r="F664" i="4"/>
  <c r="D1847" i="6" s="1"/>
  <c r="G664" i="4"/>
  <c r="E1847" i="6" s="1"/>
  <c r="H664" i="4"/>
  <c r="F1847" i="6" s="1"/>
  <c r="I664" i="4"/>
  <c r="G1847" i="6" s="1"/>
  <c r="J664" i="4"/>
  <c r="K664" i="4"/>
  <c r="H1847" i="6" s="1"/>
  <c r="M664" i="4"/>
  <c r="I1847" i="6" s="1"/>
  <c r="N664" i="4"/>
  <c r="O664" i="4"/>
  <c r="P664" i="4"/>
  <c r="J1847" i="6" s="1"/>
  <c r="D665" i="4"/>
  <c r="B697" i="6" s="1"/>
  <c r="E665" i="4"/>
  <c r="C697" i="6" s="1"/>
  <c r="F665" i="4"/>
  <c r="D697" i="6" s="1"/>
  <c r="G665" i="4"/>
  <c r="E697" i="6" s="1"/>
  <c r="H665" i="4"/>
  <c r="F697" i="6" s="1"/>
  <c r="I665" i="4"/>
  <c r="G697" i="6" s="1"/>
  <c r="J665" i="4"/>
  <c r="K665" i="4"/>
  <c r="H697" i="6" s="1"/>
  <c r="M665" i="4"/>
  <c r="I697" i="6" s="1"/>
  <c r="N665" i="4"/>
  <c r="O665" i="4"/>
  <c r="P665" i="4"/>
  <c r="J697" i="6" s="1"/>
  <c r="D666" i="4"/>
  <c r="B66" i="6" s="1"/>
  <c r="E666" i="4"/>
  <c r="C66" i="6" s="1"/>
  <c r="F666" i="4"/>
  <c r="D66" i="6" s="1"/>
  <c r="G666" i="4"/>
  <c r="E66" i="6" s="1"/>
  <c r="H666" i="4"/>
  <c r="F66" i="6" s="1"/>
  <c r="I666" i="4"/>
  <c r="G66" i="6" s="1"/>
  <c r="J666" i="4"/>
  <c r="K666" i="4"/>
  <c r="H66" i="6" s="1"/>
  <c r="M666" i="4"/>
  <c r="I66" i="6" s="1"/>
  <c r="N666" i="4"/>
  <c r="O666" i="4"/>
  <c r="P666" i="4"/>
  <c r="J66" i="6" s="1"/>
  <c r="D667" i="4"/>
  <c r="B282" i="6" s="1"/>
  <c r="E667" i="4"/>
  <c r="C282" i="6" s="1"/>
  <c r="F667" i="4"/>
  <c r="D282" i="6" s="1"/>
  <c r="G667" i="4"/>
  <c r="E282" i="6" s="1"/>
  <c r="H667" i="4"/>
  <c r="F282" i="6" s="1"/>
  <c r="I667" i="4"/>
  <c r="G282" i="6" s="1"/>
  <c r="J667" i="4"/>
  <c r="K667" i="4"/>
  <c r="H282" i="6" s="1"/>
  <c r="M667" i="4"/>
  <c r="I282" i="6" s="1"/>
  <c r="N667" i="4"/>
  <c r="O667" i="4"/>
  <c r="P667" i="4"/>
  <c r="J282" i="6" s="1"/>
  <c r="D668" i="4"/>
  <c r="B255" i="6" s="1"/>
  <c r="E668" i="4"/>
  <c r="C255" i="6" s="1"/>
  <c r="F668" i="4"/>
  <c r="D255" i="6" s="1"/>
  <c r="G668" i="4"/>
  <c r="E255" i="6" s="1"/>
  <c r="H668" i="4"/>
  <c r="F255" i="6" s="1"/>
  <c r="I668" i="4"/>
  <c r="G255" i="6" s="1"/>
  <c r="J668" i="4"/>
  <c r="K668" i="4"/>
  <c r="H255" i="6" s="1"/>
  <c r="M668" i="4"/>
  <c r="I255" i="6" s="1"/>
  <c r="N668" i="4"/>
  <c r="O668" i="4"/>
  <c r="P668" i="4"/>
  <c r="J255" i="6" s="1"/>
  <c r="D669" i="4"/>
  <c r="B627" i="6" s="1"/>
  <c r="E669" i="4"/>
  <c r="C627" i="6" s="1"/>
  <c r="F669" i="4"/>
  <c r="D627" i="6" s="1"/>
  <c r="G669" i="4"/>
  <c r="E627" i="6" s="1"/>
  <c r="H669" i="4"/>
  <c r="F627" i="6" s="1"/>
  <c r="I669" i="4"/>
  <c r="G627" i="6" s="1"/>
  <c r="J669" i="4"/>
  <c r="K669" i="4"/>
  <c r="H627" i="6" s="1"/>
  <c r="M669" i="4"/>
  <c r="I627" i="6" s="1"/>
  <c r="N669" i="4"/>
  <c r="O669" i="4"/>
  <c r="P669" i="4"/>
  <c r="J627" i="6" s="1"/>
  <c r="D670" i="4"/>
  <c r="B1164" i="6" s="1"/>
  <c r="E670" i="4"/>
  <c r="C1164" i="6" s="1"/>
  <c r="F670" i="4"/>
  <c r="D1164" i="6" s="1"/>
  <c r="G670" i="4"/>
  <c r="E1164" i="6" s="1"/>
  <c r="H670" i="4"/>
  <c r="F1164" i="6" s="1"/>
  <c r="I670" i="4"/>
  <c r="G1164" i="6" s="1"/>
  <c r="J670" i="4"/>
  <c r="K670" i="4"/>
  <c r="H1164" i="6" s="1"/>
  <c r="M670" i="4"/>
  <c r="I1164" i="6" s="1"/>
  <c r="N670" i="4"/>
  <c r="O670" i="4"/>
  <c r="P670" i="4"/>
  <c r="J1164" i="6" s="1"/>
  <c r="D671" i="4"/>
  <c r="B1434" i="6" s="1"/>
  <c r="E671" i="4"/>
  <c r="C1434" i="6" s="1"/>
  <c r="F671" i="4"/>
  <c r="D1434" i="6" s="1"/>
  <c r="G671" i="4"/>
  <c r="E1434" i="6" s="1"/>
  <c r="H671" i="4"/>
  <c r="F1434" i="6" s="1"/>
  <c r="I671" i="4"/>
  <c r="G1434" i="6" s="1"/>
  <c r="J671" i="4"/>
  <c r="K671" i="4"/>
  <c r="H1434" i="6" s="1"/>
  <c r="M671" i="4"/>
  <c r="I1434" i="6" s="1"/>
  <c r="N671" i="4"/>
  <c r="O671" i="4"/>
  <c r="P671" i="4"/>
  <c r="J1434" i="6" s="1"/>
  <c r="D672" i="4"/>
  <c r="B521" i="6" s="1"/>
  <c r="E672" i="4"/>
  <c r="C521" i="6" s="1"/>
  <c r="F672" i="4"/>
  <c r="D521" i="6" s="1"/>
  <c r="G672" i="4"/>
  <c r="E521" i="6" s="1"/>
  <c r="H672" i="4"/>
  <c r="F521" i="6" s="1"/>
  <c r="I672" i="4"/>
  <c r="G521" i="6" s="1"/>
  <c r="J672" i="4"/>
  <c r="K672" i="4"/>
  <c r="H521" i="6" s="1"/>
  <c r="M672" i="4"/>
  <c r="I521" i="6" s="1"/>
  <c r="N672" i="4"/>
  <c r="O672" i="4"/>
  <c r="P672" i="4"/>
  <c r="J521" i="6" s="1"/>
  <c r="D673" i="4"/>
  <c r="B364" i="6" s="1"/>
  <c r="E673" i="4"/>
  <c r="C364" i="6" s="1"/>
  <c r="F673" i="4"/>
  <c r="D364" i="6" s="1"/>
  <c r="G673" i="4"/>
  <c r="E364" i="6" s="1"/>
  <c r="H673" i="4"/>
  <c r="F364" i="6" s="1"/>
  <c r="I673" i="4"/>
  <c r="G364" i="6" s="1"/>
  <c r="J673" i="4"/>
  <c r="K673" i="4"/>
  <c r="H364" i="6" s="1"/>
  <c r="M673" i="4"/>
  <c r="I364" i="6" s="1"/>
  <c r="N673" i="4"/>
  <c r="O673" i="4"/>
  <c r="P673" i="4"/>
  <c r="J364" i="6" s="1"/>
  <c r="D674" i="4"/>
  <c r="B1560" i="6" s="1"/>
  <c r="E674" i="4"/>
  <c r="C1560" i="6" s="1"/>
  <c r="F674" i="4"/>
  <c r="D1560" i="6" s="1"/>
  <c r="G674" i="4"/>
  <c r="E1560" i="6" s="1"/>
  <c r="H674" i="4"/>
  <c r="F1560" i="6" s="1"/>
  <c r="I674" i="4"/>
  <c r="G1560" i="6" s="1"/>
  <c r="J674" i="4"/>
  <c r="K674" i="4"/>
  <c r="H1560" i="6" s="1"/>
  <c r="M674" i="4"/>
  <c r="I1560" i="6" s="1"/>
  <c r="N674" i="4"/>
  <c r="O674" i="4"/>
  <c r="P674" i="4"/>
  <c r="J1560" i="6" s="1"/>
  <c r="D675" i="4"/>
  <c r="B514" i="6" s="1"/>
  <c r="E675" i="4"/>
  <c r="C514" i="6" s="1"/>
  <c r="F675" i="4"/>
  <c r="D514" i="6" s="1"/>
  <c r="G675" i="4"/>
  <c r="E514" i="6" s="1"/>
  <c r="H675" i="4"/>
  <c r="F514" i="6" s="1"/>
  <c r="I675" i="4"/>
  <c r="G514" i="6" s="1"/>
  <c r="J675" i="4"/>
  <c r="K675" i="4"/>
  <c r="H514" i="6" s="1"/>
  <c r="M675" i="4"/>
  <c r="I514" i="6" s="1"/>
  <c r="N675" i="4"/>
  <c r="O675" i="4"/>
  <c r="P675" i="4"/>
  <c r="J514" i="6" s="1"/>
  <c r="D676" i="4"/>
  <c r="B217" i="6" s="1"/>
  <c r="E676" i="4"/>
  <c r="C217" i="6" s="1"/>
  <c r="F676" i="4"/>
  <c r="D217" i="6" s="1"/>
  <c r="G676" i="4"/>
  <c r="E217" i="6" s="1"/>
  <c r="H676" i="4"/>
  <c r="F217" i="6" s="1"/>
  <c r="I676" i="4"/>
  <c r="G217" i="6" s="1"/>
  <c r="J676" i="4"/>
  <c r="K676" i="4"/>
  <c r="H217" i="6" s="1"/>
  <c r="M676" i="4"/>
  <c r="I217" i="6" s="1"/>
  <c r="N676" i="4"/>
  <c r="O676" i="4"/>
  <c r="P676" i="4"/>
  <c r="J217" i="6" s="1"/>
  <c r="D677" i="4"/>
  <c r="B711" i="6" s="1"/>
  <c r="E677" i="4"/>
  <c r="C711" i="6" s="1"/>
  <c r="F677" i="4"/>
  <c r="D711" i="6" s="1"/>
  <c r="G677" i="4"/>
  <c r="E711" i="6" s="1"/>
  <c r="H677" i="4"/>
  <c r="F711" i="6" s="1"/>
  <c r="I677" i="4"/>
  <c r="G711" i="6" s="1"/>
  <c r="J677" i="4"/>
  <c r="K677" i="4"/>
  <c r="H711" i="6" s="1"/>
  <c r="M677" i="4"/>
  <c r="I711" i="6" s="1"/>
  <c r="N677" i="4"/>
  <c r="O677" i="4"/>
  <c r="P677" i="4"/>
  <c r="J711" i="6" s="1"/>
  <c r="D678" i="4"/>
  <c r="B161" i="6" s="1"/>
  <c r="E678" i="4"/>
  <c r="C161" i="6" s="1"/>
  <c r="F678" i="4"/>
  <c r="D161" i="6" s="1"/>
  <c r="G678" i="4"/>
  <c r="E161" i="6" s="1"/>
  <c r="H678" i="4"/>
  <c r="F161" i="6" s="1"/>
  <c r="I678" i="4"/>
  <c r="G161" i="6" s="1"/>
  <c r="J678" i="4"/>
  <c r="K678" i="4"/>
  <c r="H161" i="6" s="1"/>
  <c r="M678" i="4"/>
  <c r="I161" i="6" s="1"/>
  <c r="N678" i="4"/>
  <c r="O678" i="4"/>
  <c r="P678" i="4"/>
  <c r="J161" i="6" s="1"/>
  <c r="D679" i="4"/>
  <c r="B766" i="6" s="1"/>
  <c r="E679" i="4"/>
  <c r="C766" i="6" s="1"/>
  <c r="F679" i="4"/>
  <c r="D766" i="6" s="1"/>
  <c r="G679" i="4"/>
  <c r="E766" i="6" s="1"/>
  <c r="H679" i="4"/>
  <c r="F766" i="6" s="1"/>
  <c r="I679" i="4"/>
  <c r="G766" i="6" s="1"/>
  <c r="J679" i="4"/>
  <c r="K679" i="4"/>
  <c r="H766" i="6" s="1"/>
  <c r="M679" i="4"/>
  <c r="I766" i="6" s="1"/>
  <c r="N679" i="4"/>
  <c r="O679" i="4"/>
  <c r="P679" i="4"/>
  <c r="J766" i="6" s="1"/>
  <c r="D680" i="4"/>
  <c r="B308" i="6" s="1"/>
  <c r="E680" i="4"/>
  <c r="C308" i="6" s="1"/>
  <c r="F680" i="4"/>
  <c r="D308" i="6" s="1"/>
  <c r="G680" i="4"/>
  <c r="E308" i="6" s="1"/>
  <c r="H680" i="4"/>
  <c r="F308" i="6" s="1"/>
  <c r="I680" i="4"/>
  <c r="G308" i="6" s="1"/>
  <c r="J680" i="4"/>
  <c r="K680" i="4"/>
  <c r="H308" i="6" s="1"/>
  <c r="M680" i="4"/>
  <c r="I308" i="6" s="1"/>
  <c r="N680" i="4"/>
  <c r="O680" i="4"/>
  <c r="P680" i="4"/>
  <c r="J308" i="6" s="1"/>
  <c r="D681" i="4"/>
  <c r="B1387" i="6" s="1"/>
  <c r="E681" i="4"/>
  <c r="C1387" i="6" s="1"/>
  <c r="F681" i="4"/>
  <c r="D1387" i="6" s="1"/>
  <c r="G681" i="4"/>
  <c r="E1387" i="6" s="1"/>
  <c r="H681" i="4"/>
  <c r="F1387" i="6" s="1"/>
  <c r="I681" i="4"/>
  <c r="G1387" i="6" s="1"/>
  <c r="J681" i="4"/>
  <c r="K681" i="4"/>
  <c r="H1387" i="6" s="1"/>
  <c r="M681" i="4"/>
  <c r="I1387" i="6" s="1"/>
  <c r="N681" i="4"/>
  <c r="O681" i="4"/>
  <c r="P681" i="4"/>
  <c r="J1387" i="6" s="1"/>
  <c r="D682" i="4"/>
  <c r="B1702" i="6" s="1"/>
  <c r="E682" i="4"/>
  <c r="C1702" i="6" s="1"/>
  <c r="F682" i="4"/>
  <c r="D1702" i="6" s="1"/>
  <c r="G682" i="4"/>
  <c r="E1702" i="6" s="1"/>
  <c r="H682" i="4"/>
  <c r="F1702" i="6" s="1"/>
  <c r="I682" i="4"/>
  <c r="G1702" i="6" s="1"/>
  <c r="J682" i="4"/>
  <c r="K682" i="4"/>
  <c r="H1702" i="6" s="1"/>
  <c r="M682" i="4"/>
  <c r="I1702" i="6" s="1"/>
  <c r="N682" i="4"/>
  <c r="O682" i="4"/>
  <c r="P682" i="4"/>
  <c r="J1702" i="6" s="1"/>
  <c r="D683" i="4"/>
  <c r="B1608" i="6" s="1"/>
  <c r="E683" i="4"/>
  <c r="C1608" i="6" s="1"/>
  <c r="F683" i="4"/>
  <c r="D1608" i="6" s="1"/>
  <c r="G683" i="4"/>
  <c r="E1608" i="6" s="1"/>
  <c r="H683" i="4"/>
  <c r="F1608" i="6" s="1"/>
  <c r="I683" i="4"/>
  <c r="G1608" i="6" s="1"/>
  <c r="J683" i="4"/>
  <c r="K683" i="4"/>
  <c r="H1608" i="6" s="1"/>
  <c r="M683" i="4"/>
  <c r="I1608" i="6" s="1"/>
  <c r="N683" i="4"/>
  <c r="O683" i="4"/>
  <c r="P683" i="4"/>
  <c r="J1608" i="6" s="1"/>
  <c r="D684" i="4"/>
  <c r="B1572" i="6" s="1"/>
  <c r="E684" i="4"/>
  <c r="C1572" i="6" s="1"/>
  <c r="F684" i="4"/>
  <c r="D1572" i="6" s="1"/>
  <c r="G684" i="4"/>
  <c r="E1572" i="6" s="1"/>
  <c r="H684" i="4"/>
  <c r="F1572" i="6" s="1"/>
  <c r="I684" i="4"/>
  <c r="G1572" i="6" s="1"/>
  <c r="J684" i="4"/>
  <c r="K684" i="4"/>
  <c r="H1572" i="6" s="1"/>
  <c r="M684" i="4"/>
  <c r="I1572" i="6" s="1"/>
  <c r="N684" i="4"/>
  <c r="O684" i="4"/>
  <c r="P684" i="4"/>
  <c r="J1572" i="6" s="1"/>
  <c r="D685" i="4"/>
  <c r="B192" i="6" s="1"/>
  <c r="E685" i="4"/>
  <c r="C192" i="6" s="1"/>
  <c r="F685" i="4"/>
  <c r="D192" i="6" s="1"/>
  <c r="G685" i="4"/>
  <c r="E192" i="6" s="1"/>
  <c r="H685" i="4"/>
  <c r="F192" i="6" s="1"/>
  <c r="I685" i="4"/>
  <c r="G192" i="6" s="1"/>
  <c r="J685" i="4"/>
  <c r="K685" i="4"/>
  <c r="H192" i="6" s="1"/>
  <c r="M685" i="4"/>
  <c r="I192" i="6" s="1"/>
  <c r="N685" i="4"/>
  <c r="O685" i="4"/>
  <c r="P685" i="4"/>
  <c r="J192" i="6" s="1"/>
  <c r="D686" i="4"/>
  <c r="B130" i="6" s="1"/>
  <c r="E686" i="4"/>
  <c r="C130" i="6" s="1"/>
  <c r="F686" i="4"/>
  <c r="D130" i="6" s="1"/>
  <c r="G686" i="4"/>
  <c r="E130" i="6" s="1"/>
  <c r="H686" i="4"/>
  <c r="F130" i="6" s="1"/>
  <c r="I686" i="4"/>
  <c r="G130" i="6" s="1"/>
  <c r="J686" i="4"/>
  <c r="K686" i="4"/>
  <c r="H130" i="6" s="1"/>
  <c r="M686" i="4"/>
  <c r="I130" i="6" s="1"/>
  <c r="N686" i="4"/>
  <c r="O686" i="4"/>
  <c r="P686" i="4"/>
  <c r="J130" i="6" s="1"/>
  <c r="D687" i="4"/>
  <c r="B1751" i="6" s="1"/>
  <c r="E687" i="4"/>
  <c r="C1751" i="6" s="1"/>
  <c r="F687" i="4"/>
  <c r="D1751" i="6" s="1"/>
  <c r="G687" i="4"/>
  <c r="E1751" i="6" s="1"/>
  <c r="H687" i="4"/>
  <c r="F1751" i="6" s="1"/>
  <c r="I687" i="4"/>
  <c r="G1751" i="6" s="1"/>
  <c r="J687" i="4"/>
  <c r="K687" i="4"/>
  <c r="H1751" i="6" s="1"/>
  <c r="M687" i="4"/>
  <c r="I1751" i="6" s="1"/>
  <c r="N687" i="4"/>
  <c r="O687" i="4"/>
  <c r="P687" i="4"/>
  <c r="J1751" i="6" s="1"/>
  <c r="D688" i="4"/>
  <c r="B295" i="6" s="1"/>
  <c r="E688" i="4"/>
  <c r="C295" i="6" s="1"/>
  <c r="F688" i="4"/>
  <c r="D295" i="6" s="1"/>
  <c r="G688" i="4"/>
  <c r="E295" i="6" s="1"/>
  <c r="H688" i="4"/>
  <c r="F295" i="6" s="1"/>
  <c r="I688" i="4"/>
  <c r="G295" i="6" s="1"/>
  <c r="J688" i="4"/>
  <c r="K688" i="4"/>
  <c r="H295" i="6" s="1"/>
  <c r="M688" i="4"/>
  <c r="I295" i="6" s="1"/>
  <c r="N688" i="4"/>
  <c r="O688" i="4"/>
  <c r="P688" i="4"/>
  <c r="J295" i="6" s="1"/>
  <c r="D689" i="4"/>
  <c r="B1540" i="6" s="1"/>
  <c r="E689" i="4"/>
  <c r="C1540" i="6" s="1"/>
  <c r="F689" i="4"/>
  <c r="D1540" i="6" s="1"/>
  <c r="G689" i="4"/>
  <c r="E1540" i="6" s="1"/>
  <c r="H689" i="4"/>
  <c r="F1540" i="6" s="1"/>
  <c r="I689" i="4"/>
  <c r="G1540" i="6" s="1"/>
  <c r="J689" i="4"/>
  <c r="K689" i="4"/>
  <c r="H1540" i="6" s="1"/>
  <c r="M689" i="4"/>
  <c r="I1540" i="6" s="1"/>
  <c r="N689" i="4"/>
  <c r="O689" i="4"/>
  <c r="P689" i="4"/>
  <c r="J1540" i="6" s="1"/>
  <c r="D690" i="4"/>
  <c r="B707" i="6" s="1"/>
  <c r="E690" i="4"/>
  <c r="C707" i="6" s="1"/>
  <c r="F690" i="4"/>
  <c r="D707" i="6" s="1"/>
  <c r="G690" i="4"/>
  <c r="E707" i="6" s="1"/>
  <c r="H690" i="4"/>
  <c r="F707" i="6" s="1"/>
  <c r="I690" i="4"/>
  <c r="G707" i="6" s="1"/>
  <c r="J690" i="4"/>
  <c r="K690" i="4"/>
  <c r="H707" i="6" s="1"/>
  <c r="M690" i="4"/>
  <c r="I707" i="6" s="1"/>
  <c r="N690" i="4"/>
  <c r="O690" i="4"/>
  <c r="P690" i="4"/>
  <c r="J707" i="6" s="1"/>
  <c r="D691" i="4"/>
  <c r="B894" i="6" s="1"/>
  <c r="E691" i="4"/>
  <c r="C894" i="6" s="1"/>
  <c r="F691" i="4"/>
  <c r="D894" i="6" s="1"/>
  <c r="G691" i="4"/>
  <c r="E894" i="6" s="1"/>
  <c r="H691" i="4"/>
  <c r="F894" i="6" s="1"/>
  <c r="I691" i="4"/>
  <c r="G894" i="6" s="1"/>
  <c r="J691" i="4"/>
  <c r="K691" i="4"/>
  <c r="H894" i="6" s="1"/>
  <c r="M691" i="4"/>
  <c r="I894" i="6" s="1"/>
  <c r="N691" i="4"/>
  <c r="O691" i="4"/>
  <c r="P691" i="4"/>
  <c r="J894" i="6" s="1"/>
  <c r="D692" i="4"/>
  <c r="B441" i="6" s="1"/>
  <c r="E692" i="4"/>
  <c r="C441" i="6" s="1"/>
  <c r="F692" i="4"/>
  <c r="D441" i="6" s="1"/>
  <c r="G692" i="4"/>
  <c r="E441" i="6" s="1"/>
  <c r="H692" i="4"/>
  <c r="F441" i="6" s="1"/>
  <c r="I692" i="4"/>
  <c r="G441" i="6" s="1"/>
  <c r="J692" i="4"/>
  <c r="K692" i="4"/>
  <c r="H441" i="6" s="1"/>
  <c r="M692" i="4"/>
  <c r="I441" i="6" s="1"/>
  <c r="N692" i="4"/>
  <c r="O692" i="4"/>
  <c r="P692" i="4"/>
  <c r="J441" i="6" s="1"/>
  <c r="D693" i="4"/>
  <c r="B442" i="6" s="1"/>
  <c r="E693" i="4"/>
  <c r="C442" i="6" s="1"/>
  <c r="F693" i="4"/>
  <c r="D442" i="6" s="1"/>
  <c r="G693" i="4"/>
  <c r="E442" i="6" s="1"/>
  <c r="H693" i="4"/>
  <c r="F442" i="6" s="1"/>
  <c r="I693" i="4"/>
  <c r="G442" i="6" s="1"/>
  <c r="J693" i="4"/>
  <c r="K693" i="4"/>
  <c r="H442" i="6" s="1"/>
  <c r="M693" i="4"/>
  <c r="I442" i="6" s="1"/>
  <c r="N693" i="4"/>
  <c r="O693" i="4"/>
  <c r="P693" i="4"/>
  <c r="J442" i="6" s="1"/>
  <c r="D694" i="4"/>
  <c r="B339" i="6" s="1"/>
  <c r="E694" i="4"/>
  <c r="C339" i="6" s="1"/>
  <c r="F694" i="4"/>
  <c r="D339" i="6" s="1"/>
  <c r="G694" i="4"/>
  <c r="E339" i="6" s="1"/>
  <c r="H694" i="4"/>
  <c r="F339" i="6" s="1"/>
  <c r="I694" i="4"/>
  <c r="G339" i="6" s="1"/>
  <c r="J694" i="4"/>
  <c r="K694" i="4"/>
  <c r="H339" i="6" s="1"/>
  <c r="M694" i="4"/>
  <c r="I339" i="6" s="1"/>
  <c r="N694" i="4"/>
  <c r="O694" i="4"/>
  <c r="P694" i="4"/>
  <c r="J339" i="6" s="1"/>
  <c r="D695" i="4"/>
  <c r="B172" i="6" s="1"/>
  <c r="E695" i="4"/>
  <c r="C172" i="6" s="1"/>
  <c r="F695" i="4"/>
  <c r="D172" i="6" s="1"/>
  <c r="G695" i="4"/>
  <c r="E172" i="6" s="1"/>
  <c r="H695" i="4"/>
  <c r="F172" i="6" s="1"/>
  <c r="I695" i="4"/>
  <c r="G172" i="6" s="1"/>
  <c r="J695" i="4"/>
  <c r="K695" i="4"/>
  <c r="H172" i="6" s="1"/>
  <c r="M695" i="4"/>
  <c r="I172" i="6" s="1"/>
  <c r="N695" i="4"/>
  <c r="O695" i="4"/>
  <c r="P695" i="4"/>
  <c r="J172" i="6" s="1"/>
  <c r="D696" i="4"/>
  <c r="B1300" i="6" s="1"/>
  <c r="E696" i="4"/>
  <c r="C1300" i="6" s="1"/>
  <c r="F696" i="4"/>
  <c r="D1300" i="6" s="1"/>
  <c r="G696" i="4"/>
  <c r="E1300" i="6" s="1"/>
  <c r="H696" i="4"/>
  <c r="F1300" i="6" s="1"/>
  <c r="I696" i="4"/>
  <c r="G1300" i="6" s="1"/>
  <c r="J696" i="4"/>
  <c r="K696" i="4"/>
  <c r="H1300" i="6" s="1"/>
  <c r="M696" i="4"/>
  <c r="I1300" i="6" s="1"/>
  <c r="N696" i="4"/>
  <c r="O696" i="4"/>
  <c r="P696" i="4"/>
  <c r="J1300" i="6" s="1"/>
  <c r="D697" i="4"/>
  <c r="B703" i="6" s="1"/>
  <c r="E697" i="4"/>
  <c r="C703" i="6" s="1"/>
  <c r="F697" i="4"/>
  <c r="D703" i="6" s="1"/>
  <c r="G697" i="4"/>
  <c r="E703" i="6" s="1"/>
  <c r="H697" i="4"/>
  <c r="F703" i="6" s="1"/>
  <c r="I697" i="4"/>
  <c r="G703" i="6" s="1"/>
  <c r="J697" i="4"/>
  <c r="K697" i="4"/>
  <c r="H703" i="6" s="1"/>
  <c r="M697" i="4"/>
  <c r="I703" i="6" s="1"/>
  <c r="N697" i="4"/>
  <c r="O697" i="4"/>
  <c r="P697" i="4"/>
  <c r="J703" i="6" s="1"/>
  <c r="D698" i="4"/>
  <c r="B549" i="6" s="1"/>
  <c r="E698" i="4"/>
  <c r="C549" i="6" s="1"/>
  <c r="F698" i="4"/>
  <c r="D549" i="6" s="1"/>
  <c r="G698" i="4"/>
  <c r="E549" i="6" s="1"/>
  <c r="H698" i="4"/>
  <c r="F549" i="6" s="1"/>
  <c r="I698" i="4"/>
  <c r="G549" i="6" s="1"/>
  <c r="J698" i="4"/>
  <c r="K698" i="4"/>
  <c r="H549" i="6" s="1"/>
  <c r="M698" i="4"/>
  <c r="I549" i="6" s="1"/>
  <c r="N698" i="4"/>
  <c r="O698" i="4"/>
  <c r="P698" i="4"/>
  <c r="J549" i="6" s="1"/>
  <c r="D699" i="4"/>
  <c r="B550" i="6" s="1"/>
  <c r="E699" i="4"/>
  <c r="C550" i="6" s="1"/>
  <c r="F699" i="4"/>
  <c r="D550" i="6" s="1"/>
  <c r="G699" i="4"/>
  <c r="E550" i="6" s="1"/>
  <c r="H699" i="4"/>
  <c r="F550" i="6" s="1"/>
  <c r="I699" i="4"/>
  <c r="G550" i="6" s="1"/>
  <c r="J699" i="4"/>
  <c r="K699" i="4"/>
  <c r="H550" i="6" s="1"/>
  <c r="M699" i="4"/>
  <c r="I550" i="6" s="1"/>
  <c r="N699" i="4"/>
  <c r="O699" i="4"/>
  <c r="P699" i="4"/>
  <c r="J550" i="6" s="1"/>
  <c r="D700" i="4"/>
  <c r="B1695" i="6" s="1"/>
  <c r="E700" i="4"/>
  <c r="C1695" i="6" s="1"/>
  <c r="F700" i="4"/>
  <c r="D1695" i="6" s="1"/>
  <c r="G700" i="4"/>
  <c r="E1695" i="6" s="1"/>
  <c r="H700" i="4"/>
  <c r="F1695" i="6" s="1"/>
  <c r="I700" i="4"/>
  <c r="G1695" i="6" s="1"/>
  <c r="J700" i="4"/>
  <c r="K700" i="4"/>
  <c r="H1695" i="6" s="1"/>
  <c r="M700" i="4"/>
  <c r="I1695" i="6" s="1"/>
  <c r="N700" i="4"/>
  <c r="O700" i="4"/>
  <c r="P700" i="4"/>
  <c r="J1695" i="6" s="1"/>
  <c r="D701" i="4"/>
  <c r="B719" i="6" s="1"/>
  <c r="E701" i="4"/>
  <c r="C719" i="6" s="1"/>
  <c r="F701" i="4"/>
  <c r="D719" i="6" s="1"/>
  <c r="G701" i="4"/>
  <c r="E719" i="6" s="1"/>
  <c r="H701" i="4"/>
  <c r="F719" i="6" s="1"/>
  <c r="I701" i="4"/>
  <c r="G719" i="6" s="1"/>
  <c r="J701" i="4"/>
  <c r="K701" i="4"/>
  <c r="H719" i="6" s="1"/>
  <c r="M701" i="4"/>
  <c r="I719" i="6" s="1"/>
  <c r="N701" i="4"/>
  <c r="O701" i="4"/>
  <c r="P701" i="4"/>
  <c r="J719" i="6" s="1"/>
  <c r="D702" i="4"/>
  <c r="B1757" i="6" s="1"/>
  <c r="E702" i="4"/>
  <c r="C1757" i="6" s="1"/>
  <c r="F702" i="4"/>
  <c r="D1757" i="6" s="1"/>
  <c r="G702" i="4"/>
  <c r="E1757" i="6" s="1"/>
  <c r="H702" i="4"/>
  <c r="F1757" i="6" s="1"/>
  <c r="I702" i="4"/>
  <c r="G1757" i="6" s="1"/>
  <c r="J702" i="4"/>
  <c r="K702" i="4"/>
  <c r="H1757" i="6" s="1"/>
  <c r="M702" i="4"/>
  <c r="I1757" i="6" s="1"/>
  <c r="N702" i="4"/>
  <c r="O702" i="4"/>
  <c r="P702" i="4"/>
  <c r="J1757" i="6" s="1"/>
  <c r="D703" i="4"/>
  <c r="B1388" i="6" s="1"/>
  <c r="E703" i="4"/>
  <c r="C1388" i="6" s="1"/>
  <c r="F703" i="4"/>
  <c r="D1388" i="6" s="1"/>
  <c r="G703" i="4"/>
  <c r="E1388" i="6" s="1"/>
  <c r="H703" i="4"/>
  <c r="F1388" i="6" s="1"/>
  <c r="I703" i="4"/>
  <c r="G1388" i="6" s="1"/>
  <c r="J703" i="4"/>
  <c r="K703" i="4"/>
  <c r="H1388" i="6" s="1"/>
  <c r="M703" i="4"/>
  <c r="I1388" i="6" s="1"/>
  <c r="N703" i="4"/>
  <c r="O703" i="4"/>
  <c r="P703" i="4"/>
  <c r="J1388" i="6" s="1"/>
  <c r="D704" i="4"/>
  <c r="B1657" i="6" s="1"/>
  <c r="E704" i="4"/>
  <c r="C1657" i="6" s="1"/>
  <c r="F704" i="4"/>
  <c r="D1657" i="6" s="1"/>
  <c r="G704" i="4"/>
  <c r="E1657" i="6" s="1"/>
  <c r="H704" i="4"/>
  <c r="F1657" i="6" s="1"/>
  <c r="I704" i="4"/>
  <c r="G1657" i="6" s="1"/>
  <c r="J704" i="4"/>
  <c r="K704" i="4"/>
  <c r="H1657" i="6" s="1"/>
  <c r="M704" i="4"/>
  <c r="I1657" i="6" s="1"/>
  <c r="N704" i="4"/>
  <c r="O704" i="4"/>
  <c r="P704" i="4"/>
  <c r="J1657" i="6" s="1"/>
  <c r="D705" i="4"/>
  <c r="B1787" i="6" s="1"/>
  <c r="E705" i="4"/>
  <c r="C1787" i="6" s="1"/>
  <c r="F705" i="4"/>
  <c r="D1787" i="6" s="1"/>
  <c r="G705" i="4"/>
  <c r="E1787" i="6" s="1"/>
  <c r="H705" i="4"/>
  <c r="F1787" i="6" s="1"/>
  <c r="I705" i="4"/>
  <c r="G1787" i="6" s="1"/>
  <c r="J705" i="4"/>
  <c r="K705" i="4"/>
  <c r="H1787" i="6" s="1"/>
  <c r="M705" i="4"/>
  <c r="I1787" i="6" s="1"/>
  <c r="N705" i="4"/>
  <c r="O705" i="4"/>
  <c r="P705" i="4"/>
  <c r="J1787" i="6" s="1"/>
  <c r="D706" i="4"/>
  <c r="B1263" i="6" s="1"/>
  <c r="E706" i="4"/>
  <c r="C1263" i="6" s="1"/>
  <c r="F706" i="4"/>
  <c r="D1263" i="6" s="1"/>
  <c r="G706" i="4"/>
  <c r="E1263" i="6" s="1"/>
  <c r="H706" i="4"/>
  <c r="F1263" i="6" s="1"/>
  <c r="I706" i="4"/>
  <c r="G1263" i="6" s="1"/>
  <c r="J706" i="4"/>
  <c r="K706" i="4"/>
  <c r="H1263" i="6" s="1"/>
  <c r="M706" i="4"/>
  <c r="I1263" i="6" s="1"/>
  <c r="N706" i="4"/>
  <c r="O706" i="4"/>
  <c r="P706" i="4"/>
  <c r="J1263" i="6" s="1"/>
  <c r="D707" i="4"/>
  <c r="B267" i="6" s="1"/>
  <c r="E707" i="4"/>
  <c r="C267" i="6" s="1"/>
  <c r="F707" i="4"/>
  <c r="D267" i="6" s="1"/>
  <c r="G707" i="4"/>
  <c r="E267" i="6" s="1"/>
  <c r="H707" i="4"/>
  <c r="F267" i="6" s="1"/>
  <c r="I707" i="4"/>
  <c r="G267" i="6" s="1"/>
  <c r="J707" i="4"/>
  <c r="K707" i="4"/>
  <c r="H267" i="6" s="1"/>
  <c r="M707" i="4"/>
  <c r="I267" i="6" s="1"/>
  <c r="N707" i="4"/>
  <c r="O707" i="4"/>
  <c r="P707" i="4"/>
  <c r="J267" i="6" s="1"/>
  <c r="D708" i="4"/>
  <c r="B852" i="6" s="1"/>
  <c r="E708" i="4"/>
  <c r="C852" i="6" s="1"/>
  <c r="F708" i="4"/>
  <c r="D852" i="6" s="1"/>
  <c r="G708" i="4"/>
  <c r="E852" i="6" s="1"/>
  <c r="H708" i="4"/>
  <c r="F852" i="6" s="1"/>
  <c r="I708" i="4"/>
  <c r="G852" i="6" s="1"/>
  <c r="J708" i="4"/>
  <c r="K708" i="4"/>
  <c r="H852" i="6" s="1"/>
  <c r="M708" i="4"/>
  <c r="I852" i="6" s="1"/>
  <c r="N708" i="4"/>
  <c r="O708" i="4"/>
  <c r="P708" i="4"/>
  <c r="J852" i="6" s="1"/>
  <c r="D709" i="4"/>
  <c r="B1441" i="6" s="1"/>
  <c r="E709" i="4"/>
  <c r="C1441" i="6" s="1"/>
  <c r="F709" i="4"/>
  <c r="D1441" i="6" s="1"/>
  <c r="G709" i="4"/>
  <c r="E1441" i="6" s="1"/>
  <c r="H709" i="4"/>
  <c r="F1441" i="6" s="1"/>
  <c r="I709" i="4"/>
  <c r="G1441" i="6" s="1"/>
  <c r="J709" i="4"/>
  <c r="K709" i="4"/>
  <c r="H1441" i="6" s="1"/>
  <c r="M709" i="4"/>
  <c r="I1441" i="6" s="1"/>
  <c r="N709" i="4"/>
  <c r="O709" i="4"/>
  <c r="P709" i="4"/>
  <c r="J1441" i="6" s="1"/>
  <c r="D710" i="4"/>
  <c r="B1253" i="6" s="1"/>
  <c r="E710" i="4"/>
  <c r="C1253" i="6" s="1"/>
  <c r="F710" i="4"/>
  <c r="D1253" i="6" s="1"/>
  <c r="G710" i="4"/>
  <c r="E1253" i="6" s="1"/>
  <c r="H710" i="4"/>
  <c r="F1253" i="6" s="1"/>
  <c r="I710" i="4"/>
  <c r="G1253" i="6" s="1"/>
  <c r="J710" i="4"/>
  <c r="K710" i="4"/>
  <c r="H1253" i="6" s="1"/>
  <c r="M710" i="4"/>
  <c r="I1253" i="6" s="1"/>
  <c r="N710" i="4"/>
  <c r="O710" i="4"/>
  <c r="P710" i="4"/>
  <c r="J1253" i="6" s="1"/>
  <c r="D711" i="4"/>
  <c r="B1629" i="6" s="1"/>
  <c r="E711" i="4"/>
  <c r="C1629" i="6" s="1"/>
  <c r="F711" i="4"/>
  <c r="D1629" i="6" s="1"/>
  <c r="G711" i="4"/>
  <c r="E1629" i="6" s="1"/>
  <c r="H711" i="4"/>
  <c r="F1629" i="6" s="1"/>
  <c r="I711" i="4"/>
  <c r="G1629" i="6" s="1"/>
  <c r="J711" i="4"/>
  <c r="K711" i="4"/>
  <c r="H1629" i="6" s="1"/>
  <c r="M711" i="4"/>
  <c r="I1629" i="6" s="1"/>
  <c r="N711" i="4"/>
  <c r="O711" i="4"/>
  <c r="P711" i="4"/>
  <c r="J1629" i="6" s="1"/>
  <c r="D712" i="4"/>
  <c r="B1795" i="6" s="1"/>
  <c r="E712" i="4"/>
  <c r="C1795" i="6" s="1"/>
  <c r="F712" i="4"/>
  <c r="D1795" i="6" s="1"/>
  <c r="G712" i="4"/>
  <c r="E1795" i="6" s="1"/>
  <c r="H712" i="4"/>
  <c r="F1795" i="6" s="1"/>
  <c r="I712" i="4"/>
  <c r="G1795" i="6" s="1"/>
  <c r="J712" i="4"/>
  <c r="K712" i="4"/>
  <c r="H1795" i="6" s="1"/>
  <c r="M712" i="4"/>
  <c r="I1795" i="6" s="1"/>
  <c r="N712" i="4"/>
  <c r="O712" i="4"/>
  <c r="P712" i="4"/>
  <c r="J1795" i="6" s="1"/>
  <c r="D713" i="4"/>
  <c r="B1791" i="6" s="1"/>
  <c r="E713" i="4"/>
  <c r="C1791" i="6" s="1"/>
  <c r="F713" i="4"/>
  <c r="D1791" i="6" s="1"/>
  <c r="G713" i="4"/>
  <c r="E1791" i="6" s="1"/>
  <c r="H713" i="4"/>
  <c r="F1791" i="6" s="1"/>
  <c r="I713" i="4"/>
  <c r="G1791" i="6" s="1"/>
  <c r="J713" i="4"/>
  <c r="K713" i="4"/>
  <c r="H1791" i="6" s="1"/>
  <c r="M713" i="4"/>
  <c r="I1791" i="6" s="1"/>
  <c r="N713" i="4"/>
  <c r="O713" i="4"/>
  <c r="P713" i="4"/>
  <c r="J1791" i="6" s="1"/>
  <c r="D714" i="4"/>
  <c r="B920" i="6" s="1"/>
  <c r="E714" i="4"/>
  <c r="C920" i="6" s="1"/>
  <c r="F714" i="4"/>
  <c r="D920" i="6" s="1"/>
  <c r="G714" i="4"/>
  <c r="E920" i="6" s="1"/>
  <c r="H714" i="4"/>
  <c r="F920" i="6" s="1"/>
  <c r="I714" i="4"/>
  <c r="G920" i="6" s="1"/>
  <c r="J714" i="4"/>
  <c r="K714" i="4"/>
  <c r="H920" i="6" s="1"/>
  <c r="M714" i="4"/>
  <c r="I920" i="6" s="1"/>
  <c r="N714" i="4"/>
  <c r="O714" i="4"/>
  <c r="P714" i="4"/>
  <c r="J920" i="6" s="1"/>
  <c r="D715" i="4"/>
  <c r="B1179" i="6" s="1"/>
  <c r="E715" i="4"/>
  <c r="C1179" i="6" s="1"/>
  <c r="F715" i="4"/>
  <c r="D1179" i="6" s="1"/>
  <c r="G715" i="4"/>
  <c r="E1179" i="6" s="1"/>
  <c r="H715" i="4"/>
  <c r="F1179" i="6" s="1"/>
  <c r="I715" i="4"/>
  <c r="G1179" i="6" s="1"/>
  <c r="J715" i="4"/>
  <c r="K715" i="4"/>
  <c r="H1179" i="6" s="1"/>
  <c r="M715" i="4"/>
  <c r="I1179" i="6" s="1"/>
  <c r="N715" i="4"/>
  <c r="O715" i="4"/>
  <c r="P715" i="4"/>
  <c r="J1179" i="6" s="1"/>
  <c r="D716" i="4"/>
  <c r="B527" i="6" s="1"/>
  <c r="E716" i="4"/>
  <c r="C527" i="6" s="1"/>
  <c r="F716" i="4"/>
  <c r="D527" i="6" s="1"/>
  <c r="G716" i="4"/>
  <c r="E527" i="6" s="1"/>
  <c r="H716" i="4"/>
  <c r="F527" i="6" s="1"/>
  <c r="I716" i="4"/>
  <c r="G527" i="6" s="1"/>
  <c r="J716" i="4"/>
  <c r="K716" i="4"/>
  <c r="H527" i="6" s="1"/>
  <c r="M716" i="4"/>
  <c r="I527" i="6" s="1"/>
  <c r="N716" i="4"/>
  <c r="O716" i="4"/>
  <c r="P716" i="4"/>
  <c r="J527" i="6" s="1"/>
  <c r="D717" i="4"/>
  <c r="B569" i="6" s="1"/>
  <c r="E717" i="4"/>
  <c r="C569" i="6" s="1"/>
  <c r="F717" i="4"/>
  <c r="D569" i="6" s="1"/>
  <c r="G717" i="4"/>
  <c r="E569" i="6" s="1"/>
  <c r="H717" i="4"/>
  <c r="F569" i="6" s="1"/>
  <c r="I717" i="4"/>
  <c r="G569" i="6" s="1"/>
  <c r="J717" i="4"/>
  <c r="K717" i="4"/>
  <c r="H569" i="6" s="1"/>
  <c r="M717" i="4"/>
  <c r="I569" i="6" s="1"/>
  <c r="N717" i="4"/>
  <c r="O717" i="4"/>
  <c r="P717" i="4"/>
  <c r="J569" i="6" s="1"/>
  <c r="D718" i="4"/>
  <c r="B428" i="6" s="1"/>
  <c r="E718" i="4"/>
  <c r="C428" i="6" s="1"/>
  <c r="F718" i="4"/>
  <c r="D428" i="6" s="1"/>
  <c r="G718" i="4"/>
  <c r="E428" i="6" s="1"/>
  <c r="H718" i="4"/>
  <c r="F428" i="6" s="1"/>
  <c r="I718" i="4"/>
  <c r="G428" i="6" s="1"/>
  <c r="J718" i="4"/>
  <c r="K718" i="4"/>
  <c r="H428" i="6" s="1"/>
  <c r="M718" i="4"/>
  <c r="I428" i="6" s="1"/>
  <c r="N718" i="4"/>
  <c r="O718" i="4"/>
  <c r="P718" i="4"/>
  <c r="J428" i="6" s="1"/>
  <c r="D719" i="4"/>
  <c r="B1463" i="6" s="1"/>
  <c r="E719" i="4"/>
  <c r="C1463" i="6" s="1"/>
  <c r="F719" i="4"/>
  <c r="D1463" i="6" s="1"/>
  <c r="G719" i="4"/>
  <c r="E1463" i="6" s="1"/>
  <c r="H719" i="4"/>
  <c r="F1463" i="6" s="1"/>
  <c r="I719" i="4"/>
  <c r="G1463" i="6" s="1"/>
  <c r="J719" i="4"/>
  <c r="K719" i="4"/>
  <c r="H1463" i="6" s="1"/>
  <c r="M719" i="4"/>
  <c r="I1463" i="6" s="1"/>
  <c r="N719" i="4"/>
  <c r="O719" i="4"/>
  <c r="P719" i="4"/>
  <c r="J1463" i="6" s="1"/>
  <c r="D720" i="4"/>
  <c r="B725" i="6" s="1"/>
  <c r="E720" i="4"/>
  <c r="C725" i="6" s="1"/>
  <c r="F720" i="4"/>
  <c r="D725" i="6" s="1"/>
  <c r="G720" i="4"/>
  <c r="E725" i="6" s="1"/>
  <c r="H720" i="4"/>
  <c r="F725" i="6" s="1"/>
  <c r="I720" i="4"/>
  <c r="G725" i="6" s="1"/>
  <c r="J720" i="4"/>
  <c r="K720" i="4"/>
  <c r="H725" i="6" s="1"/>
  <c r="M720" i="4"/>
  <c r="I725" i="6" s="1"/>
  <c r="N720" i="4"/>
  <c r="O720" i="4"/>
  <c r="P720" i="4"/>
  <c r="J725" i="6" s="1"/>
  <c r="D721" i="4"/>
  <c r="B1490" i="6" s="1"/>
  <c r="E721" i="4"/>
  <c r="C1490" i="6" s="1"/>
  <c r="F721" i="4"/>
  <c r="D1490" i="6" s="1"/>
  <c r="G721" i="4"/>
  <c r="E1490" i="6" s="1"/>
  <c r="H721" i="4"/>
  <c r="F1490" i="6" s="1"/>
  <c r="I721" i="4"/>
  <c r="G1490" i="6" s="1"/>
  <c r="J721" i="4"/>
  <c r="K721" i="4"/>
  <c r="H1490" i="6" s="1"/>
  <c r="M721" i="4"/>
  <c r="I1490" i="6" s="1"/>
  <c r="N721" i="4"/>
  <c r="O721" i="4"/>
  <c r="P721" i="4"/>
  <c r="J1490" i="6" s="1"/>
  <c r="D722" i="4"/>
  <c r="B262" i="6" s="1"/>
  <c r="E722" i="4"/>
  <c r="C262" i="6" s="1"/>
  <c r="F722" i="4"/>
  <c r="D262" i="6" s="1"/>
  <c r="G722" i="4"/>
  <c r="E262" i="6" s="1"/>
  <c r="H722" i="4"/>
  <c r="F262" i="6" s="1"/>
  <c r="I722" i="4"/>
  <c r="G262" i="6" s="1"/>
  <c r="J722" i="4"/>
  <c r="K722" i="4"/>
  <c r="H262" i="6" s="1"/>
  <c r="M722" i="4"/>
  <c r="I262" i="6" s="1"/>
  <c r="N722" i="4"/>
  <c r="O722" i="4"/>
  <c r="P722" i="4"/>
  <c r="J262" i="6" s="1"/>
  <c r="D723" i="4"/>
  <c r="B272" i="6" s="1"/>
  <c r="E723" i="4"/>
  <c r="C272" i="6" s="1"/>
  <c r="F723" i="4"/>
  <c r="D272" i="6" s="1"/>
  <c r="G723" i="4"/>
  <c r="E272" i="6" s="1"/>
  <c r="H723" i="4"/>
  <c r="F272" i="6" s="1"/>
  <c r="I723" i="4"/>
  <c r="G272" i="6" s="1"/>
  <c r="J723" i="4"/>
  <c r="K723" i="4"/>
  <c r="H272" i="6" s="1"/>
  <c r="M723" i="4"/>
  <c r="I272" i="6" s="1"/>
  <c r="N723" i="4"/>
  <c r="O723" i="4"/>
  <c r="P723" i="4"/>
  <c r="J272" i="6" s="1"/>
  <c r="D724" i="4"/>
  <c r="B276" i="6" s="1"/>
  <c r="E724" i="4"/>
  <c r="C276" i="6" s="1"/>
  <c r="F724" i="4"/>
  <c r="D276" i="6" s="1"/>
  <c r="G724" i="4"/>
  <c r="E276" i="6" s="1"/>
  <c r="H724" i="4"/>
  <c r="F276" i="6" s="1"/>
  <c r="I724" i="4"/>
  <c r="G276" i="6" s="1"/>
  <c r="J724" i="4"/>
  <c r="K724" i="4"/>
  <c r="H276" i="6" s="1"/>
  <c r="M724" i="4"/>
  <c r="I276" i="6" s="1"/>
  <c r="N724" i="4"/>
  <c r="O724" i="4"/>
  <c r="P724" i="4"/>
  <c r="J276" i="6" s="1"/>
  <c r="D725" i="4"/>
  <c r="B1397" i="6" s="1"/>
  <c r="E725" i="4"/>
  <c r="C1397" i="6" s="1"/>
  <c r="F725" i="4"/>
  <c r="D1397" i="6" s="1"/>
  <c r="G725" i="4"/>
  <c r="E1397" i="6" s="1"/>
  <c r="H725" i="4"/>
  <c r="F1397" i="6" s="1"/>
  <c r="I725" i="4"/>
  <c r="G1397" i="6" s="1"/>
  <c r="J725" i="4"/>
  <c r="K725" i="4"/>
  <c r="H1397" i="6" s="1"/>
  <c r="M725" i="4"/>
  <c r="I1397" i="6" s="1"/>
  <c r="N725" i="4"/>
  <c r="O725" i="4"/>
  <c r="P725" i="4"/>
  <c r="J1397" i="6" s="1"/>
  <c r="D726" i="4"/>
  <c r="B809" i="6" s="1"/>
  <c r="E726" i="4"/>
  <c r="C809" i="6" s="1"/>
  <c r="F726" i="4"/>
  <c r="D809" i="6" s="1"/>
  <c r="G726" i="4"/>
  <c r="E809" i="6" s="1"/>
  <c r="H726" i="4"/>
  <c r="F809" i="6" s="1"/>
  <c r="I726" i="4"/>
  <c r="G809" i="6" s="1"/>
  <c r="J726" i="4"/>
  <c r="K726" i="4"/>
  <c r="H809" i="6" s="1"/>
  <c r="M726" i="4"/>
  <c r="I809" i="6" s="1"/>
  <c r="N726" i="4"/>
  <c r="O726" i="4"/>
  <c r="P726" i="4"/>
  <c r="J809" i="6" s="1"/>
  <c r="D727" i="4"/>
  <c r="B1582" i="6" s="1"/>
  <c r="E727" i="4"/>
  <c r="C1582" i="6" s="1"/>
  <c r="F727" i="4"/>
  <c r="D1582" i="6" s="1"/>
  <c r="G727" i="4"/>
  <c r="E1582" i="6" s="1"/>
  <c r="H727" i="4"/>
  <c r="F1582" i="6" s="1"/>
  <c r="I727" i="4"/>
  <c r="G1582" i="6" s="1"/>
  <c r="J727" i="4"/>
  <c r="K727" i="4"/>
  <c r="H1582" i="6" s="1"/>
  <c r="M727" i="4"/>
  <c r="I1582" i="6" s="1"/>
  <c r="N727" i="4"/>
  <c r="O727" i="4"/>
  <c r="P727" i="4"/>
  <c r="J1582" i="6" s="1"/>
  <c r="D728" i="4"/>
  <c r="B1512" i="6" s="1"/>
  <c r="E728" i="4"/>
  <c r="C1512" i="6" s="1"/>
  <c r="F728" i="4"/>
  <c r="D1512" i="6" s="1"/>
  <c r="G728" i="4"/>
  <c r="E1512" i="6" s="1"/>
  <c r="H728" i="4"/>
  <c r="F1512" i="6" s="1"/>
  <c r="I728" i="4"/>
  <c r="G1512" i="6" s="1"/>
  <c r="J728" i="4"/>
  <c r="K728" i="4"/>
  <c r="H1512" i="6" s="1"/>
  <c r="M728" i="4"/>
  <c r="I1512" i="6" s="1"/>
  <c r="N728" i="4"/>
  <c r="O728" i="4"/>
  <c r="P728" i="4"/>
  <c r="J1512" i="6" s="1"/>
  <c r="D729" i="4"/>
  <c r="B793" i="6" s="1"/>
  <c r="E729" i="4"/>
  <c r="C793" i="6" s="1"/>
  <c r="F729" i="4"/>
  <c r="D793" i="6" s="1"/>
  <c r="G729" i="4"/>
  <c r="E793" i="6" s="1"/>
  <c r="H729" i="4"/>
  <c r="F793" i="6" s="1"/>
  <c r="I729" i="4"/>
  <c r="G793" i="6" s="1"/>
  <c r="J729" i="4"/>
  <c r="K729" i="4"/>
  <c r="H793" i="6" s="1"/>
  <c r="M729" i="4"/>
  <c r="I793" i="6" s="1"/>
  <c r="N729" i="4"/>
  <c r="O729" i="4"/>
  <c r="P729" i="4"/>
  <c r="J793" i="6" s="1"/>
  <c r="D730" i="4"/>
  <c r="B795" i="6" s="1"/>
  <c r="E730" i="4"/>
  <c r="C795" i="6" s="1"/>
  <c r="F730" i="4"/>
  <c r="D795" i="6" s="1"/>
  <c r="G730" i="4"/>
  <c r="E795" i="6" s="1"/>
  <c r="H730" i="4"/>
  <c r="F795" i="6" s="1"/>
  <c r="I730" i="4"/>
  <c r="G795" i="6" s="1"/>
  <c r="J730" i="4"/>
  <c r="K730" i="4"/>
  <c r="H795" i="6" s="1"/>
  <c r="M730" i="4"/>
  <c r="I795" i="6" s="1"/>
  <c r="N730" i="4"/>
  <c r="O730" i="4"/>
  <c r="P730" i="4"/>
  <c r="J795" i="6" s="1"/>
  <c r="D731" i="4"/>
  <c r="B417" i="6" s="1"/>
  <c r="E731" i="4"/>
  <c r="C417" i="6" s="1"/>
  <c r="F731" i="4"/>
  <c r="D417" i="6" s="1"/>
  <c r="G731" i="4"/>
  <c r="E417" i="6" s="1"/>
  <c r="H731" i="4"/>
  <c r="F417" i="6" s="1"/>
  <c r="I731" i="4"/>
  <c r="G417" i="6" s="1"/>
  <c r="J731" i="4"/>
  <c r="K731" i="4"/>
  <c r="H417" i="6" s="1"/>
  <c r="M731" i="4"/>
  <c r="I417" i="6" s="1"/>
  <c r="N731" i="4"/>
  <c r="O731" i="4"/>
  <c r="P731" i="4"/>
  <c r="J417" i="6" s="1"/>
  <c r="D732" i="4"/>
  <c r="B1416" i="6" s="1"/>
  <c r="E732" i="4"/>
  <c r="C1416" i="6" s="1"/>
  <c r="F732" i="4"/>
  <c r="D1416" i="6" s="1"/>
  <c r="G732" i="4"/>
  <c r="E1416" i="6" s="1"/>
  <c r="H732" i="4"/>
  <c r="F1416" i="6" s="1"/>
  <c r="I732" i="4"/>
  <c r="G1416" i="6" s="1"/>
  <c r="J732" i="4"/>
  <c r="K732" i="4"/>
  <c r="H1416" i="6" s="1"/>
  <c r="M732" i="4"/>
  <c r="I1416" i="6" s="1"/>
  <c r="N732" i="4"/>
  <c r="O732" i="4"/>
  <c r="P732" i="4"/>
  <c r="J1416" i="6" s="1"/>
  <c r="D733" i="4"/>
  <c r="B1740" i="6" s="1"/>
  <c r="E733" i="4"/>
  <c r="C1740" i="6" s="1"/>
  <c r="F733" i="4"/>
  <c r="D1740" i="6" s="1"/>
  <c r="G733" i="4"/>
  <c r="E1740" i="6" s="1"/>
  <c r="H733" i="4"/>
  <c r="F1740" i="6" s="1"/>
  <c r="I733" i="4"/>
  <c r="G1740" i="6" s="1"/>
  <c r="J733" i="4"/>
  <c r="K733" i="4"/>
  <c r="H1740" i="6" s="1"/>
  <c r="M733" i="4"/>
  <c r="I1740" i="6" s="1"/>
  <c r="N733" i="4"/>
  <c r="O733" i="4"/>
  <c r="P733" i="4"/>
  <c r="J1740" i="6" s="1"/>
  <c r="D734" i="4"/>
  <c r="B1455" i="6" s="1"/>
  <c r="E734" i="4"/>
  <c r="C1455" i="6" s="1"/>
  <c r="F734" i="4"/>
  <c r="D1455" i="6" s="1"/>
  <c r="G734" i="4"/>
  <c r="E1455" i="6" s="1"/>
  <c r="H734" i="4"/>
  <c r="F1455" i="6" s="1"/>
  <c r="I734" i="4"/>
  <c r="G1455" i="6" s="1"/>
  <c r="J734" i="4"/>
  <c r="K734" i="4"/>
  <c r="H1455" i="6" s="1"/>
  <c r="M734" i="4"/>
  <c r="I1455" i="6" s="1"/>
  <c r="N734" i="4"/>
  <c r="O734" i="4"/>
  <c r="P734" i="4"/>
  <c r="J1455" i="6" s="1"/>
  <c r="D735" i="4"/>
  <c r="B1733" i="6" s="1"/>
  <c r="E735" i="4"/>
  <c r="C1733" i="6" s="1"/>
  <c r="F735" i="4"/>
  <c r="D1733" i="6" s="1"/>
  <c r="G735" i="4"/>
  <c r="E1733" i="6" s="1"/>
  <c r="H735" i="4"/>
  <c r="F1733" i="6" s="1"/>
  <c r="I735" i="4"/>
  <c r="G1733" i="6" s="1"/>
  <c r="J735" i="4"/>
  <c r="K735" i="4"/>
  <c r="H1733" i="6" s="1"/>
  <c r="M735" i="4"/>
  <c r="I1733" i="6" s="1"/>
  <c r="N735" i="4"/>
  <c r="O735" i="4"/>
  <c r="P735" i="4"/>
  <c r="J1733" i="6" s="1"/>
  <c r="D736" i="4"/>
  <c r="B1196" i="6" s="1"/>
  <c r="E736" i="4"/>
  <c r="C1196" i="6" s="1"/>
  <c r="F736" i="4"/>
  <c r="D1196" i="6" s="1"/>
  <c r="G736" i="4"/>
  <c r="E1196" i="6" s="1"/>
  <c r="H736" i="4"/>
  <c r="F1196" i="6" s="1"/>
  <c r="I736" i="4"/>
  <c r="G1196" i="6" s="1"/>
  <c r="J736" i="4"/>
  <c r="K736" i="4"/>
  <c r="H1196" i="6" s="1"/>
  <c r="M736" i="4"/>
  <c r="I1196" i="6" s="1"/>
  <c r="N736" i="4"/>
  <c r="O736" i="4"/>
  <c r="P736" i="4"/>
  <c r="J1196" i="6" s="1"/>
  <c r="D737" i="4"/>
  <c r="B390" i="6" s="1"/>
  <c r="E737" i="4"/>
  <c r="C390" i="6" s="1"/>
  <c r="F737" i="4"/>
  <c r="D390" i="6" s="1"/>
  <c r="G737" i="4"/>
  <c r="E390" i="6" s="1"/>
  <c r="H737" i="4"/>
  <c r="F390" i="6" s="1"/>
  <c r="I737" i="4"/>
  <c r="G390" i="6" s="1"/>
  <c r="J737" i="4"/>
  <c r="K737" i="4"/>
  <c r="H390" i="6" s="1"/>
  <c r="M737" i="4"/>
  <c r="I390" i="6" s="1"/>
  <c r="N737" i="4"/>
  <c r="O737" i="4"/>
  <c r="P737" i="4"/>
  <c r="J390" i="6" s="1"/>
  <c r="D738" i="4"/>
  <c r="B207" i="6" s="1"/>
  <c r="E738" i="4"/>
  <c r="C207" i="6" s="1"/>
  <c r="F738" i="4"/>
  <c r="D207" i="6" s="1"/>
  <c r="G738" i="4"/>
  <c r="E207" i="6" s="1"/>
  <c r="H738" i="4"/>
  <c r="F207" i="6" s="1"/>
  <c r="I738" i="4"/>
  <c r="G207" i="6" s="1"/>
  <c r="J738" i="4"/>
  <c r="K738" i="4"/>
  <c r="H207" i="6" s="1"/>
  <c r="M738" i="4"/>
  <c r="I207" i="6" s="1"/>
  <c r="N738" i="4"/>
  <c r="O738" i="4"/>
  <c r="P738" i="4"/>
  <c r="J207" i="6" s="1"/>
  <c r="D739" i="4"/>
  <c r="B321" i="6" s="1"/>
  <c r="E739" i="4"/>
  <c r="C321" i="6" s="1"/>
  <c r="F739" i="4"/>
  <c r="D321" i="6" s="1"/>
  <c r="G739" i="4"/>
  <c r="E321" i="6" s="1"/>
  <c r="H739" i="4"/>
  <c r="F321" i="6" s="1"/>
  <c r="I739" i="4"/>
  <c r="G321" i="6" s="1"/>
  <c r="J739" i="4"/>
  <c r="K739" i="4"/>
  <c r="H321" i="6" s="1"/>
  <c r="M739" i="4"/>
  <c r="I321" i="6" s="1"/>
  <c r="N739" i="4"/>
  <c r="O739" i="4"/>
  <c r="P739" i="4"/>
  <c r="J321" i="6" s="1"/>
  <c r="D740" i="4"/>
  <c r="B316" i="6" s="1"/>
  <c r="E740" i="4"/>
  <c r="C316" i="6" s="1"/>
  <c r="F740" i="4"/>
  <c r="D316" i="6" s="1"/>
  <c r="G740" i="4"/>
  <c r="E316" i="6" s="1"/>
  <c r="H740" i="4"/>
  <c r="F316" i="6" s="1"/>
  <c r="I740" i="4"/>
  <c r="G316" i="6" s="1"/>
  <c r="J740" i="4"/>
  <c r="K740" i="4"/>
  <c r="H316" i="6" s="1"/>
  <c r="M740" i="4"/>
  <c r="I316" i="6" s="1"/>
  <c r="N740" i="4"/>
  <c r="O740" i="4"/>
  <c r="P740" i="4"/>
  <c r="J316" i="6" s="1"/>
  <c r="D741" i="4"/>
  <c r="B1714" i="6" s="1"/>
  <c r="E741" i="4"/>
  <c r="C1714" i="6" s="1"/>
  <c r="F741" i="4"/>
  <c r="D1714" i="6" s="1"/>
  <c r="G741" i="4"/>
  <c r="E1714" i="6" s="1"/>
  <c r="H741" i="4"/>
  <c r="F1714" i="6" s="1"/>
  <c r="I741" i="4"/>
  <c r="G1714" i="6" s="1"/>
  <c r="J741" i="4"/>
  <c r="K741" i="4"/>
  <c r="H1714" i="6" s="1"/>
  <c r="M741" i="4"/>
  <c r="I1714" i="6" s="1"/>
  <c r="N741" i="4"/>
  <c r="O741" i="4"/>
  <c r="P741" i="4"/>
  <c r="J1714" i="6" s="1"/>
  <c r="D742" i="4"/>
  <c r="B408" i="6" s="1"/>
  <c r="E742" i="4"/>
  <c r="C408" i="6" s="1"/>
  <c r="F742" i="4"/>
  <c r="D408" i="6" s="1"/>
  <c r="G742" i="4"/>
  <c r="E408" i="6" s="1"/>
  <c r="H742" i="4"/>
  <c r="F408" i="6" s="1"/>
  <c r="I742" i="4"/>
  <c r="G408" i="6" s="1"/>
  <c r="J742" i="4"/>
  <c r="K742" i="4"/>
  <c r="H408" i="6" s="1"/>
  <c r="M742" i="4"/>
  <c r="I408" i="6" s="1"/>
  <c r="N742" i="4"/>
  <c r="O742" i="4"/>
  <c r="P742" i="4"/>
  <c r="J408" i="6" s="1"/>
  <c r="D743" i="4"/>
  <c r="B409" i="6" s="1"/>
  <c r="E743" i="4"/>
  <c r="C409" i="6" s="1"/>
  <c r="F743" i="4"/>
  <c r="D409" i="6" s="1"/>
  <c r="G743" i="4"/>
  <c r="E409" i="6" s="1"/>
  <c r="H743" i="4"/>
  <c r="F409" i="6" s="1"/>
  <c r="I743" i="4"/>
  <c r="G409" i="6" s="1"/>
  <c r="J743" i="4"/>
  <c r="K743" i="4"/>
  <c r="H409" i="6" s="1"/>
  <c r="M743" i="4"/>
  <c r="I409" i="6" s="1"/>
  <c r="N743" i="4"/>
  <c r="O743" i="4"/>
  <c r="P743" i="4"/>
  <c r="J409" i="6" s="1"/>
  <c r="D744" i="4"/>
  <c r="B33" i="6" s="1"/>
  <c r="E744" i="4"/>
  <c r="C33" i="6" s="1"/>
  <c r="F744" i="4"/>
  <c r="D33" i="6" s="1"/>
  <c r="G744" i="4"/>
  <c r="E33" i="6" s="1"/>
  <c r="H744" i="4"/>
  <c r="F33" i="6" s="1"/>
  <c r="I744" i="4"/>
  <c r="G33" i="6" s="1"/>
  <c r="J744" i="4"/>
  <c r="K744" i="4"/>
  <c r="H33" i="6" s="1"/>
  <c r="M744" i="4"/>
  <c r="I33" i="6" s="1"/>
  <c r="N744" i="4"/>
  <c r="O744" i="4"/>
  <c r="P744" i="4"/>
  <c r="J33" i="6" s="1"/>
  <c r="D745" i="4"/>
  <c r="B126" i="6" s="1"/>
  <c r="E745" i="4"/>
  <c r="C126" i="6" s="1"/>
  <c r="F745" i="4"/>
  <c r="D126" i="6" s="1"/>
  <c r="G745" i="4"/>
  <c r="E126" i="6" s="1"/>
  <c r="H745" i="4"/>
  <c r="F126" i="6" s="1"/>
  <c r="I745" i="4"/>
  <c r="G126" i="6" s="1"/>
  <c r="J745" i="4"/>
  <c r="K745" i="4"/>
  <c r="H126" i="6" s="1"/>
  <c r="M745" i="4"/>
  <c r="I126" i="6" s="1"/>
  <c r="N745" i="4"/>
  <c r="O745" i="4"/>
  <c r="P745" i="4"/>
  <c r="J126" i="6" s="1"/>
  <c r="D746" i="4"/>
  <c r="B1373" i="6" s="1"/>
  <c r="E746" i="4"/>
  <c r="C1373" i="6" s="1"/>
  <c r="F746" i="4"/>
  <c r="D1373" i="6" s="1"/>
  <c r="G746" i="4"/>
  <c r="E1373" i="6" s="1"/>
  <c r="H746" i="4"/>
  <c r="F1373" i="6" s="1"/>
  <c r="I746" i="4"/>
  <c r="G1373" i="6" s="1"/>
  <c r="J746" i="4"/>
  <c r="K746" i="4"/>
  <c r="H1373" i="6" s="1"/>
  <c r="M746" i="4"/>
  <c r="I1373" i="6" s="1"/>
  <c r="N746" i="4"/>
  <c r="O746" i="4"/>
  <c r="P746" i="4"/>
  <c r="J1373" i="6" s="1"/>
  <c r="D747" i="4"/>
  <c r="B1370" i="6" s="1"/>
  <c r="E747" i="4"/>
  <c r="C1370" i="6" s="1"/>
  <c r="F747" i="4"/>
  <c r="D1370" i="6" s="1"/>
  <c r="G747" i="4"/>
  <c r="E1370" i="6" s="1"/>
  <c r="H747" i="4"/>
  <c r="F1370" i="6" s="1"/>
  <c r="I747" i="4"/>
  <c r="G1370" i="6" s="1"/>
  <c r="J747" i="4"/>
  <c r="K747" i="4"/>
  <c r="H1370" i="6" s="1"/>
  <c r="M747" i="4"/>
  <c r="I1370" i="6" s="1"/>
  <c r="N747" i="4"/>
  <c r="O747" i="4"/>
  <c r="P747" i="4"/>
  <c r="J1370" i="6" s="1"/>
  <c r="D748" i="4"/>
  <c r="B1365" i="6" s="1"/>
  <c r="E748" i="4"/>
  <c r="C1365" i="6" s="1"/>
  <c r="F748" i="4"/>
  <c r="D1365" i="6" s="1"/>
  <c r="G748" i="4"/>
  <c r="E1365" i="6" s="1"/>
  <c r="H748" i="4"/>
  <c r="F1365" i="6" s="1"/>
  <c r="I748" i="4"/>
  <c r="G1365" i="6" s="1"/>
  <c r="J748" i="4"/>
  <c r="K748" i="4"/>
  <c r="H1365" i="6" s="1"/>
  <c r="M748" i="4"/>
  <c r="I1365" i="6" s="1"/>
  <c r="N748" i="4"/>
  <c r="O748" i="4"/>
  <c r="P748" i="4"/>
  <c r="J1365" i="6" s="1"/>
  <c r="D749" i="4"/>
  <c r="B1811" i="6" s="1"/>
  <c r="E749" i="4"/>
  <c r="C1811" i="6" s="1"/>
  <c r="F749" i="4"/>
  <c r="D1811" i="6" s="1"/>
  <c r="G749" i="4"/>
  <c r="E1811" i="6" s="1"/>
  <c r="H749" i="4"/>
  <c r="F1811" i="6" s="1"/>
  <c r="I749" i="4"/>
  <c r="G1811" i="6" s="1"/>
  <c r="J749" i="4"/>
  <c r="K749" i="4"/>
  <c r="H1811" i="6" s="1"/>
  <c r="M749" i="4"/>
  <c r="I1811" i="6" s="1"/>
  <c r="N749" i="4"/>
  <c r="O749" i="4"/>
  <c r="P749" i="4"/>
  <c r="J1811" i="6" s="1"/>
  <c r="D750" i="4"/>
  <c r="B1818" i="6" s="1"/>
  <c r="E750" i="4"/>
  <c r="C1818" i="6" s="1"/>
  <c r="F750" i="4"/>
  <c r="D1818" i="6" s="1"/>
  <c r="G750" i="4"/>
  <c r="E1818" i="6" s="1"/>
  <c r="H750" i="4"/>
  <c r="F1818" i="6" s="1"/>
  <c r="I750" i="4"/>
  <c r="G1818" i="6" s="1"/>
  <c r="J750" i="4"/>
  <c r="K750" i="4"/>
  <c r="H1818" i="6" s="1"/>
  <c r="M750" i="4"/>
  <c r="I1818" i="6" s="1"/>
  <c r="N750" i="4"/>
  <c r="O750" i="4"/>
  <c r="P750" i="4"/>
  <c r="J1818" i="6" s="1"/>
  <c r="D751" i="4"/>
  <c r="B1852" i="6" s="1"/>
  <c r="E751" i="4"/>
  <c r="C1852" i="6" s="1"/>
  <c r="F751" i="4"/>
  <c r="D1852" i="6" s="1"/>
  <c r="G751" i="4"/>
  <c r="E1852" i="6" s="1"/>
  <c r="H751" i="4"/>
  <c r="F1852" i="6" s="1"/>
  <c r="I751" i="4"/>
  <c r="G1852" i="6" s="1"/>
  <c r="J751" i="4"/>
  <c r="K751" i="4"/>
  <c r="H1852" i="6" s="1"/>
  <c r="M751" i="4"/>
  <c r="I1852" i="6" s="1"/>
  <c r="N751" i="4"/>
  <c r="O751" i="4"/>
  <c r="P751" i="4"/>
  <c r="J1852" i="6" s="1"/>
  <c r="D752" i="4"/>
  <c r="B1779" i="6" s="1"/>
  <c r="E752" i="4"/>
  <c r="C1779" i="6" s="1"/>
  <c r="F752" i="4"/>
  <c r="D1779" i="6" s="1"/>
  <c r="G752" i="4"/>
  <c r="E1779" i="6" s="1"/>
  <c r="H752" i="4"/>
  <c r="F1779" i="6" s="1"/>
  <c r="I752" i="4"/>
  <c r="G1779" i="6" s="1"/>
  <c r="J752" i="4"/>
  <c r="K752" i="4"/>
  <c r="H1779" i="6" s="1"/>
  <c r="M752" i="4"/>
  <c r="I1779" i="6" s="1"/>
  <c r="N752" i="4"/>
  <c r="O752" i="4"/>
  <c r="P752" i="4"/>
  <c r="J1779" i="6" s="1"/>
  <c r="D753" i="4"/>
  <c r="B1329" i="6" s="1"/>
  <c r="E753" i="4"/>
  <c r="C1329" i="6" s="1"/>
  <c r="F753" i="4"/>
  <c r="D1329" i="6" s="1"/>
  <c r="G753" i="4"/>
  <c r="E1329" i="6" s="1"/>
  <c r="H753" i="4"/>
  <c r="F1329" i="6" s="1"/>
  <c r="I753" i="4"/>
  <c r="G1329" i="6" s="1"/>
  <c r="J753" i="4"/>
  <c r="K753" i="4"/>
  <c r="H1329" i="6" s="1"/>
  <c r="M753" i="4"/>
  <c r="I1329" i="6" s="1"/>
  <c r="N753" i="4"/>
  <c r="O753" i="4"/>
  <c r="P753" i="4"/>
  <c r="J1329" i="6" s="1"/>
  <c r="D754" i="4"/>
  <c r="B948" i="6" s="1"/>
  <c r="E754" i="4"/>
  <c r="C948" i="6" s="1"/>
  <c r="F754" i="4"/>
  <c r="D948" i="6" s="1"/>
  <c r="G754" i="4"/>
  <c r="E948" i="6" s="1"/>
  <c r="H754" i="4"/>
  <c r="F948" i="6" s="1"/>
  <c r="I754" i="4"/>
  <c r="G948" i="6" s="1"/>
  <c r="J754" i="4"/>
  <c r="K754" i="4"/>
  <c r="H948" i="6" s="1"/>
  <c r="M754" i="4"/>
  <c r="I948" i="6" s="1"/>
  <c r="N754" i="4"/>
  <c r="O754" i="4"/>
  <c r="P754" i="4"/>
  <c r="J948" i="6" s="1"/>
  <c r="D755" i="4"/>
  <c r="B1403" i="6" s="1"/>
  <c r="E755" i="4"/>
  <c r="C1403" i="6" s="1"/>
  <c r="F755" i="4"/>
  <c r="D1403" i="6" s="1"/>
  <c r="G755" i="4"/>
  <c r="E1403" i="6" s="1"/>
  <c r="H755" i="4"/>
  <c r="F1403" i="6" s="1"/>
  <c r="I755" i="4"/>
  <c r="G1403" i="6" s="1"/>
  <c r="J755" i="4"/>
  <c r="K755" i="4"/>
  <c r="H1403" i="6" s="1"/>
  <c r="M755" i="4"/>
  <c r="I1403" i="6" s="1"/>
  <c r="N755" i="4"/>
  <c r="O755" i="4"/>
  <c r="P755" i="4"/>
  <c r="J1403" i="6" s="1"/>
  <c r="D756" i="4"/>
  <c r="B414" i="6" s="1"/>
  <c r="E756" i="4"/>
  <c r="C414" i="6" s="1"/>
  <c r="F756" i="4"/>
  <c r="D414" i="6" s="1"/>
  <c r="G756" i="4"/>
  <c r="E414" i="6" s="1"/>
  <c r="H756" i="4"/>
  <c r="F414" i="6" s="1"/>
  <c r="I756" i="4"/>
  <c r="G414" i="6" s="1"/>
  <c r="J756" i="4"/>
  <c r="K756" i="4"/>
  <c r="H414" i="6" s="1"/>
  <c r="M756" i="4"/>
  <c r="I414" i="6" s="1"/>
  <c r="N756" i="4"/>
  <c r="O756" i="4"/>
  <c r="P756" i="4"/>
  <c r="J414" i="6" s="1"/>
  <c r="D757" i="4"/>
  <c r="B307" i="6" s="1"/>
  <c r="E757" i="4"/>
  <c r="C307" i="6" s="1"/>
  <c r="F757" i="4"/>
  <c r="D307" i="6" s="1"/>
  <c r="G757" i="4"/>
  <c r="E307" i="6" s="1"/>
  <c r="H757" i="4"/>
  <c r="F307" i="6" s="1"/>
  <c r="I757" i="4"/>
  <c r="G307" i="6" s="1"/>
  <c r="J757" i="4"/>
  <c r="K757" i="4"/>
  <c r="H307" i="6" s="1"/>
  <c r="M757" i="4"/>
  <c r="I307" i="6" s="1"/>
  <c r="N757" i="4"/>
  <c r="O757" i="4"/>
  <c r="P757" i="4"/>
  <c r="J307" i="6" s="1"/>
  <c r="D758" i="4"/>
  <c r="B311" i="6" s="1"/>
  <c r="E758" i="4"/>
  <c r="C311" i="6" s="1"/>
  <c r="F758" i="4"/>
  <c r="D311" i="6" s="1"/>
  <c r="G758" i="4"/>
  <c r="E311" i="6" s="1"/>
  <c r="H758" i="4"/>
  <c r="F311" i="6" s="1"/>
  <c r="I758" i="4"/>
  <c r="G311" i="6" s="1"/>
  <c r="J758" i="4"/>
  <c r="K758" i="4"/>
  <c r="H311" i="6" s="1"/>
  <c r="M758" i="4"/>
  <c r="I311" i="6" s="1"/>
  <c r="N758" i="4"/>
  <c r="O758" i="4"/>
  <c r="P758" i="4"/>
  <c r="J311" i="6" s="1"/>
  <c r="D759" i="4"/>
  <c r="B312" i="6" s="1"/>
  <c r="E759" i="4"/>
  <c r="C312" i="6" s="1"/>
  <c r="F759" i="4"/>
  <c r="D312" i="6" s="1"/>
  <c r="G759" i="4"/>
  <c r="E312" i="6" s="1"/>
  <c r="H759" i="4"/>
  <c r="F312" i="6" s="1"/>
  <c r="I759" i="4"/>
  <c r="G312" i="6" s="1"/>
  <c r="J759" i="4"/>
  <c r="K759" i="4"/>
  <c r="H312" i="6" s="1"/>
  <c r="M759" i="4"/>
  <c r="I312" i="6" s="1"/>
  <c r="N759" i="4"/>
  <c r="O759" i="4"/>
  <c r="P759" i="4"/>
  <c r="J312" i="6" s="1"/>
  <c r="D760" i="4"/>
  <c r="B511" i="6" s="1"/>
  <c r="E760" i="4"/>
  <c r="C511" i="6" s="1"/>
  <c r="F760" i="4"/>
  <c r="D511" i="6" s="1"/>
  <c r="G760" i="4"/>
  <c r="E511" i="6" s="1"/>
  <c r="H760" i="4"/>
  <c r="F511" i="6" s="1"/>
  <c r="I760" i="4"/>
  <c r="G511" i="6" s="1"/>
  <c r="J760" i="4"/>
  <c r="K760" i="4"/>
  <c r="H511" i="6" s="1"/>
  <c r="M760" i="4"/>
  <c r="I511" i="6" s="1"/>
  <c r="N760" i="4"/>
  <c r="O760" i="4"/>
  <c r="P760" i="4"/>
  <c r="J511" i="6" s="1"/>
  <c r="D761" i="4"/>
  <c r="B657" i="6" s="1"/>
  <c r="E761" i="4"/>
  <c r="C657" i="6" s="1"/>
  <c r="F761" i="4"/>
  <c r="D657" i="6" s="1"/>
  <c r="G761" i="4"/>
  <c r="E657" i="6" s="1"/>
  <c r="H761" i="4"/>
  <c r="F657" i="6" s="1"/>
  <c r="I761" i="4"/>
  <c r="G657" i="6" s="1"/>
  <c r="J761" i="4"/>
  <c r="K761" i="4"/>
  <c r="H657" i="6" s="1"/>
  <c r="M761" i="4"/>
  <c r="I657" i="6" s="1"/>
  <c r="N761" i="4"/>
  <c r="O761" i="4"/>
  <c r="P761" i="4"/>
  <c r="J657" i="6" s="1"/>
  <c r="D762" i="4"/>
  <c r="B658" i="6" s="1"/>
  <c r="E762" i="4"/>
  <c r="C658" i="6" s="1"/>
  <c r="F762" i="4"/>
  <c r="D658" i="6" s="1"/>
  <c r="G762" i="4"/>
  <c r="E658" i="6" s="1"/>
  <c r="H762" i="4"/>
  <c r="F658" i="6" s="1"/>
  <c r="I762" i="4"/>
  <c r="G658" i="6" s="1"/>
  <c r="J762" i="4"/>
  <c r="K762" i="4"/>
  <c r="H658" i="6" s="1"/>
  <c r="M762" i="4"/>
  <c r="I658" i="6" s="1"/>
  <c r="N762" i="4"/>
  <c r="O762" i="4"/>
  <c r="P762" i="4"/>
  <c r="J658" i="6" s="1"/>
  <c r="D763" i="4"/>
  <c r="B659" i="6" s="1"/>
  <c r="E763" i="4"/>
  <c r="C659" i="6" s="1"/>
  <c r="F763" i="4"/>
  <c r="D659" i="6" s="1"/>
  <c r="G763" i="4"/>
  <c r="E659" i="6" s="1"/>
  <c r="H763" i="4"/>
  <c r="F659" i="6" s="1"/>
  <c r="I763" i="4"/>
  <c r="G659" i="6" s="1"/>
  <c r="J763" i="4"/>
  <c r="K763" i="4"/>
  <c r="H659" i="6" s="1"/>
  <c r="M763" i="4"/>
  <c r="I659" i="6" s="1"/>
  <c r="N763" i="4"/>
  <c r="O763" i="4"/>
  <c r="P763" i="4"/>
  <c r="J659" i="6" s="1"/>
  <c r="D764" i="4"/>
  <c r="B660" i="6" s="1"/>
  <c r="E764" i="4"/>
  <c r="C660" i="6" s="1"/>
  <c r="F764" i="4"/>
  <c r="D660" i="6" s="1"/>
  <c r="G764" i="4"/>
  <c r="E660" i="6" s="1"/>
  <c r="H764" i="4"/>
  <c r="F660" i="6" s="1"/>
  <c r="I764" i="4"/>
  <c r="G660" i="6" s="1"/>
  <c r="J764" i="4"/>
  <c r="K764" i="4"/>
  <c r="H660" i="6" s="1"/>
  <c r="M764" i="4"/>
  <c r="I660" i="6" s="1"/>
  <c r="N764" i="4"/>
  <c r="O764" i="4"/>
  <c r="P764" i="4"/>
  <c r="J660" i="6" s="1"/>
  <c r="D765" i="4"/>
  <c r="B661" i="6" s="1"/>
  <c r="E765" i="4"/>
  <c r="C661" i="6" s="1"/>
  <c r="F765" i="4"/>
  <c r="D661" i="6" s="1"/>
  <c r="G765" i="4"/>
  <c r="E661" i="6" s="1"/>
  <c r="H765" i="4"/>
  <c r="F661" i="6" s="1"/>
  <c r="I765" i="4"/>
  <c r="G661" i="6" s="1"/>
  <c r="J765" i="4"/>
  <c r="K765" i="4"/>
  <c r="H661" i="6" s="1"/>
  <c r="M765" i="4"/>
  <c r="I661" i="6" s="1"/>
  <c r="N765" i="4"/>
  <c r="O765" i="4"/>
  <c r="P765" i="4"/>
  <c r="J661" i="6" s="1"/>
  <c r="D766" i="4"/>
  <c r="B662" i="6" s="1"/>
  <c r="E766" i="4"/>
  <c r="C662" i="6" s="1"/>
  <c r="F766" i="4"/>
  <c r="D662" i="6" s="1"/>
  <c r="G766" i="4"/>
  <c r="E662" i="6" s="1"/>
  <c r="H766" i="4"/>
  <c r="F662" i="6" s="1"/>
  <c r="I766" i="4"/>
  <c r="G662" i="6" s="1"/>
  <c r="J766" i="4"/>
  <c r="K766" i="4"/>
  <c r="H662" i="6" s="1"/>
  <c r="M766" i="4"/>
  <c r="I662" i="6" s="1"/>
  <c r="N766" i="4"/>
  <c r="O766" i="4"/>
  <c r="P766" i="4"/>
  <c r="J662" i="6" s="1"/>
  <c r="D767" i="4"/>
  <c r="B1400" i="6" s="1"/>
  <c r="E767" i="4"/>
  <c r="C1400" i="6" s="1"/>
  <c r="F767" i="4"/>
  <c r="D1400" i="6" s="1"/>
  <c r="G767" i="4"/>
  <c r="E1400" i="6" s="1"/>
  <c r="H767" i="4"/>
  <c r="F1400" i="6" s="1"/>
  <c r="I767" i="4"/>
  <c r="G1400" i="6" s="1"/>
  <c r="J767" i="4"/>
  <c r="K767" i="4"/>
  <c r="H1400" i="6" s="1"/>
  <c r="M767" i="4"/>
  <c r="I1400" i="6" s="1"/>
  <c r="N767" i="4"/>
  <c r="O767" i="4"/>
  <c r="P767" i="4"/>
  <c r="J1400" i="6" s="1"/>
  <c r="D768" i="4"/>
  <c r="B1313" i="6" s="1"/>
  <c r="E768" i="4"/>
  <c r="C1313" i="6" s="1"/>
  <c r="F768" i="4"/>
  <c r="D1313" i="6" s="1"/>
  <c r="G768" i="4"/>
  <c r="E1313" i="6" s="1"/>
  <c r="H768" i="4"/>
  <c r="F1313" i="6" s="1"/>
  <c r="I768" i="4"/>
  <c r="G1313" i="6" s="1"/>
  <c r="J768" i="4"/>
  <c r="K768" i="4"/>
  <c r="H1313" i="6" s="1"/>
  <c r="M768" i="4"/>
  <c r="I1313" i="6" s="1"/>
  <c r="N768" i="4"/>
  <c r="O768" i="4"/>
  <c r="P768" i="4"/>
  <c r="J1313" i="6" s="1"/>
  <c r="D769" i="4"/>
  <c r="B716" i="6" s="1"/>
  <c r="E769" i="4"/>
  <c r="C716" i="6" s="1"/>
  <c r="F769" i="4"/>
  <c r="D716" i="6" s="1"/>
  <c r="G769" i="4"/>
  <c r="E716" i="6" s="1"/>
  <c r="H769" i="4"/>
  <c r="F716" i="6" s="1"/>
  <c r="I769" i="4"/>
  <c r="G716" i="6" s="1"/>
  <c r="J769" i="4"/>
  <c r="K769" i="4"/>
  <c r="H716" i="6" s="1"/>
  <c r="M769" i="4"/>
  <c r="I716" i="6" s="1"/>
  <c r="N769" i="4"/>
  <c r="O769" i="4"/>
  <c r="P769" i="4"/>
  <c r="J716" i="6" s="1"/>
  <c r="D770" i="4"/>
  <c r="B655" i="6" s="1"/>
  <c r="E770" i="4"/>
  <c r="C655" i="6" s="1"/>
  <c r="F770" i="4"/>
  <c r="D655" i="6" s="1"/>
  <c r="G770" i="4"/>
  <c r="E655" i="6" s="1"/>
  <c r="H770" i="4"/>
  <c r="F655" i="6" s="1"/>
  <c r="I770" i="4"/>
  <c r="G655" i="6" s="1"/>
  <c r="J770" i="4"/>
  <c r="K770" i="4"/>
  <c r="H655" i="6" s="1"/>
  <c r="M770" i="4"/>
  <c r="I655" i="6" s="1"/>
  <c r="N770" i="4"/>
  <c r="O770" i="4"/>
  <c r="P770" i="4"/>
  <c r="J655" i="6" s="1"/>
  <c r="D771" i="4"/>
  <c r="B656" i="6" s="1"/>
  <c r="E771" i="4"/>
  <c r="C656" i="6" s="1"/>
  <c r="F771" i="4"/>
  <c r="D656" i="6" s="1"/>
  <c r="G771" i="4"/>
  <c r="E656" i="6" s="1"/>
  <c r="H771" i="4"/>
  <c r="F656" i="6" s="1"/>
  <c r="I771" i="4"/>
  <c r="G656" i="6" s="1"/>
  <c r="J771" i="4"/>
  <c r="K771" i="4"/>
  <c r="H656" i="6" s="1"/>
  <c r="M771" i="4"/>
  <c r="I656" i="6" s="1"/>
  <c r="N771" i="4"/>
  <c r="O771" i="4"/>
  <c r="P771" i="4"/>
  <c r="J656" i="6" s="1"/>
  <c r="D772" i="4"/>
  <c r="B689" i="6" s="1"/>
  <c r="E772" i="4"/>
  <c r="C689" i="6" s="1"/>
  <c r="F772" i="4"/>
  <c r="D689" i="6" s="1"/>
  <c r="G772" i="4"/>
  <c r="E689" i="6" s="1"/>
  <c r="H772" i="4"/>
  <c r="F689" i="6" s="1"/>
  <c r="I772" i="4"/>
  <c r="G689" i="6" s="1"/>
  <c r="J772" i="4"/>
  <c r="K772" i="4"/>
  <c r="H689" i="6" s="1"/>
  <c r="M772" i="4"/>
  <c r="I689" i="6" s="1"/>
  <c r="N772" i="4"/>
  <c r="O772" i="4"/>
  <c r="P772" i="4"/>
  <c r="J689" i="6" s="1"/>
  <c r="D773" i="4"/>
  <c r="B747" i="6" s="1"/>
  <c r="E773" i="4"/>
  <c r="C747" i="6" s="1"/>
  <c r="F773" i="4"/>
  <c r="D747" i="6" s="1"/>
  <c r="G773" i="4"/>
  <c r="E747" i="6" s="1"/>
  <c r="H773" i="4"/>
  <c r="F747" i="6" s="1"/>
  <c r="I773" i="4"/>
  <c r="G747" i="6" s="1"/>
  <c r="J773" i="4"/>
  <c r="K773" i="4"/>
  <c r="H747" i="6" s="1"/>
  <c r="M773" i="4"/>
  <c r="I747" i="6" s="1"/>
  <c r="N773" i="4"/>
  <c r="O773" i="4"/>
  <c r="P773" i="4"/>
  <c r="J747" i="6" s="1"/>
  <c r="D774" i="4"/>
  <c r="B698" i="6" s="1"/>
  <c r="E774" i="4"/>
  <c r="C698" i="6" s="1"/>
  <c r="F774" i="4"/>
  <c r="D698" i="6" s="1"/>
  <c r="G774" i="4"/>
  <c r="E698" i="6" s="1"/>
  <c r="H774" i="4"/>
  <c r="F698" i="6" s="1"/>
  <c r="I774" i="4"/>
  <c r="G698" i="6" s="1"/>
  <c r="J774" i="4"/>
  <c r="K774" i="4"/>
  <c r="H698" i="6" s="1"/>
  <c r="M774" i="4"/>
  <c r="I698" i="6" s="1"/>
  <c r="N774" i="4"/>
  <c r="O774" i="4"/>
  <c r="P774" i="4"/>
  <c r="J698" i="6" s="1"/>
  <c r="D775" i="4"/>
  <c r="B1384" i="6" s="1"/>
  <c r="E775" i="4"/>
  <c r="C1384" i="6" s="1"/>
  <c r="F775" i="4"/>
  <c r="D1384" i="6" s="1"/>
  <c r="G775" i="4"/>
  <c r="E1384" i="6" s="1"/>
  <c r="H775" i="4"/>
  <c r="F1384" i="6" s="1"/>
  <c r="I775" i="4"/>
  <c r="G1384" i="6" s="1"/>
  <c r="J775" i="4"/>
  <c r="K775" i="4"/>
  <c r="H1384" i="6" s="1"/>
  <c r="M775" i="4"/>
  <c r="I1384" i="6" s="1"/>
  <c r="N775" i="4"/>
  <c r="O775" i="4"/>
  <c r="P775" i="4"/>
  <c r="J1384" i="6" s="1"/>
  <c r="D776" i="4"/>
  <c r="B1383" i="6" s="1"/>
  <c r="E776" i="4"/>
  <c r="C1383" i="6" s="1"/>
  <c r="F776" i="4"/>
  <c r="D1383" i="6" s="1"/>
  <c r="G776" i="4"/>
  <c r="E1383" i="6" s="1"/>
  <c r="H776" i="4"/>
  <c r="F1383" i="6" s="1"/>
  <c r="I776" i="4"/>
  <c r="G1383" i="6" s="1"/>
  <c r="J776" i="4"/>
  <c r="K776" i="4"/>
  <c r="H1383" i="6" s="1"/>
  <c r="M776" i="4"/>
  <c r="I1383" i="6" s="1"/>
  <c r="N776" i="4"/>
  <c r="O776" i="4"/>
  <c r="P776" i="4"/>
  <c r="J1383" i="6" s="1"/>
  <c r="D777" i="4"/>
  <c r="B1380" i="6" s="1"/>
  <c r="E777" i="4"/>
  <c r="C1380" i="6" s="1"/>
  <c r="F777" i="4"/>
  <c r="D1380" i="6" s="1"/>
  <c r="G777" i="4"/>
  <c r="E1380" i="6" s="1"/>
  <c r="H777" i="4"/>
  <c r="F1380" i="6" s="1"/>
  <c r="I777" i="4"/>
  <c r="G1380" i="6" s="1"/>
  <c r="J777" i="4"/>
  <c r="K777" i="4"/>
  <c r="H1380" i="6" s="1"/>
  <c r="M777" i="4"/>
  <c r="I1380" i="6" s="1"/>
  <c r="N777" i="4"/>
  <c r="O777" i="4"/>
  <c r="P777" i="4"/>
  <c r="J1380" i="6" s="1"/>
  <c r="D778" i="4"/>
  <c r="B1267" i="6" s="1"/>
  <c r="E778" i="4"/>
  <c r="C1267" i="6" s="1"/>
  <c r="F778" i="4"/>
  <c r="D1267" i="6" s="1"/>
  <c r="G778" i="4"/>
  <c r="E1267" i="6" s="1"/>
  <c r="H778" i="4"/>
  <c r="F1267" i="6" s="1"/>
  <c r="I778" i="4"/>
  <c r="G1267" i="6" s="1"/>
  <c r="J778" i="4"/>
  <c r="K778" i="4"/>
  <c r="H1267" i="6" s="1"/>
  <c r="M778" i="4"/>
  <c r="I1267" i="6" s="1"/>
  <c r="N778" i="4"/>
  <c r="O778" i="4"/>
  <c r="P778" i="4"/>
  <c r="J1267" i="6" s="1"/>
  <c r="D779" i="4"/>
  <c r="B1260" i="6" s="1"/>
  <c r="E779" i="4"/>
  <c r="C1260" i="6" s="1"/>
  <c r="F779" i="4"/>
  <c r="D1260" i="6" s="1"/>
  <c r="G779" i="4"/>
  <c r="E1260" i="6" s="1"/>
  <c r="H779" i="4"/>
  <c r="F1260" i="6" s="1"/>
  <c r="I779" i="4"/>
  <c r="G1260" i="6" s="1"/>
  <c r="J779" i="4"/>
  <c r="K779" i="4"/>
  <c r="H1260" i="6" s="1"/>
  <c r="M779" i="4"/>
  <c r="I1260" i="6" s="1"/>
  <c r="N779" i="4"/>
  <c r="O779" i="4"/>
  <c r="P779" i="4"/>
  <c r="J1260" i="6" s="1"/>
  <c r="D780" i="4"/>
  <c r="B1269" i="6" s="1"/>
  <c r="E780" i="4"/>
  <c r="C1269" i="6" s="1"/>
  <c r="F780" i="4"/>
  <c r="D1269" i="6" s="1"/>
  <c r="G780" i="4"/>
  <c r="E1269" i="6" s="1"/>
  <c r="H780" i="4"/>
  <c r="F1269" i="6" s="1"/>
  <c r="I780" i="4"/>
  <c r="G1269" i="6" s="1"/>
  <c r="J780" i="4"/>
  <c r="K780" i="4"/>
  <c r="H1269" i="6" s="1"/>
  <c r="M780" i="4"/>
  <c r="I1269" i="6" s="1"/>
  <c r="N780" i="4"/>
  <c r="O780" i="4"/>
  <c r="P780" i="4"/>
  <c r="J1269" i="6" s="1"/>
  <c r="D781" i="4"/>
  <c r="B1314" i="6" s="1"/>
  <c r="E781" i="4"/>
  <c r="C1314" i="6" s="1"/>
  <c r="F781" i="4"/>
  <c r="D1314" i="6" s="1"/>
  <c r="G781" i="4"/>
  <c r="E1314" i="6" s="1"/>
  <c r="H781" i="4"/>
  <c r="F1314" i="6" s="1"/>
  <c r="I781" i="4"/>
  <c r="G1314" i="6" s="1"/>
  <c r="J781" i="4"/>
  <c r="K781" i="4"/>
  <c r="H1314" i="6" s="1"/>
  <c r="M781" i="4"/>
  <c r="I1314" i="6" s="1"/>
  <c r="N781" i="4"/>
  <c r="O781" i="4"/>
  <c r="P781" i="4"/>
  <c r="J1314" i="6" s="1"/>
  <c r="D782" i="4"/>
  <c r="B1312" i="6" s="1"/>
  <c r="E782" i="4"/>
  <c r="C1312" i="6" s="1"/>
  <c r="F782" i="4"/>
  <c r="D1312" i="6" s="1"/>
  <c r="G782" i="4"/>
  <c r="E1312" i="6" s="1"/>
  <c r="H782" i="4"/>
  <c r="F1312" i="6" s="1"/>
  <c r="I782" i="4"/>
  <c r="G1312" i="6" s="1"/>
  <c r="J782" i="4"/>
  <c r="K782" i="4"/>
  <c r="H1312" i="6" s="1"/>
  <c r="M782" i="4"/>
  <c r="I1312" i="6" s="1"/>
  <c r="N782" i="4"/>
  <c r="O782" i="4"/>
  <c r="P782" i="4"/>
  <c r="J1312" i="6" s="1"/>
  <c r="D783" i="4"/>
  <c r="B1274" i="6" s="1"/>
  <c r="E783" i="4"/>
  <c r="C1274" i="6" s="1"/>
  <c r="F783" i="4"/>
  <c r="D1274" i="6" s="1"/>
  <c r="G783" i="4"/>
  <c r="E1274" i="6" s="1"/>
  <c r="H783" i="4"/>
  <c r="F1274" i="6" s="1"/>
  <c r="I783" i="4"/>
  <c r="G1274" i="6" s="1"/>
  <c r="J783" i="4"/>
  <c r="K783" i="4"/>
  <c r="H1274" i="6" s="1"/>
  <c r="M783" i="4"/>
  <c r="I1274" i="6" s="1"/>
  <c r="N783" i="4"/>
  <c r="O783" i="4"/>
  <c r="P783" i="4"/>
  <c r="J1274" i="6" s="1"/>
  <c r="D784" i="4"/>
  <c r="B1291" i="6" s="1"/>
  <c r="E784" i="4"/>
  <c r="C1291" i="6" s="1"/>
  <c r="F784" i="4"/>
  <c r="D1291" i="6" s="1"/>
  <c r="G784" i="4"/>
  <c r="E1291" i="6" s="1"/>
  <c r="H784" i="4"/>
  <c r="F1291" i="6" s="1"/>
  <c r="I784" i="4"/>
  <c r="G1291" i="6" s="1"/>
  <c r="J784" i="4"/>
  <c r="K784" i="4"/>
  <c r="H1291" i="6" s="1"/>
  <c r="M784" i="4"/>
  <c r="I1291" i="6" s="1"/>
  <c r="N784" i="4"/>
  <c r="O784" i="4"/>
  <c r="P784" i="4"/>
  <c r="J1291" i="6" s="1"/>
  <c r="D785" i="4"/>
  <c r="B1292" i="6" s="1"/>
  <c r="E785" i="4"/>
  <c r="C1292" i="6" s="1"/>
  <c r="F785" i="4"/>
  <c r="D1292" i="6" s="1"/>
  <c r="G785" i="4"/>
  <c r="E1292" i="6" s="1"/>
  <c r="H785" i="4"/>
  <c r="F1292" i="6" s="1"/>
  <c r="I785" i="4"/>
  <c r="G1292" i="6" s="1"/>
  <c r="J785" i="4"/>
  <c r="K785" i="4"/>
  <c r="H1292" i="6" s="1"/>
  <c r="M785" i="4"/>
  <c r="I1292" i="6" s="1"/>
  <c r="N785" i="4"/>
  <c r="O785" i="4"/>
  <c r="P785" i="4"/>
  <c r="J1292" i="6" s="1"/>
  <c r="D786" i="4"/>
  <c r="B1293" i="6" s="1"/>
  <c r="E786" i="4"/>
  <c r="C1293" i="6" s="1"/>
  <c r="F786" i="4"/>
  <c r="D1293" i="6" s="1"/>
  <c r="G786" i="4"/>
  <c r="E1293" i="6" s="1"/>
  <c r="H786" i="4"/>
  <c r="F1293" i="6" s="1"/>
  <c r="I786" i="4"/>
  <c r="G1293" i="6" s="1"/>
  <c r="J786" i="4"/>
  <c r="K786" i="4"/>
  <c r="H1293" i="6" s="1"/>
  <c r="M786" i="4"/>
  <c r="I1293" i="6" s="1"/>
  <c r="N786" i="4"/>
  <c r="O786" i="4"/>
  <c r="P786" i="4"/>
  <c r="J1293" i="6" s="1"/>
  <c r="D787" i="4"/>
  <c r="B1294" i="6" s="1"/>
  <c r="E787" i="4"/>
  <c r="C1294" i="6" s="1"/>
  <c r="F787" i="4"/>
  <c r="D1294" i="6" s="1"/>
  <c r="G787" i="4"/>
  <c r="E1294" i="6" s="1"/>
  <c r="H787" i="4"/>
  <c r="F1294" i="6" s="1"/>
  <c r="I787" i="4"/>
  <c r="G1294" i="6" s="1"/>
  <c r="J787" i="4"/>
  <c r="K787" i="4"/>
  <c r="H1294" i="6" s="1"/>
  <c r="M787" i="4"/>
  <c r="I1294" i="6" s="1"/>
  <c r="N787" i="4"/>
  <c r="O787" i="4"/>
  <c r="P787" i="4"/>
  <c r="J1294" i="6" s="1"/>
  <c r="D788" i="4"/>
  <c r="B1285" i="6" s="1"/>
  <c r="E788" i="4"/>
  <c r="C1285" i="6" s="1"/>
  <c r="F788" i="4"/>
  <c r="D1285" i="6" s="1"/>
  <c r="G788" i="4"/>
  <c r="E1285" i="6" s="1"/>
  <c r="H788" i="4"/>
  <c r="F1285" i="6" s="1"/>
  <c r="I788" i="4"/>
  <c r="G1285" i="6" s="1"/>
  <c r="J788" i="4"/>
  <c r="K788" i="4"/>
  <c r="H1285" i="6" s="1"/>
  <c r="M788" i="4"/>
  <c r="I1285" i="6" s="1"/>
  <c r="N788" i="4"/>
  <c r="O788" i="4"/>
  <c r="P788" i="4"/>
  <c r="J1285" i="6" s="1"/>
  <c r="D789" i="4"/>
  <c r="B1286" i="6" s="1"/>
  <c r="E789" i="4"/>
  <c r="C1286" i="6" s="1"/>
  <c r="F789" i="4"/>
  <c r="D1286" i="6" s="1"/>
  <c r="G789" i="4"/>
  <c r="E1286" i="6" s="1"/>
  <c r="H789" i="4"/>
  <c r="F1286" i="6" s="1"/>
  <c r="I789" i="4"/>
  <c r="G1286" i="6" s="1"/>
  <c r="J789" i="4"/>
  <c r="K789" i="4"/>
  <c r="H1286" i="6" s="1"/>
  <c r="M789" i="4"/>
  <c r="I1286" i="6" s="1"/>
  <c r="N789" i="4"/>
  <c r="O789" i="4"/>
  <c r="P789" i="4"/>
  <c r="J1286" i="6" s="1"/>
  <c r="D790" i="4"/>
  <c r="B1287" i="6" s="1"/>
  <c r="E790" i="4"/>
  <c r="C1287" i="6" s="1"/>
  <c r="F790" i="4"/>
  <c r="D1287" i="6" s="1"/>
  <c r="G790" i="4"/>
  <c r="E1287" i="6" s="1"/>
  <c r="H790" i="4"/>
  <c r="F1287" i="6" s="1"/>
  <c r="I790" i="4"/>
  <c r="G1287" i="6" s="1"/>
  <c r="J790" i="4"/>
  <c r="K790" i="4"/>
  <c r="H1287" i="6" s="1"/>
  <c r="M790" i="4"/>
  <c r="I1287" i="6" s="1"/>
  <c r="N790" i="4"/>
  <c r="O790" i="4"/>
  <c r="P790" i="4"/>
  <c r="J1287" i="6" s="1"/>
  <c r="D791" i="4"/>
  <c r="B1371" i="6" s="1"/>
  <c r="E791" i="4"/>
  <c r="C1371" i="6" s="1"/>
  <c r="F791" i="4"/>
  <c r="D1371" i="6" s="1"/>
  <c r="G791" i="4"/>
  <c r="E1371" i="6" s="1"/>
  <c r="H791" i="4"/>
  <c r="F1371" i="6" s="1"/>
  <c r="I791" i="4"/>
  <c r="G1371" i="6" s="1"/>
  <c r="J791" i="4"/>
  <c r="K791" i="4"/>
  <c r="H1371" i="6" s="1"/>
  <c r="M791" i="4"/>
  <c r="I1371" i="6" s="1"/>
  <c r="N791" i="4"/>
  <c r="O791" i="4"/>
  <c r="P791" i="4"/>
  <c r="J1371" i="6" s="1"/>
  <c r="D792" i="4"/>
  <c r="B1372" i="6" s="1"/>
  <c r="E792" i="4"/>
  <c r="C1372" i="6" s="1"/>
  <c r="F792" i="4"/>
  <c r="D1372" i="6" s="1"/>
  <c r="G792" i="4"/>
  <c r="E1372" i="6" s="1"/>
  <c r="H792" i="4"/>
  <c r="F1372" i="6" s="1"/>
  <c r="I792" i="4"/>
  <c r="G1372" i="6" s="1"/>
  <c r="J792" i="4"/>
  <c r="K792" i="4"/>
  <c r="H1372" i="6" s="1"/>
  <c r="M792" i="4"/>
  <c r="I1372" i="6" s="1"/>
  <c r="N792" i="4"/>
  <c r="O792" i="4"/>
  <c r="P792" i="4"/>
  <c r="J1372" i="6" s="1"/>
  <c r="D793" i="4"/>
  <c r="B1374" i="6" s="1"/>
  <c r="E793" i="4"/>
  <c r="C1374" i="6" s="1"/>
  <c r="F793" i="4"/>
  <c r="D1374" i="6" s="1"/>
  <c r="G793" i="4"/>
  <c r="E1374" i="6" s="1"/>
  <c r="H793" i="4"/>
  <c r="F1374" i="6" s="1"/>
  <c r="I793" i="4"/>
  <c r="G1374" i="6" s="1"/>
  <c r="J793" i="4"/>
  <c r="K793" i="4"/>
  <c r="H1374" i="6" s="1"/>
  <c r="M793" i="4"/>
  <c r="I1374" i="6" s="1"/>
  <c r="N793" i="4"/>
  <c r="O793" i="4"/>
  <c r="P793" i="4"/>
  <c r="J1374" i="6" s="1"/>
  <c r="D794" i="4"/>
  <c r="B1375" i="6" s="1"/>
  <c r="E794" i="4"/>
  <c r="C1375" i="6" s="1"/>
  <c r="F794" i="4"/>
  <c r="D1375" i="6" s="1"/>
  <c r="G794" i="4"/>
  <c r="E1375" i="6" s="1"/>
  <c r="H794" i="4"/>
  <c r="F1375" i="6" s="1"/>
  <c r="I794" i="4"/>
  <c r="G1375" i="6" s="1"/>
  <c r="J794" i="4"/>
  <c r="K794" i="4"/>
  <c r="H1375" i="6" s="1"/>
  <c r="M794" i="4"/>
  <c r="I1375" i="6" s="1"/>
  <c r="N794" i="4"/>
  <c r="O794" i="4"/>
  <c r="P794" i="4"/>
  <c r="J1375" i="6" s="1"/>
  <c r="D795" i="4"/>
  <c r="B1366" i="6" s="1"/>
  <c r="E795" i="4"/>
  <c r="C1366" i="6" s="1"/>
  <c r="F795" i="4"/>
  <c r="D1366" i="6" s="1"/>
  <c r="G795" i="4"/>
  <c r="E1366" i="6" s="1"/>
  <c r="H795" i="4"/>
  <c r="F1366" i="6" s="1"/>
  <c r="I795" i="4"/>
  <c r="G1366" i="6" s="1"/>
  <c r="J795" i="4"/>
  <c r="K795" i="4"/>
  <c r="H1366" i="6" s="1"/>
  <c r="M795" i="4"/>
  <c r="I1366" i="6" s="1"/>
  <c r="N795" i="4"/>
  <c r="O795" i="4"/>
  <c r="P795" i="4"/>
  <c r="J1366" i="6" s="1"/>
  <c r="D796" i="4"/>
  <c r="B1367" i="6" s="1"/>
  <c r="E796" i="4"/>
  <c r="C1367" i="6" s="1"/>
  <c r="F796" i="4"/>
  <c r="D1367" i="6" s="1"/>
  <c r="G796" i="4"/>
  <c r="E1367" i="6" s="1"/>
  <c r="H796" i="4"/>
  <c r="F1367" i="6" s="1"/>
  <c r="I796" i="4"/>
  <c r="G1367" i="6" s="1"/>
  <c r="J796" i="4"/>
  <c r="K796" i="4"/>
  <c r="H1367" i="6" s="1"/>
  <c r="M796" i="4"/>
  <c r="I1367" i="6" s="1"/>
  <c r="N796" i="4"/>
  <c r="O796" i="4"/>
  <c r="P796" i="4"/>
  <c r="J1367" i="6" s="1"/>
  <c r="D797" i="4"/>
  <c r="B1361" i="6" s="1"/>
  <c r="E797" i="4"/>
  <c r="C1361" i="6" s="1"/>
  <c r="F797" i="4"/>
  <c r="D1361" i="6" s="1"/>
  <c r="G797" i="4"/>
  <c r="E1361" i="6" s="1"/>
  <c r="H797" i="4"/>
  <c r="F1361" i="6" s="1"/>
  <c r="I797" i="4"/>
  <c r="G1361" i="6" s="1"/>
  <c r="J797" i="4"/>
  <c r="K797" i="4"/>
  <c r="H1361" i="6" s="1"/>
  <c r="M797" i="4"/>
  <c r="I1361" i="6" s="1"/>
  <c r="N797" i="4"/>
  <c r="O797" i="4"/>
  <c r="P797" i="4"/>
  <c r="J1361" i="6" s="1"/>
  <c r="D798" i="4"/>
  <c r="B1362" i="6" s="1"/>
  <c r="E798" i="4"/>
  <c r="C1362" i="6" s="1"/>
  <c r="F798" i="4"/>
  <c r="D1362" i="6" s="1"/>
  <c r="G798" i="4"/>
  <c r="E1362" i="6" s="1"/>
  <c r="H798" i="4"/>
  <c r="F1362" i="6" s="1"/>
  <c r="I798" i="4"/>
  <c r="G1362" i="6" s="1"/>
  <c r="J798" i="4"/>
  <c r="K798" i="4"/>
  <c r="H1362" i="6" s="1"/>
  <c r="M798" i="4"/>
  <c r="I1362" i="6" s="1"/>
  <c r="N798" i="4"/>
  <c r="O798" i="4"/>
  <c r="P798" i="4"/>
  <c r="J1362" i="6" s="1"/>
  <c r="D799" i="4"/>
  <c r="B1363" i="6" s="1"/>
  <c r="E799" i="4"/>
  <c r="C1363" i="6" s="1"/>
  <c r="F799" i="4"/>
  <c r="D1363" i="6" s="1"/>
  <c r="G799" i="4"/>
  <c r="E1363" i="6" s="1"/>
  <c r="H799" i="4"/>
  <c r="F1363" i="6" s="1"/>
  <c r="I799" i="4"/>
  <c r="G1363" i="6" s="1"/>
  <c r="J799" i="4"/>
  <c r="K799" i="4"/>
  <c r="H1363" i="6" s="1"/>
  <c r="M799" i="4"/>
  <c r="I1363" i="6" s="1"/>
  <c r="N799" i="4"/>
  <c r="O799" i="4"/>
  <c r="P799" i="4"/>
  <c r="J1363" i="6" s="1"/>
  <c r="D800" i="4"/>
  <c r="B1364" i="6" s="1"/>
  <c r="E800" i="4"/>
  <c r="C1364" i="6" s="1"/>
  <c r="F800" i="4"/>
  <c r="D1364" i="6" s="1"/>
  <c r="G800" i="4"/>
  <c r="E1364" i="6" s="1"/>
  <c r="H800" i="4"/>
  <c r="F1364" i="6" s="1"/>
  <c r="I800" i="4"/>
  <c r="G1364" i="6" s="1"/>
  <c r="J800" i="4"/>
  <c r="K800" i="4"/>
  <c r="H1364" i="6" s="1"/>
  <c r="M800" i="4"/>
  <c r="I1364" i="6" s="1"/>
  <c r="N800" i="4"/>
  <c r="O800" i="4"/>
  <c r="P800" i="4"/>
  <c r="J1364" i="6" s="1"/>
  <c r="D801" i="4"/>
  <c r="B1360" i="6" s="1"/>
  <c r="E801" i="4"/>
  <c r="C1360" i="6" s="1"/>
  <c r="F801" i="4"/>
  <c r="D1360" i="6" s="1"/>
  <c r="G801" i="4"/>
  <c r="E1360" i="6" s="1"/>
  <c r="H801" i="4"/>
  <c r="F1360" i="6" s="1"/>
  <c r="I801" i="4"/>
  <c r="G1360" i="6" s="1"/>
  <c r="J801" i="4"/>
  <c r="K801" i="4"/>
  <c r="H1360" i="6" s="1"/>
  <c r="M801" i="4"/>
  <c r="I1360" i="6" s="1"/>
  <c r="N801" i="4"/>
  <c r="O801" i="4"/>
  <c r="P801" i="4"/>
  <c r="J1360" i="6" s="1"/>
  <c r="D802" i="4"/>
  <c r="B1330" i="6" s="1"/>
  <c r="E802" i="4"/>
  <c r="C1330" i="6" s="1"/>
  <c r="F802" i="4"/>
  <c r="D1330" i="6" s="1"/>
  <c r="G802" i="4"/>
  <c r="E1330" i="6" s="1"/>
  <c r="H802" i="4"/>
  <c r="F1330" i="6" s="1"/>
  <c r="I802" i="4"/>
  <c r="G1330" i="6" s="1"/>
  <c r="J802" i="4"/>
  <c r="K802" i="4"/>
  <c r="H1330" i="6" s="1"/>
  <c r="M802" i="4"/>
  <c r="I1330" i="6" s="1"/>
  <c r="N802" i="4"/>
  <c r="O802" i="4"/>
  <c r="P802" i="4"/>
  <c r="J1330" i="6" s="1"/>
  <c r="D803" i="4"/>
  <c r="B1337" i="6" s="1"/>
  <c r="E803" i="4"/>
  <c r="C1337" i="6" s="1"/>
  <c r="F803" i="4"/>
  <c r="D1337" i="6" s="1"/>
  <c r="G803" i="4"/>
  <c r="E1337" i="6" s="1"/>
  <c r="H803" i="4"/>
  <c r="F1337" i="6" s="1"/>
  <c r="I803" i="4"/>
  <c r="G1337" i="6" s="1"/>
  <c r="J803" i="4"/>
  <c r="K803" i="4"/>
  <c r="H1337" i="6" s="1"/>
  <c r="M803" i="4"/>
  <c r="I1337" i="6" s="1"/>
  <c r="N803" i="4"/>
  <c r="O803" i="4"/>
  <c r="P803" i="4"/>
  <c r="J1337" i="6" s="1"/>
  <c r="D804" i="4"/>
  <c r="B1338" i="6" s="1"/>
  <c r="E804" i="4"/>
  <c r="C1338" i="6" s="1"/>
  <c r="F804" i="4"/>
  <c r="D1338" i="6" s="1"/>
  <c r="G804" i="4"/>
  <c r="E1338" i="6" s="1"/>
  <c r="H804" i="4"/>
  <c r="F1338" i="6" s="1"/>
  <c r="I804" i="4"/>
  <c r="G1338" i="6" s="1"/>
  <c r="J804" i="4"/>
  <c r="K804" i="4"/>
  <c r="H1338" i="6" s="1"/>
  <c r="M804" i="4"/>
  <c r="I1338" i="6" s="1"/>
  <c r="N804" i="4"/>
  <c r="O804" i="4"/>
  <c r="P804" i="4"/>
  <c r="J1338" i="6" s="1"/>
  <c r="D805" i="4"/>
  <c r="B1340" i="6" s="1"/>
  <c r="E805" i="4"/>
  <c r="C1340" i="6" s="1"/>
  <c r="F805" i="4"/>
  <c r="D1340" i="6" s="1"/>
  <c r="G805" i="4"/>
  <c r="E1340" i="6" s="1"/>
  <c r="H805" i="4"/>
  <c r="F1340" i="6" s="1"/>
  <c r="I805" i="4"/>
  <c r="G1340" i="6" s="1"/>
  <c r="J805" i="4"/>
  <c r="K805" i="4"/>
  <c r="H1340" i="6" s="1"/>
  <c r="M805" i="4"/>
  <c r="I1340" i="6" s="1"/>
  <c r="N805" i="4"/>
  <c r="O805" i="4"/>
  <c r="P805" i="4"/>
  <c r="J1340" i="6" s="1"/>
  <c r="D806" i="4"/>
  <c r="B1339" i="6" s="1"/>
  <c r="E806" i="4"/>
  <c r="C1339" i="6" s="1"/>
  <c r="F806" i="4"/>
  <c r="D1339" i="6" s="1"/>
  <c r="G806" i="4"/>
  <c r="E1339" i="6" s="1"/>
  <c r="H806" i="4"/>
  <c r="F1339" i="6" s="1"/>
  <c r="I806" i="4"/>
  <c r="G1339" i="6" s="1"/>
  <c r="J806" i="4"/>
  <c r="K806" i="4"/>
  <c r="H1339" i="6" s="1"/>
  <c r="M806" i="4"/>
  <c r="I1339" i="6" s="1"/>
  <c r="N806" i="4"/>
  <c r="O806" i="4"/>
  <c r="P806" i="4"/>
  <c r="J1339" i="6" s="1"/>
  <c r="D807" i="4"/>
  <c r="B1344" i="6" s="1"/>
  <c r="E807" i="4"/>
  <c r="C1344" i="6" s="1"/>
  <c r="F807" i="4"/>
  <c r="D1344" i="6" s="1"/>
  <c r="G807" i="4"/>
  <c r="E1344" i="6" s="1"/>
  <c r="H807" i="4"/>
  <c r="F1344" i="6" s="1"/>
  <c r="I807" i="4"/>
  <c r="G1344" i="6" s="1"/>
  <c r="J807" i="4"/>
  <c r="K807" i="4"/>
  <c r="H1344" i="6" s="1"/>
  <c r="M807" i="4"/>
  <c r="I1344" i="6" s="1"/>
  <c r="N807" i="4"/>
  <c r="O807" i="4"/>
  <c r="P807" i="4"/>
  <c r="J1344" i="6" s="1"/>
  <c r="D808" i="4"/>
  <c r="B1341" i="6" s="1"/>
  <c r="E808" i="4"/>
  <c r="C1341" i="6" s="1"/>
  <c r="F808" i="4"/>
  <c r="D1341" i="6" s="1"/>
  <c r="G808" i="4"/>
  <c r="E1341" i="6" s="1"/>
  <c r="H808" i="4"/>
  <c r="F1341" i="6" s="1"/>
  <c r="I808" i="4"/>
  <c r="G1341" i="6" s="1"/>
  <c r="J808" i="4"/>
  <c r="K808" i="4"/>
  <c r="H1341" i="6" s="1"/>
  <c r="M808" i="4"/>
  <c r="I1341" i="6" s="1"/>
  <c r="N808" i="4"/>
  <c r="O808" i="4"/>
  <c r="P808" i="4"/>
  <c r="J1341" i="6" s="1"/>
  <c r="D809" i="4"/>
  <c r="B1342" i="6" s="1"/>
  <c r="E809" i="4"/>
  <c r="C1342" i="6" s="1"/>
  <c r="F809" i="4"/>
  <c r="D1342" i="6" s="1"/>
  <c r="G809" i="4"/>
  <c r="E1342" i="6" s="1"/>
  <c r="H809" i="4"/>
  <c r="F1342" i="6" s="1"/>
  <c r="I809" i="4"/>
  <c r="G1342" i="6" s="1"/>
  <c r="J809" i="4"/>
  <c r="K809" i="4"/>
  <c r="H1342" i="6" s="1"/>
  <c r="M809" i="4"/>
  <c r="I1342" i="6" s="1"/>
  <c r="N809" i="4"/>
  <c r="O809" i="4"/>
  <c r="P809" i="4"/>
  <c r="J1342" i="6" s="1"/>
  <c r="D810" i="4"/>
  <c r="B1349" i="6" s="1"/>
  <c r="E810" i="4"/>
  <c r="C1349" i="6" s="1"/>
  <c r="F810" i="4"/>
  <c r="D1349" i="6" s="1"/>
  <c r="G810" i="4"/>
  <c r="E1349" i="6" s="1"/>
  <c r="H810" i="4"/>
  <c r="F1349" i="6" s="1"/>
  <c r="I810" i="4"/>
  <c r="G1349" i="6" s="1"/>
  <c r="J810" i="4"/>
  <c r="K810" i="4"/>
  <c r="H1349" i="6" s="1"/>
  <c r="M810" i="4"/>
  <c r="I1349" i="6" s="1"/>
  <c r="N810" i="4"/>
  <c r="O810" i="4"/>
  <c r="P810" i="4"/>
  <c r="J1349" i="6" s="1"/>
  <c r="D811" i="4"/>
  <c r="B1345" i="6" s="1"/>
  <c r="E811" i="4"/>
  <c r="C1345" i="6" s="1"/>
  <c r="F811" i="4"/>
  <c r="D1345" i="6" s="1"/>
  <c r="G811" i="4"/>
  <c r="E1345" i="6" s="1"/>
  <c r="H811" i="4"/>
  <c r="F1345" i="6" s="1"/>
  <c r="I811" i="4"/>
  <c r="G1345" i="6" s="1"/>
  <c r="J811" i="4"/>
  <c r="K811" i="4"/>
  <c r="H1345" i="6" s="1"/>
  <c r="M811" i="4"/>
  <c r="I1345" i="6" s="1"/>
  <c r="N811" i="4"/>
  <c r="O811" i="4"/>
  <c r="P811" i="4"/>
  <c r="J1345" i="6" s="1"/>
  <c r="D812" i="4"/>
  <c r="B1346" i="6" s="1"/>
  <c r="E812" i="4"/>
  <c r="C1346" i="6" s="1"/>
  <c r="F812" i="4"/>
  <c r="D1346" i="6" s="1"/>
  <c r="G812" i="4"/>
  <c r="E1346" i="6" s="1"/>
  <c r="H812" i="4"/>
  <c r="F1346" i="6" s="1"/>
  <c r="I812" i="4"/>
  <c r="G1346" i="6" s="1"/>
  <c r="J812" i="4"/>
  <c r="K812" i="4"/>
  <c r="H1346" i="6" s="1"/>
  <c r="M812" i="4"/>
  <c r="I1346" i="6" s="1"/>
  <c r="N812" i="4"/>
  <c r="O812" i="4"/>
  <c r="P812" i="4"/>
  <c r="J1346" i="6" s="1"/>
  <c r="D813" i="4"/>
  <c r="B1350" i="6" s="1"/>
  <c r="E813" i="4"/>
  <c r="C1350" i="6" s="1"/>
  <c r="F813" i="4"/>
  <c r="D1350" i="6" s="1"/>
  <c r="G813" i="4"/>
  <c r="E1350" i="6" s="1"/>
  <c r="H813" i="4"/>
  <c r="F1350" i="6" s="1"/>
  <c r="I813" i="4"/>
  <c r="G1350" i="6" s="1"/>
  <c r="J813" i="4"/>
  <c r="K813" i="4"/>
  <c r="H1350" i="6" s="1"/>
  <c r="M813" i="4"/>
  <c r="I1350" i="6" s="1"/>
  <c r="N813" i="4"/>
  <c r="O813" i="4"/>
  <c r="P813" i="4"/>
  <c r="J1350" i="6" s="1"/>
  <c r="D814" i="4"/>
  <c r="B1352" i="6" s="1"/>
  <c r="E814" i="4"/>
  <c r="C1352" i="6" s="1"/>
  <c r="F814" i="4"/>
  <c r="D1352" i="6" s="1"/>
  <c r="G814" i="4"/>
  <c r="E1352" i="6" s="1"/>
  <c r="H814" i="4"/>
  <c r="F1352" i="6" s="1"/>
  <c r="I814" i="4"/>
  <c r="G1352" i="6" s="1"/>
  <c r="J814" i="4"/>
  <c r="K814" i="4"/>
  <c r="H1352" i="6" s="1"/>
  <c r="M814" i="4"/>
  <c r="I1352" i="6" s="1"/>
  <c r="N814" i="4"/>
  <c r="O814" i="4"/>
  <c r="P814" i="4"/>
  <c r="J1352" i="6" s="1"/>
  <c r="D815" i="4"/>
  <c r="B1351" i="6" s="1"/>
  <c r="E815" i="4"/>
  <c r="C1351" i="6" s="1"/>
  <c r="F815" i="4"/>
  <c r="D1351" i="6" s="1"/>
  <c r="G815" i="4"/>
  <c r="E1351" i="6" s="1"/>
  <c r="H815" i="4"/>
  <c r="F1351" i="6" s="1"/>
  <c r="I815" i="4"/>
  <c r="G1351" i="6" s="1"/>
  <c r="J815" i="4"/>
  <c r="K815" i="4"/>
  <c r="H1351" i="6" s="1"/>
  <c r="M815" i="4"/>
  <c r="I1351" i="6" s="1"/>
  <c r="N815" i="4"/>
  <c r="O815" i="4"/>
  <c r="P815" i="4"/>
  <c r="J1351" i="6" s="1"/>
  <c r="D816" i="4"/>
  <c r="B1354" i="6" s="1"/>
  <c r="E816" i="4"/>
  <c r="C1354" i="6" s="1"/>
  <c r="F816" i="4"/>
  <c r="D1354" i="6" s="1"/>
  <c r="G816" i="4"/>
  <c r="E1354" i="6" s="1"/>
  <c r="H816" i="4"/>
  <c r="F1354" i="6" s="1"/>
  <c r="I816" i="4"/>
  <c r="G1354" i="6" s="1"/>
  <c r="J816" i="4"/>
  <c r="K816" i="4"/>
  <c r="H1354" i="6" s="1"/>
  <c r="M816" i="4"/>
  <c r="I1354" i="6" s="1"/>
  <c r="N816" i="4"/>
  <c r="O816" i="4"/>
  <c r="P816" i="4"/>
  <c r="J1354" i="6" s="1"/>
  <c r="D817" i="4"/>
  <c r="B1355" i="6" s="1"/>
  <c r="E817" i="4"/>
  <c r="C1355" i="6" s="1"/>
  <c r="F817" i="4"/>
  <c r="D1355" i="6" s="1"/>
  <c r="G817" i="4"/>
  <c r="E1355" i="6" s="1"/>
  <c r="H817" i="4"/>
  <c r="F1355" i="6" s="1"/>
  <c r="I817" i="4"/>
  <c r="G1355" i="6" s="1"/>
  <c r="J817" i="4"/>
  <c r="K817" i="4"/>
  <c r="H1355" i="6" s="1"/>
  <c r="M817" i="4"/>
  <c r="I1355" i="6" s="1"/>
  <c r="N817" i="4"/>
  <c r="O817" i="4"/>
  <c r="P817" i="4"/>
  <c r="J1355" i="6" s="1"/>
  <c r="D818" i="4"/>
  <c r="B1357" i="6" s="1"/>
  <c r="E818" i="4"/>
  <c r="C1357" i="6" s="1"/>
  <c r="F818" i="4"/>
  <c r="D1357" i="6" s="1"/>
  <c r="G818" i="4"/>
  <c r="E1357" i="6" s="1"/>
  <c r="H818" i="4"/>
  <c r="F1357" i="6" s="1"/>
  <c r="I818" i="4"/>
  <c r="G1357" i="6" s="1"/>
  <c r="J818" i="4"/>
  <c r="K818" i="4"/>
  <c r="H1357" i="6" s="1"/>
  <c r="M818" i="4"/>
  <c r="I1357" i="6" s="1"/>
  <c r="N818" i="4"/>
  <c r="O818" i="4"/>
  <c r="P818" i="4"/>
  <c r="J1357" i="6" s="1"/>
  <c r="D819" i="4"/>
  <c r="B1356" i="6" s="1"/>
  <c r="E819" i="4"/>
  <c r="C1356" i="6" s="1"/>
  <c r="F819" i="4"/>
  <c r="D1356" i="6" s="1"/>
  <c r="G819" i="4"/>
  <c r="E1356" i="6" s="1"/>
  <c r="H819" i="4"/>
  <c r="F1356" i="6" s="1"/>
  <c r="I819" i="4"/>
  <c r="G1356" i="6" s="1"/>
  <c r="J819" i="4"/>
  <c r="K819" i="4"/>
  <c r="H1356" i="6" s="1"/>
  <c r="M819" i="4"/>
  <c r="I1356" i="6" s="1"/>
  <c r="N819" i="4"/>
  <c r="O819" i="4"/>
  <c r="P819" i="4"/>
  <c r="J1356" i="6" s="1"/>
  <c r="D820" i="4"/>
  <c r="B1358" i="6" s="1"/>
  <c r="E820" i="4"/>
  <c r="C1358" i="6" s="1"/>
  <c r="F820" i="4"/>
  <c r="D1358" i="6" s="1"/>
  <c r="G820" i="4"/>
  <c r="E1358" i="6" s="1"/>
  <c r="H820" i="4"/>
  <c r="F1358" i="6" s="1"/>
  <c r="I820" i="4"/>
  <c r="G1358" i="6" s="1"/>
  <c r="J820" i="4"/>
  <c r="K820" i="4"/>
  <c r="H1358" i="6" s="1"/>
  <c r="M820" i="4"/>
  <c r="I1358" i="6" s="1"/>
  <c r="N820" i="4"/>
  <c r="O820" i="4"/>
  <c r="P820" i="4"/>
  <c r="J1358" i="6" s="1"/>
  <c r="D821" i="4"/>
  <c r="B1295" i="6" s="1"/>
  <c r="E821" i="4"/>
  <c r="C1295" i="6" s="1"/>
  <c r="F821" i="4"/>
  <c r="D1295" i="6" s="1"/>
  <c r="G821" i="4"/>
  <c r="E1295" i="6" s="1"/>
  <c r="H821" i="4"/>
  <c r="F1295" i="6" s="1"/>
  <c r="I821" i="4"/>
  <c r="G1295" i="6" s="1"/>
  <c r="J821" i="4"/>
  <c r="K821" i="4"/>
  <c r="H1295" i="6" s="1"/>
  <c r="M821" i="4"/>
  <c r="I1295" i="6" s="1"/>
  <c r="N821" i="4"/>
  <c r="O821" i="4"/>
  <c r="P821" i="4"/>
  <c r="J1295" i="6" s="1"/>
  <c r="D822" i="4"/>
  <c r="B1282" i="6" s="1"/>
  <c r="E822" i="4"/>
  <c r="C1282" i="6" s="1"/>
  <c r="F822" i="4"/>
  <c r="D1282" i="6" s="1"/>
  <c r="G822" i="4"/>
  <c r="E1282" i="6" s="1"/>
  <c r="H822" i="4"/>
  <c r="F1282" i="6" s="1"/>
  <c r="I822" i="4"/>
  <c r="G1282" i="6" s="1"/>
  <c r="J822" i="4"/>
  <c r="K822" i="4"/>
  <c r="H1282" i="6" s="1"/>
  <c r="M822" i="4"/>
  <c r="I1282" i="6" s="1"/>
  <c r="N822" i="4"/>
  <c r="O822" i="4"/>
  <c r="P822" i="4"/>
  <c r="J1282" i="6" s="1"/>
  <c r="D823" i="4"/>
  <c r="B1283" i="6" s="1"/>
  <c r="E823" i="4"/>
  <c r="C1283" i="6" s="1"/>
  <c r="F823" i="4"/>
  <c r="D1283" i="6" s="1"/>
  <c r="G823" i="4"/>
  <c r="E1283" i="6" s="1"/>
  <c r="H823" i="4"/>
  <c r="F1283" i="6" s="1"/>
  <c r="I823" i="4"/>
  <c r="G1283" i="6" s="1"/>
  <c r="J823" i="4"/>
  <c r="K823" i="4"/>
  <c r="H1283" i="6" s="1"/>
  <c r="M823" i="4"/>
  <c r="I1283" i="6" s="1"/>
  <c r="N823" i="4"/>
  <c r="O823" i="4"/>
  <c r="P823" i="4"/>
  <c r="J1283" i="6" s="1"/>
  <c r="D824" i="4"/>
  <c r="B1273" i="6" s="1"/>
  <c r="E824" i="4"/>
  <c r="C1273" i="6" s="1"/>
  <c r="F824" i="4"/>
  <c r="D1273" i="6" s="1"/>
  <c r="G824" i="4"/>
  <c r="E1273" i="6" s="1"/>
  <c r="H824" i="4"/>
  <c r="F1273" i="6" s="1"/>
  <c r="I824" i="4"/>
  <c r="G1273" i="6" s="1"/>
  <c r="J824" i="4"/>
  <c r="K824" i="4"/>
  <c r="H1273" i="6" s="1"/>
  <c r="M824" i="4"/>
  <c r="I1273" i="6" s="1"/>
  <c r="N824" i="4"/>
  <c r="O824" i="4"/>
  <c r="P824" i="4"/>
  <c r="J1273" i="6" s="1"/>
  <c r="D825" i="4"/>
  <c r="B1296" i="6" s="1"/>
  <c r="E825" i="4"/>
  <c r="C1296" i="6" s="1"/>
  <c r="F825" i="4"/>
  <c r="D1296" i="6" s="1"/>
  <c r="G825" i="4"/>
  <c r="E1296" i="6" s="1"/>
  <c r="H825" i="4"/>
  <c r="F1296" i="6" s="1"/>
  <c r="I825" i="4"/>
  <c r="G1296" i="6" s="1"/>
  <c r="J825" i="4"/>
  <c r="K825" i="4"/>
  <c r="H1296" i="6" s="1"/>
  <c r="M825" i="4"/>
  <c r="I1296" i="6" s="1"/>
  <c r="N825" i="4"/>
  <c r="O825" i="4"/>
  <c r="P825" i="4"/>
  <c r="J1296" i="6" s="1"/>
  <c r="D826" i="4"/>
  <c r="B1331" i="6" s="1"/>
  <c r="E826" i="4"/>
  <c r="C1331" i="6" s="1"/>
  <c r="F826" i="4"/>
  <c r="D1331" i="6" s="1"/>
  <c r="G826" i="4"/>
  <c r="E1331" i="6" s="1"/>
  <c r="H826" i="4"/>
  <c r="F1331" i="6" s="1"/>
  <c r="I826" i="4"/>
  <c r="G1331" i="6" s="1"/>
  <c r="J826" i="4"/>
  <c r="K826" i="4"/>
  <c r="H1331" i="6" s="1"/>
  <c r="M826" i="4"/>
  <c r="I1331" i="6" s="1"/>
  <c r="N826" i="4"/>
  <c r="O826" i="4"/>
  <c r="P826" i="4"/>
  <c r="J1331" i="6" s="1"/>
  <c r="D827" i="4"/>
  <c r="B1332" i="6" s="1"/>
  <c r="E827" i="4"/>
  <c r="C1332" i="6" s="1"/>
  <c r="F827" i="4"/>
  <c r="D1332" i="6" s="1"/>
  <c r="G827" i="4"/>
  <c r="E1332" i="6" s="1"/>
  <c r="H827" i="4"/>
  <c r="F1332" i="6" s="1"/>
  <c r="I827" i="4"/>
  <c r="G1332" i="6" s="1"/>
  <c r="J827" i="4"/>
  <c r="K827" i="4"/>
  <c r="H1332" i="6" s="1"/>
  <c r="M827" i="4"/>
  <c r="I1332" i="6" s="1"/>
  <c r="N827" i="4"/>
  <c r="O827" i="4"/>
  <c r="P827" i="4"/>
  <c r="J1332" i="6" s="1"/>
  <c r="D828" i="4"/>
  <c r="B1353" i="6" s="1"/>
  <c r="E828" i="4"/>
  <c r="C1353" i="6" s="1"/>
  <c r="F828" i="4"/>
  <c r="D1353" i="6" s="1"/>
  <c r="G828" i="4"/>
  <c r="E1353" i="6" s="1"/>
  <c r="H828" i="4"/>
  <c r="F1353" i="6" s="1"/>
  <c r="I828" i="4"/>
  <c r="G1353" i="6" s="1"/>
  <c r="J828" i="4"/>
  <c r="K828" i="4"/>
  <c r="H1353" i="6" s="1"/>
  <c r="M828" i="4"/>
  <c r="I1353" i="6" s="1"/>
  <c r="N828" i="4"/>
  <c r="O828" i="4"/>
  <c r="P828" i="4"/>
  <c r="J1353" i="6" s="1"/>
  <c r="D829" i="4"/>
  <c r="B1333" i="6" s="1"/>
  <c r="E829" i="4"/>
  <c r="C1333" i="6" s="1"/>
  <c r="F829" i="4"/>
  <c r="D1333" i="6" s="1"/>
  <c r="G829" i="4"/>
  <c r="E1333" i="6" s="1"/>
  <c r="H829" i="4"/>
  <c r="F1333" i="6" s="1"/>
  <c r="I829" i="4"/>
  <c r="G1333" i="6" s="1"/>
  <c r="J829" i="4"/>
  <c r="K829" i="4"/>
  <c r="H1333" i="6" s="1"/>
  <c r="M829" i="4"/>
  <c r="I1333" i="6" s="1"/>
  <c r="N829" i="4"/>
  <c r="O829" i="4"/>
  <c r="P829" i="4"/>
  <c r="J1333" i="6" s="1"/>
  <c r="D830" i="4"/>
  <c r="B1334" i="6" s="1"/>
  <c r="E830" i="4"/>
  <c r="C1334" i="6" s="1"/>
  <c r="F830" i="4"/>
  <c r="D1334" i="6" s="1"/>
  <c r="G830" i="4"/>
  <c r="E1334" i="6" s="1"/>
  <c r="H830" i="4"/>
  <c r="F1334" i="6" s="1"/>
  <c r="I830" i="4"/>
  <c r="G1334" i="6" s="1"/>
  <c r="J830" i="4"/>
  <c r="K830" i="4"/>
  <c r="H1334" i="6" s="1"/>
  <c r="M830" i="4"/>
  <c r="I1334" i="6" s="1"/>
  <c r="N830" i="4"/>
  <c r="O830" i="4"/>
  <c r="P830" i="4"/>
  <c r="J1334" i="6" s="1"/>
  <c r="D831" i="4"/>
  <c r="B1343" i="6" s="1"/>
  <c r="E831" i="4"/>
  <c r="C1343" i="6" s="1"/>
  <c r="F831" i="4"/>
  <c r="D1343" i="6" s="1"/>
  <c r="G831" i="4"/>
  <c r="E1343" i="6" s="1"/>
  <c r="H831" i="4"/>
  <c r="F1343" i="6" s="1"/>
  <c r="I831" i="4"/>
  <c r="G1343" i="6" s="1"/>
  <c r="J831" i="4"/>
  <c r="K831" i="4"/>
  <c r="H1343" i="6" s="1"/>
  <c r="M831" i="4"/>
  <c r="I1343" i="6" s="1"/>
  <c r="N831" i="4"/>
  <c r="O831" i="4"/>
  <c r="P831" i="4"/>
  <c r="J1343" i="6" s="1"/>
  <c r="D832" i="4"/>
  <c r="B1335" i="6" s="1"/>
  <c r="E832" i="4"/>
  <c r="C1335" i="6" s="1"/>
  <c r="F832" i="4"/>
  <c r="D1335" i="6" s="1"/>
  <c r="G832" i="4"/>
  <c r="E1335" i="6" s="1"/>
  <c r="H832" i="4"/>
  <c r="F1335" i="6" s="1"/>
  <c r="I832" i="4"/>
  <c r="G1335" i="6" s="1"/>
  <c r="J832" i="4"/>
  <c r="K832" i="4"/>
  <c r="H1335" i="6" s="1"/>
  <c r="M832" i="4"/>
  <c r="I1335" i="6" s="1"/>
  <c r="N832" i="4"/>
  <c r="O832" i="4"/>
  <c r="P832" i="4"/>
  <c r="J1335" i="6" s="1"/>
  <c r="D833" i="4"/>
  <c r="B1336" i="6" s="1"/>
  <c r="E833" i="4"/>
  <c r="C1336" i="6" s="1"/>
  <c r="F833" i="4"/>
  <c r="D1336" i="6" s="1"/>
  <c r="G833" i="4"/>
  <c r="E1336" i="6" s="1"/>
  <c r="H833" i="4"/>
  <c r="F1336" i="6" s="1"/>
  <c r="I833" i="4"/>
  <c r="G1336" i="6" s="1"/>
  <c r="J833" i="4"/>
  <c r="K833" i="4"/>
  <c r="H1336" i="6" s="1"/>
  <c r="M833" i="4"/>
  <c r="I1336" i="6" s="1"/>
  <c r="N833" i="4"/>
  <c r="O833" i="4"/>
  <c r="P833" i="4"/>
  <c r="J1336" i="6" s="1"/>
  <c r="D834" i="4"/>
  <c r="B1284" i="6" s="1"/>
  <c r="E834" i="4"/>
  <c r="C1284" i="6" s="1"/>
  <c r="F834" i="4"/>
  <c r="D1284" i="6" s="1"/>
  <c r="G834" i="4"/>
  <c r="E1284" i="6" s="1"/>
  <c r="H834" i="4"/>
  <c r="F1284" i="6" s="1"/>
  <c r="I834" i="4"/>
  <c r="G1284" i="6" s="1"/>
  <c r="J834" i="4"/>
  <c r="K834" i="4"/>
  <c r="H1284" i="6" s="1"/>
  <c r="M834" i="4"/>
  <c r="I1284" i="6" s="1"/>
  <c r="N834" i="4"/>
  <c r="O834" i="4"/>
  <c r="P834" i="4"/>
  <c r="J1284" i="6" s="1"/>
  <c r="D835" i="4"/>
  <c r="B1325" i="6" s="1"/>
  <c r="E835" i="4"/>
  <c r="C1325" i="6" s="1"/>
  <c r="F835" i="4"/>
  <c r="D1325" i="6" s="1"/>
  <c r="G835" i="4"/>
  <c r="E1325" i="6" s="1"/>
  <c r="H835" i="4"/>
  <c r="F1325" i="6" s="1"/>
  <c r="I835" i="4"/>
  <c r="G1325" i="6" s="1"/>
  <c r="J835" i="4"/>
  <c r="K835" i="4"/>
  <c r="H1325" i="6" s="1"/>
  <c r="M835" i="4"/>
  <c r="I1325" i="6" s="1"/>
  <c r="N835" i="4"/>
  <c r="O835" i="4"/>
  <c r="P835" i="4"/>
  <c r="J1325" i="6" s="1"/>
  <c r="D836" i="4"/>
  <c r="B1326" i="6" s="1"/>
  <c r="E836" i="4"/>
  <c r="C1326" i="6" s="1"/>
  <c r="F836" i="4"/>
  <c r="D1326" i="6" s="1"/>
  <c r="G836" i="4"/>
  <c r="E1326" i="6" s="1"/>
  <c r="H836" i="4"/>
  <c r="F1326" i="6" s="1"/>
  <c r="I836" i="4"/>
  <c r="G1326" i="6" s="1"/>
  <c r="J836" i="4"/>
  <c r="K836" i="4"/>
  <c r="H1326" i="6" s="1"/>
  <c r="M836" i="4"/>
  <c r="I1326" i="6" s="1"/>
  <c r="N836" i="4"/>
  <c r="O836" i="4"/>
  <c r="P836" i="4"/>
  <c r="J1326" i="6" s="1"/>
  <c r="D837" i="4"/>
  <c r="B1327" i="6" s="1"/>
  <c r="E837" i="4"/>
  <c r="C1327" i="6" s="1"/>
  <c r="F837" i="4"/>
  <c r="D1327" i="6" s="1"/>
  <c r="G837" i="4"/>
  <c r="E1327" i="6" s="1"/>
  <c r="H837" i="4"/>
  <c r="F1327" i="6" s="1"/>
  <c r="I837" i="4"/>
  <c r="G1327" i="6" s="1"/>
  <c r="J837" i="4"/>
  <c r="K837" i="4"/>
  <c r="H1327" i="6" s="1"/>
  <c r="M837" i="4"/>
  <c r="I1327" i="6" s="1"/>
  <c r="N837" i="4"/>
  <c r="O837" i="4"/>
  <c r="P837" i="4"/>
  <c r="J1327" i="6" s="1"/>
  <c r="D838" i="4"/>
  <c r="B1328" i="6" s="1"/>
  <c r="E838" i="4"/>
  <c r="C1328" i="6" s="1"/>
  <c r="F838" i="4"/>
  <c r="D1328" i="6" s="1"/>
  <c r="G838" i="4"/>
  <c r="E1328" i="6" s="1"/>
  <c r="H838" i="4"/>
  <c r="F1328" i="6" s="1"/>
  <c r="I838" i="4"/>
  <c r="G1328" i="6" s="1"/>
  <c r="J838" i="4"/>
  <c r="K838" i="4"/>
  <c r="H1328" i="6" s="1"/>
  <c r="M838" i="4"/>
  <c r="I1328" i="6" s="1"/>
  <c r="N838" i="4"/>
  <c r="O838" i="4"/>
  <c r="P838" i="4"/>
  <c r="J1328" i="6" s="1"/>
  <c r="D839" i="4"/>
  <c r="B1320" i="6" s="1"/>
  <c r="E839" i="4"/>
  <c r="C1320" i="6" s="1"/>
  <c r="F839" i="4"/>
  <c r="D1320" i="6" s="1"/>
  <c r="G839" i="4"/>
  <c r="E1320" i="6" s="1"/>
  <c r="H839" i="4"/>
  <c r="F1320" i="6" s="1"/>
  <c r="I839" i="4"/>
  <c r="G1320" i="6" s="1"/>
  <c r="J839" i="4"/>
  <c r="K839" i="4"/>
  <c r="H1320" i="6" s="1"/>
  <c r="M839" i="4"/>
  <c r="I1320" i="6" s="1"/>
  <c r="N839" i="4"/>
  <c r="O839" i="4"/>
  <c r="P839" i="4"/>
  <c r="J1320" i="6" s="1"/>
  <c r="D840" i="4"/>
  <c r="B1321" i="6" s="1"/>
  <c r="E840" i="4"/>
  <c r="C1321" i="6" s="1"/>
  <c r="F840" i="4"/>
  <c r="D1321" i="6" s="1"/>
  <c r="G840" i="4"/>
  <c r="E1321" i="6" s="1"/>
  <c r="H840" i="4"/>
  <c r="F1321" i="6" s="1"/>
  <c r="I840" i="4"/>
  <c r="G1321" i="6" s="1"/>
  <c r="J840" i="4"/>
  <c r="K840" i="4"/>
  <c r="H1321" i="6" s="1"/>
  <c r="M840" i="4"/>
  <c r="I1321" i="6" s="1"/>
  <c r="N840" i="4"/>
  <c r="O840" i="4"/>
  <c r="P840" i="4"/>
  <c r="J1321" i="6" s="1"/>
  <c r="D841" i="4"/>
  <c r="B1322" i="6" s="1"/>
  <c r="E841" i="4"/>
  <c r="C1322" i="6" s="1"/>
  <c r="F841" i="4"/>
  <c r="D1322" i="6" s="1"/>
  <c r="G841" i="4"/>
  <c r="E1322" i="6" s="1"/>
  <c r="H841" i="4"/>
  <c r="F1322" i="6" s="1"/>
  <c r="I841" i="4"/>
  <c r="G1322" i="6" s="1"/>
  <c r="J841" i="4"/>
  <c r="K841" i="4"/>
  <c r="H1322" i="6" s="1"/>
  <c r="M841" i="4"/>
  <c r="I1322" i="6" s="1"/>
  <c r="N841" i="4"/>
  <c r="O841" i="4"/>
  <c r="P841" i="4"/>
  <c r="J1322" i="6" s="1"/>
  <c r="D842" i="4"/>
  <c r="B1472" i="6" s="1"/>
  <c r="E842" i="4"/>
  <c r="C1472" i="6" s="1"/>
  <c r="F842" i="4"/>
  <c r="D1472" i="6" s="1"/>
  <c r="G842" i="4"/>
  <c r="E1472" i="6" s="1"/>
  <c r="H842" i="4"/>
  <c r="F1472" i="6" s="1"/>
  <c r="I842" i="4"/>
  <c r="G1472" i="6" s="1"/>
  <c r="J842" i="4"/>
  <c r="K842" i="4"/>
  <c r="H1472" i="6" s="1"/>
  <c r="M842" i="4"/>
  <c r="I1472" i="6" s="1"/>
  <c r="N842" i="4"/>
  <c r="O842" i="4"/>
  <c r="P842" i="4"/>
  <c r="J1472" i="6" s="1"/>
  <c r="D843" i="4"/>
  <c r="B1467" i="6" s="1"/>
  <c r="E843" i="4"/>
  <c r="C1467" i="6" s="1"/>
  <c r="F843" i="4"/>
  <c r="D1467" i="6" s="1"/>
  <c r="G843" i="4"/>
  <c r="E1467" i="6" s="1"/>
  <c r="H843" i="4"/>
  <c r="F1467" i="6" s="1"/>
  <c r="I843" i="4"/>
  <c r="G1467" i="6" s="1"/>
  <c r="J843" i="4"/>
  <c r="K843" i="4"/>
  <c r="H1467" i="6" s="1"/>
  <c r="M843" i="4"/>
  <c r="I1467" i="6" s="1"/>
  <c r="N843" i="4"/>
  <c r="O843" i="4"/>
  <c r="P843" i="4"/>
  <c r="J1467" i="6" s="1"/>
  <c r="D844" i="4"/>
  <c r="B1466" i="6" s="1"/>
  <c r="E844" i="4"/>
  <c r="C1466" i="6" s="1"/>
  <c r="F844" i="4"/>
  <c r="D1466" i="6" s="1"/>
  <c r="G844" i="4"/>
  <c r="E1466" i="6" s="1"/>
  <c r="H844" i="4"/>
  <c r="F1466" i="6" s="1"/>
  <c r="I844" i="4"/>
  <c r="G1466" i="6" s="1"/>
  <c r="J844" i="4"/>
  <c r="K844" i="4"/>
  <c r="H1466" i="6" s="1"/>
  <c r="M844" i="4"/>
  <c r="I1466" i="6" s="1"/>
  <c r="N844" i="4"/>
  <c r="O844" i="4"/>
  <c r="P844" i="4"/>
  <c r="J1466" i="6" s="1"/>
  <c r="D845" i="4"/>
  <c r="B1769" i="6" s="1"/>
  <c r="E845" i="4"/>
  <c r="C1769" i="6" s="1"/>
  <c r="F845" i="4"/>
  <c r="D1769" i="6" s="1"/>
  <c r="G845" i="4"/>
  <c r="E1769" i="6" s="1"/>
  <c r="H845" i="4"/>
  <c r="F1769" i="6" s="1"/>
  <c r="I845" i="4"/>
  <c r="G1769" i="6" s="1"/>
  <c r="J845" i="4"/>
  <c r="K845" i="4"/>
  <c r="H1769" i="6" s="1"/>
  <c r="M845" i="4"/>
  <c r="I1769" i="6" s="1"/>
  <c r="N845" i="4"/>
  <c r="O845" i="4"/>
  <c r="P845" i="4"/>
  <c r="J1769" i="6" s="1"/>
  <c r="D846" i="4"/>
  <c r="B1770" i="6" s="1"/>
  <c r="E846" i="4"/>
  <c r="C1770" i="6" s="1"/>
  <c r="F846" i="4"/>
  <c r="D1770" i="6" s="1"/>
  <c r="G846" i="4"/>
  <c r="E1770" i="6" s="1"/>
  <c r="H846" i="4"/>
  <c r="F1770" i="6" s="1"/>
  <c r="I846" i="4"/>
  <c r="G1770" i="6" s="1"/>
  <c r="J846" i="4"/>
  <c r="K846" i="4"/>
  <c r="H1770" i="6" s="1"/>
  <c r="M846" i="4"/>
  <c r="I1770" i="6" s="1"/>
  <c r="N846" i="4"/>
  <c r="O846" i="4"/>
  <c r="P846" i="4"/>
  <c r="J1770" i="6" s="1"/>
  <c r="D847" i="4"/>
  <c r="B1780" i="6" s="1"/>
  <c r="E847" i="4"/>
  <c r="C1780" i="6" s="1"/>
  <c r="F847" i="4"/>
  <c r="D1780" i="6" s="1"/>
  <c r="G847" i="4"/>
  <c r="E1780" i="6" s="1"/>
  <c r="H847" i="4"/>
  <c r="F1780" i="6" s="1"/>
  <c r="I847" i="4"/>
  <c r="G1780" i="6" s="1"/>
  <c r="J847" i="4"/>
  <c r="K847" i="4"/>
  <c r="H1780" i="6" s="1"/>
  <c r="M847" i="4"/>
  <c r="I1780" i="6" s="1"/>
  <c r="N847" i="4"/>
  <c r="O847" i="4"/>
  <c r="P847" i="4"/>
  <c r="J1780" i="6" s="1"/>
  <c r="D848" i="4"/>
  <c r="B1859" i="6" s="1"/>
  <c r="E848" i="4"/>
  <c r="C1859" i="6" s="1"/>
  <c r="F848" i="4"/>
  <c r="D1859" i="6" s="1"/>
  <c r="G848" i="4"/>
  <c r="E1859" i="6" s="1"/>
  <c r="H848" i="4"/>
  <c r="F1859" i="6" s="1"/>
  <c r="I848" i="4"/>
  <c r="G1859" i="6" s="1"/>
  <c r="J848" i="4"/>
  <c r="K848" i="4"/>
  <c r="H1859" i="6" s="1"/>
  <c r="M848" i="4"/>
  <c r="I1859" i="6" s="1"/>
  <c r="N848" i="4"/>
  <c r="O848" i="4"/>
  <c r="P848" i="4"/>
  <c r="J1859" i="6" s="1"/>
  <c r="D849" i="4"/>
  <c r="B1784" i="6" s="1"/>
  <c r="E849" i="4"/>
  <c r="C1784" i="6" s="1"/>
  <c r="F849" i="4"/>
  <c r="D1784" i="6" s="1"/>
  <c r="G849" i="4"/>
  <c r="E1784" i="6" s="1"/>
  <c r="H849" i="4"/>
  <c r="F1784" i="6" s="1"/>
  <c r="I849" i="4"/>
  <c r="G1784" i="6" s="1"/>
  <c r="J849" i="4"/>
  <c r="K849" i="4"/>
  <c r="H1784" i="6" s="1"/>
  <c r="M849" i="4"/>
  <c r="I1784" i="6" s="1"/>
  <c r="N849" i="4"/>
  <c r="O849" i="4"/>
  <c r="P849" i="4"/>
  <c r="J1784" i="6" s="1"/>
  <c r="D850" i="4"/>
  <c r="B1799" i="6" s="1"/>
  <c r="E850" i="4"/>
  <c r="C1799" i="6" s="1"/>
  <c r="F850" i="4"/>
  <c r="D1799" i="6" s="1"/>
  <c r="G850" i="4"/>
  <c r="E1799" i="6" s="1"/>
  <c r="H850" i="4"/>
  <c r="F1799" i="6" s="1"/>
  <c r="I850" i="4"/>
  <c r="G1799" i="6" s="1"/>
  <c r="J850" i="4"/>
  <c r="K850" i="4"/>
  <c r="H1799" i="6" s="1"/>
  <c r="M850" i="4"/>
  <c r="I1799" i="6" s="1"/>
  <c r="N850" i="4"/>
  <c r="O850" i="4"/>
  <c r="P850" i="4"/>
  <c r="J1799" i="6" s="1"/>
  <c r="D851" i="4"/>
  <c r="B1741" i="6" s="1"/>
  <c r="E851" i="4"/>
  <c r="C1741" i="6" s="1"/>
  <c r="F851" i="4"/>
  <c r="D1741" i="6" s="1"/>
  <c r="G851" i="4"/>
  <c r="E1741" i="6" s="1"/>
  <c r="H851" i="4"/>
  <c r="F1741" i="6" s="1"/>
  <c r="I851" i="4"/>
  <c r="G1741" i="6" s="1"/>
  <c r="J851" i="4"/>
  <c r="K851" i="4"/>
  <c r="H1741" i="6" s="1"/>
  <c r="M851" i="4"/>
  <c r="I1741" i="6" s="1"/>
  <c r="N851" i="4"/>
  <c r="O851" i="4"/>
  <c r="P851" i="4"/>
  <c r="J1741" i="6" s="1"/>
  <c r="D852" i="4"/>
  <c r="B1734" i="6" s="1"/>
  <c r="E852" i="4"/>
  <c r="C1734" i="6" s="1"/>
  <c r="F852" i="4"/>
  <c r="D1734" i="6" s="1"/>
  <c r="G852" i="4"/>
  <c r="E1734" i="6" s="1"/>
  <c r="H852" i="4"/>
  <c r="F1734" i="6" s="1"/>
  <c r="I852" i="4"/>
  <c r="G1734" i="6" s="1"/>
  <c r="J852" i="4"/>
  <c r="K852" i="4"/>
  <c r="H1734" i="6" s="1"/>
  <c r="M852" i="4"/>
  <c r="I1734" i="6" s="1"/>
  <c r="N852" i="4"/>
  <c r="O852" i="4"/>
  <c r="P852" i="4"/>
  <c r="J1734" i="6" s="1"/>
  <c r="D853" i="4"/>
  <c r="B1536" i="6" s="1"/>
  <c r="E853" i="4"/>
  <c r="C1536" i="6" s="1"/>
  <c r="F853" i="4"/>
  <c r="D1536" i="6" s="1"/>
  <c r="G853" i="4"/>
  <c r="E1536" i="6" s="1"/>
  <c r="H853" i="4"/>
  <c r="F1536" i="6" s="1"/>
  <c r="I853" i="4"/>
  <c r="G1536" i="6" s="1"/>
  <c r="J853" i="4"/>
  <c r="K853" i="4"/>
  <c r="H1536" i="6" s="1"/>
  <c r="M853" i="4"/>
  <c r="I1536" i="6" s="1"/>
  <c r="N853" i="4"/>
  <c r="O853" i="4"/>
  <c r="P853" i="4"/>
  <c r="J1536" i="6" s="1"/>
  <c r="D854" i="4"/>
  <c r="B1456" i="6" s="1"/>
  <c r="E854" i="4"/>
  <c r="C1456" i="6" s="1"/>
  <c r="F854" i="4"/>
  <c r="D1456" i="6" s="1"/>
  <c r="G854" i="4"/>
  <c r="E1456" i="6" s="1"/>
  <c r="H854" i="4"/>
  <c r="F1456" i="6" s="1"/>
  <c r="I854" i="4"/>
  <c r="G1456" i="6" s="1"/>
  <c r="J854" i="4"/>
  <c r="K854" i="4"/>
  <c r="H1456" i="6" s="1"/>
  <c r="M854" i="4"/>
  <c r="I1456" i="6" s="1"/>
  <c r="N854" i="4"/>
  <c r="O854" i="4"/>
  <c r="P854" i="4"/>
  <c r="J1456" i="6" s="1"/>
  <c r="D855" i="4"/>
  <c r="B1457" i="6" s="1"/>
  <c r="E855" i="4"/>
  <c r="C1457" i="6" s="1"/>
  <c r="F855" i="4"/>
  <c r="D1457" i="6" s="1"/>
  <c r="G855" i="4"/>
  <c r="E1457" i="6" s="1"/>
  <c r="H855" i="4"/>
  <c r="F1457" i="6" s="1"/>
  <c r="I855" i="4"/>
  <c r="G1457" i="6" s="1"/>
  <c r="J855" i="4"/>
  <c r="K855" i="4"/>
  <c r="H1457" i="6" s="1"/>
  <c r="M855" i="4"/>
  <c r="I1457" i="6" s="1"/>
  <c r="N855" i="4"/>
  <c r="O855" i="4"/>
  <c r="P855" i="4"/>
  <c r="J1457" i="6" s="1"/>
  <c r="D856" i="4"/>
  <c r="B942" i="6" s="1"/>
  <c r="E856" i="4"/>
  <c r="C942" i="6" s="1"/>
  <c r="F856" i="4"/>
  <c r="D942" i="6" s="1"/>
  <c r="G856" i="4"/>
  <c r="E942" i="6" s="1"/>
  <c r="H856" i="4"/>
  <c r="F942" i="6" s="1"/>
  <c r="I856" i="4"/>
  <c r="G942" i="6" s="1"/>
  <c r="J856" i="4"/>
  <c r="K856" i="4"/>
  <c r="H942" i="6" s="1"/>
  <c r="M856" i="4"/>
  <c r="I942" i="6" s="1"/>
  <c r="N856" i="4"/>
  <c r="O856" i="4"/>
  <c r="P856" i="4"/>
  <c r="J942" i="6" s="1"/>
  <c r="D857" i="4"/>
  <c r="B1197" i="6" s="1"/>
  <c r="E857" i="4"/>
  <c r="C1197" i="6" s="1"/>
  <c r="F857" i="4"/>
  <c r="D1197" i="6" s="1"/>
  <c r="G857" i="4"/>
  <c r="E1197" i="6" s="1"/>
  <c r="H857" i="4"/>
  <c r="F1197" i="6" s="1"/>
  <c r="I857" i="4"/>
  <c r="G1197" i="6" s="1"/>
  <c r="J857" i="4"/>
  <c r="K857" i="4"/>
  <c r="H1197" i="6" s="1"/>
  <c r="M857" i="4"/>
  <c r="I1197" i="6" s="1"/>
  <c r="N857" i="4"/>
  <c r="O857" i="4"/>
  <c r="P857" i="4"/>
  <c r="J1197" i="6" s="1"/>
  <c r="D858" i="4"/>
  <c r="B1153" i="6" s="1"/>
  <c r="E858" i="4"/>
  <c r="C1153" i="6" s="1"/>
  <c r="F858" i="4"/>
  <c r="D1153" i="6" s="1"/>
  <c r="G858" i="4"/>
  <c r="E1153" i="6" s="1"/>
  <c r="H858" i="4"/>
  <c r="F1153" i="6" s="1"/>
  <c r="I858" i="4"/>
  <c r="G1153" i="6" s="1"/>
  <c r="J858" i="4"/>
  <c r="K858" i="4"/>
  <c r="H1153" i="6" s="1"/>
  <c r="M858" i="4"/>
  <c r="I1153" i="6" s="1"/>
  <c r="N858" i="4"/>
  <c r="O858" i="4"/>
  <c r="P858" i="4"/>
  <c r="J1153" i="6" s="1"/>
  <c r="D859" i="4"/>
  <c r="B134" i="6" s="1"/>
  <c r="E859" i="4"/>
  <c r="C134" i="6" s="1"/>
  <c r="F859" i="4"/>
  <c r="D134" i="6" s="1"/>
  <c r="G859" i="4"/>
  <c r="E134" i="6" s="1"/>
  <c r="H859" i="4"/>
  <c r="F134" i="6" s="1"/>
  <c r="I859" i="4"/>
  <c r="G134" i="6" s="1"/>
  <c r="J859" i="4"/>
  <c r="K859" i="4"/>
  <c r="H134" i="6" s="1"/>
  <c r="M859" i="4"/>
  <c r="I134" i="6" s="1"/>
  <c r="N859" i="4"/>
  <c r="O859" i="4"/>
  <c r="P859" i="4"/>
  <c r="J134" i="6" s="1"/>
  <c r="D860" i="4"/>
  <c r="B1533" i="6" s="1"/>
  <c r="E860" i="4"/>
  <c r="C1533" i="6" s="1"/>
  <c r="F860" i="4"/>
  <c r="D1533" i="6" s="1"/>
  <c r="G860" i="4"/>
  <c r="E1533" i="6" s="1"/>
  <c r="H860" i="4"/>
  <c r="F1533" i="6" s="1"/>
  <c r="I860" i="4"/>
  <c r="G1533" i="6" s="1"/>
  <c r="J860" i="4"/>
  <c r="K860" i="4"/>
  <c r="H1533" i="6" s="1"/>
  <c r="M860" i="4"/>
  <c r="I1533" i="6" s="1"/>
  <c r="N860" i="4"/>
  <c r="O860" i="4"/>
  <c r="P860" i="4"/>
  <c r="J1533" i="6" s="1"/>
  <c r="D861" i="4"/>
  <c r="B1612" i="6" s="1"/>
  <c r="E861" i="4"/>
  <c r="C1612" i="6" s="1"/>
  <c r="F861" i="4"/>
  <c r="D1612" i="6" s="1"/>
  <c r="G861" i="4"/>
  <c r="E1612" i="6" s="1"/>
  <c r="H861" i="4"/>
  <c r="F1612" i="6" s="1"/>
  <c r="I861" i="4"/>
  <c r="G1612" i="6" s="1"/>
  <c r="J861" i="4"/>
  <c r="K861" i="4"/>
  <c r="H1612" i="6" s="1"/>
  <c r="M861" i="4"/>
  <c r="I1612" i="6" s="1"/>
  <c r="N861" i="4"/>
  <c r="O861" i="4"/>
  <c r="P861" i="4"/>
  <c r="J1612" i="6" s="1"/>
  <c r="D862" i="4"/>
  <c r="B1576" i="6" s="1"/>
  <c r="E862" i="4"/>
  <c r="C1576" i="6" s="1"/>
  <c r="F862" i="4"/>
  <c r="D1576" i="6" s="1"/>
  <c r="G862" i="4"/>
  <c r="E1576" i="6" s="1"/>
  <c r="H862" i="4"/>
  <c r="F1576" i="6" s="1"/>
  <c r="I862" i="4"/>
  <c r="G1576" i="6" s="1"/>
  <c r="J862" i="4"/>
  <c r="K862" i="4"/>
  <c r="H1576" i="6" s="1"/>
  <c r="M862" i="4"/>
  <c r="I1576" i="6" s="1"/>
  <c r="N862" i="4"/>
  <c r="O862" i="4"/>
  <c r="P862" i="4"/>
  <c r="J1576" i="6" s="1"/>
  <c r="D863" i="4"/>
  <c r="B636" i="6" s="1"/>
  <c r="E863" i="4"/>
  <c r="C636" i="6" s="1"/>
  <c r="F863" i="4"/>
  <c r="D636" i="6" s="1"/>
  <c r="G863" i="4"/>
  <c r="E636" i="6" s="1"/>
  <c r="H863" i="4"/>
  <c r="F636" i="6" s="1"/>
  <c r="I863" i="4"/>
  <c r="G636" i="6" s="1"/>
  <c r="J863" i="4"/>
  <c r="K863" i="4"/>
  <c r="H636" i="6" s="1"/>
  <c r="M863" i="4"/>
  <c r="I636" i="6" s="1"/>
  <c r="N863" i="4"/>
  <c r="O863" i="4"/>
  <c r="P863" i="4"/>
  <c r="J636" i="6" s="1"/>
  <c r="D864" i="4"/>
  <c r="B572" i="6" s="1"/>
  <c r="E864" i="4"/>
  <c r="C572" i="6" s="1"/>
  <c r="F864" i="4"/>
  <c r="D572" i="6" s="1"/>
  <c r="G864" i="4"/>
  <c r="E572" i="6" s="1"/>
  <c r="H864" i="4"/>
  <c r="F572" i="6" s="1"/>
  <c r="I864" i="4"/>
  <c r="G572" i="6" s="1"/>
  <c r="J864" i="4"/>
  <c r="K864" i="4"/>
  <c r="H572" i="6" s="1"/>
  <c r="M864" i="4"/>
  <c r="I572" i="6" s="1"/>
  <c r="N864" i="4"/>
  <c r="O864" i="4"/>
  <c r="P864" i="4"/>
  <c r="J572" i="6" s="1"/>
  <c r="D865" i="4"/>
  <c r="B386" i="6" s="1"/>
  <c r="E865" i="4"/>
  <c r="C386" i="6" s="1"/>
  <c r="F865" i="4"/>
  <c r="D386" i="6" s="1"/>
  <c r="G865" i="4"/>
  <c r="E386" i="6" s="1"/>
  <c r="H865" i="4"/>
  <c r="F386" i="6" s="1"/>
  <c r="I865" i="4"/>
  <c r="G386" i="6" s="1"/>
  <c r="J865" i="4"/>
  <c r="K865" i="4"/>
  <c r="H386" i="6" s="1"/>
  <c r="M865" i="4"/>
  <c r="I386" i="6" s="1"/>
  <c r="N865" i="4"/>
  <c r="O865" i="4"/>
  <c r="P865" i="4"/>
  <c r="J386" i="6" s="1"/>
  <c r="D866" i="4"/>
  <c r="B208" i="6" s="1"/>
  <c r="E866" i="4"/>
  <c r="C208" i="6" s="1"/>
  <c r="F866" i="4"/>
  <c r="D208" i="6" s="1"/>
  <c r="G866" i="4"/>
  <c r="E208" i="6" s="1"/>
  <c r="H866" i="4"/>
  <c r="F208" i="6" s="1"/>
  <c r="I866" i="4"/>
  <c r="G208" i="6" s="1"/>
  <c r="J866" i="4"/>
  <c r="K866" i="4"/>
  <c r="H208" i="6" s="1"/>
  <c r="M866" i="4"/>
  <c r="I208" i="6" s="1"/>
  <c r="N866" i="4"/>
  <c r="O866" i="4"/>
  <c r="P866" i="4"/>
  <c r="J208" i="6" s="1"/>
  <c r="D867" i="4"/>
  <c r="B228" i="6" s="1"/>
  <c r="E867" i="4"/>
  <c r="C228" i="6" s="1"/>
  <c r="F867" i="4"/>
  <c r="D228" i="6" s="1"/>
  <c r="G867" i="4"/>
  <c r="E228" i="6" s="1"/>
  <c r="H867" i="4"/>
  <c r="F228" i="6" s="1"/>
  <c r="I867" i="4"/>
  <c r="G228" i="6" s="1"/>
  <c r="J867" i="4"/>
  <c r="K867" i="4"/>
  <c r="H228" i="6" s="1"/>
  <c r="M867" i="4"/>
  <c r="I228" i="6" s="1"/>
  <c r="N867" i="4"/>
  <c r="O867" i="4"/>
  <c r="P867" i="4"/>
  <c r="J228" i="6" s="1"/>
  <c r="D868" i="4"/>
  <c r="B305" i="6" s="1"/>
  <c r="E868" i="4"/>
  <c r="C305" i="6" s="1"/>
  <c r="F868" i="4"/>
  <c r="D305" i="6" s="1"/>
  <c r="G868" i="4"/>
  <c r="E305" i="6" s="1"/>
  <c r="H868" i="4"/>
  <c r="F305" i="6" s="1"/>
  <c r="I868" i="4"/>
  <c r="G305" i="6" s="1"/>
  <c r="J868" i="4"/>
  <c r="K868" i="4"/>
  <c r="H305" i="6" s="1"/>
  <c r="M868" i="4"/>
  <c r="I305" i="6" s="1"/>
  <c r="N868" i="4"/>
  <c r="O868" i="4"/>
  <c r="P868" i="4"/>
  <c r="J305" i="6" s="1"/>
  <c r="D869" i="4"/>
  <c r="B499" i="6" s="1"/>
  <c r="E869" i="4"/>
  <c r="C499" i="6" s="1"/>
  <c r="F869" i="4"/>
  <c r="D499" i="6" s="1"/>
  <c r="G869" i="4"/>
  <c r="E499" i="6" s="1"/>
  <c r="H869" i="4"/>
  <c r="F499" i="6" s="1"/>
  <c r="I869" i="4"/>
  <c r="G499" i="6" s="1"/>
  <c r="J869" i="4"/>
  <c r="K869" i="4"/>
  <c r="H499" i="6" s="1"/>
  <c r="M869" i="4"/>
  <c r="I499" i="6" s="1"/>
  <c r="N869" i="4"/>
  <c r="O869" i="4"/>
  <c r="P869" i="4"/>
  <c r="J499" i="6" s="1"/>
  <c r="D870" i="4"/>
  <c r="B495" i="6" s="1"/>
  <c r="E870" i="4"/>
  <c r="C495" i="6" s="1"/>
  <c r="F870" i="4"/>
  <c r="D495" i="6" s="1"/>
  <c r="G870" i="4"/>
  <c r="E495" i="6" s="1"/>
  <c r="H870" i="4"/>
  <c r="F495" i="6" s="1"/>
  <c r="I870" i="4"/>
  <c r="G495" i="6" s="1"/>
  <c r="J870" i="4"/>
  <c r="K870" i="4"/>
  <c r="H495" i="6" s="1"/>
  <c r="M870" i="4"/>
  <c r="I495" i="6" s="1"/>
  <c r="N870" i="4"/>
  <c r="O870" i="4"/>
  <c r="P870" i="4"/>
  <c r="J495" i="6" s="1"/>
  <c r="D871" i="4"/>
  <c r="B1229" i="6" s="1"/>
  <c r="E871" i="4"/>
  <c r="C1229" i="6" s="1"/>
  <c r="F871" i="4"/>
  <c r="D1229" i="6" s="1"/>
  <c r="G871" i="4"/>
  <c r="E1229" i="6" s="1"/>
  <c r="H871" i="4"/>
  <c r="F1229" i="6" s="1"/>
  <c r="I871" i="4"/>
  <c r="G1229" i="6" s="1"/>
  <c r="J871" i="4"/>
  <c r="K871" i="4"/>
  <c r="H1229" i="6" s="1"/>
  <c r="M871" i="4"/>
  <c r="I1229" i="6" s="1"/>
  <c r="N871" i="4"/>
  <c r="O871" i="4"/>
  <c r="P871" i="4"/>
  <c r="J1229" i="6" s="1"/>
  <c r="D872" i="4"/>
  <c r="B614" i="6" s="1"/>
  <c r="E872" i="4"/>
  <c r="C614" i="6" s="1"/>
  <c r="F872" i="4"/>
  <c r="D614" i="6" s="1"/>
  <c r="G872" i="4"/>
  <c r="E614" i="6" s="1"/>
  <c r="H872" i="4"/>
  <c r="F614" i="6" s="1"/>
  <c r="I872" i="4"/>
  <c r="G614" i="6" s="1"/>
  <c r="J872" i="4"/>
  <c r="K872" i="4"/>
  <c r="H614" i="6" s="1"/>
  <c r="M872" i="4"/>
  <c r="I614" i="6" s="1"/>
  <c r="N872" i="4"/>
  <c r="O872" i="4"/>
  <c r="P872" i="4"/>
  <c r="J614" i="6" s="1"/>
  <c r="D873" i="4"/>
  <c r="B671" i="6" s="1"/>
  <c r="E873" i="4"/>
  <c r="C671" i="6" s="1"/>
  <c r="F873" i="4"/>
  <c r="D671" i="6" s="1"/>
  <c r="G873" i="4"/>
  <c r="E671" i="6" s="1"/>
  <c r="H873" i="4"/>
  <c r="F671" i="6" s="1"/>
  <c r="I873" i="4"/>
  <c r="G671" i="6" s="1"/>
  <c r="J873" i="4"/>
  <c r="K873" i="4"/>
  <c r="H671" i="6" s="1"/>
  <c r="M873" i="4"/>
  <c r="I671" i="6" s="1"/>
  <c r="N873" i="4"/>
  <c r="O873" i="4"/>
  <c r="P873" i="4"/>
  <c r="J671" i="6" s="1"/>
  <c r="D874" i="4"/>
  <c r="B674" i="6" s="1"/>
  <c r="E874" i="4"/>
  <c r="C674" i="6" s="1"/>
  <c r="F874" i="4"/>
  <c r="D674" i="6" s="1"/>
  <c r="G874" i="4"/>
  <c r="E674" i="6" s="1"/>
  <c r="H874" i="4"/>
  <c r="F674" i="6" s="1"/>
  <c r="I874" i="4"/>
  <c r="G674" i="6" s="1"/>
  <c r="J874" i="4"/>
  <c r="K874" i="4"/>
  <c r="H674" i="6" s="1"/>
  <c r="M874" i="4"/>
  <c r="I674" i="6" s="1"/>
  <c r="N874" i="4"/>
  <c r="O874" i="4"/>
  <c r="P874" i="4"/>
  <c r="J674" i="6" s="1"/>
  <c r="D875" i="4"/>
  <c r="B322" i="6" s="1"/>
  <c r="E875" i="4"/>
  <c r="C322" i="6" s="1"/>
  <c r="F875" i="4"/>
  <c r="D322" i="6" s="1"/>
  <c r="G875" i="4"/>
  <c r="E322" i="6" s="1"/>
  <c r="H875" i="4"/>
  <c r="F322" i="6" s="1"/>
  <c r="I875" i="4"/>
  <c r="G322" i="6" s="1"/>
  <c r="J875" i="4"/>
  <c r="K875" i="4"/>
  <c r="H322" i="6" s="1"/>
  <c r="M875" i="4"/>
  <c r="I322" i="6" s="1"/>
  <c r="N875" i="4"/>
  <c r="O875" i="4"/>
  <c r="P875" i="4"/>
  <c r="J322" i="6" s="1"/>
  <c r="D876" i="4"/>
  <c r="B317" i="6" s="1"/>
  <c r="E876" i="4"/>
  <c r="C317" i="6" s="1"/>
  <c r="F876" i="4"/>
  <c r="D317" i="6" s="1"/>
  <c r="G876" i="4"/>
  <c r="E317" i="6" s="1"/>
  <c r="H876" i="4"/>
  <c r="F317" i="6" s="1"/>
  <c r="I876" i="4"/>
  <c r="G317" i="6" s="1"/>
  <c r="J876" i="4"/>
  <c r="K876" i="4"/>
  <c r="H317" i="6" s="1"/>
  <c r="M876" i="4"/>
  <c r="I317" i="6" s="1"/>
  <c r="N876" i="4"/>
  <c r="O876" i="4"/>
  <c r="P876" i="4"/>
  <c r="J317" i="6" s="1"/>
  <c r="D877" i="4"/>
  <c r="B239" i="6" s="1"/>
  <c r="E877" i="4"/>
  <c r="C239" i="6" s="1"/>
  <c r="F877" i="4"/>
  <c r="D239" i="6" s="1"/>
  <c r="G877" i="4"/>
  <c r="E239" i="6" s="1"/>
  <c r="H877" i="4"/>
  <c r="F239" i="6" s="1"/>
  <c r="I877" i="4"/>
  <c r="G239" i="6" s="1"/>
  <c r="J877" i="4"/>
  <c r="K877" i="4"/>
  <c r="H239" i="6" s="1"/>
  <c r="M877" i="4"/>
  <c r="I239" i="6" s="1"/>
  <c r="N877" i="4"/>
  <c r="O877" i="4"/>
  <c r="P877" i="4"/>
  <c r="J239" i="6" s="1"/>
  <c r="D878" i="4"/>
  <c r="B1715" i="6" s="1"/>
  <c r="E878" i="4"/>
  <c r="C1715" i="6" s="1"/>
  <c r="F878" i="4"/>
  <c r="D1715" i="6" s="1"/>
  <c r="G878" i="4"/>
  <c r="E1715" i="6" s="1"/>
  <c r="H878" i="4"/>
  <c r="F1715" i="6" s="1"/>
  <c r="I878" i="4"/>
  <c r="G1715" i="6" s="1"/>
  <c r="J878" i="4"/>
  <c r="K878" i="4"/>
  <c r="H1715" i="6" s="1"/>
  <c r="M878" i="4"/>
  <c r="I1715" i="6" s="1"/>
  <c r="N878" i="4"/>
  <c r="O878" i="4"/>
  <c r="P878" i="4"/>
  <c r="J1715" i="6" s="1"/>
  <c r="D879" i="4"/>
  <c r="B1716" i="6" s="1"/>
  <c r="E879" i="4"/>
  <c r="C1716" i="6" s="1"/>
  <c r="F879" i="4"/>
  <c r="D1716" i="6" s="1"/>
  <c r="G879" i="4"/>
  <c r="E1716" i="6" s="1"/>
  <c r="H879" i="4"/>
  <c r="F1716" i="6" s="1"/>
  <c r="I879" i="4"/>
  <c r="G1716" i="6" s="1"/>
  <c r="J879" i="4"/>
  <c r="K879" i="4"/>
  <c r="H1716" i="6" s="1"/>
  <c r="M879" i="4"/>
  <c r="I1716" i="6" s="1"/>
  <c r="N879" i="4"/>
  <c r="O879" i="4"/>
  <c r="P879" i="4"/>
  <c r="J1716" i="6" s="1"/>
  <c r="D880" i="4"/>
  <c r="B1458" i="6" s="1"/>
  <c r="E880" i="4"/>
  <c r="C1458" i="6" s="1"/>
  <c r="F880" i="4"/>
  <c r="D1458" i="6" s="1"/>
  <c r="G880" i="4"/>
  <c r="E1458" i="6" s="1"/>
  <c r="H880" i="4"/>
  <c r="F1458" i="6" s="1"/>
  <c r="I880" i="4"/>
  <c r="G1458" i="6" s="1"/>
  <c r="J880" i="4"/>
  <c r="K880" i="4"/>
  <c r="H1458" i="6" s="1"/>
  <c r="M880" i="4"/>
  <c r="I1458" i="6" s="1"/>
  <c r="N880" i="4"/>
  <c r="O880" i="4"/>
  <c r="P880" i="4"/>
  <c r="J1458" i="6" s="1"/>
  <c r="D881" i="4"/>
  <c r="B410" i="6" s="1"/>
  <c r="E881" i="4"/>
  <c r="C410" i="6" s="1"/>
  <c r="F881" i="4"/>
  <c r="D410" i="6" s="1"/>
  <c r="G881" i="4"/>
  <c r="E410" i="6" s="1"/>
  <c r="H881" i="4"/>
  <c r="F410" i="6" s="1"/>
  <c r="I881" i="4"/>
  <c r="G410" i="6" s="1"/>
  <c r="J881" i="4"/>
  <c r="K881" i="4"/>
  <c r="H410" i="6" s="1"/>
  <c r="M881" i="4"/>
  <c r="I410" i="6" s="1"/>
  <c r="N881" i="4"/>
  <c r="O881" i="4"/>
  <c r="P881" i="4"/>
  <c r="J410" i="6" s="1"/>
  <c r="D882" i="4"/>
  <c r="B411" i="6" s="1"/>
  <c r="E882" i="4"/>
  <c r="C411" i="6" s="1"/>
  <c r="F882" i="4"/>
  <c r="D411" i="6" s="1"/>
  <c r="G882" i="4"/>
  <c r="E411" i="6" s="1"/>
  <c r="H882" i="4"/>
  <c r="F411" i="6" s="1"/>
  <c r="I882" i="4"/>
  <c r="G411" i="6" s="1"/>
  <c r="J882" i="4"/>
  <c r="K882" i="4"/>
  <c r="H411" i="6" s="1"/>
  <c r="M882" i="4"/>
  <c r="I411" i="6" s="1"/>
  <c r="N882" i="4"/>
  <c r="O882" i="4"/>
  <c r="P882" i="4"/>
  <c r="J411" i="6" s="1"/>
  <c r="D883" i="4"/>
  <c r="B632" i="6" s="1"/>
  <c r="E883" i="4"/>
  <c r="C632" i="6" s="1"/>
  <c r="F883" i="4"/>
  <c r="D632" i="6" s="1"/>
  <c r="G883" i="4"/>
  <c r="E632" i="6" s="1"/>
  <c r="H883" i="4"/>
  <c r="F632" i="6" s="1"/>
  <c r="I883" i="4"/>
  <c r="G632" i="6" s="1"/>
  <c r="J883" i="4"/>
  <c r="K883" i="4"/>
  <c r="H632" i="6" s="1"/>
  <c r="M883" i="4"/>
  <c r="I632" i="6" s="1"/>
  <c r="N883" i="4"/>
  <c r="O883" i="4"/>
  <c r="P883" i="4"/>
  <c r="J632" i="6" s="1"/>
  <c r="D884" i="4"/>
  <c r="B633" i="6" s="1"/>
  <c r="E884" i="4"/>
  <c r="C633" i="6" s="1"/>
  <c r="F884" i="4"/>
  <c r="D633" i="6" s="1"/>
  <c r="G884" i="4"/>
  <c r="E633" i="6" s="1"/>
  <c r="H884" i="4"/>
  <c r="F633" i="6" s="1"/>
  <c r="I884" i="4"/>
  <c r="G633" i="6" s="1"/>
  <c r="J884" i="4"/>
  <c r="K884" i="4"/>
  <c r="H633" i="6" s="1"/>
  <c r="M884" i="4"/>
  <c r="I633" i="6" s="1"/>
  <c r="N884" i="4"/>
  <c r="O884" i="4"/>
  <c r="P884" i="4"/>
  <c r="J633" i="6" s="1"/>
  <c r="D885" i="4"/>
  <c r="B637" i="6" s="1"/>
  <c r="E885" i="4"/>
  <c r="C637" i="6" s="1"/>
  <c r="F885" i="4"/>
  <c r="D637" i="6" s="1"/>
  <c r="G885" i="4"/>
  <c r="E637" i="6" s="1"/>
  <c r="H885" i="4"/>
  <c r="F637" i="6" s="1"/>
  <c r="I885" i="4"/>
  <c r="G637" i="6" s="1"/>
  <c r="J885" i="4"/>
  <c r="K885" i="4"/>
  <c r="H637" i="6" s="1"/>
  <c r="M885" i="4"/>
  <c r="I637" i="6" s="1"/>
  <c r="N885" i="4"/>
  <c r="O885" i="4"/>
  <c r="P885" i="4"/>
  <c r="J637" i="6" s="1"/>
  <c r="D886" i="4"/>
  <c r="B127" i="6" s="1"/>
  <c r="E886" i="4"/>
  <c r="C127" i="6" s="1"/>
  <c r="F886" i="4"/>
  <c r="D127" i="6" s="1"/>
  <c r="G886" i="4"/>
  <c r="E127" i="6" s="1"/>
  <c r="H886" i="4"/>
  <c r="F127" i="6" s="1"/>
  <c r="I886" i="4"/>
  <c r="G127" i="6" s="1"/>
  <c r="J886" i="4"/>
  <c r="K886" i="4"/>
  <c r="H127" i="6" s="1"/>
  <c r="M886" i="4"/>
  <c r="I127" i="6" s="1"/>
  <c r="N886" i="4"/>
  <c r="O886" i="4"/>
  <c r="P886" i="4"/>
  <c r="J127" i="6" s="1"/>
  <c r="D887" i="4"/>
  <c r="B1807" i="6" s="1"/>
  <c r="E887" i="4"/>
  <c r="C1807" i="6" s="1"/>
  <c r="F887" i="4"/>
  <c r="D1807" i="6" s="1"/>
  <c r="G887" i="4"/>
  <c r="E1807" i="6" s="1"/>
  <c r="H887" i="4"/>
  <c r="F1807" i="6" s="1"/>
  <c r="I887" i="4"/>
  <c r="G1807" i="6" s="1"/>
  <c r="J887" i="4"/>
  <c r="K887" i="4"/>
  <c r="H1807" i="6" s="1"/>
  <c r="M887" i="4"/>
  <c r="I1807" i="6" s="1"/>
  <c r="N887" i="4"/>
  <c r="O887" i="4"/>
  <c r="P887" i="4"/>
  <c r="J1807" i="6" s="1"/>
  <c r="D888" i="4"/>
  <c r="B1812" i="6" s="1"/>
  <c r="E888" i="4"/>
  <c r="C1812" i="6" s="1"/>
  <c r="F888" i="4"/>
  <c r="D1812" i="6" s="1"/>
  <c r="G888" i="4"/>
  <c r="E1812" i="6" s="1"/>
  <c r="H888" i="4"/>
  <c r="F1812" i="6" s="1"/>
  <c r="I888" i="4"/>
  <c r="G1812" i="6" s="1"/>
  <c r="J888" i="4"/>
  <c r="K888" i="4"/>
  <c r="H1812" i="6" s="1"/>
  <c r="M888" i="4"/>
  <c r="I1812" i="6" s="1"/>
  <c r="N888" i="4"/>
  <c r="O888" i="4"/>
  <c r="P888" i="4"/>
  <c r="J1812" i="6" s="1"/>
  <c r="D889" i="4"/>
  <c r="B1494" i="6" s="1"/>
  <c r="E889" i="4"/>
  <c r="C1494" i="6" s="1"/>
  <c r="F889" i="4"/>
  <c r="D1494" i="6" s="1"/>
  <c r="G889" i="4"/>
  <c r="E1494" i="6" s="1"/>
  <c r="H889" i="4"/>
  <c r="F1494" i="6" s="1"/>
  <c r="I889" i="4"/>
  <c r="G1494" i="6" s="1"/>
  <c r="J889" i="4"/>
  <c r="K889" i="4"/>
  <c r="H1494" i="6" s="1"/>
  <c r="M889" i="4"/>
  <c r="I1494" i="6" s="1"/>
  <c r="N889" i="4"/>
  <c r="O889" i="4"/>
  <c r="P889" i="4"/>
  <c r="J1494" i="6" s="1"/>
  <c r="D890" i="4"/>
  <c r="B226" i="6" s="1"/>
  <c r="E890" i="4"/>
  <c r="C226" i="6" s="1"/>
  <c r="F890" i="4"/>
  <c r="D226" i="6" s="1"/>
  <c r="G890" i="4"/>
  <c r="E226" i="6" s="1"/>
  <c r="H890" i="4"/>
  <c r="F226" i="6" s="1"/>
  <c r="I890" i="4"/>
  <c r="G226" i="6" s="1"/>
  <c r="J890" i="4"/>
  <c r="K890" i="4"/>
  <c r="H226" i="6" s="1"/>
  <c r="M890" i="4"/>
  <c r="I226" i="6" s="1"/>
  <c r="N890" i="4"/>
  <c r="O890" i="4"/>
  <c r="P890" i="4"/>
  <c r="J226" i="6" s="1"/>
  <c r="D891" i="4"/>
  <c r="B1625" i="6" s="1"/>
  <c r="E891" i="4"/>
  <c r="C1625" i="6" s="1"/>
  <c r="F891" i="4"/>
  <c r="D1625" i="6" s="1"/>
  <c r="G891" i="4"/>
  <c r="E1625" i="6" s="1"/>
  <c r="H891" i="4"/>
  <c r="F1625" i="6" s="1"/>
  <c r="I891" i="4"/>
  <c r="G1625" i="6" s="1"/>
  <c r="J891" i="4"/>
  <c r="K891" i="4"/>
  <c r="H1625" i="6" s="1"/>
  <c r="M891" i="4"/>
  <c r="I1625" i="6" s="1"/>
  <c r="N891" i="4"/>
  <c r="O891" i="4"/>
  <c r="P891" i="4"/>
  <c r="J1625" i="6" s="1"/>
  <c r="D892" i="4"/>
  <c r="B1275" i="6" s="1"/>
  <c r="E892" i="4"/>
  <c r="C1275" i="6" s="1"/>
  <c r="F892" i="4"/>
  <c r="D1275" i="6" s="1"/>
  <c r="G892" i="4"/>
  <c r="E1275" i="6" s="1"/>
  <c r="H892" i="4"/>
  <c r="F1275" i="6" s="1"/>
  <c r="I892" i="4"/>
  <c r="G1275" i="6" s="1"/>
  <c r="J892" i="4"/>
  <c r="K892" i="4"/>
  <c r="H1275" i="6" s="1"/>
  <c r="M892" i="4"/>
  <c r="I1275" i="6" s="1"/>
  <c r="N892" i="4"/>
  <c r="O892" i="4"/>
  <c r="P892" i="4"/>
  <c r="J1275" i="6" s="1"/>
  <c r="D893" i="4"/>
  <c r="B1677" i="6" s="1"/>
  <c r="E893" i="4"/>
  <c r="C1677" i="6" s="1"/>
  <c r="F893" i="4"/>
  <c r="D1677" i="6" s="1"/>
  <c r="G893" i="4"/>
  <c r="E1677" i="6" s="1"/>
  <c r="H893" i="4"/>
  <c r="F1677" i="6" s="1"/>
  <c r="I893" i="4"/>
  <c r="G1677" i="6" s="1"/>
  <c r="J893" i="4"/>
  <c r="K893" i="4"/>
  <c r="H1677" i="6" s="1"/>
  <c r="M893" i="4"/>
  <c r="I1677" i="6" s="1"/>
  <c r="N893" i="4"/>
  <c r="O893" i="4"/>
  <c r="P893" i="4"/>
  <c r="J1677" i="6" s="1"/>
  <c r="D894" i="4"/>
  <c r="B1676" i="6" s="1"/>
  <c r="E894" i="4"/>
  <c r="C1676" i="6" s="1"/>
  <c r="F894" i="4"/>
  <c r="D1676" i="6" s="1"/>
  <c r="G894" i="4"/>
  <c r="E1676" i="6" s="1"/>
  <c r="H894" i="4"/>
  <c r="F1676" i="6" s="1"/>
  <c r="I894" i="4"/>
  <c r="G1676" i="6" s="1"/>
  <c r="J894" i="4"/>
  <c r="K894" i="4"/>
  <c r="H1676" i="6" s="1"/>
  <c r="M894" i="4"/>
  <c r="I1676" i="6" s="1"/>
  <c r="N894" i="4"/>
  <c r="O894" i="4"/>
  <c r="P894" i="4"/>
  <c r="J1676" i="6" s="1"/>
  <c r="D895" i="4"/>
  <c r="B1675" i="6" s="1"/>
  <c r="E895" i="4"/>
  <c r="C1675" i="6" s="1"/>
  <c r="F895" i="4"/>
  <c r="D1675" i="6" s="1"/>
  <c r="G895" i="4"/>
  <c r="E1675" i="6" s="1"/>
  <c r="H895" i="4"/>
  <c r="F1675" i="6" s="1"/>
  <c r="I895" i="4"/>
  <c r="G1675" i="6" s="1"/>
  <c r="J895" i="4"/>
  <c r="K895" i="4"/>
  <c r="H1675" i="6" s="1"/>
  <c r="M895" i="4"/>
  <c r="I1675" i="6" s="1"/>
  <c r="N895" i="4"/>
  <c r="O895" i="4"/>
  <c r="P895" i="4"/>
  <c r="J1675" i="6" s="1"/>
  <c r="D896" i="4"/>
  <c r="B1674" i="6" s="1"/>
  <c r="E896" i="4"/>
  <c r="C1674" i="6" s="1"/>
  <c r="F896" i="4"/>
  <c r="D1674" i="6" s="1"/>
  <c r="G896" i="4"/>
  <c r="E1674" i="6" s="1"/>
  <c r="H896" i="4"/>
  <c r="F1674" i="6" s="1"/>
  <c r="I896" i="4"/>
  <c r="G1674" i="6" s="1"/>
  <c r="J896" i="4"/>
  <c r="K896" i="4"/>
  <c r="H1674" i="6" s="1"/>
  <c r="M896" i="4"/>
  <c r="I1674" i="6" s="1"/>
  <c r="N896" i="4"/>
  <c r="O896" i="4"/>
  <c r="P896" i="4"/>
  <c r="J1674" i="6" s="1"/>
  <c r="D897" i="4"/>
  <c r="B1672" i="6" s="1"/>
  <c r="E897" i="4"/>
  <c r="C1672" i="6" s="1"/>
  <c r="F897" i="4"/>
  <c r="D1672" i="6" s="1"/>
  <c r="G897" i="4"/>
  <c r="E1672" i="6" s="1"/>
  <c r="H897" i="4"/>
  <c r="F1672" i="6" s="1"/>
  <c r="I897" i="4"/>
  <c r="G1672" i="6" s="1"/>
  <c r="J897" i="4"/>
  <c r="K897" i="4"/>
  <c r="H1672" i="6" s="1"/>
  <c r="M897" i="4"/>
  <c r="I1672" i="6" s="1"/>
  <c r="N897" i="4"/>
  <c r="O897" i="4"/>
  <c r="P897" i="4"/>
  <c r="J1672" i="6" s="1"/>
  <c r="D898" i="4"/>
  <c r="B1673" i="6" s="1"/>
  <c r="E898" i="4"/>
  <c r="C1673" i="6" s="1"/>
  <c r="F898" i="4"/>
  <c r="D1673" i="6" s="1"/>
  <c r="G898" i="4"/>
  <c r="E1673" i="6" s="1"/>
  <c r="H898" i="4"/>
  <c r="F1673" i="6" s="1"/>
  <c r="I898" i="4"/>
  <c r="G1673" i="6" s="1"/>
  <c r="J898" i="4"/>
  <c r="K898" i="4"/>
  <c r="H1673" i="6" s="1"/>
  <c r="M898" i="4"/>
  <c r="I1673" i="6" s="1"/>
  <c r="N898" i="4"/>
  <c r="O898" i="4"/>
  <c r="P898" i="4"/>
  <c r="J1673" i="6" s="1"/>
  <c r="D899" i="4"/>
  <c r="B1658" i="6" s="1"/>
  <c r="E899" i="4"/>
  <c r="C1658" i="6" s="1"/>
  <c r="F899" i="4"/>
  <c r="D1658" i="6" s="1"/>
  <c r="G899" i="4"/>
  <c r="E1658" i="6" s="1"/>
  <c r="H899" i="4"/>
  <c r="F1658" i="6" s="1"/>
  <c r="I899" i="4"/>
  <c r="G1658" i="6" s="1"/>
  <c r="J899" i="4"/>
  <c r="K899" i="4"/>
  <c r="H1658" i="6" s="1"/>
  <c r="M899" i="4"/>
  <c r="I1658" i="6" s="1"/>
  <c r="N899" i="4"/>
  <c r="O899" i="4"/>
  <c r="P899" i="4"/>
  <c r="J1658" i="6" s="1"/>
  <c r="D900" i="4"/>
  <c r="B1683" i="6" s="1"/>
  <c r="E900" i="4"/>
  <c r="C1683" i="6" s="1"/>
  <c r="F900" i="4"/>
  <c r="D1683" i="6" s="1"/>
  <c r="G900" i="4"/>
  <c r="E1683" i="6" s="1"/>
  <c r="H900" i="4"/>
  <c r="F1683" i="6" s="1"/>
  <c r="I900" i="4"/>
  <c r="G1683" i="6" s="1"/>
  <c r="J900" i="4"/>
  <c r="K900" i="4"/>
  <c r="H1683" i="6" s="1"/>
  <c r="M900" i="4"/>
  <c r="I1683" i="6" s="1"/>
  <c r="N900" i="4"/>
  <c r="O900" i="4"/>
  <c r="P900" i="4"/>
  <c r="J1683" i="6" s="1"/>
  <c r="D901" i="4"/>
  <c r="B1669" i="6" s="1"/>
  <c r="E901" i="4"/>
  <c r="C1669" i="6" s="1"/>
  <c r="F901" i="4"/>
  <c r="D1669" i="6" s="1"/>
  <c r="G901" i="4"/>
  <c r="E1669" i="6" s="1"/>
  <c r="H901" i="4"/>
  <c r="F1669" i="6" s="1"/>
  <c r="I901" i="4"/>
  <c r="G1669" i="6" s="1"/>
  <c r="J901" i="4"/>
  <c r="K901" i="4"/>
  <c r="H1669" i="6" s="1"/>
  <c r="M901" i="4"/>
  <c r="I1669" i="6" s="1"/>
  <c r="N901" i="4"/>
  <c r="O901" i="4"/>
  <c r="P901" i="4"/>
  <c r="J1669" i="6" s="1"/>
  <c r="D902" i="4"/>
  <c r="B1690" i="6" s="1"/>
  <c r="E902" i="4"/>
  <c r="C1690" i="6" s="1"/>
  <c r="F902" i="4"/>
  <c r="D1690" i="6" s="1"/>
  <c r="G902" i="4"/>
  <c r="E1690" i="6" s="1"/>
  <c r="H902" i="4"/>
  <c r="F1690" i="6" s="1"/>
  <c r="I902" i="4"/>
  <c r="G1690" i="6" s="1"/>
  <c r="J902" i="4"/>
  <c r="K902" i="4"/>
  <c r="H1690" i="6" s="1"/>
  <c r="M902" i="4"/>
  <c r="I1690" i="6" s="1"/>
  <c r="N902" i="4"/>
  <c r="O902" i="4"/>
  <c r="P902" i="4"/>
  <c r="J1690" i="6" s="1"/>
  <c r="D903" i="4"/>
  <c r="B1414" i="6" s="1"/>
  <c r="E903" i="4"/>
  <c r="C1414" i="6" s="1"/>
  <c r="F903" i="4"/>
  <c r="D1414" i="6" s="1"/>
  <c r="G903" i="4"/>
  <c r="E1414" i="6" s="1"/>
  <c r="H903" i="4"/>
  <c r="F1414" i="6" s="1"/>
  <c r="I903" i="4"/>
  <c r="G1414" i="6" s="1"/>
  <c r="J903" i="4"/>
  <c r="K903" i="4"/>
  <c r="H1414" i="6" s="1"/>
  <c r="M903" i="4"/>
  <c r="I1414" i="6" s="1"/>
  <c r="N903" i="4"/>
  <c r="O903" i="4"/>
  <c r="P903" i="4"/>
  <c r="J1414" i="6" s="1"/>
  <c r="D904" i="4"/>
  <c r="B1413" i="6" s="1"/>
  <c r="E904" i="4"/>
  <c r="C1413" i="6" s="1"/>
  <c r="F904" i="4"/>
  <c r="D1413" i="6" s="1"/>
  <c r="G904" i="4"/>
  <c r="E1413" i="6" s="1"/>
  <c r="H904" i="4"/>
  <c r="F1413" i="6" s="1"/>
  <c r="I904" i="4"/>
  <c r="G1413" i="6" s="1"/>
  <c r="J904" i="4"/>
  <c r="K904" i="4"/>
  <c r="H1413" i="6" s="1"/>
  <c r="M904" i="4"/>
  <c r="I1413" i="6" s="1"/>
  <c r="N904" i="4"/>
  <c r="O904" i="4"/>
  <c r="P904" i="4"/>
  <c r="J1413" i="6" s="1"/>
  <c r="D905" i="4"/>
  <c r="B1412" i="6" s="1"/>
  <c r="E905" i="4"/>
  <c r="C1412" i="6" s="1"/>
  <c r="F905" i="4"/>
  <c r="D1412" i="6" s="1"/>
  <c r="G905" i="4"/>
  <c r="E1412" i="6" s="1"/>
  <c r="H905" i="4"/>
  <c r="F1412" i="6" s="1"/>
  <c r="I905" i="4"/>
  <c r="G1412" i="6" s="1"/>
  <c r="J905" i="4"/>
  <c r="K905" i="4"/>
  <c r="H1412" i="6" s="1"/>
  <c r="M905" i="4"/>
  <c r="I1412" i="6" s="1"/>
  <c r="N905" i="4"/>
  <c r="O905" i="4"/>
  <c r="P905" i="4"/>
  <c r="J1412" i="6" s="1"/>
  <c r="D906" i="4"/>
  <c r="B104" i="6" s="1"/>
  <c r="E906" i="4"/>
  <c r="C104" i="6" s="1"/>
  <c r="F906" i="4"/>
  <c r="D104" i="6" s="1"/>
  <c r="G906" i="4"/>
  <c r="E104" i="6" s="1"/>
  <c r="H906" i="4"/>
  <c r="F104" i="6" s="1"/>
  <c r="I906" i="4"/>
  <c r="G104" i="6" s="1"/>
  <c r="J906" i="4"/>
  <c r="K906" i="4"/>
  <c r="H104" i="6" s="1"/>
  <c r="M906" i="4"/>
  <c r="I104" i="6" s="1"/>
  <c r="N906" i="4"/>
  <c r="O906" i="4"/>
  <c r="P906" i="4"/>
  <c r="J104" i="6" s="1"/>
  <c r="D907" i="4"/>
  <c r="B1654" i="6" s="1"/>
  <c r="E907" i="4"/>
  <c r="C1654" i="6" s="1"/>
  <c r="F907" i="4"/>
  <c r="D1654" i="6" s="1"/>
  <c r="G907" i="4"/>
  <c r="E1654" i="6" s="1"/>
  <c r="H907" i="4"/>
  <c r="F1654" i="6" s="1"/>
  <c r="I907" i="4"/>
  <c r="G1654" i="6" s="1"/>
  <c r="J907" i="4"/>
  <c r="K907" i="4"/>
  <c r="H1654" i="6" s="1"/>
  <c r="M907" i="4"/>
  <c r="I1654" i="6" s="1"/>
  <c r="N907" i="4"/>
  <c r="O907" i="4"/>
  <c r="P907" i="4"/>
  <c r="J1654" i="6" s="1"/>
  <c r="D908" i="4"/>
  <c r="B1663" i="6" s="1"/>
  <c r="E908" i="4"/>
  <c r="C1663" i="6" s="1"/>
  <c r="F908" i="4"/>
  <c r="D1663" i="6" s="1"/>
  <c r="G908" i="4"/>
  <c r="E1663" i="6" s="1"/>
  <c r="H908" i="4"/>
  <c r="F1663" i="6" s="1"/>
  <c r="I908" i="4"/>
  <c r="G1663" i="6" s="1"/>
  <c r="J908" i="4"/>
  <c r="K908" i="4"/>
  <c r="H1663" i="6" s="1"/>
  <c r="M908" i="4"/>
  <c r="I1663" i="6" s="1"/>
  <c r="N908" i="4"/>
  <c r="O908" i="4"/>
  <c r="P908" i="4"/>
  <c r="J1663" i="6" s="1"/>
  <c r="D909" i="4"/>
  <c r="B1543" i="6" s="1"/>
  <c r="E909" i="4"/>
  <c r="C1543" i="6" s="1"/>
  <c r="F909" i="4"/>
  <c r="D1543" i="6" s="1"/>
  <c r="G909" i="4"/>
  <c r="E1543" i="6" s="1"/>
  <c r="H909" i="4"/>
  <c r="F1543" i="6" s="1"/>
  <c r="I909" i="4"/>
  <c r="G1543" i="6" s="1"/>
  <c r="J909" i="4"/>
  <c r="K909" i="4"/>
  <c r="H1543" i="6" s="1"/>
  <c r="M909" i="4"/>
  <c r="I1543" i="6" s="1"/>
  <c r="N909" i="4"/>
  <c r="O909" i="4"/>
  <c r="P909" i="4"/>
  <c r="J1543" i="6" s="1"/>
  <c r="D910" i="4"/>
  <c r="B1725" i="6" s="1"/>
  <c r="E910" i="4"/>
  <c r="C1725" i="6" s="1"/>
  <c r="F910" i="4"/>
  <c r="D1725" i="6" s="1"/>
  <c r="G910" i="4"/>
  <c r="E1725" i="6" s="1"/>
  <c r="H910" i="4"/>
  <c r="F1725" i="6" s="1"/>
  <c r="I910" i="4"/>
  <c r="G1725" i="6" s="1"/>
  <c r="J910" i="4"/>
  <c r="K910" i="4"/>
  <c r="H1725" i="6" s="1"/>
  <c r="M910" i="4"/>
  <c r="I1725" i="6" s="1"/>
  <c r="N910" i="4"/>
  <c r="O910" i="4"/>
  <c r="P910" i="4"/>
  <c r="J1725" i="6" s="1"/>
  <c r="D911" i="4"/>
  <c r="B1726" i="6" s="1"/>
  <c r="E911" i="4"/>
  <c r="C1726" i="6" s="1"/>
  <c r="F911" i="4"/>
  <c r="D1726" i="6" s="1"/>
  <c r="G911" i="4"/>
  <c r="E1726" i="6" s="1"/>
  <c r="H911" i="4"/>
  <c r="F1726" i="6" s="1"/>
  <c r="I911" i="4"/>
  <c r="G1726" i="6" s="1"/>
  <c r="J911" i="4"/>
  <c r="K911" i="4"/>
  <c r="H1726" i="6" s="1"/>
  <c r="M911" i="4"/>
  <c r="I1726" i="6" s="1"/>
  <c r="N911" i="4"/>
  <c r="O911" i="4"/>
  <c r="P911" i="4"/>
  <c r="J1726" i="6" s="1"/>
  <c r="D912" i="4"/>
  <c r="B1760" i="6" s="1"/>
  <c r="E912" i="4"/>
  <c r="C1760" i="6" s="1"/>
  <c r="F912" i="4"/>
  <c r="D1760" i="6" s="1"/>
  <c r="G912" i="4"/>
  <c r="E1760" i="6" s="1"/>
  <c r="H912" i="4"/>
  <c r="F1760" i="6" s="1"/>
  <c r="I912" i="4"/>
  <c r="G1760" i="6" s="1"/>
  <c r="J912" i="4"/>
  <c r="K912" i="4"/>
  <c r="H1760" i="6" s="1"/>
  <c r="M912" i="4"/>
  <c r="I1760" i="6" s="1"/>
  <c r="N912" i="4"/>
  <c r="O912" i="4"/>
  <c r="P912" i="4"/>
  <c r="J1760" i="6" s="1"/>
  <c r="D913" i="4"/>
  <c r="B1761" i="6" s="1"/>
  <c r="E913" i="4"/>
  <c r="C1761" i="6" s="1"/>
  <c r="F913" i="4"/>
  <c r="D1761" i="6" s="1"/>
  <c r="G913" i="4"/>
  <c r="E1761" i="6" s="1"/>
  <c r="H913" i="4"/>
  <c r="F1761" i="6" s="1"/>
  <c r="I913" i="4"/>
  <c r="G1761" i="6" s="1"/>
  <c r="J913" i="4"/>
  <c r="K913" i="4"/>
  <c r="H1761" i="6" s="1"/>
  <c r="M913" i="4"/>
  <c r="I1761" i="6" s="1"/>
  <c r="N913" i="4"/>
  <c r="O913" i="4"/>
  <c r="P913" i="4"/>
  <c r="J1761" i="6" s="1"/>
  <c r="D914" i="4"/>
  <c r="B934" i="6" s="1"/>
  <c r="E914" i="4"/>
  <c r="C934" i="6" s="1"/>
  <c r="F914" i="4"/>
  <c r="D934" i="6" s="1"/>
  <c r="G914" i="4"/>
  <c r="E934" i="6" s="1"/>
  <c r="H914" i="4"/>
  <c r="F934" i="6" s="1"/>
  <c r="I914" i="4"/>
  <c r="G934" i="6" s="1"/>
  <c r="J914" i="4"/>
  <c r="K914" i="4"/>
  <c r="H934" i="6" s="1"/>
  <c r="M914" i="4"/>
  <c r="I934" i="6" s="1"/>
  <c r="N914" i="4"/>
  <c r="O914" i="4"/>
  <c r="P914" i="4"/>
  <c r="J934" i="6" s="1"/>
  <c r="D915" i="4"/>
  <c r="B935" i="6" s="1"/>
  <c r="E915" i="4"/>
  <c r="C935" i="6" s="1"/>
  <c r="F915" i="4"/>
  <c r="D935" i="6" s="1"/>
  <c r="G915" i="4"/>
  <c r="E935" i="6" s="1"/>
  <c r="H915" i="4"/>
  <c r="F935" i="6" s="1"/>
  <c r="I915" i="4"/>
  <c r="G935" i="6" s="1"/>
  <c r="J915" i="4"/>
  <c r="K915" i="4"/>
  <c r="H935" i="6" s="1"/>
  <c r="M915" i="4"/>
  <c r="I935" i="6" s="1"/>
  <c r="N915" i="4"/>
  <c r="O915" i="4"/>
  <c r="P915" i="4"/>
  <c r="J935" i="6" s="1"/>
  <c r="D916" i="4"/>
  <c r="B959" i="6" s="1"/>
  <c r="E916" i="4"/>
  <c r="C959" i="6" s="1"/>
  <c r="F916" i="4"/>
  <c r="D959" i="6" s="1"/>
  <c r="G916" i="4"/>
  <c r="E959" i="6" s="1"/>
  <c r="H916" i="4"/>
  <c r="F959" i="6" s="1"/>
  <c r="I916" i="4"/>
  <c r="G959" i="6" s="1"/>
  <c r="J916" i="4"/>
  <c r="K916" i="4"/>
  <c r="H959" i="6" s="1"/>
  <c r="M916" i="4"/>
  <c r="I959" i="6" s="1"/>
  <c r="N916" i="4"/>
  <c r="O916" i="4"/>
  <c r="P916" i="4"/>
  <c r="J959" i="6" s="1"/>
  <c r="D917" i="4"/>
  <c r="B960" i="6" s="1"/>
  <c r="E917" i="4"/>
  <c r="C960" i="6" s="1"/>
  <c r="F917" i="4"/>
  <c r="D960" i="6" s="1"/>
  <c r="G917" i="4"/>
  <c r="E960" i="6" s="1"/>
  <c r="H917" i="4"/>
  <c r="F960" i="6" s="1"/>
  <c r="I917" i="4"/>
  <c r="G960" i="6" s="1"/>
  <c r="J917" i="4"/>
  <c r="K917" i="4"/>
  <c r="H960" i="6" s="1"/>
  <c r="M917" i="4"/>
  <c r="I960" i="6" s="1"/>
  <c r="N917" i="4"/>
  <c r="O917" i="4"/>
  <c r="P917" i="4"/>
  <c r="J960" i="6" s="1"/>
  <c r="D918" i="4"/>
  <c r="B938" i="6" s="1"/>
  <c r="E918" i="4"/>
  <c r="C938" i="6" s="1"/>
  <c r="F918" i="4"/>
  <c r="D938" i="6" s="1"/>
  <c r="G918" i="4"/>
  <c r="E938" i="6" s="1"/>
  <c r="H918" i="4"/>
  <c r="F938" i="6" s="1"/>
  <c r="I918" i="4"/>
  <c r="G938" i="6" s="1"/>
  <c r="J918" i="4"/>
  <c r="K918" i="4"/>
  <c r="H938" i="6" s="1"/>
  <c r="M918" i="4"/>
  <c r="I938" i="6" s="1"/>
  <c r="N918" i="4"/>
  <c r="O918" i="4"/>
  <c r="P918" i="4"/>
  <c r="J938" i="6" s="1"/>
  <c r="D919" i="4"/>
  <c r="B1718" i="6" s="1"/>
  <c r="E919" i="4"/>
  <c r="C1718" i="6" s="1"/>
  <c r="F919" i="4"/>
  <c r="D1718" i="6" s="1"/>
  <c r="G919" i="4"/>
  <c r="E1718" i="6" s="1"/>
  <c r="H919" i="4"/>
  <c r="F1718" i="6" s="1"/>
  <c r="I919" i="4"/>
  <c r="G1718" i="6" s="1"/>
  <c r="J919" i="4"/>
  <c r="K919" i="4"/>
  <c r="H1718" i="6" s="1"/>
  <c r="M919" i="4"/>
  <c r="I1718" i="6" s="1"/>
  <c r="N919" i="4"/>
  <c r="O919" i="4"/>
  <c r="P919" i="4"/>
  <c r="J1718" i="6" s="1"/>
  <c r="D920" i="4"/>
  <c r="B1032" i="6" s="1"/>
  <c r="E920" i="4"/>
  <c r="C1032" i="6" s="1"/>
  <c r="F920" i="4"/>
  <c r="D1032" i="6" s="1"/>
  <c r="G920" i="4"/>
  <c r="E1032" i="6" s="1"/>
  <c r="H920" i="4"/>
  <c r="F1032" i="6" s="1"/>
  <c r="I920" i="4"/>
  <c r="G1032" i="6" s="1"/>
  <c r="J920" i="4"/>
  <c r="K920" i="4"/>
  <c r="H1032" i="6" s="1"/>
  <c r="M920" i="4"/>
  <c r="I1032" i="6" s="1"/>
  <c r="N920" i="4"/>
  <c r="O920" i="4"/>
  <c r="P920" i="4"/>
  <c r="J1032" i="6" s="1"/>
  <c r="D921" i="4"/>
  <c r="B1027" i="6" s="1"/>
  <c r="E921" i="4"/>
  <c r="C1027" i="6" s="1"/>
  <c r="F921" i="4"/>
  <c r="D1027" i="6" s="1"/>
  <c r="G921" i="4"/>
  <c r="E1027" i="6" s="1"/>
  <c r="H921" i="4"/>
  <c r="F1027" i="6" s="1"/>
  <c r="I921" i="4"/>
  <c r="G1027" i="6" s="1"/>
  <c r="J921" i="4"/>
  <c r="K921" i="4"/>
  <c r="H1027" i="6" s="1"/>
  <c r="M921" i="4"/>
  <c r="I1027" i="6" s="1"/>
  <c r="N921" i="4"/>
  <c r="O921" i="4"/>
  <c r="P921" i="4"/>
  <c r="J1027" i="6" s="1"/>
  <c r="D922" i="4"/>
  <c r="B1016" i="6" s="1"/>
  <c r="E922" i="4"/>
  <c r="C1016" i="6" s="1"/>
  <c r="F922" i="4"/>
  <c r="D1016" i="6" s="1"/>
  <c r="G922" i="4"/>
  <c r="E1016" i="6" s="1"/>
  <c r="H922" i="4"/>
  <c r="F1016" i="6" s="1"/>
  <c r="I922" i="4"/>
  <c r="G1016" i="6" s="1"/>
  <c r="J922" i="4"/>
  <c r="K922" i="4"/>
  <c r="H1016" i="6" s="1"/>
  <c r="M922" i="4"/>
  <c r="I1016" i="6" s="1"/>
  <c r="N922" i="4"/>
  <c r="O922" i="4"/>
  <c r="P922" i="4"/>
  <c r="J1016" i="6" s="1"/>
  <c r="D923" i="4"/>
  <c r="B1075" i="6" s="1"/>
  <c r="E923" i="4"/>
  <c r="C1075" i="6" s="1"/>
  <c r="F923" i="4"/>
  <c r="D1075" i="6" s="1"/>
  <c r="G923" i="4"/>
  <c r="E1075" i="6" s="1"/>
  <c r="H923" i="4"/>
  <c r="F1075" i="6" s="1"/>
  <c r="I923" i="4"/>
  <c r="G1075" i="6" s="1"/>
  <c r="J923" i="4"/>
  <c r="K923" i="4"/>
  <c r="H1075" i="6" s="1"/>
  <c r="M923" i="4"/>
  <c r="I1075" i="6" s="1"/>
  <c r="N923" i="4"/>
  <c r="O923" i="4"/>
  <c r="P923" i="4"/>
  <c r="J1075" i="6" s="1"/>
  <c r="D924" i="4"/>
  <c r="B1109" i="6" s="1"/>
  <c r="E924" i="4"/>
  <c r="C1109" i="6" s="1"/>
  <c r="F924" i="4"/>
  <c r="D1109" i="6" s="1"/>
  <c r="G924" i="4"/>
  <c r="E1109" i="6" s="1"/>
  <c r="H924" i="4"/>
  <c r="F1109" i="6" s="1"/>
  <c r="I924" i="4"/>
  <c r="G1109" i="6" s="1"/>
  <c r="J924" i="4"/>
  <c r="K924" i="4"/>
  <c r="H1109" i="6" s="1"/>
  <c r="M924" i="4"/>
  <c r="I1109" i="6" s="1"/>
  <c r="N924" i="4"/>
  <c r="O924" i="4"/>
  <c r="P924" i="4"/>
  <c r="J1109" i="6" s="1"/>
  <c r="D925" i="4"/>
  <c r="B1369" i="6" s="1"/>
  <c r="E925" i="4"/>
  <c r="C1369" i="6" s="1"/>
  <c r="F925" i="4"/>
  <c r="D1369" i="6" s="1"/>
  <c r="G925" i="4"/>
  <c r="E1369" i="6" s="1"/>
  <c r="H925" i="4"/>
  <c r="F1369" i="6" s="1"/>
  <c r="I925" i="4"/>
  <c r="G1369" i="6" s="1"/>
  <c r="J925" i="4"/>
  <c r="K925" i="4"/>
  <c r="H1369" i="6" s="1"/>
  <c r="M925" i="4"/>
  <c r="I1369" i="6" s="1"/>
  <c r="N925" i="4"/>
  <c r="O925" i="4"/>
  <c r="P925" i="4"/>
  <c r="J1369" i="6" s="1"/>
  <c r="D926" i="4"/>
  <c r="B1241" i="6" s="1"/>
  <c r="E926" i="4"/>
  <c r="C1241" i="6" s="1"/>
  <c r="F926" i="4"/>
  <c r="D1241" i="6" s="1"/>
  <c r="G926" i="4"/>
  <c r="E1241" i="6" s="1"/>
  <c r="H926" i="4"/>
  <c r="F1241" i="6" s="1"/>
  <c r="I926" i="4"/>
  <c r="G1241" i="6" s="1"/>
  <c r="J926" i="4"/>
  <c r="K926" i="4"/>
  <c r="H1241" i="6" s="1"/>
  <c r="M926" i="4"/>
  <c r="I1241" i="6" s="1"/>
  <c r="N926" i="4"/>
  <c r="O926" i="4"/>
  <c r="P926" i="4"/>
  <c r="J1241" i="6" s="1"/>
  <c r="D927" i="4"/>
  <c r="B1243" i="6" s="1"/>
  <c r="E927" i="4"/>
  <c r="C1243" i="6" s="1"/>
  <c r="F927" i="4"/>
  <c r="D1243" i="6" s="1"/>
  <c r="G927" i="4"/>
  <c r="E1243" i="6" s="1"/>
  <c r="H927" i="4"/>
  <c r="F1243" i="6" s="1"/>
  <c r="I927" i="4"/>
  <c r="G1243" i="6" s="1"/>
  <c r="J927" i="4"/>
  <c r="K927" i="4"/>
  <c r="H1243" i="6" s="1"/>
  <c r="M927" i="4"/>
  <c r="I1243" i="6" s="1"/>
  <c r="N927" i="4"/>
  <c r="O927" i="4"/>
  <c r="P927" i="4"/>
  <c r="J1243" i="6" s="1"/>
  <c r="D928" i="4"/>
  <c r="B1162" i="6" s="1"/>
  <c r="E928" i="4"/>
  <c r="C1162" i="6" s="1"/>
  <c r="F928" i="4"/>
  <c r="D1162" i="6" s="1"/>
  <c r="G928" i="4"/>
  <c r="E1162" i="6" s="1"/>
  <c r="H928" i="4"/>
  <c r="F1162" i="6" s="1"/>
  <c r="I928" i="4"/>
  <c r="G1162" i="6" s="1"/>
  <c r="J928" i="4"/>
  <c r="K928" i="4"/>
  <c r="H1162" i="6" s="1"/>
  <c r="M928" i="4"/>
  <c r="I1162" i="6" s="1"/>
  <c r="N928" i="4"/>
  <c r="O928" i="4"/>
  <c r="P928" i="4"/>
  <c r="J1162" i="6" s="1"/>
  <c r="D929" i="4"/>
  <c r="B1223" i="6" s="1"/>
  <c r="E929" i="4"/>
  <c r="C1223" i="6" s="1"/>
  <c r="F929" i="4"/>
  <c r="D1223" i="6" s="1"/>
  <c r="G929" i="4"/>
  <c r="E1223" i="6" s="1"/>
  <c r="H929" i="4"/>
  <c r="F1223" i="6" s="1"/>
  <c r="I929" i="4"/>
  <c r="G1223" i="6" s="1"/>
  <c r="J929" i="4"/>
  <c r="K929" i="4"/>
  <c r="H1223" i="6" s="1"/>
  <c r="M929" i="4"/>
  <c r="I1223" i="6" s="1"/>
  <c r="N929" i="4"/>
  <c r="O929" i="4"/>
  <c r="P929" i="4"/>
  <c r="J1223" i="6" s="1"/>
  <c r="D930" i="4"/>
  <c r="B98" i="6" s="1"/>
  <c r="E930" i="4"/>
  <c r="C98" i="6" s="1"/>
  <c r="F930" i="4"/>
  <c r="D98" i="6" s="1"/>
  <c r="G930" i="4"/>
  <c r="E98" i="6" s="1"/>
  <c r="H930" i="4"/>
  <c r="F98" i="6" s="1"/>
  <c r="I930" i="4"/>
  <c r="G98" i="6" s="1"/>
  <c r="J930" i="4"/>
  <c r="K930" i="4"/>
  <c r="H98" i="6" s="1"/>
  <c r="M930" i="4"/>
  <c r="I98" i="6" s="1"/>
  <c r="N930" i="4"/>
  <c r="O930" i="4"/>
  <c r="P930" i="4"/>
  <c r="J98" i="6" s="1"/>
  <c r="D931" i="4"/>
  <c r="B1161" i="6" s="1"/>
  <c r="E931" i="4"/>
  <c r="C1161" i="6" s="1"/>
  <c r="F931" i="4"/>
  <c r="D1161" i="6" s="1"/>
  <c r="G931" i="4"/>
  <c r="E1161" i="6" s="1"/>
  <c r="H931" i="4"/>
  <c r="F1161" i="6" s="1"/>
  <c r="I931" i="4"/>
  <c r="G1161" i="6" s="1"/>
  <c r="J931" i="4"/>
  <c r="K931" i="4"/>
  <c r="H1161" i="6" s="1"/>
  <c r="M931" i="4"/>
  <c r="I1161" i="6" s="1"/>
  <c r="N931" i="4"/>
  <c r="O931" i="4"/>
  <c r="P931" i="4"/>
  <c r="J1161" i="6" s="1"/>
  <c r="D932" i="4"/>
  <c r="B1192" i="6" s="1"/>
  <c r="E932" i="4"/>
  <c r="C1192" i="6" s="1"/>
  <c r="F932" i="4"/>
  <c r="D1192" i="6" s="1"/>
  <c r="G932" i="4"/>
  <c r="E1192" i="6" s="1"/>
  <c r="H932" i="4"/>
  <c r="F1192" i="6" s="1"/>
  <c r="I932" i="4"/>
  <c r="G1192" i="6" s="1"/>
  <c r="J932" i="4"/>
  <c r="K932" i="4"/>
  <c r="H1192" i="6" s="1"/>
  <c r="M932" i="4"/>
  <c r="I1192" i="6" s="1"/>
  <c r="N932" i="4"/>
  <c r="O932" i="4"/>
  <c r="P932" i="4"/>
  <c r="J1192" i="6" s="1"/>
  <c r="D933" i="4"/>
  <c r="B1214" i="6" s="1"/>
  <c r="E933" i="4"/>
  <c r="C1214" i="6" s="1"/>
  <c r="F933" i="4"/>
  <c r="D1214" i="6" s="1"/>
  <c r="G933" i="4"/>
  <c r="E1214" i="6" s="1"/>
  <c r="H933" i="4"/>
  <c r="F1214" i="6" s="1"/>
  <c r="I933" i="4"/>
  <c r="G1214" i="6" s="1"/>
  <c r="J933" i="4"/>
  <c r="K933" i="4"/>
  <c r="H1214" i="6" s="1"/>
  <c r="M933" i="4"/>
  <c r="I1214" i="6" s="1"/>
  <c r="N933" i="4"/>
  <c r="O933" i="4"/>
  <c r="P933" i="4"/>
  <c r="J1214" i="6" s="1"/>
  <c r="D934" i="4"/>
  <c r="B1211" i="6" s="1"/>
  <c r="E934" i="4"/>
  <c r="C1211" i="6" s="1"/>
  <c r="F934" i="4"/>
  <c r="D1211" i="6" s="1"/>
  <c r="G934" i="4"/>
  <c r="E1211" i="6" s="1"/>
  <c r="H934" i="4"/>
  <c r="F1211" i="6" s="1"/>
  <c r="I934" i="4"/>
  <c r="G1211" i="6" s="1"/>
  <c r="J934" i="4"/>
  <c r="K934" i="4"/>
  <c r="H1211" i="6" s="1"/>
  <c r="M934" i="4"/>
  <c r="I1211" i="6" s="1"/>
  <c r="N934" i="4"/>
  <c r="O934" i="4"/>
  <c r="P934" i="4"/>
  <c r="J1211" i="6" s="1"/>
  <c r="D935" i="4"/>
  <c r="B1204" i="6" s="1"/>
  <c r="E935" i="4"/>
  <c r="C1204" i="6" s="1"/>
  <c r="F935" i="4"/>
  <c r="D1204" i="6" s="1"/>
  <c r="G935" i="4"/>
  <c r="E1204" i="6" s="1"/>
  <c r="H935" i="4"/>
  <c r="F1204" i="6" s="1"/>
  <c r="I935" i="4"/>
  <c r="G1204" i="6" s="1"/>
  <c r="J935" i="4"/>
  <c r="K935" i="4"/>
  <c r="H1204" i="6" s="1"/>
  <c r="M935" i="4"/>
  <c r="I1204" i="6" s="1"/>
  <c r="N935" i="4"/>
  <c r="O935" i="4"/>
  <c r="P935" i="4"/>
  <c r="J1204" i="6" s="1"/>
  <c r="D936" i="4"/>
  <c r="B866" i="6" s="1"/>
  <c r="E936" i="4"/>
  <c r="C866" i="6" s="1"/>
  <c r="F936" i="4"/>
  <c r="D866" i="6" s="1"/>
  <c r="G936" i="4"/>
  <c r="E866" i="6" s="1"/>
  <c r="H936" i="4"/>
  <c r="F866" i="6" s="1"/>
  <c r="I936" i="4"/>
  <c r="G866" i="6" s="1"/>
  <c r="J936" i="4"/>
  <c r="K936" i="4"/>
  <c r="H866" i="6" s="1"/>
  <c r="M936" i="4"/>
  <c r="I866" i="6" s="1"/>
  <c r="N936" i="4"/>
  <c r="O936" i="4"/>
  <c r="P936" i="4"/>
  <c r="J866" i="6" s="1"/>
  <c r="D937" i="4"/>
  <c r="B864" i="6" s="1"/>
  <c r="E937" i="4"/>
  <c r="C864" i="6" s="1"/>
  <c r="F937" i="4"/>
  <c r="D864" i="6" s="1"/>
  <c r="G937" i="4"/>
  <c r="E864" i="6" s="1"/>
  <c r="H937" i="4"/>
  <c r="F864" i="6" s="1"/>
  <c r="I937" i="4"/>
  <c r="G864" i="6" s="1"/>
  <c r="J937" i="4"/>
  <c r="K937" i="4"/>
  <c r="H864" i="6" s="1"/>
  <c r="M937" i="4"/>
  <c r="I864" i="6" s="1"/>
  <c r="N937" i="4"/>
  <c r="O937" i="4"/>
  <c r="P937" i="4"/>
  <c r="J864" i="6" s="1"/>
  <c r="D938" i="4"/>
  <c r="B848" i="6" s="1"/>
  <c r="E938" i="4"/>
  <c r="C848" i="6" s="1"/>
  <c r="F938" i="4"/>
  <c r="D848" i="6" s="1"/>
  <c r="G938" i="4"/>
  <c r="E848" i="6" s="1"/>
  <c r="H938" i="4"/>
  <c r="F848" i="6" s="1"/>
  <c r="I938" i="4"/>
  <c r="G848" i="6" s="1"/>
  <c r="J938" i="4"/>
  <c r="K938" i="4"/>
  <c r="H848" i="6" s="1"/>
  <c r="M938" i="4"/>
  <c r="I848" i="6" s="1"/>
  <c r="N938" i="4"/>
  <c r="O938" i="4"/>
  <c r="P938" i="4"/>
  <c r="J848" i="6" s="1"/>
  <c r="D939" i="4"/>
  <c r="B855" i="6" s="1"/>
  <c r="E939" i="4"/>
  <c r="C855" i="6" s="1"/>
  <c r="F939" i="4"/>
  <c r="D855" i="6" s="1"/>
  <c r="G939" i="4"/>
  <c r="E855" i="6" s="1"/>
  <c r="H939" i="4"/>
  <c r="F855" i="6" s="1"/>
  <c r="I939" i="4"/>
  <c r="G855" i="6" s="1"/>
  <c r="J939" i="4"/>
  <c r="K939" i="4"/>
  <c r="H855" i="6" s="1"/>
  <c r="M939" i="4"/>
  <c r="I855" i="6" s="1"/>
  <c r="N939" i="4"/>
  <c r="O939" i="4"/>
  <c r="P939" i="4"/>
  <c r="J855" i="6" s="1"/>
  <c r="D940" i="4"/>
  <c r="B862" i="6" s="1"/>
  <c r="E940" i="4"/>
  <c r="C862" i="6" s="1"/>
  <c r="F940" i="4"/>
  <c r="D862" i="6" s="1"/>
  <c r="G940" i="4"/>
  <c r="E862" i="6" s="1"/>
  <c r="H940" i="4"/>
  <c r="F862" i="6" s="1"/>
  <c r="I940" i="4"/>
  <c r="G862" i="6" s="1"/>
  <c r="J940" i="4"/>
  <c r="K940" i="4"/>
  <c r="H862" i="6" s="1"/>
  <c r="M940" i="4"/>
  <c r="I862" i="6" s="1"/>
  <c r="N940" i="4"/>
  <c r="O940" i="4"/>
  <c r="P940" i="4"/>
  <c r="J862" i="6" s="1"/>
  <c r="D941" i="4"/>
  <c r="B858" i="6" s="1"/>
  <c r="E941" i="4"/>
  <c r="C858" i="6" s="1"/>
  <c r="F941" i="4"/>
  <c r="D858" i="6" s="1"/>
  <c r="G941" i="4"/>
  <c r="E858" i="6" s="1"/>
  <c r="H941" i="4"/>
  <c r="F858" i="6" s="1"/>
  <c r="I941" i="4"/>
  <c r="G858" i="6" s="1"/>
  <c r="J941" i="4"/>
  <c r="K941" i="4"/>
  <c r="H858" i="6" s="1"/>
  <c r="M941" i="4"/>
  <c r="I858" i="6" s="1"/>
  <c r="N941" i="4"/>
  <c r="O941" i="4"/>
  <c r="P941" i="4"/>
  <c r="J858" i="6" s="1"/>
  <c r="D942" i="4"/>
  <c r="B859" i="6" s="1"/>
  <c r="E942" i="4"/>
  <c r="C859" i="6" s="1"/>
  <c r="F942" i="4"/>
  <c r="D859" i="6" s="1"/>
  <c r="G942" i="4"/>
  <c r="E859" i="6" s="1"/>
  <c r="H942" i="4"/>
  <c r="F859" i="6" s="1"/>
  <c r="I942" i="4"/>
  <c r="G859" i="6" s="1"/>
  <c r="J942" i="4"/>
  <c r="K942" i="4"/>
  <c r="H859" i="6" s="1"/>
  <c r="M942" i="4"/>
  <c r="I859" i="6" s="1"/>
  <c r="N942" i="4"/>
  <c r="O942" i="4"/>
  <c r="P942" i="4"/>
  <c r="J859" i="6" s="1"/>
  <c r="D943" i="4"/>
  <c r="B869" i="6" s="1"/>
  <c r="E943" i="4"/>
  <c r="C869" i="6" s="1"/>
  <c r="F943" i="4"/>
  <c r="D869" i="6" s="1"/>
  <c r="G943" i="4"/>
  <c r="E869" i="6" s="1"/>
  <c r="H943" i="4"/>
  <c r="F869" i="6" s="1"/>
  <c r="I943" i="4"/>
  <c r="G869" i="6" s="1"/>
  <c r="J943" i="4"/>
  <c r="K943" i="4"/>
  <c r="H869" i="6" s="1"/>
  <c r="M943" i="4"/>
  <c r="I869" i="6" s="1"/>
  <c r="N943" i="4"/>
  <c r="O943" i="4"/>
  <c r="P943" i="4"/>
  <c r="J869" i="6" s="1"/>
  <c r="D944" i="4"/>
  <c r="B771" i="6" s="1"/>
  <c r="E944" i="4"/>
  <c r="C771" i="6" s="1"/>
  <c r="F944" i="4"/>
  <c r="D771" i="6" s="1"/>
  <c r="G944" i="4"/>
  <c r="E771" i="6" s="1"/>
  <c r="H944" i="4"/>
  <c r="F771" i="6" s="1"/>
  <c r="I944" i="4"/>
  <c r="G771" i="6" s="1"/>
  <c r="J944" i="4"/>
  <c r="K944" i="4"/>
  <c r="H771" i="6" s="1"/>
  <c r="M944" i="4"/>
  <c r="I771" i="6" s="1"/>
  <c r="N944" i="4"/>
  <c r="O944" i="4"/>
  <c r="P944" i="4"/>
  <c r="J771" i="6" s="1"/>
  <c r="D945" i="4"/>
  <c r="B798" i="6" s="1"/>
  <c r="E945" i="4"/>
  <c r="C798" i="6" s="1"/>
  <c r="F945" i="4"/>
  <c r="D798" i="6" s="1"/>
  <c r="G945" i="4"/>
  <c r="E798" i="6" s="1"/>
  <c r="H945" i="4"/>
  <c r="F798" i="6" s="1"/>
  <c r="I945" i="4"/>
  <c r="G798" i="6" s="1"/>
  <c r="J945" i="4"/>
  <c r="K945" i="4"/>
  <c r="H798" i="6" s="1"/>
  <c r="M945" i="4"/>
  <c r="I798" i="6" s="1"/>
  <c r="N945" i="4"/>
  <c r="O945" i="4"/>
  <c r="P945" i="4"/>
  <c r="J798" i="6" s="1"/>
  <c r="D946" i="4"/>
  <c r="B20" i="6" s="1"/>
  <c r="E946" i="4"/>
  <c r="C20" i="6" s="1"/>
  <c r="F946" i="4"/>
  <c r="D20" i="6" s="1"/>
  <c r="G946" i="4"/>
  <c r="E20" i="6" s="1"/>
  <c r="H946" i="4"/>
  <c r="F20" i="6" s="1"/>
  <c r="I946" i="4"/>
  <c r="G20" i="6" s="1"/>
  <c r="J946" i="4"/>
  <c r="K946" i="4"/>
  <c r="H20" i="6" s="1"/>
  <c r="M946" i="4"/>
  <c r="I20" i="6" s="1"/>
  <c r="N946" i="4"/>
  <c r="O946" i="4"/>
  <c r="P946" i="4"/>
  <c r="J20" i="6" s="1"/>
  <c r="D947" i="4"/>
  <c r="B425" i="6" s="1"/>
  <c r="E947" i="4"/>
  <c r="C425" i="6" s="1"/>
  <c r="F947" i="4"/>
  <c r="D425" i="6" s="1"/>
  <c r="G947" i="4"/>
  <c r="E425" i="6" s="1"/>
  <c r="H947" i="4"/>
  <c r="F425" i="6" s="1"/>
  <c r="I947" i="4"/>
  <c r="G425" i="6" s="1"/>
  <c r="J947" i="4"/>
  <c r="K947" i="4"/>
  <c r="H425" i="6" s="1"/>
  <c r="M947" i="4"/>
  <c r="I425" i="6" s="1"/>
  <c r="N947" i="4"/>
  <c r="O947" i="4"/>
  <c r="P947" i="4"/>
  <c r="J425" i="6" s="1"/>
  <c r="D948" i="4"/>
  <c r="B81" i="6" s="1"/>
  <c r="E948" i="4"/>
  <c r="C81" i="6" s="1"/>
  <c r="F948" i="4"/>
  <c r="D81" i="6" s="1"/>
  <c r="G948" i="4"/>
  <c r="E81" i="6" s="1"/>
  <c r="H948" i="4"/>
  <c r="F81" i="6" s="1"/>
  <c r="I948" i="4"/>
  <c r="G81" i="6" s="1"/>
  <c r="J948" i="4"/>
  <c r="K948" i="4"/>
  <c r="H81" i="6" s="1"/>
  <c r="M948" i="4"/>
  <c r="I81" i="6" s="1"/>
  <c r="N948" i="4"/>
  <c r="O948" i="4"/>
  <c r="P948" i="4"/>
  <c r="J81" i="6" s="1"/>
  <c r="D949" i="4"/>
  <c r="B107" i="6" s="1"/>
  <c r="E949" i="4"/>
  <c r="C107" i="6" s="1"/>
  <c r="F949" i="4"/>
  <c r="D107" i="6" s="1"/>
  <c r="G949" i="4"/>
  <c r="E107" i="6" s="1"/>
  <c r="H949" i="4"/>
  <c r="F107" i="6" s="1"/>
  <c r="I949" i="4"/>
  <c r="G107" i="6" s="1"/>
  <c r="J949" i="4"/>
  <c r="K949" i="4"/>
  <c r="H107" i="6" s="1"/>
  <c r="M949" i="4"/>
  <c r="I107" i="6" s="1"/>
  <c r="N949" i="4"/>
  <c r="O949" i="4"/>
  <c r="P949" i="4"/>
  <c r="J107" i="6" s="1"/>
  <c r="D950" i="4"/>
  <c r="B108" i="6" s="1"/>
  <c r="E950" i="4"/>
  <c r="C108" i="6" s="1"/>
  <c r="F950" i="4"/>
  <c r="D108" i="6" s="1"/>
  <c r="G950" i="4"/>
  <c r="E108" i="6" s="1"/>
  <c r="H950" i="4"/>
  <c r="F108" i="6" s="1"/>
  <c r="I950" i="4"/>
  <c r="G108" i="6" s="1"/>
  <c r="J950" i="4"/>
  <c r="K950" i="4"/>
  <c r="H108" i="6" s="1"/>
  <c r="M950" i="4"/>
  <c r="I108" i="6" s="1"/>
  <c r="N950" i="4"/>
  <c r="O950" i="4"/>
  <c r="P950" i="4"/>
  <c r="J108" i="6" s="1"/>
  <c r="D951" i="4"/>
  <c r="B109" i="6" s="1"/>
  <c r="E951" i="4"/>
  <c r="C109" i="6" s="1"/>
  <c r="F951" i="4"/>
  <c r="D109" i="6" s="1"/>
  <c r="G951" i="4"/>
  <c r="E109" i="6" s="1"/>
  <c r="H951" i="4"/>
  <c r="F109" i="6" s="1"/>
  <c r="I951" i="4"/>
  <c r="G109" i="6" s="1"/>
  <c r="J951" i="4"/>
  <c r="K951" i="4"/>
  <c r="H109" i="6" s="1"/>
  <c r="M951" i="4"/>
  <c r="I109" i="6" s="1"/>
  <c r="N951" i="4"/>
  <c r="O951" i="4"/>
  <c r="P951" i="4"/>
  <c r="J109" i="6" s="1"/>
  <c r="D952" i="4"/>
  <c r="B365" i="6" s="1"/>
  <c r="E952" i="4"/>
  <c r="C365" i="6" s="1"/>
  <c r="F952" i="4"/>
  <c r="D365" i="6" s="1"/>
  <c r="G952" i="4"/>
  <c r="E365" i="6" s="1"/>
  <c r="H952" i="4"/>
  <c r="F365" i="6" s="1"/>
  <c r="I952" i="4"/>
  <c r="G365" i="6" s="1"/>
  <c r="J952" i="4"/>
  <c r="K952" i="4"/>
  <c r="H365" i="6" s="1"/>
  <c r="M952" i="4"/>
  <c r="I365" i="6" s="1"/>
  <c r="N952" i="4"/>
  <c r="O952" i="4"/>
  <c r="P952" i="4"/>
  <c r="J365" i="6" s="1"/>
  <c r="D953" i="4"/>
  <c r="B371" i="6" s="1"/>
  <c r="E953" i="4"/>
  <c r="C371" i="6" s="1"/>
  <c r="F953" i="4"/>
  <c r="D371" i="6" s="1"/>
  <c r="G953" i="4"/>
  <c r="E371" i="6" s="1"/>
  <c r="H953" i="4"/>
  <c r="F371" i="6" s="1"/>
  <c r="I953" i="4"/>
  <c r="G371" i="6" s="1"/>
  <c r="J953" i="4"/>
  <c r="K953" i="4"/>
  <c r="H371" i="6" s="1"/>
  <c r="M953" i="4"/>
  <c r="I371" i="6" s="1"/>
  <c r="N953" i="4"/>
  <c r="O953" i="4"/>
  <c r="P953" i="4"/>
  <c r="J371" i="6" s="1"/>
  <c r="D954" i="4"/>
  <c r="B400" i="6" s="1"/>
  <c r="E954" i="4"/>
  <c r="C400" i="6" s="1"/>
  <c r="F954" i="4"/>
  <c r="D400" i="6" s="1"/>
  <c r="G954" i="4"/>
  <c r="E400" i="6" s="1"/>
  <c r="H954" i="4"/>
  <c r="F400" i="6" s="1"/>
  <c r="I954" i="4"/>
  <c r="G400" i="6" s="1"/>
  <c r="J954" i="4"/>
  <c r="K954" i="4"/>
  <c r="H400" i="6" s="1"/>
  <c r="M954" i="4"/>
  <c r="I400" i="6" s="1"/>
  <c r="N954" i="4"/>
  <c r="O954" i="4"/>
  <c r="P954" i="4"/>
  <c r="J400" i="6" s="1"/>
  <c r="D955" i="4"/>
  <c r="B378" i="6" s="1"/>
  <c r="E955" i="4"/>
  <c r="C378" i="6" s="1"/>
  <c r="F955" i="4"/>
  <c r="D378" i="6" s="1"/>
  <c r="G955" i="4"/>
  <c r="E378" i="6" s="1"/>
  <c r="H955" i="4"/>
  <c r="F378" i="6" s="1"/>
  <c r="I955" i="4"/>
  <c r="G378" i="6" s="1"/>
  <c r="J955" i="4"/>
  <c r="K955" i="4"/>
  <c r="H378" i="6" s="1"/>
  <c r="M955" i="4"/>
  <c r="I378" i="6" s="1"/>
  <c r="N955" i="4"/>
  <c r="O955" i="4"/>
  <c r="P955" i="4"/>
  <c r="J378" i="6" s="1"/>
  <c r="D956" i="4"/>
  <c r="B379" i="6" s="1"/>
  <c r="E956" i="4"/>
  <c r="C379" i="6" s="1"/>
  <c r="F956" i="4"/>
  <c r="D379" i="6" s="1"/>
  <c r="G956" i="4"/>
  <c r="E379" i="6" s="1"/>
  <c r="H956" i="4"/>
  <c r="F379" i="6" s="1"/>
  <c r="I956" i="4"/>
  <c r="G379" i="6" s="1"/>
  <c r="J956" i="4"/>
  <c r="K956" i="4"/>
  <c r="H379" i="6" s="1"/>
  <c r="M956" i="4"/>
  <c r="I379" i="6" s="1"/>
  <c r="N956" i="4"/>
  <c r="O956" i="4"/>
  <c r="P956" i="4"/>
  <c r="J379" i="6" s="1"/>
  <c r="D957" i="4"/>
  <c r="B401" i="6" s="1"/>
  <c r="E957" i="4"/>
  <c r="C401" i="6" s="1"/>
  <c r="F957" i="4"/>
  <c r="D401" i="6" s="1"/>
  <c r="G957" i="4"/>
  <c r="E401" i="6" s="1"/>
  <c r="H957" i="4"/>
  <c r="F401" i="6" s="1"/>
  <c r="I957" i="4"/>
  <c r="G401" i="6" s="1"/>
  <c r="J957" i="4"/>
  <c r="K957" i="4"/>
  <c r="H401" i="6" s="1"/>
  <c r="M957" i="4"/>
  <c r="I401" i="6" s="1"/>
  <c r="N957" i="4"/>
  <c r="O957" i="4"/>
  <c r="P957" i="4"/>
  <c r="J401" i="6" s="1"/>
  <c r="D958" i="4"/>
  <c r="B198" i="6" s="1"/>
  <c r="E958" i="4"/>
  <c r="C198" i="6" s="1"/>
  <c r="F958" i="4"/>
  <c r="D198" i="6" s="1"/>
  <c r="G958" i="4"/>
  <c r="E198" i="6" s="1"/>
  <c r="H958" i="4"/>
  <c r="F198" i="6" s="1"/>
  <c r="I958" i="4"/>
  <c r="G198" i="6" s="1"/>
  <c r="J958" i="4"/>
  <c r="K958" i="4"/>
  <c r="H198" i="6" s="1"/>
  <c r="M958" i="4"/>
  <c r="I198" i="6" s="1"/>
  <c r="N958" i="4"/>
  <c r="O958" i="4"/>
  <c r="P958" i="4"/>
  <c r="J198" i="6" s="1"/>
  <c r="D959" i="4"/>
  <c r="B225" i="6" s="1"/>
  <c r="E959" i="4"/>
  <c r="C225" i="6" s="1"/>
  <c r="F959" i="4"/>
  <c r="D225" i="6" s="1"/>
  <c r="G959" i="4"/>
  <c r="E225" i="6" s="1"/>
  <c r="H959" i="4"/>
  <c r="F225" i="6" s="1"/>
  <c r="I959" i="4"/>
  <c r="G225" i="6" s="1"/>
  <c r="J959" i="4"/>
  <c r="K959" i="4"/>
  <c r="H225" i="6" s="1"/>
  <c r="M959" i="4"/>
  <c r="I225" i="6" s="1"/>
  <c r="N959" i="4"/>
  <c r="O959" i="4"/>
  <c r="P959" i="4"/>
  <c r="J225" i="6" s="1"/>
  <c r="D960" i="4"/>
  <c r="B156" i="6" s="1"/>
  <c r="E960" i="4"/>
  <c r="C156" i="6" s="1"/>
  <c r="F960" i="4"/>
  <c r="D156" i="6" s="1"/>
  <c r="G960" i="4"/>
  <c r="E156" i="6" s="1"/>
  <c r="H960" i="4"/>
  <c r="F156" i="6" s="1"/>
  <c r="I960" i="4"/>
  <c r="G156" i="6" s="1"/>
  <c r="J960" i="4"/>
  <c r="K960" i="4"/>
  <c r="H156" i="6" s="1"/>
  <c r="M960" i="4"/>
  <c r="I156" i="6" s="1"/>
  <c r="N960" i="4"/>
  <c r="O960" i="4"/>
  <c r="P960" i="4"/>
  <c r="J156" i="6" s="1"/>
  <c r="D961" i="4"/>
  <c r="B157" i="6" s="1"/>
  <c r="E961" i="4"/>
  <c r="C157" i="6" s="1"/>
  <c r="F961" i="4"/>
  <c r="D157" i="6" s="1"/>
  <c r="G961" i="4"/>
  <c r="E157" i="6" s="1"/>
  <c r="H961" i="4"/>
  <c r="F157" i="6" s="1"/>
  <c r="I961" i="4"/>
  <c r="G157" i="6" s="1"/>
  <c r="J961" i="4"/>
  <c r="K961" i="4"/>
  <c r="H157" i="6" s="1"/>
  <c r="M961" i="4"/>
  <c r="I157" i="6" s="1"/>
  <c r="N961" i="4"/>
  <c r="O961" i="4"/>
  <c r="P961" i="4"/>
  <c r="J157" i="6" s="1"/>
  <c r="D962" i="4"/>
  <c r="B666" i="6" s="1"/>
  <c r="E962" i="4"/>
  <c r="C666" i="6" s="1"/>
  <c r="F962" i="4"/>
  <c r="D666" i="6" s="1"/>
  <c r="G962" i="4"/>
  <c r="E666" i="6" s="1"/>
  <c r="H962" i="4"/>
  <c r="F666" i="6" s="1"/>
  <c r="I962" i="4"/>
  <c r="G666" i="6" s="1"/>
  <c r="J962" i="4"/>
  <c r="K962" i="4"/>
  <c r="H666" i="6" s="1"/>
  <c r="M962" i="4"/>
  <c r="I666" i="6" s="1"/>
  <c r="N962" i="4"/>
  <c r="O962" i="4"/>
  <c r="P962" i="4"/>
  <c r="J666" i="6" s="1"/>
  <c r="D963" i="4"/>
  <c r="B667" i="6" s="1"/>
  <c r="E963" i="4"/>
  <c r="C667" i="6" s="1"/>
  <c r="F963" i="4"/>
  <c r="D667" i="6" s="1"/>
  <c r="G963" i="4"/>
  <c r="E667" i="6" s="1"/>
  <c r="H963" i="4"/>
  <c r="F667" i="6" s="1"/>
  <c r="I963" i="4"/>
  <c r="G667" i="6" s="1"/>
  <c r="J963" i="4"/>
  <c r="K963" i="4"/>
  <c r="H667" i="6" s="1"/>
  <c r="M963" i="4"/>
  <c r="I667" i="6" s="1"/>
  <c r="N963" i="4"/>
  <c r="O963" i="4"/>
  <c r="P963" i="4"/>
  <c r="J667" i="6" s="1"/>
  <c r="D964" i="4"/>
  <c r="B668" i="6" s="1"/>
  <c r="E964" i="4"/>
  <c r="C668" i="6" s="1"/>
  <c r="F964" i="4"/>
  <c r="D668" i="6" s="1"/>
  <c r="G964" i="4"/>
  <c r="E668" i="6" s="1"/>
  <c r="H964" i="4"/>
  <c r="F668" i="6" s="1"/>
  <c r="I964" i="4"/>
  <c r="G668" i="6" s="1"/>
  <c r="J964" i="4"/>
  <c r="K964" i="4"/>
  <c r="H668" i="6" s="1"/>
  <c r="M964" i="4"/>
  <c r="I668" i="6" s="1"/>
  <c r="N964" i="4"/>
  <c r="O964" i="4"/>
  <c r="P964" i="4"/>
  <c r="J668" i="6" s="1"/>
  <c r="D965" i="4"/>
  <c r="B669" i="6" s="1"/>
  <c r="E965" i="4"/>
  <c r="C669" i="6" s="1"/>
  <c r="F965" i="4"/>
  <c r="D669" i="6" s="1"/>
  <c r="G965" i="4"/>
  <c r="E669" i="6" s="1"/>
  <c r="H965" i="4"/>
  <c r="F669" i="6" s="1"/>
  <c r="I965" i="4"/>
  <c r="G669" i="6" s="1"/>
  <c r="J965" i="4"/>
  <c r="K965" i="4"/>
  <c r="H669" i="6" s="1"/>
  <c r="M965" i="4"/>
  <c r="I669" i="6" s="1"/>
  <c r="N965" i="4"/>
  <c r="O965" i="4"/>
  <c r="P965" i="4"/>
  <c r="J669" i="6" s="1"/>
  <c r="D966" i="4"/>
  <c r="B640" i="6" s="1"/>
  <c r="E966" i="4"/>
  <c r="C640" i="6" s="1"/>
  <c r="F966" i="4"/>
  <c r="D640" i="6" s="1"/>
  <c r="G966" i="4"/>
  <c r="E640" i="6" s="1"/>
  <c r="H966" i="4"/>
  <c r="F640" i="6" s="1"/>
  <c r="I966" i="4"/>
  <c r="G640" i="6" s="1"/>
  <c r="J966" i="4"/>
  <c r="K966" i="4"/>
  <c r="H640" i="6" s="1"/>
  <c r="M966" i="4"/>
  <c r="I640" i="6" s="1"/>
  <c r="N966" i="4"/>
  <c r="O966" i="4"/>
  <c r="P966" i="4"/>
  <c r="J640" i="6" s="1"/>
  <c r="D967" i="4"/>
  <c r="B601" i="6" s="1"/>
  <c r="E967" i="4"/>
  <c r="C601" i="6" s="1"/>
  <c r="F967" i="4"/>
  <c r="D601" i="6" s="1"/>
  <c r="G967" i="4"/>
  <c r="E601" i="6" s="1"/>
  <c r="H967" i="4"/>
  <c r="F601" i="6" s="1"/>
  <c r="I967" i="4"/>
  <c r="G601" i="6" s="1"/>
  <c r="J967" i="4"/>
  <c r="K967" i="4"/>
  <c r="H601" i="6" s="1"/>
  <c r="M967" i="4"/>
  <c r="I601" i="6" s="1"/>
  <c r="N967" i="4"/>
  <c r="O967" i="4"/>
  <c r="P967" i="4"/>
  <c r="J601" i="6" s="1"/>
  <c r="D968" i="4"/>
  <c r="B592" i="6" s="1"/>
  <c r="E968" i="4"/>
  <c r="C592" i="6" s="1"/>
  <c r="F968" i="4"/>
  <c r="D592" i="6" s="1"/>
  <c r="G968" i="4"/>
  <c r="E592" i="6" s="1"/>
  <c r="H968" i="4"/>
  <c r="F592" i="6" s="1"/>
  <c r="I968" i="4"/>
  <c r="G592" i="6" s="1"/>
  <c r="J968" i="4"/>
  <c r="K968" i="4"/>
  <c r="H592" i="6" s="1"/>
  <c r="M968" i="4"/>
  <c r="I592" i="6" s="1"/>
  <c r="N968" i="4"/>
  <c r="O968" i="4"/>
  <c r="P968" i="4"/>
  <c r="J592" i="6" s="1"/>
  <c r="D969" i="4"/>
  <c r="B593" i="6" s="1"/>
  <c r="E969" i="4"/>
  <c r="C593" i="6" s="1"/>
  <c r="F969" i="4"/>
  <c r="D593" i="6" s="1"/>
  <c r="G969" i="4"/>
  <c r="E593" i="6" s="1"/>
  <c r="H969" i="4"/>
  <c r="F593" i="6" s="1"/>
  <c r="I969" i="4"/>
  <c r="G593" i="6" s="1"/>
  <c r="J969" i="4"/>
  <c r="K969" i="4"/>
  <c r="H593" i="6" s="1"/>
  <c r="M969" i="4"/>
  <c r="I593" i="6" s="1"/>
  <c r="N969" i="4"/>
  <c r="O969" i="4"/>
  <c r="P969" i="4"/>
  <c r="J593" i="6" s="1"/>
  <c r="D970" i="4"/>
  <c r="B594" i="6" s="1"/>
  <c r="E970" i="4"/>
  <c r="C594" i="6" s="1"/>
  <c r="F970" i="4"/>
  <c r="D594" i="6" s="1"/>
  <c r="G970" i="4"/>
  <c r="E594" i="6" s="1"/>
  <c r="H970" i="4"/>
  <c r="F594" i="6" s="1"/>
  <c r="I970" i="4"/>
  <c r="G594" i="6" s="1"/>
  <c r="J970" i="4"/>
  <c r="K970" i="4"/>
  <c r="H594" i="6" s="1"/>
  <c r="M970" i="4"/>
  <c r="I594" i="6" s="1"/>
  <c r="N970" i="4"/>
  <c r="O970" i="4"/>
  <c r="P970" i="4"/>
  <c r="J594" i="6" s="1"/>
  <c r="D971" i="4"/>
  <c r="B596" i="6" s="1"/>
  <c r="E971" i="4"/>
  <c r="C596" i="6" s="1"/>
  <c r="F971" i="4"/>
  <c r="D596" i="6" s="1"/>
  <c r="G971" i="4"/>
  <c r="E596" i="6" s="1"/>
  <c r="H971" i="4"/>
  <c r="F596" i="6" s="1"/>
  <c r="I971" i="4"/>
  <c r="G596" i="6" s="1"/>
  <c r="J971" i="4"/>
  <c r="K971" i="4"/>
  <c r="H596" i="6" s="1"/>
  <c r="M971" i="4"/>
  <c r="I596" i="6" s="1"/>
  <c r="N971" i="4"/>
  <c r="O971" i="4"/>
  <c r="P971" i="4"/>
  <c r="J596" i="6" s="1"/>
  <c r="D972" i="4"/>
  <c r="B479" i="6" s="1"/>
  <c r="E972" i="4"/>
  <c r="C479" i="6" s="1"/>
  <c r="F972" i="4"/>
  <c r="D479" i="6" s="1"/>
  <c r="G972" i="4"/>
  <c r="E479" i="6" s="1"/>
  <c r="H972" i="4"/>
  <c r="F479" i="6" s="1"/>
  <c r="I972" i="4"/>
  <c r="G479" i="6" s="1"/>
  <c r="J972" i="4"/>
  <c r="K972" i="4"/>
  <c r="H479" i="6" s="1"/>
  <c r="M972" i="4"/>
  <c r="I479" i="6" s="1"/>
  <c r="N972" i="4"/>
  <c r="O972" i="4"/>
  <c r="P972" i="4"/>
  <c r="J479" i="6" s="1"/>
  <c r="D973" i="4"/>
  <c r="B528" i="6" s="1"/>
  <c r="E973" i="4"/>
  <c r="C528" i="6" s="1"/>
  <c r="F973" i="4"/>
  <c r="D528" i="6" s="1"/>
  <c r="G973" i="4"/>
  <c r="E528" i="6" s="1"/>
  <c r="H973" i="4"/>
  <c r="F528" i="6" s="1"/>
  <c r="I973" i="4"/>
  <c r="G528" i="6" s="1"/>
  <c r="J973" i="4"/>
  <c r="K973" i="4"/>
  <c r="H528" i="6" s="1"/>
  <c r="M973" i="4"/>
  <c r="I528" i="6" s="1"/>
  <c r="N973" i="4"/>
  <c r="O973" i="4"/>
  <c r="P973" i="4"/>
  <c r="J528" i="6" s="1"/>
  <c r="D974" i="4"/>
  <c r="B585" i="6" s="1"/>
  <c r="E974" i="4"/>
  <c r="C585" i="6" s="1"/>
  <c r="F974" i="4"/>
  <c r="D585" i="6" s="1"/>
  <c r="G974" i="4"/>
  <c r="E585" i="6" s="1"/>
  <c r="H974" i="4"/>
  <c r="F585" i="6" s="1"/>
  <c r="I974" i="4"/>
  <c r="G585" i="6" s="1"/>
  <c r="J974" i="4"/>
  <c r="K974" i="4"/>
  <c r="H585" i="6" s="1"/>
  <c r="M974" i="4"/>
  <c r="I585" i="6" s="1"/>
  <c r="N974" i="4"/>
  <c r="O974" i="4"/>
  <c r="P974" i="4"/>
  <c r="J585" i="6" s="1"/>
  <c r="D975" i="4"/>
  <c r="B683" i="6" s="1"/>
  <c r="E975" i="4"/>
  <c r="C683" i="6" s="1"/>
  <c r="F975" i="4"/>
  <c r="D683" i="6" s="1"/>
  <c r="G975" i="4"/>
  <c r="E683" i="6" s="1"/>
  <c r="H975" i="4"/>
  <c r="F683" i="6" s="1"/>
  <c r="I975" i="4"/>
  <c r="G683" i="6" s="1"/>
  <c r="J975" i="4"/>
  <c r="K975" i="4"/>
  <c r="H683" i="6" s="1"/>
  <c r="M975" i="4"/>
  <c r="I683" i="6" s="1"/>
  <c r="N975" i="4"/>
  <c r="O975" i="4"/>
  <c r="P975" i="4"/>
  <c r="J683" i="6" s="1"/>
  <c r="D976" i="4"/>
  <c r="B684" i="6" s="1"/>
  <c r="E976" i="4"/>
  <c r="C684" i="6" s="1"/>
  <c r="F976" i="4"/>
  <c r="D684" i="6" s="1"/>
  <c r="G976" i="4"/>
  <c r="E684" i="6" s="1"/>
  <c r="H976" i="4"/>
  <c r="F684" i="6" s="1"/>
  <c r="I976" i="4"/>
  <c r="G684" i="6" s="1"/>
  <c r="J976" i="4"/>
  <c r="K976" i="4"/>
  <c r="H684" i="6" s="1"/>
  <c r="M976" i="4"/>
  <c r="I684" i="6" s="1"/>
  <c r="N976" i="4"/>
  <c r="O976" i="4"/>
  <c r="P976" i="4"/>
  <c r="J684" i="6" s="1"/>
  <c r="D977" i="4"/>
  <c r="B678" i="6" s="1"/>
  <c r="E977" i="4"/>
  <c r="C678" i="6" s="1"/>
  <c r="F977" i="4"/>
  <c r="D678" i="6" s="1"/>
  <c r="G977" i="4"/>
  <c r="E678" i="6" s="1"/>
  <c r="H977" i="4"/>
  <c r="F678" i="6" s="1"/>
  <c r="I977" i="4"/>
  <c r="G678" i="6" s="1"/>
  <c r="J977" i="4"/>
  <c r="K977" i="4"/>
  <c r="H678" i="6" s="1"/>
  <c r="M977" i="4"/>
  <c r="I678" i="6" s="1"/>
  <c r="N977" i="4"/>
  <c r="O977" i="4"/>
  <c r="P977" i="4"/>
  <c r="J678" i="6" s="1"/>
  <c r="D978" i="4"/>
  <c r="B679" i="6" s="1"/>
  <c r="E978" i="4"/>
  <c r="C679" i="6" s="1"/>
  <c r="F978" i="4"/>
  <c r="D679" i="6" s="1"/>
  <c r="G978" i="4"/>
  <c r="E679" i="6" s="1"/>
  <c r="H978" i="4"/>
  <c r="F679" i="6" s="1"/>
  <c r="I978" i="4"/>
  <c r="G679" i="6" s="1"/>
  <c r="J978" i="4"/>
  <c r="K978" i="4"/>
  <c r="H679" i="6" s="1"/>
  <c r="M978" i="4"/>
  <c r="I679" i="6" s="1"/>
  <c r="N978" i="4"/>
  <c r="O978" i="4"/>
  <c r="P978" i="4"/>
  <c r="J679" i="6" s="1"/>
  <c r="D979" i="4"/>
  <c r="B715" i="6" s="1"/>
  <c r="E979" i="4"/>
  <c r="C715" i="6" s="1"/>
  <c r="F979" i="4"/>
  <c r="D715" i="6" s="1"/>
  <c r="G979" i="4"/>
  <c r="E715" i="6" s="1"/>
  <c r="H979" i="4"/>
  <c r="F715" i="6" s="1"/>
  <c r="I979" i="4"/>
  <c r="G715" i="6" s="1"/>
  <c r="J979" i="4"/>
  <c r="K979" i="4"/>
  <c r="H715" i="6" s="1"/>
  <c r="M979" i="4"/>
  <c r="I715" i="6" s="1"/>
  <c r="N979" i="4"/>
  <c r="O979" i="4"/>
  <c r="P979" i="4"/>
  <c r="J715" i="6" s="1"/>
  <c r="D980" i="4"/>
  <c r="B714" i="6" s="1"/>
  <c r="E980" i="4"/>
  <c r="C714" i="6" s="1"/>
  <c r="F980" i="4"/>
  <c r="D714" i="6" s="1"/>
  <c r="G980" i="4"/>
  <c r="E714" i="6" s="1"/>
  <c r="H980" i="4"/>
  <c r="F714" i="6" s="1"/>
  <c r="I980" i="4"/>
  <c r="G714" i="6" s="1"/>
  <c r="J980" i="4"/>
  <c r="K980" i="4"/>
  <c r="H714" i="6" s="1"/>
  <c r="M980" i="4"/>
  <c r="I714" i="6" s="1"/>
  <c r="N980" i="4"/>
  <c r="O980" i="4"/>
  <c r="P980" i="4"/>
  <c r="J714" i="6" s="1"/>
  <c r="D981" i="4"/>
  <c r="B734" i="6" s="1"/>
  <c r="E981" i="4"/>
  <c r="C734" i="6" s="1"/>
  <c r="F981" i="4"/>
  <c r="D734" i="6" s="1"/>
  <c r="G981" i="4"/>
  <c r="E734" i="6" s="1"/>
  <c r="H981" i="4"/>
  <c r="F734" i="6" s="1"/>
  <c r="I981" i="4"/>
  <c r="G734" i="6" s="1"/>
  <c r="J981" i="4"/>
  <c r="K981" i="4"/>
  <c r="H734" i="6" s="1"/>
  <c r="M981" i="4"/>
  <c r="I734" i="6" s="1"/>
  <c r="N981" i="4"/>
  <c r="O981" i="4"/>
  <c r="P981" i="4"/>
  <c r="J734" i="6" s="1"/>
  <c r="D982" i="4"/>
  <c r="B740" i="6" s="1"/>
  <c r="E982" i="4"/>
  <c r="C740" i="6" s="1"/>
  <c r="F982" i="4"/>
  <c r="D740" i="6" s="1"/>
  <c r="G982" i="4"/>
  <c r="E740" i="6" s="1"/>
  <c r="H982" i="4"/>
  <c r="F740" i="6" s="1"/>
  <c r="I982" i="4"/>
  <c r="G740" i="6" s="1"/>
  <c r="J982" i="4"/>
  <c r="K982" i="4"/>
  <c r="H740" i="6" s="1"/>
  <c r="M982" i="4"/>
  <c r="I740" i="6" s="1"/>
  <c r="N982" i="4"/>
  <c r="O982" i="4"/>
  <c r="P982" i="4"/>
  <c r="J740" i="6" s="1"/>
  <c r="D983" i="4"/>
  <c r="B435" i="6" s="1"/>
  <c r="E983" i="4"/>
  <c r="C435" i="6" s="1"/>
  <c r="F983" i="4"/>
  <c r="D435" i="6" s="1"/>
  <c r="G983" i="4"/>
  <c r="E435" i="6" s="1"/>
  <c r="H983" i="4"/>
  <c r="F435" i="6" s="1"/>
  <c r="I983" i="4"/>
  <c r="G435" i="6" s="1"/>
  <c r="J983" i="4"/>
  <c r="K983" i="4"/>
  <c r="H435" i="6" s="1"/>
  <c r="M983" i="4"/>
  <c r="I435" i="6" s="1"/>
  <c r="N983" i="4"/>
  <c r="O983" i="4"/>
  <c r="P983" i="4"/>
  <c r="J435" i="6" s="1"/>
  <c r="D984" i="4"/>
  <c r="B436" i="6" s="1"/>
  <c r="E984" i="4"/>
  <c r="C436" i="6" s="1"/>
  <c r="F984" i="4"/>
  <c r="D436" i="6" s="1"/>
  <c r="G984" i="4"/>
  <c r="E436" i="6" s="1"/>
  <c r="H984" i="4"/>
  <c r="F436" i="6" s="1"/>
  <c r="I984" i="4"/>
  <c r="G436" i="6" s="1"/>
  <c r="J984" i="4"/>
  <c r="K984" i="4"/>
  <c r="H436" i="6" s="1"/>
  <c r="M984" i="4"/>
  <c r="I436" i="6" s="1"/>
  <c r="N984" i="4"/>
  <c r="O984" i="4"/>
  <c r="P984" i="4"/>
  <c r="J436" i="6" s="1"/>
  <c r="D985" i="4"/>
  <c r="B886" i="6" s="1"/>
  <c r="E985" i="4"/>
  <c r="C886" i="6" s="1"/>
  <c r="F985" i="4"/>
  <c r="D886" i="6" s="1"/>
  <c r="G985" i="4"/>
  <c r="E886" i="6" s="1"/>
  <c r="H985" i="4"/>
  <c r="F886" i="6" s="1"/>
  <c r="I985" i="4"/>
  <c r="G886" i="6" s="1"/>
  <c r="J985" i="4"/>
  <c r="K985" i="4"/>
  <c r="H886" i="6" s="1"/>
  <c r="M985" i="4"/>
  <c r="I886" i="6" s="1"/>
  <c r="N985" i="4"/>
  <c r="O985" i="4"/>
  <c r="P985" i="4"/>
  <c r="J886" i="6" s="1"/>
  <c r="D986" i="4"/>
  <c r="B113" i="6" s="1"/>
  <c r="E986" i="4"/>
  <c r="C113" i="6" s="1"/>
  <c r="F986" i="4"/>
  <c r="D113" i="6" s="1"/>
  <c r="G986" i="4"/>
  <c r="E113" i="6" s="1"/>
  <c r="H986" i="4"/>
  <c r="F113" i="6" s="1"/>
  <c r="I986" i="4"/>
  <c r="G113" i="6" s="1"/>
  <c r="J986" i="4"/>
  <c r="K986" i="4"/>
  <c r="H113" i="6" s="1"/>
  <c r="M986" i="4"/>
  <c r="I113" i="6" s="1"/>
  <c r="N986" i="4"/>
  <c r="O986" i="4"/>
  <c r="P986" i="4"/>
  <c r="J113" i="6" s="1"/>
  <c r="D987" i="4"/>
  <c r="B458" i="6" s="1"/>
  <c r="E987" i="4"/>
  <c r="C458" i="6" s="1"/>
  <c r="F987" i="4"/>
  <c r="D458" i="6" s="1"/>
  <c r="G987" i="4"/>
  <c r="E458" i="6" s="1"/>
  <c r="H987" i="4"/>
  <c r="F458" i="6" s="1"/>
  <c r="I987" i="4"/>
  <c r="G458" i="6" s="1"/>
  <c r="J987" i="4"/>
  <c r="K987" i="4"/>
  <c r="H458" i="6" s="1"/>
  <c r="M987" i="4"/>
  <c r="I458" i="6" s="1"/>
  <c r="N987" i="4"/>
  <c r="O987" i="4"/>
  <c r="P987" i="4"/>
  <c r="J458" i="6" s="1"/>
  <c r="D988" i="4"/>
  <c r="B480" i="6" s="1"/>
  <c r="E988" i="4"/>
  <c r="C480" i="6" s="1"/>
  <c r="F988" i="4"/>
  <c r="D480" i="6" s="1"/>
  <c r="G988" i="4"/>
  <c r="E480" i="6" s="1"/>
  <c r="H988" i="4"/>
  <c r="F480" i="6" s="1"/>
  <c r="I988" i="4"/>
  <c r="G480" i="6" s="1"/>
  <c r="J988" i="4"/>
  <c r="K988" i="4"/>
  <c r="H480" i="6" s="1"/>
  <c r="M988" i="4"/>
  <c r="I480" i="6" s="1"/>
  <c r="N988" i="4"/>
  <c r="O988" i="4"/>
  <c r="P988" i="4"/>
  <c r="J480" i="6" s="1"/>
  <c r="D989" i="4"/>
  <c r="B1323" i="6" s="1"/>
  <c r="E989" i="4"/>
  <c r="C1323" i="6" s="1"/>
  <c r="F989" i="4"/>
  <c r="D1323" i="6" s="1"/>
  <c r="G989" i="4"/>
  <c r="E1323" i="6" s="1"/>
  <c r="H989" i="4"/>
  <c r="F1323" i="6" s="1"/>
  <c r="I989" i="4"/>
  <c r="G1323" i="6" s="1"/>
  <c r="J989" i="4"/>
  <c r="K989" i="4"/>
  <c r="H1323" i="6" s="1"/>
  <c r="M989" i="4"/>
  <c r="I1323" i="6" s="1"/>
  <c r="N989" i="4"/>
  <c r="O989" i="4"/>
  <c r="P989" i="4"/>
  <c r="J1323" i="6" s="1"/>
  <c r="D990" i="4"/>
  <c r="B1324" i="6" s="1"/>
  <c r="E990" i="4"/>
  <c r="C1324" i="6" s="1"/>
  <c r="F990" i="4"/>
  <c r="D1324" i="6" s="1"/>
  <c r="G990" i="4"/>
  <c r="E1324" i="6" s="1"/>
  <c r="H990" i="4"/>
  <c r="F1324" i="6" s="1"/>
  <c r="I990" i="4"/>
  <c r="G1324" i="6" s="1"/>
  <c r="J990" i="4"/>
  <c r="K990" i="4"/>
  <c r="H1324" i="6" s="1"/>
  <c r="M990" i="4"/>
  <c r="I1324" i="6" s="1"/>
  <c r="N990" i="4"/>
  <c r="O990" i="4"/>
  <c r="P990" i="4"/>
  <c r="J1324" i="6" s="1"/>
  <c r="D991" i="4"/>
  <c r="B1517" i="6" s="1"/>
  <c r="E991" i="4"/>
  <c r="C1517" i="6" s="1"/>
  <c r="F991" i="4"/>
  <c r="D1517" i="6" s="1"/>
  <c r="G991" i="4"/>
  <c r="E1517" i="6" s="1"/>
  <c r="H991" i="4"/>
  <c r="F1517" i="6" s="1"/>
  <c r="I991" i="4"/>
  <c r="G1517" i="6" s="1"/>
  <c r="J991" i="4"/>
  <c r="K991" i="4"/>
  <c r="H1517" i="6" s="1"/>
  <c r="M991" i="4"/>
  <c r="I1517" i="6" s="1"/>
  <c r="N991" i="4"/>
  <c r="O991" i="4"/>
  <c r="P991" i="4"/>
  <c r="J1517" i="6" s="1"/>
  <c r="D992" i="4"/>
  <c r="B241" i="6" s="1"/>
  <c r="E992" i="4"/>
  <c r="C241" i="6" s="1"/>
  <c r="F992" i="4"/>
  <c r="D241" i="6" s="1"/>
  <c r="G992" i="4"/>
  <c r="E241" i="6" s="1"/>
  <c r="H992" i="4"/>
  <c r="F241" i="6" s="1"/>
  <c r="I992" i="4"/>
  <c r="G241" i="6" s="1"/>
  <c r="J992" i="4"/>
  <c r="K992" i="4"/>
  <c r="H241" i="6" s="1"/>
  <c r="M992" i="4"/>
  <c r="I241" i="6" s="1"/>
  <c r="N992" i="4"/>
  <c r="O992" i="4"/>
  <c r="P992" i="4"/>
  <c r="J241" i="6" s="1"/>
  <c r="D993" i="4"/>
  <c r="B54" i="6" s="1"/>
  <c r="E993" i="4"/>
  <c r="C54" i="6" s="1"/>
  <c r="F993" i="4"/>
  <c r="D54" i="6" s="1"/>
  <c r="G993" i="4"/>
  <c r="E54" i="6" s="1"/>
  <c r="H993" i="4"/>
  <c r="F54" i="6" s="1"/>
  <c r="I993" i="4"/>
  <c r="G54" i="6" s="1"/>
  <c r="J993" i="4"/>
  <c r="K993" i="4"/>
  <c r="H54" i="6" s="1"/>
  <c r="M993" i="4"/>
  <c r="I54" i="6" s="1"/>
  <c r="N993" i="4"/>
  <c r="O993" i="4"/>
  <c r="P993" i="4"/>
  <c r="J54" i="6" s="1"/>
  <c r="D994" i="4"/>
  <c r="B55" i="6" s="1"/>
  <c r="E994" i="4"/>
  <c r="C55" i="6" s="1"/>
  <c r="F994" i="4"/>
  <c r="D55" i="6" s="1"/>
  <c r="G994" i="4"/>
  <c r="E55" i="6" s="1"/>
  <c r="H994" i="4"/>
  <c r="F55" i="6" s="1"/>
  <c r="I994" i="4"/>
  <c r="G55" i="6" s="1"/>
  <c r="J994" i="4"/>
  <c r="K994" i="4"/>
  <c r="H55" i="6" s="1"/>
  <c r="M994" i="4"/>
  <c r="I55" i="6" s="1"/>
  <c r="N994" i="4"/>
  <c r="O994" i="4"/>
  <c r="P994" i="4"/>
  <c r="J55" i="6" s="1"/>
  <c r="D995" i="4"/>
  <c r="B56" i="6" s="1"/>
  <c r="E995" i="4"/>
  <c r="C56" i="6" s="1"/>
  <c r="F995" i="4"/>
  <c r="D56" i="6" s="1"/>
  <c r="G995" i="4"/>
  <c r="E56" i="6" s="1"/>
  <c r="H995" i="4"/>
  <c r="F56" i="6" s="1"/>
  <c r="I995" i="4"/>
  <c r="G56" i="6" s="1"/>
  <c r="J995" i="4"/>
  <c r="K995" i="4"/>
  <c r="H56" i="6" s="1"/>
  <c r="M995" i="4"/>
  <c r="I56" i="6" s="1"/>
  <c r="N995" i="4"/>
  <c r="O995" i="4"/>
  <c r="P995" i="4"/>
  <c r="J56" i="6" s="1"/>
  <c r="D996" i="4"/>
  <c r="B242" i="6" s="1"/>
  <c r="E996" i="4"/>
  <c r="C242" i="6" s="1"/>
  <c r="F996" i="4"/>
  <c r="D242" i="6" s="1"/>
  <c r="G996" i="4"/>
  <c r="E242" i="6" s="1"/>
  <c r="H996" i="4"/>
  <c r="F242" i="6" s="1"/>
  <c r="I996" i="4"/>
  <c r="G242" i="6" s="1"/>
  <c r="J996" i="4"/>
  <c r="K996" i="4"/>
  <c r="H242" i="6" s="1"/>
  <c r="M996" i="4"/>
  <c r="I242" i="6" s="1"/>
  <c r="N996" i="4"/>
  <c r="O996" i="4"/>
  <c r="P996" i="4"/>
  <c r="J242" i="6" s="1"/>
  <c r="D997" i="4"/>
  <c r="B1063" i="6" s="1"/>
  <c r="E997" i="4"/>
  <c r="C1063" i="6" s="1"/>
  <c r="F997" i="4"/>
  <c r="D1063" i="6" s="1"/>
  <c r="G997" i="4"/>
  <c r="E1063" i="6" s="1"/>
  <c r="H997" i="4"/>
  <c r="F1063" i="6" s="1"/>
  <c r="I997" i="4"/>
  <c r="G1063" i="6" s="1"/>
  <c r="J997" i="4"/>
  <c r="K997" i="4"/>
  <c r="H1063" i="6" s="1"/>
  <c r="M997" i="4"/>
  <c r="I1063" i="6" s="1"/>
  <c r="N997" i="4"/>
  <c r="O997" i="4"/>
  <c r="P997" i="4"/>
  <c r="J1063" i="6" s="1"/>
  <c r="D998" i="4"/>
  <c r="B1066" i="6" s="1"/>
  <c r="E998" i="4"/>
  <c r="C1066" i="6" s="1"/>
  <c r="F998" i="4"/>
  <c r="D1066" i="6" s="1"/>
  <c r="G998" i="4"/>
  <c r="E1066" i="6" s="1"/>
  <c r="H998" i="4"/>
  <c r="F1066" i="6" s="1"/>
  <c r="I998" i="4"/>
  <c r="G1066" i="6" s="1"/>
  <c r="J998" i="4"/>
  <c r="K998" i="4"/>
  <c r="H1066" i="6" s="1"/>
  <c r="M998" i="4"/>
  <c r="I1066" i="6" s="1"/>
  <c r="N998" i="4"/>
  <c r="O998" i="4"/>
  <c r="P998" i="4"/>
  <c r="J1066" i="6" s="1"/>
  <c r="D999" i="4"/>
  <c r="B1123" i="6" s="1"/>
  <c r="E999" i="4"/>
  <c r="C1123" i="6" s="1"/>
  <c r="F999" i="4"/>
  <c r="D1123" i="6" s="1"/>
  <c r="G999" i="4"/>
  <c r="E1123" i="6" s="1"/>
  <c r="H999" i="4"/>
  <c r="F1123" i="6" s="1"/>
  <c r="I999" i="4"/>
  <c r="G1123" i="6" s="1"/>
  <c r="J999" i="4"/>
  <c r="K999" i="4"/>
  <c r="H1123" i="6" s="1"/>
  <c r="M999" i="4"/>
  <c r="I1123" i="6" s="1"/>
  <c r="N999" i="4"/>
  <c r="O999" i="4"/>
  <c r="P999" i="4"/>
  <c r="J1123" i="6" s="1"/>
  <c r="D1000" i="4"/>
  <c r="B1184" i="6" s="1"/>
  <c r="E1000" i="4"/>
  <c r="C1184" i="6" s="1"/>
  <c r="F1000" i="4"/>
  <c r="D1184" i="6" s="1"/>
  <c r="G1000" i="4"/>
  <c r="E1184" i="6" s="1"/>
  <c r="H1000" i="4"/>
  <c r="F1184" i="6" s="1"/>
  <c r="I1000" i="4"/>
  <c r="G1184" i="6" s="1"/>
  <c r="J1000" i="4"/>
  <c r="K1000" i="4"/>
  <c r="H1184" i="6" s="1"/>
  <c r="M1000" i="4"/>
  <c r="I1184" i="6" s="1"/>
  <c r="N1000" i="4"/>
  <c r="O1000" i="4"/>
  <c r="P1000" i="4"/>
  <c r="J1184" i="6" s="1"/>
  <c r="D1001" i="4"/>
  <c r="B754" i="6" s="1"/>
  <c r="E1001" i="4"/>
  <c r="C754" i="6" s="1"/>
  <c r="F1001" i="4"/>
  <c r="D754" i="6" s="1"/>
  <c r="G1001" i="4"/>
  <c r="E754" i="6" s="1"/>
  <c r="H1001" i="4"/>
  <c r="F754" i="6" s="1"/>
  <c r="I1001" i="4"/>
  <c r="G754" i="6" s="1"/>
  <c r="J1001" i="4"/>
  <c r="K1001" i="4"/>
  <c r="H754" i="6" s="1"/>
  <c r="M1001" i="4"/>
  <c r="I754" i="6" s="1"/>
  <c r="N1001" i="4"/>
  <c r="O1001" i="4"/>
  <c r="P1001" i="4"/>
  <c r="J754" i="6" s="1"/>
  <c r="D1002" i="4"/>
  <c r="B879" i="6" s="1"/>
  <c r="E1002" i="4"/>
  <c r="C879" i="6" s="1"/>
  <c r="F1002" i="4"/>
  <c r="D879" i="6" s="1"/>
  <c r="G1002" i="4"/>
  <c r="E879" i="6" s="1"/>
  <c r="H1002" i="4"/>
  <c r="F879" i="6" s="1"/>
  <c r="I1002" i="4"/>
  <c r="G879" i="6" s="1"/>
  <c r="J1002" i="4"/>
  <c r="K1002" i="4"/>
  <c r="H879" i="6" s="1"/>
  <c r="M1002" i="4"/>
  <c r="I879" i="6" s="1"/>
  <c r="N1002" i="4"/>
  <c r="O1002" i="4"/>
  <c r="P1002" i="4"/>
  <c r="J879" i="6" s="1"/>
  <c r="D1003" i="4"/>
  <c r="B553" i="6" s="1"/>
  <c r="E1003" i="4"/>
  <c r="C553" i="6" s="1"/>
  <c r="F1003" i="4"/>
  <c r="D553" i="6" s="1"/>
  <c r="G1003" i="4"/>
  <c r="E553" i="6" s="1"/>
  <c r="H1003" i="4"/>
  <c r="F553" i="6" s="1"/>
  <c r="I1003" i="4"/>
  <c r="G553" i="6" s="1"/>
  <c r="J1003" i="4"/>
  <c r="K1003" i="4"/>
  <c r="H553" i="6" s="1"/>
  <c r="M1003" i="4"/>
  <c r="I553" i="6" s="1"/>
  <c r="N1003" i="4"/>
  <c r="O1003" i="4"/>
  <c r="P1003" i="4"/>
  <c r="J553" i="6" s="1"/>
  <c r="D1004" i="4"/>
  <c r="B556" i="6" s="1"/>
  <c r="E1004" i="4"/>
  <c r="C556" i="6" s="1"/>
  <c r="F1004" i="4"/>
  <c r="D556" i="6" s="1"/>
  <c r="G1004" i="4"/>
  <c r="E556" i="6" s="1"/>
  <c r="H1004" i="4"/>
  <c r="F556" i="6" s="1"/>
  <c r="I1004" i="4"/>
  <c r="G556" i="6" s="1"/>
  <c r="J1004" i="4"/>
  <c r="K1004" i="4"/>
  <c r="H556" i="6" s="1"/>
  <c r="M1004" i="4"/>
  <c r="I556" i="6" s="1"/>
  <c r="N1004" i="4"/>
  <c r="O1004" i="4"/>
  <c r="P1004" i="4"/>
  <c r="J556" i="6" s="1"/>
  <c r="D1005" i="4"/>
  <c r="B563" i="6" s="1"/>
  <c r="E1005" i="4"/>
  <c r="C563" i="6" s="1"/>
  <c r="F1005" i="4"/>
  <c r="D563" i="6" s="1"/>
  <c r="G1005" i="4"/>
  <c r="E563" i="6" s="1"/>
  <c r="H1005" i="4"/>
  <c r="F563" i="6" s="1"/>
  <c r="I1005" i="4"/>
  <c r="G563" i="6" s="1"/>
  <c r="J1005" i="4"/>
  <c r="K1005" i="4"/>
  <c r="H563" i="6" s="1"/>
  <c r="M1005" i="4"/>
  <c r="I563" i="6" s="1"/>
  <c r="N1005" i="4"/>
  <c r="O1005" i="4"/>
  <c r="P1005" i="4"/>
  <c r="J563" i="6" s="1"/>
  <c r="D1006" i="4"/>
  <c r="B1693" i="6" s="1"/>
  <c r="E1006" i="4"/>
  <c r="C1693" i="6" s="1"/>
  <c r="F1006" i="4"/>
  <c r="D1693" i="6" s="1"/>
  <c r="G1006" i="4"/>
  <c r="E1693" i="6" s="1"/>
  <c r="H1006" i="4"/>
  <c r="F1693" i="6" s="1"/>
  <c r="I1006" i="4"/>
  <c r="G1693" i="6" s="1"/>
  <c r="J1006" i="4"/>
  <c r="K1006" i="4"/>
  <c r="H1693" i="6" s="1"/>
  <c r="M1006" i="4"/>
  <c r="I1693" i="6" s="1"/>
  <c r="N1006" i="4"/>
  <c r="O1006" i="4"/>
  <c r="P1006" i="4"/>
  <c r="J1693" i="6" s="1"/>
  <c r="D1007" i="4"/>
  <c r="B1060" i="6" s="1"/>
  <c r="E1007" i="4"/>
  <c r="C1060" i="6" s="1"/>
  <c r="F1007" i="4"/>
  <c r="D1060" i="6" s="1"/>
  <c r="G1007" i="4"/>
  <c r="E1060" i="6" s="1"/>
  <c r="H1007" i="4"/>
  <c r="F1060" i="6" s="1"/>
  <c r="I1007" i="4"/>
  <c r="G1060" i="6" s="1"/>
  <c r="J1007" i="4"/>
  <c r="K1007" i="4"/>
  <c r="H1060" i="6" s="1"/>
  <c r="M1007" i="4"/>
  <c r="I1060" i="6" s="1"/>
  <c r="N1007" i="4"/>
  <c r="O1007" i="4"/>
  <c r="P1007" i="4"/>
  <c r="J1060" i="6" s="1"/>
  <c r="D1008" i="4"/>
  <c r="B455" i="6" s="1"/>
  <c r="E1008" i="4"/>
  <c r="C455" i="6" s="1"/>
  <c r="F1008" i="4"/>
  <c r="D455" i="6" s="1"/>
  <c r="G1008" i="4"/>
  <c r="E455" i="6" s="1"/>
  <c r="H1008" i="4"/>
  <c r="F455" i="6" s="1"/>
  <c r="I1008" i="4"/>
  <c r="G455" i="6" s="1"/>
  <c r="J1008" i="4"/>
  <c r="K1008" i="4"/>
  <c r="H455" i="6" s="1"/>
  <c r="M1008" i="4"/>
  <c r="I455" i="6" s="1"/>
  <c r="N1008" i="4"/>
  <c r="O1008" i="4"/>
  <c r="P1008" i="4"/>
  <c r="J455" i="6" s="1"/>
  <c r="D1009" i="4"/>
  <c r="B1743" i="6" s="1"/>
  <c r="E1009" i="4"/>
  <c r="C1743" i="6" s="1"/>
  <c r="F1009" i="4"/>
  <c r="D1743" i="6" s="1"/>
  <c r="G1009" i="4"/>
  <c r="E1743" i="6" s="1"/>
  <c r="H1009" i="4"/>
  <c r="F1743" i="6" s="1"/>
  <c r="I1009" i="4"/>
  <c r="G1743" i="6" s="1"/>
  <c r="J1009" i="4"/>
  <c r="K1009" i="4"/>
  <c r="H1743" i="6" s="1"/>
  <c r="M1009" i="4"/>
  <c r="I1743" i="6" s="1"/>
  <c r="N1009" i="4"/>
  <c r="O1009" i="4"/>
  <c r="P1009" i="4"/>
  <c r="J1743" i="6" s="1"/>
  <c r="D1010" i="4"/>
  <c r="B1379" i="6" s="1"/>
  <c r="E1010" i="4"/>
  <c r="C1379" i="6" s="1"/>
  <c r="F1010" i="4"/>
  <c r="D1379" i="6" s="1"/>
  <c r="G1010" i="4"/>
  <c r="E1379" i="6" s="1"/>
  <c r="H1010" i="4"/>
  <c r="F1379" i="6" s="1"/>
  <c r="I1010" i="4"/>
  <c r="G1379" i="6" s="1"/>
  <c r="J1010" i="4"/>
  <c r="K1010" i="4"/>
  <c r="H1379" i="6" s="1"/>
  <c r="M1010" i="4"/>
  <c r="I1379" i="6" s="1"/>
  <c r="N1010" i="4"/>
  <c r="O1010" i="4"/>
  <c r="P1010" i="4"/>
  <c r="J1379" i="6" s="1"/>
  <c r="D1011" i="4"/>
  <c r="B1202" i="6" s="1"/>
  <c r="E1011" i="4"/>
  <c r="C1202" i="6" s="1"/>
  <c r="F1011" i="4"/>
  <c r="D1202" i="6" s="1"/>
  <c r="G1011" i="4"/>
  <c r="E1202" i="6" s="1"/>
  <c r="H1011" i="4"/>
  <c r="F1202" i="6" s="1"/>
  <c r="I1011" i="4"/>
  <c r="G1202" i="6" s="1"/>
  <c r="J1011" i="4"/>
  <c r="K1011" i="4"/>
  <c r="H1202" i="6" s="1"/>
  <c r="M1011" i="4"/>
  <c r="I1202" i="6" s="1"/>
  <c r="N1011" i="4"/>
  <c r="O1011" i="4"/>
  <c r="P1011" i="4"/>
  <c r="J1202" i="6" s="1"/>
  <c r="D1012" i="4"/>
  <c r="B120" i="6" s="1"/>
  <c r="E1012" i="4"/>
  <c r="C120" i="6" s="1"/>
  <c r="F1012" i="4"/>
  <c r="D120" i="6" s="1"/>
  <c r="G1012" i="4"/>
  <c r="E120" i="6" s="1"/>
  <c r="H1012" i="4"/>
  <c r="F120" i="6" s="1"/>
  <c r="I1012" i="4"/>
  <c r="G120" i="6" s="1"/>
  <c r="J1012" i="4"/>
  <c r="K1012" i="4"/>
  <c r="H120" i="6" s="1"/>
  <c r="M1012" i="4"/>
  <c r="I120" i="6" s="1"/>
  <c r="N1012" i="4"/>
  <c r="O1012" i="4"/>
  <c r="P1012" i="4"/>
  <c r="J120" i="6" s="1"/>
  <c r="D1013" i="4"/>
  <c r="B123" i="6" s="1"/>
  <c r="E1013" i="4"/>
  <c r="C123" i="6" s="1"/>
  <c r="F1013" i="4"/>
  <c r="D123" i="6" s="1"/>
  <c r="G1013" i="4"/>
  <c r="E123" i="6" s="1"/>
  <c r="H1013" i="4"/>
  <c r="F123" i="6" s="1"/>
  <c r="I1013" i="4"/>
  <c r="G123" i="6" s="1"/>
  <c r="J1013" i="4"/>
  <c r="K1013" i="4"/>
  <c r="H123" i="6" s="1"/>
  <c r="M1013" i="4"/>
  <c r="I123" i="6" s="1"/>
  <c r="N1013" i="4"/>
  <c r="O1013" i="4"/>
  <c r="P1013" i="4"/>
  <c r="J123" i="6" s="1"/>
  <c r="D1014" i="4"/>
  <c r="B124" i="6" s="1"/>
  <c r="E1014" i="4"/>
  <c r="C124" i="6" s="1"/>
  <c r="F1014" i="4"/>
  <c r="D124" i="6" s="1"/>
  <c r="G1014" i="4"/>
  <c r="E124" i="6" s="1"/>
  <c r="H1014" i="4"/>
  <c r="F124" i="6" s="1"/>
  <c r="I1014" i="4"/>
  <c r="G124" i="6" s="1"/>
  <c r="J1014" i="4"/>
  <c r="K1014" i="4"/>
  <c r="H124" i="6" s="1"/>
  <c r="M1014" i="4"/>
  <c r="I124" i="6" s="1"/>
  <c r="N1014" i="4"/>
  <c r="O1014" i="4"/>
  <c r="P1014" i="4"/>
  <c r="J124" i="6" s="1"/>
  <c r="D1015" i="4"/>
  <c r="B122" i="6" s="1"/>
  <c r="E1015" i="4"/>
  <c r="C122" i="6" s="1"/>
  <c r="F1015" i="4"/>
  <c r="D122" i="6" s="1"/>
  <c r="G1015" i="4"/>
  <c r="E122" i="6" s="1"/>
  <c r="H1015" i="4"/>
  <c r="F122" i="6" s="1"/>
  <c r="I1015" i="4"/>
  <c r="G122" i="6" s="1"/>
  <c r="J1015" i="4"/>
  <c r="K1015" i="4"/>
  <c r="H122" i="6" s="1"/>
  <c r="M1015" i="4"/>
  <c r="I122" i="6" s="1"/>
  <c r="N1015" i="4"/>
  <c r="O1015" i="4"/>
  <c r="P1015" i="4"/>
  <c r="J122" i="6" s="1"/>
  <c r="D1016" i="4"/>
  <c r="B125" i="6" s="1"/>
  <c r="E1016" i="4"/>
  <c r="C125" i="6" s="1"/>
  <c r="F1016" i="4"/>
  <c r="D125" i="6" s="1"/>
  <c r="G1016" i="4"/>
  <c r="E125" i="6" s="1"/>
  <c r="H1016" i="4"/>
  <c r="F125" i="6" s="1"/>
  <c r="I1016" i="4"/>
  <c r="G125" i="6" s="1"/>
  <c r="J1016" i="4"/>
  <c r="K1016" i="4"/>
  <c r="H125" i="6" s="1"/>
  <c r="M1016" i="4"/>
  <c r="I125" i="6" s="1"/>
  <c r="N1016" i="4"/>
  <c r="O1016" i="4"/>
  <c r="P1016" i="4"/>
  <c r="J125" i="6" s="1"/>
  <c r="D1017" i="4"/>
  <c r="B954" i="6" s="1"/>
  <c r="E1017" i="4"/>
  <c r="C954" i="6" s="1"/>
  <c r="F1017" i="4"/>
  <c r="D954" i="6" s="1"/>
  <c r="G1017" i="4"/>
  <c r="E954" i="6" s="1"/>
  <c r="H1017" i="4"/>
  <c r="F954" i="6" s="1"/>
  <c r="I1017" i="4"/>
  <c r="G954" i="6" s="1"/>
  <c r="J1017" i="4"/>
  <c r="K1017" i="4"/>
  <c r="H954" i="6" s="1"/>
  <c r="M1017" i="4"/>
  <c r="I954" i="6" s="1"/>
  <c r="N1017" i="4"/>
  <c r="O1017" i="4"/>
  <c r="P1017" i="4"/>
  <c r="J954" i="6" s="1"/>
  <c r="D1018" i="4"/>
  <c r="B1781" i="6" s="1"/>
  <c r="E1018" i="4"/>
  <c r="C1781" i="6" s="1"/>
  <c r="F1018" i="4"/>
  <c r="D1781" i="6" s="1"/>
  <c r="G1018" i="4"/>
  <c r="E1781" i="6" s="1"/>
  <c r="H1018" i="4"/>
  <c r="F1781" i="6" s="1"/>
  <c r="I1018" i="4"/>
  <c r="G1781" i="6" s="1"/>
  <c r="J1018" i="4"/>
  <c r="K1018" i="4"/>
  <c r="H1781" i="6" s="1"/>
  <c r="M1018" i="4"/>
  <c r="I1781" i="6" s="1"/>
  <c r="N1018" i="4"/>
  <c r="O1018" i="4"/>
  <c r="P1018" i="4"/>
  <c r="J1781" i="6" s="1"/>
  <c r="D1019" i="4"/>
  <c r="B1303" i="6" s="1"/>
  <c r="E1019" i="4"/>
  <c r="C1303" i="6" s="1"/>
  <c r="F1019" i="4"/>
  <c r="D1303" i="6" s="1"/>
  <c r="G1019" i="4"/>
  <c r="E1303" i="6" s="1"/>
  <c r="H1019" i="4"/>
  <c r="F1303" i="6" s="1"/>
  <c r="I1019" i="4"/>
  <c r="G1303" i="6" s="1"/>
  <c r="J1019" i="4"/>
  <c r="K1019" i="4"/>
  <c r="H1303" i="6" s="1"/>
  <c r="M1019" i="4"/>
  <c r="I1303" i="6" s="1"/>
  <c r="N1019" i="4"/>
  <c r="O1019" i="4"/>
  <c r="P1019" i="4"/>
  <c r="J1303" i="6" s="1"/>
  <c r="D1020" i="4"/>
  <c r="B1304" i="6" s="1"/>
  <c r="E1020" i="4"/>
  <c r="C1304" i="6" s="1"/>
  <c r="F1020" i="4"/>
  <c r="D1304" i="6" s="1"/>
  <c r="G1020" i="4"/>
  <c r="E1304" i="6" s="1"/>
  <c r="H1020" i="4"/>
  <c r="F1304" i="6" s="1"/>
  <c r="I1020" i="4"/>
  <c r="G1304" i="6" s="1"/>
  <c r="J1020" i="4"/>
  <c r="K1020" i="4"/>
  <c r="H1304" i="6" s="1"/>
  <c r="M1020" i="4"/>
  <c r="I1304" i="6" s="1"/>
  <c r="N1020" i="4"/>
  <c r="O1020" i="4"/>
  <c r="P1020" i="4"/>
  <c r="J1304" i="6" s="1"/>
  <c r="D1021" i="4"/>
  <c r="B1305" i="6" s="1"/>
  <c r="E1021" i="4"/>
  <c r="C1305" i="6" s="1"/>
  <c r="F1021" i="4"/>
  <c r="D1305" i="6" s="1"/>
  <c r="G1021" i="4"/>
  <c r="E1305" i="6" s="1"/>
  <c r="H1021" i="4"/>
  <c r="F1305" i="6" s="1"/>
  <c r="I1021" i="4"/>
  <c r="G1305" i="6" s="1"/>
  <c r="J1021" i="4"/>
  <c r="K1021" i="4"/>
  <c r="H1305" i="6" s="1"/>
  <c r="M1021" i="4"/>
  <c r="I1305" i="6" s="1"/>
  <c r="N1021" i="4"/>
  <c r="O1021" i="4"/>
  <c r="P1021" i="4"/>
  <c r="J1305" i="6" s="1"/>
  <c r="D1022" i="4"/>
  <c r="B1298" i="6" s="1"/>
  <c r="E1022" i="4"/>
  <c r="C1298" i="6" s="1"/>
  <c r="F1022" i="4"/>
  <c r="D1298" i="6" s="1"/>
  <c r="G1022" i="4"/>
  <c r="E1298" i="6" s="1"/>
  <c r="H1022" i="4"/>
  <c r="F1298" i="6" s="1"/>
  <c r="I1022" i="4"/>
  <c r="G1298" i="6" s="1"/>
  <c r="J1022" i="4"/>
  <c r="K1022" i="4"/>
  <c r="H1298" i="6" s="1"/>
  <c r="M1022" i="4"/>
  <c r="I1298" i="6" s="1"/>
  <c r="N1022" i="4"/>
  <c r="O1022" i="4"/>
  <c r="P1022" i="4"/>
  <c r="J1298" i="6" s="1"/>
  <c r="D1023" i="4"/>
  <c r="B1301" i="6" s="1"/>
  <c r="E1023" i="4"/>
  <c r="C1301" i="6" s="1"/>
  <c r="F1023" i="4"/>
  <c r="D1301" i="6" s="1"/>
  <c r="G1023" i="4"/>
  <c r="E1301" i="6" s="1"/>
  <c r="H1023" i="4"/>
  <c r="F1301" i="6" s="1"/>
  <c r="I1023" i="4"/>
  <c r="G1301" i="6" s="1"/>
  <c r="J1023" i="4"/>
  <c r="K1023" i="4"/>
  <c r="H1301" i="6" s="1"/>
  <c r="M1023" i="4"/>
  <c r="I1301" i="6" s="1"/>
  <c r="N1023" i="4"/>
  <c r="O1023" i="4"/>
  <c r="P1023" i="4"/>
  <c r="J1301" i="6" s="1"/>
  <c r="D1024" i="4"/>
  <c r="B1307" i="6" s="1"/>
  <c r="E1024" i="4"/>
  <c r="C1307" i="6" s="1"/>
  <c r="F1024" i="4"/>
  <c r="D1307" i="6" s="1"/>
  <c r="G1024" i="4"/>
  <c r="E1307" i="6" s="1"/>
  <c r="H1024" i="4"/>
  <c r="F1307" i="6" s="1"/>
  <c r="I1024" i="4"/>
  <c r="G1307" i="6" s="1"/>
  <c r="J1024" i="4"/>
  <c r="K1024" i="4"/>
  <c r="H1307" i="6" s="1"/>
  <c r="M1024" i="4"/>
  <c r="I1307" i="6" s="1"/>
  <c r="N1024" i="4"/>
  <c r="O1024" i="4"/>
  <c r="P1024" i="4"/>
  <c r="J1307" i="6" s="1"/>
  <c r="D1025" i="4"/>
  <c r="B212" i="6" s="1"/>
  <c r="E1025" i="4"/>
  <c r="C212" i="6" s="1"/>
  <c r="F1025" i="4"/>
  <c r="D212" i="6" s="1"/>
  <c r="G1025" i="4"/>
  <c r="E212" i="6" s="1"/>
  <c r="H1025" i="4"/>
  <c r="F212" i="6" s="1"/>
  <c r="I1025" i="4"/>
  <c r="G212" i="6" s="1"/>
  <c r="J1025" i="4"/>
  <c r="K1025" i="4"/>
  <c r="H212" i="6" s="1"/>
  <c r="M1025" i="4"/>
  <c r="I212" i="6" s="1"/>
  <c r="N1025" i="4"/>
  <c r="O1025" i="4"/>
  <c r="P1025" i="4"/>
  <c r="J212" i="6" s="1"/>
  <c r="D1026" i="4"/>
  <c r="B1308" i="6" s="1"/>
  <c r="E1026" i="4"/>
  <c r="C1308" i="6" s="1"/>
  <c r="F1026" i="4"/>
  <c r="D1308" i="6" s="1"/>
  <c r="G1026" i="4"/>
  <c r="E1308" i="6" s="1"/>
  <c r="H1026" i="4"/>
  <c r="F1308" i="6" s="1"/>
  <c r="I1026" i="4"/>
  <c r="G1308" i="6" s="1"/>
  <c r="J1026" i="4"/>
  <c r="K1026" i="4"/>
  <c r="H1308" i="6" s="1"/>
  <c r="M1026" i="4"/>
  <c r="I1308" i="6" s="1"/>
  <c r="N1026" i="4"/>
  <c r="O1026" i="4"/>
  <c r="P1026" i="4"/>
  <c r="J1308" i="6" s="1"/>
  <c r="D1027" i="4"/>
  <c r="B340" i="6" s="1"/>
  <c r="E1027" i="4"/>
  <c r="C340" i="6" s="1"/>
  <c r="F1027" i="4"/>
  <c r="D340" i="6" s="1"/>
  <c r="G1027" i="4"/>
  <c r="E340" i="6" s="1"/>
  <c r="H1027" i="4"/>
  <c r="F340" i="6" s="1"/>
  <c r="I1027" i="4"/>
  <c r="G340" i="6" s="1"/>
  <c r="J1027" i="4"/>
  <c r="K1027" i="4"/>
  <c r="H340" i="6" s="1"/>
  <c r="M1027" i="4"/>
  <c r="I340" i="6" s="1"/>
  <c r="N1027" i="4"/>
  <c r="O1027" i="4"/>
  <c r="P1027" i="4"/>
  <c r="J340" i="6" s="1"/>
  <c r="D1028" i="4"/>
  <c r="B341" i="6" s="1"/>
  <c r="E1028" i="4"/>
  <c r="C341" i="6" s="1"/>
  <c r="F1028" i="4"/>
  <c r="D341" i="6" s="1"/>
  <c r="G1028" i="4"/>
  <c r="E341" i="6" s="1"/>
  <c r="H1028" i="4"/>
  <c r="F341" i="6" s="1"/>
  <c r="I1028" i="4"/>
  <c r="G341" i="6" s="1"/>
  <c r="J1028" i="4"/>
  <c r="K1028" i="4"/>
  <c r="H341" i="6" s="1"/>
  <c r="M1028" i="4"/>
  <c r="I341" i="6" s="1"/>
  <c r="N1028" i="4"/>
  <c r="O1028" i="4"/>
  <c r="P1028" i="4"/>
  <c r="J341" i="6" s="1"/>
  <c r="D1029" i="4"/>
  <c r="B781" i="6" s="1"/>
  <c r="E1029" i="4"/>
  <c r="C781" i="6" s="1"/>
  <c r="F1029" i="4"/>
  <c r="D781" i="6" s="1"/>
  <c r="G1029" i="4"/>
  <c r="E781" i="6" s="1"/>
  <c r="H1029" i="4"/>
  <c r="F781" i="6" s="1"/>
  <c r="I1029" i="4"/>
  <c r="G781" i="6" s="1"/>
  <c r="J1029" i="4"/>
  <c r="K1029" i="4"/>
  <c r="H781" i="6" s="1"/>
  <c r="M1029" i="4"/>
  <c r="I781" i="6" s="1"/>
  <c r="N1029" i="4"/>
  <c r="O1029" i="4"/>
  <c r="P1029" i="4"/>
  <c r="J781" i="6" s="1"/>
  <c r="D1030" i="4"/>
  <c r="B853" i="6" s="1"/>
  <c r="E1030" i="4"/>
  <c r="C853" i="6" s="1"/>
  <c r="F1030" i="4"/>
  <c r="D853" i="6" s="1"/>
  <c r="G1030" i="4"/>
  <c r="E853" i="6" s="1"/>
  <c r="H1030" i="4"/>
  <c r="F853" i="6" s="1"/>
  <c r="I1030" i="4"/>
  <c r="G853" i="6" s="1"/>
  <c r="J1030" i="4"/>
  <c r="K1030" i="4"/>
  <c r="H853" i="6" s="1"/>
  <c r="M1030" i="4"/>
  <c r="I853" i="6" s="1"/>
  <c r="N1030" i="4"/>
  <c r="O1030" i="4"/>
  <c r="P1030" i="4"/>
  <c r="J853" i="6" s="1"/>
  <c r="D1031" i="4"/>
  <c r="B131" i="6" s="1"/>
  <c r="E1031" i="4"/>
  <c r="C131" i="6" s="1"/>
  <c r="F1031" i="4"/>
  <c r="D131" i="6" s="1"/>
  <c r="G1031" i="4"/>
  <c r="E131" i="6" s="1"/>
  <c r="H1031" i="4"/>
  <c r="F131" i="6" s="1"/>
  <c r="I1031" i="4"/>
  <c r="G131" i="6" s="1"/>
  <c r="J1031" i="4"/>
  <c r="K1031" i="4"/>
  <c r="H131" i="6" s="1"/>
  <c r="M1031" i="4"/>
  <c r="I131" i="6" s="1"/>
  <c r="N1031" i="4"/>
  <c r="O1031" i="4"/>
  <c r="P1031" i="4"/>
  <c r="J131" i="6" s="1"/>
  <c r="D1032" i="4"/>
  <c r="B1404" i="6" s="1"/>
  <c r="E1032" i="4"/>
  <c r="C1404" i="6" s="1"/>
  <c r="F1032" i="4"/>
  <c r="D1404" i="6" s="1"/>
  <c r="G1032" i="4"/>
  <c r="E1404" i="6" s="1"/>
  <c r="H1032" i="4"/>
  <c r="F1404" i="6" s="1"/>
  <c r="I1032" i="4"/>
  <c r="G1404" i="6" s="1"/>
  <c r="J1032" i="4"/>
  <c r="K1032" i="4"/>
  <c r="H1404" i="6" s="1"/>
  <c r="M1032" i="4"/>
  <c r="I1404" i="6" s="1"/>
  <c r="N1032" i="4"/>
  <c r="O1032" i="4"/>
  <c r="P1032" i="4"/>
  <c r="J1404" i="6" s="1"/>
  <c r="D1033" i="4"/>
  <c r="B1838" i="6" s="1"/>
  <c r="E1033" i="4"/>
  <c r="C1838" i="6" s="1"/>
  <c r="F1033" i="4"/>
  <c r="D1838" i="6" s="1"/>
  <c r="G1033" i="4"/>
  <c r="E1838" i="6" s="1"/>
  <c r="H1033" i="4"/>
  <c r="F1838" i="6" s="1"/>
  <c r="I1033" i="4"/>
  <c r="G1838" i="6" s="1"/>
  <c r="J1033" i="4"/>
  <c r="K1033" i="4"/>
  <c r="H1838" i="6" s="1"/>
  <c r="M1033" i="4"/>
  <c r="I1838" i="6" s="1"/>
  <c r="N1033" i="4"/>
  <c r="O1033" i="4"/>
  <c r="P1033" i="4"/>
  <c r="J1838" i="6" s="1"/>
  <c r="D1034" i="4"/>
  <c r="B1819" i="6" s="1"/>
  <c r="E1034" i="4"/>
  <c r="C1819" i="6" s="1"/>
  <c r="F1034" i="4"/>
  <c r="D1819" i="6" s="1"/>
  <c r="G1034" i="4"/>
  <c r="E1819" i="6" s="1"/>
  <c r="H1034" i="4"/>
  <c r="F1819" i="6" s="1"/>
  <c r="I1034" i="4"/>
  <c r="G1819" i="6" s="1"/>
  <c r="J1034" i="4"/>
  <c r="K1034" i="4"/>
  <c r="H1819" i="6" s="1"/>
  <c r="M1034" i="4"/>
  <c r="I1819" i="6" s="1"/>
  <c r="N1034" i="4"/>
  <c r="O1034" i="4"/>
  <c r="P1034" i="4"/>
  <c r="J1819" i="6" s="1"/>
  <c r="D1035" i="4"/>
  <c r="B1820" i="6" s="1"/>
  <c r="E1035" i="4"/>
  <c r="C1820" i="6" s="1"/>
  <c r="F1035" i="4"/>
  <c r="D1820" i="6" s="1"/>
  <c r="G1035" i="4"/>
  <c r="E1820" i="6" s="1"/>
  <c r="H1035" i="4"/>
  <c r="F1820" i="6" s="1"/>
  <c r="I1035" i="4"/>
  <c r="G1820" i="6" s="1"/>
  <c r="J1035" i="4"/>
  <c r="K1035" i="4"/>
  <c r="H1820" i="6" s="1"/>
  <c r="M1035" i="4"/>
  <c r="I1820" i="6" s="1"/>
  <c r="N1035" i="4"/>
  <c r="O1035" i="4"/>
  <c r="P1035" i="4"/>
  <c r="J1820" i="6" s="1"/>
  <c r="D1036" i="4"/>
  <c r="B1721" i="6" s="1"/>
  <c r="E1036" i="4"/>
  <c r="C1721" i="6" s="1"/>
  <c r="F1036" i="4"/>
  <c r="D1721" i="6" s="1"/>
  <c r="G1036" i="4"/>
  <c r="E1721" i="6" s="1"/>
  <c r="H1036" i="4"/>
  <c r="F1721" i="6" s="1"/>
  <c r="I1036" i="4"/>
  <c r="G1721" i="6" s="1"/>
  <c r="J1036" i="4"/>
  <c r="K1036" i="4"/>
  <c r="H1721" i="6" s="1"/>
  <c r="M1036" i="4"/>
  <c r="I1721" i="6" s="1"/>
  <c r="N1036" i="4"/>
  <c r="O1036" i="4"/>
  <c r="P1036" i="4"/>
  <c r="J1721" i="6" s="1"/>
  <c r="D1037" i="4"/>
  <c r="B86" i="6" s="1"/>
  <c r="E1037" i="4"/>
  <c r="C86" i="6" s="1"/>
  <c r="F1037" i="4"/>
  <c r="D86" i="6" s="1"/>
  <c r="G1037" i="4"/>
  <c r="E86" i="6" s="1"/>
  <c r="H1037" i="4"/>
  <c r="F86" i="6" s="1"/>
  <c r="I1037" i="4"/>
  <c r="G86" i="6" s="1"/>
  <c r="J1037" i="4"/>
  <c r="K1037" i="4"/>
  <c r="H86" i="6" s="1"/>
  <c r="M1037" i="4"/>
  <c r="I86" i="6" s="1"/>
  <c r="N1037" i="4"/>
  <c r="O1037" i="4"/>
  <c r="P1037" i="4"/>
  <c r="J86" i="6" s="1"/>
  <c r="D1038" i="4"/>
  <c r="B1764" i="6" s="1"/>
  <c r="E1038" i="4"/>
  <c r="C1764" i="6" s="1"/>
  <c r="F1038" i="4"/>
  <c r="D1764" i="6" s="1"/>
  <c r="G1038" i="4"/>
  <c r="E1764" i="6" s="1"/>
  <c r="H1038" i="4"/>
  <c r="F1764" i="6" s="1"/>
  <c r="I1038" i="4"/>
  <c r="G1764" i="6" s="1"/>
  <c r="J1038" i="4"/>
  <c r="K1038" i="4"/>
  <c r="H1764" i="6" s="1"/>
  <c r="M1038" i="4"/>
  <c r="I1764" i="6" s="1"/>
  <c r="N1038" i="4"/>
  <c r="O1038" i="4"/>
  <c r="P1038" i="4"/>
  <c r="J1764" i="6" s="1"/>
  <c r="D1039" i="4"/>
  <c r="B116" i="6" s="1"/>
  <c r="E1039" i="4"/>
  <c r="C116" i="6" s="1"/>
  <c r="F1039" i="4"/>
  <c r="D116" i="6" s="1"/>
  <c r="G1039" i="4"/>
  <c r="E116" i="6" s="1"/>
  <c r="H1039" i="4"/>
  <c r="F116" i="6" s="1"/>
  <c r="I1039" i="4"/>
  <c r="G116" i="6" s="1"/>
  <c r="J1039" i="4"/>
  <c r="K1039" i="4"/>
  <c r="H116" i="6" s="1"/>
  <c r="M1039" i="4"/>
  <c r="I116" i="6" s="1"/>
  <c r="N1039" i="4"/>
  <c r="O1039" i="4"/>
  <c r="P1039" i="4"/>
  <c r="J116" i="6" s="1"/>
  <c r="D1040" i="4"/>
  <c r="B38" i="6" s="1"/>
  <c r="E1040" i="4"/>
  <c r="C38" i="6" s="1"/>
  <c r="F1040" i="4"/>
  <c r="D38" i="6" s="1"/>
  <c r="G1040" i="4"/>
  <c r="E38" i="6" s="1"/>
  <c r="H1040" i="4"/>
  <c r="F38" i="6" s="1"/>
  <c r="I1040" i="4"/>
  <c r="G38" i="6" s="1"/>
  <c r="J1040" i="4"/>
  <c r="K1040" i="4"/>
  <c r="H38" i="6" s="1"/>
  <c r="M1040" i="4"/>
  <c r="I38" i="6" s="1"/>
  <c r="N1040" i="4"/>
  <c r="O1040" i="4"/>
  <c r="P1040" i="4"/>
  <c r="J38" i="6" s="1"/>
  <c r="D1041" i="4"/>
  <c r="B61" i="6" s="1"/>
  <c r="E1041" i="4"/>
  <c r="C61" i="6" s="1"/>
  <c r="F1041" i="4"/>
  <c r="D61" i="6" s="1"/>
  <c r="G1041" i="4"/>
  <c r="E61" i="6" s="1"/>
  <c r="H1041" i="4"/>
  <c r="F61" i="6" s="1"/>
  <c r="I1041" i="4"/>
  <c r="G61" i="6" s="1"/>
  <c r="J1041" i="4"/>
  <c r="K1041" i="4"/>
  <c r="H61" i="6" s="1"/>
  <c r="M1041" i="4"/>
  <c r="I61" i="6" s="1"/>
  <c r="N1041" i="4"/>
  <c r="O1041" i="4"/>
  <c r="P1041" i="4"/>
  <c r="J61" i="6" s="1"/>
  <c r="D1042" i="4"/>
  <c r="B105" i="6" s="1"/>
  <c r="E1042" i="4"/>
  <c r="C105" i="6" s="1"/>
  <c r="F1042" i="4"/>
  <c r="D105" i="6" s="1"/>
  <c r="G1042" i="4"/>
  <c r="E105" i="6" s="1"/>
  <c r="H1042" i="4"/>
  <c r="F105" i="6" s="1"/>
  <c r="I1042" i="4"/>
  <c r="G105" i="6" s="1"/>
  <c r="J1042" i="4"/>
  <c r="K1042" i="4"/>
  <c r="H105" i="6" s="1"/>
  <c r="M1042" i="4"/>
  <c r="I105" i="6" s="1"/>
  <c r="N1042" i="4"/>
  <c r="O1042" i="4"/>
  <c r="P1042" i="4"/>
  <c r="J105" i="6" s="1"/>
  <c r="D1043" i="4"/>
  <c r="B63" i="6" s="1"/>
  <c r="E1043" i="4"/>
  <c r="C63" i="6" s="1"/>
  <c r="F1043" i="4"/>
  <c r="D63" i="6" s="1"/>
  <c r="G1043" i="4"/>
  <c r="E63" i="6" s="1"/>
  <c r="H1043" i="4"/>
  <c r="F63" i="6" s="1"/>
  <c r="I1043" i="4"/>
  <c r="G63" i="6" s="1"/>
  <c r="J1043" i="4"/>
  <c r="K1043" i="4"/>
  <c r="H63" i="6" s="1"/>
  <c r="M1043" i="4"/>
  <c r="I63" i="6" s="1"/>
  <c r="N1043" i="4"/>
  <c r="O1043" i="4"/>
  <c r="P1043" i="4"/>
  <c r="J63" i="6" s="1"/>
  <c r="D1044" i="4"/>
  <c r="B64" i="6" s="1"/>
  <c r="E1044" i="4"/>
  <c r="C64" i="6" s="1"/>
  <c r="F1044" i="4"/>
  <c r="D64" i="6" s="1"/>
  <c r="G1044" i="4"/>
  <c r="E64" i="6" s="1"/>
  <c r="H1044" i="4"/>
  <c r="F64" i="6" s="1"/>
  <c r="I1044" i="4"/>
  <c r="G64" i="6" s="1"/>
  <c r="J1044" i="4"/>
  <c r="K1044" i="4"/>
  <c r="H64" i="6" s="1"/>
  <c r="M1044" i="4"/>
  <c r="I64" i="6" s="1"/>
  <c r="N1044" i="4"/>
  <c r="O1044" i="4"/>
  <c r="P1044" i="4"/>
  <c r="J64" i="6" s="1"/>
  <c r="D1045" i="4"/>
  <c r="B36" i="6" s="1"/>
  <c r="E1045" i="4"/>
  <c r="C36" i="6" s="1"/>
  <c r="F1045" i="4"/>
  <c r="D36" i="6" s="1"/>
  <c r="G1045" i="4"/>
  <c r="E36" i="6" s="1"/>
  <c r="H1045" i="4"/>
  <c r="F36" i="6" s="1"/>
  <c r="I1045" i="4"/>
  <c r="G36" i="6" s="1"/>
  <c r="J1045" i="4"/>
  <c r="K1045" i="4"/>
  <c r="H36" i="6" s="1"/>
  <c r="M1045" i="4"/>
  <c r="I36" i="6" s="1"/>
  <c r="N1045" i="4"/>
  <c r="O1045" i="4"/>
  <c r="P1045" i="4"/>
  <c r="J36" i="6" s="1"/>
  <c r="D1046" i="4"/>
  <c r="B58" i="6" s="1"/>
  <c r="E1046" i="4"/>
  <c r="C58" i="6" s="1"/>
  <c r="F1046" i="4"/>
  <c r="D58" i="6" s="1"/>
  <c r="G1046" i="4"/>
  <c r="E58" i="6" s="1"/>
  <c r="H1046" i="4"/>
  <c r="F58" i="6" s="1"/>
  <c r="I1046" i="4"/>
  <c r="G58" i="6" s="1"/>
  <c r="J1046" i="4"/>
  <c r="K1046" i="4"/>
  <c r="H58" i="6" s="1"/>
  <c r="M1046" i="4"/>
  <c r="I58" i="6" s="1"/>
  <c r="N1046" i="4"/>
  <c r="O1046" i="4"/>
  <c r="P1046" i="4"/>
  <c r="J58" i="6" s="1"/>
  <c r="D1047" i="4"/>
  <c r="B49" i="6" s="1"/>
  <c r="E1047" i="4"/>
  <c r="C49" i="6" s="1"/>
  <c r="F1047" i="4"/>
  <c r="D49" i="6" s="1"/>
  <c r="G1047" i="4"/>
  <c r="E49" i="6" s="1"/>
  <c r="H1047" i="4"/>
  <c r="F49" i="6" s="1"/>
  <c r="I1047" i="4"/>
  <c r="G49" i="6" s="1"/>
  <c r="J1047" i="4"/>
  <c r="K1047" i="4"/>
  <c r="H49" i="6" s="1"/>
  <c r="M1047" i="4"/>
  <c r="I49" i="6" s="1"/>
  <c r="N1047" i="4"/>
  <c r="O1047" i="4"/>
  <c r="P1047" i="4"/>
  <c r="J49" i="6" s="1"/>
  <c r="D1048" i="4"/>
  <c r="B875" i="6" s="1"/>
  <c r="E1048" i="4"/>
  <c r="C875" i="6" s="1"/>
  <c r="F1048" i="4"/>
  <c r="D875" i="6" s="1"/>
  <c r="G1048" i="4"/>
  <c r="E875" i="6" s="1"/>
  <c r="H1048" i="4"/>
  <c r="F875" i="6" s="1"/>
  <c r="I1048" i="4"/>
  <c r="G875" i="6" s="1"/>
  <c r="J1048" i="4"/>
  <c r="K1048" i="4"/>
  <c r="H875" i="6" s="1"/>
  <c r="M1048" i="4"/>
  <c r="I875" i="6" s="1"/>
  <c r="N1048" i="4"/>
  <c r="O1048" i="4"/>
  <c r="P1048" i="4"/>
  <c r="J875" i="6" s="1"/>
  <c r="D1049" i="4"/>
  <c r="B884" i="6" s="1"/>
  <c r="E1049" i="4"/>
  <c r="C884" i="6" s="1"/>
  <c r="F1049" i="4"/>
  <c r="D884" i="6" s="1"/>
  <c r="G1049" i="4"/>
  <c r="E884" i="6" s="1"/>
  <c r="H1049" i="4"/>
  <c r="F884" i="6" s="1"/>
  <c r="I1049" i="4"/>
  <c r="G884" i="6" s="1"/>
  <c r="J1049" i="4"/>
  <c r="K1049" i="4"/>
  <c r="H884" i="6" s="1"/>
  <c r="M1049" i="4"/>
  <c r="I884" i="6" s="1"/>
  <c r="N1049" i="4"/>
  <c r="O1049" i="4"/>
  <c r="P1049" i="4"/>
  <c r="J884" i="6" s="1"/>
  <c r="D1050" i="4"/>
  <c r="B1803" i="6" s="1"/>
  <c r="E1050" i="4"/>
  <c r="C1803" i="6" s="1"/>
  <c r="F1050" i="4"/>
  <c r="D1803" i="6" s="1"/>
  <c r="G1050" i="4"/>
  <c r="E1803" i="6" s="1"/>
  <c r="H1050" i="4"/>
  <c r="F1803" i="6" s="1"/>
  <c r="I1050" i="4"/>
  <c r="G1803" i="6" s="1"/>
  <c r="J1050" i="4"/>
  <c r="K1050" i="4"/>
  <c r="H1803" i="6" s="1"/>
  <c r="M1050" i="4"/>
  <c r="I1803" i="6" s="1"/>
  <c r="N1050" i="4"/>
  <c r="O1050" i="4"/>
  <c r="P1050" i="4"/>
  <c r="J1803" i="6" s="1"/>
  <c r="D1051" i="4"/>
  <c r="B1834" i="6" s="1"/>
  <c r="E1051" i="4"/>
  <c r="C1834" i="6" s="1"/>
  <c r="F1051" i="4"/>
  <c r="D1834" i="6" s="1"/>
  <c r="G1051" i="4"/>
  <c r="E1834" i="6" s="1"/>
  <c r="H1051" i="4"/>
  <c r="F1834" i="6" s="1"/>
  <c r="I1051" i="4"/>
  <c r="G1834" i="6" s="1"/>
  <c r="J1051" i="4"/>
  <c r="K1051" i="4"/>
  <c r="H1834" i="6" s="1"/>
  <c r="M1051" i="4"/>
  <c r="I1834" i="6" s="1"/>
  <c r="N1051" i="4"/>
  <c r="O1051" i="4"/>
  <c r="P1051" i="4"/>
  <c r="J1834" i="6" s="1"/>
  <c r="D1052" i="4"/>
  <c r="B1451" i="6" s="1"/>
  <c r="E1052" i="4"/>
  <c r="C1451" i="6" s="1"/>
  <c r="F1052" i="4"/>
  <c r="D1451" i="6" s="1"/>
  <c r="G1052" i="4"/>
  <c r="E1451" i="6" s="1"/>
  <c r="H1052" i="4"/>
  <c r="F1451" i="6" s="1"/>
  <c r="I1052" i="4"/>
  <c r="G1451" i="6" s="1"/>
  <c r="J1052" i="4"/>
  <c r="K1052" i="4"/>
  <c r="H1451" i="6" s="1"/>
  <c r="M1052" i="4"/>
  <c r="I1451" i="6" s="1"/>
  <c r="N1052" i="4"/>
  <c r="O1052" i="4"/>
  <c r="P1052" i="4"/>
  <c r="J1451" i="6" s="1"/>
  <c r="D1053" i="4"/>
  <c r="B1484" i="6" s="1"/>
  <c r="E1053" i="4"/>
  <c r="C1484" i="6" s="1"/>
  <c r="F1053" i="4"/>
  <c r="D1484" i="6" s="1"/>
  <c r="G1053" i="4"/>
  <c r="E1484" i="6" s="1"/>
  <c r="H1053" i="4"/>
  <c r="F1484" i="6" s="1"/>
  <c r="I1053" i="4"/>
  <c r="G1484" i="6" s="1"/>
  <c r="J1053" i="4"/>
  <c r="K1053" i="4"/>
  <c r="H1484" i="6" s="1"/>
  <c r="M1053" i="4"/>
  <c r="I1484" i="6" s="1"/>
  <c r="N1053" i="4"/>
  <c r="O1053" i="4"/>
  <c r="P1053" i="4"/>
  <c r="J1484" i="6" s="1"/>
  <c r="D1054" i="4"/>
  <c r="B774" i="6" s="1"/>
  <c r="E1054" i="4"/>
  <c r="C774" i="6" s="1"/>
  <c r="F1054" i="4"/>
  <c r="D774" i="6" s="1"/>
  <c r="G1054" i="4"/>
  <c r="E774" i="6" s="1"/>
  <c r="H1054" i="4"/>
  <c r="F774" i="6" s="1"/>
  <c r="I1054" i="4"/>
  <c r="G774" i="6" s="1"/>
  <c r="J1054" i="4"/>
  <c r="K1054" i="4"/>
  <c r="H774" i="6" s="1"/>
  <c r="M1054" i="4"/>
  <c r="I774" i="6" s="1"/>
  <c r="N1054" i="4"/>
  <c r="O1054" i="4"/>
  <c r="P1054" i="4"/>
  <c r="J774" i="6" s="1"/>
  <c r="D1055" i="4"/>
  <c r="B820" i="6" s="1"/>
  <c r="E1055" i="4"/>
  <c r="C820" i="6" s="1"/>
  <c r="F1055" i="4"/>
  <c r="D820" i="6" s="1"/>
  <c r="G1055" i="4"/>
  <c r="E820" i="6" s="1"/>
  <c r="H1055" i="4"/>
  <c r="F820" i="6" s="1"/>
  <c r="I1055" i="4"/>
  <c r="G820" i="6" s="1"/>
  <c r="J1055" i="4"/>
  <c r="K1055" i="4"/>
  <c r="H820" i="6" s="1"/>
  <c r="M1055" i="4"/>
  <c r="I820" i="6" s="1"/>
  <c r="N1055" i="4"/>
  <c r="O1055" i="4"/>
  <c r="P1055" i="4"/>
  <c r="J820" i="6" s="1"/>
  <c r="D1056" i="4"/>
  <c r="B836" i="6" s="1"/>
  <c r="E1056" i="4"/>
  <c r="C836" i="6" s="1"/>
  <c r="F1056" i="4"/>
  <c r="D836" i="6" s="1"/>
  <c r="G1056" i="4"/>
  <c r="E836" i="6" s="1"/>
  <c r="H1056" i="4"/>
  <c r="F836" i="6" s="1"/>
  <c r="I1056" i="4"/>
  <c r="G836" i="6" s="1"/>
  <c r="J1056" i="4"/>
  <c r="K1056" i="4"/>
  <c r="H836" i="6" s="1"/>
  <c r="M1056" i="4"/>
  <c r="I836" i="6" s="1"/>
  <c r="N1056" i="4"/>
  <c r="O1056" i="4"/>
  <c r="P1056" i="4"/>
  <c r="J836" i="6" s="1"/>
  <c r="D1057" i="4"/>
  <c r="B47" i="6" s="1"/>
  <c r="E1057" i="4"/>
  <c r="C47" i="6" s="1"/>
  <c r="F1057" i="4"/>
  <c r="D47" i="6" s="1"/>
  <c r="G1057" i="4"/>
  <c r="E47" i="6" s="1"/>
  <c r="H1057" i="4"/>
  <c r="F47" i="6" s="1"/>
  <c r="I1057" i="4"/>
  <c r="G47" i="6" s="1"/>
  <c r="J1057" i="4"/>
  <c r="K1057" i="4"/>
  <c r="H47" i="6" s="1"/>
  <c r="M1057" i="4"/>
  <c r="I47" i="6" s="1"/>
  <c r="N1057" i="4"/>
  <c r="O1057" i="4"/>
  <c r="P1057" i="4"/>
  <c r="J47" i="6" s="1"/>
  <c r="D1058" i="4"/>
  <c r="B44" i="6" s="1"/>
  <c r="E1058" i="4"/>
  <c r="C44" i="6" s="1"/>
  <c r="F1058" i="4"/>
  <c r="D44" i="6" s="1"/>
  <c r="G1058" i="4"/>
  <c r="E44" i="6" s="1"/>
  <c r="H1058" i="4"/>
  <c r="F44" i="6" s="1"/>
  <c r="I1058" i="4"/>
  <c r="G44" i="6" s="1"/>
  <c r="J1058" i="4"/>
  <c r="K1058" i="4"/>
  <c r="H44" i="6" s="1"/>
  <c r="M1058" i="4"/>
  <c r="I44" i="6" s="1"/>
  <c r="N1058" i="4"/>
  <c r="O1058" i="4"/>
  <c r="P1058" i="4"/>
  <c r="J44" i="6" s="1"/>
  <c r="D1059" i="4"/>
  <c r="B9" i="6" s="1"/>
  <c r="E1059" i="4"/>
  <c r="C9" i="6" s="1"/>
  <c r="F1059" i="4"/>
  <c r="D9" i="6" s="1"/>
  <c r="G1059" i="4"/>
  <c r="E9" i="6" s="1"/>
  <c r="H1059" i="4"/>
  <c r="F9" i="6" s="1"/>
  <c r="I1059" i="4"/>
  <c r="G9" i="6" s="1"/>
  <c r="J1059" i="4"/>
  <c r="K1059" i="4"/>
  <c r="H9" i="6" s="1"/>
  <c r="M1059" i="4"/>
  <c r="I9" i="6" s="1"/>
  <c r="N1059" i="4"/>
  <c r="O1059" i="4"/>
  <c r="P1059" i="4"/>
  <c r="J9" i="6" s="1"/>
  <c r="D1060" i="4"/>
  <c r="B10" i="6" s="1"/>
  <c r="E1060" i="4"/>
  <c r="C10" i="6" s="1"/>
  <c r="F1060" i="4"/>
  <c r="D10" i="6" s="1"/>
  <c r="G1060" i="4"/>
  <c r="E10" i="6" s="1"/>
  <c r="H1060" i="4"/>
  <c r="F10" i="6" s="1"/>
  <c r="I1060" i="4"/>
  <c r="G10" i="6" s="1"/>
  <c r="J1060" i="4"/>
  <c r="K1060" i="4"/>
  <c r="H10" i="6" s="1"/>
  <c r="M1060" i="4"/>
  <c r="I10" i="6" s="1"/>
  <c r="N1060" i="4"/>
  <c r="O1060" i="4"/>
  <c r="P1060" i="4"/>
  <c r="J10" i="6" s="1"/>
  <c r="D1061" i="4"/>
  <c r="B11" i="6" s="1"/>
  <c r="E1061" i="4"/>
  <c r="C11" i="6" s="1"/>
  <c r="F1061" i="4"/>
  <c r="D11" i="6" s="1"/>
  <c r="G1061" i="4"/>
  <c r="E11" i="6" s="1"/>
  <c r="H1061" i="4"/>
  <c r="F11" i="6" s="1"/>
  <c r="I1061" i="4"/>
  <c r="G11" i="6" s="1"/>
  <c r="J1061" i="4"/>
  <c r="K1061" i="4"/>
  <c r="H11" i="6" s="1"/>
  <c r="M1061" i="4"/>
  <c r="I11" i="6" s="1"/>
  <c r="N1061" i="4"/>
  <c r="O1061" i="4"/>
  <c r="P1061" i="4"/>
  <c r="J11" i="6" s="1"/>
  <c r="D1062" i="4"/>
  <c r="B24" i="6" s="1"/>
  <c r="E1062" i="4"/>
  <c r="C24" i="6" s="1"/>
  <c r="F1062" i="4"/>
  <c r="D24" i="6" s="1"/>
  <c r="G1062" i="4"/>
  <c r="E24" i="6" s="1"/>
  <c r="H1062" i="4"/>
  <c r="F24" i="6" s="1"/>
  <c r="I1062" i="4"/>
  <c r="G24" i="6" s="1"/>
  <c r="J1062" i="4"/>
  <c r="K1062" i="4"/>
  <c r="H24" i="6" s="1"/>
  <c r="M1062" i="4"/>
  <c r="I24" i="6" s="1"/>
  <c r="N1062" i="4"/>
  <c r="O1062" i="4"/>
  <c r="P1062" i="4"/>
  <c r="J24" i="6" s="1"/>
  <c r="D1063" i="4"/>
  <c r="B420" i="6" s="1"/>
  <c r="E1063" i="4"/>
  <c r="C420" i="6" s="1"/>
  <c r="F1063" i="4"/>
  <c r="D420" i="6" s="1"/>
  <c r="G1063" i="4"/>
  <c r="E420" i="6" s="1"/>
  <c r="H1063" i="4"/>
  <c r="F420" i="6" s="1"/>
  <c r="I1063" i="4"/>
  <c r="G420" i="6" s="1"/>
  <c r="J1063" i="4"/>
  <c r="K1063" i="4"/>
  <c r="H420" i="6" s="1"/>
  <c r="M1063" i="4"/>
  <c r="I420" i="6" s="1"/>
  <c r="N1063" i="4"/>
  <c r="O1063" i="4"/>
  <c r="P1063" i="4"/>
  <c r="J420" i="6" s="1"/>
  <c r="D1064" i="4"/>
  <c r="B89" i="6" s="1"/>
  <c r="E1064" i="4"/>
  <c r="C89" i="6" s="1"/>
  <c r="F1064" i="4"/>
  <c r="D89" i="6" s="1"/>
  <c r="G1064" i="4"/>
  <c r="E89" i="6" s="1"/>
  <c r="H1064" i="4"/>
  <c r="F89" i="6" s="1"/>
  <c r="I1064" i="4"/>
  <c r="G89" i="6" s="1"/>
  <c r="J1064" i="4"/>
  <c r="K1064" i="4"/>
  <c r="H89" i="6" s="1"/>
  <c r="M1064" i="4"/>
  <c r="I89" i="6" s="1"/>
  <c r="N1064" i="4"/>
  <c r="O1064" i="4"/>
  <c r="P1064" i="4"/>
  <c r="J89" i="6" s="1"/>
  <c r="D1065" i="4"/>
  <c r="B79" i="6" s="1"/>
  <c r="E1065" i="4"/>
  <c r="C79" i="6" s="1"/>
  <c r="F1065" i="4"/>
  <c r="D79" i="6" s="1"/>
  <c r="G1065" i="4"/>
  <c r="E79" i="6" s="1"/>
  <c r="H1065" i="4"/>
  <c r="F79" i="6" s="1"/>
  <c r="I1065" i="4"/>
  <c r="G79" i="6" s="1"/>
  <c r="J1065" i="4"/>
  <c r="K1065" i="4"/>
  <c r="H79" i="6" s="1"/>
  <c r="M1065" i="4"/>
  <c r="I79" i="6" s="1"/>
  <c r="N1065" i="4"/>
  <c r="O1065" i="4"/>
  <c r="P1065" i="4"/>
  <c r="J79" i="6" s="1"/>
  <c r="D1066" i="4"/>
  <c r="B158" i="6" s="1"/>
  <c r="E1066" i="4"/>
  <c r="C158" i="6" s="1"/>
  <c r="F1066" i="4"/>
  <c r="D158" i="6" s="1"/>
  <c r="G1066" i="4"/>
  <c r="E158" i="6" s="1"/>
  <c r="H1066" i="4"/>
  <c r="F158" i="6" s="1"/>
  <c r="I1066" i="4"/>
  <c r="G158" i="6" s="1"/>
  <c r="J1066" i="4"/>
  <c r="K1066" i="4"/>
  <c r="H158" i="6" s="1"/>
  <c r="M1066" i="4"/>
  <c r="I158" i="6" s="1"/>
  <c r="N1066" i="4"/>
  <c r="O1066" i="4"/>
  <c r="P1066" i="4"/>
  <c r="J158" i="6" s="1"/>
  <c r="D1067" i="4"/>
  <c r="B817" i="6" s="1"/>
  <c r="E1067" i="4"/>
  <c r="C817" i="6" s="1"/>
  <c r="F1067" i="4"/>
  <c r="D817" i="6" s="1"/>
  <c r="G1067" i="4"/>
  <c r="E817" i="6" s="1"/>
  <c r="H1067" i="4"/>
  <c r="F817" i="6" s="1"/>
  <c r="I1067" i="4"/>
  <c r="G817" i="6" s="1"/>
  <c r="J1067" i="4"/>
  <c r="K1067" i="4"/>
  <c r="H817" i="6" s="1"/>
  <c r="M1067" i="4"/>
  <c r="I817" i="6" s="1"/>
  <c r="N1067" i="4"/>
  <c r="O1067" i="4"/>
  <c r="P1067" i="4"/>
  <c r="J817" i="6" s="1"/>
  <c r="D1068" i="4"/>
  <c r="B831" i="6" s="1"/>
  <c r="E1068" i="4"/>
  <c r="C831" i="6" s="1"/>
  <c r="F1068" i="4"/>
  <c r="D831" i="6" s="1"/>
  <c r="G1068" i="4"/>
  <c r="E831" i="6" s="1"/>
  <c r="H1068" i="4"/>
  <c r="F831" i="6" s="1"/>
  <c r="I1068" i="4"/>
  <c r="G831" i="6" s="1"/>
  <c r="J1068" i="4"/>
  <c r="K1068" i="4"/>
  <c r="H831" i="6" s="1"/>
  <c r="M1068" i="4"/>
  <c r="I831" i="6" s="1"/>
  <c r="N1068" i="4"/>
  <c r="O1068" i="4"/>
  <c r="P1068" i="4"/>
  <c r="J831" i="6" s="1"/>
  <c r="D1069" i="4"/>
  <c r="B846" i="6" s="1"/>
  <c r="E1069" i="4"/>
  <c r="C846" i="6" s="1"/>
  <c r="F1069" i="4"/>
  <c r="D846" i="6" s="1"/>
  <c r="G1069" i="4"/>
  <c r="E846" i="6" s="1"/>
  <c r="H1069" i="4"/>
  <c r="F846" i="6" s="1"/>
  <c r="I1069" i="4"/>
  <c r="G846" i="6" s="1"/>
  <c r="J1069" i="4"/>
  <c r="K1069" i="4"/>
  <c r="H846" i="6" s="1"/>
  <c r="M1069" i="4"/>
  <c r="I846" i="6" s="1"/>
  <c r="N1069" i="4"/>
  <c r="O1069" i="4"/>
  <c r="P1069" i="4"/>
  <c r="J846" i="6" s="1"/>
  <c r="D1070" i="4"/>
  <c r="B201" i="6" s="1"/>
  <c r="E1070" i="4"/>
  <c r="C201" i="6" s="1"/>
  <c r="F1070" i="4"/>
  <c r="D201" i="6" s="1"/>
  <c r="G1070" i="4"/>
  <c r="E201" i="6" s="1"/>
  <c r="H1070" i="4"/>
  <c r="F201" i="6" s="1"/>
  <c r="I1070" i="4"/>
  <c r="G201" i="6" s="1"/>
  <c r="J1070" i="4"/>
  <c r="K1070" i="4"/>
  <c r="H201" i="6" s="1"/>
  <c r="M1070" i="4"/>
  <c r="I201" i="6" s="1"/>
  <c r="N1070" i="4"/>
  <c r="O1070" i="4"/>
  <c r="P1070" i="4"/>
  <c r="J201" i="6" s="1"/>
  <c r="D1071" i="4"/>
  <c r="B203" i="6" s="1"/>
  <c r="E1071" i="4"/>
  <c r="C203" i="6" s="1"/>
  <c r="F1071" i="4"/>
  <c r="D203" i="6" s="1"/>
  <c r="G1071" i="4"/>
  <c r="E203" i="6" s="1"/>
  <c r="H1071" i="4"/>
  <c r="F203" i="6" s="1"/>
  <c r="I1071" i="4"/>
  <c r="G203" i="6" s="1"/>
  <c r="J1071" i="4"/>
  <c r="K1071" i="4"/>
  <c r="H203" i="6" s="1"/>
  <c r="M1071" i="4"/>
  <c r="I203" i="6" s="1"/>
  <c r="N1071" i="4"/>
  <c r="O1071" i="4"/>
  <c r="P1071" i="4"/>
  <c r="J203" i="6" s="1"/>
  <c r="D1072" i="4"/>
  <c r="B199" i="6" s="1"/>
  <c r="E1072" i="4"/>
  <c r="C199" i="6" s="1"/>
  <c r="F1072" i="4"/>
  <c r="D199" i="6" s="1"/>
  <c r="G1072" i="4"/>
  <c r="E199" i="6" s="1"/>
  <c r="H1072" i="4"/>
  <c r="F199" i="6" s="1"/>
  <c r="I1072" i="4"/>
  <c r="G199" i="6" s="1"/>
  <c r="J1072" i="4"/>
  <c r="K1072" i="4"/>
  <c r="H199" i="6" s="1"/>
  <c r="M1072" i="4"/>
  <c r="I199" i="6" s="1"/>
  <c r="N1072" i="4"/>
  <c r="O1072" i="4"/>
  <c r="P1072" i="4"/>
  <c r="J199" i="6" s="1"/>
  <c r="D1073" i="4"/>
  <c r="B1103" i="6" s="1"/>
  <c r="E1073" i="4"/>
  <c r="C1103" i="6" s="1"/>
  <c r="F1073" i="4"/>
  <c r="D1103" i="6" s="1"/>
  <c r="G1073" i="4"/>
  <c r="E1103" i="6" s="1"/>
  <c r="H1073" i="4"/>
  <c r="F1103" i="6" s="1"/>
  <c r="I1073" i="4"/>
  <c r="G1103" i="6" s="1"/>
  <c r="J1073" i="4"/>
  <c r="K1073" i="4"/>
  <c r="H1103" i="6" s="1"/>
  <c r="M1073" i="4"/>
  <c r="I1103" i="6" s="1"/>
  <c r="N1073" i="4"/>
  <c r="O1073" i="4"/>
  <c r="P1073" i="4"/>
  <c r="J1103" i="6" s="1"/>
  <c r="D1074" i="4"/>
  <c r="B1147" i="6" s="1"/>
  <c r="E1074" i="4"/>
  <c r="C1147" i="6" s="1"/>
  <c r="F1074" i="4"/>
  <c r="D1147" i="6" s="1"/>
  <c r="G1074" i="4"/>
  <c r="E1147" i="6" s="1"/>
  <c r="H1074" i="4"/>
  <c r="F1147" i="6" s="1"/>
  <c r="I1074" i="4"/>
  <c r="G1147" i="6" s="1"/>
  <c r="J1074" i="4"/>
  <c r="K1074" i="4"/>
  <c r="H1147" i="6" s="1"/>
  <c r="M1074" i="4"/>
  <c r="I1147" i="6" s="1"/>
  <c r="N1074" i="4"/>
  <c r="O1074" i="4"/>
  <c r="P1074" i="4"/>
  <c r="J1147" i="6" s="1"/>
  <c r="D1075" i="4"/>
  <c r="B1157" i="6" s="1"/>
  <c r="E1075" i="4"/>
  <c r="C1157" i="6" s="1"/>
  <c r="F1075" i="4"/>
  <c r="D1157" i="6" s="1"/>
  <c r="G1075" i="4"/>
  <c r="E1157" i="6" s="1"/>
  <c r="H1075" i="4"/>
  <c r="F1157" i="6" s="1"/>
  <c r="I1075" i="4"/>
  <c r="G1157" i="6" s="1"/>
  <c r="J1075" i="4"/>
  <c r="K1075" i="4"/>
  <c r="H1157" i="6" s="1"/>
  <c r="M1075" i="4"/>
  <c r="I1157" i="6" s="1"/>
  <c r="N1075" i="4"/>
  <c r="O1075" i="4"/>
  <c r="P1075" i="4"/>
  <c r="J1157" i="6" s="1"/>
  <c r="D1076" i="4"/>
  <c r="B1140" i="6" s="1"/>
  <c r="E1076" i="4"/>
  <c r="C1140" i="6" s="1"/>
  <c r="F1076" i="4"/>
  <c r="D1140" i="6" s="1"/>
  <c r="G1076" i="4"/>
  <c r="E1140" i="6" s="1"/>
  <c r="H1076" i="4"/>
  <c r="F1140" i="6" s="1"/>
  <c r="I1076" i="4"/>
  <c r="G1140" i="6" s="1"/>
  <c r="J1076" i="4"/>
  <c r="K1076" i="4"/>
  <c r="H1140" i="6" s="1"/>
  <c r="M1076" i="4"/>
  <c r="I1140" i="6" s="1"/>
  <c r="N1076" i="4"/>
  <c r="O1076" i="4"/>
  <c r="P1076" i="4"/>
  <c r="J1140" i="6" s="1"/>
  <c r="D1077" i="4"/>
  <c r="B1136" i="6" s="1"/>
  <c r="E1077" i="4"/>
  <c r="C1136" i="6" s="1"/>
  <c r="F1077" i="4"/>
  <c r="D1136" i="6" s="1"/>
  <c r="G1077" i="4"/>
  <c r="E1136" i="6" s="1"/>
  <c r="H1077" i="4"/>
  <c r="F1136" i="6" s="1"/>
  <c r="I1077" i="4"/>
  <c r="G1136" i="6" s="1"/>
  <c r="J1077" i="4"/>
  <c r="K1077" i="4"/>
  <c r="H1136" i="6" s="1"/>
  <c r="M1077" i="4"/>
  <c r="I1136" i="6" s="1"/>
  <c r="N1077" i="4"/>
  <c r="O1077" i="4"/>
  <c r="P1077" i="4"/>
  <c r="J1136" i="6" s="1"/>
  <c r="D1078" i="4"/>
  <c r="B828" i="6" s="1"/>
  <c r="E1078" i="4"/>
  <c r="C828" i="6" s="1"/>
  <c r="F1078" i="4"/>
  <c r="D828" i="6" s="1"/>
  <c r="G1078" i="4"/>
  <c r="E828" i="6" s="1"/>
  <c r="H1078" i="4"/>
  <c r="F828" i="6" s="1"/>
  <c r="I1078" i="4"/>
  <c r="G828" i="6" s="1"/>
  <c r="J1078" i="4"/>
  <c r="K1078" i="4"/>
  <c r="H828" i="6" s="1"/>
  <c r="M1078" i="4"/>
  <c r="I828" i="6" s="1"/>
  <c r="N1078" i="4"/>
  <c r="O1078" i="4"/>
  <c r="P1078" i="4"/>
  <c r="J828" i="6" s="1"/>
  <c r="D1079" i="4"/>
  <c r="B28" i="6" s="1"/>
  <c r="E1079" i="4"/>
  <c r="C28" i="6" s="1"/>
  <c r="F1079" i="4"/>
  <c r="D28" i="6" s="1"/>
  <c r="G1079" i="4"/>
  <c r="E28" i="6" s="1"/>
  <c r="H1079" i="4"/>
  <c r="F28" i="6" s="1"/>
  <c r="I1079" i="4"/>
  <c r="G28" i="6" s="1"/>
  <c r="J1079" i="4"/>
  <c r="K1079" i="4"/>
  <c r="H28" i="6" s="1"/>
  <c r="M1079" i="4"/>
  <c r="I28" i="6" s="1"/>
  <c r="N1079" i="4"/>
  <c r="O1079" i="4"/>
  <c r="P1079" i="4"/>
  <c r="J28" i="6" s="1"/>
  <c r="D1080" i="4"/>
  <c r="B992" i="6" s="1"/>
  <c r="E1080" i="4"/>
  <c r="C992" i="6" s="1"/>
  <c r="F1080" i="4"/>
  <c r="D992" i="6" s="1"/>
  <c r="G1080" i="4"/>
  <c r="E992" i="6" s="1"/>
  <c r="H1080" i="4"/>
  <c r="F992" i="6" s="1"/>
  <c r="I1080" i="4"/>
  <c r="G992" i="6" s="1"/>
  <c r="J1080" i="4"/>
  <c r="K1080" i="4"/>
  <c r="H992" i="6" s="1"/>
  <c r="M1080" i="4"/>
  <c r="I992" i="6" s="1"/>
  <c r="N1080" i="4"/>
  <c r="O1080" i="4"/>
  <c r="P1080" i="4"/>
  <c r="J992" i="6" s="1"/>
  <c r="D1081" i="4"/>
  <c r="B993" i="6" s="1"/>
  <c r="E1081" i="4"/>
  <c r="C993" i="6" s="1"/>
  <c r="F1081" i="4"/>
  <c r="D993" i="6" s="1"/>
  <c r="G1081" i="4"/>
  <c r="E993" i="6" s="1"/>
  <c r="H1081" i="4"/>
  <c r="F993" i="6" s="1"/>
  <c r="I1081" i="4"/>
  <c r="G993" i="6" s="1"/>
  <c r="J1081" i="4"/>
  <c r="K1081" i="4"/>
  <c r="H993" i="6" s="1"/>
  <c r="M1081" i="4"/>
  <c r="I993" i="6" s="1"/>
  <c r="N1081" i="4"/>
  <c r="O1081" i="4"/>
  <c r="P1081" i="4"/>
  <c r="J993" i="6" s="1"/>
  <c r="D1082" i="4"/>
  <c r="B1110" i="6" s="1"/>
  <c r="E1082" i="4"/>
  <c r="C1110" i="6" s="1"/>
  <c r="F1082" i="4"/>
  <c r="D1110" i="6" s="1"/>
  <c r="G1082" i="4"/>
  <c r="E1110" i="6" s="1"/>
  <c r="H1082" i="4"/>
  <c r="F1110" i="6" s="1"/>
  <c r="I1082" i="4"/>
  <c r="G1110" i="6" s="1"/>
  <c r="J1082" i="4"/>
  <c r="K1082" i="4"/>
  <c r="H1110" i="6" s="1"/>
  <c r="M1082" i="4"/>
  <c r="I1110" i="6" s="1"/>
  <c r="N1082" i="4"/>
  <c r="O1082" i="4"/>
  <c r="P1082" i="4"/>
  <c r="J1110" i="6" s="1"/>
  <c r="D1083" i="4"/>
  <c r="B985" i="6" s="1"/>
  <c r="E1083" i="4"/>
  <c r="C985" i="6" s="1"/>
  <c r="F1083" i="4"/>
  <c r="D985" i="6" s="1"/>
  <c r="G1083" i="4"/>
  <c r="E985" i="6" s="1"/>
  <c r="H1083" i="4"/>
  <c r="F985" i="6" s="1"/>
  <c r="I1083" i="4"/>
  <c r="G985" i="6" s="1"/>
  <c r="J1083" i="4"/>
  <c r="K1083" i="4"/>
  <c r="H985" i="6" s="1"/>
  <c r="M1083" i="4"/>
  <c r="I985" i="6" s="1"/>
  <c r="N1083" i="4"/>
  <c r="O1083" i="4"/>
  <c r="P1083" i="4"/>
  <c r="J985" i="6" s="1"/>
  <c r="D1084" i="4"/>
  <c r="B2" i="6" s="1"/>
  <c r="E1084" i="4"/>
  <c r="C2" i="6" s="1"/>
  <c r="F1084" i="4"/>
  <c r="D2" i="6" s="1"/>
  <c r="G1084" i="4"/>
  <c r="E2" i="6" s="1"/>
  <c r="H1084" i="4"/>
  <c r="F2" i="6" s="1"/>
  <c r="I1084" i="4"/>
  <c r="G2" i="6" s="1"/>
  <c r="J1084" i="4"/>
  <c r="K1084" i="4"/>
  <c r="H2" i="6" s="1"/>
  <c r="M1084" i="4"/>
  <c r="I2" i="6" s="1"/>
  <c r="N1084" i="4"/>
  <c r="O1084" i="4"/>
  <c r="P1084" i="4"/>
  <c r="J2" i="6" s="1"/>
  <c r="D1085" i="4"/>
  <c r="B889" i="6" s="1"/>
  <c r="E1085" i="4"/>
  <c r="C889" i="6" s="1"/>
  <c r="F1085" i="4"/>
  <c r="D889" i="6" s="1"/>
  <c r="G1085" i="4"/>
  <c r="E889" i="6" s="1"/>
  <c r="H1085" i="4"/>
  <c r="F889" i="6" s="1"/>
  <c r="I1085" i="4"/>
  <c r="G889" i="6" s="1"/>
  <c r="J1085" i="4"/>
  <c r="K1085" i="4"/>
  <c r="H889" i="6" s="1"/>
  <c r="M1085" i="4"/>
  <c r="I889" i="6" s="1"/>
  <c r="N1085" i="4"/>
  <c r="O1085" i="4"/>
  <c r="P1085" i="4"/>
  <c r="J889" i="6" s="1"/>
  <c r="D1086" i="4"/>
  <c r="B891" i="6" s="1"/>
  <c r="E1086" i="4"/>
  <c r="C891" i="6" s="1"/>
  <c r="F1086" i="4"/>
  <c r="D891" i="6" s="1"/>
  <c r="G1086" i="4"/>
  <c r="E891" i="6" s="1"/>
  <c r="H1086" i="4"/>
  <c r="F891" i="6" s="1"/>
  <c r="I1086" i="4"/>
  <c r="G891" i="6" s="1"/>
  <c r="J1086" i="4"/>
  <c r="K1086" i="4"/>
  <c r="H891" i="6" s="1"/>
  <c r="M1086" i="4"/>
  <c r="I891" i="6" s="1"/>
  <c r="N1086" i="4"/>
  <c r="O1086" i="4"/>
  <c r="P1086" i="4"/>
  <c r="J891" i="6" s="1"/>
  <c r="D1087" i="4"/>
  <c r="B1814" i="6" s="1"/>
  <c r="E1087" i="4"/>
  <c r="C1814" i="6" s="1"/>
  <c r="F1087" i="4"/>
  <c r="D1814" i="6" s="1"/>
  <c r="G1087" i="4"/>
  <c r="E1814" i="6" s="1"/>
  <c r="H1087" i="4"/>
  <c r="F1814" i="6" s="1"/>
  <c r="I1087" i="4"/>
  <c r="G1814" i="6" s="1"/>
  <c r="J1087" i="4"/>
  <c r="K1087" i="4"/>
  <c r="H1814" i="6" s="1"/>
  <c r="M1087" i="4"/>
  <c r="I1814" i="6" s="1"/>
  <c r="N1087" i="4"/>
  <c r="O1087" i="4"/>
  <c r="P1087" i="4"/>
  <c r="J1814" i="6" s="1"/>
  <c r="D1088" i="4"/>
  <c r="B1217" i="6" s="1"/>
  <c r="E1088" i="4"/>
  <c r="C1217" i="6" s="1"/>
  <c r="F1088" i="4"/>
  <c r="D1217" i="6" s="1"/>
  <c r="G1088" i="4"/>
  <c r="E1217" i="6" s="1"/>
  <c r="H1088" i="4"/>
  <c r="F1217" i="6" s="1"/>
  <c r="I1088" i="4"/>
  <c r="G1217" i="6" s="1"/>
  <c r="J1088" i="4"/>
  <c r="K1088" i="4"/>
  <c r="H1217" i="6" s="1"/>
  <c r="M1088" i="4"/>
  <c r="I1217" i="6" s="1"/>
  <c r="N1088" i="4"/>
  <c r="O1088" i="4"/>
  <c r="P1088" i="4"/>
  <c r="J1217" i="6" s="1"/>
  <c r="D1089" i="4"/>
  <c r="B1221" i="6" s="1"/>
  <c r="E1089" i="4"/>
  <c r="C1221" i="6" s="1"/>
  <c r="F1089" i="4"/>
  <c r="D1221" i="6" s="1"/>
  <c r="G1089" i="4"/>
  <c r="E1221" i="6" s="1"/>
  <c r="H1089" i="4"/>
  <c r="F1221" i="6" s="1"/>
  <c r="I1089" i="4"/>
  <c r="G1221" i="6" s="1"/>
  <c r="J1089" i="4"/>
  <c r="K1089" i="4"/>
  <c r="H1221" i="6" s="1"/>
  <c r="M1089" i="4"/>
  <c r="I1221" i="6" s="1"/>
  <c r="N1089" i="4"/>
  <c r="O1089" i="4"/>
  <c r="P1089" i="4"/>
  <c r="J1221" i="6" s="1"/>
  <c r="D1090" i="4"/>
  <c r="B1181" i="6" s="1"/>
  <c r="E1090" i="4"/>
  <c r="C1181" i="6" s="1"/>
  <c r="F1090" i="4"/>
  <c r="D1181" i="6" s="1"/>
  <c r="G1090" i="4"/>
  <c r="E1181" i="6" s="1"/>
  <c r="H1090" i="4"/>
  <c r="F1181" i="6" s="1"/>
  <c r="I1090" i="4"/>
  <c r="G1181" i="6" s="1"/>
  <c r="J1090" i="4"/>
  <c r="K1090" i="4"/>
  <c r="H1181" i="6" s="1"/>
  <c r="M1090" i="4"/>
  <c r="I1181" i="6" s="1"/>
  <c r="N1090" i="4"/>
  <c r="O1090" i="4"/>
  <c r="P1090" i="4"/>
  <c r="J1181" i="6" s="1"/>
  <c r="D1091" i="4"/>
  <c r="B1159" i="6" s="1"/>
  <c r="E1091" i="4"/>
  <c r="C1159" i="6" s="1"/>
  <c r="F1091" i="4"/>
  <c r="D1159" i="6" s="1"/>
  <c r="G1091" i="4"/>
  <c r="E1159" i="6" s="1"/>
  <c r="H1091" i="4"/>
  <c r="F1159" i="6" s="1"/>
  <c r="I1091" i="4"/>
  <c r="G1159" i="6" s="1"/>
  <c r="J1091" i="4"/>
  <c r="K1091" i="4"/>
  <c r="H1159" i="6" s="1"/>
  <c r="M1091" i="4"/>
  <c r="I1159" i="6" s="1"/>
  <c r="N1091" i="4"/>
  <c r="O1091" i="4"/>
  <c r="P1091" i="4"/>
  <c r="J1159" i="6" s="1"/>
  <c r="D1092" i="4"/>
  <c r="B1127" i="6" s="1"/>
  <c r="E1092" i="4"/>
  <c r="C1127" i="6" s="1"/>
  <c r="F1092" i="4"/>
  <c r="D1127" i="6" s="1"/>
  <c r="G1092" i="4"/>
  <c r="E1127" i="6" s="1"/>
  <c r="H1092" i="4"/>
  <c r="F1127" i="6" s="1"/>
  <c r="I1092" i="4"/>
  <c r="G1127" i="6" s="1"/>
  <c r="J1092" i="4"/>
  <c r="K1092" i="4"/>
  <c r="H1127" i="6" s="1"/>
  <c r="M1092" i="4"/>
  <c r="I1127" i="6" s="1"/>
  <c r="N1092" i="4"/>
  <c r="O1092" i="4"/>
  <c r="P1092" i="4"/>
  <c r="J1127" i="6" s="1"/>
  <c r="D1093" i="4"/>
  <c r="B1128" i="6" s="1"/>
  <c r="E1093" i="4"/>
  <c r="C1128" i="6" s="1"/>
  <c r="F1093" i="4"/>
  <c r="D1128" i="6" s="1"/>
  <c r="G1093" i="4"/>
  <c r="E1128" i="6" s="1"/>
  <c r="H1093" i="4"/>
  <c r="F1128" i="6" s="1"/>
  <c r="I1093" i="4"/>
  <c r="G1128" i="6" s="1"/>
  <c r="J1093" i="4"/>
  <c r="K1093" i="4"/>
  <c r="H1128" i="6" s="1"/>
  <c r="M1093" i="4"/>
  <c r="I1128" i="6" s="1"/>
  <c r="N1093" i="4"/>
  <c r="O1093" i="4"/>
  <c r="P1093" i="4"/>
  <c r="J1128" i="6" s="1"/>
  <c r="D1094" i="4"/>
  <c r="B1089" i="6" s="1"/>
  <c r="E1094" i="4"/>
  <c r="C1089" i="6" s="1"/>
  <c r="F1094" i="4"/>
  <c r="D1089" i="6" s="1"/>
  <c r="G1094" i="4"/>
  <c r="E1089" i="6" s="1"/>
  <c r="H1094" i="4"/>
  <c r="F1089" i="6" s="1"/>
  <c r="I1094" i="4"/>
  <c r="G1089" i="6" s="1"/>
  <c r="J1094" i="4"/>
  <c r="K1094" i="4"/>
  <c r="H1089" i="6" s="1"/>
  <c r="M1094" i="4"/>
  <c r="I1089" i="6" s="1"/>
  <c r="N1094" i="4"/>
  <c r="O1094" i="4"/>
  <c r="P1094" i="4"/>
  <c r="J1089" i="6" s="1"/>
  <c r="D1095" i="4"/>
  <c r="B1093" i="6" s="1"/>
  <c r="E1095" i="4"/>
  <c r="C1093" i="6" s="1"/>
  <c r="F1095" i="4"/>
  <c r="D1093" i="6" s="1"/>
  <c r="G1095" i="4"/>
  <c r="E1093" i="6" s="1"/>
  <c r="H1095" i="4"/>
  <c r="F1093" i="6" s="1"/>
  <c r="I1095" i="4"/>
  <c r="G1093" i="6" s="1"/>
  <c r="J1095" i="4"/>
  <c r="K1095" i="4"/>
  <c r="H1093" i="6" s="1"/>
  <c r="M1095" i="4"/>
  <c r="I1093" i="6" s="1"/>
  <c r="N1095" i="4"/>
  <c r="O1095" i="4"/>
  <c r="P1095" i="4"/>
  <c r="J1093" i="6" s="1"/>
  <c r="D1096" i="4"/>
  <c r="B1084" i="6" s="1"/>
  <c r="E1096" i="4"/>
  <c r="C1084" i="6" s="1"/>
  <c r="F1096" i="4"/>
  <c r="D1084" i="6" s="1"/>
  <c r="G1096" i="4"/>
  <c r="E1084" i="6" s="1"/>
  <c r="H1096" i="4"/>
  <c r="F1084" i="6" s="1"/>
  <c r="I1096" i="4"/>
  <c r="G1084" i="6" s="1"/>
  <c r="J1096" i="4"/>
  <c r="K1096" i="4"/>
  <c r="H1084" i="6" s="1"/>
  <c r="M1096" i="4"/>
  <c r="I1084" i="6" s="1"/>
  <c r="N1096" i="4"/>
  <c r="O1096" i="4"/>
  <c r="P1096" i="4"/>
  <c r="J1084" i="6" s="1"/>
  <c r="D1097" i="4"/>
  <c r="B1072" i="6" s="1"/>
  <c r="E1097" i="4"/>
  <c r="C1072" i="6" s="1"/>
  <c r="F1097" i="4"/>
  <c r="D1072" i="6" s="1"/>
  <c r="G1097" i="4"/>
  <c r="E1072" i="6" s="1"/>
  <c r="H1097" i="4"/>
  <c r="F1072" i="6" s="1"/>
  <c r="I1097" i="4"/>
  <c r="G1072" i="6" s="1"/>
  <c r="J1097" i="4"/>
  <c r="K1097" i="4"/>
  <c r="H1072" i="6" s="1"/>
  <c r="M1097" i="4"/>
  <c r="I1072" i="6" s="1"/>
  <c r="N1097" i="4"/>
  <c r="O1097" i="4"/>
  <c r="P1097" i="4"/>
  <c r="J1072" i="6" s="1"/>
  <c r="D1098" i="4"/>
  <c r="B1232" i="6" s="1"/>
  <c r="E1098" i="4"/>
  <c r="C1232" i="6" s="1"/>
  <c r="F1098" i="4"/>
  <c r="D1232" i="6" s="1"/>
  <c r="G1098" i="4"/>
  <c r="E1232" i="6" s="1"/>
  <c r="H1098" i="4"/>
  <c r="F1232" i="6" s="1"/>
  <c r="I1098" i="4"/>
  <c r="G1232" i="6" s="1"/>
  <c r="J1098" i="4"/>
  <c r="K1098" i="4"/>
  <c r="H1232" i="6" s="1"/>
  <c r="M1098" i="4"/>
  <c r="I1232" i="6" s="1"/>
  <c r="N1098" i="4"/>
  <c r="O1098" i="4"/>
  <c r="P1098" i="4"/>
  <c r="J1232" i="6" s="1"/>
  <c r="D1099" i="4"/>
  <c r="B82" i="6" s="1"/>
  <c r="E1099" i="4"/>
  <c r="C82" i="6" s="1"/>
  <c r="F1099" i="4"/>
  <c r="D82" i="6" s="1"/>
  <c r="G1099" i="4"/>
  <c r="E82" i="6" s="1"/>
  <c r="H1099" i="4"/>
  <c r="F82" i="6" s="1"/>
  <c r="I1099" i="4"/>
  <c r="G82" i="6" s="1"/>
  <c r="J1099" i="4"/>
  <c r="K1099" i="4"/>
  <c r="H82" i="6" s="1"/>
  <c r="M1099" i="4"/>
  <c r="I82" i="6" s="1"/>
  <c r="N1099" i="4"/>
  <c r="O1099" i="4"/>
  <c r="P1099" i="4"/>
  <c r="J82" i="6" s="1"/>
  <c r="D1100" i="4"/>
  <c r="B412" i="6" s="1"/>
  <c r="E1100" i="4"/>
  <c r="C412" i="6" s="1"/>
  <c r="F1100" i="4"/>
  <c r="D412" i="6" s="1"/>
  <c r="G1100" i="4"/>
  <c r="E412" i="6" s="1"/>
  <c r="H1100" i="4"/>
  <c r="F412" i="6" s="1"/>
  <c r="I1100" i="4"/>
  <c r="G412" i="6" s="1"/>
  <c r="J1100" i="4"/>
  <c r="K1100" i="4"/>
  <c r="H412" i="6" s="1"/>
  <c r="M1100" i="4"/>
  <c r="I412" i="6" s="1"/>
  <c r="N1100" i="4"/>
  <c r="O1100" i="4"/>
  <c r="P1100" i="4"/>
  <c r="J412" i="6" s="1"/>
  <c r="D1101" i="4"/>
  <c r="B1239" i="6" s="1"/>
  <c r="E1101" i="4"/>
  <c r="C1239" i="6" s="1"/>
  <c r="F1101" i="4"/>
  <c r="D1239" i="6" s="1"/>
  <c r="G1101" i="4"/>
  <c r="E1239" i="6" s="1"/>
  <c r="H1101" i="4"/>
  <c r="F1239" i="6" s="1"/>
  <c r="I1101" i="4"/>
  <c r="G1239" i="6" s="1"/>
  <c r="J1101" i="4"/>
  <c r="K1101" i="4"/>
  <c r="H1239" i="6" s="1"/>
  <c r="M1101" i="4"/>
  <c r="I1239" i="6" s="1"/>
  <c r="N1101" i="4"/>
  <c r="O1101" i="4"/>
  <c r="P1101" i="4"/>
  <c r="J1239" i="6" s="1"/>
  <c r="D1102" i="4"/>
  <c r="B1165" i="6" s="1"/>
  <c r="E1102" i="4"/>
  <c r="C1165" i="6" s="1"/>
  <c r="F1102" i="4"/>
  <c r="D1165" i="6" s="1"/>
  <c r="G1102" i="4"/>
  <c r="E1165" i="6" s="1"/>
  <c r="H1102" i="4"/>
  <c r="F1165" i="6" s="1"/>
  <c r="I1102" i="4"/>
  <c r="G1165" i="6" s="1"/>
  <c r="J1102" i="4"/>
  <c r="K1102" i="4"/>
  <c r="H1165" i="6" s="1"/>
  <c r="M1102" i="4"/>
  <c r="I1165" i="6" s="1"/>
  <c r="N1102" i="4"/>
  <c r="O1102" i="4"/>
  <c r="P1102" i="4"/>
  <c r="J1165" i="6" s="1"/>
  <c r="D1103" i="4"/>
  <c r="B1166" i="6" s="1"/>
  <c r="E1103" i="4"/>
  <c r="C1166" i="6" s="1"/>
  <c r="F1103" i="4"/>
  <c r="D1166" i="6" s="1"/>
  <c r="G1103" i="4"/>
  <c r="E1166" i="6" s="1"/>
  <c r="H1103" i="4"/>
  <c r="F1166" i="6" s="1"/>
  <c r="I1103" i="4"/>
  <c r="G1166" i="6" s="1"/>
  <c r="J1103" i="4"/>
  <c r="K1103" i="4"/>
  <c r="H1166" i="6" s="1"/>
  <c r="M1103" i="4"/>
  <c r="I1166" i="6" s="1"/>
  <c r="N1103" i="4"/>
  <c r="O1103" i="4"/>
  <c r="P1103" i="4"/>
  <c r="J1166" i="6" s="1"/>
  <c r="D1104" i="4"/>
  <c r="B84" i="6" s="1"/>
  <c r="E1104" i="4"/>
  <c r="C84" i="6" s="1"/>
  <c r="F1104" i="4"/>
  <c r="D84" i="6" s="1"/>
  <c r="G1104" i="4"/>
  <c r="E84" i="6" s="1"/>
  <c r="H1104" i="4"/>
  <c r="F84" i="6" s="1"/>
  <c r="I1104" i="4"/>
  <c r="G84" i="6" s="1"/>
  <c r="J1104" i="4"/>
  <c r="K1104" i="4"/>
  <c r="H84" i="6" s="1"/>
  <c r="M1104" i="4"/>
  <c r="I84" i="6" s="1"/>
  <c r="N1104" i="4"/>
  <c r="O1104" i="4"/>
  <c r="P1104" i="4"/>
  <c r="J84" i="6" s="1"/>
  <c r="D1105" i="4"/>
  <c r="B1001" i="6" s="1"/>
  <c r="E1105" i="4"/>
  <c r="C1001" i="6" s="1"/>
  <c r="F1105" i="4"/>
  <c r="D1001" i="6" s="1"/>
  <c r="G1105" i="4"/>
  <c r="E1001" i="6" s="1"/>
  <c r="H1105" i="4"/>
  <c r="F1001" i="6" s="1"/>
  <c r="I1105" i="4"/>
  <c r="G1001" i="6" s="1"/>
  <c r="J1105" i="4"/>
  <c r="K1105" i="4"/>
  <c r="H1001" i="6" s="1"/>
  <c r="M1105" i="4"/>
  <c r="I1001" i="6" s="1"/>
  <c r="N1105" i="4"/>
  <c r="O1105" i="4"/>
  <c r="P1105" i="4"/>
  <c r="J1001" i="6" s="1"/>
  <c r="D1106" i="4"/>
  <c r="B945" i="6" s="1"/>
  <c r="E1106" i="4"/>
  <c r="C945" i="6" s="1"/>
  <c r="F1106" i="4"/>
  <c r="D945" i="6" s="1"/>
  <c r="G1106" i="4"/>
  <c r="E945" i="6" s="1"/>
  <c r="H1106" i="4"/>
  <c r="F945" i="6" s="1"/>
  <c r="I1106" i="4"/>
  <c r="G945" i="6" s="1"/>
  <c r="J1106" i="4"/>
  <c r="K1106" i="4"/>
  <c r="H945" i="6" s="1"/>
  <c r="M1106" i="4"/>
  <c r="I945" i="6" s="1"/>
  <c r="N1106" i="4"/>
  <c r="O1106" i="4"/>
  <c r="P1106" i="4"/>
  <c r="J945" i="6" s="1"/>
  <c r="D1107" i="4"/>
  <c r="B43" i="6" s="1"/>
  <c r="E1107" i="4"/>
  <c r="C43" i="6" s="1"/>
  <c r="F1107" i="4"/>
  <c r="D43" i="6" s="1"/>
  <c r="G1107" i="4"/>
  <c r="E43" i="6" s="1"/>
  <c r="H1107" i="4"/>
  <c r="F43" i="6" s="1"/>
  <c r="I1107" i="4"/>
  <c r="G43" i="6" s="1"/>
  <c r="J1107" i="4"/>
  <c r="K1107" i="4"/>
  <c r="H43" i="6" s="1"/>
  <c r="M1107" i="4"/>
  <c r="I43" i="6" s="1"/>
  <c r="N1107" i="4"/>
  <c r="O1107" i="4"/>
  <c r="P1107" i="4"/>
  <c r="J43" i="6" s="1"/>
  <c r="D1108" i="4"/>
  <c r="B40" i="6" s="1"/>
  <c r="E1108" i="4"/>
  <c r="C40" i="6" s="1"/>
  <c r="F1108" i="4"/>
  <c r="D40" i="6" s="1"/>
  <c r="G1108" i="4"/>
  <c r="E40" i="6" s="1"/>
  <c r="H1108" i="4"/>
  <c r="F40" i="6" s="1"/>
  <c r="I1108" i="4"/>
  <c r="G40" i="6" s="1"/>
  <c r="J1108" i="4"/>
  <c r="K1108" i="4"/>
  <c r="H40" i="6" s="1"/>
  <c r="M1108" i="4"/>
  <c r="I40" i="6" s="1"/>
  <c r="N1108" i="4"/>
  <c r="O1108" i="4"/>
  <c r="P1108" i="4"/>
  <c r="J40" i="6" s="1"/>
  <c r="D1109" i="4"/>
  <c r="B70" i="6" s="1"/>
  <c r="E1109" i="4"/>
  <c r="C70" i="6" s="1"/>
  <c r="F1109" i="4"/>
  <c r="D70" i="6" s="1"/>
  <c r="G1109" i="4"/>
  <c r="E70" i="6" s="1"/>
  <c r="H1109" i="4"/>
  <c r="F70" i="6" s="1"/>
  <c r="I1109" i="4"/>
  <c r="G70" i="6" s="1"/>
  <c r="J1109" i="4"/>
  <c r="K1109" i="4"/>
  <c r="H70" i="6" s="1"/>
  <c r="M1109" i="4"/>
  <c r="I70" i="6" s="1"/>
  <c r="N1109" i="4"/>
  <c r="O1109" i="4"/>
  <c r="P1109" i="4"/>
  <c r="J70" i="6" s="1"/>
  <c r="D1110" i="4"/>
  <c r="B71" i="6" s="1"/>
  <c r="E1110" i="4"/>
  <c r="C71" i="6" s="1"/>
  <c r="F1110" i="4"/>
  <c r="D71" i="6" s="1"/>
  <c r="G1110" i="4"/>
  <c r="E71" i="6" s="1"/>
  <c r="H1110" i="4"/>
  <c r="F71" i="6" s="1"/>
  <c r="I1110" i="4"/>
  <c r="G71" i="6" s="1"/>
  <c r="J1110" i="4"/>
  <c r="K1110" i="4"/>
  <c r="H71" i="6" s="1"/>
  <c r="M1110" i="4"/>
  <c r="I71" i="6" s="1"/>
  <c r="N1110" i="4"/>
  <c r="O1110" i="4"/>
  <c r="P1110" i="4"/>
  <c r="J71" i="6" s="1"/>
  <c r="D1111" i="4"/>
  <c r="B1035" i="6" s="1"/>
  <c r="E1111" i="4"/>
  <c r="C1035" i="6" s="1"/>
  <c r="F1111" i="4"/>
  <c r="D1035" i="6" s="1"/>
  <c r="G1111" i="4"/>
  <c r="E1035" i="6" s="1"/>
  <c r="H1111" i="4"/>
  <c r="F1035" i="6" s="1"/>
  <c r="I1111" i="4"/>
  <c r="G1035" i="6" s="1"/>
  <c r="J1111" i="4"/>
  <c r="K1111" i="4"/>
  <c r="H1035" i="6" s="1"/>
  <c r="M1111" i="4"/>
  <c r="I1035" i="6" s="1"/>
  <c r="N1111" i="4"/>
  <c r="O1111" i="4"/>
  <c r="P1111" i="4"/>
  <c r="J1035" i="6" s="1"/>
  <c r="D1112" i="4"/>
  <c r="B1038" i="6" s="1"/>
  <c r="E1112" i="4"/>
  <c r="C1038" i="6" s="1"/>
  <c r="F1112" i="4"/>
  <c r="D1038" i="6" s="1"/>
  <c r="G1112" i="4"/>
  <c r="E1038" i="6" s="1"/>
  <c r="H1112" i="4"/>
  <c r="F1038" i="6" s="1"/>
  <c r="I1112" i="4"/>
  <c r="G1038" i="6" s="1"/>
  <c r="J1112" i="4"/>
  <c r="K1112" i="4"/>
  <c r="H1038" i="6" s="1"/>
  <c r="M1112" i="4"/>
  <c r="I1038" i="6" s="1"/>
  <c r="N1112" i="4"/>
  <c r="O1112" i="4"/>
  <c r="P1112" i="4"/>
  <c r="J1038" i="6" s="1"/>
  <c r="D1113" i="4"/>
  <c r="B1130" i="6" s="1"/>
  <c r="E1113" i="4"/>
  <c r="C1130" i="6" s="1"/>
  <c r="F1113" i="4"/>
  <c r="D1130" i="6" s="1"/>
  <c r="G1113" i="4"/>
  <c r="E1130" i="6" s="1"/>
  <c r="H1113" i="4"/>
  <c r="F1130" i="6" s="1"/>
  <c r="I1113" i="4"/>
  <c r="G1130" i="6" s="1"/>
  <c r="J1113" i="4"/>
  <c r="K1113" i="4"/>
  <c r="H1130" i="6" s="1"/>
  <c r="M1113" i="4"/>
  <c r="I1130" i="6" s="1"/>
  <c r="N1113" i="4"/>
  <c r="O1113" i="4"/>
  <c r="P1113" i="4"/>
  <c r="J1130" i="6" s="1"/>
  <c r="D1114" i="4"/>
  <c r="B929" i="6" s="1"/>
  <c r="E1114" i="4"/>
  <c r="C929" i="6" s="1"/>
  <c r="F1114" i="4"/>
  <c r="D929" i="6" s="1"/>
  <c r="G1114" i="4"/>
  <c r="E929" i="6" s="1"/>
  <c r="H1114" i="4"/>
  <c r="F929" i="6" s="1"/>
  <c r="I1114" i="4"/>
  <c r="G929" i="6" s="1"/>
  <c r="J1114" i="4"/>
  <c r="K1114" i="4"/>
  <c r="H929" i="6" s="1"/>
  <c r="M1114" i="4"/>
  <c r="I929" i="6" s="1"/>
  <c r="N1114" i="4"/>
  <c r="O1114" i="4"/>
  <c r="P1114" i="4"/>
  <c r="J929" i="6" s="1"/>
  <c r="D1115" i="4"/>
  <c r="B726" i="6" s="1"/>
  <c r="E1115" i="4"/>
  <c r="C726" i="6" s="1"/>
  <c r="F1115" i="4"/>
  <c r="D726" i="6" s="1"/>
  <c r="G1115" i="4"/>
  <c r="E726" i="6" s="1"/>
  <c r="H1115" i="4"/>
  <c r="F726" i="6" s="1"/>
  <c r="I1115" i="4"/>
  <c r="G726" i="6" s="1"/>
  <c r="J1115" i="4"/>
  <c r="K1115" i="4"/>
  <c r="H726" i="6" s="1"/>
  <c r="M1115" i="4"/>
  <c r="I726" i="6" s="1"/>
  <c r="N1115" i="4"/>
  <c r="O1115" i="4"/>
  <c r="P1115" i="4"/>
  <c r="J726" i="6" s="1"/>
  <c r="D1116" i="4"/>
  <c r="B645" i="6" s="1"/>
  <c r="E1116" i="4"/>
  <c r="C645" i="6" s="1"/>
  <c r="F1116" i="4"/>
  <c r="D645" i="6" s="1"/>
  <c r="G1116" i="4"/>
  <c r="E645" i="6" s="1"/>
  <c r="H1116" i="4"/>
  <c r="F645" i="6" s="1"/>
  <c r="I1116" i="4"/>
  <c r="G645" i="6" s="1"/>
  <c r="J1116" i="4"/>
  <c r="K1116" i="4"/>
  <c r="H645" i="6" s="1"/>
  <c r="M1116" i="4"/>
  <c r="I645" i="6" s="1"/>
  <c r="N1116" i="4"/>
  <c r="O1116" i="4"/>
  <c r="P1116" i="4"/>
  <c r="J645" i="6" s="1"/>
  <c r="D1117" i="4"/>
  <c r="B646" i="6" s="1"/>
  <c r="E1117" i="4"/>
  <c r="C646" i="6" s="1"/>
  <c r="F1117" i="4"/>
  <c r="D646" i="6" s="1"/>
  <c r="G1117" i="4"/>
  <c r="E646" i="6" s="1"/>
  <c r="H1117" i="4"/>
  <c r="F646" i="6" s="1"/>
  <c r="I1117" i="4"/>
  <c r="G646" i="6" s="1"/>
  <c r="J1117" i="4"/>
  <c r="K1117" i="4"/>
  <c r="H646" i="6" s="1"/>
  <c r="M1117" i="4"/>
  <c r="I646" i="6" s="1"/>
  <c r="N1117" i="4"/>
  <c r="O1117" i="4"/>
  <c r="P1117" i="4"/>
  <c r="J646" i="6" s="1"/>
  <c r="D1118" i="4"/>
  <c r="B642" i="6" s="1"/>
  <c r="E1118" i="4"/>
  <c r="C642" i="6" s="1"/>
  <c r="F1118" i="4"/>
  <c r="D642" i="6" s="1"/>
  <c r="G1118" i="4"/>
  <c r="E642" i="6" s="1"/>
  <c r="H1118" i="4"/>
  <c r="F642" i="6" s="1"/>
  <c r="I1118" i="4"/>
  <c r="G642" i="6" s="1"/>
  <c r="J1118" i="4"/>
  <c r="K1118" i="4"/>
  <c r="H642" i="6" s="1"/>
  <c r="M1118" i="4"/>
  <c r="I642" i="6" s="1"/>
  <c r="N1118" i="4"/>
  <c r="O1118" i="4"/>
  <c r="P1118" i="4"/>
  <c r="J642" i="6" s="1"/>
  <c r="D1119" i="4"/>
  <c r="B643" i="6" s="1"/>
  <c r="E1119" i="4"/>
  <c r="C643" i="6" s="1"/>
  <c r="F1119" i="4"/>
  <c r="D643" i="6" s="1"/>
  <c r="G1119" i="4"/>
  <c r="E643" i="6" s="1"/>
  <c r="H1119" i="4"/>
  <c r="F643" i="6" s="1"/>
  <c r="I1119" i="4"/>
  <c r="G643" i="6" s="1"/>
  <c r="J1119" i="4"/>
  <c r="K1119" i="4"/>
  <c r="H643" i="6" s="1"/>
  <c r="M1119" i="4"/>
  <c r="I643" i="6" s="1"/>
  <c r="N1119" i="4"/>
  <c r="O1119" i="4"/>
  <c r="P1119" i="4"/>
  <c r="J643" i="6" s="1"/>
  <c r="D1120" i="4"/>
  <c r="B641" i="6" s="1"/>
  <c r="E1120" i="4"/>
  <c r="C641" i="6" s="1"/>
  <c r="F1120" i="4"/>
  <c r="D641" i="6" s="1"/>
  <c r="G1120" i="4"/>
  <c r="E641" i="6" s="1"/>
  <c r="H1120" i="4"/>
  <c r="F641" i="6" s="1"/>
  <c r="I1120" i="4"/>
  <c r="G641" i="6" s="1"/>
  <c r="J1120" i="4"/>
  <c r="K1120" i="4"/>
  <c r="H641" i="6" s="1"/>
  <c r="M1120" i="4"/>
  <c r="I641" i="6" s="1"/>
  <c r="N1120" i="4"/>
  <c r="O1120" i="4"/>
  <c r="P1120" i="4"/>
  <c r="J641" i="6" s="1"/>
  <c r="D1121" i="4"/>
  <c r="B650" i="6" s="1"/>
  <c r="E1121" i="4"/>
  <c r="C650" i="6" s="1"/>
  <c r="F1121" i="4"/>
  <c r="D650" i="6" s="1"/>
  <c r="G1121" i="4"/>
  <c r="E650" i="6" s="1"/>
  <c r="H1121" i="4"/>
  <c r="F650" i="6" s="1"/>
  <c r="I1121" i="4"/>
  <c r="G650" i="6" s="1"/>
  <c r="J1121" i="4"/>
  <c r="K1121" i="4"/>
  <c r="H650" i="6" s="1"/>
  <c r="M1121" i="4"/>
  <c r="I650" i="6" s="1"/>
  <c r="N1121" i="4"/>
  <c r="O1121" i="4"/>
  <c r="P1121" i="4"/>
  <c r="J650" i="6" s="1"/>
  <c r="D1122" i="4"/>
  <c r="B651" i="6" s="1"/>
  <c r="E1122" i="4"/>
  <c r="C651" i="6" s="1"/>
  <c r="F1122" i="4"/>
  <c r="D651" i="6" s="1"/>
  <c r="G1122" i="4"/>
  <c r="E651" i="6" s="1"/>
  <c r="H1122" i="4"/>
  <c r="F651" i="6" s="1"/>
  <c r="I1122" i="4"/>
  <c r="G651" i="6" s="1"/>
  <c r="J1122" i="4"/>
  <c r="K1122" i="4"/>
  <c r="H651" i="6" s="1"/>
  <c r="M1122" i="4"/>
  <c r="I651" i="6" s="1"/>
  <c r="N1122" i="4"/>
  <c r="O1122" i="4"/>
  <c r="P1122" i="4"/>
  <c r="J651" i="6" s="1"/>
  <c r="D1123" i="4"/>
  <c r="B1021" i="6" s="1"/>
  <c r="E1123" i="4"/>
  <c r="C1021" i="6" s="1"/>
  <c r="F1123" i="4"/>
  <c r="D1021" i="6" s="1"/>
  <c r="G1123" i="4"/>
  <c r="E1021" i="6" s="1"/>
  <c r="H1123" i="4"/>
  <c r="F1021" i="6" s="1"/>
  <c r="I1123" i="4"/>
  <c r="G1021" i="6" s="1"/>
  <c r="J1123" i="4"/>
  <c r="K1123" i="4"/>
  <c r="H1021" i="6" s="1"/>
  <c r="M1123" i="4"/>
  <c r="I1021" i="6" s="1"/>
  <c r="N1123" i="4"/>
  <c r="O1123" i="4"/>
  <c r="P1123" i="4"/>
  <c r="J1021" i="6" s="1"/>
  <c r="D1124" i="4"/>
  <c r="B1013" i="6" s="1"/>
  <c r="E1124" i="4"/>
  <c r="C1013" i="6" s="1"/>
  <c r="F1124" i="4"/>
  <c r="D1013" i="6" s="1"/>
  <c r="G1124" i="4"/>
  <c r="E1013" i="6" s="1"/>
  <c r="H1124" i="4"/>
  <c r="F1013" i="6" s="1"/>
  <c r="I1124" i="4"/>
  <c r="G1013" i="6" s="1"/>
  <c r="J1124" i="4"/>
  <c r="K1124" i="4"/>
  <c r="H1013" i="6" s="1"/>
  <c r="M1124" i="4"/>
  <c r="I1013" i="6" s="1"/>
  <c r="N1124" i="4"/>
  <c r="O1124" i="4"/>
  <c r="P1124" i="4"/>
  <c r="J1013" i="6" s="1"/>
  <c r="D1125" i="4"/>
  <c r="B1049" i="6" s="1"/>
  <c r="E1125" i="4"/>
  <c r="C1049" i="6" s="1"/>
  <c r="F1125" i="4"/>
  <c r="D1049" i="6" s="1"/>
  <c r="G1125" i="4"/>
  <c r="E1049" i="6" s="1"/>
  <c r="H1125" i="4"/>
  <c r="F1049" i="6" s="1"/>
  <c r="I1125" i="4"/>
  <c r="G1049" i="6" s="1"/>
  <c r="J1125" i="4"/>
  <c r="K1125" i="4"/>
  <c r="H1049" i="6" s="1"/>
  <c r="M1125" i="4"/>
  <c r="I1049" i="6" s="1"/>
  <c r="N1125" i="4"/>
  <c r="O1125" i="4"/>
  <c r="P1125" i="4"/>
  <c r="J1049" i="6" s="1"/>
  <c r="D1126" i="4"/>
  <c r="B1047" i="6" s="1"/>
  <c r="E1126" i="4"/>
  <c r="C1047" i="6" s="1"/>
  <c r="F1126" i="4"/>
  <c r="D1047" i="6" s="1"/>
  <c r="G1126" i="4"/>
  <c r="E1047" i="6" s="1"/>
  <c r="H1126" i="4"/>
  <c r="F1047" i="6" s="1"/>
  <c r="I1126" i="4"/>
  <c r="G1047" i="6" s="1"/>
  <c r="J1126" i="4"/>
  <c r="K1126" i="4"/>
  <c r="H1047" i="6" s="1"/>
  <c r="M1126" i="4"/>
  <c r="I1047" i="6" s="1"/>
  <c r="N1126" i="4"/>
  <c r="O1126" i="4"/>
  <c r="P1126" i="4"/>
  <c r="J1047" i="6" s="1"/>
  <c r="D1127" i="4"/>
  <c r="B287" i="6" s="1"/>
  <c r="E1127" i="4"/>
  <c r="C287" i="6" s="1"/>
  <c r="F1127" i="4"/>
  <c r="D287" i="6" s="1"/>
  <c r="G1127" i="4"/>
  <c r="E287" i="6" s="1"/>
  <c r="H1127" i="4"/>
  <c r="F287" i="6" s="1"/>
  <c r="I1127" i="4"/>
  <c r="G287" i="6" s="1"/>
  <c r="J1127" i="4"/>
  <c r="K1127" i="4"/>
  <c r="H287" i="6" s="1"/>
  <c r="M1127" i="4"/>
  <c r="I287" i="6" s="1"/>
  <c r="N1127" i="4"/>
  <c r="O1127" i="4"/>
  <c r="P1127" i="4"/>
  <c r="J287" i="6" s="1"/>
  <c r="D1128" i="4"/>
  <c r="B288" i="6" s="1"/>
  <c r="E1128" i="4"/>
  <c r="C288" i="6" s="1"/>
  <c r="F1128" i="4"/>
  <c r="D288" i="6" s="1"/>
  <c r="G1128" i="4"/>
  <c r="E288" i="6" s="1"/>
  <c r="H1128" i="4"/>
  <c r="F288" i="6" s="1"/>
  <c r="I1128" i="4"/>
  <c r="G288" i="6" s="1"/>
  <c r="J1128" i="4"/>
  <c r="K1128" i="4"/>
  <c r="H288" i="6" s="1"/>
  <c r="M1128" i="4"/>
  <c r="I288" i="6" s="1"/>
  <c r="N1128" i="4"/>
  <c r="O1128" i="4"/>
  <c r="P1128" i="4"/>
  <c r="J288" i="6" s="1"/>
  <c r="D1129" i="4"/>
  <c r="B880" i="6" s="1"/>
  <c r="E1129" i="4"/>
  <c r="C880" i="6" s="1"/>
  <c r="F1129" i="4"/>
  <c r="D880" i="6" s="1"/>
  <c r="G1129" i="4"/>
  <c r="E880" i="6" s="1"/>
  <c r="H1129" i="4"/>
  <c r="F880" i="6" s="1"/>
  <c r="I1129" i="4"/>
  <c r="G880" i="6" s="1"/>
  <c r="J1129" i="4"/>
  <c r="K1129" i="4"/>
  <c r="H880" i="6" s="1"/>
  <c r="M1129" i="4"/>
  <c r="I880" i="6" s="1"/>
  <c r="N1129" i="4"/>
  <c r="O1129" i="4"/>
  <c r="P1129" i="4"/>
  <c r="J880" i="6" s="1"/>
  <c r="D1130" i="4"/>
  <c r="B871" i="6" s="1"/>
  <c r="E1130" i="4"/>
  <c r="C871" i="6" s="1"/>
  <c r="F1130" i="4"/>
  <c r="D871" i="6" s="1"/>
  <c r="G1130" i="4"/>
  <c r="E871" i="6" s="1"/>
  <c r="H1130" i="4"/>
  <c r="F871" i="6" s="1"/>
  <c r="I1130" i="4"/>
  <c r="G871" i="6" s="1"/>
  <c r="J1130" i="4"/>
  <c r="K1130" i="4"/>
  <c r="H871" i="6" s="1"/>
  <c r="M1130" i="4"/>
  <c r="I871" i="6" s="1"/>
  <c r="N1130" i="4"/>
  <c r="O1130" i="4"/>
  <c r="P1130" i="4"/>
  <c r="J871" i="6" s="1"/>
  <c r="D1131" i="4"/>
  <c r="B949" i="6" s="1"/>
  <c r="E1131" i="4"/>
  <c r="C949" i="6" s="1"/>
  <c r="F1131" i="4"/>
  <c r="D949" i="6" s="1"/>
  <c r="G1131" i="4"/>
  <c r="E949" i="6" s="1"/>
  <c r="H1131" i="4"/>
  <c r="F949" i="6" s="1"/>
  <c r="I1131" i="4"/>
  <c r="G949" i="6" s="1"/>
  <c r="J1131" i="4"/>
  <c r="K1131" i="4"/>
  <c r="H949" i="6" s="1"/>
  <c r="M1131" i="4"/>
  <c r="I949" i="6" s="1"/>
  <c r="N1131" i="4"/>
  <c r="O1131" i="4"/>
  <c r="P1131" i="4"/>
  <c r="J949" i="6" s="1"/>
  <c r="D1132" i="4"/>
  <c r="B91" i="6" s="1"/>
  <c r="E1132" i="4"/>
  <c r="C91" i="6" s="1"/>
  <c r="F1132" i="4"/>
  <c r="D91" i="6" s="1"/>
  <c r="G1132" i="4"/>
  <c r="E91" i="6" s="1"/>
  <c r="H1132" i="4"/>
  <c r="F91" i="6" s="1"/>
  <c r="I1132" i="4"/>
  <c r="G91" i="6" s="1"/>
  <c r="J1132" i="4"/>
  <c r="K1132" i="4"/>
  <c r="H91" i="6" s="1"/>
  <c r="M1132" i="4"/>
  <c r="I91" i="6" s="1"/>
  <c r="N1132" i="4"/>
  <c r="O1132" i="4"/>
  <c r="P1132" i="4"/>
  <c r="J91" i="6" s="1"/>
  <c r="D1133" i="4"/>
  <c r="B111" i="6" s="1"/>
  <c r="E1133" i="4"/>
  <c r="C111" i="6" s="1"/>
  <c r="F1133" i="4"/>
  <c r="D111" i="6" s="1"/>
  <c r="G1133" i="4"/>
  <c r="E111" i="6" s="1"/>
  <c r="H1133" i="4"/>
  <c r="F111" i="6" s="1"/>
  <c r="I1133" i="4"/>
  <c r="G111" i="6" s="1"/>
  <c r="J1133" i="4"/>
  <c r="K1133" i="4"/>
  <c r="H111" i="6" s="1"/>
  <c r="M1133" i="4"/>
  <c r="I111" i="6" s="1"/>
  <c r="N1133" i="4"/>
  <c r="O1133" i="4"/>
  <c r="P1133" i="4"/>
  <c r="J111" i="6" s="1"/>
  <c r="D1134" i="4"/>
  <c r="B803" i="6" s="1"/>
  <c r="E1134" i="4"/>
  <c r="C803" i="6" s="1"/>
  <c r="F1134" i="4"/>
  <c r="D803" i="6" s="1"/>
  <c r="G1134" i="4"/>
  <c r="E803" i="6" s="1"/>
  <c r="H1134" i="4"/>
  <c r="F803" i="6" s="1"/>
  <c r="I1134" i="4"/>
  <c r="G803" i="6" s="1"/>
  <c r="J1134" i="4"/>
  <c r="K1134" i="4"/>
  <c r="H803" i="6" s="1"/>
  <c r="M1134" i="4"/>
  <c r="I803" i="6" s="1"/>
  <c r="N1134" i="4"/>
  <c r="O1134" i="4"/>
  <c r="P1134" i="4"/>
  <c r="J803" i="6" s="1"/>
  <c r="D1135" i="4"/>
  <c r="B581" i="6" s="1"/>
  <c r="E1135" i="4"/>
  <c r="C581" i="6" s="1"/>
  <c r="F1135" i="4"/>
  <c r="D581" i="6" s="1"/>
  <c r="G1135" i="4"/>
  <c r="E581" i="6" s="1"/>
  <c r="H1135" i="4"/>
  <c r="F581" i="6" s="1"/>
  <c r="I1135" i="4"/>
  <c r="G581" i="6" s="1"/>
  <c r="J1135" i="4"/>
  <c r="K1135" i="4"/>
  <c r="H581" i="6" s="1"/>
  <c r="M1135" i="4"/>
  <c r="I581" i="6" s="1"/>
  <c r="N1135" i="4"/>
  <c r="O1135" i="4"/>
  <c r="P1135" i="4"/>
  <c r="J581" i="6" s="1"/>
  <c r="D1136" i="4"/>
  <c r="B577" i="6" s="1"/>
  <c r="E1136" i="4"/>
  <c r="C577" i="6" s="1"/>
  <c r="F1136" i="4"/>
  <c r="D577" i="6" s="1"/>
  <c r="G1136" i="4"/>
  <c r="E577" i="6" s="1"/>
  <c r="H1136" i="4"/>
  <c r="F577" i="6" s="1"/>
  <c r="I1136" i="4"/>
  <c r="G577" i="6" s="1"/>
  <c r="J1136" i="4"/>
  <c r="K1136" i="4"/>
  <c r="H577" i="6" s="1"/>
  <c r="M1136" i="4"/>
  <c r="I577" i="6" s="1"/>
  <c r="N1136" i="4"/>
  <c r="O1136" i="4"/>
  <c r="P1136" i="4"/>
  <c r="J577" i="6" s="1"/>
  <c r="D1137" i="4"/>
  <c r="B34" i="6" s="1"/>
  <c r="E1137" i="4"/>
  <c r="C34" i="6" s="1"/>
  <c r="F1137" i="4"/>
  <c r="D34" i="6" s="1"/>
  <c r="G1137" i="4"/>
  <c r="E34" i="6" s="1"/>
  <c r="H1137" i="4"/>
  <c r="F34" i="6" s="1"/>
  <c r="I1137" i="4"/>
  <c r="G34" i="6" s="1"/>
  <c r="J1137" i="4"/>
  <c r="K1137" i="4"/>
  <c r="H34" i="6" s="1"/>
  <c r="M1137" i="4"/>
  <c r="I34" i="6" s="1"/>
  <c r="N1137" i="4"/>
  <c r="O1137" i="4"/>
  <c r="P1137" i="4"/>
  <c r="J34" i="6" s="1"/>
  <c r="D1138" i="4"/>
  <c r="B1248" i="6" s="1"/>
  <c r="E1138" i="4"/>
  <c r="C1248" i="6" s="1"/>
  <c r="F1138" i="4"/>
  <c r="D1248" i="6" s="1"/>
  <c r="G1138" i="4"/>
  <c r="E1248" i="6" s="1"/>
  <c r="H1138" i="4"/>
  <c r="F1248" i="6" s="1"/>
  <c r="I1138" i="4"/>
  <c r="G1248" i="6" s="1"/>
  <c r="J1138" i="4"/>
  <c r="K1138" i="4"/>
  <c r="H1248" i="6" s="1"/>
  <c r="M1138" i="4"/>
  <c r="I1248" i="6" s="1"/>
  <c r="N1138" i="4"/>
  <c r="O1138" i="4"/>
  <c r="P1138" i="4"/>
  <c r="J1248" i="6" s="1"/>
  <c r="D1139" i="4"/>
  <c r="B1040" i="6" s="1"/>
  <c r="E1139" i="4"/>
  <c r="C1040" i="6" s="1"/>
  <c r="F1139" i="4"/>
  <c r="D1040" i="6" s="1"/>
  <c r="G1139" i="4"/>
  <c r="E1040" i="6" s="1"/>
  <c r="H1139" i="4"/>
  <c r="F1040" i="6" s="1"/>
  <c r="I1139" i="4"/>
  <c r="G1040" i="6" s="1"/>
  <c r="J1139" i="4"/>
  <c r="K1139" i="4"/>
  <c r="H1040" i="6" s="1"/>
  <c r="M1139" i="4"/>
  <c r="I1040" i="6" s="1"/>
  <c r="N1139" i="4"/>
  <c r="O1139" i="4"/>
  <c r="P1139" i="4"/>
  <c r="J1040" i="6" s="1"/>
  <c r="D1140" i="4"/>
  <c r="B927" i="6" s="1"/>
  <c r="E1140" i="4"/>
  <c r="C927" i="6" s="1"/>
  <c r="F1140" i="4"/>
  <c r="D927" i="6" s="1"/>
  <c r="G1140" i="4"/>
  <c r="E927" i="6" s="1"/>
  <c r="H1140" i="4"/>
  <c r="F927" i="6" s="1"/>
  <c r="I1140" i="4"/>
  <c r="G927" i="6" s="1"/>
  <c r="J1140" i="4"/>
  <c r="K1140" i="4"/>
  <c r="H927" i="6" s="1"/>
  <c r="M1140" i="4"/>
  <c r="I927" i="6" s="1"/>
  <c r="N1140" i="4"/>
  <c r="O1140" i="4"/>
  <c r="P1140" i="4"/>
  <c r="J927" i="6" s="1"/>
  <c r="D1141" i="4"/>
  <c r="B906" i="6" s="1"/>
  <c r="E1141" i="4"/>
  <c r="C906" i="6" s="1"/>
  <c r="F1141" i="4"/>
  <c r="D906" i="6" s="1"/>
  <c r="G1141" i="4"/>
  <c r="E906" i="6" s="1"/>
  <c r="H1141" i="4"/>
  <c r="F906" i="6" s="1"/>
  <c r="I1141" i="4"/>
  <c r="G906" i="6" s="1"/>
  <c r="J1141" i="4"/>
  <c r="K1141" i="4"/>
  <c r="H906" i="6" s="1"/>
  <c r="M1141" i="4"/>
  <c r="I906" i="6" s="1"/>
  <c r="N1141" i="4"/>
  <c r="O1141" i="4"/>
  <c r="P1141" i="4"/>
  <c r="J906" i="6" s="1"/>
  <c r="D1142" i="4"/>
  <c r="B788" i="6" s="1"/>
  <c r="E1142" i="4"/>
  <c r="C788" i="6" s="1"/>
  <c r="F1142" i="4"/>
  <c r="D788" i="6" s="1"/>
  <c r="G1142" i="4"/>
  <c r="E788" i="6" s="1"/>
  <c r="H1142" i="4"/>
  <c r="F788" i="6" s="1"/>
  <c r="I1142" i="4"/>
  <c r="G788" i="6" s="1"/>
  <c r="J1142" i="4"/>
  <c r="K1142" i="4"/>
  <c r="H788" i="6" s="1"/>
  <c r="M1142" i="4"/>
  <c r="I788" i="6" s="1"/>
  <c r="N1142" i="4"/>
  <c r="O1142" i="4"/>
  <c r="P1142" i="4"/>
  <c r="J788" i="6" s="1"/>
  <c r="D1143" i="4"/>
  <c r="B976" i="6" s="1"/>
  <c r="E1143" i="4"/>
  <c r="C976" i="6" s="1"/>
  <c r="F1143" i="4"/>
  <c r="D976" i="6" s="1"/>
  <c r="G1143" i="4"/>
  <c r="E976" i="6" s="1"/>
  <c r="H1143" i="4"/>
  <c r="F976" i="6" s="1"/>
  <c r="I1143" i="4"/>
  <c r="G976" i="6" s="1"/>
  <c r="J1143" i="4"/>
  <c r="K1143" i="4"/>
  <c r="H976" i="6" s="1"/>
  <c r="M1143" i="4"/>
  <c r="I976" i="6" s="1"/>
  <c r="N1143" i="4"/>
  <c r="O1143" i="4"/>
  <c r="P1143" i="4"/>
  <c r="J976" i="6" s="1"/>
  <c r="D1144" i="4"/>
  <c r="B973" i="6" s="1"/>
  <c r="E1144" i="4"/>
  <c r="C973" i="6" s="1"/>
  <c r="F1144" i="4"/>
  <c r="D973" i="6" s="1"/>
  <c r="G1144" i="4"/>
  <c r="E973" i="6" s="1"/>
  <c r="H1144" i="4"/>
  <c r="F973" i="6" s="1"/>
  <c r="I1144" i="4"/>
  <c r="G973" i="6" s="1"/>
  <c r="J1144" i="4"/>
  <c r="K1144" i="4"/>
  <c r="H973" i="6" s="1"/>
  <c r="M1144" i="4"/>
  <c r="I973" i="6" s="1"/>
  <c r="N1144" i="4"/>
  <c r="O1144" i="4"/>
  <c r="P1144" i="4"/>
  <c r="J973" i="6" s="1"/>
  <c r="D1145" i="4"/>
  <c r="B982" i="6" s="1"/>
  <c r="E1145" i="4"/>
  <c r="C982" i="6" s="1"/>
  <c r="F1145" i="4"/>
  <c r="D982" i="6" s="1"/>
  <c r="G1145" i="4"/>
  <c r="E982" i="6" s="1"/>
  <c r="H1145" i="4"/>
  <c r="F982" i="6" s="1"/>
  <c r="I1145" i="4"/>
  <c r="G982" i="6" s="1"/>
  <c r="J1145" i="4"/>
  <c r="K1145" i="4"/>
  <c r="H982" i="6" s="1"/>
  <c r="M1145" i="4"/>
  <c r="I982" i="6" s="1"/>
  <c r="N1145" i="4"/>
  <c r="O1145" i="4"/>
  <c r="P1145" i="4"/>
  <c r="J982" i="6" s="1"/>
  <c r="D1146" i="4"/>
  <c r="B1006" i="6" s="1"/>
  <c r="E1146" i="4"/>
  <c r="C1006" i="6" s="1"/>
  <c r="F1146" i="4"/>
  <c r="D1006" i="6" s="1"/>
  <c r="G1146" i="4"/>
  <c r="E1006" i="6" s="1"/>
  <c r="H1146" i="4"/>
  <c r="F1006" i="6" s="1"/>
  <c r="I1146" i="4"/>
  <c r="G1006" i="6" s="1"/>
  <c r="J1146" i="4"/>
  <c r="K1146" i="4"/>
  <c r="H1006" i="6" s="1"/>
  <c r="M1146" i="4"/>
  <c r="I1006" i="6" s="1"/>
  <c r="N1146" i="4"/>
  <c r="O1146" i="4"/>
  <c r="P1146" i="4"/>
  <c r="J1006" i="6" s="1"/>
  <c r="D1147" i="4"/>
  <c r="B1003" i="6" s="1"/>
  <c r="E1147" i="4"/>
  <c r="C1003" i="6" s="1"/>
  <c r="F1147" i="4"/>
  <c r="D1003" i="6" s="1"/>
  <c r="G1147" i="4"/>
  <c r="E1003" i="6" s="1"/>
  <c r="H1147" i="4"/>
  <c r="F1003" i="6" s="1"/>
  <c r="I1147" i="4"/>
  <c r="G1003" i="6" s="1"/>
  <c r="J1147" i="4"/>
  <c r="K1147" i="4"/>
  <c r="H1003" i="6" s="1"/>
  <c r="M1147" i="4"/>
  <c r="I1003" i="6" s="1"/>
  <c r="N1147" i="4"/>
  <c r="O1147" i="4"/>
  <c r="P1147" i="4"/>
  <c r="J1003" i="6" s="1"/>
  <c r="D1148" i="4"/>
  <c r="B1009" i="6" s="1"/>
  <c r="E1148" i="4"/>
  <c r="C1009" i="6" s="1"/>
  <c r="F1148" i="4"/>
  <c r="D1009" i="6" s="1"/>
  <c r="G1148" i="4"/>
  <c r="E1009" i="6" s="1"/>
  <c r="H1148" i="4"/>
  <c r="F1009" i="6" s="1"/>
  <c r="I1148" i="4"/>
  <c r="G1009" i="6" s="1"/>
  <c r="J1148" i="4"/>
  <c r="K1148" i="4"/>
  <c r="H1009" i="6" s="1"/>
  <c r="M1148" i="4"/>
  <c r="I1009" i="6" s="1"/>
  <c r="N1148" i="4"/>
  <c r="O1148" i="4"/>
  <c r="P1148" i="4"/>
  <c r="J1009" i="6" s="1"/>
  <c r="D1149" i="4"/>
  <c r="B1011" i="6" s="1"/>
  <c r="E1149" i="4"/>
  <c r="C1011" i="6" s="1"/>
  <c r="F1149" i="4"/>
  <c r="D1011" i="6" s="1"/>
  <c r="G1149" i="4"/>
  <c r="E1011" i="6" s="1"/>
  <c r="H1149" i="4"/>
  <c r="F1011" i="6" s="1"/>
  <c r="I1149" i="4"/>
  <c r="G1011" i="6" s="1"/>
  <c r="J1149" i="4"/>
  <c r="K1149" i="4"/>
  <c r="H1011" i="6" s="1"/>
  <c r="M1149" i="4"/>
  <c r="I1011" i="6" s="1"/>
  <c r="N1149" i="4"/>
  <c r="O1149" i="4"/>
  <c r="P1149" i="4"/>
  <c r="J1011" i="6" s="1"/>
  <c r="D1150" i="4"/>
  <c r="B1106" i="6" s="1"/>
  <c r="E1150" i="4"/>
  <c r="C1106" i="6" s="1"/>
  <c r="F1150" i="4"/>
  <c r="D1106" i="6" s="1"/>
  <c r="G1150" i="4"/>
  <c r="E1106" i="6" s="1"/>
  <c r="H1150" i="4"/>
  <c r="F1106" i="6" s="1"/>
  <c r="I1150" i="4"/>
  <c r="G1106" i="6" s="1"/>
  <c r="J1150" i="4"/>
  <c r="K1150" i="4"/>
  <c r="H1106" i="6" s="1"/>
  <c r="M1150" i="4"/>
  <c r="I1106" i="6" s="1"/>
  <c r="N1150" i="4"/>
  <c r="O1150" i="4"/>
  <c r="P1150" i="4"/>
  <c r="J1106" i="6" s="1"/>
  <c r="D1151" i="4"/>
  <c r="B1019" i="6" s="1"/>
  <c r="E1151" i="4"/>
  <c r="C1019" i="6" s="1"/>
  <c r="F1151" i="4"/>
  <c r="D1019" i="6" s="1"/>
  <c r="G1151" i="4"/>
  <c r="E1019" i="6" s="1"/>
  <c r="H1151" i="4"/>
  <c r="F1019" i="6" s="1"/>
  <c r="I1151" i="4"/>
  <c r="G1019" i="6" s="1"/>
  <c r="J1151" i="4"/>
  <c r="K1151" i="4"/>
  <c r="H1019" i="6" s="1"/>
  <c r="M1151" i="4"/>
  <c r="I1019" i="6" s="1"/>
  <c r="N1151" i="4"/>
  <c r="O1151" i="4"/>
  <c r="P1151" i="4"/>
  <c r="J1019" i="6" s="1"/>
  <c r="D1152" i="4"/>
  <c r="B1045" i="6" s="1"/>
  <c r="E1152" i="4"/>
  <c r="C1045" i="6" s="1"/>
  <c r="F1152" i="4"/>
  <c r="D1045" i="6" s="1"/>
  <c r="G1152" i="4"/>
  <c r="E1045" i="6" s="1"/>
  <c r="H1152" i="4"/>
  <c r="F1045" i="6" s="1"/>
  <c r="I1152" i="4"/>
  <c r="G1045" i="6" s="1"/>
  <c r="J1152" i="4"/>
  <c r="K1152" i="4"/>
  <c r="H1045" i="6" s="1"/>
  <c r="M1152" i="4"/>
  <c r="I1045" i="6" s="1"/>
  <c r="N1152" i="4"/>
  <c r="O1152" i="4"/>
  <c r="P1152" i="4"/>
  <c r="J1045" i="6" s="1"/>
  <c r="D1153" i="4"/>
  <c r="B1100" i="6" s="1"/>
  <c r="E1153" i="4"/>
  <c r="C1100" i="6" s="1"/>
  <c r="F1153" i="4"/>
  <c r="D1100" i="6" s="1"/>
  <c r="G1153" i="4"/>
  <c r="E1100" i="6" s="1"/>
  <c r="H1153" i="4"/>
  <c r="F1100" i="6" s="1"/>
  <c r="I1153" i="4"/>
  <c r="G1100" i="6" s="1"/>
  <c r="J1153" i="4"/>
  <c r="K1153" i="4"/>
  <c r="H1100" i="6" s="1"/>
  <c r="M1153" i="4"/>
  <c r="I1100" i="6" s="1"/>
  <c r="N1153" i="4"/>
  <c r="O1153" i="4"/>
  <c r="P1153" i="4"/>
  <c r="J1100" i="6" s="1"/>
  <c r="D1154" i="4"/>
  <c r="B1132" i="6" s="1"/>
  <c r="E1154" i="4"/>
  <c r="C1132" i="6" s="1"/>
  <c r="F1154" i="4"/>
  <c r="D1132" i="6" s="1"/>
  <c r="G1154" i="4"/>
  <c r="E1132" i="6" s="1"/>
  <c r="H1154" i="4"/>
  <c r="F1132" i="6" s="1"/>
  <c r="I1154" i="4"/>
  <c r="G1132" i="6" s="1"/>
  <c r="J1154" i="4"/>
  <c r="K1154" i="4"/>
  <c r="H1132" i="6" s="1"/>
  <c r="M1154" i="4"/>
  <c r="I1132" i="6" s="1"/>
  <c r="N1154" i="4"/>
  <c r="O1154" i="4"/>
  <c r="P1154" i="4"/>
  <c r="J1132" i="6" s="1"/>
  <c r="D1155" i="4"/>
  <c r="B1055" i="6" s="1"/>
  <c r="E1155" i="4"/>
  <c r="C1055" i="6" s="1"/>
  <c r="F1155" i="4"/>
  <c r="D1055" i="6" s="1"/>
  <c r="G1155" i="4"/>
  <c r="E1055" i="6" s="1"/>
  <c r="H1155" i="4"/>
  <c r="F1055" i="6" s="1"/>
  <c r="I1155" i="4"/>
  <c r="G1055" i="6" s="1"/>
  <c r="J1155" i="4"/>
  <c r="K1155" i="4"/>
  <c r="H1055" i="6" s="1"/>
  <c r="M1155" i="4"/>
  <c r="I1055" i="6" s="1"/>
  <c r="N1155" i="4"/>
  <c r="O1155" i="4"/>
  <c r="P1155" i="4"/>
  <c r="J1055" i="6" s="1"/>
  <c r="D1156" i="4"/>
  <c r="B1077" i="6" s="1"/>
  <c r="E1156" i="4"/>
  <c r="C1077" i="6" s="1"/>
  <c r="F1156" i="4"/>
  <c r="D1077" i="6" s="1"/>
  <c r="G1156" i="4"/>
  <c r="E1077" i="6" s="1"/>
  <c r="H1156" i="4"/>
  <c r="F1077" i="6" s="1"/>
  <c r="I1156" i="4"/>
  <c r="G1077" i="6" s="1"/>
  <c r="J1156" i="4"/>
  <c r="K1156" i="4"/>
  <c r="H1077" i="6" s="1"/>
  <c r="M1156" i="4"/>
  <c r="I1077" i="6" s="1"/>
  <c r="N1156" i="4"/>
  <c r="O1156" i="4"/>
  <c r="P1156" i="4"/>
  <c r="J1077" i="6" s="1"/>
  <c r="D1157" i="4"/>
  <c r="B1236" i="6" s="1"/>
  <c r="E1157" i="4"/>
  <c r="C1236" i="6" s="1"/>
  <c r="F1157" i="4"/>
  <c r="D1236" i="6" s="1"/>
  <c r="G1157" i="4"/>
  <c r="E1236" i="6" s="1"/>
  <c r="H1157" i="4"/>
  <c r="F1236" i="6" s="1"/>
  <c r="I1157" i="4"/>
  <c r="G1236" i="6" s="1"/>
  <c r="J1157" i="4"/>
  <c r="K1157" i="4"/>
  <c r="H1236" i="6" s="1"/>
  <c r="M1157" i="4"/>
  <c r="I1236" i="6" s="1"/>
  <c r="N1157" i="4"/>
  <c r="O1157" i="4"/>
  <c r="P1157" i="4"/>
  <c r="J1236" i="6" s="1"/>
  <c r="D1158" i="4"/>
  <c r="B1150" i="6" s="1"/>
  <c r="E1158" i="4"/>
  <c r="C1150" i="6" s="1"/>
  <c r="F1158" i="4"/>
  <c r="D1150" i="6" s="1"/>
  <c r="G1158" i="4"/>
  <c r="E1150" i="6" s="1"/>
  <c r="H1158" i="4"/>
  <c r="F1150" i="6" s="1"/>
  <c r="I1158" i="4"/>
  <c r="G1150" i="6" s="1"/>
  <c r="J1158" i="4"/>
  <c r="K1158" i="4"/>
  <c r="H1150" i="6" s="1"/>
  <c r="M1158" i="4"/>
  <c r="I1150" i="6" s="1"/>
  <c r="N1158" i="4"/>
  <c r="O1158" i="4"/>
  <c r="P1158" i="4"/>
  <c r="J1150" i="6" s="1"/>
  <c r="D1159" i="4"/>
  <c r="B838" i="6" s="1"/>
  <c r="E1159" i="4"/>
  <c r="C838" i="6" s="1"/>
  <c r="F1159" i="4"/>
  <c r="D838" i="6" s="1"/>
  <c r="G1159" i="4"/>
  <c r="E838" i="6" s="1"/>
  <c r="H1159" i="4"/>
  <c r="F838" i="6" s="1"/>
  <c r="I1159" i="4"/>
  <c r="G838" i="6" s="1"/>
  <c r="J1159" i="4"/>
  <c r="K1159" i="4"/>
  <c r="H838" i="6" s="1"/>
  <c r="M1159" i="4"/>
  <c r="I838" i="6" s="1"/>
  <c r="N1159" i="4"/>
  <c r="O1159" i="4"/>
  <c r="P1159" i="4"/>
  <c r="J838" i="6" s="1"/>
  <c r="D1160" i="4"/>
  <c r="B1429" i="6" s="1"/>
  <c r="E1160" i="4"/>
  <c r="C1429" i="6" s="1"/>
  <c r="F1160" i="4"/>
  <c r="D1429" i="6" s="1"/>
  <c r="G1160" i="4"/>
  <c r="E1429" i="6" s="1"/>
  <c r="H1160" i="4"/>
  <c r="F1429" i="6" s="1"/>
  <c r="I1160" i="4"/>
  <c r="G1429" i="6" s="1"/>
  <c r="J1160" i="4"/>
  <c r="K1160" i="4"/>
  <c r="H1429" i="6" s="1"/>
  <c r="M1160" i="4"/>
  <c r="I1429" i="6" s="1"/>
  <c r="N1160" i="4"/>
  <c r="O1160" i="4"/>
  <c r="P1160" i="4"/>
  <c r="J1429" i="6" s="1"/>
  <c r="D1161" i="4"/>
  <c r="B145" i="6" s="1"/>
  <c r="E1161" i="4"/>
  <c r="C145" i="6" s="1"/>
  <c r="F1161" i="4"/>
  <c r="D145" i="6" s="1"/>
  <c r="G1161" i="4"/>
  <c r="E145" i="6" s="1"/>
  <c r="H1161" i="4"/>
  <c r="F145" i="6" s="1"/>
  <c r="I1161" i="4"/>
  <c r="G145" i="6" s="1"/>
  <c r="J1161" i="4"/>
  <c r="K1161" i="4"/>
  <c r="H145" i="6" s="1"/>
  <c r="M1161" i="4"/>
  <c r="I145" i="6" s="1"/>
  <c r="N1161" i="4"/>
  <c r="O1161" i="4"/>
  <c r="P1161" i="4"/>
  <c r="J145" i="6" s="1"/>
  <c r="D1162" i="4"/>
  <c r="B142" i="6" s="1"/>
  <c r="E1162" i="4"/>
  <c r="C142" i="6" s="1"/>
  <c r="F1162" i="4"/>
  <c r="D142" i="6" s="1"/>
  <c r="G1162" i="4"/>
  <c r="E142" i="6" s="1"/>
  <c r="H1162" i="4"/>
  <c r="F142" i="6" s="1"/>
  <c r="I1162" i="4"/>
  <c r="G142" i="6" s="1"/>
  <c r="J1162" i="4"/>
  <c r="K1162" i="4"/>
  <c r="H142" i="6" s="1"/>
  <c r="M1162" i="4"/>
  <c r="I142" i="6" s="1"/>
  <c r="N1162" i="4"/>
  <c r="O1162" i="4"/>
  <c r="P1162" i="4"/>
  <c r="J142" i="6" s="1"/>
  <c r="D1163" i="4"/>
  <c r="B138" i="6" s="1"/>
  <c r="E1163" i="4"/>
  <c r="C138" i="6" s="1"/>
  <c r="F1163" i="4"/>
  <c r="D138" i="6" s="1"/>
  <c r="G1163" i="4"/>
  <c r="E138" i="6" s="1"/>
  <c r="H1163" i="4"/>
  <c r="F138" i="6" s="1"/>
  <c r="I1163" i="4"/>
  <c r="G138" i="6" s="1"/>
  <c r="J1163" i="4"/>
  <c r="K1163" i="4"/>
  <c r="H138" i="6" s="1"/>
  <c r="M1163" i="4"/>
  <c r="I138" i="6" s="1"/>
  <c r="N1163" i="4"/>
  <c r="O1163" i="4"/>
  <c r="P1163" i="4"/>
  <c r="J138" i="6" s="1"/>
  <c r="D1164" i="4"/>
  <c r="B149" i="6" s="1"/>
  <c r="E1164" i="4"/>
  <c r="C149" i="6" s="1"/>
  <c r="F1164" i="4"/>
  <c r="D149" i="6" s="1"/>
  <c r="G1164" i="4"/>
  <c r="E149" i="6" s="1"/>
  <c r="H1164" i="4"/>
  <c r="F149" i="6" s="1"/>
  <c r="I1164" i="4"/>
  <c r="G149" i="6" s="1"/>
  <c r="J1164" i="4"/>
  <c r="K1164" i="4"/>
  <c r="H149" i="6" s="1"/>
  <c r="M1164" i="4"/>
  <c r="I149" i="6" s="1"/>
  <c r="N1164" i="4"/>
  <c r="O1164" i="4"/>
  <c r="P1164" i="4"/>
  <c r="J149" i="6" s="1"/>
  <c r="D1165" i="4"/>
  <c r="B153" i="6" s="1"/>
  <c r="E1165" i="4"/>
  <c r="C153" i="6" s="1"/>
  <c r="F1165" i="4"/>
  <c r="D153" i="6" s="1"/>
  <c r="G1165" i="4"/>
  <c r="E153" i="6" s="1"/>
  <c r="H1165" i="4"/>
  <c r="F153" i="6" s="1"/>
  <c r="I1165" i="4"/>
  <c r="G153" i="6" s="1"/>
  <c r="J1165" i="4"/>
  <c r="K1165" i="4"/>
  <c r="H153" i="6" s="1"/>
  <c r="M1165" i="4"/>
  <c r="I153" i="6" s="1"/>
  <c r="N1165" i="4"/>
  <c r="O1165" i="4"/>
  <c r="P1165" i="4"/>
  <c r="J153" i="6" s="1"/>
  <c r="D1166" i="4"/>
  <c r="B965" i="6" s="1"/>
  <c r="E1166" i="4"/>
  <c r="C965" i="6" s="1"/>
  <c r="F1166" i="4"/>
  <c r="D965" i="6" s="1"/>
  <c r="G1166" i="4"/>
  <c r="E965" i="6" s="1"/>
  <c r="H1166" i="4"/>
  <c r="F965" i="6" s="1"/>
  <c r="I1166" i="4"/>
  <c r="G965" i="6" s="1"/>
  <c r="J1166" i="4"/>
  <c r="K1166" i="4"/>
  <c r="H965" i="6" s="1"/>
  <c r="M1166" i="4"/>
  <c r="I965" i="6" s="1"/>
  <c r="N1166" i="4"/>
  <c r="O1166" i="4"/>
  <c r="P1166" i="4"/>
  <c r="J965" i="6" s="1"/>
  <c r="D1167" i="4"/>
  <c r="B952" i="6" s="1"/>
  <c r="E1167" i="4"/>
  <c r="C952" i="6" s="1"/>
  <c r="F1167" i="4"/>
  <c r="D952" i="6" s="1"/>
  <c r="G1167" i="4"/>
  <c r="E952" i="6" s="1"/>
  <c r="H1167" i="4"/>
  <c r="F952" i="6" s="1"/>
  <c r="I1167" i="4"/>
  <c r="G952" i="6" s="1"/>
  <c r="J1167" i="4"/>
  <c r="K1167" i="4"/>
  <c r="H952" i="6" s="1"/>
  <c r="M1167" i="4"/>
  <c r="I952" i="6" s="1"/>
  <c r="N1167" i="4"/>
  <c r="O1167" i="4"/>
  <c r="P1167" i="4"/>
  <c r="J952" i="6" s="1"/>
  <c r="D1168" i="4"/>
  <c r="B686" i="6" s="1"/>
  <c r="E1168" i="4"/>
  <c r="C686" i="6" s="1"/>
  <c r="F1168" i="4"/>
  <c r="D686" i="6" s="1"/>
  <c r="G1168" i="4"/>
  <c r="E686" i="6" s="1"/>
  <c r="H1168" i="4"/>
  <c r="F686" i="6" s="1"/>
  <c r="I1168" i="4"/>
  <c r="G686" i="6" s="1"/>
  <c r="J1168" i="4"/>
  <c r="K1168" i="4"/>
  <c r="H686" i="6" s="1"/>
  <c r="M1168" i="4"/>
  <c r="I686" i="6" s="1"/>
  <c r="N1168" i="4"/>
  <c r="O1168" i="4"/>
  <c r="P1168" i="4"/>
  <c r="J686" i="6" s="1"/>
  <c r="D1169" i="4"/>
  <c r="B188" i="6" s="1"/>
  <c r="E1169" i="4"/>
  <c r="C188" i="6" s="1"/>
  <c r="F1169" i="4"/>
  <c r="D188" i="6" s="1"/>
  <c r="G1169" i="4"/>
  <c r="E188" i="6" s="1"/>
  <c r="H1169" i="4"/>
  <c r="F188" i="6" s="1"/>
  <c r="I1169" i="4"/>
  <c r="G188" i="6" s="1"/>
  <c r="J1169" i="4"/>
  <c r="K1169" i="4"/>
  <c r="H188" i="6" s="1"/>
  <c r="M1169" i="4"/>
  <c r="I188" i="6" s="1"/>
  <c r="N1169" i="4"/>
  <c r="O1169" i="4"/>
  <c r="P1169" i="4"/>
  <c r="J188" i="6" s="1"/>
  <c r="D1170" i="4"/>
  <c r="B358" i="6" s="1"/>
  <c r="E1170" i="4"/>
  <c r="C358" i="6" s="1"/>
  <c r="F1170" i="4"/>
  <c r="D358" i="6" s="1"/>
  <c r="G1170" i="4"/>
  <c r="E358" i="6" s="1"/>
  <c r="H1170" i="4"/>
  <c r="F358" i="6" s="1"/>
  <c r="I1170" i="4"/>
  <c r="G358" i="6" s="1"/>
  <c r="J1170" i="4"/>
  <c r="K1170" i="4"/>
  <c r="H358" i="6" s="1"/>
  <c r="M1170" i="4"/>
  <c r="I358" i="6" s="1"/>
  <c r="N1170" i="4"/>
  <c r="O1170" i="4"/>
  <c r="P1170" i="4"/>
  <c r="J358" i="6" s="1"/>
  <c r="D1171" i="4"/>
  <c r="B362" i="6" s="1"/>
  <c r="E1171" i="4"/>
  <c r="C362" i="6" s="1"/>
  <c r="F1171" i="4"/>
  <c r="D362" i="6" s="1"/>
  <c r="G1171" i="4"/>
  <c r="E362" i="6" s="1"/>
  <c r="H1171" i="4"/>
  <c r="F362" i="6" s="1"/>
  <c r="I1171" i="4"/>
  <c r="G362" i="6" s="1"/>
  <c r="J1171" i="4"/>
  <c r="K1171" i="4"/>
  <c r="H362" i="6" s="1"/>
  <c r="M1171" i="4"/>
  <c r="I362" i="6" s="1"/>
  <c r="N1171" i="4"/>
  <c r="O1171" i="4"/>
  <c r="P1171" i="4"/>
  <c r="J362" i="6" s="1"/>
  <c r="D1172" i="4"/>
  <c r="B994" i="6" s="1"/>
  <c r="E1172" i="4"/>
  <c r="C994" i="6" s="1"/>
  <c r="F1172" i="4"/>
  <c r="D994" i="6" s="1"/>
  <c r="G1172" i="4"/>
  <c r="E994" i="6" s="1"/>
  <c r="H1172" i="4"/>
  <c r="F994" i="6" s="1"/>
  <c r="I1172" i="4"/>
  <c r="G994" i="6" s="1"/>
  <c r="J1172" i="4"/>
  <c r="K1172" i="4"/>
  <c r="H994" i="6" s="1"/>
  <c r="M1172" i="4"/>
  <c r="I994" i="6" s="1"/>
  <c r="N1172" i="4"/>
  <c r="O1172" i="4"/>
  <c r="P1172" i="4"/>
  <c r="J994" i="6" s="1"/>
  <c r="D1173" i="4"/>
  <c r="B995" i="6" s="1"/>
  <c r="E1173" i="4"/>
  <c r="C995" i="6" s="1"/>
  <c r="F1173" i="4"/>
  <c r="D995" i="6" s="1"/>
  <c r="G1173" i="4"/>
  <c r="E995" i="6" s="1"/>
  <c r="H1173" i="4"/>
  <c r="F995" i="6" s="1"/>
  <c r="I1173" i="4"/>
  <c r="G995" i="6" s="1"/>
  <c r="J1173" i="4"/>
  <c r="K1173" i="4"/>
  <c r="H995" i="6" s="1"/>
  <c r="M1173" i="4"/>
  <c r="I995" i="6" s="1"/>
  <c r="N1173" i="4"/>
  <c r="O1173" i="4"/>
  <c r="P1173" i="4"/>
  <c r="J995" i="6" s="1"/>
  <c r="D1174" i="4"/>
  <c r="B331" i="6" s="1"/>
  <c r="E1174" i="4"/>
  <c r="C331" i="6" s="1"/>
  <c r="F1174" i="4"/>
  <c r="D331" i="6" s="1"/>
  <c r="G1174" i="4"/>
  <c r="E331" i="6" s="1"/>
  <c r="H1174" i="4"/>
  <c r="F331" i="6" s="1"/>
  <c r="I1174" i="4"/>
  <c r="G331" i="6" s="1"/>
  <c r="J1174" i="4"/>
  <c r="K1174" i="4"/>
  <c r="H331" i="6" s="1"/>
  <c r="M1174" i="4"/>
  <c r="I331" i="6" s="1"/>
  <c r="N1174" i="4"/>
  <c r="O1174" i="4"/>
  <c r="P1174" i="4"/>
  <c r="J331" i="6" s="1"/>
  <c r="D1175" i="4"/>
  <c r="B1085" i="6" s="1"/>
  <c r="E1175" i="4"/>
  <c r="C1085" i="6" s="1"/>
  <c r="F1175" i="4"/>
  <c r="D1085" i="6" s="1"/>
  <c r="G1175" i="4"/>
  <c r="E1085" i="6" s="1"/>
  <c r="H1175" i="4"/>
  <c r="F1085" i="6" s="1"/>
  <c r="I1175" i="4"/>
  <c r="G1085" i="6" s="1"/>
  <c r="J1175" i="4"/>
  <c r="K1175" i="4"/>
  <c r="H1085" i="6" s="1"/>
  <c r="M1175" i="4"/>
  <c r="I1085" i="6" s="1"/>
  <c r="N1175" i="4"/>
  <c r="O1175" i="4"/>
  <c r="P1175" i="4"/>
  <c r="J1085" i="6" s="1"/>
  <c r="D1176" i="4"/>
  <c r="B132" i="6" s="1"/>
  <c r="E1176" i="4"/>
  <c r="C132" i="6" s="1"/>
  <c r="F1176" i="4"/>
  <c r="D132" i="6" s="1"/>
  <c r="G1176" i="4"/>
  <c r="E132" i="6" s="1"/>
  <c r="H1176" i="4"/>
  <c r="F132" i="6" s="1"/>
  <c r="I1176" i="4"/>
  <c r="G132" i="6" s="1"/>
  <c r="J1176" i="4"/>
  <c r="K1176" i="4"/>
  <c r="H132" i="6" s="1"/>
  <c r="M1176" i="4"/>
  <c r="I132" i="6" s="1"/>
  <c r="N1176" i="4"/>
  <c r="O1176" i="4"/>
  <c r="P1176" i="4"/>
  <c r="J132" i="6" s="1"/>
  <c r="D1177" i="4"/>
  <c r="B1189" i="6" s="1"/>
  <c r="E1177" i="4"/>
  <c r="C1189" i="6" s="1"/>
  <c r="F1177" i="4"/>
  <c r="D1189" i="6" s="1"/>
  <c r="G1177" i="4"/>
  <c r="E1189" i="6" s="1"/>
  <c r="H1177" i="4"/>
  <c r="F1189" i="6" s="1"/>
  <c r="I1177" i="4"/>
  <c r="G1189" i="6" s="1"/>
  <c r="J1177" i="4"/>
  <c r="K1177" i="4"/>
  <c r="H1189" i="6" s="1"/>
  <c r="M1177" i="4"/>
  <c r="I1189" i="6" s="1"/>
  <c r="N1177" i="4"/>
  <c r="O1177" i="4"/>
  <c r="P1177" i="4"/>
  <c r="J1189" i="6" s="1"/>
  <c r="D1178" i="4"/>
  <c r="B473" i="6" s="1"/>
  <c r="E1178" i="4"/>
  <c r="C473" i="6" s="1"/>
  <c r="F1178" i="4"/>
  <c r="D473" i="6" s="1"/>
  <c r="G1178" i="4"/>
  <c r="E473" i="6" s="1"/>
  <c r="H1178" i="4"/>
  <c r="F473" i="6" s="1"/>
  <c r="I1178" i="4"/>
  <c r="G473" i="6" s="1"/>
  <c r="J1178" i="4"/>
  <c r="K1178" i="4"/>
  <c r="H473" i="6" s="1"/>
  <c r="M1178" i="4"/>
  <c r="I473" i="6" s="1"/>
  <c r="N1178" i="4"/>
  <c r="O1178" i="4"/>
  <c r="P1178" i="4"/>
  <c r="J473" i="6" s="1"/>
  <c r="D1179" i="4"/>
  <c r="B67" i="6" s="1"/>
  <c r="E1179" i="4"/>
  <c r="C67" i="6" s="1"/>
  <c r="F1179" i="4"/>
  <c r="D67" i="6" s="1"/>
  <c r="G1179" i="4"/>
  <c r="E67" i="6" s="1"/>
  <c r="H1179" i="4"/>
  <c r="F67" i="6" s="1"/>
  <c r="I1179" i="4"/>
  <c r="G67" i="6" s="1"/>
  <c r="J1179" i="4"/>
  <c r="K1179" i="4"/>
  <c r="H67" i="6" s="1"/>
  <c r="M1179" i="4"/>
  <c r="I67" i="6" s="1"/>
  <c r="N1179" i="4"/>
  <c r="O1179" i="4"/>
  <c r="P1179" i="4"/>
  <c r="J67" i="6" s="1"/>
  <c r="D1180" i="4"/>
  <c r="B4" i="6" s="1"/>
  <c r="E1180" i="4"/>
  <c r="C4" i="6" s="1"/>
  <c r="F1180" i="4"/>
  <c r="D4" i="6" s="1"/>
  <c r="G1180" i="4"/>
  <c r="E4" i="6" s="1"/>
  <c r="H1180" i="4"/>
  <c r="F4" i="6" s="1"/>
  <c r="I1180" i="4"/>
  <c r="G4" i="6" s="1"/>
  <c r="J1180" i="4"/>
  <c r="K1180" i="4"/>
  <c r="H4" i="6" s="1"/>
  <c r="M1180" i="4"/>
  <c r="I4" i="6" s="1"/>
  <c r="N1180" i="4"/>
  <c r="O1180" i="4"/>
  <c r="P1180" i="4"/>
  <c r="J4" i="6" s="1"/>
  <c r="D1181" i="4"/>
  <c r="B699" i="6" s="1"/>
  <c r="E1181" i="4"/>
  <c r="C699" i="6" s="1"/>
  <c r="F1181" i="4"/>
  <c r="D699" i="6" s="1"/>
  <c r="G1181" i="4"/>
  <c r="E699" i="6" s="1"/>
  <c r="H1181" i="4"/>
  <c r="F699" i="6" s="1"/>
  <c r="I1181" i="4"/>
  <c r="G699" i="6" s="1"/>
  <c r="J1181" i="4"/>
  <c r="K1181" i="4"/>
  <c r="H699" i="6" s="1"/>
  <c r="M1181" i="4"/>
  <c r="I699" i="6" s="1"/>
  <c r="N1181" i="4"/>
  <c r="O1181" i="4"/>
  <c r="P1181" i="4"/>
  <c r="J699" i="6" s="1"/>
  <c r="D1182" i="4"/>
  <c r="B118" i="6" s="1"/>
  <c r="E1182" i="4"/>
  <c r="C118" i="6" s="1"/>
  <c r="F1182" i="4"/>
  <c r="D118" i="6" s="1"/>
  <c r="G1182" i="4"/>
  <c r="E118" i="6" s="1"/>
  <c r="H1182" i="4"/>
  <c r="F118" i="6" s="1"/>
  <c r="I1182" i="4"/>
  <c r="G118" i="6" s="1"/>
  <c r="J1182" i="4"/>
  <c r="K1182" i="4"/>
  <c r="H118" i="6" s="1"/>
  <c r="M1182" i="4"/>
  <c r="I118" i="6" s="1"/>
  <c r="N1182" i="4"/>
  <c r="O1182" i="4"/>
  <c r="P1182" i="4"/>
  <c r="J118" i="6" s="1"/>
  <c r="D1183" i="4"/>
  <c r="B259" i="6" s="1"/>
  <c r="E1183" i="4"/>
  <c r="C259" i="6" s="1"/>
  <c r="F1183" i="4"/>
  <c r="D259" i="6" s="1"/>
  <c r="G1183" i="4"/>
  <c r="E259" i="6" s="1"/>
  <c r="H1183" i="4"/>
  <c r="F259" i="6" s="1"/>
  <c r="I1183" i="4"/>
  <c r="G259" i="6" s="1"/>
  <c r="J1183" i="4"/>
  <c r="K1183" i="4"/>
  <c r="H259" i="6" s="1"/>
  <c r="M1183" i="4"/>
  <c r="I259" i="6" s="1"/>
  <c r="N1183" i="4"/>
  <c r="O1183" i="4"/>
  <c r="P1183" i="4"/>
  <c r="J259" i="6" s="1"/>
  <c r="D1184" i="4"/>
  <c r="B1435" i="6" s="1"/>
  <c r="E1184" i="4"/>
  <c r="C1435" i="6" s="1"/>
  <c r="F1184" i="4"/>
  <c r="D1435" i="6" s="1"/>
  <c r="G1184" i="4"/>
  <c r="E1435" i="6" s="1"/>
  <c r="H1184" i="4"/>
  <c r="F1435" i="6" s="1"/>
  <c r="I1184" i="4"/>
  <c r="G1435" i="6" s="1"/>
  <c r="J1184" i="4"/>
  <c r="K1184" i="4"/>
  <c r="H1435" i="6" s="1"/>
  <c r="M1184" i="4"/>
  <c r="I1435" i="6" s="1"/>
  <c r="N1184" i="4"/>
  <c r="O1184" i="4"/>
  <c r="P1184" i="4"/>
  <c r="J1435" i="6" s="1"/>
  <c r="D1185" i="4"/>
  <c r="B515" i="6" s="1"/>
  <c r="E1185" i="4"/>
  <c r="C515" i="6" s="1"/>
  <c r="F1185" i="4"/>
  <c r="D515" i="6" s="1"/>
  <c r="G1185" i="4"/>
  <c r="E515" i="6" s="1"/>
  <c r="H1185" i="4"/>
  <c r="F515" i="6" s="1"/>
  <c r="I1185" i="4"/>
  <c r="G515" i="6" s="1"/>
  <c r="J1185" i="4"/>
  <c r="K1185" i="4"/>
  <c r="H515" i="6" s="1"/>
  <c r="M1185" i="4"/>
  <c r="I515" i="6" s="1"/>
  <c r="N1185" i="4"/>
  <c r="O1185" i="4"/>
  <c r="P1185" i="4"/>
  <c r="J515" i="6" s="1"/>
  <c r="D1186" i="4"/>
  <c r="B1310" i="6" s="1"/>
  <c r="E1186" i="4"/>
  <c r="C1310" i="6" s="1"/>
  <c r="F1186" i="4"/>
  <c r="D1310" i="6" s="1"/>
  <c r="G1186" i="4"/>
  <c r="E1310" i="6" s="1"/>
  <c r="H1186" i="4"/>
  <c r="F1310" i="6" s="1"/>
  <c r="I1186" i="4"/>
  <c r="G1310" i="6" s="1"/>
  <c r="J1186" i="4"/>
  <c r="K1186" i="4"/>
  <c r="H1310" i="6" s="1"/>
  <c r="M1186" i="4"/>
  <c r="I1310" i="6" s="1"/>
  <c r="N1186" i="4"/>
  <c r="O1186" i="4"/>
  <c r="P1186" i="4"/>
  <c r="J1310" i="6" s="1"/>
  <c r="D1187" i="4"/>
  <c r="B30" i="6" s="1"/>
  <c r="E1187" i="4"/>
  <c r="C30" i="6" s="1"/>
  <c r="F1187" i="4"/>
  <c r="D30" i="6" s="1"/>
  <c r="G1187" i="4"/>
  <c r="E30" i="6" s="1"/>
  <c r="H1187" i="4"/>
  <c r="F30" i="6" s="1"/>
  <c r="I1187" i="4"/>
  <c r="G30" i="6" s="1"/>
  <c r="J1187" i="4"/>
  <c r="K1187" i="4"/>
  <c r="H30" i="6" s="1"/>
  <c r="M1187" i="4"/>
  <c r="I30" i="6" s="1"/>
  <c r="N1187" i="4"/>
  <c r="O1187" i="4"/>
  <c r="P1187" i="4"/>
  <c r="J30" i="6" s="1"/>
  <c r="D1188" i="4"/>
  <c r="B1841" i="6" s="1"/>
  <c r="E1188" i="4"/>
  <c r="C1841" i="6" s="1"/>
  <c r="F1188" i="4"/>
  <c r="D1841" i="6" s="1"/>
  <c r="G1188" i="4"/>
  <c r="E1841" i="6" s="1"/>
  <c r="H1188" i="4"/>
  <c r="F1841" i="6" s="1"/>
  <c r="I1188" i="4"/>
  <c r="G1841" i="6" s="1"/>
  <c r="J1188" i="4"/>
  <c r="K1188" i="4"/>
  <c r="H1841" i="6" s="1"/>
  <c r="M1188" i="4"/>
  <c r="I1841" i="6" s="1"/>
  <c r="N1188" i="4"/>
  <c r="O1188" i="4"/>
  <c r="P1188" i="4"/>
  <c r="J1841" i="6" s="1"/>
  <c r="D1189" i="4"/>
  <c r="B1831" i="6" s="1"/>
  <c r="E1189" i="4"/>
  <c r="C1831" i="6" s="1"/>
  <c r="F1189" i="4"/>
  <c r="D1831" i="6" s="1"/>
  <c r="G1189" i="4"/>
  <c r="E1831" i="6" s="1"/>
  <c r="H1189" i="4"/>
  <c r="F1831" i="6" s="1"/>
  <c r="I1189" i="4"/>
  <c r="G1831" i="6" s="1"/>
  <c r="J1189" i="4"/>
  <c r="K1189" i="4"/>
  <c r="H1831" i="6" s="1"/>
  <c r="M1189" i="4"/>
  <c r="I1831" i="6" s="1"/>
  <c r="N1189" i="4"/>
  <c r="O1189" i="4"/>
  <c r="P1189" i="4"/>
  <c r="J1831" i="6" s="1"/>
  <c r="D1190" i="4"/>
  <c r="B1823" i="6" s="1"/>
  <c r="E1190" i="4"/>
  <c r="C1823" i="6" s="1"/>
  <c r="F1190" i="4"/>
  <c r="D1823" i="6" s="1"/>
  <c r="G1190" i="4"/>
  <c r="E1823" i="6" s="1"/>
  <c r="H1190" i="4"/>
  <c r="F1823" i="6" s="1"/>
  <c r="I1190" i="4"/>
  <c r="G1823" i="6" s="1"/>
  <c r="J1190" i="4"/>
  <c r="K1190" i="4"/>
  <c r="H1823" i="6" s="1"/>
  <c r="M1190" i="4"/>
  <c r="I1823" i="6" s="1"/>
  <c r="N1190" i="4"/>
  <c r="O1190" i="4"/>
  <c r="P1190" i="4"/>
  <c r="J1823" i="6" s="1"/>
  <c r="D1191" i="4"/>
  <c r="B1826" i="6" s="1"/>
  <c r="E1191" i="4"/>
  <c r="C1826" i="6" s="1"/>
  <c r="F1191" i="4"/>
  <c r="D1826" i="6" s="1"/>
  <c r="G1191" i="4"/>
  <c r="E1826" i="6" s="1"/>
  <c r="H1191" i="4"/>
  <c r="F1826" i="6" s="1"/>
  <c r="I1191" i="4"/>
  <c r="G1826" i="6" s="1"/>
  <c r="J1191" i="4"/>
  <c r="K1191" i="4"/>
  <c r="H1826" i="6" s="1"/>
  <c r="M1191" i="4"/>
  <c r="I1826" i="6" s="1"/>
  <c r="N1191" i="4"/>
  <c r="O1191" i="4"/>
  <c r="P1191" i="4"/>
  <c r="J1826" i="6" s="1"/>
  <c r="D1192" i="4"/>
  <c r="B744" i="6" s="1"/>
  <c r="E1192" i="4"/>
  <c r="C744" i="6" s="1"/>
  <c r="F1192" i="4"/>
  <c r="D744" i="6" s="1"/>
  <c r="G1192" i="4"/>
  <c r="E744" i="6" s="1"/>
  <c r="H1192" i="4"/>
  <c r="F744" i="6" s="1"/>
  <c r="I1192" i="4"/>
  <c r="G744" i="6" s="1"/>
  <c r="J1192" i="4"/>
  <c r="K1192" i="4"/>
  <c r="H744" i="6" s="1"/>
  <c r="M1192" i="4"/>
  <c r="I744" i="6" s="1"/>
  <c r="N1192" i="4"/>
  <c r="O1192" i="4"/>
  <c r="P1192" i="4"/>
  <c r="J744" i="6" s="1"/>
  <c r="D1193" i="4"/>
  <c r="B1028" i="6" s="1"/>
  <c r="E1193" i="4"/>
  <c r="C1028" i="6" s="1"/>
  <c r="F1193" i="4"/>
  <c r="D1028" i="6" s="1"/>
  <c r="G1193" i="4"/>
  <c r="E1028" i="6" s="1"/>
  <c r="H1193" i="4"/>
  <c r="F1028" i="6" s="1"/>
  <c r="I1193" i="4"/>
  <c r="G1028" i="6" s="1"/>
  <c r="J1193" i="4"/>
  <c r="K1193" i="4"/>
  <c r="H1028" i="6" s="1"/>
  <c r="M1193" i="4"/>
  <c r="I1028" i="6" s="1"/>
  <c r="N1193" i="4"/>
  <c r="O1193" i="4"/>
  <c r="P1193" i="4"/>
  <c r="J1028" i="6" s="1"/>
  <c r="D1194" i="4"/>
  <c r="B940" i="6" s="1"/>
  <c r="E1194" i="4"/>
  <c r="C940" i="6" s="1"/>
  <c r="F1194" i="4"/>
  <c r="D940" i="6" s="1"/>
  <c r="G1194" i="4"/>
  <c r="E940" i="6" s="1"/>
  <c r="H1194" i="4"/>
  <c r="F940" i="6" s="1"/>
  <c r="I1194" i="4"/>
  <c r="G940" i="6" s="1"/>
  <c r="J1194" i="4"/>
  <c r="K1194" i="4"/>
  <c r="H940" i="6" s="1"/>
  <c r="M1194" i="4"/>
  <c r="I940" i="6" s="1"/>
  <c r="N1194" i="4"/>
  <c r="O1194" i="4"/>
  <c r="P1194" i="4"/>
  <c r="J940" i="6" s="1"/>
  <c r="D1195" i="4"/>
  <c r="B1767" i="6" s="1"/>
  <c r="E1195" i="4"/>
  <c r="C1767" i="6" s="1"/>
  <c r="F1195" i="4"/>
  <c r="D1767" i="6" s="1"/>
  <c r="G1195" i="4"/>
  <c r="E1767" i="6" s="1"/>
  <c r="H1195" i="4"/>
  <c r="F1767" i="6" s="1"/>
  <c r="I1195" i="4"/>
  <c r="G1767" i="6" s="1"/>
  <c r="J1195" i="4"/>
  <c r="K1195" i="4"/>
  <c r="H1767" i="6" s="1"/>
  <c r="M1195" i="4"/>
  <c r="I1767" i="6" s="1"/>
  <c r="N1195" i="4"/>
  <c r="O1195" i="4"/>
  <c r="P1195" i="4"/>
  <c r="J1767" i="6" s="1"/>
  <c r="D1196" i="4"/>
  <c r="B1845" i="6" s="1"/>
  <c r="E1196" i="4"/>
  <c r="C1845" i="6" s="1"/>
  <c r="F1196" i="4"/>
  <c r="D1845" i="6" s="1"/>
  <c r="G1196" i="4"/>
  <c r="E1845" i="6" s="1"/>
  <c r="H1196" i="4"/>
  <c r="F1845" i="6" s="1"/>
  <c r="I1196" i="4"/>
  <c r="G1845" i="6" s="1"/>
  <c r="J1196" i="4"/>
  <c r="K1196" i="4"/>
  <c r="H1845" i="6" s="1"/>
  <c r="M1196" i="4"/>
  <c r="I1845" i="6" s="1"/>
  <c r="N1196" i="4"/>
  <c r="O1196" i="4"/>
  <c r="P1196" i="4"/>
  <c r="J1845" i="6" s="1"/>
  <c r="D1197" i="4"/>
  <c r="B1670" i="6" s="1"/>
  <c r="E1197" i="4"/>
  <c r="C1670" i="6" s="1"/>
  <c r="F1197" i="4"/>
  <c r="D1670" i="6" s="1"/>
  <c r="G1197" i="4"/>
  <c r="E1670" i="6" s="1"/>
  <c r="H1197" i="4"/>
  <c r="F1670" i="6" s="1"/>
  <c r="I1197" i="4"/>
  <c r="G1670" i="6" s="1"/>
  <c r="J1197" i="4"/>
  <c r="K1197" i="4"/>
  <c r="H1670" i="6" s="1"/>
  <c r="M1197" i="4"/>
  <c r="I1670" i="6" s="1"/>
  <c r="N1197" i="4"/>
  <c r="O1197" i="4"/>
  <c r="P1197" i="4"/>
  <c r="J1670" i="6" s="1"/>
  <c r="D1198" i="4"/>
  <c r="B1771" i="6" s="1"/>
  <c r="E1198" i="4"/>
  <c r="C1771" i="6" s="1"/>
  <c r="F1198" i="4"/>
  <c r="D1771" i="6" s="1"/>
  <c r="G1198" i="4"/>
  <c r="E1771" i="6" s="1"/>
  <c r="H1198" i="4"/>
  <c r="F1771" i="6" s="1"/>
  <c r="I1198" i="4"/>
  <c r="G1771" i="6" s="1"/>
  <c r="J1198" i="4"/>
  <c r="K1198" i="4"/>
  <c r="H1771" i="6" s="1"/>
  <c r="M1198" i="4"/>
  <c r="I1771" i="6" s="1"/>
  <c r="N1198" i="4"/>
  <c r="O1198" i="4"/>
  <c r="P1198" i="4"/>
  <c r="J1771" i="6" s="1"/>
  <c r="D1199" i="4"/>
  <c r="B1175" i="6" s="1"/>
  <c r="E1199" i="4"/>
  <c r="C1175" i="6" s="1"/>
  <c r="F1199" i="4"/>
  <c r="D1175" i="6" s="1"/>
  <c r="G1199" i="4"/>
  <c r="E1175" i="6" s="1"/>
  <c r="H1199" i="4"/>
  <c r="F1175" i="6" s="1"/>
  <c r="I1199" i="4"/>
  <c r="G1175" i="6" s="1"/>
  <c r="J1199" i="4"/>
  <c r="K1199" i="4"/>
  <c r="H1175" i="6" s="1"/>
  <c r="M1199" i="4"/>
  <c r="I1175" i="6" s="1"/>
  <c r="N1199" i="4"/>
  <c r="O1199" i="4"/>
  <c r="P1199" i="4"/>
  <c r="J1175" i="6" s="1"/>
  <c r="D1200" i="4"/>
  <c r="B998" i="6" s="1"/>
  <c r="E1200" i="4"/>
  <c r="C998" i="6" s="1"/>
  <c r="F1200" i="4"/>
  <c r="D998" i="6" s="1"/>
  <c r="G1200" i="4"/>
  <c r="E998" i="6" s="1"/>
  <c r="H1200" i="4"/>
  <c r="F998" i="6" s="1"/>
  <c r="I1200" i="4"/>
  <c r="G998" i="6" s="1"/>
  <c r="J1200" i="4"/>
  <c r="K1200" i="4"/>
  <c r="H998" i="6" s="1"/>
  <c r="M1200" i="4"/>
  <c r="I998" i="6" s="1"/>
  <c r="N1200" i="4"/>
  <c r="O1200" i="4"/>
  <c r="P1200" i="4"/>
  <c r="J998" i="6" s="1"/>
  <c r="D1201" i="4"/>
  <c r="B1863" i="6" s="1"/>
  <c r="E1201" i="4"/>
  <c r="C1863" i="6" s="1"/>
  <c r="F1201" i="4"/>
  <c r="D1863" i="6" s="1"/>
  <c r="G1201" i="4"/>
  <c r="E1863" i="6" s="1"/>
  <c r="H1201" i="4"/>
  <c r="F1863" i="6" s="1"/>
  <c r="I1201" i="4"/>
  <c r="G1863" i="6" s="1"/>
  <c r="J1201" i="4"/>
  <c r="K1201" i="4"/>
  <c r="H1863" i="6" s="1"/>
  <c r="M1201" i="4"/>
  <c r="I1863" i="6" s="1"/>
  <c r="N1201" i="4"/>
  <c r="O1201" i="4"/>
  <c r="P1201" i="4"/>
  <c r="J1863" i="6" s="1"/>
  <c r="D1202" i="4"/>
  <c r="B1772" i="6" s="1"/>
  <c r="E1202" i="4"/>
  <c r="C1772" i="6" s="1"/>
  <c r="F1202" i="4"/>
  <c r="D1772" i="6" s="1"/>
  <c r="G1202" i="4"/>
  <c r="E1772" i="6" s="1"/>
  <c r="H1202" i="4"/>
  <c r="F1772" i="6" s="1"/>
  <c r="I1202" i="4"/>
  <c r="G1772" i="6" s="1"/>
  <c r="J1202" i="4"/>
  <c r="K1202" i="4"/>
  <c r="H1772" i="6" s="1"/>
  <c r="M1202" i="4"/>
  <c r="I1772" i="6" s="1"/>
  <c r="N1202" i="4"/>
  <c r="O1202" i="4"/>
  <c r="P1202" i="4"/>
  <c r="J1772" i="6" s="1"/>
  <c r="D1203" i="4"/>
  <c r="B1864" i="6" s="1"/>
  <c r="E1203" i="4"/>
  <c r="C1864" i="6" s="1"/>
  <c r="F1203" i="4"/>
  <c r="D1864" i="6" s="1"/>
  <c r="G1203" i="4"/>
  <c r="E1864" i="6" s="1"/>
  <c r="H1203" i="4"/>
  <c r="F1864" i="6" s="1"/>
  <c r="I1203" i="4"/>
  <c r="G1864" i="6" s="1"/>
  <c r="J1203" i="4"/>
  <c r="K1203" i="4"/>
  <c r="H1864" i="6" s="1"/>
  <c r="M1203" i="4"/>
  <c r="I1864" i="6" s="1"/>
  <c r="N1203" i="4"/>
  <c r="O1203" i="4"/>
  <c r="P1203" i="4"/>
  <c r="J1864" i="6" s="1"/>
  <c r="D1204" i="4"/>
  <c r="B1226" i="6" s="1"/>
  <c r="E1204" i="4"/>
  <c r="C1226" i="6" s="1"/>
  <c r="F1204" i="4"/>
  <c r="D1226" i="6" s="1"/>
  <c r="G1204" i="4"/>
  <c r="E1226" i="6" s="1"/>
  <c r="H1204" i="4"/>
  <c r="F1226" i="6" s="1"/>
  <c r="I1204" i="4"/>
  <c r="G1226" i="6" s="1"/>
  <c r="J1204" i="4"/>
  <c r="K1204" i="4"/>
  <c r="H1226" i="6" s="1"/>
  <c r="M1204" i="4"/>
  <c r="I1226" i="6" s="1"/>
  <c r="N1204" i="4"/>
  <c r="O1204" i="4"/>
  <c r="P1204" i="4"/>
  <c r="J1226" i="6" s="1"/>
  <c r="D1205" i="4"/>
  <c r="B468" i="6" s="1"/>
  <c r="E1205" i="4"/>
  <c r="C468" i="6" s="1"/>
  <c r="F1205" i="4"/>
  <c r="D468" i="6" s="1"/>
  <c r="G1205" i="4"/>
  <c r="E468" i="6" s="1"/>
  <c r="H1205" i="4"/>
  <c r="F468" i="6" s="1"/>
  <c r="I1205" i="4"/>
  <c r="G468" i="6" s="1"/>
  <c r="J1205" i="4"/>
  <c r="K1205" i="4"/>
  <c r="H468" i="6" s="1"/>
  <c r="M1205" i="4"/>
  <c r="I468" i="6" s="1"/>
  <c r="N1205" i="4"/>
  <c r="O1205" i="4"/>
  <c r="P1205" i="4"/>
  <c r="J468" i="6" s="1"/>
  <c r="D1206" i="4"/>
  <c r="B477" i="6" s="1"/>
  <c r="E1206" i="4"/>
  <c r="C477" i="6" s="1"/>
  <c r="F1206" i="4"/>
  <c r="D477" i="6" s="1"/>
  <c r="G1206" i="4"/>
  <c r="E477" i="6" s="1"/>
  <c r="H1206" i="4"/>
  <c r="F477" i="6" s="1"/>
  <c r="I1206" i="4"/>
  <c r="G477" i="6" s="1"/>
  <c r="J1206" i="4"/>
  <c r="K1206" i="4"/>
  <c r="H477" i="6" s="1"/>
  <c r="M1206" i="4"/>
  <c r="I477" i="6" s="1"/>
  <c r="N1206" i="4"/>
  <c r="O1206" i="4"/>
  <c r="P1206" i="4"/>
  <c r="J477" i="6" s="1"/>
  <c r="D1207" i="4"/>
  <c r="B469" i="6" s="1"/>
  <c r="E1207" i="4"/>
  <c r="C469" i="6" s="1"/>
  <c r="F1207" i="4"/>
  <c r="D469" i="6" s="1"/>
  <c r="G1207" i="4"/>
  <c r="E469" i="6" s="1"/>
  <c r="H1207" i="4"/>
  <c r="F469" i="6" s="1"/>
  <c r="I1207" i="4"/>
  <c r="G469" i="6" s="1"/>
  <c r="J1207" i="4"/>
  <c r="K1207" i="4"/>
  <c r="H469" i="6" s="1"/>
  <c r="M1207" i="4"/>
  <c r="I469" i="6" s="1"/>
  <c r="N1207" i="4"/>
  <c r="O1207" i="4"/>
  <c r="P1207" i="4"/>
  <c r="J469" i="6" s="1"/>
  <c r="D1208" i="4"/>
  <c r="B470" i="6" s="1"/>
  <c r="E1208" i="4"/>
  <c r="C470" i="6" s="1"/>
  <c r="F1208" i="4"/>
  <c r="D470" i="6" s="1"/>
  <c r="G1208" i="4"/>
  <c r="E470" i="6" s="1"/>
  <c r="H1208" i="4"/>
  <c r="F470" i="6" s="1"/>
  <c r="I1208" i="4"/>
  <c r="G470" i="6" s="1"/>
  <c r="J1208" i="4"/>
  <c r="K1208" i="4"/>
  <c r="H470" i="6" s="1"/>
  <c r="M1208" i="4"/>
  <c r="I470" i="6" s="1"/>
  <c r="N1208" i="4"/>
  <c r="O1208" i="4"/>
  <c r="P1208" i="4"/>
  <c r="J470" i="6" s="1"/>
  <c r="D1209" i="4"/>
  <c r="B74" i="6" s="1"/>
  <c r="E1209" i="4"/>
  <c r="C74" i="6" s="1"/>
  <c r="F1209" i="4"/>
  <c r="D74" i="6" s="1"/>
  <c r="G1209" i="4"/>
  <c r="E74" i="6" s="1"/>
  <c r="H1209" i="4"/>
  <c r="F74" i="6" s="1"/>
  <c r="I1209" i="4"/>
  <c r="G74" i="6" s="1"/>
  <c r="J1209" i="4"/>
  <c r="K1209" i="4"/>
  <c r="H74" i="6" s="1"/>
  <c r="M1209" i="4"/>
  <c r="I74" i="6" s="1"/>
  <c r="N1209" i="4"/>
  <c r="O1209" i="4"/>
  <c r="P1209" i="4"/>
  <c r="J74" i="6" s="1"/>
  <c r="D1210" i="4"/>
  <c r="B16" i="6" s="1"/>
  <c r="E1210" i="4"/>
  <c r="C16" i="6" s="1"/>
  <c r="F1210" i="4"/>
  <c r="D16" i="6" s="1"/>
  <c r="G1210" i="4"/>
  <c r="E16" i="6" s="1"/>
  <c r="H1210" i="4"/>
  <c r="F16" i="6" s="1"/>
  <c r="I1210" i="4"/>
  <c r="G16" i="6" s="1"/>
  <c r="J1210" i="4"/>
  <c r="K1210" i="4"/>
  <c r="H16" i="6" s="1"/>
  <c r="M1210" i="4"/>
  <c r="I16" i="6" s="1"/>
  <c r="N1210" i="4"/>
  <c r="O1210" i="4"/>
  <c r="P1210" i="4"/>
  <c r="J16" i="6" s="1"/>
  <c r="D1211" i="4"/>
  <c r="B1097" i="6" s="1"/>
  <c r="E1211" i="4"/>
  <c r="C1097" i="6" s="1"/>
  <c r="F1211" i="4"/>
  <c r="D1097" i="6" s="1"/>
  <c r="G1211" i="4"/>
  <c r="E1097" i="6" s="1"/>
  <c r="H1211" i="4"/>
  <c r="F1097" i="6" s="1"/>
  <c r="I1211" i="4"/>
  <c r="G1097" i="6" s="1"/>
  <c r="J1211" i="4"/>
  <c r="K1211" i="4"/>
  <c r="H1097" i="6" s="1"/>
  <c r="M1211" i="4"/>
  <c r="I1097" i="6" s="1"/>
  <c r="N1211" i="4"/>
  <c r="O1211" i="4"/>
  <c r="P1211" i="4"/>
  <c r="J1097" i="6" s="1"/>
  <c r="D1212" i="4"/>
  <c r="B1069" i="6" s="1"/>
  <c r="E1212" i="4"/>
  <c r="C1069" i="6" s="1"/>
  <c r="F1212" i="4"/>
  <c r="D1069" i="6" s="1"/>
  <c r="G1212" i="4"/>
  <c r="E1069" i="6" s="1"/>
  <c r="H1212" i="4"/>
  <c r="F1069" i="6" s="1"/>
  <c r="I1212" i="4"/>
  <c r="G1069" i="6" s="1"/>
  <c r="J1212" i="4"/>
  <c r="K1212" i="4"/>
  <c r="H1069" i="6" s="1"/>
  <c r="M1212" i="4"/>
  <c r="I1069" i="6" s="1"/>
  <c r="N1212" i="4"/>
  <c r="O1212" i="4"/>
  <c r="P1212" i="4"/>
  <c r="J1069" i="6" s="1"/>
  <c r="D1213" i="4"/>
  <c r="B758" i="6" s="1"/>
  <c r="E1213" i="4"/>
  <c r="C758" i="6" s="1"/>
  <c r="F1213" i="4"/>
  <c r="D758" i="6" s="1"/>
  <c r="G1213" i="4"/>
  <c r="E758" i="6" s="1"/>
  <c r="H1213" i="4"/>
  <c r="F758" i="6" s="1"/>
  <c r="I1213" i="4"/>
  <c r="G758" i="6" s="1"/>
  <c r="J1213" i="4"/>
  <c r="K1213" i="4"/>
  <c r="H758" i="6" s="1"/>
  <c r="M1213" i="4"/>
  <c r="I758" i="6" s="1"/>
  <c r="N1213" i="4"/>
  <c r="O1213" i="4"/>
  <c r="P1213" i="4"/>
  <c r="J758" i="6" s="1"/>
  <c r="D1214" i="4"/>
  <c r="B762" i="6" s="1"/>
  <c r="E1214" i="4"/>
  <c r="C762" i="6" s="1"/>
  <c r="F1214" i="4"/>
  <c r="D762" i="6" s="1"/>
  <c r="G1214" i="4"/>
  <c r="E762" i="6" s="1"/>
  <c r="H1214" i="4"/>
  <c r="F762" i="6" s="1"/>
  <c r="I1214" i="4"/>
  <c r="G762" i="6" s="1"/>
  <c r="J1214" i="4"/>
  <c r="K1214" i="4"/>
  <c r="H762" i="6" s="1"/>
  <c r="M1214" i="4"/>
  <c r="I762" i="6" s="1"/>
  <c r="N1214" i="4"/>
  <c r="O1214" i="4"/>
  <c r="P1214" i="4"/>
  <c r="J762" i="6" s="1"/>
  <c r="D1215" i="4"/>
  <c r="B979" i="6" s="1"/>
  <c r="E1215" i="4"/>
  <c r="C979" i="6" s="1"/>
  <c r="F1215" i="4"/>
  <c r="D979" i="6" s="1"/>
  <c r="G1215" i="4"/>
  <c r="E979" i="6" s="1"/>
  <c r="H1215" i="4"/>
  <c r="F979" i="6" s="1"/>
  <c r="I1215" i="4"/>
  <c r="G979" i="6" s="1"/>
  <c r="J1215" i="4"/>
  <c r="K1215" i="4"/>
  <c r="H979" i="6" s="1"/>
  <c r="M1215" i="4"/>
  <c r="I979" i="6" s="1"/>
  <c r="N1215" i="4"/>
  <c r="O1215" i="4"/>
  <c r="P1215" i="4"/>
  <c r="J979" i="6" s="1"/>
  <c r="D1216" i="4"/>
  <c r="B1208" i="6" s="1"/>
  <c r="E1216" i="4"/>
  <c r="C1208" i="6" s="1"/>
  <c r="F1216" i="4"/>
  <c r="D1208" i="6" s="1"/>
  <c r="G1216" i="4"/>
  <c r="E1208" i="6" s="1"/>
  <c r="H1216" i="4"/>
  <c r="F1208" i="6" s="1"/>
  <c r="I1216" i="4"/>
  <c r="G1208" i="6" s="1"/>
  <c r="J1216" i="4"/>
  <c r="K1216" i="4"/>
  <c r="H1208" i="6" s="1"/>
  <c r="M1216" i="4"/>
  <c r="I1208" i="6" s="1"/>
  <c r="N1216" i="4"/>
  <c r="O1216" i="4"/>
  <c r="P1216" i="4"/>
  <c r="J1208" i="6" s="1"/>
  <c r="D1217" i="4"/>
  <c r="B1777" i="6" s="1"/>
  <c r="E1217" i="4"/>
  <c r="C1777" i="6" s="1"/>
  <c r="F1217" i="4"/>
  <c r="D1777" i="6" s="1"/>
  <c r="G1217" i="4"/>
  <c r="E1777" i="6" s="1"/>
  <c r="H1217" i="4"/>
  <c r="F1777" i="6" s="1"/>
  <c r="I1217" i="4"/>
  <c r="G1777" i="6" s="1"/>
  <c r="J1217" i="4"/>
  <c r="K1217" i="4"/>
  <c r="H1777" i="6" s="1"/>
  <c r="M1217" i="4"/>
  <c r="I1777" i="6" s="1"/>
  <c r="N1217" i="4"/>
  <c r="O1217" i="4"/>
  <c r="P1217" i="4"/>
  <c r="J1777" i="6" s="1"/>
  <c r="D1218" i="4"/>
  <c r="B1564" i="6" s="1"/>
  <c r="E1218" i="4"/>
  <c r="C1564" i="6" s="1"/>
  <c r="F1218" i="4"/>
  <c r="D1564" i="6" s="1"/>
  <c r="G1218" i="4"/>
  <c r="E1564" i="6" s="1"/>
  <c r="H1218" i="4"/>
  <c r="F1564" i="6" s="1"/>
  <c r="I1218" i="4"/>
  <c r="G1564" i="6" s="1"/>
  <c r="J1218" i="4"/>
  <c r="K1218" i="4"/>
  <c r="H1564" i="6" s="1"/>
  <c r="M1218" i="4"/>
  <c r="I1564" i="6" s="1"/>
  <c r="N1218" i="4"/>
  <c r="O1218" i="4"/>
  <c r="P1218" i="4"/>
  <c r="J1564" i="6" s="1"/>
  <c r="D1219" i="4"/>
  <c r="B1410" i="6" s="1"/>
  <c r="E1219" i="4"/>
  <c r="C1410" i="6" s="1"/>
  <c r="F1219" i="4"/>
  <c r="D1410" i="6" s="1"/>
  <c r="G1219" i="4"/>
  <c r="E1410" i="6" s="1"/>
  <c r="H1219" i="4"/>
  <c r="F1410" i="6" s="1"/>
  <c r="I1219" i="4"/>
  <c r="G1410" i="6" s="1"/>
  <c r="J1219" i="4"/>
  <c r="K1219" i="4"/>
  <c r="H1410" i="6" s="1"/>
  <c r="M1219" i="4"/>
  <c r="I1410" i="6" s="1"/>
  <c r="N1219" i="4"/>
  <c r="O1219" i="4"/>
  <c r="P1219" i="4"/>
  <c r="J1410" i="6" s="1"/>
  <c r="D1220" i="4"/>
  <c r="B1058" i="6" s="1"/>
  <c r="E1220" i="4"/>
  <c r="C1058" i="6" s="1"/>
  <c r="F1220" i="4"/>
  <c r="D1058" i="6" s="1"/>
  <c r="G1220" i="4"/>
  <c r="E1058" i="6" s="1"/>
  <c r="H1220" i="4"/>
  <c r="F1058" i="6" s="1"/>
  <c r="I1220" i="4"/>
  <c r="G1058" i="6" s="1"/>
  <c r="J1220" i="4"/>
  <c r="K1220" i="4"/>
  <c r="H1058" i="6" s="1"/>
  <c r="M1220" i="4"/>
  <c r="I1058" i="6" s="1"/>
  <c r="N1220" i="4"/>
  <c r="O1220" i="4"/>
  <c r="P1220" i="4"/>
  <c r="J1058" i="6" s="1"/>
  <c r="D1221" i="4"/>
  <c r="B1615" i="6" s="1"/>
  <c r="E1221" i="4"/>
  <c r="C1615" i="6" s="1"/>
  <c r="F1221" i="4"/>
  <c r="D1615" i="6" s="1"/>
  <c r="G1221" i="4"/>
  <c r="E1615" i="6" s="1"/>
  <c r="H1221" i="4"/>
  <c r="F1615" i="6" s="1"/>
  <c r="I1221" i="4"/>
  <c r="G1615" i="6" s="1"/>
  <c r="J1221" i="4"/>
  <c r="K1221" i="4"/>
  <c r="H1615" i="6" s="1"/>
  <c r="M1221" i="4"/>
  <c r="I1615" i="6" s="1"/>
  <c r="N1221" i="4"/>
  <c r="O1221" i="4"/>
  <c r="P1221" i="4"/>
  <c r="J1615" i="6" s="1"/>
  <c r="D1222" i="4"/>
  <c r="B1618" i="6" s="1"/>
  <c r="E1222" i="4"/>
  <c r="C1618" i="6" s="1"/>
  <c r="F1222" i="4"/>
  <c r="D1618" i="6" s="1"/>
  <c r="G1222" i="4"/>
  <c r="E1618" i="6" s="1"/>
  <c r="H1222" i="4"/>
  <c r="F1618" i="6" s="1"/>
  <c r="I1222" i="4"/>
  <c r="G1618" i="6" s="1"/>
  <c r="J1222" i="4"/>
  <c r="K1222" i="4"/>
  <c r="H1618" i="6" s="1"/>
  <c r="M1222" i="4"/>
  <c r="I1618" i="6" s="1"/>
  <c r="N1222" i="4"/>
  <c r="O1222" i="4"/>
  <c r="P1222" i="4"/>
  <c r="J1618" i="6" s="1"/>
  <c r="D1223" i="4"/>
  <c r="B1622" i="6" s="1"/>
  <c r="E1223" i="4"/>
  <c r="C1622" i="6" s="1"/>
  <c r="F1223" i="4"/>
  <c r="D1622" i="6" s="1"/>
  <c r="G1223" i="4"/>
  <c r="E1622" i="6" s="1"/>
  <c r="H1223" i="4"/>
  <c r="F1622" i="6" s="1"/>
  <c r="I1223" i="4"/>
  <c r="G1622" i="6" s="1"/>
  <c r="J1223" i="4"/>
  <c r="K1223" i="4"/>
  <c r="H1622" i="6" s="1"/>
  <c r="M1223" i="4"/>
  <c r="I1622" i="6" s="1"/>
  <c r="N1223" i="4"/>
  <c r="O1223" i="4"/>
  <c r="P1223" i="4"/>
  <c r="J1622" i="6" s="1"/>
  <c r="D1224" i="4"/>
  <c r="B1527" i="6" s="1"/>
  <c r="E1224" i="4"/>
  <c r="C1527" i="6" s="1"/>
  <c r="F1224" i="4"/>
  <c r="D1527" i="6" s="1"/>
  <c r="G1224" i="4"/>
  <c r="E1527" i="6" s="1"/>
  <c r="H1224" i="4"/>
  <c r="F1527" i="6" s="1"/>
  <c r="I1224" i="4"/>
  <c r="G1527" i="6" s="1"/>
  <c r="J1224" i="4"/>
  <c r="K1224" i="4"/>
  <c r="H1527" i="6" s="1"/>
  <c r="M1224" i="4"/>
  <c r="I1527" i="6" s="1"/>
  <c r="N1224" i="4"/>
  <c r="O1224" i="4"/>
  <c r="P1224" i="4"/>
  <c r="J1527" i="6" s="1"/>
  <c r="D1225" i="4"/>
  <c r="B1596" i="6" s="1"/>
  <c r="E1225" i="4"/>
  <c r="C1596" i="6" s="1"/>
  <c r="F1225" i="4"/>
  <c r="D1596" i="6" s="1"/>
  <c r="G1225" i="4"/>
  <c r="E1596" i="6" s="1"/>
  <c r="H1225" i="4"/>
  <c r="F1596" i="6" s="1"/>
  <c r="I1225" i="4"/>
  <c r="G1596" i="6" s="1"/>
  <c r="J1225" i="4"/>
  <c r="K1225" i="4"/>
  <c r="H1596" i="6" s="1"/>
  <c r="M1225" i="4"/>
  <c r="I1596" i="6" s="1"/>
  <c r="N1225" i="4"/>
  <c r="O1225" i="4"/>
  <c r="P1225" i="4"/>
  <c r="J1596" i="6" s="1"/>
  <c r="D1226" i="4"/>
  <c r="B1865" i="6" s="1"/>
  <c r="E1226" i="4"/>
  <c r="C1865" i="6" s="1"/>
  <c r="F1226" i="4"/>
  <c r="D1865" i="6" s="1"/>
  <c r="G1226" i="4"/>
  <c r="E1865" i="6" s="1"/>
  <c r="H1226" i="4"/>
  <c r="F1865" i="6" s="1"/>
  <c r="I1226" i="4"/>
  <c r="G1865" i="6" s="1"/>
  <c r="J1226" i="4"/>
  <c r="K1226" i="4"/>
  <c r="H1865" i="6" s="1"/>
  <c r="M1226" i="4"/>
  <c r="I1865" i="6" s="1"/>
  <c r="N1226" i="4"/>
  <c r="O1226" i="4"/>
  <c r="P1226" i="4"/>
  <c r="J1865" i="6" s="1"/>
  <c r="D1227" i="4"/>
  <c r="B422" i="6" s="1"/>
  <c r="E1227" i="4"/>
  <c r="C422" i="6" s="1"/>
  <c r="F1227" i="4"/>
  <c r="D422" i="6" s="1"/>
  <c r="G1227" i="4"/>
  <c r="E422" i="6" s="1"/>
  <c r="H1227" i="4"/>
  <c r="F422" i="6" s="1"/>
  <c r="I1227" i="4"/>
  <c r="G422" i="6" s="1"/>
  <c r="J1227" i="4"/>
  <c r="K1227" i="4"/>
  <c r="H422" i="6" s="1"/>
  <c r="M1227" i="4"/>
  <c r="I422" i="6" s="1"/>
  <c r="N1227" i="4"/>
  <c r="O1227" i="4"/>
  <c r="P1227" i="4"/>
  <c r="J422" i="6" s="1"/>
  <c r="D1228" i="4"/>
  <c r="B1651" i="6" s="1"/>
  <c r="E1228" i="4"/>
  <c r="C1651" i="6" s="1"/>
  <c r="F1228" i="4"/>
  <c r="D1651" i="6" s="1"/>
  <c r="G1228" i="4"/>
  <c r="E1651" i="6" s="1"/>
  <c r="H1228" i="4"/>
  <c r="F1651" i="6" s="1"/>
  <c r="I1228" i="4"/>
  <c r="G1651" i="6" s="1"/>
  <c r="J1228" i="4"/>
  <c r="K1228" i="4"/>
  <c r="H1651" i="6" s="1"/>
  <c r="M1228" i="4"/>
  <c r="I1651" i="6" s="1"/>
  <c r="N1228" i="4"/>
  <c r="O1228" i="4"/>
  <c r="P1228" i="4"/>
  <c r="J1651" i="6" s="1"/>
  <c r="D1229" i="4"/>
  <c r="B1647" i="6" s="1"/>
  <c r="E1229" i="4"/>
  <c r="C1647" i="6" s="1"/>
  <c r="F1229" i="4"/>
  <c r="D1647" i="6" s="1"/>
  <c r="G1229" i="4"/>
  <c r="E1647" i="6" s="1"/>
  <c r="H1229" i="4"/>
  <c r="F1647" i="6" s="1"/>
  <c r="I1229" i="4"/>
  <c r="G1647" i="6" s="1"/>
  <c r="J1229" i="4"/>
  <c r="K1229" i="4"/>
  <c r="H1647" i="6" s="1"/>
  <c r="M1229" i="4"/>
  <c r="I1647" i="6" s="1"/>
  <c r="N1229" i="4"/>
  <c r="O1229" i="4"/>
  <c r="P1229" i="4"/>
  <c r="J1647" i="6" s="1"/>
  <c r="D1230" i="4"/>
  <c r="B1643" i="6" s="1"/>
  <c r="E1230" i="4"/>
  <c r="C1643" i="6" s="1"/>
  <c r="F1230" i="4"/>
  <c r="D1643" i="6" s="1"/>
  <c r="G1230" i="4"/>
  <c r="E1643" i="6" s="1"/>
  <c r="H1230" i="4"/>
  <c r="F1643" i="6" s="1"/>
  <c r="I1230" i="4"/>
  <c r="G1643" i="6" s="1"/>
  <c r="J1230" i="4"/>
  <c r="K1230" i="4"/>
  <c r="H1643" i="6" s="1"/>
  <c r="M1230" i="4"/>
  <c r="I1643" i="6" s="1"/>
  <c r="N1230" i="4"/>
  <c r="O1230" i="4"/>
  <c r="P1230" i="4"/>
  <c r="J1643" i="6" s="1"/>
  <c r="D1231" i="4"/>
  <c r="B1639" i="6" s="1"/>
  <c r="E1231" i="4"/>
  <c r="C1639" i="6" s="1"/>
  <c r="F1231" i="4"/>
  <c r="D1639" i="6" s="1"/>
  <c r="G1231" i="4"/>
  <c r="E1639" i="6" s="1"/>
  <c r="H1231" i="4"/>
  <c r="F1639" i="6" s="1"/>
  <c r="I1231" i="4"/>
  <c r="G1639" i="6" s="1"/>
  <c r="J1231" i="4"/>
  <c r="K1231" i="4"/>
  <c r="H1639" i="6" s="1"/>
  <c r="M1231" i="4"/>
  <c r="I1639" i="6" s="1"/>
  <c r="N1231" i="4"/>
  <c r="O1231" i="4"/>
  <c r="P1231" i="4"/>
  <c r="J1639" i="6" s="1"/>
  <c r="D1232" i="4"/>
  <c r="B1635" i="6" s="1"/>
  <c r="E1232" i="4"/>
  <c r="C1635" i="6" s="1"/>
  <c r="F1232" i="4"/>
  <c r="D1635" i="6" s="1"/>
  <c r="G1232" i="4"/>
  <c r="E1635" i="6" s="1"/>
  <c r="H1232" i="4"/>
  <c r="F1635" i="6" s="1"/>
  <c r="I1232" i="4"/>
  <c r="G1635" i="6" s="1"/>
  <c r="J1232" i="4"/>
  <c r="K1232" i="4"/>
  <c r="H1635" i="6" s="1"/>
  <c r="M1232" i="4"/>
  <c r="I1635" i="6" s="1"/>
  <c r="N1232" i="4"/>
  <c r="O1232" i="4"/>
  <c r="P1232" i="4"/>
  <c r="J1635" i="6" s="1"/>
  <c r="D1233" i="4"/>
  <c r="B1623" i="6" s="1"/>
  <c r="E1233" i="4"/>
  <c r="C1623" i="6" s="1"/>
  <c r="F1233" i="4"/>
  <c r="D1623" i="6" s="1"/>
  <c r="G1233" i="4"/>
  <c r="E1623" i="6" s="1"/>
  <c r="H1233" i="4"/>
  <c r="F1623" i="6" s="1"/>
  <c r="I1233" i="4"/>
  <c r="G1623" i="6" s="1"/>
  <c r="J1233" i="4"/>
  <c r="K1233" i="4"/>
  <c r="H1623" i="6" s="1"/>
  <c r="M1233" i="4"/>
  <c r="I1623" i="6" s="1"/>
  <c r="N1233" i="4"/>
  <c r="O1233" i="4"/>
  <c r="P1233" i="4"/>
  <c r="J1623" i="6" s="1"/>
  <c r="D1234" i="4"/>
  <c r="B1602" i="6" s="1"/>
  <c r="E1234" i="4"/>
  <c r="C1602" i="6" s="1"/>
  <c r="F1234" i="4"/>
  <c r="D1602" i="6" s="1"/>
  <c r="G1234" i="4"/>
  <c r="E1602" i="6" s="1"/>
  <c r="H1234" i="4"/>
  <c r="F1602" i="6" s="1"/>
  <c r="I1234" i="4"/>
  <c r="G1602" i="6" s="1"/>
  <c r="J1234" i="4"/>
  <c r="K1234" i="4"/>
  <c r="H1602" i="6" s="1"/>
  <c r="M1234" i="4"/>
  <c r="I1602" i="6" s="1"/>
  <c r="N1234" i="4"/>
  <c r="O1234" i="4"/>
  <c r="P1234" i="4"/>
  <c r="J1602" i="6" s="1"/>
  <c r="D1235" i="4"/>
  <c r="B1599" i="6" s="1"/>
  <c r="E1235" i="4"/>
  <c r="C1599" i="6" s="1"/>
  <c r="F1235" i="4"/>
  <c r="D1599" i="6" s="1"/>
  <c r="G1235" i="4"/>
  <c r="E1599" i="6" s="1"/>
  <c r="H1235" i="4"/>
  <c r="F1599" i="6" s="1"/>
  <c r="I1235" i="4"/>
  <c r="G1599" i="6" s="1"/>
  <c r="J1235" i="4"/>
  <c r="K1235" i="4"/>
  <c r="H1599" i="6" s="1"/>
  <c r="M1235" i="4"/>
  <c r="I1599" i="6" s="1"/>
  <c r="N1235" i="4"/>
  <c r="O1235" i="4"/>
  <c r="P1235" i="4"/>
  <c r="J1599" i="6" s="1"/>
  <c r="D1236" i="4"/>
  <c r="B1545" i="6" s="1"/>
  <c r="E1236" i="4"/>
  <c r="C1545" i="6" s="1"/>
  <c r="F1236" i="4"/>
  <c r="D1545" i="6" s="1"/>
  <c r="G1236" i="4"/>
  <c r="E1545" i="6" s="1"/>
  <c r="H1236" i="4"/>
  <c r="F1545" i="6" s="1"/>
  <c r="I1236" i="4"/>
  <c r="G1545" i="6" s="1"/>
  <c r="J1236" i="4"/>
  <c r="K1236" i="4"/>
  <c r="H1545" i="6" s="1"/>
  <c r="M1236" i="4"/>
  <c r="I1545" i="6" s="1"/>
  <c r="N1236" i="4"/>
  <c r="O1236" i="4"/>
  <c r="P1236" i="4"/>
  <c r="J1545" i="6" s="1"/>
  <c r="D1237" i="4"/>
  <c r="B1520" i="6" s="1"/>
  <c r="E1237" i="4"/>
  <c r="C1520" i="6" s="1"/>
  <c r="F1237" i="4"/>
  <c r="D1520" i="6" s="1"/>
  <c r="G1237" i="4"/>
  <c r="E1520" i="6" s="1"/>
  <c r="H1237" i="4"/>
  <c r="F1520" i="6" s="1"/>
  <c r="I1237" i="4"/>
  <c r="G1520" i="6" s="1"/>
  <c r="J1237" i="4"/>
  <c r="K1237" i="4"/>
  <c r="H1520" i="6" s="1"/>
  <c r="M1237" i="4"/>
  <c r="I1520" i="6" s="1"/>
  <c r="N1237" i="4"/>
  <c r="O1237" i="4"/>
  <c r="P1237" i="4"/>
  <c r="J1520" i="6" s="1"/>
  <c r="D1238" i="4"/>
  <c r="B1495" i="6" s="1"/>
  <c r="E1238" i="4"/>
  <c r="C1495" i="6" s="1"/>
  <c r="F1238" i="4"/>
  <c r="D1495" i="6" s="1"/>
  <c r="G1238" i="4"/>
  <c r="E1495" i="6" s="1"/>
  <c r="H1238" i="4"/>
  <c r="F1495" i="6" s="1"/>
  <c r="I1238" i="4"/>
  <c r="G1495" i="6" s="1"/>
  <c r="J1238" i="4"/>
  <c r="K1238" i="4"/>
  <c r="H1495" i="6" s="1"/>
  <c r="M1238" i="4"/>
  <c r="I1495" i="6" s="1"/>
  <c r="N1238" i="4"/>
  <c r="O1238" i="4"/>
  <c r="P1238" i="4"/>
  <c r="J1495" i="6" s="1"/>
  <c r="D1239" i="4"/>
  <c r="B1848" i="6" s="1"/>
  <c r="E1239" i="4"/>
  <c r="C1848" i="6" s="1"/>
  <c r="F1239" i="4"/>
  <c r="D1848" i="6" s="1"/>
  <c r="G1239" i="4"/>
  <c r="E1848" i="6" s="1"/>
  <c r="H1239" i="4"/>
  <c r="F1848" i="6" s="1"/>
  <c r="I1239" i="4"/>
  <c r="G1848" i="6" s="1"/>
  <c r="J1239" i="4"/>
  <c r="K1239" i="4"/>
  <c r="H1848" i="6" s="1"/>
  <c r="M1239" i="4"/>
  <c r="I1848" i="6" s="1"/>
  <c r="N1239" i="4"/>
  <c r="O1239" i="4"/>
  <c r="P1239" i="4"/>
  <c r="J1848" i="6" s="1"/>
  <c r="D1240" i="4"/>
  <c r="B177" i="6" s="1"/>
  <c r="E1240" i="4"/>
  <c r="C177" i="6" s="1"/>
  <c r="F1240" i="4"/>
  <c r="D177" i="6" s="1"/>
  <c r="G1240" i="4"/>
  <c r="E177" i="6" s="1"/>
  <c r="H1240" i="4"/>
  <c r="F177" i="6" s="1"/>
  <c r="I1240" i="4"/>
  <c r="G177" i="6" s="1"/>
  <c r="J1240" i="4"/>
  <c r="K1240" i="4"/>
  <c r="H177" i="6" s="1"/>
  <c r="M1240" i="4"/>
  <c r="I177" i="6" s="1"/>
  <c r="N1240" i="4"/>
  <c r="O1240" i="4"/>
  <c r="P1240" i="4"/>
  <c r="J177" i="6" s="1"/>
  <c r="D1241" i="4"/>
  <c r="B180" i="6" s="1"/>
  <c r="E1241" i="4"/>
  <c r="C180" i="6" s="1"/>
  <c r="F1241" i="4"/>
  <c r="D180" i="6" s="1"/>
  <c r="G1241" i="4"/>
  <c r="E180" i="6" s="1"/>
  <c r="H1241" i="4"/>
  <c r="F180" i="6" s="1"/>
  <c r="I1241" i="4"/>
  <c r="G180" i="6" s="1"/>
  <c r="J1241" i="4"/>
  <c r="K1241" i="4"/>
  <c r="H180" i="6" s="1"/>
  <c r="M1241" i="4"/>
  <c r="I180" i="6" s="1"/>
  <c r="N1241" i="4"/>
  <c r="O1241" i="4"/>
  <c r="P1241" i="4"/>
  <c r="J180" i="6" s="1"/>
  <c r="D1242" i="4"/>
  <c r="B283" i="6" s="1"/>
  <c r="E1242" i="4"/>
  <c r="C283" i="6" s="1"/>
  <c r="F1242" i="4"/>
  <c r="D283" i="6" s="1"/>
  <c r="G1242" i="4"/>
  <c r="E283" i="6" s="1"/>
  <c r="H1242" i="4"/>
  <c r="F283" i="6" s="1"/>
  <c r="I1242" i="4"/>
  <c r="G283" i="6" s="1"/>
  <c r="J1242" i="4"/>
  <c r="K1242" i="4"/>
  <c r="H283" i="6" s="1"/>
  <c r="M1242" i="4"/>
  <c r="I283" i="6" s="1"/>
  <c r="N1242" i="4"/>
  <c r="O1242" i="4"/>
  <c r="P1242" i="4"/>
  <c r="J283" i="6" s="1"/>
  <c r="D1243" i="4"/>
  <c r="B391" i="6" s="1"/>
  <c r="E1243" i="4"/>
  <c r="C391" i="6" s="1"/>
  <c r="F1243" i="4"/>
  <c r="D391" i="6" s="1"/>
  <c r="G1243" i="4"/>
  <c r="E391" i="6" s="1"/>
  <c r="H1243" i="4"/>
  <c r="F391" i="6" s="1"/>
  <c r="I1243" i="4"/>
  <c r="G391" i="6" s="1"/>
  <c r="J1243" i="4"/>
  <c r="K1243" i="4"/>
  <c r="H391" i="6" s="1"/>
  <c r="M1243" i="4"/>
  <c r="I391" i="6" s="1"/>
  <c r="N1243" i="4"/>
  <c r="O1243" i="4"/>
  <c r="P1243" i="4"/>
  <c r="J391" i="6" s="1"/>
  <c r="D1244" i="4"/>
  <c r="B546" i="6" s="1"/>
  <c r="E1244" i="4"/>
  <c r="C546" i="6" s="1"/>
  <c r="F1244" i="4"/>
  <c r="D546" i="6" s="1"/>
  <c r="G1244" i="4"/>
  <c r="E546" i="6" s="1"/>
  <c r="H1244" i="4"/>
  <c r="F546" i="6" s="1"/>
  <c r="I1244" i="4"/>
  <c r="G546" i="6" s="1"/>
  <c r="J1244" i="4"/>
  <c r="K1244" i="4"/>
  <c r="H546" i="6" s="1"/>
  <c r="M1244" i="4"/>
  <c r="I546" i="6" s="1"/>
  <c r="N1244" i="4"/>
  <c r="O1244" i="4"/>
  <c r="P1244" i="4"/>
  <c r="J546" i="6" s="1"/>
  <c r="D1245" i="4"/>
  <c r="B833" i="6" s="1"/>
  <c r="E1245" i="4"/>
  <c r="C833" i="6" s="1"/>
  <c r="F1245" i="4"/>
  <c r="D833" i="6" s="1"/>
  <c r="G1245" i="4"/>
  <c r="E833" i="6" s="1"/>
  <c r="H1245" i="4"/>
  <c r="F833" i="6" s="1"/>
  <c r="I1245" i="4"/>
  <c r="G833" i="6" s="1"/>
  <c r="J1245" i="4"/>
  <c r="K1245" i="4"/>
  <c r="H833" i="6" s="1"/>
  <c r="M1245" i="4"/>
  <c r="I833" i="6" s="1"/>
  <c r="N1245" i="4"/>
  <c r="O1245" i="4"/>
  <c r="P1245" i="4"/>
  <c r="J833" i="6" s="1"/>
  <c r="D1246" i="4"/>
  <c r="B373" i="6" s="1"/>
  <c r="E1246" i="4"/>
  <c r="C373" i="6" s="1"/>
  <c r="F1246" i="4"/>
  <c r="D373" i="6" s="1"/>
  <c r="G1246" i="4"/>
  <c r="E373" i="6" s="1"/>
  <c r="H1246" i="4"/>
  <c r="F373" i="6" s="1"/>
  <c r="I1246" i="4"/>
  <c r="G373" i="6" s="1"/>
  <c r="J1246" i="4"/>
  <c r="K1246" i="4"/>
  <c r="H373" i="6" s="1"/>
  <c r="M1246" i="4"/>
  <c r="I373" i="6" s="1"/>
  <c r="N1246" i="4"/>
  <c r="O1246" i="4"/>
  <c r="P1246" i="4"/>
  <c r="J373" i="6" s="1"/>
  <c r="D1247" i="4"/>
  <c r="B256" i="6" s="1"/>
  <c r="E1247" i="4"/>
  <c r="C256" i="6" s="1"/>
  <c r="F1247" i="4"/>
  <c r="D256" i="6" s="1"/>
  <c r="G1247" i="4"/>
  <c r="E256" i="6" s="1"/>
  <c r="H1247" i="4"/>
  <c r="F256" i="6" s="1"/>
  <c r="I1247" i="4"/>
  <c r="G256" i="6" s="1"/>
  <c r="J1247" i="4"/>
  <c r="K1247" i="4"/>
  <c r="H256" i="6" s="1"/>
  <c r="M1247" i="4"/>
  <c r="I256" i="6" s="1"/>
  <c r="N1247" i="4"/>
  <c r="O1247" i="4"/>
  <c r="P1247" i="4"/>
  <c r="J256" i="6" s="1"/>
  <c r="D1248" i="4"/>
  <c r="B249" i="6" s="1"/>
  <c r="E1248" i="4"/>
  <c r="C249" i="6" s="1"/>
  <c r="F1248" i="4"/>
  <c r="D249" i="6" s="1"/>
  <c r="G1248" i="4"/>
  <c r="E249" i="6" s="1"/>
  <c r="H1248" i="4"/>
  <c r="F249" i="6" s="1"/>
  <c r="I1248" i="4"/>
  <c r="G249" i="6" s="1"/>
  <c r="J1248" i="4"/>
  <c r="K1248" i="4"/>
  <c r="H249" i="6" s="1"/>
  <c r="M1248" i="4"/>
  <c r="I249" i="6" s="1"/>
  <c r="N1248" i="4"/>
  <c r="O1248" i="4"/>
  <c r="P1248" i="4"/>
  <c r="J249" i="6" s="1"/>
  <c r="D1249" i="4"/>
  <c r="B250" i="6" s="1"/>
  <c r="E1249" i="4"/>
  <c r="C250" i="6" s="1"/>
  <c r="F1249" i="4"/>
  <c r="D250" i="6" s="1"/>
  <c r="G1249" i="4"/>
  <c r="E250" i="6" s="1"/>
  <c r="H1249" i="4"/>
  <c r="F250" i="6" s="1"/>
  <c r="I1249" i="4"/>
  <c r="G250" i="6" s="1"/>
  <c r="J1249" i="4"/>
  <c r="K1249" i="4"/>
  <c r="H250" i="6" s="1"/>
  <c r="M1249" i="4"/>
  <c r="I250" i="6" s="1"/>
  <c r="N1249" i="4"/>
  <c r="O1249" i="4"/>
  <c r="P1249" i="4"/>
  <c r="J250" i="6" s="1"/>
  <c r="D1250" i="4"/>
  <c r="B628" i="6" s="1"/>
  <c r="E1250" i="4"/>
  <c r="C628" i="6" s="1"/>
  <c r="F1250" i="4"/>
  <c r="D628" i="6" s="1"/>
  <c r="G1250" i="4"/>
  <c r="E628" i="6" s="1"/>
  <c r="H1250" i="4"/>
  <c r="F628" i="6" s="1"/>
  <c r="I1250" i="4"/>
  <c r="G628" i="6" s="1"/>
  <c r="J1250" i="4"/>
  <c r="K1250" i="4"/>
  <c r="H628" i="6" s="1"/>
  <c r="M1250" i="4"/>
  <c r="I628" i="6" s="1"/>
  <c r="N1250" i="4"/>
  <c r="O1250" i="4"/>
  <c r="P1250" i="4"/>
  <c r="J628" i="6" s="1"/>
  <c r="D1251" i="4"/>
  <c r="B1426" i="6" s="1"/>
  <c r="E1251" i="4"/>
  <c r="C1426" i="6" s="1"/>
  <c r="F1251" i="4"/>
  <c r="D1426" i="6" s="1"/>
  <c r="G1251" i="4"/>
  <c r="E1426" i="6" s="1"/>
  <c r="H1251" i="4"/>
  <c r="F1426" i="6" s="1"/>
  <c r="I1251" i="4"/>
  <c r="G1426" i="6" s="1"/>
  <c r="J1251" i="4"/>
  <c r="K1251" i="4"/>
  <c r="H1426" i="6" s="1"/>
  <c r="M1251" i="4"/>
  <c r="I1426" i="6" s="1"/>
  <c r="N1251" i="4"/>
  <c r="O1251" i="4"/>
  <c r="P1251" i="4"/>
  <c r="J1426" i="6" s="1"/>
  <c r="D1252" i="4"/>
  <c r="B1427" i="6" s="1"/>
  <c r="E1252" i="4"/>
  <c r="C1427" i="6" s="1"/>
  <c r="F1252" i="4"/>
  <c r="D1427" i="6" s="1"/>
  <c r="G1252" i="4"/>
  <c r="E1427" i="6" s="1"/>
  <c r="H1252" i="4"/>
  <c r="F1427" i="6" s="1"/>
  <c r="I1252" i="4"/>
  <c r="G1427" i="6" s="1"/>
  <c r="J1252" i="4"/>
  <c r="K1252" i="4"/>
  <c r="H1427" i="6" s="1"/>
  <c r="M1252" i="4"/>
  <c r="I1427" i="6" s="1"/>
  <c r="N1252" i="4"/>
  <c r="O1252" i="4"/>
  <c r="P1252" i="4"/>
  <c r="J1427" i="6" s="1"/>
  <c r="D1253" i="4"/>
  <c r="B1430" i="6" s="1"/>
  <c r="E1253" i="4"/>
  <c r="C1430" i="6" s="1"/>
  <c r="F1253" i="4"/>
  <c r="D1430" i="6" s="1"/>
  <c r="G1253" i="4"/>
  <c r="E1430" i="6" s="1"/>
  <c r="H1253" i="4"/>
  <c r="F1430" i="6" s="1"/>
  <c r="I1253" i="4"/>
  <c r="G1430" i="6" s="1"/>
  <c r="J1253" i="4"/>
  <c r="K1253" i="4"/>
  <c r="H1430" i="6" s="1"/>
  <c r="M1253" i="4"/>
  <c r="I1430" i="6" s="1"/>
  <c r="N1253" i="4"/>
  <c r="O1253" i="4"/>
  <c r="P1253" i="4"/>
  <c r="J1430" i="6" s="1"/>
  <c r="D1254" i="4"/>
  <c r="B1480" i="6" s="1"/>
  <c r="E1254" i="4"/>
  <c r="C1480" i="6" s="1"/>
  <c r="F1254" i="4"/>
  <c r="D1480" i="6" s="1"/>
  <c r="G1254" i="4"/>
  <c r="E1480" i="6" s="1"/>
  <c r="H1254" i="4"/>
  <c r="F1480" i="6" s="1"/>
  <c r="I1254" i="4"/>
  <c r="G1480" i="6" s="1"/>
  <c r="J1254" i="4"/>
  <c r="K1254" i="4"/>
  <c r="H1480" i="6" s="1"/>
  <c r="M1254" i="4"/>
  <c r="I1480" i="6" s="1"/>
  <c r="N1254" i="4"/>
  <c r="O1254" i="4"/>
  <c r="P1254" i="4"/>
  <c r="J1480" i="6" s="1"/>
  <c r="D1255" i="4"/>
  <c r="B522" i="6" s="1"/>
  <c r="E1255" i="4"/>
  <c r="C522" i="6" s="1"/>
  <c r="F1255" i="4"/>
  <c r="D522" i="6" s="1"/>
  <c r="G1255" i="4"/>
  <c r="E522" i="6" s="1"/>
  <c r="H1255" i="4"/>
  <c r="F522" i="6" s="1"/>
  <c r="I1255" i="4"/>
  <c r="G522" i="6" s="1"/>
  <c r="J1255" i="4"/>
  <c r="K1255" i="4"/>
  <c r="H522" i="6" s="1"/>
  <c r="M1255" i="4"/>
  <c r="I522" i="6" s="1"/>
  <c r="N1255" i="4"/>
  <c r="O1255" i="4"/>
  <c r="P1255" i="4"/>
  <c r="J522" i="6" s="1"/>
  <c r="D1256" i="4"/>
  <c r="B1556" i="6" s="1"/>
  <c r="E1256" i="4"/>
  <c r="C1556" i="6" s="1"/>
  <c r="F1256" i="4"/>
  <c r="D1556" i="6" s="1"/>
  <c r="G1256" i="4"/>
  <c r="E1556" i="6" s="1"/>
  <c r="H1256" i="4"/>
  <c r="F1556" i="6" s="1"/>
  <c r="I1256" i="4"/>
  <c r="G1556" i="6" s="1"/>
  <c r="J1256" i="4"/>
  <c r="K1256" i="4"/>
  <c r="H1556" i="6" s="1"/>
  <c r="M1256" i="4"/>
  <c r="I1556" i="6" s="1"/>
  <c r="N1256" i="4"/>
  <c r="O1256" i="4"/>
  <c r="P1256" i="4"/>
  <c r="J1556" i="6" s="1"/>
  <c r="D1257" i="4"/>
  <c r="B383" i="6" s="1"/>
  <c r="E1257" i="4"/>
  <c r="C383" i="6" s="1"/>
  <c r="F1257" i="4"/>
  <c r="D383" i="6" s="1"/>
  <c r="G1257" i="4"/>
  <c r="E383" i="6" s="1"/>
  <c r="H1257" i="4"/>
  <c r="F383" i="6" s="1"/>
  <c r="I1257" i="4"/>
  <c r="G383" i="6" s="1"/>
  <c r="J1257" i="4"/>
  <c r="K1257" i="4"/>
  <c r="H383" i="6" s="1"/>
  <c r="M1257" i="4"/>
  <c r="I383" i="6" s="1"/>
  <c r="N1257" i="4"/>
  <c r="O1257" i="4"/>
  <c r="P1257" i="4"/>
  <c r="J383" i="6" s="1"/>
  <c r="D1258" i="4"/>
  <c r="B1436" i="6" s="1"/>
  <c r="E1258" i="4"/>
  <c r="C1436" i="6" s="1"/>
  <c r="F1258" i="4"/>
  <c r="D1436" i="6" s="1"/>
  <c r="G1258" i="4"/>
  <c r="E1436" i="6" s="1"/>
  <c r="H1258" i="4"/>
  <c r="F1436" i="6" s="1"/>
  <c r="I1258" i="4"/>
  <c r="G1436" i="6" s="1"/>
  <c r="J1258" i="4"/>
  <c r="K1258" i="4"/>
  <c r="H1436" i="6" s="1"/>
  <c r="M1258" i="4"/>
  <c r="I1436" i="6" s="1"/>
  <c r="N1258" i="4"/>
  <c r="O1258" i="4"/>
  <c r="P1258" i="4"/>
  <c r="J1436" i="6" s="1"/>
  <c r="D1259" i="4"/>
  <c r="B348" i="6" s="1"/>
  <c r="E1259" i="4"/>
  <c r="C348" i="6" s="1"/>
  <c r="F1259" i="4"/>
  <c r="D348" i="6" s="1"/>
  <c r="G1259" i="4"/>
  <c r="E348" i="6" s="1"/>
  <c r="H1259" i="4"/>
  <c r="F348" i="6" s="1"/>
  <c r="I1259" i="4"/>
  <c r="G348" i="6" s="1"/>
  <c r="J1259" i="4"/>
  <c r="K1259" i="4"/>
  <c r="H348" i="6" s="1"/>
  <c r="M1259" i="4"/>
  <c r="I348" i="6" s="1"/>
  <c r="N1259" i="4"/>
  <c r="O1259" i="4"/>
  <c r="P1259" i="4"/>
  <c r="J348" i="6" s="1"/>
  <c r="D1260" i="4"/>
  <c r="B344" i="6" s="1"/>
  <c r="E1260" i="4"/>
  <c r="C344" i="6" s="1"/>
  <c r="F1260" i="4"/>
  <c r="D344" i="6" s="1"/>
  <c r="G1260" i="4"/>
  <c r="E344" i="6" s="1"/>
  <c r="H1260" i="4"/>
  <c r="F344" i="6" s="1"/>
  <c r="I1260" i="4"/>
  <c r="G344" i="6" s="1"/>
  <c r="J1260" i="4"/>
  <c r="K1260" i="4"/>
  <c r="H344" i="6" s="1"/>
  <c r="M1260" i="4"/>
  <c r="I344" i="6" s="1"/>
  <c r="N1260" i="4"/>
  <c r="O1260" i="4"/>
  <c r="P1260" i="4"/>
  <c r="J344" i="6" s="1"/>
  <c r="D1261" i="4"/>
  <c r="B345" i="6" s="1"/>
  <c r="E1261" i="4"/>
  <c r="C345" i="6" s="1"/>
  <c r="F1261" i="4"/>
  <c r="D345" i="6" s="1"/>
  <c r="G1261" i="4"/>
  <c r="E345" i="6" s="1"/>
  <c r="H1261" i="4"/>
  <c r="F345" i="6" s="1"/>
  <c r="I1261" i="4"/>
  <c r="G345" i="6" s="1"/>
  <c r="J1261" i="4"/>
  <c r="K1261" i="4"/>
  <c r="H345" i="6" s="1"/>
  <c r="M1261" i="4"/>
  <c r="I345" i="6" s="1"/>
  <c r="N1261" i="4"/>
  <c r="O1261" i="4"/>
  <c r="P1261" i="4"/>
  <c r="J345" i="6" s="1"/>
  <c r="D1262" i="4"/>
  <c r="B326" i="6" s="1"/>
  <c r="E1262" i="4"/>
  <c r="C326" i="6" s="1"/>
  <c r="F1262" i="4"/>
  <c r="D326" i="6" s="1"/>
  <c r="G1262" i="4"/>
  <c r="E326" i="6" s="1"/>
  <c r="H1262" i="4"/>
  <c r="F326" i="6" s="1"/>
  <c r="I1262" i="4"/>
  <c r="G326" i="6" s="1"/>
  <c r="J1262" i="4"/>
  <c r="K1262" i="4"/>
  <c r="H326" i="6" s="1"/>
  <c r="M1262" i="4"/>
  <c r="I326" i="6" s="1"/>
  <c r="N1262" i="4"/>
  <c r="O1262" i="4"/>
  <c r="P1262" i="4"/>
  <c r="J326" i="6" s="1"/>
  <c r="D1263" i="4"/>
  <c r="B1706" i="6" s="1"/>
  <c r="E1263" i="4"/>
  <c r="C1706" i="6" s="1"/>
  <c r="F1263" i="4"/>
  <c r="D1706" i="6" s="1"/>
  <c r="G1263" i="4"/>
  <c r="E1706" i="6" s="1"/>
  <c r="H1263" i="4"/>
  <c r="F1706" i="6" s="1"/>
  <c r="I1263" i="4"/>
  <c r="G1706" i="6" s="1"/>
  <c r="J1263" i="4"/>
  <c r="K1263" i="4"/>
  <c r="H1706" i="6" s="1"/>
  <c r="M1263" i="4"/>
  <c r="I1706" i="6" s="1"/>
  <c r="N1263" i="4"/>
  <c r="O1263" i="4"/>
  <c r="P1263" i="4"/>
  <c r="J1706" i="6" s="1"/>
  <c r="D1264" i="4"/>
  <c r="B368" i="6" s="1"/>
  <c r="E1264" i="4"/>
  <c r="C368" i="6" s="1"/>
  <c r="F1264" i="4"/>
  <c r="D368" i="6" s="1"/>
  <c r="G1264" i="4"/>
  <c r="E368" i="6" s="1"/>
  <c r="H1264" i="4"/>
  <c r="F368" i="6" s="1"/>
  <c r="I1264" i="4"/>
  <c r="G368" i="6" s="1"/>
  <c r="J1264" i="4"/>
  <c r="K1264" i="4"/>
  <c r="H368" i="6" s="1"/>
  <c r="M1264" i="4"/>
  <c r="I368" i="6" s="1"/>
  <c r="N1264" i="4"/>
  <c r="O1264" i="4"/>
  <c r="P1264" i="4"/>
  <c r="J368" i="6" s="1"/>
  <c r="D1265" i="4"/>
  <c r="B392" i="6" s="1"/>
  <c r="E1265" i="4"/>
  <c r="C392" i="6" s="1"/>
  <c r="F1265" i="4"/>
  <c r="D392" i="6" s="1"/>
  <c r="G1265" i="4"/>
  <c r="E392" i="6" s="1"/>
  <c r="H1265" i="4"/>
  <c r="F392" i="6" s="1"/>
  <c r="I1265" i="4"/>
  <c r="G392" i="6" s="1"/>
  <c r="J1265" i="4"/>
  <c r="K1265" i="4"/>
  <c r="H392" i="6" s="1"/>
  <c r="M1265" i="4"/>
  <c r="I392" i="6" s="1"/>
  <c r="N1265" i="4"/>
  <c r="O1265" i="4"/>
  <c r="P1265" i="4"/>
  <c r="J392" i="6" s="1"/>
  <c r="D1266" i="4"/>
  <c r="B1561" i="6" s="1"/>
  <c r="E1266" i="4"/>
  <c r="C1561" i="6" s="1"/>
  <c r="F1266" i="4"/>
  <c r="D1561" i="6" s="1"/>
  <c r="G1266" i="4"/>
  <c r="E1561" i="6" s="1"/>
  <c r="H1266" i="4"/>
  <c r="F1561" i="6" s="1"/>
  <c r="I1266" i="4"/>
  <c r="G1561" i="6" s="1"/>
  <c r="J1266" i="4"/>
  <c r="K1266" i="4"/>
  <c r="H1561" i="6" s="1"/>
  <c r="M1266" i="4"/>
  <c r="I1561" i="6" s="1"/>
  <c r="N1266" i="4"/>
  <c r="O1266" i="4"/>
  <c r="P1266" i="4"/>
  <c r="J1561" i="6" s="1"/>
  <c r="D1267" i="4"/>
  <c r="B814" i="6" s="1"/>
  <c r="E1267" i="4"/>
  <c r="C814" i="6" s="1"/>
  <c r="F1267" i="4"/>
  <c r="D814" i="6" s="1"/>
  <c r="G1267" i="4"/>
  <c r="E814" i="6" s="1"/>
  <c r="H1267" i="4"/>
  <c r="F814" i="6" s="1"/>
  <c r="I1267" i="4"/>
  <c r="G814" i="6" s="1"/>
  <c r="J1267" i="4"/>
  <c r="K1267" i="4"/>
  <c r="H814" i="6" s="1"/>
  <c r="M1267" i="4"/>
  <c r="I814" i="6" s="1"/>
  <c r="N1267" i="4"/>
  <c r="O1267" i="4"/>
  <c r="P1267" i="4"/>
  <c r="J814" i="6" s="1"/>
  <c r="D1268" i="4"/>
  <c r="B196" i="6" s="1"/>
  <c r="E1268" i="4"/>
  <c r="C196" i="6" s="1"/>
  <c r="F1268" i="4"/>
  <c r="D196" i="6" s="1"/>
  <c r="G1268" i="4"/>
  <c r="E196" i="6" s="1"/>
  <c r="H1268" i="4"/>
  <c r="F196" i="6" s="1"/>
  <c r="I1268" i="4"/>
  <c r="G196" i="6" s="1"/>
  <c r="J1268" i="4"/>
  <c r="K1268" i="4"/>
  <c r="H196" i="6" s="1"/>
  <c r="M1268" i="4"/>
  <c r="I196" i="6" s="1"/>
  <c r="N1268" i="4"/>
  <c r="O1268" i="4"/>
  <c r="P1268" i="4"/>
  <c r="J196" i="6" s="1"/>
  <c r="D1269" i="4"/>
  <c r="B957" i="6" s="1"/>
  <c r="E1269" i="4"/>
  <c r="C957" i="6" s="1"/>
  <c r="F1269" i="4"/>
  <c r="D957" i="6" s="1"/>
  <c r="G1269" i="4"/>
  <c r="E957" i="6" s="1"/>
  <c r="H1269" i="4"/>
  <c r="F957" i="6" s="1"/>
  <c r="I1269" i="4"/>
  <c r="G957" i="6" s="1"/>
  <c r="J1269" i="4"/>
  <c r="K1269" i="4"/>
  <c r="H957" i="6" s="1"/>
  <c r="M1269" i="4"/>
  <c r="I957" i="6" s="1"/>
  <c r="N1269" i="4"/>
  <c r="O1269" i="4"/>
  <c r="P1269" i="4"/>
  <c r="J957" i="6" s="1"/>
  <c r="D1270" i="4"/>
  <c r="B987" i="6" s="1"/>
  <c r="E1270" i="4"/>
  <c r="C987" i="6" s="1"/>
  <c r="F1270" i="4"/>
  <c r="D987" i="6" s="1"/>
  <c r="G1270" i="4"/>
  <c r="E987" i="6" s="1"/>
  <c r="H1270" i="4"/>
  <c r="F987" i="6" s="1"/>
  <c r="I1270" i="4"/>
  <c r="G987" i="6" s="1"/>
  <c r="J1270" i="4"/>
  <c r="K1270" i="4"/>
  <c r="H987" i="6" s="1"/>
  <c r="M1270" i="4"/>
  <c r="I987" i="6" s="1"/>
  <c r="N1270" i="4"/>
  <c r="O1270" i="4"/>
  <c r="P1270" i="4"/>
  <c r="J987" i="6" s="1"/>
  <c r="D1271" i="4"/>
  <c r="B218" i="6" s="1"/>
  <c r="E1271" i="4"/>
  <c r="C218" i="6" s="1"/>
  <c r="F1271" i="4"/>
  <c r="D218" i="6" s="1"/>
  <c r="G1271" i="4"/>
  <c r="E218" i="6" s="1"/>
  <c r="H1271" i="4"/>
  <c r="F218" i="6" s="1"/>
  <c r="I1271" i="4"/>
  <c r="G218" i="6" s="1"/>
  <c r="J1271" i="4"/>
  <c r="K1271" i="4"/>
  <c r="H218" i="6" s="1"/>
  <c r="M1271" i="4"/>
  <c r="I218" i="6" s="1"/>
  <c r="N1271" i="4"/>
  <c r="O1271" i="4"/>
  <c r="P1271" i="4"/>
  <c r="J218" i="6" s="1"/>
  <c r="D1272" i="4"/>
  <c r="B1752" i="6" s="1"/>
  <c r="E1272" i="4"/>
  <c r="C1752" i="6" s="1"/>
  <c r="F1272" i="4"/>
  <c r="D1752" i="6" s="1"/>
  <c r="G1272" i="4"/>
  <c r="E1752" i="6" s="1"/>
  <c r="H1272" i="4"/>
  <c r="F1752" i="6" s="1"/>
  <c r="I1272" i="4"/>
  <c r="G1752" i="6" s="1"/>
  <c r="J1272" i="4"/>
  <c r="K1272" i="4"/>
  <c r="H1752" i="6" s="1"/>
  <c r="M1272" i="4"/>
  <c r="I1752" i="6" s="1"/>
  <c r="N1272" i="4"/>
  <c r="O1272" i="4"/>
  <c r="P1272" i="4"/>
  <c r="J1752" i="6" s="1"/>
  <c r="D1273" i="4"/>
  <c r="B381" i="6" s="1"/>
  <c r="E1273" i="4"/>
  <c r="C381" i="6" s="1"/>
  <c r="F1273" i="4"/>
  <c r="D381" i="6" s="1"/>
  <c r="G1273" i="4"/>
  <c r="E381" i="6" s="1"/>
  <c r="H1273" i="4"/>
  <c r="F381" i="6" s="1"/>
  <c r="I1273" i="4"/>
  <c r="G381" i="6" s="1"/>
  <c r="J1273" i="4"/>
  <c r="K1273" i="4"/>
  <c r="H381" i="6" s="1"/>
  <c r="M1273" i="4"/>
  <c r="I381" i="6" s="1"/>
  <c r="N1273" i="4"/>
  <c r="O1273" i="4"/>
  <c r="P1273" i="4"/>
  <c r="J381" i="6" s="1"/>
  <c r="D1274" i="4"/>
  <c r="B1753" i="6" s="1"/>
  <c r="E1274" i="4"/>
  <c r="C1753" i="6" s="1"/>
  <c r="F1274" i="4"/>
  <c r="D1753" i="6" s="1"/>
  <c r="G1274" i="4"/>
  <c r="E1753" i="6" s="1"/>
  <c r="H1274" i="4"/>
  <c r="F1753" i="6" s="1"/>
  <c r="I1274" i="4"/>
  <c r="G1753" i="6" s="1"/>
  <c r="J1274" i="4"/>
  <c r="K1274" i="4"/>
  <c r="H1753" i="6" s="1"/>
  <c r="M1274" i="4"/>
  <c r="I1753" i="6" s="1"/>
  <c r="N1274" i="4"/>
  <c r="O1274" i="4"/>
  <c r="P1274" i="4"/>
  <c r="J1753" i="6" s="1"/>
  <c r="D1275" i="4"/>
  <c r="B296" i="6" s="1"/>
  <c r="E1275" i="4"/>
  <c r="C296" i="6" s="1"/>
  <c r="F1275" i="4"/>
  <c r="D296" i="6" s="1"/>
  <c r="G1275" i="4"/>
  <c r="E296" i="6" s="1"/>
  <c r="H1275" i="4"/>
  <c r="F296" i="6" s="1"/>
  <c r="I1275" i="4"/>
  <c r="G296" i="6" s="1"/>
  <c r="J1275" i="4"/>
  <c r="K1275" i="4"/>
  <c r="H296" i="6" s="1"/>
  <c r="M1275" i="4"/>
  <c r="I296" i="6" s="1"/>
  <c r="N1275" i="4"/>
  <c r="O1275" i="4"/>
  <c r="P1275" i="4"/>
  <c r="J296" i="6" s="1"/>
  <c r="D1276" i="4"/>
  <c r="B299" i="6" s="1"/>
  <c r="E1276" i="4"/>
  <c r="C299" i="6" s="1"/>
  <c r="F1276" i="4"/>
  <c r="D299" i="6" s="1"/>
  <c r="G1276" i="4"/>
  <c r="E299" i="6" s="1"/>
  <c r="H1276" i="4"/>
  <c r="F299" i="6" s="1"/>
  <c r="I1276" i="4"/>
  <c r="G299" i="6" s="1"/>
  <c r="J1276" i="4"/>
  <c r="K1276" i="4"/>
  <c r="H299" i="6" s="1"/>
  <c r="M1276" i="4"/>
  <c r="I299" i="6" s="1"/>
  <c r="N1276" i="4"/>
  <c r="O1276" i="4"/>
  <c r="P1276" i="4"/>
  <c r="J299" i="6" s="1"/>
  <c r="D1277" i="4"/>
  <c r="B767" i="6" s="1"/>
  <c r="E1277" i="4"/>
  <c r="C767" i="6" s="1"/>
  <c r="F1277" i="4"/>
  <c r="D767" i="6" s="1"/>
  <c r="G1277" i="4"/>
  <c r="E767" i="6" s="1"/>
  <c r="H1277" i="4"/>
  <c r="F767" i="6" s="1"/>
  <c r="I1277" i="4"/>
  <c r="G767" i="6" s="1"/>
  <c r="J1277" i="4"/>
  <c r="K1277" i="4"/>
  <c r="H767" i="6" s="1"/>
  <c r="M1277" i="4"/>
  <c r="I767" i="6" s="1"/>
  <c r="N1277" i="4"/>
  <c r="O1277" i="4"/>
  <c r="P1277" i="4"/>
  <c r="J767" i="6" s="1"/>
  <c r="D1278" i="4"/>
  <c r="B712" i="6" s="1"/>
  <c r="E1278" i="4"/>
  <c r="C712" i="6" s="1"/>
  <c r="F1278" i="4"/>
  <c r="D712" i="6" s="1"/>
  <c r="G1278" i="4"/>
  <c r="E712" i="6" s="1"/>
  <c r="H1278" i="4"/>
  <c r="F712" i="6" s="1"/>
  <c r="I1278" i="4"/>
  <c r="G712" i="6" s="1"/>
  <c r="J1278" i="4"/>
  <c r="K1278" i="4"/>
  <c r="H712" i="6" s="1"/>
  <c r="M1278" i="4"/>
  <c r="I712" i="6" s="1"/>
  <c r="N1278" i="4"/>
  <c r="O1278" i="4"/>
  <c r="P1278" i="4"/>
  <c r="J712" i="6" s="1"/>
  <c r="D1279" i="4"/>
  <c r="B162" i="6" s="1"/>
  <c r="E1279" i="4"/>
  <c r="C162" i="6" s="1"/>
  <c r="F1279" i="4"/>
  <c r="D162" i="6" s="1"/>
  <c r="G1279" i="4"/>
  <c r="E162" i="6" s="1"/>
  <c r="H1279" i="4"/>
  <c r="F162" i="6" s="1"/>
  <c r="I1279" i="4"/>
  <c r="G162" i="6" s="1"/>
  <c r="J1279" i="4"/>
  <c r="K1279" i="4"/>
  <c r="H162" i="6" s="1"/>
  <c r="M1279" i="4"/>
  <c r="I162" i="6" s="1"/>
  <c r="N1279" i="4"/>
  <c r="O1279" i="4"/>
  <c r="P1279" i="4"/>
  <c r="J162" i="6" s="1"/>
  <c r="D1280" i="4"/>
  <c r="B768" i="6" s="1"/>
  <c r="E1280" i="4"/>
  <c r="C768" i="6" s="1"/>
  <c r="F1280" i="4"/>
  <c r="D768" i="6" s="1"/>
  <c r="G1280" i="4"/>
  <c r="E768" i="6" s="1"/>
  <c r="H1280" i="4"/>
  <c r="F768" i="6" s="1"/>
  <c r="I1280" i="4"/>
  <c r="G768" i="6" s="1"/>
  <c r="J1280" i="4"/>
  <c r="K1280" i="4"/>
  <c r="H768" i="6" s="1"/>
  <c r="M1280" i="4"/>
  <c r="I768" i="6" s="1"/>
  <c r="N1280" i="4"/>
  <c r="O1280" i="4"/>
  <c r="P1280" i="4"/>
  <c r="J768" i="6" s="1"/>
  <c r="D1281" i="4"/>
  <c r="B516" i="6" s="1"/>
  <c r="E1281" i="4"/>
  <c r="C516" i="6" s="1"/>
  <c r="F1281" i="4"/>
  <c r="D516" i="6" s="1"/>
  <c r="G1281" i="4"/>
  <c r="E516" i="6" s="1"/>
  <c r="H1281" i="4"/>
  <c r="F516" i="6" s="1"/>
  <c r="I1281" i="4"/>
  <c r="G516" i="6" s="1"/>
  <c r="J1281" i="4"/>
  <c r="K1281" i="4"/>
  <c r="H516" i="6" s="1"/>
  <c r="M1281" i="4"/>
  <c r="I516" i="6" s="1"/>
  <c r="N1281" i="4"/>
  <c r="O1281" i="4"/>
  <c r="P1281" i="4"/>
  <c r="J516" i="6" s="1"/>
  <c r="D1282" i="4"/>
  <c r="B166" i="6" s="1"/>
  <c r="E1282" i="4"/>
  <c r="C166" i="6" s="1"/>
  <c r="F1282" i="4"/>
  <c r="D166" i="6" s="1"/>
  <c r="G1282" i="4"/>
  <c r="E166" i="6" s="1"/>
  <c r="H1282" i="4"/>
  <c r="F166" i="6" s="1"/>
  <c r="I1282" i="4"/>
  <c r="G166" i="6" s="1"/>
  <c r="J1282" i="4"/>
  <c r="K1282" i="4"/>
  <c r="H166" i="6" s="1"/>
  <c r="M1282" i="4"/>
  <c r="I166" i="6" s="1"/>
  <c r="N1282" i="4"/>
  <c r="O1282" i="4"/>
  <c r="P1282" i="4"/>
  <c r="J166" i="6" s="1"/>
  <c r="D1283" i="4"/>
  <c r="B395" i="6" s="1"/>
  <c r="E1283" i="4"/>
  <c r="C395" i="6" s="1"/>
  <c r="F1283" i="4"/>
  <c r="D395" i="6" s="1"/>
  <c r="G1283" i="4"/>
  <c r="E395" i="6" s="1"/>
  <c r="H1283" i="4"/>
  <c r="F395" i="6" s="1"/>
  <c r="I1283" i="4"/>
  <c r="G395" i="6" s="1"/>
  <c r="J1283" i="4"/>
  <c r="K1283" i="4"/>
  <c r="H395" i="6" s="1"/>
  <c r="M1283" i="4"/>
  <c r="I395" i="6" s="1"/>
  <c r="N1283" i="4"/>
  <c r="O1283" i="4"/>
  <c r="P1283" i="4"/>
  <c r="J395" i="6" s="1"/>
  <c r="D1284" i="4"/>
  <c r="B376" i="6" s="1"/>
  <c r="E1284" i="4"/>
  <c r="C376" i="6" s="1"/>
  <c r="F1284" i="4"/>
  <c r="D376" i="6" s="1"/>
  <c r="G1284" i="4"/>
  <c r="E376" i="6" s="1"/>
  <c r="H1284" i="4"/>
  <c r="F376" i="6" s="1"/>
  <c r="I1284" i="4"/>
  <c r="G376" i="6" s="1"/>
  <c r="J1284" i="4"/>
  <c r="K1284" i="4"/>
  <c r="H376" i="6" s="1"/>
  <c r="M1284" i="4"/>
  <c r="I376" i="6" s="1"/>
  <c r="N1284" i="4"/>
  <c r="O1284" i="4"/>
  <c r="P1284" i="4"/>
  <c r="J376" i="6" s="1"/>
  <c r="D1285" i="4"/>
  <c r="B459" i="6" s="1"/>
  <c r="E1285" i="4"/>
  <c r="C459" i="6" s="1"/>
  <c r="F1285" i="4"/>
  <c r="D459" i="6" s="1"/>
  <c r="G1285" i="4"/>
  <c r="E459" i="6" s="1"/>
  <c r="H1285" i="4"/>
  <c r="F459" i="6" s="1"/>
  <c r="I1285" i="4"/>
  <c r="G459" i="6" s="1"/>
  <c r="J1285" i="4"/>
  <c r="K1285" i="4"/>
  <c r="H459" i="6" s="1"/>
  <c r="M1285" i="4"/>
  <c r="I459" i="6" s="1"/>
  <c r="N1285" i="4"/>
  <c r="O1285" i="4"/>
  <c r="P1285" i="4"/>
  <c r="J459" i="6" s="1"/>
  <c r="D1286" i="4"/>
  <c r="B309" i="6" s="1"/>
  <c r="E1286" i="4"/>
  <c r="C309" i="6" s="1"/>
  <c r="F1286" i="4"/>
  <c r="D309" i="6" s="1"/>
  <c r="G1286" i="4"/>
  <c r="E309" i="6" s="1"/>
  <c r="H1286" i="4"/>
  <c r="F309" i="6" s="1"/>
  <c r="I1286" i="4"/>
  <c r="G309" i="6" s="1"/>
  <c r="J1286" i="4"/>
  <c r="K1286" i="4"/>
  <c r="H309" i="6" s="1"/>
  <c r="M1286" i="4"/>
  <c r="I309" i="6" s="1"/>
  <c r="N1286" i="4"/>
  <c r="O1286" i="4"/>
  <c r="P1286" i="4"/>
  <c r="J309" i="6" s="1"/>
  <c r="D1287" i="4"/>
  <c r="B464" i="6" s="1"/>
  <c r="E1287" i="4"/>
  <c r="C464" i="6" s="1"/>
  <c r="F1287" i="4"/>
  <c r="D464" i="6" s="1"/>
  <c r="G1287" i="4"/>
  <c r="E464" i="6" s="1"/>
  <c r="H1287" i="4"/>
  <c r="F464" i="6" s="1"/>
  <c r="I1287" i="4"/>
  <c r="G464" i="6" s="1"/>
  <c r="J1287" i="4"/>
  <c r="K1287" i="4"/>
  <c r="H464" i="6" s="1"/>
  <c r="M1287" i="4"/>
  <c r="I464" i="6" s="1"/>
  <c r="N1287" i="4"/>
  <c r="O1287" i="4"/>
  <c r="P1287" i="4"/>
  <c r="J464" i="6" s="1"/>
  <c r="D1288" i="4"/>
  <c r="B437" i="6" s="1"/>
  <c r="E1288" i="4"/>
  <c r="C437" i="6" s="1"/>
  <c r="F1288" i="4"/>
  <c r="D437" i="6" s="1"/>
  <c r="G1288" i="4"/>
  <c r="E437" i="6" s="1"/>
  <c r="H1288" i="4"/>
  <c r="F437" i="6" s="1"/>
  <c r="I1288" i="4"/>
  <c r="G437" i="6" s="1"/>
  <c r="J1288" i="4"/>
  <c r="K1288" i="4"/>
  <c r="H437" i="6" s="1"/>
  <c r="M1288" i="4"/>
  <c r="I437" i="6" s="1"/>
  <c r="N1288" i="4"/>
  <c r="O1288" i="4"/>
  <c r="P1288" i="4"/>
  <c r="J437" i="6" s="1"/>
  <c r="D1289" i="4"/>
  <c r="B484" i="6" s="1"/>
  <c r="E1289" i="4"/>
  <c r="C484" i="6" s="1"/>
  <c r="F1289" i="4"/>
  <c r="D484" i="6" s="1"/>
  <c r="G1289" i="4"/>
  <c r="E484" i="6" s="1"/>
  <c r="H1289" i="4"/>
  <c r="F484" i="6" s="1"/>
  <c r="I1289" i="4"/>
  <c r="G484" i="6" s="1"/>
  <c r="J1289" i="4"/>
  <c r="K1289" i="4"/>
  <c r="H484" i="6" s="1"/>
  <c r="M1289" i="4"/>
  <c r="I484" i="6" s="1"/>
  <c r="N1289" i="4"/>
  <c r="O1289" i="4"/>
  <c r="P1289" i="4"/>
  <c r="J484" i="6" s="1"/>
  <c r="D1290" i="4"/>
  <c r="B623" i="6" s="1"/>
  <c r="E1290" i="4"/>
  <c r="C623" i="6" s="1"/>
  <c r="F1290" i="4"/>
  <c r="D623" i="6" s="1"/>
  <c r="G1290" i="4"/>
  <c r="E623" i="6" s="1"/>
  <c r="H1290" i="4"/>
  <c r="F623" i="6" s="1"/>
  <c r="I1290" i="4"/>
  <c r="G623" i="6" s="1"/>
  <c r="J1290" i="4"/>
  <c r="K1290" i="4"/>
  <c r="H623" i="6" s="1"/>
  <c r="M1290" i="4"/>
  <c r="I623" i="6" s="1"/>
  <c r="N1290" i="4"/>
  <c r="O1290" i="4"/>
  <c r="P1290" i="4"/>
  <c r="J623" i="6" s="1"/>
  <c r="D1291" i="4"/>
  <c r="B620" i="6" s="1"/>
  <c r="E1291" i="4"/>
  <c r="C620" i="6" s="1"/>
  <c r="F1291" i="4"/>
  <c r="D620" i="6" s="1"/>
  <c r="G1291" i="4"/>
  <c r="E620" i="6" s="1"/>
  <c r="H1291" i="4"/>
  <c r="F620" i="6" s="1"/>
  <c r="I1291" i="4"/>
  <c r="G620" i="6" s="1"/>
  <c r="J1291" i="4"/>
  <c r="K1291" i="4"/>
  <c r="H620" i="6" s="1"/>
  <c r="M1291" i="4"/>
  <c r="I620" i="6" s="1"/>
  <c r="N1291" i="4"/>
  <c r="O1291" i="4"/>
  <c r="P1291" i="4"/>
  <c r="J620" i="6" s="1"/>
  <c r="D1292" i="4"/>
  <c r="B604" i="6" s="1"/>
  <c r="E1292" i="4"/>
  <c r="C604" i="6" s="1"/>
  <c r="F1292" i="4"/>
  <c r="D604" i="6" s="1"/>
  <c r="G1292" i="4"/>
  <c r="E604" i="6" s="1"/>
  <c r="H1292" i="4"/>
  <c r="F604" i="6" s="1"/>
  <c r="I1292" i="4"/>
  <c r="G604" i="6" s="1"/>
  <c r="J1292" i="4"/>
  <c r="K1292" i="4"/>
  <c r="H604" i="6" s="1"/>
  <c r="M1292" i="4"/>
  <c r="I604" i="6" s="1"/>
  <c r="N1292" i="4"/>
  <c r="O1292" i="4"/>
  <c r="P1292" i="4"/>
  <c r="J604" i="6" s="1"/>
  <c r="D1293" i="4"/>
  <c r="B617" i="6" s="1"/>
  <c r="E1293" i="4"/>
  <c r="C617" i="6" s="1"/>
  <c r="F1293" i="4"/>
  <c r="D617" i="6" s="1"/>
  <c r="G1293" i="4"/>
  <c r="E617" i="6" s="1"/>
  <c r="H1293" i="4"/>
  <c r="F617" i="6" s="1"/>
  <c r="I1293" i="4"/>
  <c r="G617" i="6" s="1"/>
  <c r="J1293" i="4"/>
  <c r="K1293" i="4"/>
  <c r="H617" i="6" s="1"/>
  <c r="M1293" i="4"/>
  <c r="I617" i="6" s="1"/>
  <c r="N1293" i="4"/>
  <c r="O1293" i="4"/>
  <c r="P1293" i="4"/>
  <c r="J617" i="6" s="1"/>
  <c r="D1294" i="4"/>
  <c r="B566" i="6" s="1"/>
  <c r="E1294" i="4"/>
  <c r="C566" i="6" s="1"/>
  <c r="F1294" i="4"/>
  <c r="D566" i="6" s="1"/>
  <c r="G1294" i="4"/>
  <c r="E566" i="6" s="1"/>
  <c r="H1294" i="4"/>
  <c r="F566" i="6" s="1"/>
  <c r="I1294" i="4"/>
  <c r="G566" i="6" s="1"/>
  <c r="J1294" i="4"/>
  <c r="K1294" i="4"/>
  <c r="H566" i="6" s="1"/>
  <c r="M1294" i="4"/>
  <c r="I566" i="6" s="1"/>
  <c r="N1294" i="4"/>
  <c r="O1294" i="4"/>
  <c r="P1294" i="4"/>
  <c r="J566" i="6" s="1"/>
  <c r="D1295" i="4"/>
  <c r="B509" i="6" s="1"/>
  <c r="E1295" i="4"/>
  <c r="C509" i="6" s="1"/>
  <c r="F1295" i="4"/>
  <c r="D509" i="6" s="1"/>
  <c r="G1295" i="4"/>
  <c r="E509" i="6" s="1"/>
  <c r="H1295" i="4"/>
  <c r="F509" i="6" s="1"/>
  <c r="I1295" i="4"/>
  <c r="G509" i="6" s="1"/>
  <c r="J1295" i="4"/>
  <c r="K1295" i="4"/>
  <c r="H509" i="6" s="1"/>
  <c r="M1295" i="4"/>
  <c r="I509" i="6" s="1"/>
  <c r="N1295" i="4"/>
  <c r="O1295" i="4"/>
  <c r="P1295" i="4"/>
  <c r="J509" i="6" s="1"/>
  <c r="D1296" i="4"/>
  <c r="B1389" i="6" s="1"/>
  <c r="E1296" i="4"/>
  <c r="C1389" i="6" s="1"/>
  <c r="F1296" i="4"/>
  <c r="D1389" i="6" s="1"/>
  <c r="G1296" i="4"/>
  <c r="E1389" i="6" s="1"/>
  <c r="H1296" i="4"/>
  <c r="F1389" i="6" s="1"/>
  <c r="I1296" i="4"/>
  <c r="G1389" i="6" s="1"/>
  <c r="J1296" i="4"/>
  <c r="K1296" i="4"/>
  <c r="H1389" i="6" s="1"/>
  <c r="M1296" i="4"/>
  <c r="I1389" i="6" s="1"/>
  <c r="N1296" i="4"/>
  <c r="O1296" i="4"/>
  <c r="P1296" i="4"/>
  <c r="J1389" i="6" s="1"/>
  <c r="D1297" i="4"/>
  <c r="B1390" i="6" s="1"/>
  <c r="E1297" i="4"/>
  <c r="C1390" i="6" s="1"/>
  <c r="F1297" i="4"/>
  <c r="D1390" i="6" s="1"/>
  <c r="G1297" i="4"/>
  <c r="E1390" i="6" s="1"/>
  <c r="H1297" i="4"/>
  <c r="F1390" i="6" s="1"/>
  <c r="I1297" i="4"/>
  <c r="G1390" i="6" s="1"/>
  <c r="J1297" i="4"/>
  <c r="K1297" i="4"/>
  <c r="H1390" i="6" s="1"/>
  <c r="M1297" i="4"/>
  <c r="I1390" i="6" s="1"/>
  <c r="N1297" i="4"/>
  <c r="O1297" i="4"/>
  <c r="P1297" i="4"/>
  <c r="J1390" i="6" s="1"/>
  <c r="D1298" i="4"/>
  <c r="B1703" i="6" s="1"/>
  <c r="E1298" i="4"/>
  <c r="C1703" i="6" s="1"/>
  <c r="F1298" i="4"/>
  <c r="D1703" i="6" s="1"/>
  <c r="G1298" i="4"/>
  <c r="E1703" i="6" s="1"/>
  <c r="H1298" i="4"/>
  <c r="F1703" i="6" s="1"/>
  <c r="I1298" i="4"/>
  <c r="G1703" i="6" s="1"/>
  <c r="J1298" i="4"/>
  <c r="K1298" i="4"/>
  <c r="H1703" i="6" s="1"/>
  <c r="M1298" i="4"/>
  <c r="I1703" i="6" s="1"/>
  <c r="N1298" i="4"/>
  <c r="O1298" i="4"/>
  <c r="P1298" i="4"/>
  <c r="J1703" i="6" s="1"/>
  <c r="D1299" i="4"/>
  <c r="B1567" i="6" s="1"/>
  <c r="E1299" i="4"/>
  <c r="C1567" i="6" s="1"/>
  <c r="F1299" i="4"/>
  <c r="D1567" i="6" s="1"/>
  <c r="G1299" i="4"/>
  <c r="E1567" i="6" s="1"/>
  <c r="H1299" i="4"/>
  <c r="F1567" i="6" s="1"/>
  <c r="I1299" i="4"/>
  <c r="G1567" i="6" s="1"/>
  <c r="J1299" i="4"/>
  <c r="K1299" i="4"/>
  <c r="H1567" i="6" s="1"/>
  <c r="M1299" i="4"/>
  <c r="I1567" i="6" s="1"/>
  <c r="N1299" i="4"/>
  <c r="O1299" i="4"/>
  <c r="P1299" i="4"/>
  <c r="J1567" i="6" s="1"/>
  <c r="D1300" i="4"/>
  <c r="B1568" i="6" s="1"/>
  <c r="E1300" i="4"/>
  <c r="C1568" i="6" s="1"/>
  <c r="F1300" i="4"/>
  <c r="D1568" i="6" s="1"/>
  <c r="G1300" i="4"/>
  <c r="E1568" i="6" s="1"/>
  <c r="H1300" i="4"/>
  <c r="F1568" i="6" s="1"/>
  <c r="I1300" i="4"/>
  <c r="G1568" i="6" s="1"/>
  <c r="J1300" i="4"/>
  <c r="K1300" i="4"/>
  <c r="H1568" i="6" s="1"/>
  <c r="M1300" i="4"/>
  <c r="I1568" i="6" s="1"/>
  <c r="N1300" i="4"/>
  <c r="O1300" i="4"/>
  <c r="P1300" i="4"/>
  <c r="J1568" i="6" s="1"/>
  <c r="D1301" i="4"/>
  <c r="B1593" i="6" s="1"/>
  <c r="E1301" i="4"/>
  <c r="C1593" i="6" s="1"/>
  <c r="F1301" i="4"/>
  <c r="D1593" i="6" s="1"/>
  <c r="G1301" i="4"/>
  <c r="E1593" i="6" s="1"/>
  <c r="H1301" i="4"/>
  <c r="F1593" i="6" s="1"/>
  <c r="I1301" i="4"/>
  <c r="G1593" i="6" s="1"/>
  <c r="J1301" i="4"/>
  <c r="K1301" i="4"/>
  <c r="H1593" i="6" s="1"/>
  <c r="M1301" i="4"/>
  <c r="I1593" i="6" s="1"/>
  <c r="N1301" i="4"/>
  <c r="O1301" i="4"/>
  <c r="P1301" i="4"/>
  <c r="J1593" i="6" s="1"/>
  <c r="D1302" i="4"/>
  <c r="B1579" i="6" s="1"/>
  <c r="E1302" i="4"/>
  <c r="C1579" i="6" s="1"/>
  <c r="F1302" i="4"/>
  <c r="D1579" i="6" s="1"/>
  <c r="G1302" i="4"/>
  <c r="E1579" i="6" s="1"/>
  <c r="H1302" i="4"/>
  <c r="F1579" i="6" s="1"/>
  <c r="I1302" i="4"/>
  <c r="G1579" i="6" s="1"/>
  <c r="J1302" i="4"/>
  <c r="K1302" i="4"/>
  <c r="H1579" i="6" s="1"/>
  <c r="M1302" i="4"/>
  <c r="I1579" i="6" s="1"/>
  <c r="N1302" i="4"/>
  <c r="O1302" i="4"/>
  <c r="P1302" i="4"/>
  <c r="J1579" i="6" s="1"/>
  <c r="D1303" i="4"/>
  <c r="B1609" i="6" s="1"/>
  <c r="E1303" i="4"/>
  <c r="C1609" i="6" s="1"/>
  <c r="F1303" i="4"/>
  <c r="D1609" i="6" s="1"/>
  <c r="G1303" i="4"/>
  <c r="E1609" i="6" s="1"/>
  <c r="H1303" i="4"/>
  <c r="F1609" i="6" s="1"/>
  <c r="I1303" i="4"/>
  <c r="G1609" i="6" s="1"/>
  <c r="J1303" i="4"/>
  <c r="K1303" i="4"/>
  <c r="H1609" i="6" s="1"/>
  <c r="M1303" i="4"/>
  <c r="I1609" i="6" s="1"/>
  <c r="N1303" i="4"/>
  <c r="O1303" i="4"/>
  <c r="P1303" i="4"/>
  <c r="J1609" i="6" s="1"/>
  <c r="D1304" i="4"/>
  <c r="B1699" i="6" s="1"/>
  <c r="E1304" i="4"/>
  <c r="C1699" i="6" s="1"/>
  <c r="F1304" i="4"/>
  <c r="D1699" i="6" s="1"/>
  <c r="G1304" i="4"/>
  <c r="E1699" i="6" s="1"/>
  <c r="H1304" i="4"/>
  <c r="F1699" i="6" s="1"/>
  <c r="I1304" i="4"/>
  <c r="G1699" i="6" s="1"/>
  <c r="J1304" i="4"/>
  <c r="K1304" i="4"/>
  <c r="H1699" i="6" s="1"/>
  <c r="M1304" i="4"/>
  <c r="I1699" i="6" s="1"/>
  <c r="N1304" i="4"/>
  <c r="O1304" i="4"/>
  <c r="P1304" i="4"/>
  <c r="J1699" i="6" s="1"/>
  <c r="D1305" i="4"/>
  <c r="B1574" i="6" s="1"/>
  <c r="E1305" i="4"/>
  <c r="C1574" i="6" s="1"/>
  <c r="F1305" i="4"/>
  <c r="D1574" i="6" s="1"/>
  <c r="G1305" i="4"/>
  <c r="E1574" i="6" s="1"/>
  <c r="H1305" i="4"/>
  <c r="F1574" i="6" s="1"/>
  <c r="I1305" i="4"/>
  <c r="G1574" i="6" s="1"/>
  <c r="J1305" i="4"/>
  <c r="K1305" i="4"/>
  <c r="H1574" i="6" s="1"/>
  <c r="M1305" i="4"/>
  <c r="I1574" i="6" s="1"/>
  <c r="N1305" i="4"/>
  <c r="O1305" i="4"/>
  <c r="P1305" i="4"/>
  <c r="J1574" i="6" s="1"/>
  <c r="D1306" i="4"/>
  <c r="B1508" i="6" s="1"/>
  <c r="E1306" i="4"/>
  <c r="C1508" i="6" s="1"/>
  <c r="F1306" i="4"/>
  <c r="D1508" i="6" s="1"/>
  <c r="G1306" i="4"/>
  <c r="E1508" i="6" s="1"/>
  <c r="H1306" i="4"/>
  <c r="F1508" i="6" s="1"/>
  <c r="I1306" i="4"/>
  <c r="G1508" i="6" s="1"/>
  <c r="J1306" i="4"/>
  <c r="K1306" i="4"/>
  <c r="H1508" i="6" s="1"/>
  <c r="M1306" i="4"/>
  <c r="I1508" i="6" s="1"/>
  <c r="N1306" i="4"/>
  <c r="O1306" i="4"/>
  <c r="P1306" i="4"/>
  <c r="J1508" i="6" s="1"/>
  <c r="D1307" i="4"/>
  <c r="B1506" i="6" s="1"/>
  <c r="E1307" i="4"/>
  <c r="C1506" i="6" s="1"/>
  <c r="F1307" i="4"/>
  <c r="D1506" i="6" s="1"/>
  <c r="G1307" i="4"/>
  <c r="E1506" i="6" s="1"/>
  <c r="H1307" i="4"/>
  <c r="F1506" i="6" s="1"/>
  <c r="I1307" i="4"/>
  <c r="G1506" i="6" s="1"/>
  <c r="J1307" i="4"/>
  <c r="K1307" i="4"/>
  <c r="H1506" i="6" s="1"/>
  <c r="M1307" i="4"/>
  <c r="I1506" i="6" s="1"/>
  <c r="N1307" i="4"/>
  <c r="O1307" i="4"/>
  <c r="P1307" i="4"/>
  <c r="J1506" i="6" s="1"/>
  <c r="D1308" i="4"/>
  <c r="B583" i="6" s="1"/>
  <c r="E1308" i="4"/>
  <c r="C583" i="6" s="1"/>
  <c r="F1308" i="4"/>
  <c r="D583" i="6" s="1"/>
  <c r="G1308" i="4"/>
  <c r="E583" i="6" s="1"/>
  <c r="H1308" i="4"/>
  <c r="F583" i="6" s="1"/>
  <c r="I1308" i="4"/>
  <c r="G583" i="6" s="1"/>
  <c r="J1308" i="4"/>
  <c r="K1308" i="4"/>
  <c r="H583" i="6" s="1"/>
  <c r="M1308" i="4"/>
  <c r="I583" i="6" s="1"/>
  <c r="N1308" i="4"/>
  <c r="O1308" i="4"/>
  <c r="P1308" i="4"/>
  <c r="J583" i="6" s="1"/>
  <c r="D1309" i="4"/>
  <c r="B504" i="6" s="1"/>
  <c r="E1309" i="4"/>
  <c r="C504" i="6" s="1"/>
  <c r="F1309" i="4"/>
  <c r="D504" i="6" s="1"/>
  <c r="G1309" i="4"/>
  <c r="E504" i="6" s="1"/>
  <c r="H1309" i="4"/>
  <c r="F504" i="6" s="1"/>
  <c r="I1309" i="4"/>
  <c r="G504" i="6" s="1"/>
  <c r="J1309" i="4"/>
  <c r="K1309" i="4"/>
  <c r="H504" i="6" s="1"/>
  <c r="M1309" i="4"/>
  <c r="I504" i="6" s="1"/>
  <c r="N1309" i="4"/>
  <c r="O1309" i="4"/>
  <c r="P1309" i="4"/>
  <c r="J504" i="6" s="1"/>
  <c r="D1310" i="4"/>
  <c r="B589" i="6" s="1"/>
  <c r="E1310" i="4"/>
  <c r="C589" i="6" s="1"/>
  <c r="F1310" i="4"/>
  <c r="D589" i="6" s="1"/>
  <c r="G1310" i="4"/>
  <c r="E589" i="6" s="1"/>
  <c r="H1310" i="4"/>
  <c r="F589" i="6" s="1"/>
  <c r="I1310" i="4"/>
  <c r="G589" i="6" s="1"/>
  <c r="J1310" i="4"/>
  <c r="K1310" i="4"/>
  <c r="H589" i="6" s="1"/>
  <c r="M1310" i="4"/>
  <c r="I589" i="6" s="1"/>
  <c r="N1310" i="4"/>
  <c r="O1310" i="4"/>
  <c r="P1310" i="4"/>
  <c r="J589" i="6" s="1"/>
  <c r="D1311" i="4"/>
  <c r="B500" i="6" s="1"/>
  <c r="E1311" i="4"/>
  <c r="C500" i="6" s="1"/>
  <c r="F1311" i="4"/>
  <c r="D500" i="6" s="1"/>
  <c r="G1311" i="4"/>
  <c r="E500" i="6" s="1"/>
  <c r="H1311" i="4"/>
  <c r="F500" i="6" s="1"/>
  <c r="I1311" i="4"/>
  <c r="G500" i="6" s="1"/>
  <c r="J1311" i="4"/>
  <c r="K1311" i="4"/>
  <c r="H500" i="6" s="1"/>
  <c r="M1311" i="4"/>
  <c r="I500" i="6" s="1"/>
  <c r="N1311" i="4"/>
  <c r="O1311" i="4"/>
  <c r="P1311" i="4"/>
  <c r="J500" i="6" s="1"/>
  <c r="D1312" i="4"/>
  <c r="B481" i="6" s="1"/>
  <c r="E1312" i="4"/>
  <c r="C481" i="6" s="1"/>
  <c r="F1312" i="4"/>
  <c r="D481" i="6" s="1"/>
  <c r="G1312" i="4"/>
  <c r="E481" i="6" s="1"/>
  <c r="H1312" i="4"/>
  <c r="F481" i="6" s="1"/>
  <c r="I1312" i="4"/>
  <c r="G481" i="6" s="1"/>
  <c r="J1312" i="4"/>
  <c r="K1312" i="4"/>
  <c r="H481" i="6" s="1"/>
  <c r="M1312" i="4"/>
  <c r="I481" i="6" s="1"/>
  <c r="N1312" i="4"/>
  <c r="O1312" i="4"/>
  <c r="P1312" i="4"/>
  <c r="J481" i="6" s="1"/>
  <c r="D1313" i="4"/>
  <c r="B214" i="6" s="1"/>
  <c r="E1313" i="4"/>
  <c r="C214" i="6" s="1"/>
  <c r="F1313" i="4"/>
  <c r="D214" i="6" s="1"/>
  <c r="G1313" i="4"/>
  <c r="E214" i="6" s="1"/>
  <c r="H1313" i="4"/>
  <c r="F214" i="6" s="1"/>
  <c r="I1313" i="4"/>
  <c r="G214" i="6" s="1"/>
  <c r="J1313" i="4"/>
  <c r="K1313" i="4"/>
  <c r="H214" i="6" s="1"/>
  <c r="M1313" i="4"/>
  <c r="I214" i="6" s="1"/>
  <c r="N1313" i="4"/>
  <c r="O1313" i="4"/>
  <c r="P1313" i="4"/>
  <c r="J214" i="6" s="1"/>
  <c r="D1314" i="4"/>
  <c r="B708" i="6" s="1"/>
  <c r="E1314" i="4"/>
  <c r="C708" i="6" s="1"/>
  <c r="F1314" i="4"/>
  <c r="D708" i="6" s="1"/>
  <c r="G1314" i="4"/>
  <c r="E708" i="6" s="1"/>
  <c r="H1314" i="4"/>
  <c r="F708" i="6" s="1"/>
  <c r="I1314" i="4"/>
  <c r="G708" i="6" s="1"/>
  <c r="J1314" i="4"/>
  <c r="K1314" i="4"/>
  <c r="H708" i="6" s="1"/>
  <c r="M1314" i="4"/>
  <c r="I708" i="6" s="1"/>
  <c r="N1314" i="4"/>
  <c r="O1314" i="4"/>
  <c r="P1314" i="4"/>
  <c r="J708" i="6" s="1"/>
  <c r="D1315" i="4"/>
  <c r="B351" i="6" s="1"/>
  <c r="E1315" i="4"/>
  <c r="C351" i="6" s="1"/>
  <c r="F1315" i="4"/>
  <c r="D351" i="6" s="1"/>
  <c r="G1315" i="4"/>
  <c r="E351" i="6" s="1"/>
  <c r="H1315" i="4"/>
  <c r="F351" i="6" s="1"/>
  <c r="I1315" i="4"/>
  <c r="G351" i="6" s="1"/>
  <c r="J1315" i="4"/>
  <c r="K1315" i="4"/>
  <c r="H351" i="6" s="1"/>
  <c r="M1315" i="4"/>
  <c r="I351" i="6" s="1"/>
  <c r="N1315" i="4"/>
  <c r="O1315" i="4"/>
  <c r="P1315" i="4"/>
  <c r="J351" i="6" s="1"/>
  <c r="D1316" i="4"/>
  <c r="B280" i="6" s="1"/>
  <c r="E1316" i="4"/>
  <c r="C280" i="6" s="1"/>
  <c r="F1316" i="4"/>
  <c r="D280" i="6" s="1"/>
  <c r="G1316" i="4"/>
  <c r="E280" i="6" s="1"/>
  <c r="H1316" i="4"/>
  <c r="F280" i="6" s="1"/>
  <c r="I1316" i="4"/>
  <c r="G280" i="6" s="1"/>
  <c r="J1316" i="4"/>
  <c r="K1316" i="4"/>
  <c r="H280" i="6" s="1"/>
  <c r="M1316" i="4"/>
  <c r="I280" i="6" s="1"/>
  <c r="N1316" i="4"/>
  <c r="O1316" i="4"/>
  <c r="P1316" i="4"/>
  <c r="J280" i="6" s="1"/>
  <c r="D1317" i="4"/>
  <c r="B193" i="6" s="1"/>
  <c r="E1317" i="4"/>
  <c r="C193" i="6" s="1"/>
  <c r="F1317" i="4"/>
  <c r="D193" i="6" s="1"/>
  <c r="G1317" i="4"/>
  <c r="E193" i="6" s="1"/>
  <c r="H1317" i="4"/>
  <c r="F193" i="6" s="1"/>
  <c r="I1317" i="4"/>
  <c r="G193" i="6" s="1"/>
  <c r="J1317" i="4"/>
  <c r="K1317" i="4"/>
  <c r="H193" i="6" s="1"/>
  <c r="M1317" i="4"/>
  <c r="I193" i="6" s="1"/>
  <c r="N1317" i="4"/>
  <c r="O1317" i="4"/>
  <c r="P1317" i="4"/>
  <c r="J193" i="6" s="1"/>
  <c r="D1318" i="4"/>
  <c r="B169" i="6" s="1"/>
  <c r="E1318" i="4"/>
  <c r="C169" i="6" s="1"/>
  <c r="F1318" i="4"/>
  <c r="D169" i="6" s="1"/>
  <c r="G1318" i="4"/>
  <c r="E169" i="6" s="1"/>
  <c r="H1318" i="4"/>
  <c r="F169" i="6" s="1"/>
  <c r="I1318" i="4"/>
  <c r="G169" i="6" s="1"/>
  <c r="J1318" i="4"/>
  <c r="K1318" i="4"/>
  <c r="H169" i="6" s="1"/>
  <c r="M1318" i="4"/>
  <c r="I169" i="6" s="1"/>
  <c r="N1318" i="4"/>
  <c r="O1318" i="4"/>
  <c r="P1318" i="4"/>
  <c r="J169" i="6" s="1"/>
  <c r="D1319" i="4"/>
  <c r="B1541" i="6" s="1"/>
  <c r="E1319" i="4"/>
  <c r="C1541" i="6" s="1"/>
  <c r="F1319" i="4"/>
  <c r="D1541" i="6" s="1"/>
  <c r="G1319" i="4"/>
  <c r="E1541" i="6" s="1"/>
  <c r="H1319" i="4"/>
  <c r="F1541" i="6" s="1"/>
  <c r="I1319" i="4"/>
  <c r="G1541" i="6" s="1"/>
  <c r="J1319" i="4"/>
  <c r="K1319" i="4"/>
  <c r="H1541" i="6" s="1"/>
  <c r="M1319" i="4"/>
  <c r="I1541" i="6" s="1"/>
  <c r="N1319" i="4"/>
  <c r="O1319" i="4"/>
  <c r="P1319" i="4"/>
  <c r="J1541" i="6" s="1"/>
  <c r="D1320" i="4"/>
  <c r="B174" i="6" s="1"/>
  <c r="E1320" i="4"/>
  <c r="C174" i="6" s="1"/>
  <c r="F1320" i="4"/>
  <c r="D174" i="6" s="1"/>
  <c r="G1320" i="4"/>
  <c r="E174" i="6" s="1"/>
  <c r="H1320" i="4"/>
  <c r="F174" i="6" s="1"/>
  <c r="I1320" i="4"/>
  <c r="G174" i="6" s="1"/>
  <c r="J1320" i="4"/>
  <c r="K1320" i="4"/>
  <c r="H174" i="6" s="1"/>
  <c r="M1320" i="4"/>
  <c r="I174" i="6" s="1"/>
  <c r="N1320" i="4"/>
  <c r="O1320" i="4"/>
  <c r="P1320" i="4"/>
  <c r="J174" i="6" s="1"/>
  <c r="D1321" i="4"/>
  <c r="B302" i="6" s="1"/>
  <c r="E1321" i="4"/>
  <c r="C302" i="6" s="1"/>
  <c r="F1321" i="4"/>
  <c r="D302" i="6" s="1"/>
  <c r="G1321" i="4"/>
  <c r="E302" i="6" s="1"/>
  <c r="H1321" i="4"/>
  <c r="F302" i="6" s="1"/>
  <c r="I1321" i="4"/>
  <c r="G302" i="6" s="1"/>
  <c r="J1321" i="4"/>
  <c r="K1321" i="4"/>
  <c r="H302" i="6" s="1"/>
  <c r="M1321" i="4"/>
  <c r="I302" i="6" s="1"/>
  <c r="N1321" i="4"/>
  <c r="O1321" i="4"/>
  <c r="P1321" i="4"/>
  <c r="J302" i="6" s="1"/>
  <c r="D1322" i="4"/>
  <c r="B561" i="6" s="1"/>
  <c r="E1322" i="4"/>
  <c r="C561" i="6" s="1"/>
  <c r="F1322" i="4"/>
  <c r="D561" i="6" s="1"/>
  <c r="G1322" i="4"/>
  <c r="E561" i="6" s="1"/>
  <c r="H1322" i="4"/>
  <c r="F561" i="6" s="1"/>
  <c r="I1322" i="4"/>
  <c r="G561" i="6" s="1"/>
  <c r="J1322" i="4"/>
  <c r="K1322" i="4"/>
  <c r="H561" i="6" s="1"/>
  <c r="M1322" i="4"/>
  <c r="I561" i="6" s="1"/>
  <c r="N1322" i="4"/>
  <c r="O1322" i="4"/>
  <c r="P1322" i="4"/>
  <c r="J561" i="6" s="1"/>
  <c r="D1323" i="4"/>
  <c r="B1499" i="6" s="1"/>
  <c r="E1323" i="4"/>
  <c r="C1499" i="6" s="1"/>
  <c r="F1323" i="4"/>
  <c r="D1499" i="6" s="1"/>
  <c r="G1323" i="4"/>
  <c r="E1499" i="6" s="1"/>
  <c r="H1323" i="4"/>
  <c r="F1499" i="6" s="1"/>
  <c r="I1323" i="4"/>
  <c r="G1499" i="6" s="1"/>
  <c r="J1323" i="4"/>
  <c r="K1323" i="4"/>
  <c r="H1499" i="6" s="1"/>
  <c r="M1323" i="4"/>
  <c r="I1499" i="6" s="1"/>
  <c r="N1323" i="4"/>
  <c r="O1323" i="4"/>
  <c r="P1323" i="4"/>
  <c r="J1499" i="6" s="1"/>
  <c r="D1324" i="4"/>
  <c r="B841" i="6" s="1"/>
  <c r="E1324" i="4"/>
  <c r="C841" i="6" s="1"/>
  <c r="F1324" i="4"/>
  <c r="D841" i="6" s="1"/>
  <c r="G1324" i="4"/>
  <c r="E841" i="6" s="1"/>
  <c r="H1324" i="4"/>
  <c r="F841" i="6" s="1"/>
  <c r="I1324" i="4"/>
  <c r="G841" i="6" s="1"/>
  <c r="J1324" i="4"/>
  <c r="K1324" i="4"/>
  <c r="H841" i="6" s="1"/>
  <c r="M1324" i="4"/>
  <c r="I841" i="6" s="1"/>
  <c r="N1324" i="4"/>
  <c r="O1324" i="4"/>
  <c r="P1324" i="4"/>
  <c r="J841" i="6" s="1"/>
  <c r="D1325" i="4"/>
  <c r="B895" i="6" s="1"/>
  <c r="E1325" i="4"/>
  <c r="C895" i="6" s="1"/>
  <c r="F1325" i="4"/>
  <c r="D895" i="6" s="1"/>
  <c r="G1325" i="4"/>
  <c r="E895" i="6" s="1"/>
  <c r="H1325" i="4"/>
  <c r="F895" i="6" s="1"/>
  <c r="I1325" i="4"/>
  <c r="G895" i="6" s="1"/>
  <c r="J1325" i="4"/>
  <c r="K1325" i="4"/>
  <c r="H895" i="6" s="1"/>
  <c r="M1325" i="4"/>
  <c r="I895" i="6" s="1"/>
  <c r="N1325" i="4"/>
  <c r="O1325" i="4"/>
  <c r="P1325" i="4"/>
  <c r="J895" i="6" s="1"/>
  <c r="D1326" i="4"/>
  <c r="B575" i="6" s="1"/>
  <c r="E1326" i="4"/>
  <c r="C575" i="6" s="1"/>
  <c r="F1326" i="4"/>
  <c r="D575" i="6" s="1"/>
  <c r="G1326" i="4"/>
  <c r="E575" i="6" s="1"/>
  <c r="H1326" i="4"/>
  <c r="F575" i="6" s="1"/>
  <c r="I1326" i="4"/>
  <c r="G575" i="6" s="1"/>
  <c r="J1326" i="4"/>
  <c r="K1326" i="4"/>
  <c r="H575" i="6" s="1"/>
  <c r="M1326" i="4"/>
  <c r="I575" i="6" s="1"/>
  <c r="N1326" i="4"/>
  <c r="O1326" i="4"/>
  <c r="P1326" i="4"/>
  <c r="J575" i="6" s="1"/>
  <c r="D1327" i="4"/>
  <c r="B443" i="6" s="1"/>
  <c r="E1327" i="4"/>
  <c r="C443" i="6" s="1"/>
  <c r="F1327" i="4"/>
  <c r="D443" i="6" s="1"/>
  <c r="G1327" i="4"/>
  <c r="E443" i="6" s="1"/>
  <c r="H1327" i="4"/>
  <c r="F443" i="6" s="1"/>
  <c r="I1327" i="4"/>
  <c r="G443" i="6" s="1"/>
  <c r="J1327" i="4"/>
  <c r="K1327" i="4"/>
  <c r="H443" i="6" s="1"/>
  <c r="M1327" i="4"/>
  <c r="I443" i="6" s="1"/>
  <c r="N1327" i="4"/>
  <c r="O1327" i="4"/>
  <c r="P1327" i="4"/>
  <c r="J443" i="6" s="1"/>
  <c r="D1328" i="4"/>
  <c r="B444" i="6" s="1"/>
  <c r="E1328" i="4"/>
  <c r="C444" i="6" s="1"/>
  <c r="F1328" i="4"/>
  <c r="D444" i="6" s="1"/>
  <c r="G1328" i="4"/>
  <c r="E444" i="6" s="1"/>
  <c r="H1328" i="4"/>
  <c r="F444" i="6" s="1"/>
  <c r="I1328" i="4"/>
  <c r="G444" i="6" s="1"/>
  <c r="J1328" i="4"/>
  <c r="K1328" i="4"/>
  <c r="H444" i="6" s="1"/>
  <c r="M1328" i="4"/>
  <c r="I444" i="6" s="1"/>
  <c r="N1328" i="4"/>
  <c r="O1328" i="4"/>
  <c r="P1328" i="4"/>
  <c r="J444" i="6" s="1"/>
  <c r="D1329" i="4"/>
  <c r="B445" i="6" s="1"/>
  <c r="E1329" i="4"/>
  <c r="C445" i="6" s="1"/>
  <c r="F1329" i="4"/>
  <c r="D445" i="6" s="1"/>
  <c r="G1329" i="4"/>
  <c r="E445" i="6" s="1"/>
  <c r="H1329" i="4"/>
  <c r="F445" i="6" s="1"/>
  <c r="I1329" i="4"/>
  <c r="G445" i="6" s="1"/>
  <c r="J1329" i="4"/>
  <c r="K1329" i="4"/>
  <c r="H445" i="6" s="1"/>
  <c r="M1329" i="4"/>
  <c r="I445" i="6" s="1"/>
  <c r="N1329" i="4"/>
  <c r="O1329" i="4"/>
  <c r="P1329" i="4"/>
  <c r="J445" i="6" s="1"/>
  <c r="D1330" i="4"/>
  <c r="B446" i="6" s="1"/>
  <c r="E1330" i="4"/>
  <c r="C446" i="6" s="1"/>
  <c r="F1330" i="4"/>
  <c r="D446" i="6" s="1"/>
  <c r="G1330" i="4"/>
  <c r="E446" i="6" s="1"/>
  <c r="H1330" i="4"/>
  <c r="F446" i="6" s="1"/>
  <c r="I1330" i="4"/>
  <c r="G446" i="6" s="1"/>
  <c r="J1330" i="4"/>
  <c r="K1330" i="4"/>
  <c r="H446" i="6" s="1"/>
  <c r="M1330" i="4"/>
  <c r="I446" i="6" s="1"/>
  <c r="N1330" i="4"/>
  <c r="O1330" i="4"/>
  <c r="P1330" i="4"/>
  <c r="J446" i="6" s="1"/>
  <c r="D1331" i="4"/>
  <c r="B1551" i="6" s="1"/>
  <c r="E1331" i="4"/>
  <c r="C1551" i="6" s="1"/>
  <c r="F1331" i="4"/>
  <c r="D1551" i="6" s="1"/>
  <c r="G1331" i="4"/>
  <c r="E1551" i="6" s="1"/>
  <c r="H1331" i="4"/>
  <c r="F1551" i="6" s="1"/>
  <c r="I1331" i="4"/>
  <c r="G1551" i="6" s="1"/>
  <c r="J1331" i="4"/>
  <c r="K1331" i="4"/>
  <c r="H1551" i="6" s="1"/>
  <c r="M1331" i="4"/>
  <c r="I1551" i="6" s="1"/>
  <c r="N1331" i="4"/>
  <c r="O1331" i="4"/>
  <c r="P1331" i="4"/>
  <c r="J1551" i="6" s="1"/>
  <c r="D1332" i="4"/>
  <c r="B664" i="6" s="1"/>
  <c r="E1332" i="4"/>
  <c r="C664" i="6" s="1"/>
  <c r="F1332" i="4"/>
  <c r="D664" i="6" s="1"/>
  <c r="G1332" i="4"/>
  <c r="E664" i="6" s="1"/>
  <c r="H1332" i="4"/>
  <c r="F664" i="6" s="1"/>
  <c r="I1332" i="4"/>
  <c r="G664" i="6" s="1"/>
  <c r="J1332" i="4"/>
  <c r="K1332" i="4"/>
  <c r="H664" i="6" s="1"/>
  <c r="M1332" i="4"/>
  <c r="I664" i="6" s="1"/>
  <c r="N1332" i="4"/>
  <c r="O1332" i="4"/>
  <c r="P1332" i="4"/>
  <c r="J664" i="6" s="1"/>
  <c r="D1333" i="4"/>
  <c r="B704" i="6" s="1"/>
  <c r="E1333" i="4"/>
  <c r="C704" i="6" s="1"/>
  <c r="F1333" i="4"/>
  <c r="D704" i="6" s="1"/>
  <c r="G1333" i="4"/>
  <c r="E704" i="6" s="1"/>
  <c r="H1333" i="4"/>
  <c r="F704" i="6" s="1"/>
  <c r="I1333" i="4"/>
  <c r="G704" i="6" s="1"/>
  <c r="J1333" i="4"/>
  <c r="K1333" i="4"/>
  <c r="H704" i="6" s="1"/>
  <c r="M1333" i="4"/>
  <c r="I704" i="6" s="1"/>
  <c r="N1333" i="4"/>
  <c r="O1333" i="4"/>
  <c r="P1333" i="4"/>
  <c r="J704" i="6" s="1"/>
  <c r="D1334" i="4"/>
  <c r="B551" i="6" s="1"/>
  <c r="E1334" i="4"/>
  <c r="C551" i="6" s="1"/>
  <c r="F1334" i="4"/>
  <c r="D551" i="6" s="1"/>
  <c r="G1334" i="4"/>
  <c r="E551" i="6" s="1"/>
  <c r="H1334" i="4"/>
  <c r="F551" i="6" s="1"/>
  <c r="I1334" i="4"/>
  <c r="G551" i="6" s="1"/>
  <c r="J1334" i="4"/>
  <c r="K1334" i="4"/>
  <c r="H551" i="6" s="1"/>
  <c r="M1334" i="4"/>
  <c r="I551" i="6" s="1"/>
  <c r="N1334" i="4"/>
  <c r="O1334" i="4"/>
  <c r="P1334" i="4"/>
  <c r="J551" i="6" s="1"/>
  <c r="D1335" i="4"/>
  <c r="B1696" i="6" s="1"/>
  <c r="E1335" i="4"/>
  <c r="C1696" i="6" s="1"/>
  <c r="F1335" i="4"/>
  <c r="D1696" i="6" s="1"/>
  <c r="G1335" i="4"/>
  <c r="E1696" i="6" s="1"/>
  <c r="H1335" i="4"/>
  <c r="F1696" i="6" s="1"/>
  <c r="I1335" i="4"/>
  <c r="G1696" i="6" s="1"/>
  <c r="J1335" i="4"/>
  <c r="K1335" i="4"/>
  <c r="H1696" i="6" s="1"/>
  <c r="M1335" i="4"/>
  <c r="I1696" i="6" s="1"/>
  <c r="N1335" i="4"/>
  <c r="O1335" i="4"/>
  <c r="P1335" i="4"/>
  <c r="J1696" i="6" s="1"/>
  <c r="D1336" i="4"/>
  <c r="B1523" i="6" s="1"/>
  <c r="E1336" i="4"/>
  <c r="C1523" i="6" s="1"/>
  <c r="F1336" i="4"/>
  <c r="D1523" i="6" s="1"/>
  <c r="G1336" i="4"/>
  <c r="E1523" i="6" s="1"/>
  <c r="H1336" i="4"/>
  <c r="F1523" i="6" s="1"/>
  <c r="I1336" i="4"/>
  <c r="G1523" i="6" s="1"/>
  <c r="J1336" i="4"/>
  <c r="K1336" i="4"/>
  <c r="H1523" i="6" s="1"/>
  <c r="M1336" i="4"/>
  <c r="I1523" i="6" s="1"/>
  <c r="N1336" i="4"/>
  <c r="O1336" i="4"/>
  <c r="P1336" i="4"/>
  <c r="J1523" i="6" s="1"/>
  <c r="D1337" i="4"/>
  <c r="B1530" i="6" s="1"/>
  <c r="E1337" i="4"/>
  <c r="C1530" i="6" s="1"/>
  <c r="F1337" i="4"/>
  <c r="D1530" i="6" s="1"/>
  <c r="G1337" i="4"/>
  <c r="E1530" i="6" s="1"/>
  <c r="H1337" i="4"/>
  <c r="F1530" i="6" s="1"/>
  <c r="I1337" i="4"/>
  <c r="G1530" i="6" s="1"/>
  <c r="J1337" i="4"/>
  <c r="K1337" i="4"/>
  <c r="H1530" i="6" s="1"/>
  <c r="M1337" i="4"/>
  <c r="I1530" i="6" s="1"/>
  <c r="N1337" i="4"/>
  <c r="O1337" i="4"/>
  <c r="P1337" i="4"/>
  <c r="J1530" i="6" s="1"/>
  <c r="D1338" i="4"/>
  <c r="B1711" i="6" s="1"/>
  <c r="E1338" i="4"/>
  <c r="C1711" i="6" s="1"/>
  <c r="F1338" i="4"/>
  <c r="D1711" i="6" s="1"/>
  <c r="G1338" i="4"/>
  <c r="E1711" i="6" s="1"/>
  <c r="H1338" i="4"/>
  <c r="F1711" i="6" s="1"/>
  <c r="I1338" i="4"/>
  <c r="G1711" i="6" s="1"/>
  <c r="J1338" i="4"/>
  <c r="K1338" i="4"/>
  <c r="H1711" i="6" s="1"/>
  <c r="M1338" i="4"/>
  <c r="I1711" i="6" s="1"/>
  <c r="N1338" i="4"/>
  <c r="O1338" i="4"/>
  <c r="P1338" i="4"/>
  <c r="J1711" i="6" s="1"/>
  <c r="D1339" i="4"/>
  <c r="B720" i="6" s="1"/>
  <c r="E1339" i="4"/>
  <c r="C720" i="6" s="1"/>
  <c r="F1339" i="4"/>
  <c r="D720" i="6" s="1"/>
  <c r="G1339" i="4"/>
  <c r="E720" i="6" s="1"/>
  <c r="H1339" i="4"/>
  <c r="F720" i="6" s="1"/>
  <c r="I1339" i="4"/>
  <c r="G720" i="6" s="1"/>
  <c r="J1339" i="4"/>
  <c r="K1339" i="4"/>
  <c r="H720" i="6" s="1"/>
  <c r="M1339" i="4"/>
  <c r="I720" i="6" s="1"/>
  <c r="N1339" i="4"/>
  <c r="O1339" i="4"/>
  <c r="P1339" i="4"/>
  <c r="J720" i="6" s="1"/>
  <c r="D1340" i="4"/>
  <c r="B354" i="6" s="1"/>
  <c r="E1340" i="4"/>
  <c r="C354" i="6" s="1"/>
  <c r="F1340" i="4"/>
  <c r="D354" i="6" s="1"/>
  <c r="G1340" i="4"/>
  <c r="E354" i="6" s="1"/>
  <c r="H1340" i="4"/>
  <c r="F354" i="6" s="1"/>
  <c r="I1340" i="4"/>
  <c r="G354" i="6" s="1"/>
  <c r="J1340" i="4"/>
  <c r="K1340" i="4"/>
  <c r="H354" i="6" s="1"/>
  <c r="M1340" i="4"/>
  <c r="I354" i="6" s="1"/>
  <c r="N1340" i="4"/>
  <c r="O1340" i="4"/>
  <c r="P1340" i="4"/>
  <c r="J354" i="6" s="1"/>
  <c r="D1341" i="4"/>
  <c r="B1758" i="6" s="1"/>
  <c r="E1341" i="4"/>
  <c r="C1758" i="6" s="1"/>
  <c r="F1341" i="4"/>
  <c r="D1758" i="6" s="1"/>
  <c r="G1341" i="4"/>
  <c r="E1758" i="6" s="1"/>
  <c r="H1341" i="4"/>
  <c r="F1758" i="6" s="1"/>
  <c r="I1341" i="4"/>
  <c r="G1758" i="6" s="1"/>
  <c r="J1341" i="4"/>
  <c r="K1341" i="4"/>
  <c r="H1758" i="6" s="1"/>
  <c r="M1341" i="4"/>
  <c r="I1758" i="6" s="1"/>
  <c r="N1341" i="4"/>
  <c r="O1341" i="4"/>
  <c r="P1341" i="4"/>
  <c r="J1758" i="6" s="1"/>
  <c r="D1342" i="4"/>
  <c r="B599" i="6" s="1"/>
  <c r="E1342" i="4"/>
  <c r="C599" i="6" s="1"/>
  <c r="F1342" i="4"/>
  <c r="D599" i="6" s="1"/>
  <c r="G1342" i="4"/>
  <c r="E599" i="6" s="1"/>
  <c r="H1342" i="4"/>
  <c r="F599" i="6" s="1"/>
  <c r="I1342" i="4"/>
  <c r="G599" i="6" s="1"/>
  <c r="J1342" i="4"/>
  <c r="K1342" i="4"/>
  <c r="H599" i="6" s="1"/>
  <c r="M1342" i="4"/>
  <c r="I599" i="6" s="1"/>
  <c r="N1342" i="4"/>
  <c r="O1342" i="4"/>
  <c r="P1342" i="4"/>
  <c r="J599" i="6" s="1"/>
  <c r="D1343" i="4"/>
  <c r="B1605" i="6" s="1"/>
  <c r="E1343" i="4"/>
  <c r="C1605" i="6" s="1"/>
  <c r="F1343" i="4"/>
  <c r="D1605" i="6" s="1"/>
  <c r="G1343" i="4"/>
  <c r="E1605" i="6" s="1"/>
  <c r="H1343" i="4"/>
  <c r="F1605" i="6" s="1"/>
  <c r="I1343" i="4"/>
  <c r="G1605" i="6" s="1"/>
  <c r="J1343" i="4"/>
  <c r="K1343" i="4"/>
  <c r="H1605" i="6" s="1"/>
  <c r="M1343" i="4"/>
  <c r="I1605" i="6" s="1"/>
  <c r="N1343" i="4"/>
  <c r="O1343" i="4"/>
  <c r="P1343" i="4"/>
  <c r="J1605" i="6" s="1"/>
  <c r="D1344" i="4"/>
  <c r="B1745" i="6" s="1"/>
  <c r="E1344" i="4"/>
  <c r="C1745" i="6" s="1"/>
  <c r="F1344" i="4"/>
  <c r="D1745" i="6" s="1"/>
  <c r="G1344" i="4"/>
  <c r="E1745" i="6" s="1"/>
  <c r="H1344" i="4"/>
  <c r="F1745" i="6" s="1"/>
  <c r="I1344" i="4"/>
  <c r="G1745" i="6" s="1"/>
  <c r="J1344" i="4"/>
  <c r="K1344" i="4"/>
  <c r="H1745" i="6" s="1"/>
  <c r="M1344" i="4"/>
  <c r="I1745" i="6" s="1"/>
  <c r="N1344" i="4"/>
  <c r="O1344" i="4"/>
  <c r="P1344" i="4"/>
  <c r="J1745" i="6" s="1"/>
  <c r="D1345" i="4"/>
  <c r="B543" i="6" s="1"/>
  <c r="E1345" i="4"/>
  <c r="C543" i="6" s="1"/>
  <c r="F1345" i="4"/>
  <c r="D543" i="6" s="1"/>
  <c r="G1345" i="4"/>
  <c r="E543" i="6" s="1"/>
  <c r="H1345" i="4"/>
  <c r="F543" i="6" s="1"/>
  <c r="I1345" i="4"/>
  <c r="G543" i="6" s="1"/>
  <c r="J1345" i="4"/>
  <c r="K1345" i="4"/>
  <c r="H543" i="6" s="1"/>
  <c r="M1345" i="4"/>
  <c r="I543" i="6" s="1"/>
  <c r="N1345" i="4"/>
  <c r="O1345" i="4"/>
  <c r="P1345" i="4"/>
  <c r="J543" i="6" s="1"/>
  <c r="D1346" i="4"/>
  <c r="B1391" i="6" s="1"/>
  <c r="E1346" i="4"/>
  <c r="C1391" i="6" s="1"/>
  <c r="F1346" i="4"/>
  <c r="D1391" i="6" s="1"/>
  <c r="G1346" i="4"/>
  <c r="E1391" i="6" s="1"/>
  <c r="H1346" i="4"/>
  <c r="F1391" i="6" s="1"/>
  <c r="I1346" i="4"/>
  <c r="G1391" i="6" s="1"/>
  <c r="J1346" i="4"/>
  <c r="K1346" i="4"/>
  <c r="H1391" i="6" s="1"/>
  <c r="M1346" i="4"/>
  <c r="I1391" i="6" s="1"/>
  <c r="N1346" i="4"/>
  <c r="O1346" i="4"/>
  <c r="P1346" i="4"/>
  <c r="J1391" i="6" s="1"/>
  <c r="D1347" i="4"/>
  <c r="B41" i="6" s="1"/>
  <c r="E1347" i="4"/>
  <c r="C41" i="6" s="1"/>
  <c r="F1347" i="4"/>
  <c r="D41" i="6" s="1"/>
  <c r="G1347" i="4"/>
  <c r="E41" i="6" s="1"/>
  <c r="H1347" i="4"/>
  <c r="F41" i="6" s="1"/>
  <c r="I1347" i="4"/>
  <c r="G41" i="6" s="1"/>
  <c r="J1347" i="4"/>
  <c r="K1347" i="4"/>
  <c r="H41" i="6" s="1"/>
  <c r="M1347" i="4"/>
  <c r="I41" i="6" s="1"/>
  <c r="N1347" i="4"/>
  <c r="O1347" i="4"/>
  <c r="P1347" i="4"/>
  <c r="J41" i="6" s="1"/>
  <c r="D1348" i="4"/>
  <c r="B1679" i="6" s="1"/>
  <c r="E1348" i="4"/>
  <c r="C1679" i="6" s="1"/>
  <c r="F1348" i="4"/>
  <c r="D1679" i="6" s="1"/>
  <c r="G1348" i="4"/>
  <c r="E1679" i="6" s="1"/>
  <c r="H1348" i="4"/>
  <c r="F1679" i="6" s="1"/>
  <c r="I1348" i="4"/>
  <c r="G1679" i="6" s="1"/>
  <c r="J1348" i="4"/>
  <c r="K1348" i="4"/>
  <c r="H1679" i="6" s="1"/>
  <c r="M1348" i="4"/>
  <c r="I1679" i="6" s="1"/>
  <c r="N1348" i="4"/>
  <c r="O1348" i="4"/>
  <c r="P1348" i="4"/>
  <c r="J1679" i="6" s="1"/>
  <c r="D1349" i="4"/>
  <c r="B540" i="6" s="1"/>
  <c r="E1349" i="4"/>
  <c r="C540" i="6" s="1"/>
  <c r="F1349" i="4"/>
  <c r="D540" i="6" s="1"/>
  <c r="G1349" i="4"/>
  <c r="E540" i="6" s="1"/>
  <c r="H1349" i="4"/>
  <c r="F540" i="6" s="1"/>
  <c r="I1349" i="4"/>
  <c r="G540" i="6" s="1"/>
  <c r="J1349" i="4"/>
  <c r="K1349" i="4"/>
  <c r="H540" i="6" s="1"/>
  <c r="M1349" i="4"/>
  <c r="I540" i="6" s="1"/>
  <c r="N1349" i="4"/>
  <c r="O1349" i="4"/>
  <c r="P1349" i="4"/>
  <c r="J540" i="6" s="1"/>
  <c r="D1350" i="4"/>
  <c r="B532" i="6" s="1"/>
  <c r="E1350" i="4"/>
  <c r="C532" i="6" s="1"/>
  <c r="F1350" i="4"/>
  <c r="D532" i="6" s="1"/>
  <c r="G1350" i="4"/>
  <c r="E532" i="6" s="1"/>
  <c r="H1350" i="4"/>
  <c r="F532" i="6" s="1"/>
  <c r="I1350" i="4"/>
  <c r="G532" i="6" s="1"/>
  <c r="J1350" i="4"/>
  <c r="K1350" i="4"/>
  <c r="H532" i="6" s="1"/>
  <c r="M1350" i="4"/>
  <c r="I532" i="6" s="1"/>
  <c r="N1350" i="4"/>
  <c r="O1350" i="4"/>
  <c r="P1350" i="4"/>
  <c r="J532" i="6" s="1"/>
  <c r="D1351" i="4"/>
  <c r="B37" i="6" s="1"/>
  <c r="E1351" i="4"/>
  <c r="C37" i="6" s="1"/>
  <c r="F1351" i="4"/>
  <c r="D37" i="6" s="1"/>
  <c r="G1351" i="4"/>
  <c r="E37" i="6" s="1"/>
  <c r="H1351" i="4"/>
  <c r="F37" i="6" s="1"/>
  <c r="I1351" i="4"/>
  <c r="G37" i="6" s="1"/>
  <c r="J1351" i="4"/>
  <c r="K1351" i="4"/>
  <c r="H37" i="6" s="1"/>
  <c r="M1351" i="4"/>
  <c r="I37" i="6" s="1"/>
  <c r="N1351" i="4"/>
  <c r="O1351" i="4"/>
  <c r="P1351" i="4"/>
  <c r="J37" i="6" s="1"/>
  <c r="D1352" i="4"/>
  <c r="B1659" i="6" s="1"/>
  <c r="E1352" i="4"/>
  <c r="C1659" i="6" s="1"/>
  <c r="F1352" i="4"/>
  <c r="D1659" i="6" s="1"/>
  <c r="G1352" i="4"/>
  <c r="E1659" i="6" s="1"/>
  <c r="H1352" i="4"/>
  <c r="F1659" i="6" s="1"/>
  <c r="I1352" i="4"/>
  <c r="G1659" i="6" s="1"/>
  <c r="J1352" i="4"/>
  <c r="K1352" i="4"/>
  <c r="H1659" i="6" s="1"/>
  <c r="M1352" i="4"/>
  <c r="I1659" i="6" s="1"/>
  <c r="N1352" i="4"/>
  <c r="O1352" i="4"/>
  <c r="P1352" i="4"/>
  <c r="J1659" i="6" s="1"/>
  <c r="D1353" i="4"/>
  <c r="B1866" i="6" s="1"/>
  <c r="E1353" i="4"/>
  <c r="C1866" i="6" s="1"/>
  <c r="F1353" i="4"/>
  <c r="D1866" i="6" s="1"/>
  <c r="G1353" i="4"/>
  <c r="E1866" i="6" s="1"/>
  <c r="H1353" i="4"/>
  <c r="F1866" i="6" s="1"/>
  <c r="I1353" i="4"/>
  <c r="G1866" i="6" s="1"/>
  <c r="J1353" i="4"/>
  <c r="K1353" i="4"/>
  <c r="H1866" i="6" s="1"/>
  <c r="M1353" i="4"/>
  <c r="I1866" i="6" s="1"/>
  <c r="N1353" i="4"/>
  <c r="O1353" i="4"/>
  <c r="P1353" i="4"/>
  <c r="J1866" i="6" s="1"/>
  <c r="D1354" i="4"/>
  <c r="B1788" i="6" s="1"/>
  <c r="E1354" i="4"/>
  <c r="C1788" i="6" s="1"/>
  <c r="F1354" i="4"/>
  <c r="D1788" i="6" s="1"/>
  <c r="G1354" i="4"/>
  <c r="E1788" i="6" s="1"/>
  <c r="H1354" i="4"/>
  <c r="F1788" i="6" s="1"/>
  <c r="I1354" i="4"/>
  <c r="G1788" i="6" s="1"/>
  <c r="J1354" i="4"/>
  <c r="K1354" i="4"/>
  <c r="H1788" i="6" s="1"/>
  <c r="M1354" i="4"/>
  <c r="I1788" i="6" s="1"/>
  <c r="N1354" i="4"/>
  <c r="O1354" i="4"/>
  <c r="P1354" i="4"/>
  <c r="J1788" i="6" s="1"/>
  <c r="D1355" i="4"/>
  <c r="B1114" i="6" s="1"/>
  <c r="E1355" i="4"/>
  <c r="C1114" i="6" s="1"/>
  <c r="F1355" i="4"/>
  <c r="D1114" i="6" s="1"/>
  <c r="G1355" i="4"/>
  <c r="E1114" i="6" s="1"/>
  <c r="H1355" i="4"/>
  <c r="F1114" i="6" s="1"/>
  <c r="I1355" i="4"/>
  <c r="G1114" i="6" s="1"/>
  <c r="J1355" i="4"/>
  <c r="K1355" i="4"/>
  <c r="H1114" i="6" s="1"/>
  <c r="M1355" i="4"/>
  <c r="I1114" i="6" s="1"/>
  <c r="N1355" i="4"/>
  <c r="O1355" i="4"/>
  <c r="P1355" i="4"/>
  <c r="J1114" i="6" s="1"/>
  <c r="D1356" i="4"/>
  <c r="B1119" i="6" s="1"/>
  <c r="E1356" i="4"/>
  <c r="C1119" i="6" s="1"/>
  <c r="F1356" i="4"/>
  <c r="D1119" i="6" s="1"/>
  <c r="G1356" i="4"/>
  <c r="E1119" i="6" s="1"/>
  <c r="H1356" i="4"/>
  <c r="F1119" i="6" s="1"/>
  <c r="I1356" i="4"/>
  <c r="G1119" i="6" s="1"/>
  <c r="J1356" i="4"/>
  <c r="K1356" i="4"/>
  <c r="H1119" i="6" s="1"/>
  <c r="M1356" i="4"/>
  <c r="I1119" i="6" s="1"/>
  <c r="N1356" i="4"/>
  <c r="O1356" i="4"/>
  <c r="P1356" i="4"/>
  <c r="J1119" i="6" s="1"/>
  <c r="D1357" i="4"/>
  <c r="B231" i="6" s="1"/>
  <c r="E1357" i="4"/>
  <c r="C231" i="6" s="1"/>
  <c r="F1357" i="4"/>
  <c r="D231" i="6" s="1"/>
  <c r="G1357" i="4"/>
  <c r="E231" i="6" s="1"/>
  <c r="H1357" i="4"/>
  <c r="F231" i="6" s="1"/>
  <c r="I1357" i="4"/>
  <c r="G231" i="6" s="1"/>
  <c r="J1357" i="4"/>
  <c r="K1357" i="4"/>
  <c r="H231" i="6" s="1"/>
  <c r="M1357" i="4"/>
  <c r="I231" i="6" s="1"/>
  <c r="N1357" i="4"/>
  <c r="O1357" i="4"/>
  <c r="P1357" i="4"/>
  <c r="J231" i="6" s="1"/>
  <c r="D1358" i="4"/>
  <c r="B292" i="6" s="1"/>
  <c r="E1358" i="4"/>
  <c r="C292" i="6" s="1"/>
  <c r="F1358" i="4"/>
  <c r="D292" i="6" s="1"/>
  <c r="G1358" i="4"/>
  <c r="E292" i="6" s="1"/>
  <c r="H1358" i="4"/>
  <c r="F292" i="6" s="1"/>
  <c r="I1358" i="4"/>
  <c r="G292" i="6" s="1"/>
  <c r="J1358" i="4"/>
  <c r="K1358" i="4"/>
  <c r="H292" i="6" s="1"/>
  <c r="M1358" i="4"/>
  <c r="I292" i="6" s="1"/>
  <c r="N1358" i="4"/>
  <c r="O1358" i="4"/>
  <c r="P1358" i="4"/>
  <c r="J292" i="6" s="1"/>
  <c r="D1359" i="4"/>
  <c r="B268" i="6" s="1"/>
  <c r="E1359" i="4"/>
  <c r="C268" i="6" s="1"/>
  <c r="F1359" i="4"/>
  <c r="D268" i="6" s="1"/>
  <c r="G1359" i="4"/>
  <c r="E268" i="6" s="1"/>
  <c r="H1359" i="4"/>
  <c r="F268" i="6" s="1"/>
  <c r="I1359" i="4"/>
  <c r="G268" i="6" s="1"/>
  <c r="J1359" i="4"/>
  <c r="K1359" i="4"/>
  <c r="H268" i="6" s="1"/>
  <c r="M1359" i="4"/>
  <c r="I268" i="6" s="1"/>
  <c r="N1359" i="4"/>
  <c r="O1359" i="4"/>
  <c r="P1359" i="4"/>
  <c r="J268" i="6" s="1"/>
  <c r="D1360" i="4"/>
  <c r="B269" i="6" s="1"/>
  <c r="E1360" i="4"/>
  <c r="C269" i="6" s="1"/>
  <c r="F1360" i="4"/>
  <c r="D269" i="6" s="1"/>
  <c r="G1360" i="4"/>
  <c r="E269" i="6" s="1"/>
  <c r="H1360" i="4"/>
  <c r="F269" i="6" s="1"/>
  <c r="I1360" i="4"/>
  <c r="G269" i="6" s="1"/>
  <c r="J1360" i="4"/>
  <c r="K1360" i="4"/>
  <c r="H269" i="6" s="1"/>
  <c r="M1360" i="4"/>
  <c r="I269" i="6" s="1"/>
  <c r="N1360" i="4"/>
  <c r="O1360" i="4"/>
  <c r="P1360" i="4"/>
  <c r="J269" i="6" s="1"/>
  <c r="D1361" i="4"/>
  <c r="B557" i="6" s="1"/>
  <c r="E1361" i="4"/>
  <c r="C557" i="6" s="1"/>
  <c r="F1361" i="4"/>
  <c r="D557" i="6" s="1"/>
  <c r="G1361" i="4"/>
  <c r="E557" i="6" s="1"/>
  <c r="H1361" i="4"/>
  <c r="F557" i="6" s="1"/>
  <c r="I1361" i="4"/>
  <c r="G557" i="6" s="1"/>
  <c r="J1361" i="4"/>
  <c r="K1361" i="4"/>
  <c r="H557" i="6" s="1"/>
  <c r="M1361" i="4"/>
  <c r="I557" i="6" s="1"/>
  <c r="N1361" i="4"/>
  <c r="O1361" i="4"/>
  <c r="P1361" i="4"/>
  <c r="J557" i="6" s="1"/>
  <c r="D1362" i="4"/>
  <c r="B1442" i="6" s="1"/>
  <c r="E1362" i="4"/>
  <c r="C1442" i="6" s="1"/>
  <c r="F1362" i="4"/>
  <c r="D1442" i="6" s="1"/>
  <c r="G1362" i="4"/>
  <c r="E1442" i="6" s="1"/>
  <c r="H1362" i="4"/>
  <c r="F1442" i="6" s="1"/>
  <c r="I1362" i="4"/>
  <c r="G1442" i="6" s="1"/>
  <c r="J1362" i="4"/>
  <c r="K1362" i="4"/>
  <c r="H1442" i="6" s="1"/>
  <c r="M1362" i="4"/>
  <c r="I1442" i="6" s="1"/>
  <c r="N1362" i="4"/>
  <c r="O1362" i="4"/>
  <c r="P1362" i="4"/>
  <c r="J1442" i="6" s="1"/>
  <c r="D1363" i="4"/>
  <c r="B1548" i="6" s="1"/>
  <c r="E1363" i="4"/>
  <c r="C1548" i="6" s="1"/>
  <c r="F1363" i="4"/>
  <c r="D1548" i="6" s="1"/>
  <c r="G1363" i="4"/>
  <c r="E1548" i="6" s="1"/>
  <c r="H1363" i="4"/>
  <c r="F1548" i="6" s="1"/>
  <c r="I1363" i="4"/>
  <c r="G1548" i="6" s="1"/>
  <c r="J1363" i="4"/>
  <c r="K1363" i="4"/>
  <c r="H1548" i="6" s="1"/>
  <c r="M1363" i="4"/>
  <c r="I1548" i="6" s="1"/>
  <c r="N1363" i="4"/>
  <c r="O1363" i="4"/>
  <c r="P1363" i="4"/>
  <c r="J1548" i="6" s="1"/>
  <c r="D1364" i="4"/>
  <c r="B1719" i="6" s="1"/>
  <c r="E1364" i="4"/>
  <c r="C1719" i="6" s="1"/>
  <c r="F1364" i="4"/>
  <c r="D1719" i="6" s="1"/>
  <c r="G1364" i="4"/>
  <c r="E1719" i="6" s="1"/>
  <c r="H1364" i="4"/>
  <c r="F1719" i="6" s="1"/>
  <c r="I1364" i="4"/>
  <c r="G1719" i="6" s="1"/>
  <c r="J1364" i="4"/>
  <c r="K1364" i="4"/>
  <c r="H1719" i="6" s="1"/>
  <c r="M1364" i="4"/>
  <c r="I1719" i="6" s="1"/>
  <c r="N1364" i="4"/>
  <c r="O1364" i="4"/>
  <c r="P1364" i="4"/>
  <c r="J1719" i="6" s="1"/>
  <c r="D1365" i="4"/>
  <c r="B398" i="6" s="1"/>
  <c r="E1365" i="4"/>
  <c r="C398" i="6" s="1"/>
  <c r="F1365" i="4"/>
  <c r="D398" i="6" s="1"/>
  <c r="G1365" i="4"/>
  <c r="E398" i="6" s="1"/>
  <c r="H1365" i="4"/>
  <c r="F398" i="6" s="1"/>
  <c r="I1365" i="4"/>
  <c r="G398" i="6" s="1"/>
  <c r="J1365" i="4"/>
  <c r="K1365" i="4"/>
  <c r="H398" i="6" s="1"/>
  <c r="M1365" i="4"/>
  <c r="I398" i="6" s="1"/>
  <c r="N1365" i="4"/>
  <c r="O1365" i="4"/>
  <c r="P1365" i="4"/>
  <c r="J398" i="6" s="1"/>
  <c r="D1366" i="4"/>
  <c r="B1800" i="6" s="1"/>
  <c r="E1366" i="4"/>
  <c r="C1800" i="6" s="1"/>
  <c r="F1366" i="4"/>
  <c r="D1800" i="6" s="1"/>
  <c r="G1366" i="4"/>
  <c r="E1800" i="6" s="1"/>
  <c r="H1366" i="4"/>
  <c r="F1800" i="6" s="1"/>
  <c r="I1366" i="4"/>
  <c r="G1800" i="6" s="1"/>
  <c r="J1366" i="4"/>
  <c r="K1366" i="4"/>
  <c r="H1800" i="6" s="1"/>
  <c r="M1366" i="4"/>
  <c r="I1800" i="6" s="1"/>
  <c r="N1366" i="4"/>
  <c r="O1366" i="4"/>
  <c r="P1366" i="4"/>
  <c r="J1800" i="6" s="1"/>
  <c r="D1367" i="4"/>
  <c r="B1254" i="6" s="1"/>
  <c r="E1367" i="4"/>
  <c r="C1254" i="6" s="1"/>
  <c r="F1367" i="4"/>
  <c r="D1254" i="6" s="1"/>
  <c r="G1367" i="4"/>
  <c r="E1254" i="6" s="1"/>
  <c r="H1367" i="4"/>
  <c r="F1254" i="6" s="1"/>
  <c r="I1367" i="4"/>
  <c r="G1254" i="6" s="1"/>
  <c r="J1367" i="4"/>
  <c r="K1367" i="4"/>
  <c r="H1254" i="6" s="1"/>
  <c r="M1367" i="4"/>
  <c r="I1254" i="6" s="1"/>
  <c r="N1367" i="4"/>
  <c r="O1367" i="4"/>
  <c r="P1367" i="4"/>
  <c r="J1254" i="6" s="1"/>
  <c r="D1368" i="4"/>
  <c r="B570" i="6" s="1"/>
  <c r="E1368" i="4"/>
  <c r="C570" i="6" s="1"/>
  <c r="F1368" i="4"/>
  <c r="D570" i="6" s="1"/>
  <c r="G1368" i="4"/>
  <c r="E570" i="6" s="1"/>
  <c r="H1368" i="4"/>
  <c r="F570" i="6" s="1"/>
  <c r="I1368" i="4"/>
  <c r="G570" i="6" s="1"/>
  <c r="J1368" i="4"/>
  <c r="K1368" i="4"/>
  <c r="H570" i="6" s="1"/>
  <c r="M1368" i="4"/>
  <c r="I570" i="6" s="1"/>
  <c r="N1368" i="4"/>
  <c r="O1368" i="4"/>
  <c r="P1368" i="4"/>
  <c r="J570" i="6" s="1"/>
  <c r="D1369" i="4"/>
  <c r="B1255" i="6" s="1"/>
  <c r="E1369" i="4"/>
  <c r="C1255" i="6" s="1"/>
  <c r="F1369" i="4"/>
  <c r="D1255" i="6" s="1"/>
  <c r="G1369" i="4"/>
  <c r="E1255" i="6" s="1"/>
  <c r="H1369" i="4"/>
  <c r="F1255" i="6" s="1"/>
  <c r="I1369" i="4"/>
  <c r="G1255" i="6" s="1"/>
  <c r="J1369" i="4"/>
  <c r="K1369" i="4"/>
  <c r="H1255" i="6" s="1"/>
  <c r="M1369" i="4"/>
  <c r="I1255" i="6" s="1"/>
  <c r="N1369" i="4"/>
  <c r="O1369" i="4"/>
  <c r="P1369" i="4"/>
  <c r="J1255" i="6" s="1"/>
  <c r="D1370" i="4"/>
  <c r="B1264" i="6" s="1"/>
  <c r="E1370" i="4"/>
  <c r="C1264" i="6" s="1"/>
  <c r="F1370" i="4"/>
  <c r="D1264" i="6" s="1"/>
  <c r="G1370" i="4"/>
  <c r="E1264" i="6" s="1"/>
  <c r="H1370" i="4"/>
  <c r="F1264" i="6" s="1"/>
  <c r="I1370" i="4"/>
  <c r="G1264" i="6" s="1"/>
  <c r="J1370" i="4"/>
  <c r="K1370" i="4"/>
  <c r="H1264" i="6" s="1"/>
  <c r="M1370" i="4"/>
  <c r="I1264" i="6" s="1"/>
  <c r="N1370" i="4"/>
  <c r="O1370" i="4"/>
  <c r="P1370" i="4"/>
  <c r="J1264" i="6" s="1"/>
  <c r="D1371" i="4"/>
  <c r="B1630" i="6" s="1"/>
  <c r="E1371" i="4"/>
  <c r="C1630" i="6" s="1"/>
  <c r="F1371" i="4"/>
  <c r="D1630" i="6" s="1"/>
  <c r="G1371" i="4"/>
  <c r="E1630" i="6" s="1"/>
  <c r="H1371" i="4"/>
  <c r="F1630" i="6" s="1"/>
  <c r="I1371" i="4"/>
  <c r="G1630" i="6" s="1"/>
  <c r="J1371" i="4"/>
  <c r="K1371" i="4"/>
  <c r="H1630" i="6" s="1"/>
  <c r="M1371" i="4"/>
  <c r="I1630" i="6" s="1"/>
  <c r="N1371" i="4"/>
  <c r="O1371" i="4"/>
  <c r="P1371" i="4"/>
  <c r="J1630" i="6" s="1"/>
  <c r="D1372" i="4"/>
  <c r="B1796" i="6" s="1"/>
  <c r="E1372" i="4"/>
  <c r="C1796" i="6" s="1"/>
  <c r="F1372" i="4"/>
  <c r="D1796" i="6" s="1"/>
  <c r="G1372" i="4"/>
  <c r="E1796" i="6" s="1"/>
  <c r="H1372" i="4"/>
  <c r="F1796" i="6" s="1"/>
  <c r="I1372" i="4"/>
  <c r="G1796" i="6" s="1"/>
  <c r="J1372" i="4"/>
  <c r="K1372" i="4"/>
  <c r="H1796" i="6" s="1"/>
  <c r="M1372" i="4"/>
  <c r="I1796" i="6" s="1"/>
  <c r="N1372" i="4"/>
  <c r="O1372" i="4"/>
  <c r="P1372" i="4"/>
  <c r="J1796" i="6" s="1"/>
  <c r="D1373" i="4"/>
  <c r="B1792" i="6" s="1"/>
  <c r="E1373" i="4"/>
  <c r="C1792" i="6" s="1"/>
  <c r="F1373" i="4"/>
  <c r="D1792" i="6" s="1"/>
  <c r="G1373" i="4"/>
  <c r="E1792" i="6" s="1"/>
  <c r="H1373" i="4"/>
  <c r="F1792" i="6" s="1"/>
  <c r="I1373" i="4"/>
  <c r="G1792" i="6" s="1"/>
  <c r="J1373" i="4"/>
  <c r="K1373" i="4"/>
  <c r="H1792" i="6" s="1"/>
  <c r="M1373" i="4"/>
  <c r="I1792" i="6" s="1"/>
  <c r="N1373" i="4"/>
  <c r="O1373" i="4"/>
  <c r="P1373" i="4"/>
  <c r="J1792" i="6" s="1"/>
  <c r="D1374" i="4"/>
  <c r="B921" i="6" s="1"/>
  <c r="E1374" i="4"/>
  <c r="C921" i="6" s="1"/>
  <c r="F1374" i="4"/>
  <c r="D921" i="6" s="1"/>
  <c r="G1374" i="4"/>
  <c r="E921" i="6" s="1"/>
  <c r="H1374" i="4"/>
  <c r="F921" i="6" s="1"/>
  <c r="I1374" i="4"/>
  <c r="G921" i="6" s="1"/>
  <c r="J1374" i="4"/>
  <c r="K1374" i="4"/>
  <c r="H921" i="6" s="1"/>
  <c r="M1374" i="4"/>
  <c r="I921" i="6" s="1"/>
  <c r="N1374" i="4"/>
  <c r="O1374" i="4"/>
  <c r="P1374" i="4"/>
  <c r="J921" i="6" s="1"/>
  <c r="D1375" i="4"/>
  <c r="B1737" i="6" s="1"/>
  <c r="E1375" i="4"/>
  <c r="C1737" i="6" s="1"/>
  <c r="F1375" i="4"/>
  <c r="D1737" i="6" s="1"/>
  <c r="G1375" i="4"/>
  <c r="E1737" i="6" s="1"/>
  <c r="H1375" i="4"/>
  <c r="F1737" i="6" s="1"/>
  <c r="I1375" i="4"/>
  <c r="G1737" i="6" s="1"/>
  <c r="J1375" i="4"/>
  <c r="K1375" i="4"/>
  <c r="H1737" i="6" s="1"/>
  <c r="M1375" i="4"/>
  <c r="I1737" i="6" s="1"/>
  <c r="N1375" i="4"/>
  <c r="O1375" i="4"/>
  <c r="P1375" i="4"/>
  <c r="J1737" i="6" s="1"/>
  <c r="D1376" i="4"/>
  <c r="B917" i="6" s="1"/>
  <c r="E1376" i="4"/>
  <c r="C917" i="6" s="1"/>
  <c r="F1376" i="4"/>
  <c r="D917" i="6" s="1"/>
  <c r="G1376" i="4"/>
  <c r="E917" i="6" s="1"/>
  <c r="H1376" i="4"/>
  <c r="F917" i="6" s="1"/>
  <c r="I1376" i="4"/>
  <c r="G917" i="6" s="1"/>
  <c r="J1376" i="4"/>
  <c r="K1376" i="4"/>
  <c r="H917" i="6" s="1"/>
  <c r="M1376" i="4"/>
  <c r="I917" i="6" s="1"/>
  <c r="N1376" i="4"/>
  <c r="O1376" i="4"/>
  <c r="P1376" i="4"/>
  <c r="J917" i="6" s="1"/>
  <c r="D1377" i="4"/>
  <c r="B924" i="6" s="1"/>
  <c r="E1377" i="4"/>
  <c r="C924" i="6" s="1"/>
  <c r="F1377" i="4"/>
  <c r="D924" i="6" s="1"/>
  <c r="G1377" i="4"/>
  <c r="E924" i="6" s="1"/>
  <c r="H1377" i="4"/>
  <c r="F924" i="6" s="1"/>
  <c r="I1377" i="4"/>
  <c r="G924" i="6" s="1"/>
  <c r="J1377" i="4"/>
  <c r="K1377" i="4"/>
  <c r="H924" i="6" s="1"/>
  <c r="M1377" i="4"/>
  <c r="I924" i="6" s="1"/>
  <c r="N1377" i="4"/>
  <c r="O1377" i="4"/>
  <c r="P1377" i="4"/>
  <c r="J924" i="6" s="1"/>
  <c r="D1378" i="4"/>
  <c r="B529" i="6" s="1"/>
  <c r="E1378" i="4"/>
  <c r="C529" i="6" s="1"/>
  <c r="F1378" i="4"/>
  <c r="D529" i="6" s="1"/>
  <c r="G1378" i="4"/>
  <c r="E529" i="6" s="1"/>
  <c r="H1378" i="4"/>
  <c r="F529" i="6" s="1"/>
  <c r="I1378" i="4"/>
  <c r="G529" i="6" s="1"/>
  <c r="J1378" i="4"/>
  <c r="K1378" i="4"/>
  <c r="H529" i="6" s="1"/>
  <c r="M1378" i="4"/>
  <c r="I529" i="6" s="1"/>
  <c r="N1378" i="4"/>
  <c r="O1378" i="4"/>
  <c r="P1378" i="4"/>
  <c r="J529" i="6" s="1"/>
  <c r="D1379" i="4"/>
  <c r="B488" i="6" s="1"/>
  <c r="E1379" i="4"/>
  <c r="C488" i="6" s="1"/>
  <c r="F1379" i="4"/>
  <c r="D488" i="6" s="1"/>
  <c r="G1379" i="4"/>
  <c r="E488" i="6" s="1"/>
  <c r="H1379" i="4"/>
  <c r="F488" i="6" s="1"/>
  <c r="I1379" i="4"/>
  <c r="G488" i="6" s="1"/>
  <c r="J1379" i="4"/>
  <c r="K1379" i="4"/>
  <c r="H488" i="6" s="1"/>
  <c r="M1379" i="4"/>
  <c r="I488" i="6" s="1"/>
  <c r="N1379" i="4"/>
  <c r="O1379" i="4"/>
  <c r="P1379" i="4"/>
  <c r="J488" i="6" s="1"/>
  <c r="D1380" i="4"/>
  <c r="B95" i="6" s="1"/>
  <c r="E1380" i="4"/>
  <c r="C95" i="6" s="1"/>
  <c r="F1380" i="4"/>
  <c r="D95" i="6" s="1"/>
  <c r="G1380" i="4"/>
  <c r="E95" i="6" s="1"/>
  <c r="H1380" i="4"/>
  <c r="F95" i="6" s="1"/>
  <c r="I1380" i="4"/>
  <c r="G95" i="6" s="1"/>
  <c r="J1380" i="4"/>
  <c r="K1380" i="4"/>
  <c r="H95" i="6" s="1"/>
  <c r="M1380" i="4"/>
  <c r="I95" i="6" s="1"/>
  <c r="N1380" i="4"/>
  <c r="O1380" i="4"/>
  <c r="P1380" i="4"/>
  <c r="J95" i="6" s="1"/>
  <c r="D1381" i="4"/>
  <c r="B608" i="6" s="1"/>
  <c r="E1381" i="4"/>
  <c r="C608" i="6" s="1"/>
  <c r="F1381" i="4"/>
  <c r="D608" i="6" s="1"/>
  <c r="G1381" i="4"/>
  <c r="E608" i="6" s="1"/>
  <c r="H1381" i="4"/>
  <c r="F608" i="6" s="1"/>
  <c r="I1381" i="4"/>
  <c r="G608" i="6" s="1"/>
  <c r="J1381" i="4"/>
  <c r="K1381" i="4"/>
  <c r="H608" i="6" s="1"/>
  <c r="M1381" i="4"/>
  <c r="I608" i="6" s="1"/>
  <c r="N1381" i="4"/>
  <c r="O1381" i="4"/>
  <c r="P1381" i="4"/>
  <c r="J608" i="6" s="1"/>
  <c r="D1382" i="4"/>
  <c r="B429" i="6" s="1"/>
  <c r="E1382" i="4"/>
  <c r="C429" i="6" s="1"/>
  <c r="F1382" i="4"/>
  <c r="D429" i="6" s="1"/>
  <c r="G1382" i="4"/>
  <c r="E429" i="6" s="1"/>
  <c r="H1382" i="4"/>
  <c r="F429" i="6" s="1"/>
  <c r="I1382" i="4"/>
  <c r="G429" i="6" s="1"/>
  <c r="J1382" i="4"/>
  <c r="K1382" i="4"/>
  <c r="H429" i="6" s="1"/>
  <c r="M1382" i="4"/>
  <c r="I429" i="6" s="1"/>
  <c r="N1382" i="4"/>
  <c r="O1382" i="4"/>
  <c r="P1382" i="4"/>
  <c r="J429" i="6" s="1"/>
  <c r="D1383" i="4"/>
  <c r="B450" i="6" s="1"/>
  <c r="E1383" i="4"/>
  <c r="C450" i="6" s="1"/>
  <c r="F1383" i="4"/>
  <c r="D450" i="6" s="1"/>
  <c r="G1383" i="4"/>
  <c r="E450" i="6" s="1"/>
  <c r="H1383" i="4"/>
  <c r="F450" i="6" s="1"/>
  <c r="I1383" i="4"/>
  <c r="G450" i="6" s="1"/>
  <c r="J1383" i="4"/>
  <c r="K1383" i="4"/>
  <c r="H450" i="6" s="1"/>
  <c r="M1383" i="4"/>
  <c r="I450" i="6" s="1"/>
  <c r="N1383" i="4"/>
  <c r="O1383" i="4"/>
  <c r="P1383" i="4"/>
  <c r="J450" i="6" s="1"/>
  <c r="D1384" i="4"/>
  <c r="B461" i="6" s="1"/>
  <c r="E1384" i="4"/>
  <c r="C461" i="6" s="1"/>
  <c r="F1384" i="4"/>
  <c r="D461" i="6" s="1"/>
  <c r="G1384" i="4"/>
  <c r="E461" i="6" s="1"/>
  <c r="H1384" i="4"/>
  <c r="F461" i="6" s="1"/>
  <c r="I1384" i="4"/>
  <c r="G461" i="6" s="1"/>
  <c r="J1384" i="4"/>
  <c r="K1384" i="4"/>
  <c r="H461" i="6" s="1"/>
  <c r="M1384" i="4"/>
  <c r="I461" i="6" s="1"/>
  <c r="N1384" i="4"/>
  <c r="O1384" i="4"/>
  <c r="P1384" i="4"/>
  <c r="J461" i="6" s="1"/>
  <c r="D1385" i="4"/>
  <c r="B1445" i="6" s="1"/>
  <c r="E1385" i="4"/>
  <c r="C1445" i="6" s="1"/>
  <c r="F1385" i="4"/>
  <c r="D1445" i="6" s="1"/>
  <c r="G1385" i="4"/>
  <c r="E1445" i="6" s="1"/>
  <c r="H1385" i="4"/>
  <c r="F1445" i="6" s="1"/>
  <c r="I1385" i="4"/>
  <c r="G1445" i="6" s="1"/>
  <c r="J1385" i="4"/>
  <c r="K1385" i="4"/>
  <c r="H1445" i="6" s="1"/>
  <c r="M1385" i="4"/>
  <c r="I1445" i="6" s="1"/>
  <c r="N1385" i="4"/>
  <c r="O1385" i="4"/>
  <c r="P1385" i="4"/>
  <c r="J1445" i="6" s="1"/>
  <c r="D1386" i="4"/>
  <c r="B507" i="6" s="1"/>
  <c r="E1386" i="4"/>
  <c r="C507" i="6" s="1"/>
  <c r="F1386" i="4"/>
  <c r="D507" i="6" s="1"/>
  <c r="G1386" i="4"/>
  <c r="E507" i="6" s="1"/>
  <c r="H1386" i="4"/>
  <c r="F507" i="6" s="1"/>
  <c r="I1386" i="4"/>
  <c r="G507" i="6" s="1"/>
  <c r="J1386" i="4"/>
  <c r="K1386" i="4"/>
  <c r="H507" i="6" s="1"/>
  <c r="M1386" i="4"/>
  <c r="I507" i="6" s="1"/>
  <c r="N1386" i="4"/>
  <c r="O1386" i="4"/>
  <c r="P1386" i="4"/>
  <c r="J507" i="6" s="1"/>
  <c r="D1387" i="4"/>
  <c r="B1464" i="6" s="1"/>
  <c r="E1387" i="4"/>
  <c r="C1464" i="6" s="1"/>
  <c r="F1387" i="4"/>
  <c r="D1464" i="6" s="1"/>
  <c r="G1387" i="4"/>
  <c r="E1464" i="6" s="1"/>
  <c r="H1387" i="4"/>
  <c r="F1464" i="6" s="1"/>
  <c r="I1387" i="4"/>
  <c r="G1464" i="6" s="1"/>
  <c r="J1387" i="4"/>
  <c r="K1387" i="4"/>
  <c r="H1464" i="6" s="1"/>
  <c r="M1387" i="4"/>
  <c r="I1464" i="6" s="1"/>
  <c r="N1387" i="4"/>
  <c r="O1387" i="4"/>
  <c r="P1387" i="4"/>
  <c r="J1464" i="6" s="1"/>
  <c r="D1388" i="4"/>
  <c r="B1491" i="6" s="1"/>
  <c r="E1388" i="4"/>
  <c r="C1491" i="6" s="1"/>
  <c r="F1388" i="4"/>
  <c r="D1491" i="6" s="1"/>
  <c r="G1388" i="4"/>
  <c r="E1491" i="6" s="1"/>
  <c r="H1388" i="4"/>
  <c r="F1491" i="6" s="1"/>
  <c r="I1388" i="4"/>
  <c r="G1491" i="6" s="1"/>
  <c r="J1388" i="4"/>
  <c r="K1388" i="4"/>
  <c r="H1491" i="6" s="1"/>
  <c r="M1388" i="4"/>
  <c r="I1491" i="6" s="1"/>
  <c r="N1388" i="4"/>
  <c r="O1388" i="4"/>
  <c r="P1388" i="4"/>
  <c r="J1491" i="6" s="1"/>
  <c r="D1389" i="4"/>
  <c r="B263" i="6" s="1"/>
  <c r="E1389" i="4"/>
  <c r="C263" i="6" s="1"/>
  <c r="F1389" i="4"/>
  <c r="D263" i="6" s="1"/>
  <c r="G1389" i="4"/>
  <c r="E263" i="6" s="1"/>
  <c r="H1389" i="4"/>
  <c r="F263" i="6" s="1"/>
  <c r="I1389" i="4"/>
  <c r="G263" i="6" s="1"/>
  <c r="J1389" i="4"/>
  <c r="K1389" i="4"/>
  <c r="H263" i="6" s="1"/>
  <c r="M1389" i="4"/>
  <c r="I263" i="6" s="1"/>
  <c r="N1389" i="4"/>
  <c r="O1389" i="4"/>
  <c r="P1389" i="4"/>
  <c r="J263" i="6" s="1"/>
  <c r="D1390" i="4"/>
  <c r="B273" i="6" s="1"/>
  <c r="E1390" i="4"/>
  <c r="C273" i="6" s="1"/>
  <c r="F1390" i="4"/>
  <c r="D273" i="6" s="1"/>
  <c r="G1390" i="4"/>
  <c r="E273" i="6" s="1"/>
  <c r="H1390" i="4"/>
  <c r="F273" i="6" s="1"/>
  <c r="I1390" i="4"/>
  <c r="G273" i="6" s="1"/>
  <c r="J1390" i="4"/>
  <c r="K1390" i="4"/>
  <c r="H273" i="6" s="1"/>
  <c r="M1390" i="4"/>
  <c r="I273" i="6" s="1"/>
  <c r="N1390" i="4"/>
  <c r="O1390" i="4"/>
  <c r="P1390" i="4"/>
  <c r="J273" i="6" s="1"/>
  <c r="D1391" i="4"/>
  <c r="B277" i="6" s="1"/>
  <c r="E1391" i="4"/>
  <c r="C277" i="6" s="1"/>
  <c r="F1391" i="4"/>
  <c r="D277" i="6" s="1"/>
  <c r="G1391" i="4"/>
  <c r="E277" i="6" s="1"/>
  <c r="H1391" i="4"/>
  <c r="F277" i="6" s="1"/>
  <c r="I1391" i="4"/>
  <c r="G277" i="6" s="1"/>
  <c r="J1391" i="4"/>
  <c r="K1391" i="4"/>
  <c r="H277" i="6" s="1"/>
  <c r="M1391" i="4"/>
  <c r="I277" i="6" s="1"/>
  <c r="N1391" i="4"/>
  <c r="O1391" i="4"/>
  <c r="P1391" i="4"/>
  <c r="J277" i="6" s="1"/>
  <c r="D1392" i="4"/>
  <c r="B611" i="6" s="1"/>
  <c r="E1392" i="4"/>
  <c r="C611" i="6" s="1"/>
  <c r="F1392" i="4"/>
  <c r="D611" i="6" s="1"/>
  <c r="G1392" i="4"/>
  <c r="E611" i="6" s="1"/>
  <c r="H1392" i="4"/>
  <c r="F611" i="6" s="1"/>
  <c r="I1392" i="4"/>
  <c r="G611" i="6" s="1"/>
  <c r="J1392" i="4"/>
  <c r="K1392" i="4"/>
  <c r="H611" i="6" s="1"/>
  <c r="M1392" i="4"/>
  <c r="I611" i="6" s="1"/>
  <c r="N1392" i="4"/>
  <c r="O1392" i="4"/>
  <c r="P1392" i="4"/>
  <c r="J611" i="6" s="1"/>
  <c r="D1393" i="4"/>
  <c r="B810" i="6" s="1"/>
  <c r="E1393" i="4"/>
  <c r="C810" i="6" s="1"/>
  <c r="F1393" i="4"/>
  <c r="D810" i="6" s="1"/>
  <c r="G1393" i="4"/>
  <c r="E810" i="6" s="1"/>
  <c r="H1393" i="4"/>
  <c r="F810" i="6" s="1"/>
  <c r="I1393" i="4"/>
  <c r="G810" i="6" s="1"/>
  <c r="J1393" i="4"/>
  <c r="K1393" i="4"/>
  <c r="H810" i="6" s="1"/>
  <c r="M1393" i="4"/>
  <c r="I810" i="6" s="1"/>
  <c r="N1393" i="4"/>
  <c r="O1393" i="4"/>
  <c r="P1393" i="4"/>
  <c r="J810" i="6" s="1"/>
  <c r="D1394" i="4"/>
  <c r="B970" i="6" s="1"/>
  <c r="E1394" i="4"/>
  <c r="C970" i="6" s="1"/>
  <c r="F1394" i="4"/>
  <c r="D970" i="6" s="1"/>
  <c r="G1394" i="4"/>
  <c r="E970" i="6" s="1"/>
  <c r="H1394" i="4"/>
  <c r="F970" i="6" s="1"/>
  <c r="I1394" i="4"/>
  <c r="G970" i="6" s="1"/>
  <c r="J1394" i="4"/>
  <c r="K1394" i="4"/>
  <c r="H970" i="6" s="1"/>
  <c r="M1394" i="4"/>
  <c r="I970" i="6" s="1"/>
  <c r="N1394" i="4"/>
  <c r="O1394" i="4"/>
  <c r="P1394" i="4"/>
  <c r="J970" i="6" s="1"/>
  <c r="D1395" i="4"/>
  <c r="B1583" i="6" s="1"/>
  <c r="E1395" i="4"/>
  <c r="C1583" i="6" s="1"/>
  <c r="F1395" i="4"/>
  <c r="D1583" i="6" s="1"/>
  <c r="G1395" i="4"/>
  <c r="E1583" i="6" s="1"/>
  <c r="H1395" i="4"/>
  <c r="F1583" i="6" s="1"/>
  <c r="I1395" i="4"/>
  <c r="G1583" i="6" s="1"/>
  <c r="J1395" i="4"/>
  <c r="K1395" i="4"/>
  <c r="H1583" i="6" s="1"/>
  <c r="M1395" i="4"/>
  <c r="I1583" i="6" s="1"/>
  <c r="N1395" i="4"/>
  <c r="O1395" i="4"/>
  <c r="P1395" i="4"/>
  <c r="J1583" i="6" s="1"/>
  <c r="D1396" i="4"/>
  <c r="B1513" i="6" s="1"/>
  <c r="E1396" i="4"/>
  <c r="C1513" i="6" s="1"/>
  <c r="F1396" i="4"/>
  <c r="D1513" i="6" s="1"/>
  <c r="G1396" i="4"/>
  <c r="E1513" i="6" s="1"/>
  <c r="H1396" i="4"/>
  <c r="F1513" i="6" s="1"/>
  <c r="I1396" i="4"/>
  <c r="G1513" i="6" s="1"/>
  <c r="J1396" i="4"/>
  <c r="K1396" i="4"/>
  <c r="H1513" i="6" s="1"/>
  <c r="M1396" i="4"/>
  <c r="I1513" i="6" s="1"/>
  <c r="N1396" i="4"/>
  <c r="O1396" i="4"/>
  <c r="P1396" i="4"/>
  <c r="J1513" i="6" s="1"/>
  <c r="D1397" i="4"/>
  <c r="B778" i="6" s="1"/>
  <c r="E1397" i="4"/>
  <c r="C778" i="6" s="1"/>
  <c r="F1397" i="4"/>
  <c r="D778" i="6" s="1"/>
  <c r="G1397" i="4"/>
  <c r="E778" i="6" s="1"/>
  <c r="H1397" i="4"/>
  <c r="F778" i="6" s="1"/>
  <c r="I1397" i="4"/>
  <c r="G778" i="6" s="1"/>
  <c r="J1397" i="4"/>
  <c r="K1397" i="4"/>
  <c r="H778" i="6" s="1"/>
  <c r="M1397" i="4"/>
  <c r="I778" i="6" s="1"/>
  <c r="N1397" i="4"/>
  <c r="O1397" i="4"/>
  <c r="P1397" i="4"/>
  <c r="J778" i="6" s="1"/>
  <c r="D1398" i="4"/>
  <c r="B796" i="6" s="1"/>
  <c r="E1398" i="4"/>
  <c r="C796" i="6" s="1"/>
  <c r="F1398" i="4"/>
  <c r="D796" i="6" s="1"/>
  <c r="G1398" i="4"/>
  <c r="E796" i="6" s="1"/>
  <c r="H1398" i="4"/>
  <c r="F796" i="6" s="1"/>
  <c r="I1398" i="4"/>
  <c r="G796" i="6" s="1"/>
  <c r="J1398" i="4"/>
  <c r="K1398" i="4"/>
  <c r="H796" i="6" s="1"/>
  <c r="M1398" i="4"/>
  <c r="I796" i="6" s="1"/>
  <c r="N1398" i="4"/>
  <c r="O1398" i="4"/>
  <c r="P1398" i="4"/>
  <c r="J796" i="6" s="1"/>
  <c r="D1399" i="4"/>
  <c r="B1855" i="6" s="1"/>
  <c r="E1399" i="4"/>
  <c r="C1855" i="6" s="1"/>
  <c r="F1399" i="4"/>
  <c r="D1855" i="6" s="1"/>
  <c r="G1399" i="4"/>
  <c r="E1855" i="6" s="1"/>
  <c r="H1399" i="4"/>
  <c r="F1855" i="6" s="1"/>
  <c r="I1399" i="4"/>
  <c r="G1855" i="6" s="1"/>
  <c r="J1399" i="4"/>
  <c r="K1399" i="4"/>
  <c r="H1855" i="6" s="1"/>
  <c r="M1399" i="4"/>
  <c r="I1855" i="6" s="1"/>
  <c r="N1399" i="4"/>
  <c r="O1399" i="4"/>
  <c r="P1399" i="4"/>
  <c r="J1855" i="6" s="1"/>
  <c r="D1400" i="4"/>
  <c r="B1730" i="6" s="1"/>
  <c r="E1400" i="4"/>
  <c r="C1730" i="6" s="1"/>
  <c r="F1400" i="4"/>
  <c r="D1730" i="6" s="1"/>
  <c r="G1400" i="4"/>
  <c r="E1730" i="6" s="1"/>
  <c r="H1400" i="4"/>
  <c r="F1730" i="6" s="1"/>
  <c r="I1400" i="4"/>
  <c r="G1730" i="6" s="1"/>
  <c r="J1400" i="4"/>
  <c r="K1400" i="4"/>
  <c r="H1730" i="6" s="1"/>
  <c r="M1400" i="4"/>
  <c r="I1730" i="6" s="1"/>
  <c r="N1400" i="4"/>
  <c r="O1400" i="4"/>
  <c r="P1400" i="4"/>
  <c r="J1730" i="6" s="1"/>
  <c r="D1401" i="4"/>
  <c r="B1398" i="6" s="1"/>
  <c r="E1401" i="4"/>
  <c r="C1398" i="6" s="1"/>
  <c r="F1401" i="4"/>
  <c r="D1398" i="6" s="1"/>
  <c r="G1401" i="4"/>
  <c r="E1398" i="6" s="1"/>
  <c r="H1401" i="4"/>
  <c r="F1398" i="6" s="1"/>
  <c r="I1401" i="4"/>
  <c r="G1398" i="6" s="1"/>
  <c r="J1401" i="4"/>
  <c r="K1401" i="4"/>
  <c r="H1398" i="6" s="1"/>
  <c r="M1401" i="4"/>
  <c r="I1398" i="6" s="1"/>
  <c r="N1401" i="4"/>
  <c r="O1401" i="4"/>
  <c r="P1401" i="4"/>
  <c r="J1398" i="6" s="1"/>
  <c r="D1402" i="4"/>
  <c r="B1144" i="6" s="1"/>
  <c r="E1402" i="4"/>
  <c r="C1144" i="6" s="1"/>
  <c r="F1402" i="4"/>
  <c r="D1144" i="6" s="1"/>
  <c r="G1402" i="4"/>
  <c r="E1144" i="6" s="1"/>
  <c r="H1402" i="4"/>
  <c r="F1144" i="6" s="1"/>
  <c r="I1402" i="4"/>
  <c r="G1144" i="6" s="1"/>
  <c r="J1402" i="4"/>
  <c r="K1402" i="4"/>
  <c r="H1144" i="6" s="1"/>
  <c r="M1402" i="4"/>
  <c r="I1144" i="6" s="1"/>
  <c r="N1402" i="4"/>
  <c r="O1402" i="4"/>
  <c r="P1402" i="4"/>
  <c r="J1144" i="6" s="1"/>
  <c r="D1403" i="4"/>
  <c r="B418" i="6" s="1"/>
  <c r="E1403" i="4"/>
  <c r="C418" i="6" s="1"/>
  <c r="F1403" i="4"/>
  <c r="D418" i="6" s="1"/>
  <c r="G1403" i="4"/>
  <c r="E418" i="6" s="1"/>
  <c r="H1403" i="4"/>
  <c r="F418" i="6" s="1"/>
  <c r="I1403" i="4"/>
  <c r="G418" i="6" s="1"/>
  <c r="J1403" i="4"/>
  <c r="K1403" i="4"/>
  <c r="H418" i="6" s="1"/>
  <c r="M1403" i="4"/>
  <c r="I418" i="6" s="1"/>
  <c r="N1403" i="4"/>
  <c r="O1403" i="4"/>
  <c r="P1403" i="4"/>
  <c r="J418" i="6" s="1"/>
  <c r="D1404" i="4"/>
  <c r="B1417" i="6" s="1"/>
  <c r="E1404" i="4"/>
  <c r="C1417" i="6" s="1"/>
  <c r="F1404" i="4"/>
  <c r="D1417" i="6" s="1"/>
  <c r="G1404" i="4"/>
  <c r="E1417" i="6" s="1"/>
  <c r="H1404" i="4"/>
  <c r="F1417" i="6" s="1"/>
  <c r="I1404" i="4"/>
  <c r="G1417" i="6" s="1"/>
  <c r="J1404" i="4"/>
  <c r="K1404" i="4"/>
  <c r="H1417" i="6" s="1"/>
  <c r="M1404" i="4"/>
  <c r="I1417" i="6" s="1"/>
  <c r="N1404" i="4"/>
  <c r="O1404" i="4"/>
  <c r="P1404" i="4"/>
  <c r="J1417" i="6" s="1"/>
  <c r="D1405" i="4"/>
  <c r="B597" i="6" s="1"/>
  <c r="E1405" i="4"/>
  <c r="C597" i="6" s="1"/>
  <c r="F1405" i="4"/>
  <c r="D597" i="6" s="1"/>
  <c r="G1405" i="4"/>
  <c r="E597" i="6" s="1"/>
  <c r="H1405" i="4"/>
  <c r="F597" i="6" s="1"/>
  <c r="I1405" i="4"/>
  <c r="G597" i="6" s="1"/>
  <c r="J1405" i="4"/>
  <c r="K1405" i="4"/>
  <c r="H597" i="6" s="1"/>
  <c r="M1405" i="4"/>
  <c r="I597" i="6" s="1"/>
  <c r="N1405" i="4"/>
  <c r="O1405" i="4"/>
  <c r="P1405" i="4"/>
  <c r="J597" i="6" s="1"/>
  <c r="D1406" i="4"/>
  <c r="B537" i="6" s="1"/>
  <c r="E1406" i="4"/>
  <c r="C537" i="6" s="1"/>
  <c r="F1406" i="4"/>
  <c r="D537" i="6" s="1"/>
  <c r="G1406" i="4"/>
  <c r="E537" i="6" s="1"/>
  <c r="H1406" i="4"/>
  <c r="F537" i="6" s="1"/>
  <c r="I1406" i="4"/>
  <c r="G537" i="6" s="1"/>
  <c r="J1406" i="4"/>
  <c r="K1406" i="4"/>
  <c r="H537" i="6" s="1"/>
  <c r="M1406" i="4"/>
  <c r="I537" i="6" s="1"/>
  <c r="N1406" i="4"/>
  <c r="O1406" i="4"/>
  <c r="P1406" i="4"/>
  <c r="J537" i="6" s="1"/>
  <c r="D1407" i="4"/>
  <c r="B538" i="6" s="1"/>
  <c r="E1407" i="4"/>
  <c r="C538" i="6" s="1"/>
  <c r="F1407" i="4"/>
  <c r="D538" i="6" s="1"/>
  <c r="G1407" i="4"/>
  <c r="E538" i="6" s="1"/>
  <c r="H1407" i="4"/>
  <c r="F538" i="6" s="1"/>
  <c r="I1407" i="4"/>
  <c r="G538" i="6" s="1"/>
  <c r="J1407" i="4"/>
  <c r="K1407" i="4"/>
  <c r="H538" i="6" s="1"/>
  <c r="M1407" i="4"/>
  <c r="I538" i="6" s="1"/>
  <c r="N1407" i="4"/>
  <c r="O1407" i="4"/>
  <c r="P1407" i="4"/>
  <c r="J538" i="6" s="1"/>
  <c r="D1408" i="4"/>
  <c r="B1785" i="6" s="1"/>
  <c r="E1408" i="4"/>
  <c r="C1785" i="6" s="1"/>
  <c r="F1408" i="4"/>
  <c r="D1785" i="6" s="1"/>
  <c r="G1408" i="4"/>
  <c r="E1785" i="6" s="1"/>
  <c r="H1408" i="4"/>
  <c r="F1785" i="6" s="1"/>
  <c r="I1408" i="4"/>
  <c r="G1785" i="6" s="1"/>
  <c r="J1408" i="4"/>
  <c r="K1408" i="4"/>
  <c r="H1785" i="6" s="1"/>
  <c r="M1408" i="4"/>
  <c r="I1785" i="6" s="1"/>
  <c r="N1408" i="4"/>
  <c r="O1408" i="4"/>
  <c r="P1408" i="4"/>
  <c r="J1785" i="6" s="1"/>
  <c r="D1409" i="4"/>
  <c r="B1476" i="6" s="1"/>
  <c r="E1409" i="4"/>
  <c r="C1476" i="6" s="1"/>
  <c r="F1409" i="4"/>
  <c r="D1476" i="6" s="1"/>
  <c r="G1409" i="4"/>
  <c r="E1476" i="6" s="1"/>
  <c r="H1409" i="4"/>
  <c r="F1476" i="6" s="1"/>
  <c r="I1409" i="4"/>
  <c r="G1476" i="6" s="1"/>
  <c r="J1409" i="4"/>
  <c r="K1409" i="4"/>
  <c r="H1476" i="6" s="1"/>
  <c r="M1409" i="4"/>
  <c r="I1476" i="6" s="1"/>
  <c r="N1409" i="4"/>
  <c r="O1409" i="4"/>
  <c r="P1409" i="4"/>
  <c r="J1476" i="6" s="1"/>
  <c r="D1410" i="4"/>
  <c r="B1276" i="6" s="1"/>
  <c r="E1410" i="4"/>
  <c r="C1276" i="6" s="1"/>
  <c r="F1410" i="4"/>
  <c r="D1276" i="6" s="1"/>
  <c r="G1410" i="4"/>
  <c r="E1276" i="6" s="1"/>
  <c r="H1410" i="4"/>
  <c r="F1276" i="6" s="1"/>
  <c r="I1410" i="4"/>
  <c r="G1276" i="6" s="1"/>
  <c r="J1410" i="4"/>
  <c r="K1410" i="4"/>
  <c r="H1276" i="6" s="1"/>
  <c r="M1410" i="4"/>
  <c r="I1276" i="6" s="1"/>
  <c r="N1410" i="4"/>
  <c r="O1410" i="4"/>
  <c r="P1410" i="4"/>
  <c r="J1276" i="6" s="1"/>
  <c r="D1411" i="4"/>
  <c r="B1382" i="6" s="1"/>
  <c r="E1411" i="4"/>
  <c r="C1382" i="6" s="1"/>
  <c r="F1411" i="4"/>
  <c r="D1382" i="6" s="1"/>
  <c r="G1411" i="4"/>
  <c r="E1382" i="6" s="1"/>
  <c r="H1411" i="4"/>
  <c r="F1382" i="6" s="1"/>
  <c r="I1411" i="4"/>
  <c r="G1382" i="6" s="1"/>
  <c r="J1411" i="4"/>
  <c r="K1411" i="4"/>
  <c r="H1382" i="6" s="1"/>
  <c r="M1411" i="4"/>
  <c r="I1382" i="6" s="1"/>
  <c r="N1411" i="4"/>
  <c r="O1411" i="4"/>
  <c r="P1411" i="4"/>
  <c r="J1382" i="6" s="1"/>
  <c r="D1412" i="4"/>
  <c r="B732" i="6" s="1"/>
  <c r="E1412" i="4"/>
  <c r="C732" i="6" s="1"/>
  <c r="F1412" i="4"/>
  <c r="D732" i="6" s="1"/>
  <c r="G1412" i="4"/>
  <c r="E732" i="6" s="1"/>
  <c r="H1412" i="4"/>
  <c r="F732" i="6" s="1"/>
  <c r="I1412" i="4"/>
  <c r="G732" i="6" s="1"/>
  <c r="J1412" i="4"/>
  <c r="K1412" i="4"/>
  <c r="H732" i="6" s="1"/>
  <c r="M1412" i="4"/>
  <c r="I732" i="6" s="1"/>
  <c r="N1412" i="4"/>
  <c r="O1412" i="4"/>
  <c r="P1412" i="4"/>
  <c r="J732" i="6" s="1"/>
  <c r="D1413" i="4"/>
  <c r="B733" i="6" s="1"/>
  <c r="E1413" i="4"/>
  <c r="C733" i="6" s="1"/>
  <c r="F1413" i="4"/>
  <c r="D733" i="6" s="1"/>
  <c r="G1413" i="4"/>
  <c r="E733" i="6" s="1"/>
  <c r="H1413" i="4"/>
  <c r="F733" i="6" s="1"/>
  <c r="I1413" i="4"/>
  <c r="G733" i="6" s="1"/>
  <c r="J1413" i="4"/>
  <c r="K1413" i="4"/>
  <c r="H733" i="6" s="1"/>
  <c r="M1413" i="4"/>
  <c r="I733" i="6" s="1"/>
  <c r="N1413" i="4"/>
  <c r="O1413" i="4"/>
  <c r="P1413" i="4"/>
  <c r="J733" i="6" s="1"/>
  <c r="D1414" i="4"/>
  <c r="B741" i="6" s="1"/>
  <c r="E1414" i="4"/>
  <c r="C741" i="6" s="1"/>
  <c r="F1414" i="4"/>
  <c r="D741" i="6" s="1"/>
  <c r="G1414" i="4"/>
  <c r="E741" i="6" s="1"/>
  <c r="H1414" i="4"/>
  <c r="F741" i="6" s="1"/>
  <c r="I1414" i="4"/>
  <c r="G741" i="6" s="1"/>
  <c r="J1414" i="4"/>
  <c r="K1414" i="4"/>
  <c r="H741" i="6" s="1"/>
  <c r="M1414" i="4"/>
  <c r="I741" i="6" s="1"/>
  <c r="N1414" i="4"/>
  <c r="O1414" i="4"/>
  <c r="P1414" i="4"/>
  <c r="J741" i="6" s="1"/>
  <c r="D1415" i="4"/>
  <c r="B742" i="6" s="1"/>
  <c r="E1415" i="4"/>
  <c r="C742" i="6" s="1"/>
  <c r="F1415" i="4"/>
  <c r="D742" i="6" s="1"/>
  <c r="G1415" i="4"/>
  <c r="E742" i="6" s="1"/>
  <c r="H1415" i="4"/>
  <c r="F742" i="6" s="1"/>
  <c r="I1415" i="4"/>
  <c r="G742" i="6" s="1"/>
  <c r="J1415" i="4"/>
  <c r="K1415" i="4"/>
  <c r="H742" i="6" s="1"/>
  <c r="M1415" i="4"/>
  <c r="I742" i="6" s="1"/>
  <c r="N1415" i="4"/>
  <c r="O1415" i="4"/>
  <c r="P1415" i="4"/>
  <c r="J742" i="6" s="1"/>
  <c r="D1416" i="4"/>
  <c r="B342" i="6" s="1"/>
  <c r="E1416" i="4"/>
  <c r="C342" i="6" s="1"/>
  <c r="F1416" i="4"/>
  <c r="D342" i="6" s="1"/>
  <c r="G1416" i="4"/>
  <c r="E342" i="6" s="1"/>
  <c r="H1416" i="4"/>
  <c r="F342" i="6" s="1"/>
  <c r="I1416" i="4"/>
  <c r="G342" i="6" s="1"/>
  <c r="J1416" i="4"/>
  <c r="K1416" i="4"/>
  <c r="H342" i="6" s="1"/>
  <c r="M1416" i="4"/>
  <c r="I342" i="6" s="1"/>
  <c r="N1416" i="4"/>
  <c r="O1416" i="4"/>
  <c r="P1416" i="4"/>
  <c r="J342" i="6" s="1"/>
  <c r="D1417" i="4"/>
  <c r="B478" i="6" s="1"/>
  <c r="E1417" i="4"/>
  <c r="C478" i="6" s="1"/>
  <c r="F1417" i="4"/>
  <c r="D478" i="6" s="1"/>
  <c r="G1417" i="4"/>
  <c r="E478" i="6" s="1"/>
  <c r="H1417" i="4"/>
  <c r="F478" i="6" s="1"/>
  <c r="I1417" i="4"/>
  <c r="G478" i="6" s="1"/>
  <c r="J1417" i="4"/>
  <c r="K1417" i="4"/>
  <c r="H478" i="6" s="1"/>
  <c r="M1417" i="4"/>
  <c r="I478" i="6" s="1"/>
  <c r="N1417" i="4"/>
  <c r="O1417" i="4"/>
  <c r="P1417" i="4"/>
  <c r="J478" i="6" s="1"/>
  <c r="D1418" i="4"/>
  <c r="B1044" i="6" s="1"/>
  <c r="E1418" i="4"/>
  <c r="C1044" i="6" s="1"/>
  <c r="F1418" i="4"/>
  <c r="D1044" i="6" s="1"/>
  <c r="G1418" i="4"/>
  <c r="E1044" i="6" s="1"/>
  <c r="H1418" i="4"/>
  <c r="F1044" i="6" s="1"/>
  <c r="I1418" i="4"/>
  <c r="G1044" i="6" s="1"/>
  <c r="J1418" i="4"/>
  <c r="K1418" i="4"/>
  <c r="H1044" i="6" s="1"/>
  <c r="M1418" i="4"/>
  <c r="I1044" i="6" s="1"/>
  <c r="N1418" i="4"/>
  <c r="O1418" i="4"/>
  <c r="P1418" i="4"/>
  <c r="J1044" i="6" s="1"/>
  <c r="D1419" i="4"/>
  <c r="B1306" i="6" s="1"/>
  <c r="E1419" i="4"/>
  <c r="C1306" i="6" s="1"/>
  <c r="F1419" i="4"/>
  <c r="D1306" i="6" s="1"/>
  <c r="G1419" i="4"/>
  <c r="E1306" i="6" s="1"/>
  <c r="H1419" i="4"/>
  <c r="F1306" i="6" s="1"/>
  <c r="I1419" i="4"/>
  <c r="G1306" i="6" s="1"/>
  <c r="J1419" i="4"/>
  <c r="K1419" i="4"/>
  <c r="H1306" i="6" s="1"/>
  <c r="M1419" i="4"/>
  <c r="I1306" i="6" s="1"/>
  <c r="N1419" i="4"/>
  <c r="O1419" i="4"/>
  <c r="P1419" i="4"/>
  <c r="J1306" i="6" s="1"/>
  <c r="D1420" i="4"/>
  <c r="B1086" i="6" s="1"/>
  <c r="E1420" i="4"/>
  <c r="C1086" i="6" s="1"/>
  <c r="F1420" i="4"/>
  <c r="D1086" i="6" s="1"/>
  <c r="G1420" i="4"/>
  <c r="E1086" i="6" s="1"/>
  <c r="H1420" i="4"/>
  <c r="F1086" i="6" s="1"/>
  <c r="I1420" i="4"/>
  <c r="G1086" i="6" s="1"/>
  <c r="J1420" i="4"/>
  <c r="K1420" i="4"/>
  <c r="H1086" i="6" s="1"/>
  <c r="M1420" i="4"/>
  <c r="I1086" i="6" s="1"/>
  <c r="N1420" i="4"/>
  <c r="O1420" i="4"/>
  <c r="P1420" i="4"/>
  <c r="J1086" i="6" s="1"/>
  <c r="D1421" i="4"/>
  <c r="B106" i="6" s="1"/>
  <c r="E1421" i="4"/>
  <c r="C106" i="6" s="1"/>
  <c r="F1421" i="4"/>
  <c r="D106" i="6" s="1"/>
  <c r="G1421" i="4"/>
  <c r="E106" i="6" s="1"/>
  <c r="H1421" i="4"/>
  <c r="F106" i="6" s="1"/>
  <c r="I1421" i="4"/>
  <c r="G106" i="6" s="1"/>
  <c r="J1421" i="4"/>
  <c r="K1421" i="4"/>
  <c r="H106" i="6" s="1"/>
  <c r="M1421" i="4"/>
  <c r="I106" i="6" s="1"/>
  <c r="N1421" i="4"/>
  <c r="O1421" i="4"/>
  <c r="P1421" i="4"/>
  <c r="J106" i="6" s="1"/>
  <c r="D1422" i="4"/>
  <c r="B121" i="6" s="1"/>
  <c r="E1422" i="4"/>
  <c r="C121" i="6" s="1"/>
  <c r="F1422" i="4"/>
  <c r="D121" i="6" s="1"/>
  <c r="G1422" i="4"/>
  <c r="E121" i="6" s="1"/>
  <c r="H1422" i="4"/>
  <c r="F121" i="6" s="1"/>
  <c r="I1422" i="4"/>
  <c r="G121" i="6" s="1"/>
  <c r="J1422" i="4"/>
  <c r="K1422" i="4"/>
  <c r="H121" i="6" s="1"/>
  <c r="M1422" i="4"/>
  <c r="I121" i="6" s="1"/>
  <c r="N1422" i="4"/>
  <c r="O1422" i="4"/>
  <c r="P1422" i="4"/>
  <c r="J121" i="6" s="1"/>
  <c r="D1423" i="4"/>
  <c r="B366" i="6" s="1"/>
  <c r="E1423" i="4"/>
  <c r="C366" i="6" s="1"/>
  <c r="F1423" i="4"/>
  <c r="D366" i="6" s="1"/>
  <c r="G1423" i="4"/>
  <c r="E366" i="6" s="1"/>
  <c r="H1423" i="4"/>
  <c r="F366" i="6" s="1"/>
  <c r="I1423" i="4"/>
  <c r="G366" i="6" s="1"/>
  <c r="J1423" i="4"/>
  <c r="K1423" i="4"/>
  <c r="H366" i="6" s="1"/>
  <c r="M1423" i="4"/>
  <c r="I366" i="6" s="1"/>
  <c r="N1423" i="4"/>
  <c r="O1423" i="4"/>
  <c r="P1423" i="4"/>
  <c r="J366" i="6" s="1"/>
  <c r="D1424" i="4"/>
  <c r="B782" i="6" s="1"/>
  <c r="E1424" i="4"/>
  <c r="C782" i="6" s="1"/>
  <c r="F1424" i="4"/>
  <c r="D782" i="6" s="1"/>
  <c r="G1424" i="4"/>
  <c r="E782" i="6" s="1"/>
  <c r="H1424" i="4"/>
  <c r="F782" i="6" s="1"/>
  <c r="I1424" i="4"/>
  <c r="G782" i="6" s="1"/>
  <c r="J1424" i="4"/>
  <c r="K1424" i="4"/>
  <c r="H782" i="6" s="1"/>
  <c r="M1424" i="4"/>
  <c r="I782" i="6" s="1"/>
  <c r="N1424" i="4"/>
  <c r="O1424" i="4"/>
  <c r="P1424" i="4"/>
  <c r="J782" i="6" s="1"/>
  <c r="D1425" i="4"/>
  <c r="B1667" i="6" s="1"/>
  <c r="E1425" i="4"/>
  <c r="C1667" i="6" s="1"/>
  <c r="F1425" i="4"/>
  <c r="D1667" i="6" s="1"/>
  <c r="G1425" i="4"/>
  <c r="E1667" i="6" s="1"/>
  <c r="H1425" i="4"/>
  <c r="F1667" i="6" s="1"/>
  <c r="I1425" i="4"/>
  <c r="G1667" i="6" s="1"/>
  <c r="J1425" i="4"/>
  <c r="K1425" i="4"/>
  <c r="H1667" i="6" s="1"/>
  <c r="M1425" i="4"/>
  <c r="I1667" i="6" s="1"/>
  <c r="N1425" i="4"/>
  <c r="O1425" i="4"/>
  <c r="P1425" i="4"/>
  <c r="J1667" i="6" s="1"/>
  <c r="D1426" i="4"/>
  <c r="B1687" i="6" s="1"/>
  <c r="E1426" i="4"/>
  <c r="C1687" i="6" s="1"/>
  <c r="F1426" i="4"/>
  <c r="D1687" i="6" s="1"/>
  <c r="G1426" i="4"/>
  <c r="E1687" i="6" s="1"/>
  <c r="H1426" i="4"/>
  <c r="F1687" i="6" s="1"/>
  <c r="I1426" i="4"/>
  <c r="G1687" i="6" s="1"/>
  <c r="J1426" i="4"/>
  <c r="K1426" i="4"/>
  <c r="H1687" i="6" s="1"/>
  <c r="M1426" i="4"/>
  <c r="I1687" i="6" s="1"/>
  <c r="N1426" i="4"/>
  <c r="O1426" i="4"/>
  <c r="P1426" i="4"/>
  <c r="J1687" i="6" s="1"/>
  <c r="D1427" i="4"/>
  <c r="B1681" i="6" s="1"/>
  <c r="E1427" i="4"/>
  <c r="C1681" i="6" s="1"/>
  <c r="F1427" i="4"/>
  <c r="D1681" i="6" s="1"/>
  <c r="G1427" i="4"/>
  <c r="E1681" i="6" s="1"/>
  <c r="H1427" i="4"/>
  <c r="F1681" i="6" s="1"/>
  <c r="I1427" i="4"/>
  <c r="G1681" i="6" s="1"/>
  <c r="J1427" i="4"/>
  <c r="K1427" i="4"/>
  <c r="H1681" i="6" s="1"/>
  <c r="M1427" i="4"/>
  <c r="I1681" i="6" s="1"/>
  <c r="N1427" i="4"/>
  <c r="O1427" i="4"/>
  <c r="P1427" i="4"/>
  <c r="J1681" i="6" s="1"/>
  <c r="D1428" i="4"/>
  <c r="B1684" i="6" s="1"/>
  <c r="E1428" i="4"/>
  <c r="C1684" i="6" s="1"/>
  <c r="F1428" i="4"/>
  <c r="D1684" i="6" s="1"/>
  <c r="G1428" i="4"/>
  <c r="E1684" i="6" s="1"/>
  <c r="H1428" i="4"/>
  <c r="F1684" i="6" s="1"/>
  <c r="I1428" i="4"/>
  <c r="G1684" i="6" s="1"/>
  <c r="J1428" i="4"/>
  <c r="K1428" i="4"/>
  <c r="H1684" i="6" s="1"/>
  <c r="M1428" i="4"/>
  <c r="I1684" i="6" s="1"/>
  <c r="N1428" i="4"/>
  <c r="O1428" i="4"/>
  <c r="P1428" i="4"/>
  <c r="J1684" i="6" s="1"/>
  <c r="D1429" i="4"/>
  <c r="B1664" i="6" s="1"/>
  <c r="E1429" i="4"/>
  <c r="C1664" i="6" s="1"/>
  <c r="F1429" i="4"/>
  <c r="D1664" i="6" s="1"/>
  <c r="G1429" i="4"/>
  <c r="E1664" i="6" s="1"/>
  <c r="H1429" i="4"/>
  <c r="F1664" i="6" s="1"/>
  <c r="I1429" i="4"/>
  <c r="G1664" i="6" s="1"/>
  <c r="J1429" i="4"/>
  <c r="K1429" i="4"/>
  <c r="H1664" i="6" s="1"/>
  <c r="M1429" i="4"/>
  <c r="I1664" i="6" s="1"/>
  <c r="N1429" i="4"/>
  <c r="O1429" i="4"/>
  <c r="P1429" i="4"/>
  <c r="J1664" i="6" s="1"/>
  <c r="D1430" i="4"/>
  <c r="B1655" i="6" s="1"/>
  <c r="E1430" i="4"/>
  <c r="C1655" i="6" s="1"/>
  <c r="F1430" i="4"/>
  <c r="D1655" i="6" s="1"/>
  <c r="G1430" i="4"/>
  <c r="E1655" i="6" s="1"/>
  <c r="H1430" i="4"/>
  <c r="F1655" i="6" s="1"/>
  <c r="I1430" i="4"/>
  <c r="G1655" i="6" s="1"/>
  <c r="J1430" i="4"/>
  <c r="K1430" i="4"/>
  <c r="H1655" i="6" s="1"/>
  <c r="M1430" i="4"/>
  <c r="I1655" i="6" s="1"/>
  <c r="N1430" i="4"/>
  <c r="O1430" i="4"/>
  <c r="P1430" i="4"/>
  <c r="J1655" i="6" s="1"/>
  <c r="D1431" i="4"/>
  <c r="B1839" i="6" s="1"/>
  <c r="E1431" i="4"/>
  <c r="C1839" i="6" s="1"/>
  <c r="F1431" i="4"/>
  <c r="D1839" i="6" s="1"/>
  <c r="G1431" i="4"/>
  <c r="E1839" i="6" s="1"/>
  <c r="H1431" i="4"/>
  <c r="F1839" i="6" s="1"/>
  <c r="I1431" i="4"/>
  <c r="G1839" i="6" s="1"/>
  <c r="J1431" i="4"/>
  <c r="K1431" i="4"/>
  <c r="H1839" i="6" s="1"/>
  <c r="M1431" i="4"/>
  <c r="I1839" i="6" s="1"/>
  <c r="N1431" i="4"/>
  <c r="O1431" i="4"/>
  <c r="P1431" i="4"/>
  <c r="J1839" i="6" s="1"/>
  <c r="D1432" i="4"/>
  <c r="B854" i="6" s="1"/>
  <c r="E1432" i="4"/>
  <c r="C854" i="6" s="1"/>
  <c r="F1432" i="4"/>
  <c r="D854" i="6" s="1"/>
  <c r="G1432" i="4"/>
  <c r="E854" i="6" s="1"/>
  <c r="H1432" i="4"/>
  <c r="F854" i="6" s="1"/>
  <c r="I1432" i="4"/>
  <c r="G854" i="6" s="1"/>
  <c r="J1432" i="4"/>
  <c r="K1432" i="4"/>
  <c r="H854" i="6" s="1"/>
  <c r="M1432" i="4"/>
  <c r="I854" i="6" s="1"/>
  <c r="N1432" i="4"/>
  <c r="O1432" i="4"/>
  <c r="P1432" i="4"/>
  <c r="J854" i="6" s="1"/>
  <c r="D1433" i="4"/>
  <c r="B1727" i="6" s="1"/>
  <c r="E1433" i="4"/>
  <c r="C1727" i="6" s="1"/>
  <c r="F1433" i="4"/>
  <c r="D1727" i="6" s="1"/>
  <c r="G1433" i="4"/>
  <c r="E1727" i="6" s="1"/>
  <c r="H1433" i="4"/>
  <c r="F1727" i="6" s="1"/>
  <c r="I1433" i="4"/>
  <c r="G1727" i="6" s="1"/>
  <c r="J1433" i="4"/>
  <c r="K1433" i="4"/>
  <c r="H1727" i="6" s="1"/>
  <c r="M1433" i="4"/>
  <c r="I1727" i="6" s="1"/>
  <c r="N1433" i="4"/>
  <c r="O1433" i="4"/>
  <c r="P1433" i="4"/>
  <c r="J1727" i="6" s="1"/>
  <c r="D1434" i="4"/>
  <c r="B1722" i="6" s="1"/>
  <c r="E1434" i="4"/>
  <c r="C1722" i="6" s="1"/>
  <c r="F1434" i="4"/>
  <c r="D1722" i="6" s="1"/>
  <c r="G1434" i="4"/>
  <c r="E1722" i="6" s="1"/>
  <c r="H1434" i="4"/>
  <c r="F1722" i="6" s="1"/>
  <c r="I1434" i="4"/>
  <c r="G1722" i="6" s="1"/>
  <c r="J1434" i="4"/>
  <c r="K1434" i="4"/>
  <c r="H1722" i="6" s="1"/>
  <c r="M1434" i="4"/>
  <c r="I1722" i="6" s="1"/>
  <c r="N1434" i="4"/>
  <c r="O1434" i="4"/>
  <c r="P1434" i="4"/>
  <c r="J1722" i="6" s="1"/>
  <c r="D1435" i="4"/>
  <c r="B1765" i="6" s="1"/>
  <c r="E1435" i="4"/>
  <c r="C1765" i="6" s="1"/>
  <c r="F1435" i="4"/>
  <c r="D1765" i="6" s="1"/>
  <c r="G1435" i="4"/>
  <c r="E1765" i="6" s="1"/>
  <c r="H1435" i="4"/>
  <c r="F1765" i="6" s="1"/>
  <c r="I1435" i="4"/>
  <c r="G1765" i="6" s="1"/>
  <c r="J1435" i="4"/>
  <c r="K1435" i="4"/>
  <c r="H1765" i="6" s="1"/>
  <c r="M1435" i="4"/>
  <c r="I1765" i="6" s="1"/>
  <c r="N1435" i="4"/>
  <c r="O1435" i="4"/>
  <c r="P1435" i="4"/>
  <c r="J1765" i="6" s="1"/>
  <c r="D1436" i="4"/>
  <c r="B117" i="6" s="1"/>
  <c r="E1436" i="4"/>
  <c r="C117" i="6" s="1"/>
  <c r="F1436" i="4"/>
  <c r="D117" i="6" s="1"/>
  <c r="G1436" i="4"/>
  <c r="E117" i="6" s="1"/>
  <c r="H1436" i="4"/>
  <c r="F117" i="6" s="1"/>
  <c r="I1436" i="4"/>
  <c r="G117" i="6" s="1"/>
  <c r="J1436" i="4"/>
  <c r="K1436" i="4"/>
  <c r="H117" i="6" s="1"/>
  <c r="M1436" i="4"/>
  <c r="I117" i="6" s="1"/>
  <c r="N1436" i="4"/>
  <c r="O1436" i="4"/>
  <c r="P1436" i="4"/>
  <c r="J117" i="6" s="1"/>
  <c r="D1437" i="4"/>
  <c r="B39" i="6" s="1"/>
  <c r="E1437" i="4"/>
  <c r="C39" i="6" s="1"/>
  <c r="F1437" i="4"/>
  <c r="D39" i="6" s="1"/>
  <c r="G1437" i="4"/>
  <c r="E39" i="6" s="1"/>
  <c r="H1437" i="4"/>
  <c r="F39" i="6" s="1"/>
  <c r="I1437" i="4"/>
  <c r="G39" i="6" s="1"/>
  <c r="J1437" i="4"/>
  <c r="K1437" i="4"/>
  <c r="H39" i="6" s="1"/>
  <c r="M1437" i="4"/>
  <c r="I39" i="6" s="1"/>
  <c r="N1437" i="4"/>
  <c r="O1437" i="4"/>
  <c r="P1437" i="4"/>
  <c r="J39" i="6" s="1"/>
  <c r="D1438" i="4"/>
  <c r="B50" i="6" s="1"/>
  <c r="E1438" i="4"/>
  <c r="C50" i="6" s="1"/>
  <c r="F1438" i="4"/>
  <c r="D50" i="6" s="1"/>
  <c r="G1438" i="4"/>
  <c r="E50" i="6" s="1"/>
  <c r="H1438" i="4"/>
  <c r="F50" i="6" s="1"/>
  <c r="I1438" i="4"/>
  <c r="G50" i="6" s="1"/>
  <c r="J1438" i="4"/>
  <c r="K1438" i="4"/>
  <c r="H50" i="6" s="1"/>
  <c r="M1438" i="4"/>
  <c r="I50" i="6" s="1"/>
  <c r="N1438" i="4"/>
  <c r="O1438" i="4"/>
  <c r="P1438" i="4"/>
  <c r="J50" i="6" s="1"/>
  <c r="D1439" i="4"/>
  <c r="B59" i="6" s="1"/>
  <c r="E1439" i="4"/>
  <c r="C59" i="6" s="1"/>
  <c r="F1439" i="4"/>
  <c r="D59" i="6" s="1"/>
  <c r="G1439" i="4"/>
  <c r="E59" i="6" s="1"/>
  <c r="H1439" i="4"/>
  <c r="F59" i="6" s="1"/>
  <c r="I1439" i="4"/>
  <c r="G59" i="6" s="1"/>
  <c r="J1439" i="4"/>
  <c r="K1439" i="4"/>
  <c r="H59" i="6" s="1"/>
  <c r="M1439" i="4"/>
  <c r="I59" i="6" s="1"/>
  <c r="N1439" i="4"/>
  <c r="O1439" i="4"/>
  <c r="P1439" i="4"/>
  <c r="J59" i="6" s="1"/>
  <c r="D1440" i="4"/>
  <c r="B21" i="6" s="1"/>
  <c r="E1440" i="4"/>
  <c r="C21" i="6" s="1"/>
  <c r="F1440" i="4"/>
  <c r="D21" i="6" s="1"/>
  <c r="G1440" i="4"/>
  <c r="E21" i="6" s="1"/>
  <c r="H1440" i="4"/>
  <c r="F21" i="6" s="1"/>
  <c r="I1440" i="4"/>
  <c r="G21" i="6" s="1"/>
  <c r="J1440" i="4"/>
  <c r="K1440" i="4"/>
  <c r="H21" i="6" s="1"/>
  <c r="M1440" i="4"/>
  <c r="I21" i="6" s="1"/>
  <c r="N1440" i="4"/>
  <c r="O1440" i="4"/>
  <c r="P1440" i="4"/>
  <c r="J21" i="6" s="1"/>
  <c r="D1441" i="4"/>
  <c r="B1804" i="6" s="1"/>
  <c r="E1441" i="4"/>
  <c r="C1804" i="6" s="1"/>
  <c r="F1441" i="4"/>
  <c r="D1804" i="6" s="1"/>
  <c r="G1441" i="4"/>
  <c r="E1804" i="6" s="1"/>
  <c r="H1441" i="4"/>
  <c r="F1804" i="6" s="1"/>
  <c r="I1441" i="4"/>
  <c r="G1804" i="6" s="1"/>
  <c r="J1441" i="4"/>
  <c r="K1441" i="4"/>
  <c r="H1804" i="6" s="1"/>
  <c r="M1441" i="4"/>
  <c r="I1804" i="6" s="1"/>
  <c r="N1441" i="4"/>
  <c r="O1441" i="4"/>
  <c r="P1441" i="4"/>
  <c r="J1804" i="6" s="1"/>
  <c r="D1442" i="4"/>
  <c r="B1835" i="6" s="1"/>
  <c r="E1442" i="4"/>
  <c r="C1835" i="6" s="1"/>
  <c r="F1442" i="4"/>
  <c r="D1835" i="6" s="1"/>
  <c r="G1442" i="4"/>
  <c r="E1835" i="6" s="1"/>
  <c r="H1442" i="4"/>
  <c r="F1835" i="6" s="1"/>
  <c r="I1442" i="4"/>
  <c r="G1835" i="6" s="1"/>
  <c r="J1442" i="4"/>
  <c r="K1442" i="4"/>
  <c r="H1835" i="6" s="1"/>
  <c r="M1442" i="4"/>
  <c r="I1835" i="6" s="1"/>
  <c r="N1442" i="4"/>
  <c r="O1442" i="4"/>
  <c r="P1442" i="4"/>
  <c r="J1835" i="6" s="1"/>
  <c r="D1443" i="4"/>
  <c r="B1821" i="6" s="1"/>
  <c r="E1443" i="4"/>
  <c r="C1821" i="6" s="1"/>
  <c r="F1443" i="4"/>
  <c r="D1821" i="6" s="1"/>
  <c r="G1443" i="4"/>
  <c r="E1821" i="6" s="1"/>
  <c r="H1443" i="4"/>
  <c r="F1821" i="6" s="1"/>
  <c r="I1443" i="4"/>
  <c r="G1821" i="6" s="1"/>
  <c r="J1443" i="4"/>
  <c r="K1443" i="4"/>
  <c r="H1821" i="6" s="1"/>
  <c r="M1443" i="4"/>
  <c r="I1821" i="6" s="1"/>
  <c r="N1443" i="4"/>
  <c r="O1443" i="4"/>
  <c r="P1443" i="4"/>
  <c r="J1821" i="6" s="1"/>
  <c r="D1444" i="4"/>
  <c r="B1452" i="6" s="1"/>
  <c r="E1444" i="4"/>
  <c r="C1452" i="6" s="1"/>
  <c r="F1444" i="4"/>
  <c r="D1452" i="6" s="1"/>
  <c r="G1444" i="4"/>
  <c r="E1452" i="6" s="1"/>
  <c r="H1444" i="4"/>
  <c r="F1452" i="6" s="1"/>
  <c r="I1444" i="4"/>
  <c r="G1452" i="6" s="1"/>
  <c r="J1444" i="4"/>
  <c r="K1444" i="4"/>
  <c r="H1452" i="6" s="1"/>
  <c r="M1444" i="4"/>
  <c r="I1452" i="6" s="1"/>
  <c r="N1444" i="4"/>
  <c r="O1444" i="4"/>
  <c r="P1444" i="4"/>
  <c r="J1452" i="6" s="1"/>
  <c r="D1445" i="4"/>
  <c r="B57" i="6" s="1"/>
  <c r="E1445" i="4"/>
  <c r="C57" i="6" s="1"/>
  <c r="F1445" i="4"/>
  <c r="D57" i="6" s="1"/>
  <c r="G1445" i="4"/>
  <c r="E57" i="6" s="1"/>
  <c r="H1445" i="4"/>
  <c r="F57" i="6" s="1"/>
  <c r="I1445" i="4"/>
  <c r="G57" i="6" s="1"/>
  <c r="J1445" i="4"/>
  <c r="K1445" i="4"/>
  <c r="H57" i="6" s="1"/>
  <c r="M1445" i="4"/>
  <c r="I57" i="6" s="1"/>
  <c r="N1445" i="4"/>
  <c r="O1445" i="4"/>
  <c r="P1445" i="4"/>
  <c r="J57" i="6" s="1"/>
  <c r="D1446" i="4"/>
  <c r="B1813" i="6" s="1"/>
  <c r="E1446" i="4"/>
  <c r="C1813" i="6" s="1"/>
  <c r="F1446" i="4"/>
  <c r="D1813" i="6" s="1"/>
  <c r="G1446" i="4"/>
  <c r="E1813" i="6" s="1"/>
  <c r="H1446" i="4"/>
  <c r="F1813" i="6" s="1"/>
  <c r="I1446" i="4"/>
  <c r="G1813" i="6" s="1"/>
  <c r="J1446" i="4"/>
  <c r="K1446" i="4"/>
  <c r="H1813" i="6" s="1"/>
  <c r="M1446" i="4"/>
  <c r="I1813" i="6" s="1"/>
  <c r="N1446" i="4"/>
  <c r="O1446" i="4"/>
  <c r="P1446" i="4"/>
  <c r="J1813" i="6" s="1"/>
  <c r="D1447" i="4"/>
  <c r="B1485" i="6" s="1"/>
  <c r="E1447" i="4"/>
  <c r="C1485" i="6" s="1"/>
  <c r="F1447" i="4"/>
  <c r="D1485" i="6" s="1"/>
  <c r="G1447" i="4"/>
  <c r="E1485" i="6" s="1"/>
  <c r="H1447" i="4"/>
  <c r="F1485" i="6" s="1"/>
  <c r="I1447" i="4"/>
  <c r="G1485" i="6" s="1"/>
  <c r="J1447" i="4"/>
  <c r="K1447" i="4"/>
  <c r="H1485" i="6" s="1"/>
  <c r="M1447" i="4"/>
  <c r="I1485" i="6" s="1"/>
  <c r="N1447" i="4"/>
  <c r="O1447" i="4"/>
  <c r="P1447" i="4"/>
  <c r="J1485" i="6" s="1"/>
  <c r="D1448" i="4"/>
  <c r="B680" i="6" s="1"/>
  <c r="E1448" i="4"/>
  <c r="C680" i="6" s="1"/>
  <c r="F1448" i="4"/>
  <c r="D680" i="6" s="1"/>
  <c r="G1448" i="4"/>
  <c r="E680" i="6" s="1"/>
  <c r="H1448" i="4"/>
  <c r="F680" i="6" s="1"/>
  <c r="I1448" i="4"/>
  <c r="G680" i="6" s="1"/>
  <c r="J1448" i="4"/>
  <c r="K1448" i="4"/>
  <c r="H680" i="6" s="1"/>
  <c r="M1448" i="4"/>
  <c r="I680" i="6" s="1"/>
  <c r="N1448" i="4"/>
  <c r="O1448" i="4"/>
  <c r="P1448" i="4"/>
  <c r="J680" i="6" s="1"/>
  <c r="D1449" i="4"/>
  <c r="B1459" i="6" s="1"/>
  <c r="E1449" i="4"/>
  <c r="C1459" i="6" s="1"/>
  <c r="F1449" i="4"/>
  <c r="D1459" i="6" s="1"/>
  <c r="G1449" i="4"/>
  <c r="E1459" i="6" s="1"/>
  <c r="H1449" i="4"/>
  <c r="F1459" i="6" s="1"/>
  <c r="I1449" i="4"/>
  <c r="G1459" i="6" s="1"/>
  <c r="J1449" i="4"/>
  <c r="K1449" i="4"/>
  <c r="H1459" i="6" s="1"/>
  <c r="M1449" i="4"/>
  <c r="I1459" i="6" s="1"/>
  <c r="N1449" i="4"/>
  <c r="O1449" i="4"/>
  <c r="P1449" i="4"/>
  <c r="J1459" i="6" s="1"/>
  <c r="D1450" i="4"/>
  <c r="B87" i="6" s="1"/>
  <c r="E1450" i="4"/>
  <c r="C87" i="6" s="1"/>
  <c r="F1450" i="4"/>
  <c r="D87" i="6" s="1"/>
  <c r="G1450" i="4"/>
  <c r="E87" i="6" s="1"/>
  <c r="H1450" i="4"/>
  <c r="F87" i="6" s="1"/>
  <c r="I1450" i="4"/>
  <c r="G87" i="6" s="1"/>
  <c r="J1450" i="4"/>
  <c r="K1450" i="4"/>
  <c r="H87" i="6" s="1"/>
  <c r="M1450" i="4"/>
  <c r="I87" i="6" s="1"/>
  <c r="N1450" i="4"/>
  <c r="O1450" i="4"/>
  <c r="P1450" i="4"/>
  <c r="J87" i="6" s="1"/>
  <c r="D1451" i="4"/>
  <c r="B48" i="6" s="1"/>
  <c r="E1451" i="4"/>
  <c r="C48" i="6" s="1"/>
  <c r="F1451" i="4"/>
  <c r="D48" i="6" s="1"/>
  <c r="G1451" i="4"/>
  <c r="E48" i="6" s="1"/>
  <c r="H1451" i="4"/>
  <c r="F48" i="6" s="1"/>
  <c r="I1451" i="4"/>
  <c r="G48" i="6" s="1"/>
  <c r="J1451" i="4"/>
  <c r="K1451" i="4"/>
  <c r="H48" i="6" s="1"/>
  <c r="M1451" i="4"/>
  <c r="I48" i="6" s="1"/>
  <c r="N1451" i="4"/>
  <c r="O1451" i="4"/>
  <c r="P1451" i="4"/>
  <c r="J48" i="6" s="1"/>
  <c r="D1452" i="4"/>
  <c r="B45" i="6" s="1"/>
  <c r="E1452" i="4"/>
  <c r="C45" i="6" s="1"/>
  <c r="F1452" i="4"/>
  <c r="D45" i="6" s="1"/>
  <c r="G1452" i="4"/>
  <c r="E45" i="6" s="1"/>
  <c r="H1452" i="4"/>
  <c r="F45" i="6" s="1"/>
  <c r="I1452" i="4"/>
  <c r="G45" i="6" s="1"/>
  <c r="J1452" i="4"/>
  <c r="K1452" i="4"/>
  <c r="H45" i="6" s="1"/>
  <c r="M1452" i="4"/>
  <c r="I45" i="6" s="1"/>
  <c r="N1452" i="4"/>
  <c r="O1452" i="4"/>
  <c r="P1452" i="4"/>
  <c r="J45" i="6" s="1"/>
  <c r="D1453" i="4"/>
  <c r="B12" i="6" s="1"/>
  <c r="E1453" i="4"/>
  <c r="C12" i="6" s="1"/>
  <c r="F1453" i="4"/>
  <c r="D12" i="6" s="1"/>
  <c r="G1453" i="4"/>
  <c r="E12" i="6" s="1"/>
  <c r="H1453" i="4"/>
  <c r="F12" i="6" s="1"/>
  <c r="I1453" i="4"/>
  <c r="G12" i="6" s="1"/>
  <c r="J1453" i="4"/>
  <c r="K1453" i="4"/>
  <c r="H12" i="6" s="1"/>
  <c r="M1453" i="4"/>
  <c r="I12" i="6" s="1"/>
  <c r="N1453" i="4"/>
  <c r="O1453" i="4"/>
  <c r="P1453" i="4"/>
  <c r="J12" i="6" s="1"/>
  <c r="D1454" i="4"/>
  <c r="B13" i="6" s="1"/>
  <c r="E1454" i="4"/>
  <c r="C13" i="6" s="1"/>
  <c r="F1454" i="4"/>
  <c r="D13" i="6" s="1"/>
  <c r="G1454" i="4"/>
  <c r="E13" i="6" s="1"/>
  <c r="H1454" i="4"/>
  <c r="F13" i="6" s="1"/>
  <c r="I1454" i="4"/>
  <c r="G13" i="6" s="1"/>
  <c r="J1454" i="4"/>
  <c r="K1454" i="4"/>
  <c r="H13" i="6" s="1"/>
  <c r="M1454" i="4"/>
  <c r="I13" i="6" s="1"/>
  <c r="N1454" i="4"/>
  <c r="O1454" i="4"/>
  <c r="P1454" i="4"/>
  <c r="J13" i="6" s="1"/>
  <c r="D1455" i="4"/>
  <c r="B25" i="6" s="1"/>
  <c r="E1455" i="4"/>
  <c r="C25" i="6" s="1"/>
  <c r="F1455" i="4"/>
  <c r="D25" i="6" s="1"/>
  <c r="G1455" i="4"/>
  <c r="E25" i="6" s="1"/>
  <c r="H1455" i="4"/>
  <c r="F25" i="6" s="1"/>
  <c r="I1455" i="4"/>
  <c r="G25" i="6" s="1"/>
  <c r="J1455" i="4"/>
  <c r="K1455" i="4"/>
  <c r="H25" i="6" s="1"/>
  <c r="M1455" i="4"/>
  <c r="I25" i="6" s="1"/>
  <c r="N1455" i="4"/>
  <c r="O1455" i="4"/>
  <c r="P1455" i="4"/>
  <c r="J25" i="6" s="1"/>
  <c r="D1456" i="4"/>
  <c r="B421" i="6" s="1"/>
  <c r="E1456" i="4"/>
  <c r="C421" i="6" s="1"/>
  <c r="F1456" i="4"/>
  <c r="D421" i="6" s="1"/>
  <c r="G1456" i="4"/>
  <c r="E421" i="6" s="1"/>
  <c r="H1456" i="4"/>
  <c r="F421" i="6" s="1"/>
  <c r="I1456" i="4"/>
  <c r="G421" i="6" s="1"/>
  <c r="J1456" i="4"/>
  <c r="K1456" i="4"/>
  <c r="H421" i="6" s="1"/>
  <c r="M1456" i="4"/>
  <c r="I421" i="6" s="1"/>
  <c r="N1456" i="4"/>
  <c r="O1456" i="4"/>
  <c r="P1456" i="4"/>
  <c r="J421" i="6" s="1"/>
  <c r="D1457" i="4"/>
  <c r="B1808" i="6" s="1"/>
  <c r="E1457" i="4"/>
  <c r="C1808" i="6" s="1"/>
  <c r="F1457" i="4"/>
  <c r="D1808" i="6" s="1"/>
  <c r="G1457" i="4"/>
  <c r="E1808" i="6" s="1"/>
  <c r="H1457" i="4"/>
  <c r="F1808" i="6" s="1"/>
  <c r="I1457" i="4"/>
  <c r="G1808" i="6" s="1"/>
  <c r="J1457" i="4"/>
  <c r="K1457" i="4"/>
  <c r="H1808" i="6" s="1"/>
  <c r="M1457" i="4"/>
  <c r="I1808" i="6" s="1"/>
  <c r="N1457" i="4"/>
  <c r="O1457" i="4"/>
  <c r="P1457" i="4"/>
  <c r="J1808" i="6" s="1"/>
  <c r="D1458" i="4"/>
  <c r="B80" i="6" s="1"/>
  <c r="E1458" i="4"/>
  <c r="C80" i="6" s="1"/>
  <c r="F1458" i="4"/>
  <c r="D80" i="6" s="1"/>
  <c r="G1458" i="4"/>
  <c r="E80" i="6" s="1"/>
  <c r="H1458" i="4"/>
  <c r="F80" i="6" s="1"/>
  <c r="I1458" i="4"/>
  <c r="G80" i="6" s="1"/>
  <c r="J1458" i="4"/>
  <c r="K1458" i="4"/>
  <c r="H80" i="6" s="1"/>
  <c r="M1458" i="4"/>
  <c r="I80" i="6" s="1"/>
  <c r="N1458" i="4"/>
  <c r="O1458" i="4"/>
  <c r="P1458" i="4"/>
  <c r="J80" i="6" s="1"/>
  <c r="D1459" i="4"/>
  <c r="B159" i="6" s="1"/>
  <c r="E1459" i="4"/>
  <c r="C159" i="6" s="1"/>
  <c r="F1459" i="4"/>
  <c r="D159" i="6" s="1"/>
  <c r="G1459" i="4"/>
  <c r="E159" i="6" s="1"/>
  <c r="H1459" i="4"/>
  <c r="F159" i="6" s="1"/>
  <c r="I1459" i="4"/>
  <c r="G159" i="6" s="1"/>
  <c r="J1459" i="4"/>
  <c r="K1459" i="4"/>
  <c r="H159" i="6" s="1"/>
  <c r="M1459" i="4"/>
  <c r="I159" i="6" s="1"/>
  <c r="N1459" i="4"/>
  <c r="O1459" i="4"/>
  <c r="P1459" i="4"/>
  <c r="J159" i="6" s="1"/>
  <c r="D1460" i="4"/>
  <c r="B202" i="6" s="1"/>
  <c r="E1460" i="4"/>
  <c r="C202" i="6" s="1"/>
  <c r="F1460" i="4"/>
  <c r="D202" i="6" s="1"/>
  <c r="G1460" i="4"/>
  <c r="E202" i="6" s="1"/>
  <c r="H1460" i="4"/>
  <c r="F202" i="6" s="1"/>
  <c r="I1460" i="4"/>
  <c r="G202" i="6" s="1"/>
  <c r="J1460" i="4"/>
  <c r="K1460" i="4"/>
  <c r="H202" i="6" s="1"/>
  <c r="M1460" i="4"/>
  <c r="I202" i="6" s="1"/>
  <c r="N1460" i="4"/>
  <c r="O1460" i="4"/>
  <c r="P1460" i="4"/>
  <c r="J202" i="6" s="1"/>
  <c r="D1461" i="4"/>
  <c r="B204" i="6" s="1"/>
  <c r="E1461" i="4"/>
  <c r="C204" i="6" s="1"/>
  <c r="F1461" i="4"/>
  <c r="D204" i="6" s="1"/>
  <c r="G1461" i="4"/>
  <c r="E204" i="6" s="1"/>
  <c r="H1461" i="4"/>
  <c r="F204" i="6" s="1"/>
  <c r="I1461" i="4"/>
  <c r="G204" i="6" s="1"/>
  <c r="J1461" i="4"/>
  <c r="K1461" i="4"/>
  <c r="H204" i="6" s="1"/>
  <c r="M1461" i="4"/>
  <c r="I204" i="6" s="1"/>
  <c r="N1461" i="4"/>
  <c r="O1461" i="4"/>
  <c r="P1461" i="4"/>
  <c r="J204" i="6" s="1"/>
  <c r="D1462" i="4"/>
  <c r="B200" i="6" s="1"/>
  <c r="E1462" i="4"/>
  <c r="C200" i="6" s="1"/>
  <c r="F1462" i="4"/>
  <c r="D200" i="6" s="1"/>
  <c r="G1462" i="4"/>
  <c r="E200" i="6" s="1"/>
  <c r="H1462" i="4"/>
  <c r="F200" i="6" s="1"/>
  <c r="I1462" i="4"/>
  <c r="G200" i="6" s="1"/>
  <c r="J1462" i="4"/>
  <c r="K1462" i="4"/>
  <c r="H200" i="6" s="1"/>
  <c r="M1462" i="4"/>
  <c r="I200" i="6" s="1"/>
  <c r="N1462" i="4"/>
  <c r="O1462" i="4"/>
  <c r="P1462" i="4"/>
  <c r="J200" i="6" s="1"/>
  <c r="D1463" i="4"/>
  <c r="B1148" i="6" s="1"/>
  <c r="E1463" i="4"/>
  <c r="C1148" i="6" s="1"/>
  <c r="F1463" i="4"/>
  <c r="D1148" i="6" s="1"/>
  <c r="G1463" i="4"/>
  <c r="E1148" i="6" s="1"/>
  <c r="H1463" i="4"/>
  <c r="F1148" i="6" s="1"/>
  <c r="I1463" i="4"/>
  <c r="G1148" i="6" s="1"/>
  <c r="J1463" i="4"/>
  <c r="K1463" i="4"/>
  <c r="H1148" i="6" s="1"/>
  <c r="M1463" i="4"/>
  <c r="I1148" i="6" s="1"/>
  <c r="N1463" i="4"/>
  <c r="O1463" i="4"/>
  <c r="P1463" i="4"/>
  <c r="J1148" i="6" s="1"/>
  <c r="D1464" i="4"/>
  <c r="B1158" i="6" s="1"/>
  <c r="E1464" i="4"/>
  <c r="C1158" i="6" s="1"/>
  <c r="F1464" i="4"/>
  <c r="D1158" i="6" s="1"/>
  <c r="G1464" i="4"/>
  <c r="E1158" i="6" s="1"/>
  <c r="H1464" i="4"/>
  <c r="F1158" i="6" s="1"/>
  <c r="I1464" i="4"/>
  <c r="G1158" i="6" s="1"/>
  <c r="J1464" i="4"/>
  <c r="K1464" i="4"/>
  <c r="H1158" i="6" s="1"/>
  <c r="M1464" i="4"/>
  <c r="I1158" i="6" s="1"/>
  <c r="N1464" i="4"/>
  <c r="O1464" i="4"/>
  <c r="P1464" i="4"/>
  <c r="J1158" i="6" s="1"/>
  <c r="D1465" i="4"/>
  <c r="B29" i="6" s="1"/>
  <c r="E1465" i="4"/>
  <c r="C29" i="6" s="1"/>
  <c r="F1465" i="4"/>
  <c r="D29" i="6" s="1"/>
  <c r="G1465" i="4"/>
  <c r="E29" i="6" s="1"/>
  <c r="H1465" i="4"/>
  <c r="F29" i="6" s="1"/>
  <c r="I1465" i="4"/>
  <c r="G29" i="6" s="1"/>
  <c r="J1465" i="4"/>
  <c r="K1465" i="4"/>
  <c r="H29" i="6" s="1"/>
  <c r="M1465" i="4"/>
  <c r="I29" i="6" s="1"/>
  <c r="N1465" i="4"/>
  <c r="O1465" i="4"/>
  <c r="P1465" i="4"/>
  <c r="J29" i="6" s="1"/>
  <c r="D1466" i="4"/>
  <c r="B996" i="6" s="1"/>
  <c r="E1466" i="4"/>
  <c r="C996" i="6" s="1"/>
  <c r="F1466" i="4"/>
  <c r="D996" i="6" s="1"/>
  <c r="G1466" i="4"/>
  <c r="E996" i="6" s="1"/>
  <c r="H1466" i="4"/>
  <c r="F996" i="6" s="1"/>
  <c r="I1466" i="4"/>
  <c r="G996" i="6" s="1"/>
  <c r="J1466" i="4"/>
  <c r="K1466" i="4"/>
  <c r="H996" i="6" s="1"/>
  <c r="M1466" i="4"/>
  <c r="I996" i="6" s="1"/>
  <c r="N1466" i="4"/>
  <c r="O1466" i="4"/>
  <c r="P1466" i="4"/>
  <c r="J996" i="6" s="1"/>
  <c r="D1467" i="4"/>
  <c r="B997" i="6" s="1"/>
  <c r="E1467" i="4"/>
  <c r="C997" i="6" s="1"/>
  <c r="F1467" i="4"/>
  <c r="D997" i="6" s="1"/>
  <c r="G1467" i="4"/>
  <c r="E997" i="6" s="1"/>
  <c r="H1467" i="4"/>
  <c r="F997" i="6" s="1"/>
  <c r="I1467" i="4"/>
  <c r="G997" i="6" s="1"/>
  <c r="J1467" i="4"/>
  <c r="K1467" i="4"/>
  <c r="H997" i="6" s="1"/>
  <c r="M1467" i="4"/>
  <c r="I997" i="6" s="1"/>
  <c r="N1467" i="4"/>
  <c r="O1467" i="4"/>
  <c r="P1467" i="4"/>
  <c r="J997" i="6" s="1"/>
  <c r="D1468" i="4"/>
  <c r="B1111" i="6" s="1"/>
  <c r="E1468" i="4"/>
  <c r="C1111" i="6" s="1"/>
  <c r="F1468" i="4"/>
  <c r="D1111" i="6" s="1"/>
  <c r="G1468" i="4"/>
  <c r="E1111" i="6" s="1"/>
  <c r="H1468" i="4"/>
  <c r="F1111" i="6" s="1"/>
  <c r="I1468" i="4"/>
  <c r="G1111" i="6" s="1"/>
  <c r="J1468" i="4"/>
  <c r="K1468" i="4"/>
  <c r="H1111" i="6" s="1"/>
  <c r="M1468" i="4"/>
  <c r="I1111" i="6" s="1"/>
  <c r="N1468" i="4"/>
  <c r="O1468" i="4"/>
  <c r="P1468" i="4"/>
  <c r="J1111" i="6" s="1"/>
  <c r="D1469" i="4"/>
  <c r="B3" i="6" s="1"/>
  <c r="E1469" i="4"/>
  <c r="C3" i="6" s="1"/>
  <c r="F1469" i="4"/>
  <c r="D3" i="6" s="1"/>
  <c r="G1469" i="4"/>
  <c r="E3" i="6" s="1"/>
  <c r="H1469" i="4"/>
  <c r="F3" i="6" s="1"/>
  <c r="I1469" i="4"/>
  <c r="G3" i="6" s="1"/>
  <c r="J1469" i="4"/>
  <c r="K1469" i="4"/>
  <c r="H3" i="6" s="1"/>
  <c r="M1469" i="4"/>
  <c r="I3" i="6" s="1"/>
  <c r="N1469" i="4"/>
  <c r="O1469" i="4"/>
  <c r="P1469" i="4"/>
  <c r="J3" i="6" s="1"/>
  <c r="D1470" i="4"/>
  <c r="B881" i="6" s="1"/>
  <c r="E1470" i="4"/>
  <c r="C881" i="6" s="1"/>
  <c r="F1470" i="4"/>
  <c r="D881" i="6" s="1"/>
  <c r="G1470" i="4"/>
  <c r="E881" i="6" s="1"/>
  <c r="H1470" i="4"/>
  <c r="F881" i="6" s="1"/>
  <c r="I1470" i="4"/>
  <c r="G881" i="6" s="1"/>
  <c r="J1470" i="4"/>
  <c r="K1470" i="4"/>
  <c r="H881" i="6" s="1"/>
  <c r="M1470" i="4"/>
  <c r="I881" i="6" s="1"/>
  <c r="N1470" i="4"/>
  <c r="O1470" i="4"/>
  <c r="P1470" i="4"/>
  <c r="J881" i="6" s="1"/>
  <c r="D1471" i="4"/>
  <c r="B1815" i="6" s="1"/>
  <c r="E1471" i="4"/>
  <c r="C1815" i="6" s="1"/>
  <c r="F1471" i="4"/>
  <c r="D1815" i="6" s="1"/>
  <c r="G1471" i="4"/>
  <c r="E1815" i="6" s="1"/>
  <c r="H1471" i="4"/>
  <c r="F1815" i="6" s="1"/>
  <c r="I1471" i="4"/>
  <c r="G1815" i="6" s="1"/>
  <c r="J1471" i="4"/>
  <c r="K1471" i="4"/>
  <c r="H1815" i="6" s="1"/>
  <c r="M1471" i="4"/>
  <c r="I1815" i="6" s="1"/>
  <c r="N1471" i="4"/>
  <c r="O1471" i="4"/>
  <c r="P1471" i="4"/>
  <c r="J1815" i="6" s="1"/>
  <c r="D1472" i="4"/>
  <c r="B1182" i="6" s="1"/>
  <c r="E1472" i="4"/>
  <c r="C1182" i="6" s="1"/>
  <c r="F1472" i="4"/>
  <c r="D1182" i="6" s="1"/>
  <c r="G1472" i="4"/>
  <c r="E1182" i="6" s="1"/>
  <c r="H1472" i="4"/>
  <c r="F1182" i="6" s="1"/>
  <c r="I1472" i="4"/>
  <c r="G1182" i="6" s="1"/>
  <c r="J1472" i="4"/>
  <c r="K1472" i="4"/>
  <c r="H1182" i="6" s="1"/>
  <c r="M1472" i="4"/>
  <c r="I1182" i="6" s="1"/>
  <c r="N1472" i="4"/>
  <c r="O1472" i="4"/>
  <c r="P1472" i="4"/>
  <c r="J1182" i="6" s="1"/>
  <c r="D1473" i="4"/>
  <c r="B1160" i="6" s="1"/>
  <c r="E1473" i="4"/>
  <c r="C1160" i="6" s="1"/>
  <c r="F1473" i="4"/>
  <c r="D1160" i="6" s="1"/>
  <c r="G1473" i="4"/>
  <c r="E1160" i="6" s="1"/>
  <c r="H1473" i="4"/>
  <c r="F1160" i="6" s="1"/>
  <c r="I1473" i="4"/>
  <c r="G1160" i="6" s="1"/>
  <c r="J1473" i="4"/>
  <c r="K1473" i="4"/>
  <c r="H1160" i="6" s="1"/>
  <c r="M1473" i="4"/>
  <c r="I1160" i="6" s="1"/>
  <c r="N1473" i="4"/>
  <c r="O1473" i="4"/>
  <c r="P1473" i="4"/>
  <c r="J1160" i="6" s="1"/>
  <c r="D1474" i="4"/>
  <c r="B1129" i="6" s="1"/>
  <c r="E1474" i="4"/>
  <c r="C1129" i="6" s="1"/>
  <c r="F1474" i="4"/>
  <c r="D1129" i="6" s="1"/>
  <c r="G1474" i="4"/>
  <c r="E1129" i="6" s="1"/>
  <c r="H1474" i="4"/>
  <c r="F1129" i="6" s="1"/>
  <c r="I1474" i="4"/>
  <c r="G1129" i="6" s="1"/>
  <c r="J1474" i="4"/>
  <c r="K1474" i="4"/>
  <c r="H1129" i="6" s="1"/>
  <c r="M1474" i="4"/>
  <c r="I1129" i="6" s="1"/>
  <c r="N1474" i="4"/>
  <c r="O1474" i="4"/>
  <c r="P1474" i="4"/>
  <c r="J1129" i="6" s="1"/>
  <c r="D1475" i="4"/>
  <c r="B1094" i="6" s="1"/>
  <c r="E1475" i="4"/>
  <c r="C1094" i="6" s="1"/>
  <c r="F1475" i="4"/>
  <c r="D1094" i="6" s="1"/>
  <c r="G1475" i="4"/>
  <c r="E1094" i="6" s="1"/>
  <c r="H1475" i="4"/>
  <c r="F1094" i="6" s="1"/>
  <c r="I1475" i="4"/>
  <c r="G1094" i="6" s="1"/>
  <c r="J1475" i="4"/>
  <c r="K1475" i="4"/>
  <c r="H1094" i="6" s="1"/>
  <c r="M1475" i="4"/>
  <c r="I1094" i="6" s="1"/>
  <c r="N1475" i="4"/>
  <c r="O1475" i="4"/>
  <c r="P1475" i="4"/>
  <c r="J1094" i="6" s="1"/>
  <c r="D1476" i="4"/>
  <c r="B1087" i="6" s="1"/>
  <c r="E1476" i="4"/>
  <c r="C1087" i="6" s="1"/>
  <c r="F1476" i="4"/>
  <c r="D1087" i="6" s="1"/>
  <c r="G1476" i="4"/>
  <c r="E1087" i="6" s="1"/>
  <c r="H1476" i="4"/>
  <c r="F1087" i="6" s="1"/>
  <c r="I1476" i="4"/>
  <c r="G1087" i="6" s="1"/>
  <c r="J1476" i="4"/>
  <c r="K1476" i="4"/>
  <c r="H1087" i="6" s="1"/>
  <c r="M1476" i="4"/>
  <c r="I1087" i="6" s="1"/>
  <c r="N1476" i="4"/>
  <c r="O1476" i="4"/>
  <c r="P1476" i="4"/>
  <c r="J1087" i="6" s="1"/>
  <c r="D1477" i="4"/>
  <c r="B83" i="6" s="1"/>
  <c r="E1477" i="4"/>
  <c r="C83" i="6" s="1"/>
  <c r="F1477" i="4"/>
  <c r="D83" i="6" s="1"/>
  <c r="G1477" i="4"/>
  <c r="E83" i="6" s="1"/>
  <c r="H1477" i="4"/>
  <c r="F83" i="6" s="1"/>
  <c r="I1477" i="4"/>
  <c r="G83" i="6" s="1"/>
  <c r="J1477" i="4"/>
  <c r="K1477" i="4"/>
  <c r="H83" i="6" s="1"/>
  <c r="M1477" i="4"/>
  <c r="I83" i="6" s="1"/>
  <c r="N1477" i="4"/>
  <c r="O1477" i="4"/>
  <c r="P1477" i="4"/>
  <c r="J83" i="6" s="1"/>
  <c r="D1478" i="4"/>
  <c r="B413" i="6" s="1"/>
  <c r="E1478" i="4"/>
  <c r="C413" i="6" s="1"/>
  <c r="F1478" i="4"/>
  <c r="D413" i="6" s="1"/>
  <c r="G1478" i="4"/>
  <c r="E413" i="6" s="1"/>
  <c r="H1478" i="4"/>
  <c r="F413" i="6" s="1"/>
  <c r="I1478" i="4"/>
  <c r="G413" i="6" s="1"/>
  <c r="J1478" i="4"/>
  <c r="K1478" i="4"/>
  <c r="H413" i="6" s="1"/>
  <c r="M1478" i="4"/>
  <c r="I413" i="6" s="1"/>
  <c r="N1478" i="4"/>
  <c r="O1478" i="4"/>
  <c r="P1478" i="4"/>
  <c r="J413" i="6" s="1"/>
  <c r="D1479" i="4"/>
  <c r="B1640" i="6" s="1"/>
  <c r="E1479" i="4"/>
  <c r="C1640" i="6" s="1"/>
  <c r="F1479" i="4"/>
  <c r="D1640" i="6" s="1"/>
  <c r="G1479" i="4"/>
  <c r="E1640" i="6" s="1"/>
  <c r="H1479" i="4"/>
  <c r="F1640" i="6" s="1"/>
  <c r="I1479" i="4"/>
  <c r="G1640" i="6" s="1"/>
  <c r="J1479" i="4"/>
  <c r="K1479" i="4"/>
  <c r="H1640" i="6" s="1"/>
  <c r="M1479" i="4"/>
  <c r="I1640" i="6" s="1"/>
  <c r="N1479" i="4"/>
  <c r="O1479" i="4"/>
  <c r="P1479" i="4"/>
  <c r="J1640" i="6" s="1"/>
  <c r="D1480" i="4"/>
  <c r="B260" i="6" s="1"/>
  <c r="E1480" i="4"/>
  <c r="C260" i="6" s="1"/>
  <c r="F1480" i="4"/>
  <c r="D260" i="6" s="1"/>
  <c r="G1480" i="4"/>
  <c r="E260" i="6" s="1"/>
  <c r="H1480" i="4"/>
  <c r="F260" i="6" s="1"/>
  <c r="I1480" i="4"/>
  <c r="G260" i="6" s="1"/>
  <c r="J1480" i="4"/>
  <c r="K1480" i="4"/>
  <c r="H260" i="6" s="1"/>
  <c r="M1480" i="4"/>
  <c r="I260" i="6" s="1"/>
  <c r="N1480" i="4"/>
  <c r="O1480" i="4"/>
  <c r="P1480" i="4"/>
  <c r="J260" i="6" s="1"/>
  <c r="D1481" i="4"/>
  <c r="B1167" i="6" s="1"/>
  <c r="E1481" i="4"/>
  <c r="C1167" i="6" s="1"/>
  <c r="F1481" i="4"/>
  <c r="D1167" i="6" s="1"/>
  <c r="G1481" i="4"/>
  <c r="E1167" i="6" s="1"/>
  <c r="H1481" i="4"/>
  <c r="F1167" i="6" s="1"/>
  <c r="I1481" i="4"/>
  <c r="G1167" i="6" s="1"/>
  <c r="J1481" i="4"/>
  <c r="K1481" i="4"/>
  <c r="H1167" i="6" s="1"/>
  <c r="M1481" i="4"/>
  <c r="I1167" i="6" s="1"/>
  <c r="N1481" i="4"/>
  <c r="O1481" i="4"/>
  <c r="P1481" i="4"/>
  <c r="J1167" i="6" s="1"/>
  <c r="D1482" i="4"/>
  <c r="B1203" i="6" s="1"/>
  <c r="E1482" i="4"/>
  <c r="C1203" i="6" s="1"/>
  <c r="F1482" i="4"/>
  <c r="D1203" i="6" s="1"/>
  <c r="G1482" i="4"/>
  <c r="E1203" i="6" s="1"/>
  <c r="H1482" i="4"/>
  <c r="F1203" i="6" s="1"/>
  <c r="I1482" i="4"/>
  <c r="G1203" i="6" s="1"/>
  <c r="J1482" i="4"/>
  <c r="K1482" i="4"/>
  <c r="H1203" i="6" s="1"/>
  <c r="M1482" i="4"/>
  <c r="I1203" i="6" s="1"/>
  <c r="N1482" i="4"/>
  <c r="O1482" i="4"/>
  <c r="P1482" i="4"/>
  <c r="J1203" i="6" s="1"/>
  <c r="D1483" i="4"/>
  <c r="B72" i="6" s="1"/>
  <c r="E1483" i="4"/>
  <c r="C72" i="6" s="1"/>
  <c r="F1483" i="4"/>
  <c r="D72" i="6" s="1"/>
  <c r="G1483" i="4"/>
  <c r="E72" i="6" s="1"/>
  <c r="H1483" i="4"/>
  <c r="F72" i="6" s="1"/>
  <c r="I1483" i="4"/>
  <c r="G72" i="6" s="1"/>
  <c r="J1483" i="4"/>
  <c r="K1483" i="4"/>
  <c r="H72" i="6" s="1"/>
  <c r="M1483" i="4"/>
  <c r="I72" i="6" s="1"/>
  <c r="N1483" i="4"/>
  <c r="O1483" i="4"/>
  <c r="P1483" i="4"/>
  <c r="J72" i="6" s="1"/>
  <c r="D1484" i="4"/>
  <c r="B955" i="6" s="1"/>
  <c r="E1484" i="4"/>
  <c r="C955" i="6" s="1"/>
  <c r="F1484" i="4"/>
  <c r="D955" i="6" s="1"/>
  <c r="G1484" i="4"/>
  <c r="E955" i="6" s="1"/>
  <c r="H1484" i="4"/>
  <c r="F955" i="6" s="1"/>
  <c r="I1484" i="4"/>
  <c r="G955" i="6" s="1"/>
  <c r="J1484" i="4"/>
  <c r="K1484" i="4"/>
  <c r="H955" i="6" s="1"/>
  <c r="M1484" i="4"/>
  <c r="I955" i="6" s="1"/>
  <c r="N1484" i="4"/>
  <c r="O1484" i="4"/>
  <c r="P1484" i="4"/>
  <c r="J955" i="6" s="1"/>
  <c r="D1485" i="4"/>
  <c r="B936" i="6" s="1"/>
  <c r="E1485" i="4"/>
  <c r="C936" i="6" s="1"/>
  <c r="F1485" i="4"/>
  <c r="D936" i="6" s="1"/>
  <c r="G1485" i="4"/>
  <c r="E936" i="6" s="1"/>
  <c r="H1485" i="4"/>
  <c r="F936" i="6" s="1"/>
  <c r="I1485" i="4"/>
  <c r="G936" i="6" s="1"/>
  <c r="J1485" i="4"/>
  <c r="K1485" i="4"/>
  <c r="H936" i="6" s="1"/>
  <c r="M1485" i="4"/>
  <c r="I936" i="6" s="1"/>
  <c r="N1485" i="4"/>
  <c r="O1485" i="4"/>
  <c r="P1485" i="4"/>
  <c r="J936" i="6" s="1"/>
  <c r="D1486" i="4"/>
  <c r="B937" i="6" s="1"/>
  <c r="E1486" i="4"/>
  <c r="C937" i="6" s="1"/>
  <c r="F1486" i="4"/>
  <c r="D937" i="6" s="1"/>
  <c r="G1486" i="4"/>
  <c r="E937" i="6" s="1"/>
  <c r="H1486" i="4"/>
  <c r="F937" i="6" s="1"/>
  <c r="I1486" i="4"/>
  <c r="G937" i="6" s="1"/>
  <c r="J1486" i="4"/>
  <c r="K1486" i="4"/>
  <c r="H937" i="6" s="1"/>
  <c r="M1486" i="4"/>
  <c r="I937" i="6" s="1"/>
  <c r="N1486" i="4"/>
  <c r="O1486" i="4"/>
  <c r="P1486" i="4"/>
  <c r="J937" i="6" s="1"/>
  <c r="D1487" i="4"/>
  <c r="B1405" i="6" s="1"/>
  <c r="E1487" i="4"/>
  <c r="C1405" i="6" s="1"/>
  <c r="F1487" i="4"/>
  <c r="D1405" i="6" s="1"/>
  <c r="G1487" i="4"/>
  <c r="E1405" i="6" s="1"/>
  <c r="H1487" i="4"/>
  <c r="F1405" i="6" s="1"/>
  <c r="I1487" i="4"/>
  <c r="G1405" i="6" s="1"/>
  <c r="J1487" i="4"/>
  <c r="K1487" i="4"/>
  <c r="H1405" i="6" s="1"/>
  <c r="M1487" i="4"/>
  <c r="I1405" i="6" s="1"/>
  <c r="N1487" i="4"/>
  <c r="O1487" i="4"/>
  <c r="P1487" i="4"/>
  <c r="J1405" i="6" s="1"/>
  <c r="D1488" i="4"/>
  <c r="B649" i="6" s="1"/>
  <c r="E1488" i="4"/>
  <c r="C649" i="6" s="1"/>
  <c r="F1488" i="4"/>
  <c r="D649" i="6" s="1"/>
  <c r="G1488" i="4"/>
  <c r="E649" i="6" s="1"/>
  <c r="H1488" i="4"/>
  <c r="F649" i="6" s="1"/>
  <c r="I1488" i="4"/>
  <c r="G649" i="6" s="1"/>
  <c r="J1488" i="4"/>
  <c r="K1488" i="4"/>
  <c r="H649" i="6" s="1"/>
  <c r="M1488" i="4"/>
  <c r="I649" i="6" s="1"/>
  <c r="N1488" i="4"/>
  <c r="O1488" i="4"/>
  <c r="P1488" i="4"/>
  <c r="J649" i="6" s="1"/>
  <c r="D1489" i="4"/>
  <c r="B1050" i="6" s="1"/>
  <c r="E1489" i="4"/>
  <c r="C1050" i="6" s="1"/>
  <c r="F1489" i="4"/>
  <c r="D1050" i="6" s="1"/>
  <c r="G1489" i="4"/>
  <c r="E1050" i="6" s="1"/>
  <c r="H1489" i="4"/>
  <c r="F1050" i="6" s="1"/>
  <c r="I1489" i="4"/>
  <c r="G1050" i="6" s="1"/>
  <c r="J1489" i="4"/>
  <c r="K1489" i="4"/>
  <c r="H1050" i="6" s="1"/>
  <c r="M1489" i="4"/>
  <c r="I1050" i="6" s="1"/>
  <c r="N1489" i="4"/>
  <c r="O1489" i="4"/>
  <c r="P1489" i="4"/>
  <c r="J1050" i="6" s="1"/>
  <c r="D1490" i="4"/>
  <c r="B1048" i="6" s="1"/>
  <c r="E1490" i="4"/>
  <c r="C1048" i="6" s="1"/>
  <c r="F1490" i="4"/>
  <c r="D1048" i="6" s="1"/>
  <c r="G1490" i="4"/>
  <c r="E1048" i="6" s="1"/>
  <c r="H1490" i="4"/>
  <c r="F1048" i="6" s="1"/>
  <c r="I1490" i="4"/>
  <c r="G1048" i="6" s="1"/>
  <c r="J1490" i="4"/>
  <c r="K1490" i="4"/>
  <c r="H1048" i="6" s="1"/>
  <c r="M1490" i="4"/>
  <c r="I1048" i="6" s="1"/>
  <c r="N1490" i="4"/>
  <c r="O1490" i="4"/>
  <c r="P1490" i="4"/>
  <c r="J1048" i="6" s="1"/>
  <c r="D1491" i="4"/>
  <c r="B289" i="6" s="1"/>
  <c r="E1491" i="4"/>
  <c r="C289" i="6" s="1"/>
  <c r="F1491" i="4"/>
  <c r="D289" i="6" s="1"/>
  <c r="G1491" i="4"/>
  <c r="E289" i="6" s="1"/>
  <c r="H1491" i="4"/>
  <c r="F289" i="6" s="1"/>
  <c r="I1491" i="4"/>
  <c r="G289" i="6" s="1"/>
  <c r="J1491" i="4"/>
  <c r="K1491" i="4"/>
  <c r="H289" i="6" s="1"/>
  <c r="M1491" i="4"/>
  <c r="I289" i="6" s="1"/>
  <c r="N1491" i="4"/>
  <c r="O1491" i="4"/>
  <c r="P1491" i="4"/>
  <c r="J289" i="6" s="1"/>
  <c r="D1492" i="4"/>
  <c r="B290" i="6" s="1"/>
  <c r="E1492" i="4"/>
  <c r="C290" i="6" s="1"/>
  <c r="F1492" i="4"/>
  <c r="D290" i="6" s="1"/>
  <c r="G1492" i="4"/>
  <c r="E290" i="6" s="1"/>
  <c r="H1492" i="4"/>
  <c r="F290" i="6" s="1"/>
  <c r="I1492" i="4"/>
  <c r="G290" i="6" s="1"/>
  <c r="J1492" i="4"/>
  <c r="K1492" i="4"/>
  <c r="H290" i="6" s="1"/>
  <c r="M1492" i="4"/>
  <c r="I290" i="6" s="1"/>
  <c r="N1492" i="4"/>
  <c r="O1492" i="4"/>
  <c r="P1492" i="4"/>
  <c r="J290" i="6" s="1"/>
  <c r="D1493" i="4"/>
  <c r="B882" i="6" s="1"/>
  <c r="E1493" i="4"/>
  <c r="C882" i="6" s="1"/>
  <c r="F1493" i="4"/>
  <c r="D882" i="6" s="1"/>
  <c r="G1493" i="4"/>
  <c r="E882" i="6" s="1"/>
  <c r="H1493" i="4"/>
  <c r="F882" i="6" s="1"/>
  <c r="I1493" i="4"/>
  <c r="G882" i="6" s="1"/>
  <c r="J1493" i="4"/>
  <c r="K1493" i="4"/>
  <c r="H882" i="6" s="1"/>
  <c r="M1493" i="4"/>
  <c r="I882" i="6" s="1"/>
  <c r="N1493" i="4"/>
  <c r="O1493" i="4"/>
  <c r="P1493" i="4"/>
  <c r="J882" i="6" s="1"/>
  <c r="D1494" i="4"/>
  <c r="B885" i="6" s="1"/>
  <c r="E1494" i="4"/>
  <c r="C885" i="6" s="1"/>
  <c r="F1494" i="4"/>
  <c r="D885" i="6" s="1"/>
  <c r="G1494" i="4"/>
  <c r="E885" i="6" s="1"/>
  <c r="H1494" i="4"/>
  <c r="F885" i="6" s="1"/>
  <c r="I1494" i="4"/>
  <c r="G885" i="6" s="1"/>
  <c r="J1494" i="4"/>
  <c r="K1494" i="4"/>
  <c r="H885" i="6" s="1"/>
  <c r="M1494" i="4"/>
  <c r="I885" i="6" s="1"/>
  <c r="N1494" i="4"/>
  <c r="O1494" i="4"/>
  <c r="P1494" i="4"/>
  <c r="J885" i="6" s="1"/>
  <c r="D1495" i="4"/>
  <c r="B876" i="6" s="1"/>
  <c r="E1495" i="4"/>
  <c r="C876" i="6" s="1"/>
  <c r="F1495" i="4"/>
  <c r="D876" i="6" s="1"/>
  <c r="G1495" i="4"/>
  <c r="E876" i="6" s="1"/>
  <c r="H1495" i="4"/>
  <c r="F876" i="6" s="1"/>
  <c r="I1495" i="4"/>
  <c r="G876" i="6" s="1"/>
  <c r="J1495" i="4"/>
  <c r="K1495" i="4"/>
  <c r="H876" i="6" s="1"/>
  <c r="M1495" i="4"/>
  <c r="I876" i="6" s="1"/>
  <c r="N1495" i="4"/>
  <c r="O1495" i="4"/>
  <c r="P1495" i="4"/>
  <c r="J876" i="6" s="1"/>
  <c r="D1496" i="4"/>
  <c r="B892" i="6" s="1"/>
  <c r="E1496" i="4"/>
  <c r="C892" i="6" s="1"/>
  <c r="F1496" i="4"/>
  <c r="D892" i="6" s="1"/>
  <c r="G1496" i="4"/>
  <c r="E892" i="6" s="1"/>
  <c r="H1496" i="4"/>
  <c r="F892" i="6" s="1"/>
  <c r="I1496" i="4"/>
  <c r="G892" i="6" s="1"/>
  <c r="J1496" i="4"/>
  <c r="K1496" i="4"/>
  <c r="H892" i="6" s="1"/>
  <c r="M1496" i="4"/>
  <c r="I892" i="6" s="1"/>
  <c r="N1496" i="4"/>
  <c r="O1496" i="4"/>
  <c r="P1496" i="4"/>
  <c r="J892" i="6" s="1"/>
  <c r="D1497" i="4"/>
  <c r="B890" i="6" s="1"/>
  <c r="E1497" i="4"/>
  <c r="C890" i="6" s="1"/>
  <c r="F1497" i="4"/>
  <c r="D890" i="6" s="1"/>
  <c r="G1497" i="4"/>
  <c r="E890" i="6" s="1"/>
  <c r="H1497" i="4"/>
  <c r="F890" i="6" s="1"/>
  <c r="I1497" i="4"/>
  <c r="G890" i="6" s="1"/>
  <c r="J1497" i="4"/>
  <c r="K1497" i="4"/>
  <c r="H890" i="6" s="1"/>
  <c r="M1497" i="4"/>
  <c r="I890" i="6" s="1"/>
  <c r="N1497" i="4"/>
  <c r="O1497" i="4"/>
  <c r="P1497" i="4"/>
  <c r="J890" i="6" s="1"/>
  <c r="D1498" i="4"/>
  <c r="B872" i="6" s="1"/>
  <c r="E1498" i="4"/>
  <c r="C872" i="6" s="1"/>
  <c r="F1498" i="4"/>
  <c r="D872" i="6" s="1"/>
  <c r="G1498" i="4"/>
  <c r="E872" i="6" s="1"/>
  <c r="H1498" i="4"/>
  <c r="F872" i="6" s="1"/>
  <c r="I1498" i="4"/>
  <c r="G872" i="6" s="1"/>
  <c r="J1498" i="4"/>
  <c r="K1498" i="4"/>
  <c r="H872" i="6" s="1"/>
  <c r="M1498" i="4"/>
  <c r="I872" i="6" s="1"/>
  <c r="N1498" i="4"/>
  <c r="O1498" i="4"/>
  <c r="P1498" i="4"/>
  <c r="J872" i="6" s="1"/>
  <c r="D1499" i="4"/>
  <c r="B950" i="6" s="1"/>
  <c r="E1499" i="4"/>
  <c r="C950" i="6" s="1"/>
  <c r="F1499" i="4"/>
  <c r="D950" i="6" s="1"/>
  <c r="G1499" i="4"/>
  <c r="E950" i="6" s="1"/>
  <c r="H1499" i="4"/>
  <c r="F950" i="6" s="1"/>
  <c r="I1499" i="4"/>
  <c r="G950" i="6" s="1"/>
  <c r="J1499" i="4"/>
  <c r="K1499" i="4"/>
  <c r="H950" i="6" s="1"/>
  <c r="M1499" i="4"/>
  <c r="I950" i="6" s="1"/>
  <c r="N1499" i="4"/>
  <c r="O1499" i="4"/>
  <c r="P1499" i="4"/>
  <c r="J950" i="6" s="1"/>
  <c r="D1500" i="4"/>
  <c r="B92" i="6" s="1"/>
  <c r="E1500" i="4"/>
  <c r="C92" i="6" s="1"/>
  <c r="F1500" i="4"/>
  <c r="D92" i="6" s="1"/>
  <c r="G1500" i="4"/>
  <c r="E92" i="6" s="1"/>
  <c r="H1500" i="4"/>
  <c r="F92" i="6" s="1"/>
  <c r="I1500" i="4"/>
  <c r="G92" i="6" s="1"/>
  <c r="J1500" i="4"/>
  <c r="K1500" i="4"/>
  <c r="H92" i="6" s="1"/>
  <c r="M1500" i="4"/>
  <c r="I92" i="6" s="1"/>
  <c r="N1500" i="4"/>
  <c r="O1500" i="4"/>
  <c r="P1500" i="4"/>
  <c r="J92" i="6" s="1"/>
  <c r="D1501" i="4"/>
  <c r="B112" i="6" s="1"/>
  <c r="E1501" i="4"/>
  <c r="C112" i="6" s="1"/>
  <c r="F1501" i="4"/>
  <c r="D112" i="6" s="1"/>
  <c r="G1501" i="4"/>
  <c r="E112" i="6" s="1"/>
  <c r="H1501" i="4"/>
  <c r="F112" i="6" s="1"/>
  <c r="I1501" i="4"/>
  <c r="G112" i="6" s="1"/>
  <c r="J1501" i="4"/>
  <c r="K1501" i="4"/>
  <c r="H112" i="6" s="1"/>
  <c r="M1501" i="4"/>
  <c r="I112" i="6" s="1"/>
  <c r="N1501" i="4"/>
  <c r="O1501" i="4"/>
  <c r="P1501" i="4"/>
  <c r="J112" i="6" s="1"/>
  <c r="D1502" i="4"/>
  <c r="B14" i="6" s="1"/>
  <c r="E1502" i="4"/>
  <c r="C14" i="6" s="1"/>
  <c r="F1502" i="4"/>
  <c r="D14" i="6" s="1"/>
  <c r="G1502" i="4"/>
  <c r="E14" i="6" s="1"/>
  <c r="H1502" i="4"/>
  <c r="F14" i="6" s="1"/>
  <c r="I1502" i="4"/>
  <c r="G14" i="6" s="1"/>
  <c r="J1502" i="4"/>
  <c r="K1502" i="4"/>
  <c r="H14" i="6" s="1"/>
  <c r="M1502" i="4"/>
  <c r="I14" i="6" s="1"/>
  <c r="N1502" i="4"/>
  <c r="O1502" i="4"/>
  <c r="P1502" i="4"/>
  <c r="J14" i="6" s="1"/>
  <c r="D1503" i="4"/>
  <c r="B847" i="6" s="1"/>
  <c r="E1503" i="4"/>
  <c r="C847" i="6" s="1"/>
  <c r="F1503" i="4"/>
  <c r="D847" i="6" s="1"/>
  <c r="G1503" i="4"/>
  <c r="E847" i="6" s="1"/>
  <c r="H1503" i="4"/>
  <c r="F847" i="6" s="1"/>
  <c r="I1503" i="4"/>
  <c r="G847" i="6" s="1"/>
  <c r="J1503" i="4"/>
  <c r="K1503" i="4"/>
  <c r="H847" i="6" s="1"/>
  <c r="M1503" i="4"/>
  <c r="I847" i="6" s="1"/>
  <c r="N1503" i="4"/>
  <c r="O1503" i="4"/>
  <c r="P1503" i="4"/>
  <c r="J847" i="6" s="1"/>
  <c r="D1504" i="4"/>
  <c r="B775" i="6" s="1"/>
  <c r="E1504" i="4"/>
  <c r="C775" i="6" s="1"/>
  <c r="F1504" i="4"/>
  <c r="D775" i="6" s="1"/>
  <c r="G1504" i="4"/>
  <c r="E775" i="6" s="1"/>
  <c r="H1504" i="4"/>
  <c r="F775" i="6" s="1"/>
  <c r="I1504" i="4"/>
  <c r="G775" i="6" s="1"/>
  <c r="J1504" i="4"/>
  <c r="K1504" i="4"/>
  <c r="H775" i="6" s="1"/>
  <c r="M1504" i="4"/>
  <c r="I775" i="6" s="1"/>
  <c r="N1504" i="4"/>
  <c r="O1504" i="4"/>
  <c r="P1504" i="4"/>
  <c r="J775" i="6" s="1"/>
  <c r="D1505" i="4"/>
  <c r="B821" i="6" s="1"/>
  <c r="E1505" i="4"/>
  <c r="C821" i="6" s="1"/>
  <c r="F1505" i="4"/>
  <c r="D821" i="6" s="1"/>
  <c r="G1505" i="4"/>
  <c r="E821" i="6" s="1"/>
  <c r="H1505" i="4"/>
  <c r="F821" i="6" s="1"/>
  <c r="I1505" i="4"/>
  <c r="G821" i="6" s="1"/>
  <c r="J1505" i="4"/>
  <c r="K1505" i="4"/>
  <c r="H821" i="6" s="1"/>
  <c r="M1505" i="4"/>
  <c r="I821" i="6" s="1"/>
  <c r="N1505" i="4"/>
  <c r="O1505" i="4"/>
  <c r="P1505" i="4"/>
  <c r="J821" i="6" s="1"/>
  <c r="D1506" i="4"/>
  <c r="B829" i="6" s="1"/>
  <c r="E1506" i="4"/>
  <c r="C829" i="6" s="1"/>
  <c r="F1506" i="4"/>
  <c r="D829" i="6" s="1"/>
  <c r="G1506" i="4"/>
  <c r="E829" i="6" s="1"/>
  <c r="H1506" i="4"/>
  <c r="F829" i="6" s="1"/>
  <c r="I1506" i="4"/>
  <c r="G829" i="6" s="1"/>
  <c r="J1506" i="4"/>
  <c r="K1506" i="4"/>
  <c r="H829" i="6" s="1"/>
  <c r="M1506" i="4"/>
  <c r="I829" i="6" s="1"/>
  <c r="N1506" i="4"/>
  <c r="O1506" i="4"/>
  <c r="P1506" i="4"/>
  <c r="J829" i="6" s="1"/>
  <c r="D1507" i="4"/>
  <c r="B832" i="6" s="1"/>
  <c r="E1507" i="4"/>
  <c r="C832" i="6" s="1"/>
  <c r="F1507" i="4"/>
  <c r="D832" i="6" s="1"/>
  <c r="G1507" i="4"/>
  <c r="E832" i="6" s="1"/>
  <c r="H1507" i="4"/>
  <c r="F832" i="6" s="1"/>
  <c r="I1507" i="4"/>
  <c r="G832" i="6" s="1"/>
  <c r="J1507" i="4"/>
  <c r="K1507" i="4"/>
  <c r="H832" i="6" s="1"/>
  <c r="M1507" i="4"/>
  <c r="I832" i="6" s="1"/>
  <c r="N1507" i="4"/>
  <c r="O1507" i="4"/>
  <c r="P1507" i="4"/>
  <c r="J832" i="6" s="1"/>
  <c r="D1508" i="4"/>
  <c r="B837" i="6" s="1"/>
  <c r="E1508" i="4"/>
  <c r="C837" i="6" s="1"/>
  <c r="F1508" i="4"/>
  <c r="D837" i="6" s="1"/>
  <c r="G1508" i="4"/>
  <c r="E837" i="6" s="1"/>
  <c r="H1508" i="4"/>
  <c r="F837" i="6" s="1"/>
  <c r="I1508" i="4"/>
  <c r="G837" i="6" s="1"/>
  <c r="J1508" i="4"/>
  <c r="K1508" i="4"/>
  <c r="H837" i="6" s="1"/>
  <c r="M1508" i="4"/>
  <c r="I837" i="6" s="1"/>
  <c r="N1508" i="4"/>
  <c r="O1508" i="4"/>
  <c r="P1508" i="4"/>
  <c r="J837" i="6" s="1"/>
  <c r="D1509" i="4"/>
  <c r="B1090" i="6" s="1"/>
  <c r="E1509" i="4"/>
  <c r="C1090" i="6" s="1"/>
  <c r="F1509" i="4"/>
  <c r="D1090" i="6" s="1"/>
  <c r="G1509" i="4"/>
  <c r="E1090" i="6" s="1"/>
  <c r="H1509" i="4"/>
  <c r="F1090" i="6" s="1"/>
  <c r="I1509" i="4"/>
  <c r="G1090" i="6" s="1"/>
  <c r="J1509" i="4"/>
  <c r="K1509" i="4"/>
  <c r="H1090" i="6" s="1"/>
  <c r="M1509" i="4"/>
  <c r="I1090" i="6" s="1"/>
  <c r="N1509" i="4"/>
  <c r="O1509" i="4"/>
  <c r="P1509" i="4"/>
  <c r="J1090" i="6" s="1"/>
  <c r="D1510" i="4"/>
  <c r="B1073" i="6" s="1"/>
  <c r="E1510" i="4"/>
  <c r="C1073" i="6" s="1"/>
  <c r="F1510" i="4"/>
  <c r="D1073" i="6" s="1"/>
  <c r="G1510" i="4"/>
  <c r="E1073" i="6" s="1"/>
  <c r="H1510" i="4"/>
  <c r="F1073" i="6" s="1"/>
  <c r="I1510" i="4"/>
  <c r="G1073" i="6" s="1"/>
  <c r="J1510" i="4"/>
  <c r="K1510" i="4"/>
  <c r="H1073" i="6" s="1"/>
  <c r="M1510" i="4"/>
  <c r="I1073" i="6" s="1"/>
  <c r="N1510" i="4"/>
  <c r="O1510" i="4"/>
  <c r="P1510" i="4"/>
  <c r="J1073" i="6" s="1"/>
  <c r="D1511" i="4"/>
  <c r="B1104" i="6" s="1"/>
  <c r="E1511" i="4"/>
  <c r="C1104" i="6" s="1"/>
  <c r="F1511" i="4"/>
  <c r="D1104" i="6" s="1"/>
  <c r="G1511" i="4"/>
  <c r="E1104" i="6" s="1"/>
  <c r="H1511" i="4"/>
  <c r="F1104" i="6" s="1"/>
  <c r="I1511" i="4"/>
  <c r="G1104" i="6" s="1"/>
  <c r="J1511" i="4"/>
  <c r="K1511" i="4"/>
  <c r="H1104" i="6" s="1"/>
  <c r="M1511" i="4"/>
  <c r="I1104" i="6" s="1"/>
  <c r="N1511" i="4"/>
  <c r="O1511" i="4"/>
  <c r="P1511" i="4"/>
  <c r="J1104" i="6" s="1"/>
  <c r="D1512" i="4"/>
  <c r="B818" i="6" s="1"/>
  <c r="E1512" i="4"/>
  <c r="C818" i="6" s="1"/>
  <c r="F1512" i="4"/>
  <c r="D818" i="6" s="1"/>
  <c r="G1512" i="4"/>
  <c r="E818" i="6" s="1"/>
  <c r="H1512" i="4"/>
  <c r="F818" i="6" s="1"/>
  <c r="I1512" i="4"/>
  <c r="G818" i="6" s="1"/>
  <c r="J1512" i="4"/>
  <c r="K1512" i="4"/>
  <c r="H818" i="6" s="1"/>
  <c r="M1512" i="4"/>
  <c r="I818" i="6" s="1"/>
  <c r="N1512" i="4"/>
  <c r="O1512" i="4"/>
  <c r="P1512" i="4"/>
  <c r="J818" i="6" s="1"/>
  <c r="D1513" i="4"/>
  <c r="B870" i="6" s="1"/>
  <c r="E1513" i="4"/>
  <c r="C870" i="6" s="1"/>
  <c r="F1513" i="4"/>
  <c r="D870" i="6" s="1"/>
  <c r="G1513" i="4"/>
  <c r="E870" i="6" s="1"/>
  <c r="H1513" i="4"/>
  <c r="F870" i="6" s="1"/>
  <c r="I1513" i="4"/>
  <c r="G870" i="6" s="1"/>
  <c r="J1513" i="4"/>
  <c r="K1513" i="4"/>
  <c r="H870" i="6" s="1"/>
  <c r="M1513" i="4"/>
  <c r="I870" i="6" s="1"/>
  <c r="N1513" i="4"/>
  <c r="O1513" i="4"/>
  <c r="P1513" i="4"/>
  <c r="J870" i="6" s="1"/>
  <c r="D1514" i="4"/>
  <c r="B804" i="6" s="1"/>
  <c r="E1514" i="4"/>
  <c r="C804" i="6" s="1"/>
  <c r="F1514" i="4"/>
  <c r="D804" i="6" s="1"/>
  <c r="G1514" i="4"/>
  <c r="E804" i="6" s="1"/>
  <c r="H1514" i="4"/>
  <c r="F804" i="6" s="1"/>
  <c r="I1514" i="4"/>
  <c r="G804" i="6" s="1"/>
  <c r="J1514" i="4"/>
  <c r="K1514" i="4"/>
  <c r="H804" i="6" s="1"/>
  <c r="M1514" i="4"/>
  <c r="I804" i="6" s="1"/>
  <c r="N1514" i="4"/>
  <c r="O1514" i="4"/>
  <c r="P1514" i="4"/>
  <c r="J804" i="6" s="1"/>
  <c r="D1515" i="4"/>
  <c r="B1222" i="6" s="1"/>
  <c r="E1515" i="4"/>
  <c r="C1222" i="6" s="1"/>
  <c r="F1515" i="4"/>
  <c r="D1222" i="6" s="1"/>
  <c r="G1515" i="4"/>
  <c r="E1222" i="6" s="1"/>
  <c r="H1515" i="4"/>
  <c r="F1222" i="6" s="1"/>
  <c r="I1515" i="4"/>
  <c r="G1222" i="6" s="1"/>
  <c r="J1515" i="4"/>
  <c r="K1515" i="4"/>
  <c r="H1222" i="6" s="1"/>
  <c r="M1515" i="4"/>
  <c r="I1222" i="6" s="1"/>
  <c r="N1515" i="4"/>
  <c r="O1515" i="4"/>
  <c r="P1515" i="4"/>
  <c r="J1222" i="6" s="1"/>
  <c r="D1516" i="4"/>
  <c r="B930" i="6" s="1"/>
  <c r="E1516" i="4"/>
  <c r="C930" i="6" s="1"/>
  <c r="F1516" i="4"/>
  <c r="D930" i="6" s="1"/>
  <c r="G1516" i="4"/>
  <c r="E930" i="6" s="1"/>
  <c r="H1516" i="4"/>
  <c r="F930" i="6" s="1"/>
  <c r="I1516" i="4"/>
  <c r="G930" i="6" s="1"/>
  <c r="J1516" i="4"/>
  <c r="K1516" i="4"/>
  <c r="H930" i="6" s="1"/>
  <c r="M1516" i="4"/>
  <c r="I930" i="6" s="1"/>
  <c r="N1516" i="4"/>
  <c r="O1516" i="4"/>
  <c r="P1516" i="4"/>
  <c r="J930" i="6" s="1"/>
  <c r="D1517" i="4"/>
  <c r="B1036" i="6" s="1"/>
  <c r="E1517" i="4"/>
  <c r="C1036" i="6" s="1"/>
  <c r="F1517" i="4"/>
  <c r="D1036" i="6" s="1"/>
  <c r="G1517" i="4"/>
  <c r="E1036" i="6" s="1"/>
  <c r="H1517" i="4"/>
  <c r="F1036" i="6" s="1"/>
  <c r="I1517" i="4"/>
  <c r="G1036" i="6" s="1"/>
  <c r="J1517" i="4"/>
  <c r="K1517" i="4"/>
  <c r="H1036" i="6" s="1"/>
  <c r="M1517" i="4"/>
  <c r="I1036" i="6" s="1"/>
  <c r="N1517" i="4"/>
  <c r="O1517" i="4"/>
  <c r="P1517" i="4"/>
  <c r="J1036" i="6" s="1"/>
  <c r="D1518" i="4"/>
  <c r="B1240" i="6" s="1"/>
  <c r="E1518" i="4"/>
  <c r="C1240" i="6" s="1"/>
  <c r="F1518" i="4"/>
  <c r="D1240" i="6" s="1"/>
  <c r="G1518" i="4"/>
  <c r="E1240" i="6" s="1"/>
  <c r="H1518" i="4"/>
  <c r="F1240" i="6" s="1"/>
  <c r="I1518" i="4"/>
  <c r="G1240" i="6" s="1"/>
  <c r="J1518" i="4"/>
  <c r="K1518" i="4"/>
  <c r="H1240" i="6" s="1"/>
  <c r="M1518" i="4"/>
  <c r="I1240" i="6" s="1"/>
  <c r="N1518" i="4"/>
  <c r="O1518" i="4"/>
  <c r="P1518" i="4"/>
  <c r="J1240" i="6" s="1"/>
  <c r="D1519" i="4"/>
  <c r="B1233" i="6" s="1"/>
  <c r="E1519" i="4"/>
  <c r="C1233" i="6" s="1"/>
  <c r="F1519" i="4"/>
  <c r="D1233" i="6" s="1"/>
  <c r="G1519" i="4"/>
  <c r="E1233" i="6" s="1"/>
  <c r="H1519" i="4"/>
  <c r="F1233" i="6" s="1"/>
  <c r="I1519" i="4"/>
  <c r="G1233" i="6" s="1"/>
  <c r="J1519" i="4"/>
  <c r="K1519" i="4"/>
  <c r="H1233" i="6" s="1"/>
  <c r="M1519" i="4"/>
  <c r="I1233" i="6" s="1"/>
  <c r="N1519" i="4"/>
  <c r="O1519" i="4"/>
  <c r="P1519" i="4"/>
  <c r="J1233" i="6" s="1"/>
  <c r="D1520" i="4"/>
  <c r="B1224" i="6" s="1"/>
  <c r="E1520" i="4"/>
  <c r="C1224" i="6" s="1"/>
  <c r="F1520" i="4"/>
  <c r="D1224" i="6" s="1"/>
  <c r="G1520" i="4"/>
  <c r="E1224" i="6" s="1"/>
  <c r="H1520" i="4"/>
  <c r="F1224" i="6" s="1"/>
  <c r="I1520" i="4"/>
  <c r="G1224" i="6" s="1"/>
  <c r="J1520" i="4"/>
  <c r="K1520" i="4"/>
  <c r="H1224" i="6" s="1"/>
  <c r="M1520" i="4"/>
  <c r="I1224" i="6" s="1"/>
  <c r="N1520" i="4"/>
  <c r="O1520" i="4"/>
  <c r="P1520" i="4"/>
  <c r="J1224" i="6" s="1"/>
  <c r="D1521" i="4"/>
  <c r="B1137" i="6" s="1"/>
  <c r="E1521" i="4"/>
  <c r="C1137" i="6" s="1"/>
  <c r="F1521" i="4"/>
  <c r="D1137" i="6" s="1"/>
  <c r="G1521" i="4"/>
  <c r="E1137" i="6" s="1"/>
  <c r="H1521" i="4"/>
  <c r="F1137" i="6" s="1"/>
  <c r="I1521" i="4"/>
  <c r="G1137" i="6" s="1"/>
  <c r="J1521" i="4"/>
  <c r="K1521" i="4"/>
  <c r="H1137" i="6" s="1"/>
  <c r="M1521" i="4"/>
  <c r="I1137" i="6" s="1"/>
  <c r="N1521" i="4"/>
  <c r="O1521" i="4"/>
  <c r="P1521" i="4"/>
  <c r="J1137" i="6" s="1"/>
  <c r="D1522" i="4"/>
  <c r="B1141" i="6" s="1"/>
  <c r="E1522" i="4"/>
  <c r="C1141" i="6" s="1"/>
  <c r="F1522" i="4"/>
  <c r="D1141" i="6" s="1"/>
  <c r="G1522" i="4"/>
  <c r="E1141" i="6" s="1"/>
  <c r="H1522" i="4"/>
  <c r="F1141" i="6" s="1"/>
  <c r="I1522" i="4"/>
  <c r="G1141" i="6" s="1"/>
  <c r="J1522" i="4"/>
  <c r="K1522" i="4"/>
  <c r="H1141" i="6" s="1"/>
  <c r="M1522" i="4"/>
  <c r="I1141" i="6" s="1"/>
  <c r="N1522" i="4"/>
  <c r="O1522" i="4"/>
  <c r="P1522" i="4"/>
  <c r="J1141" i="6" s="1"/>
  <c r="D1523" i="4"/>
  <c r="B582" i="6" s="1"/>
  <c r="E1523" i="4"/>
  <c r="C582" i="6" s="1"/>
  <c r="F1523" i="4"/>
  <c r="D582" i="6" s="1"/>
  <c r="G1523" i="4"/>
  <c r="E582" i="6" s="1"/>
  <c r="H1523" i="4"/>
  <c r="F582" i="6" s="1"/>
  <c r="I1523" i="4"/>
  <c r="G582" i="6" s="1"/>
  <c r="J1523" i="4"/>
  <c r="K1523" i="4"/>
  <c r="H582" i="6" s="1"/>
  <c r="M1523" i="4"/>
  <c r="I582" i="6" s="1"/>
  <c r="N1523" i="4"/>
  <c r="O1523" i="4"/>
  <c r="P1523" i="4"/>
  <c r="J582" i="6" s="1"/>
  <c r="D1524" i="4"/>
  <c r="B578" i="6" s="1"/>
  <c r="E1524" i="4"/>
  <c r="C578" i="6" s="1"/>
  <c r="F1524" i="4"/>
  <c r="D578" i="6" s="1"/>
  <c r="G1524" i="4"/>
  <c r="E578" i="6" s="1"/>
  <c r="H1524" i="4"/>
  <c r="F578" i="6" s="1"/>
  <c r="I1524" i="4"/>
  <c r="G578" i="6" s="1"/>
  <c r="J1524" i="4"/>
  <c r="K1524" i="4"/>
  <c r="H578" i="6" s="1"/>
  <c r="M1524" i="4"/>
  <c r="I578" i="6" s="1"/>
  <c r="N1524" i="4"/>
  <c r="O1524" i="4"/>
  <c r="P1524" i="4"/>
  <c r="J578" i="6" s="1"/>
  <c r="D1525" i="4"/>
  <c r="B35" i="6" s="1"/>
  <c r="E1525" i="4"/>
  <c r="C35" i="6" s="1"/>
  <c r="F1525" i="4"/>
  <c r="D35" i="6" s="1"/>
  <c r="G1525" i="4"/>
  <c r="E35" i="6" s="1"/>
  <c r="H1525" i="4"/>
  <c r="F35" i="6" s="1"/>
  <c r="I1525" i="4"/>
  <c r="G35" i="6" s="1"/>
  <c r="J1525" i="4"/>
  <c r="K1525" i="4"/>
  <c r="H35" i="6" s="1"/>
  <c r="M1525" i="4"/>
  <c r="I35" i="6" s="1"/>
  <c r="N1525" i="4"/>
  <c r="O1525" i="4"/>
  <c r="P1525" i="4"/>
  <c r="J35" i="6" s="1"/>
  <c r="D1526" i="4"/>
  <c r="B986" i="6" s="1"/>
  <c r="E1526" i="4"/>
  <c r="C986" i="6" s="1"/>
  <c r="F1526" i="4"/>
  <c r="D986" i="6" s="1"/>
  <c r="G1526" i="4"/>
  <c r="E986" i="6" s="1"/>
  <c r="H1526" i="4"/>
  <c r="F986" i="6" s="1"/>
  <c r="I1526" i="4"/>
  <c r="G986" i="6" s="1"/>
  <c r="J1526" i="4"/>
  <c r="K1526" i="4"/>
  <c r="H986" i="6" s="1"/>
  <c r="M1526" i="4"/>
  <c r="I986" i="6" s="1"/>
  <c r="N1526" i="4"/>
  <c r="O1526" i="4"/>
  <c r="P1526" i="4"/>
  <c r="J986" i="6" s="1"/>
  <c r="D1527" i="4"/>
  <c r="B1002" i="6" s="1"/>
  <c r="E1527" i="4"/>
  <c r="C1002" i="6" s="1"/>
  <c r="F1527" i="4"/>
  <c r="D1002" i="6" s="1"/>
  <c r="G1527" i="4"/>
  <c r="E1002" i="6" s="1"/>
  <c r="H1527" i="4"/>
  <c r="F1002" i="6" s="1"/>
  <c r="I1527" i="4"/>
  <c r="G1002" i="6" s="1"/>
  <c r="J1527" i="4"/>
  <c r="K1527" i="4"/>
  <c r="H1002" i="6" s="1"/>
  <c r="M1527" i="4"/>
  <c r="I1002" i="6" s="1"/>
  <c r="N1527" i="4"/>
  <c r="O1527" i="4"/>
  <c r="P1527" i="4"/>
  <c r="J1002" i="6" s="1"/>
  <c r="D1528" i="4"/>
  <c r="B1205" i="6" s="1"/>
  <c r="E1528" i="4"/>
  <c r="C1205" i="6" s="1"/>
  <c r="F1528" i="4"/>
  <c r="D1205" i="6" s="1"/>
  <c r="G1528" i="4"/>
  <c r="E1205" i="6" s="1"/>
  <c r="H1528" i="4"/>
  <c r="F1205" i="6" s="1"/>
  <c r="I1528" i="4"/>
  <c r="G1205" i="6" s="1"/>
  <c r="J1528" i="4"/>
  <c r="K1528" i="4"/>
  <c r="H1205" i="6" s="1"/>
  <c r="M1528" i="4"/>
  <c r="I1205" i="6" s="1"/>
  <c r="N1528" i="4"/>
  <c r="O1528" i="4"/>
  <c r="P1528" i="4"/>
  <c r="J1205" i="6" s="1"/>
  <c r="D1529" i="4"/>
  <c r="B1215" i="6" s="1"/>
  <c r="E1529" i="4"/>
  <c r="C1215" i="6" s="1"/>
  <c r="F1529" i="4"/>
  <c r="D1215" i="6" s="1"/>
  <c r="G1529" i="4"/>
  <c r="E1215" i="6" s="1"/>
  <c r="H1529" i="4"/>
  <c r="F1215" i="6" s="1"/>
  <c r="I1529" i="4"/>
  <c r="G1215" i="6" s="1"/>
  <c r="J1529" i="4"/>
  <c r="K1529" i="4"/>
  <c r="H1215" i="6" s="1"/>
  <c r="M1529" i="4"/>
  <c r="I1215" i="6" s="1"/>
  <c r="N1529" i="4"/>
  <c r="O1529" i="4"/>
  <c r="P1529" i="4"/>
  <c r="J1215" i="6" s="1"/>
  <c r="D1530" i="4"/>
  <c r="B1218" i="6" s="1"/>
  <c r="E1530" i="4"/>
  <c r="C1218" i="6" s="1"/>
  <c r="F1530" i="4"/>
  <c r="D1218" i="6" s="1"/>
  <c r="G1530" i="4"/>
  <c r="E1218" i="6" s="1"/>
  <c r="H1530" i="4"/>
  <c r="F1218" i="6" s="1"/>
  <c r="I1530" i="4"/>
  <c r="G1218" i="6" s="1"/>
  <c r="J1530" i="4"/>
  <c r="K1530" i="4"/>
  <c r="H1218" i="6" s="1"/>
  <c r="M1530" i="4"/>
  <c r="I1218" i="6" s="1"/>
  <c r="N1530" i="4"/>
  <c r="O1530" i="4"/>
  <c r="P1530" i="4"/>
  <c r="J1218" i="6" s="1"/>
  <c r="D1531" i="4"/>
  <c r="B1193" i="6" s="1"/>
  <c r="E1531" i="4"/>
  <c r="C1193" i="6" s="1"/>
  <c r="F1531" i="4"/>
  <c r="D1193" i="6" s="1"/>
  <c r="G1531" i="4"/>
  <c r="E1193" i="6" s="1"/>
  <c r="H1531" i="4"/>
  <c r="F1193" i="6" s="1"/>
  <c r="I1531" i="4"/>
  <c r="G1193" i="6" s="1"/>
  <c r="J1531" i="4"/>
  <c r="K1531" i="4"/>
  <c r="H1193" i="6" s="1"/>
  <c r="M1531" i="4"/>
  <c r="I1193" i="6" s="1"/>
  <c r="N1531" i="4"/>
  <c r="O1531" i="4"/>
  <c r="P1531" i="4"/>
  <c r="J1193" i="6" s="1"/>
  <c r="D1532" i="4"/>
  <c r="B860" i="6" s="1"/>
  <c r="E1532" i="4"/>
  <c r="C860" i="6" s="1"/>
  <c r="F1532" i="4"/>
  <c r="D860" i="6" s="1"/>
  <c r="G1532" i="4"/>
  <c r="E860" i="6" s="1"/>
  <c r="H1532" i="4"/>
  <c r="F860" i="6" s="1"/>
  <c r="I1532" i="4"/>
  <c r="G860" i="6" s="1"/>
  <c r="J1532" i="4"/>
  <c r="K1532" i="4"/>
  <c r="H860" i="6" s="1"/>
  <c r="M1532" i="4"/>
  <c r="I860" i="6" s="1"/>
  <c r="N1532" i="4"/>
  <c r="O1532" i="4"/>
  <c r="P1532" i="4"/>
  <c r="J860" i="6" s="1"/>
  <c r="D1533" i="4"/>
  <c r="B863" i="6" s="1"/>
  <c r="E1533" i="4"/>
  <c r="C863" i="6" s="1"/>
  <c r="F1533" i="4"/>
  <c r="D863" i="6" s="1"/>
  <c r="G1533" i="4"/>
  <c r="E863" i="6" s="1"/>
  <c r="H1533" i="4"/>
  <c r="F863" i="6" s="1"/>
  <c r="I1533" i="4"/>
  <c r="G863" i="6" s="1"/>
  <c r="J1533" i="4"/>
  <c r="K1533" i="4"/>
  <c r="H863" i="6" s="1"/>
  <c r="M1533" i="4"/>
  <c r="I863" i="6" s="1"/>
  <c r="N1533" i="4"/>
  <c r="O1533" i="4"/>
  <c r="P1533" i="4"/>
  <c r="J863" i="6" s="1"/>
  <c r="D1534" i="4"/>
  <c r="B1131" i="6" s="1"/>
  <c r="E1534" i="4"/>
  <c r="C1131" i="6" s="1"/>
  <c r="F1534" i="4"/>
  <c r="D1131" i="6" s="1"/>
  <c r="G1534" i="4"/>
  <c r="E1131" i="6" s="1"/>
  <c r="H1534" i="4"/>
  <c r="F1131" i="6" s="1"/>
  <c r="I1534" i="4"/>
  <c r="G1131" i="6" s="1"/>
  <c r="J1534" i="4"/>
  <c r="K1534" i="4"/>
  <c r="H1131" i="6" s="1"/>
  <c r="M1534" i="4"/>
  <c r="I1131" i="6" s="1"/>
  <c r="N1534" i="4"/>
  <c r="O1534" i="4"/>
  <c r="P1534" i="4"/>
  <c r="J1131" i="6" s="1"/>
  <c r="D1535" i="4"/>
  <c r="B1039" i="6" s="1"/>
  <c r="E1535" i="4"/>
  <c r="C1039" i="6" s="1"/>
  <c r="F1535" i="4"/>
  <c r="D1039" i="6" s="1"/>
  <c r="G1535" i="4"/>
  <c r="E1039" i="6" s="1"/>
  <c r="H1535" i="4"/>
  <c r="F1039" i="6" s="1"/>
  <c r="I1535" i="4"/>
  <c r="G1039" i="6" s="1"/>
  <c r="J1535" i="4"/>
  <c r="K1535" i="4"/>
  <c r="H1039" i="6" s="1"/>
  <c r="M1535" i="4"/>
  <c r="I1039" i="6" s="1"/>
  <c r="N1535" i="4"/>
  <c r="O1535" i="4"/>
  <c r="P1535" i="4"/>
  <c r="J1039" i="6" s="1"/>
  <c r="D1536" i="4"/>
  <c r="B789" i="6" s="1"/>
  <c r="E1536" i="4"/>
  <c r="C789" i="6" s="1"/>
  <c r="F1536" i="4"/>
  <c r="D789" i="6" s="1"/>
  <c r="G1536" i="4"/>
  <c r="E789" i="6" s="1"/>
  <c r="H1536" i="4"/>
  <c r="F789" i="6" s="1"/>
  <c r="I1536" i="4"/>
  <c r="G789" i="6" s="1"/>
  <c r="J1536" i="4"/>
  <c r="K1536" i="4"/>
  <c r="H789" i="6" s="1"/>
  <c r="M1536" i="4"/>
  <c r="I789" i="6" s="1"/>
  <c r="N1536" i="4"/>
  <c r="O1536" i="4"/>
  <c r="P1536" i="4"/>
  <c r="J789" i="6" s="1"/>
  <c r="D1537" i="4"/>
  <c r="B799" i="6" s="1"/>
  <c r="E1537" i="4"/>
  <c r="C799" i="6" s="1"/>
  <c r="F1537" i="4"/>
  <c r="D799" i="6" s="1"/>
  <c r="G1537" i="4"/>
  <c r="E799" i="6" s="1"/>
  <c r="H1537" i="4"/>
  <c r="F799" i="6" s="1"/>
  <c r="I1537" i="4"/>
  <c r="G799" i="6" s="1"/>
  <c r="J1537" i="4"/>
  <c r="K1537" i="4"/>
  <c r="H799" i="6" s="1"/>
  <c r="M1537" i="4"/>
  <c r="I799" i="6" s="1"/>
  <c r="N1537" i="4"/>
  <c r="O1537" i="4"/>
  <c r="P1537" i="4"/>
  <c r="J799" i="6" s="1"/>
  <c r="D1538" i="4"/>
  <c r="B946" i="6" s="1"/>
  <c r="E1538" i="4"/>
  <c r="C946" i="6" s="1"/>
  <c r="F1538" i="4"/>
  <c r="D946" i="6" s="1"/>
  <c r="G1538" i="4"/>
  <c r="E946" i="6" s="1"/>
  <c r="H1538" i="4"/>
  <c r="F946" i="6" s="1"/>
  <c r="I1538" i="4"/>
  <c r="G946" i="6" s="1"/>
  <c r="J1538" i="4"/>
  <c r="K1538" i="4"/>
  <c r="H946" i="6" s="1"/>
  <c r="M1538" i="4"/>
  <c r="I946" i="6" s="1"/>
  <c r="N1538" i="4"/>
  <c r="O1538" i="4"/>
  <c r="P1538" i="4"/>
  <c r="J946" i="6" s="1"/>
  <c r="D1539" i="4"/>
  <c r="B961" i="6" s="1"/>
  <c r="E1539" i="4"/>
  <c r="C961" i="6" s="1"/>
  <c r="F1539" i="4"/>
  <c r="D961" i="6" s="1"/>
  <c r="G1539" i="4"/>
  <c r="E961" i="6" s="1"/>
  <c r="H1539" i="4"/>
  <c r="F961" i="6" s="1"/>
  <c r="I1539" i="4"/>
  <c r="G961" i="6" s="1"/>
  <c r="J1539" i="4"/>
  <c r="K1539" i="4"/>
  <c r="H961" i="6" s="1"/>
  <c r="M1539" i="4"/>
  <c r="I961" i="6" s="1"/>
  <c r="N1539" i="4"/>
  <c r="O1539" i="4"/>
  <c r="P1539" i="4"/>
  <c r="J961" i="6" s="1"/>
  <c r="D1540" i="4"/>
  <c r="B962" i="6" s="1"/>
  <c r="E1540" i="4"/>
  <c r="C962" i="6" s="1"/>
  <c r="F1540" i="4"/>
  <c r="D962" i="6" s="1"/>
  <c r="G1540" i="4"/>
  <c r="E962" i="6" s="1"/>
  <c r="H1540" i="4"/>
  <c r="F962" i="6" s="1"/>
  <c r="I1540" i="4"/>
  <c r="G962" i="6" s="1"/>
  <c r="J1540" i="4"/>
  <c r="K1540" i="4"/>
  <c r="H962" i="6" s="1"/>
  <c r="M1540" i="4"/>
  <c r="I962" i="6" s="1"/>
  <c r="N1540" i="4"/>
  <c r="O1540" i="4"/>
  <c r="P1540" i="4"/>
  <c r="J962" i="6" s="1"/>
  <c r="D1541" i="4"/>
  <c r="B1004" i="6" s="1"/>
  <c r="E1541" i="4"/>
  <c r="C1004" i="6" s="1"/>
  <c r="F1541" i="4"/>
  <c r="D1004" i="6" s="1"/>
  <c r="G1541" i="4"/>
  <c r="E1004" i="6" s="1"/>
  <c r="H1541" i="4"/>
  <c r="F1004" i="6" s="1"/>
  <c r="I1541" i="4"/>
  <c r="G1004" i="6" s="1"/>
  <c r="J1541" i="4"/>
  <c r="K1541" i="4"/>
  <c r="H1004" i="6" s="1"/>
  <c r="M1541" i="4"/>
  <c r="I1004" i="6" s="1"/>
  <c r="N1541" i="4"/>
  <c r="O1541" i="4"/>
  <c r="P1541" i="4"/>
  <c r="J1004" i="6" s="1"/>
  <c r="D1542" i="4"/>
  <c r="B1010" i="6" s="1"/>
  <c r="E1542" i="4"/>
  <c r="C1010" i="6" s="1"/>
  <c r="F1542" i="4"/>
  <c r="D1010" i="6" s="1"/>
  <c r="G1542" i="4"/>
  <c r="E1010" i="6" s="1"/>
  <c r="H1542" i="4"/>
  <c r="F1010" i="6" s="1"/>
  <c r="I1542" i="4"/>
  <c r="G1010" i="6" s="1"/>
  <c r="J1542" i="4"/>
  <c r="K1542" i="4"/>
  <c r="H1010" i="6" s="1"/>
  <c r="M1542" i="4"/>
  <c r="I1010" i="6" s="1"/>
  <c r="N1542" i="4"/>
  <c r="O1542" i="4"/>
  <c r="P1542" i="4"/>
  <c r="J1010" i="6" s="1"/>
  <c r="D1543" i="4"/>
  <c r="B1012" i="6" s="1"/>
  <c r="E1543" i="4"/>
  <c r="C1012" i="6" s="1"/>
  <c r="F1543" i="4"/>
  <c r="D1012" i="6" s="1"/>
  <c r="G1543" i="4"/>
  <c r="E1012" i="6" s="1"/>
  <c r="H1543" i="4"/>
  <c r="F1012" i="6" s="1"/>
  <c r="I1543" i="4"/>
  <c r="G1012" i="6" s="1"/>
  <c r="J1543" i="4"/>
  <c r="K1543" i="4"/>
  <c r="H1012" i="6" s="1"/>
  <c r="M1543" i="4"/>
  <c r="I1012" i="6" s="1"/>
  <c r="N1543" i="4"/>
  <c r="O1543" i="4"/>
  <c r="P1543" i="4"/>
  <c r="J1012" i="6" s="1"/>
  <c r="D1544" i="4"/>
  <c r="B1020" i="6" s="1"/>
  <c r="E1544" i="4"/>
  <c r="C1020" i="6" s="1"/>
  <c r="F1544" i="4"/>
  <c r="D1020" i="6" s="1"/>
  <c r="G1544" i="4"/>
  <c r="E1020" i="6" s="1"/>
  <c r="H1544" i="4"/>
  <c r="F1020" i="6" s="1"/>
  <c r="I1544" i="4"/>
  <c r="G1020" i="6" s="1"/>
  <c r="J1544" i="4"/>
  <c r="K1544" i="4"/>
  <c r="H1020" i="6" s="1"/>
  <c r="M1544" i="4"/>
  <c r="I1020" i="6" s="1"/>
  <c r="N1544" i="4"/>
  <c r="O1544" i="4"/>
  <c r="P1544" i="4"/>
  <c r="J1020" i="6" s="1"/>
  <c r="D1545" i="4"/>
  <c r="B1017" i="6" s="1"/>
  <c r="E1545" i="4"/>
  <c r="C1017" i="6" s="1"/>
  <c r="F1545" i="4"/>
  <c r="D1017" i="6" s="1"/>
  <c r="G1545" i="4"/>
  <c r="E1017" i="6" s="1"/>
  <c r="H1545" i="4"/>
  <c r="F1017" i="6" s="1"/>
  <c r="I1545" i="4"/>
  <c r="G1017" i="6" s="1"/>
  <c r="J1545" i="4"/>
  <c r="K1545" i="4"/>
  <c r="H1017" i="6" s="1"/>
  <c r="M1545" i="4"/>
  <c r="I1017" i="6" s="1"/>
  <c r="N1545" i="4"/>
  <c r="O1545" i="4"/>
  <c r="P1545" i="4"/>
  <c r="J1017" i="6" s="1"/>
  <c r="D1546" i="4"/>
  <c r="B1107" i="6" s="1"/>
  <c r="E1546" i="4"/>
  <c r="C1107" i="6" s="1"/>
  <c r="F1546" i="4"/>
  <c r="D1107" i="6" s="1"/>
  <c r="G1546" i="4"/>
  <c r="E1107" i="6" s="1"/>
  <c r="H1546" i="4"/>
  <c r="F1107" i="6" s="1"/>
  <c r="I1546" i="4"/>
  <c r="G1107" i="6" s="1"/>
  <c r="J1546" i="4"/>
  <c r="K1546" i="4"/>
  <c r="H1107" i="6" s="1"/>
  <c r="M1546" i="4"/>
  <c r="I1107" i="6" s="1"/>
  <c r="N1546" i="4"/>
  <c r="O1546" i="4"/>
  <c r="P1546" i="4"/>
  <c r="J1107" i="6" s="1"/>
  <c r="D1547" i="4"/>
  <c r="B1046" i="6" s="1"/>
  <c r="E1547" i="4"/>
  <c r="C1046" i="6" s="1"/>
  <c r="F1547" i="4"/>
  <c r="D1046" i="6" s="1"/>
  <c r="G1547" i="4"/>
  <c r="E1046" i="6" s="1"/>
  <c r="H1547" i="4"/>
  <c r="F1046" i="6" s="1"/>
  <c r="I1547" i="4"/>
  <c r="G1046" i="6" s="1"/>
  <c r="J1547" i="4"/>
  <c r="K1547" i="4"/>
  <c r="H1046" i="6" s="1"/>
  <c r="M1547" i="4"/>
  <c r="I1046" i="6" s="1"/>
  <c r="N1547" i="4"/>
  <c r="O1547" i="4"/>
  <c r="P1547" i="4"/>
  <c r="J1046" i="6" s="1"/>
  <c r="D1548" i="4"/>
  <c r="B907" i="6" s="1"/>
  <c r="E1548" i="4"/>
  <c r="C907" i="6" s="1"/>
  <c r="F1548" i="4"/>
  <c r="D907" i="6" s="1"/>
  <c r="G1548" i="4"/>
  <c r="E907" i="6" s="1"/>
  <c r="H1548" i="4"/>
  <c r="F907" i="6" s="1"/>
  <c r="I1548" i="4"/>
  <c r="G907" i="6" s="1"/>
  <c r="J1548" i="4"/>
  <c r="K1548" i="4"/>
  <c r="H907" i="6" s="1"/>
  <c r="M1548" i="4"/>
  <c r="I907" i="6" s="1"/>
  <c r="N1548" i="4"/>
  <c r="O1548" i="4"/>
  <c r="P1548" i="4"/>
  <c r="J907" i="6" s="1"/>
  <c r="D1549" i="4"/>
  <c r="B1212" i="6" s="1"/>
  <c r="E1549" i="4"/>
  <c r="C1212" i="6" s="1"/>
  <c r="F1549" i="4"/>
  <c r="D1212" i="6" s="1"/>
  <c r="G1549" i="4"/>
  <c r="E1212" i="6" s="1"/>
  <c r="H1549" i="4"/>
  <c r="F1212" i="6" s="1"/>
  <c r="I1549" i="4"/>
  <c r="G1212" i="6" s="1"/>
  <c r="J1549" i="4"/>
  <c r="K1549" i="4"/>
  <c r="H1212" i="6" s="1"/>
  <c r="M1549" i="4"/>
  <c r="I1212" i="6" s="1"/>
  <c r="N1549" i="4"/>
  <c r="O1549" i="4"/>
  <c r="P1549" i="4"/>
  <c r="J1212" i="6" s="1"/>
  <c r="D1550" i="4"/>
  <c r="B974" i="6" s="1"/>
  <c r="E1550" i="4"/>
  <c r="C974" i="6" s="1"/>
  <c r="F1550" i="4"/>
  <c r="D974" i="6" s="1"/>
  <c r="G1550" i="4"/>
  <c r="E974" i="6" s="1"/>
  <c r="H1550" i="4"/>
  <c r="F974" i="6" s="1"/>
  <c r="I1550" i="4"/>
  <c r="G974" i="6" s="1"/>
  <c r="J1550" i="4"/>
  <c r="K1550" i="4"/>
  <c r="H974" i="6" s="1"/>
  <c r="M1550" i="4"/>
  <c r="I974" i="6" s="1"/>
  <c r="N1550" i="4"/>
  <c r="O1550" i="4"/>
  <c r="P1550" i="4"/>
  <c r="J974" i="6" s="1"/>
  <c r="D1551" i="4"/>
  <c r="B983" i="6" s="1"/>
  <c r="E1551" i="4"/>
  <c r="C983" i="6" s="1"/>
  <c r="F1551" i="4"/>
  <c r="D983" i="6" s="1"/>
  <c r="G1551" i="4"/>
  <c r="E983" i="6" s="1"/>
  <c r="H1551" i="4"/>
  <c r="F983" i="6" s="1"/>
  <c r="I1551" i="4"/>
  <c r="G983" i="6" s="1"/>
  <c r="J1551" i="4"/>
  <c r="K1551" i="4"/>
  <c r="H983" i="6" s="1"/>
  <c r="M1551" i="4"/>
  <c r="I983" i="6" s="1"/>
  <c r="N1551" i="4"/>
  <c r="O1551" i="4"/>
  <c r="P1551" i="4"/>
  <c r="J983" i="6" s="1"/>
  <c r="D1552" i="4"/>
  <c r="B1064" i="6" s="1"/>
  <c r="E1552" i="4"/>
  <c r="C1064" i="6" s="1"/>
  <c r="F1552" i="4"/>
  <c r="D1064" i="6" s="1"/>
  <c r="G1552" i="4"/>
  <c r="E1064" i="6" s="1"/>
  <c r="H1552" i="4"/>
  <c r="F1064" i="6" s="1"/>
  <c r="I1552" i="4"/>
  <c r="G1064" i="6" s="1"/>
  <c r="J1552" i="4"/>
  <c r="K1552" i="4"/>
  <c r="H1064" i="6" s="1"/>
  <c r="M1552" i="4"/>
  <c r="I1064" i="6" s="1"/>
  <c r="N1552" i="4"/>
  <c r="O1552" i="4"/>
  <c r="P1552" i="4"/>
  <c r="J1064" i="6" s="1"/>
  <c r="D1553" i="4"/>
  <c r="B1101" i="6" s="1"/>
  <c r="E1553" i="4"/>
  <c r="C1101" i="6" s="1"/>
  <c r="F1553" i="4"/>
  <c r="D1101" i="6" s="1"/>
  <c r="G1553" i="4"/>
  <c r="E1101" i="6" s="1"/>
  <c r="H1553" i="4"/>
  <c r="F1101" i="6" s="1"/>
  <c r="I1553" i="4"/>
  <c r="G1101" i="6" s="1"/>
  <c r="J1553" i="4"/>
  <c r="K1553" i="4"/>
  <c r="H1101" i="6" s="1"/>
  <c r="M1553" i="4"/>
  <c r="I1101" i="6" s="1"/>
  <c r="N1553" i="4"/>
  <c r="O1553" i="4"/>
  <c r="P1553" i="4"/>
  <c r="J1101" i="6" s="1"/>
  <c r="D1554" i="4"/>
  <c r="B1076" i="6" s="1"/>
  <c r="E1554" i="4"/>
  <c r="C1076" i="6" s="1"/>
  <c r="F1554" i="4"/>
  <c r="D1076" i="6" s="1"/>
  <c r="G1554" i="4"/>
  <c r="E1076" i="6" s="1"/>
  <c r="H1554" i="4"/>
  <c r="F1076" i="6" s="1"/>
  <c r="I1554" i="4"/>
  <c r="G1076" i="6" s="1"/>
  <c r="J1554" i="4"/>
  <c r="K1554" i="4"/>
  <c r="H1076" i="6" s="1"/>
  <c r="M1554" i="4"/>
  <c r="I1076" i="6" s="1"/>
  <c r="N1554" i="4"/>
  <c r="O1554" i="4"/>
  <c r="P1554" i="4"/>
  <c r="J1076" i="6" s="1"/>
  <c r="D1555" i="4"/>
  <c r="B1056" i="6" s="1"/>
  <c r="E1555" i="4"/>
  <c r="C1056" i="6" s="1"/>
  <c r="F1555" i="4"/>
  <c r="D1056" i="6" s="1"/>
  <c r="G1555" i="4"/>
  <c r="E1056" i="6" s="1"/>
  <c r="H1555" i="4"/>
  <c r="F1056" i="6" s="1"/>
  <c r="I1555" i="4"/>
  <c r="G1056" i="6" s="1"/>
  <c r="J1555" i="4"/>
  <c r="K1555" i="4"/>
  <c r="H1056" i="6" s="1"/>
  <c r="M1555" i="4"/>
  <c r="I1056" i="6" s="1"/>
  <c r="N1555" i="4"/>
  <c r="O1555" i="4"/>
  <c r="P1555" i="4"/>
  <c r="J1056" i="6" s="1"/>
  <c r="D1556" i="4"/>
  <c r="B1078" i="6" s="1"/>
  <c r="E1556" i="4"/>
  <c r="C1078" i="6" s="1"/>
  <c r="F1556" i="4"/>
  <c r="D1078" i="6" s="1"/>
  <c r="G1556" i="4"/>
  <c r="E1078" i="6" s="1"/>
  <c r="H1556" i="4"/>
  <c r="F1078" i="6" s="1"/>
  <c r="I1556" i="4"/>
  <c r="G1078" i="6" s="1"/>
  <c r="J1556" i="4"/>
  <c r="K1556" i="4"/>
  <c r="H1078" i="6" s="1"/>
  <c r="M1556" i="4"/>
  <c r="I1078" i="6" s="1"/>
  <c r="N1556" i="4"/>
  <c r="O1556" i="4"/>
  <c r="P1556" i="4"/>
  <c r="J1078" i="6" s="1"/>
  <c r="D1557" i="4"/>
  <c r="B1065" i="6" s="1"/>
  <c r="E1557" i="4"/>
  <c r="C1065" i="6" s="1"/>
  <c r="F1557" i="4"/>
  <c r="D1065" i="6" s="1"/>
  <c r="G1557" i="4"/>
  <c r="E1065" i="6" s="1"/>
  <c r="H1557" i="4"/>
  <c r="F1065" i="6" s="1"/>
  <c r="I1557" i="4"/>
  <c r="G1065" i="6" s="1"/>
  <c r="J1557" i="4"/>
  <c r="K1557" i="4"/>
  <c r="H1065" i="6" s="1"/>
  <c r="M1557" i="4"/>
  <c r="I1065" i="6" s="1"/>
  <c r="N1557" i="4"/>
  <c r="O1557" i="4"/>
  <c r="P1557" i="4"/>
  <c r="J1065" i="6" s="1"/>
  <c r="D1558" i="4"/>
  <c r="B772" i="6" s="1"/>
  <c r="E1558" i="4"/>
  <c r="C772" i="6" s="1"/>
  <c r="F1558" i="4"/>
  <c r="D772" i="6" s="1"/>
  <c r="G1558" i="4"/>
  <c r="E772" i="6" s="1"/>
  <c r="H1558" i="4"/>
  <c r="F772" i="6" s="1"/>
  <c r="I1558" i="4"/>
  <c r="G772" i="6" s="1"/>
  <c r="J1558" i="4"/>
  <c r="K1558" i="4"/>
  <c r="H772" i="6" s="1"/>
  <c r="M1558" i="4"/>
  <c r="I772" i="6" s="1"/>
  <c r="N1558" i="4"/>
  <c r="O1558" i="4"/>
  <c r="P1558" i="4"/>
  <c r="J772" i="6" s="1"/>
  <c r="D1559" i="4"/>
  <c r="B1626" i="6" s="1"/>
  <c r="E1559" i="4"/>
  <c r="C1626" i="6" s="1"/>
  <c r="F1559" i="4"/>
  <c r="D1626" i="6" s="1"/>
  <c r="G1559" i="4"/>
  <c r="E1626" i="6" s="1"/>
  <c r="H1559" i="4"/>
  <c r="F1626" i="6" s="1"/>
  <c r="I1559" i="4"/>
  <c r="G1626" i="6" s="1"/>
  <c r="J1559" i="4"/>
  <c r="K1559" i="4"/>
  <c r="H1626" i="6" s="1"/>
  <c r="M1559" i="4"/>
  <c r="I1626" i="6" s="1"/>
  <c r="N1559" i="4"/>
  <c r="O1559" i="4"/>
  <c r="P1559" i="4"/>
  <c r="J1626" i="6" s="1"/>
  <c r="D1560" i="4"/>
  <c r="B1033" i="6" s="1"/>
  <c r="E1560" i="4"/>
  <c r="C1033" i="6" s="1"/>
  <c r="F1560" i="4"/>
  <c r="D1033" i="6" s="1"/>
  <c r="G1560" i="4"/>
  <c r="E1033" i="6" s="1"/>
  <c r="H1560" i="4"/>
  <c r="F1033" i="6" s="1"/>
  <c r="I1560" i="4"/>
  <c r="G1033" i="6" s="1"/>
  <c r="J1560" i="4"/>
  <c r="K1560" i="4"/>
  <c r="H1033" i="6" s="1"/>
  <c r="M1560" i="4"/>
  <c r="I1033" i="6" s="1"/>
  <c r="N1560" i="4"/>
  <c r="O1560" i="4"/>
  <c r="P1560" i="4"/>
  <c r="J1033" i="6" s="1"/>
  <c r="D1561" i="4"/>
  <c r="B1067" i="6" s="1"/>
  <c r="E1561" i="4"/>
  <c r="C1067" i="6" s="1"/>
  <c r="F1561" i="4"/>
  <c r="D1067" i="6" s="1"/>
  <c r="G1561" i="4"/>
  <c r="E1067" i="6" s="1"/>
  <c r="H1561" i="4"/>
  <c r="F1067" i="6" s="1"/>
  <c r="I1561" i="4"/>
  <c r="G1067" i="6" s="1"/>
  <c r="J1561" i="4"/>
  <c r="K1561" i="4"/>
  <c r="H1067" i="6" s="1"/>
  <c r="M1561" i="4"/>
  <c r="I1067" i="6" s="1"/>
  <c r="N1561" i="4"/>
  <c r="O1561" i="4"/>
  <c r="P1561" i="4"/>
  <c r="J1067" i="6" s="1"/>
  <c r="D1562" i="4"/>
  <c r="B977" i="6" s="1"/>
  <c r="E1562" i="4"/>
  <c r="C977" i="6" s="1"/>
  <c r="F1562" i="4"/>
  <c r="D977" i="6" s="1"/>
  <c r="G1562" i="4"/>
  <c r="E977" i="6" s="1"/>
  <c r="H1562" i="4"/>
  <c r="F977" i="6" s="1"/>
  <c r="I1562" i="4"/>
  <c r="G977" i="6" s="1"/>
  <c r="J1562" i="4"/>
  <c r="K1562" i="4"/>
  <c r="H977" i="6" s="1"/>
  <c r="M1562" i="4"/>
  <c r="I977" i="6" s="1"/>
  <c r="N1562" i="4"/>
  <c r="O1562" i="4"/>
  <c r="P1562" i="4"/>
  <c r="J977" i="6" s="1"/>
  <c r="D1563" i="4"/>
  <c r="B1007" i="6" s="1"/>
  <c r="E1563" i="4"/>
  <c r="C1007" i="6" s="1"/>
  <c r="F1563" i="4"/>
  <c r="D1007" i="6" s="1"/>
  <c r="G1563" i="4"/>
  <c r="E1007" i="6" s="1"/>
  <c r="H1563" i="4"/>
  <c r="F1007" i="6" s="1"/>
  <c r="I1563" i="4"/>
  <c r="G1007" i="6" s="1"/>
  <c r="J1563" i="4"/>
  <c r="K1563" i="4"/>
  <c r="H1007" i="6" s="1"/>
  <c r="M1563" i="4"/>
  <c r="I1007" i="6" s="1"/>
  <c r="N1563" i="4"/>
  <c r="O1563" i="4"/>
  <c r="P1563" i="4"/>
  <c r="J1007" i="6" s="1"/>
  <c r="D1564" i="4"/>
  <c r="B1242" i="6" s="1"/>
  <c r="E1564" i="4"/>
  <c r="C1242" i="6" s="1"/>
  <c r="F1564" i="4"/>
  <c r="D1242" i="6" s="1"/>
  <c r="G1564" i="4"/>
  <c r="E1242" i="6" s="1"/>
  <c r="H1564" i="4"/>
  <c r="F1242" i="6" s="1"/>
  <c r="I1564" i="4"/>
  <c r="G1242" i="6" s="1"/>
  <c r="J1564" i="4"/>
  <c r="K1564" i="4"/>
  <c r="H1242" i="6" s="1"/>
  <c r="M1564" i="4"/>
  <c r="I1242" i="6" s="1"/>
  <c r="N1564" i="4"/>
  <c r="O1564" i="4"/>
  <c r="P1564" i="4"/>
  <c r="J1242" i="6" s="1"/>
  <c r="D1565" i="4"/>
  <c r="B1244" i="6" s="1"/>
  <c r="E1565" i="4"/>
  <c r="C1244" i="6" s="1"/>
  <c r="F1565" i="4"/>
  <c r="D1244" i="6" s="1"/>
  <c r="G1565" i="4"/>
  <c r="E1244" i="6" s="1"/>
  <c r="H1565" i="4"/>
  <c r="F1244" i="6" s="1"/>
  <c r="I1565" i="4"/>
  <c r="G1244" i="6" s="1"/>
  <c r="J1565" i="4"/>
  <c r="K1565" i="4"/>
  <c r="H1244" i="6" s="1"/>
  <c r="M1565" i="4"/>
  <c r="I1244" i="6" s="1"/>
  <c r="N1565" i="4"/>
  <c r="O1565" i="4"/>
  <c r="P1565" i="4"/>
  <c r="J1244" i="6" s="1"/>
  <c r="D1566" i="4"/>
  <c r="B1237" i="6" s="1"/>
  <c r="E1566" i="4"/>
  <c r="C1237" i="6" s="1"/>
  <c r="F1566" i="4"/>
  <c r="D1237" i="6" s="1"/>
  <c r="G1566" i="4"/>
  <c r="E1237" i="6" s="1"/>
  <c r="H1566" i="4"/>
  <c r="F1237" i="6" s="1"/>
  <c r="I1566" i="4"/>
  <c r="G1237" i="6" s="1"/>
  <c r="J1566" i="4"/>
  <c r="K1566" i="4"/>
  <c r="H1237" i="6" s="1"/>
  <c r="M1566" i="4"/>
  <c r="I1237" i="6" s="1"/>
  <c r="N1566" i="4"/>
  <c r="O1566" i="4"/>
  <c r="P1566" i="4"/>
  <c r="J1237" i="6" s="1"/>
  <c r="D1567" i="4"/>
  <c r="B1061" i="6" s="1"/>
  <c r="E1567" i="4"/>
  <c r="C1061" i="6" s="1"/>
  <c r="F1567" i="4"/>
  <c r="D1061" i="6" s="1"/>
  <c r="G1567" i="4"/>
  <c r="E1061" i="6" s="1"/>
  <c r="H1567" i="4"/>
  <c r="F1061" i="6" s="1"/>
  <c r="I1567" i="4"/>
  <c r="G1061" i="6" s="1"/>
  <c r="J1567" i="4"/>
  <c r="K1567" i="4"/>
  <c r="H1061" i="6" s="1"/>
  <c r="M1567" i="4"/>
  <c r="I1061" i="6" s="1"/>
  <c r="N1567" i="4"/>
  <c r="O1567" i="4"/>
  <c r="P1567" i="4"/>
  <c r="J1061" i="6" s="1"/>
  <c r="D1568" i="4"/>
  <c r="B1133" i="6" s="1"/>
  <c r="E1568" i="4"/>
  <c r="C1133" i="6" s="1"/>
  <c r="F1568" i="4"/>
  <c r="D1133" i="6" s="1"/>
  <c r="G1568" i="4"/>
  <c r="E1133" i="6" s="1"/>
  <c r="H1568" i="4"/>
  <c r="F1133" i="6" s="1"/>
  <c r="I1568" i="4"/>
  <c r="G1133" i="6" s="1"/>
  <c r="J1568" i="4"/>
  <c r="K1568" i="4"/>
  <c r="H1133" i="6" s="1"/>
  <c r="M1568" i="4"/>
  <c r="I1133" i="6" s="1"/>
  <c r="N1568" i="4"/>
  <c r="O1568" i="4"/>
  <c r="P1568" i="4"/>
  <c r="J1133" i="6" s="1"/>
  <c r="D1569" i="4"/>
  <c r="B1151" i="6" s="1"/>
  <c r="E1569" i="4"/>
  <c r="C1151" i="6" s="1"/>
  <c r="F1569" i="4"/>
  <c r="D1151" i="6" s="1"/>
  <c r="G1569" i="4"/>
  <c r="E1151" i="6" s="1"/>
  <c r="H1569" i="4"/>
  <c r="F1151" i="6" s="1"/>
  <c r="I1569" i="4"/>
  <c r="G1151" i="6" s="1"/>
  <c r="J1569" i="4"/>
  <c r="K1569" i="4"/>
  <c r="H1151" i="6" s="1"/>
  <c r="M1569" i="4"/>
  <c r="I1151" i="6" s="1"/>
  <c r="N1569" i="4"/>
  <c r="O1569" i="4"/>
  <c r="P1569" i="4"/>
  <c r="J1151" i="6" s="1"/>
  <c r="D1570" i="4"/>
  <c r="B1041" i="6" s="1"/>
  <c r="E1570" i="4"/>
  <c r="C1041" i="6" s="1"/>
  <c r="F1570" i="4"/>
  <c r="D1041" i="6" s="1"/>
  <c r="G1570" i="4"/>
  <c r="E1041" i="6" s="1"/>
  <c r="H1570" i="4"/>
  <c r="F1041" i="6" s="1"/>
  <c r="I1570" i="4"/>
  <c r="G1041" i="6" s="1"/>
  <c r="J1570" i="4"/>
  <c r="K1570" i="4"/>
  <c r="H1041" i="6" s="1"/>
  <c r="M1570" i="4"/>
  <c r="I1041" i="6" s="1"/>
  <c r="N1570" i="4"/>
  <c r="O1570" i="4"/>
  <c r="P1570" i="4"/>
  <c r="J1041" i="6" s="1"/>
  <c r="D1571" i="4"/>
  <c r="B928" i="6" s="1"/>
  <c r="E1571" i="4"/>
  <c r="C928" i="6" s="1"/>
  <c r="F1571" i="4"/>
  <c r="D928" i="6" s="1"/>
  <c r="G1571" i="4"/>
  <c r="E928" i="6" s="1"/>
  <c r="H1571" i="4"/>
  <c r="F928" i="6" s="1"/>
  <c r="I1571" i="4"/>
  <c r="G928" i="6" s="1"/>
  <c r="J1571" i="4"/>
  <c r="K1571" i="4"/>
  <c r="H928" i="6" s="1"/>
  <c r="M1571" i="4"/>
  <c r="I928" i="6" s="1"/>
  <c r="N1571" i="4"/>
  <c r="O1571" i="4"/>
  <c r="P1571" i="4"/>
  <c r="J928" i="6" s="1"/>
  <c r="D1572" i="4"/>
  <c r="B839" i="6" s="1"/>
  <c r="E1572" i="4"/>
  <c r="C839" i="6" s="1"/>
  <c r="F1572" i="4"/>
  <c r="D839" i="6" s="1"/>
  <c r="G1572" i="4"/>
  <c r="E839" i="6" s="1"/>
  <c r="H1572" i="4"/>
  <c r="F839" i="6" s="1"/>
  <c r="I1572" i="4"/>
  <c r="G839" i="6" s="1"/>
  <c r="J1572" i="4"/>
  <c r="K1572" i="4"/>
  <c r="H839" i="6" s="1"/>
  <c r="M1572" i="4"/>
  <c r="I839" i="6" s="1"/>
  <c r="N1572" i="4"/>
  <c r="O1572" i="4"/>
  <c r="P1572" i="4"/>
  <c r="J839" i="6" s="1"/>
  <c r="D1573" i="4"/>
  <c r="B1431" i="6" s="1"/>
  <c r="E1573" i="4"/>
  <c r="C1431" i="6" s="1"/>
  <c r="F1573" i="4"/>
  <c r="D1431" i="6" s="1"/>
  <c r="G1573" i="4"/>
  <c r="E1431" i="6" s="1"/>
  <c r="H1573" i="4"/>
  <c r="F1431" i="6" s="1"/>
  <c r="I1573" i="4"/>
  <c r="G1431" i="6" s="1"/>
  <c r="J1573" i="4"/>
  <c r="K1573" i="4"/>
  <c r="H1431" i="6" s="1"/>
  <c r="M1573" i="4"/>
  <c r="I1431" i="6" s="1"/>
  <c r="N1573" i="4"/>
  <c r="O1573" i="4"/>
  <c r="P1573" i="4"/>
  <c r="J1431" i="6" s="1"/>
  <c r="D1574" i="4"/>
  <c r="B1428" i="6" s="1"/>
  <c r="E1574" i="4"/>
  <c r="C1428" i="6" s="1"/>
  <c r="F1574" i="4"/>
  <c r="D1428" i="6" s="1"/>
  <c r="G1574" i="4"/>
  <c r="E1428" i="6" s="1"/>
  <c r="H1574" i="4"/>
  <c r="F1428" i="6" s="1"/>
  <c r="I1574" i="4"/>
  <c r="G1428" i="6" s="1"/>
  <c r="J1574" i="4"/>
  <c r="K1574" i="4"/>
  <c r="H1428" i="6" s="1"/>
  <c r="M1574" i="4"/>
  <c r="I1428" i="6" s="1"/>
  <c r="N1574" i="4"/>
  <c r="O1574" i="4"/>
  <c r="P1574" i="4"/>
  <c r="J1428" i="6" s="1"/>
  <c r="D1575" i="4"/>
  <c r="B146" i="6" s="1"/>
  <c r="E1575" i="4"/>
  <c r="C146" i="6" s="1"/>
  <c r="F1575" i="4"/>
  <c r="D146" i="6" s="1"/>
  <c r="G1575" i="4"/>
  <c r="E146" i="6" s="1"/>
  <c r="H1575" i="4"/>
  <c r="F146" i="6" s="1"/>
  <c r="I1575" i="4"/>
  <c r="G146" i="6" s="1"/>
  <c r="J1575" i="4"/>
  <c r="K1575" i="4"/>
  <c r="H146" i="6" s="1"/>
  <c r="M1575" i="4"/>
  <c r="I146" i="6" s="1"/>
  <c r="N1575" i="4"/>
  <c r="O1575" i="4"/>
  <c r="P1575" i="4"/>
  <c r="J146" i="6" s="1"/>
  <c r="D1576" i="4"/>
  <c r="B147" i="6" s="1"/>
  <c r="E1576" i="4"/>
  <c r="C147" i="6" s="1"/>
  <c r="F1576" i="4"/>
  <c r="D147" i="6" s="1"/>
  <c r="G1576" i="4"/>
  <c r="E147" i="6" s="1"/>
  <c r="H1576" i="4"/>
  <c r="F147" i="6" s="1"/>
  <c r="I1576" i="4"/>
  <c r="G147" i="6" s="1"/>
  <c r="J1576" i="4"/>
  <c r="K1576" i="4"/>
  <c r="H147" i="6" s="1"/>
  <c r="M1576" i="4"/>
  <c r="I147" i="6" s="1"/>
  <c r="N1576" i="4"/>
  <c r="O1576" i="4"/>
  <c r="P1576" i="4"/>
  <c r="J147" i="6" s="1"/>
  <c r="D1577" i="4"/>
  <c r="B143" i="6" s="1"/>
  <c r="E1577" i="4"/>
  <c r="C143" i="6" s="1"/>
  <c r="F1577" i="4"/>
  <c r="D143" i="6" s="1"/>
  <c r="G1577" i="4"/>
  <c r="E143" i="6" s="1"/>
  <c r="H1577" i="4"/>
  <c r="F143" i="6" s="1"/>
  <c r="I1577" i="4"/>
  <c r="G143" i="6" s="1"/>
  <c r="J1577" i="4"/>
  <c r="K1577" i="4"/>
  <c r="H143" i="6" s="1"/>
  <c r="M1577" i="4"/>
  <c r="I143" i="6" s="1"/>
  <c r="N1577" i="4"/>
  <c r="O1577" i="4"/>
  <c r="P1577" i="4"/>
  <c r="J143" i="6" s="1"/>
  <c r="D1578" i="4"/>
  <c r="B139" i="6" s="1"/>
  <c r="E1578" i="4"/>
  <c r="C139" i="6" s="1"/>
  <c r="F1578" i="4"/>
  <c r="D139" i="6" s="1"/>
  <c r="G1578" i="4"/>
  <c r="E139" i="6" s="1"/>
  <c r="H1578" i="4"/>
  <c r="F139" i="6" s="1"/>
  <c r="I1578" i="4"/>
  <c r="G139" i="6" s="1"/>
  <c r="J1578" i="4"/>
  <c r="K1578" i="4"/>
  <c r="H139" i="6" s="1"/>
  <c r="M1578" i="4"/>
  <c r="I139" i="6" s="1"/>
  <c r="N1578" i="4"/>
  <c r="O1578" i="4"/>
  <c r="P1578" i="4"/>
  <c r="J139" i="6" s="1"/>
  <c r="D1579" i="4"/>
  <c r="B140" i="6" s="1"/>
  <c r="E1579" i="4"/>
  <c r="C140" i="6" s="1"/>
  <c r="F1579" i="4"/>
  <c r="D140" i="6" s="1"/>
  <c r="G1579" i="4"/>
  <c r="E140" i="6" s="1"/>
  <c r="H1579" i="4"/>
  <c r="F140" i="6" s="1"/>
  <c r="I1579" i="4"/>
  <c r="G140" i="6" s="1"/>
  <c r="J1579" i="4"/>
  <c r="K1579" i="4"/>
  <c r="H140" i="6" s="1"/>
  <c r="M1579" i="4"/>
  <c r="I140" i="6" s="1"/>
  <c r="N1579" i="4"/>
  <c r="O1579" i="4"/>
  <c r="P1579" i="4"/>
  <c r="J140" i="6" s="1"/>
  <c r="D1580" i="4"/>
  <c r="B150" i="6" s="1"/>
  <c r="E1580" i="4"/>
  <c r="C150" i="6" s="1"/>
  <c r="F1580" i="4"/>
  <c r="D150" i="6" s="1"/>
  <c r="G1580" i="4"/>
  <c r="E150" i="6" s="1"/>
  <c r="H1580" i="4"/>
  <c r="F150" i="6" s="1"/>
  <c r="I1580" i="4"/>
  <c r="G150" i="6" s="1"/>
  <c r="J1580" i="4"/>
  <c r="K1580" i="4"/>
  <c r="H150" i="6" s="1"/>
  <c r="M1580" i="4"/>
  <c r="I150" i="6" s="1"/>
  <c r="N1580" i="4"/>
  <c r="O1580" i="4"/>
  <c r="P1580" i="4"/>
  <c r="J150" i="6" s="1"/>
  <c r="D1581" i="4"/>
  <c r="B154" i="6" s="1"/>
  <c r="E1581" i="4"/>
  <c r="C154" i="6" s="1"/>
  <c r="F1581" i="4"/>
  <c r="D154" i="6" s="1"/>
  <c r="G1581" i="4"/>
  <c r="E154" i="6" s="1"/>
  <c r="H1581" i="4"/>
  <c r="F154" i="6" s="1"/>
  <c r="I1581" i="4"/>
  <c r="G154" i="6" s="1"/>
  <c r="J1581" i="4"/>
  <c r="K1581" i="4"/>
  <c r="H154" i="6" s="1"/>
  <c r="M1581" i="4"/>
  <c r="I154" i="6" s="1"/>
  <c r="N1581" i="4"/>
  <c r="O1581" i="4"/>
  <c r="P1581" i="4"/>
  <c r="J154" i="6" s="1"/>
  <c r="D1582" i="4"/>
  <c r="B883" i="6" s="1"/>
  <c r="E1582" i="4"/>
  <c r="C883" i="6" s="1"/>
  <c r="F1582" i="4"/>
  <c r="D883" i="6" s="1"/>
  <c r="G1582" i="4"/>
  <c r="E883" i="6" s="1"/>
  <c r="H1582" i="4"/>
  <c r="F883" i="6" s="1"/>
  <c r="I1582" i="4"/>
  <c r="G883" i="6" s="1"/>
  <c r="J1582" i="4"/>
  <c r="K1582" i="4"/>
  <c r="H883" i="6" s="1"/>
  <c r="M1582" i="4"/>
  <c r="I883" i="6" s="1"/>
  <c r="N1582" i="4"/>
  <c r="O1582" i="4"/>
  <c r="P1582" i="4"/>
  <c r="J883" i="6" s="1"/>
  <c r="D1583" i="4"/>
  <c r="B1022" i="6" s="1"/>
  <c r="E1583" i="4"/>
  <c r="C1022" i="6" s="1"/>
  <c r="F1583" i="4"/>
  <c r="D1022" i="6" s="1"/>
  <c r="G1583" i="4"/>
  <c r="E1022" i="6" s="1"/>
  <c r="H1583" i="4"/>
  <c r="F1022" i="6" s="1"/>
  <c r="I1583" i="4"/>
  <c r="G1022" i="6" s="1"/>
  <c r="J1583" i="4"/>
  <c r="K1583" i="4"/>
  <c r="H1022" i="6" s="1"/>
  <c r="M1583" i="4"/>
  <c r="I1022" i="6" s="1"/>
  <c r="N1583" i="4"/>
  <c r="O1583" i="4"/>
  <c r="P1583" i="4"/>
  <c r="J1022" i="6" s="1"/>
  <c r="D1584" i="4"/>
  <c r="B1014" i="6" s="1"/>
  <c r="E1584" i="4"/>
  <c r="C1014" i="6" s="1"/>
  <c r="F1584" i="4"/>
  <c r="D1014" i="6" s="1"/>
  <c r="G1584" i="4"/>
  <c r="E1014" i="6" s="1"/>
  <c r="H1584" i="4"/>
  <c r="F1014" i="6" s="1"/>
  <c r="I1584" i="4"/>
  <c r="G1014" i="6" s="1"/>
  <c r="J1584" i="4"/>
  <c r="K1584" i="4"/>
  <c r="H1014" i="6" s="1"/>
  <c r="M1584" i="4"/>
  <c r="I1014" i="6" s="1"/>
  <c r="N1584" i="4"/>
  <c r="O1584" i="4"/>
  <c r="P1584" i="4"/>
  <c r="J1014" i="6" s="1"/>
  <c r="D1585" i="4"/>
  <c r="B861" i="6" s="1"/>
  <c r="E1585" i="4"/>
  <c r="C861" i="6" s="1"/>
  <c r="F1585" i="4"/>
  <c r="D861" i="6" s="1"/>
  <c r="G1585" i="4"/>
  <c r="E861" i="6" s="1"/>
  <c r="H1585" i="4"/>
  <c r="F861" i="6" s="1"/>
  <c r="I1585" i="4"/>
  <c r="G861" i="6" s="1"/>
  <c r="J1585" i="4"/>
  <c r="K1585" i="4"/>
  <c r="H861" i="6" s="1"/>
  <c r="M1585" i="4"/>
  <c r="I861" i="6" s="1"/>
  <c r="N1585" i="4"/>
  <c r="O1585" i="4"/>
  <c r="P1585" i="4"/>
  <c r="J861" i="6" s="1"/>
  <c r="D1586" i="4"/>
  <c r="B966" i="6" s="1"/>
  <c r="E1586" i="4"/>
  <c r="C966" i="6" s="1"/>
  <c r="F1586" i="4"/>
  <c r="D966" i="6" s="1"/>
  <c r="G1586" i="4"/>
  <c r="E966" i="6" s="1"/>
  <c r="H1586" i="4"/>
  <c r="F966" i="6" s="1"/>
  <c r="I1586" i="4"/>
  <c r="G966" i="6" s="1"/>
  <c r="J1586" i="4"/>
  <c r="K1586" i="4"/>
  <c r="H966" i="6" s="1"/>
  <c r="M1586" i="4"/>
  <c r="I966" i="6" s="1"/>
  <c r="N1586" i="4"/>
  <c r="O1586" i="4"/>
  <c r="P1586" i="4"/>
  <c r="J966" i="6" s="1"/>
  <c r="D1587" i="4"/>
  <c r="B939" i="6" s="1"/>
  <c r="E1587" i="4"/>
  <c r="C939" i="6" s="1"/>
  <c r="F1587" i="4"/>
  <c r="D939" i="6" s="1"/>
  <c r="G1587" i="4"/>
  <c r="E939" i="6" s="1"/>
  <c r="H1587" i="4"/>
  <c r="F939" i="6" s="1"/>
  <c r="I1587" i="4"/>
  <c r="G939" i="6" s="1"/>
  <c r="J1587" i="4"/>
  <c r="K1587" i="4"/>
  <c r="H939" i="6" s="1"/>
  <c r="M1587" i="4"/>
  <c r="I939" i="6" s="1"/>
  <c r="N1587" i="4"/>
  <c r="O1587" i="4"/>
  <c r="P1587" i="4"/>
  <c r="J939" i="6" s="1"/>
  <c r="D1588" i="4"/>
  <c r="B1029" i="6" s="1"/>
  <c r="E1588" i="4"/>
  <c r="C1029" i="6" s="1"/>
  <c r="F1588" i="4"/>
  <c r="D1029" i="6" s="1"/>
  <c r="G1588" i="4"/>
  <c r="E1029" i="6" s="1"/>
  <c r="H1588" i="4"/>
  <c r="F1029" i="6" s="1"/>
  <c r="I1588" i="4"/>
  <c r="G1029" i="6" s="1"/>
  <c r="J1588" i="4"/>
  <c r="K1588" i="4"/>
  <c r="H1029" i="6" s="1"/>
  <c r="M1588" i="4"/>
  <c r="I1029" i="6" s="1"/>
  <c r="N1588" i="4"/>
  <c r="O1588" i="4"/>
  <c r="P1588" i="4"/>
  <c r="J1029" i="6" s="1"/>
  <c r="D1589" i="4"/>
  <c r="B887" i="6" s="1"/>
  <c r="E1589" i="4"/>
  <c r="C887" i="6" s="1"/>
  <c r="F1589" i="4"/>
  <c r="D887" i="6" s="1"/>
  <c r="G1589" i="4"/>
  <c r="E887" i="6" s="1"/>
  <c r="H1589" i="4"/>
  <c r="F887" i="6" s="1"/>
  <c r="I1589" i="4"/>
  <c r="G887" i="6" s="1"/>
  <c r="J1589" i="4"/>
  <c r="K1589" i="4"/>
  <c r="H887" i="6" s="1"/>
  <c r="M1589" i="4"/>
  <c r="I887" i="6" s="1"/>
  <c r="N1589" i="4"/>
  <c r="O1589" i="4"/>
  <c r="P1589" i="4"/>
  <c r="J887" i="6" s="1"/>
  <c r="D1590" i="4"/>
  <c r="B865" i="6" s="1"/>
  <c r="E1590" i="4"/>
  <c r="C865" i="6" s="1"/>
  <c r="F1590" i="4"/>
  <c r="D865" i="6" s="1"/>
  <c r="G1590" i="4"/>
  <c r="E865" i="6" s="1"/>
  <c r="H1590" i="4"/>
  <c r="F865" i="6" s="1"/>
  <c r="I1590" i="4"/>
  <c r="G865" i="6" s="1"/>
  <c r="J1590" i="4"/>
  <c r="K1590" i="4"/>
  <c r="H865" i="6" s="1"/>
  <c r="M1590" i="4"/>
  <c r="I865" i="6" s="1"/>
  <c r="N1590" i="4"/>
  <c r="O1590" i="4"/>
  <c r="P1590" i="4"/>
  <c r="J865" i="6" s="1"/>
  <c r="D1591" i="4"/>
  <c r="B867" i="6" s="1"/>
  <c r="E1591" i="4"/>
  <c r="C867" i="6" s="1"/>
  <c r="F1591" i="4"/>
  <c r="D867" i="6" s="1"/>
  <c r="G1591" i="4"/>
  <c r="E867" i="6" s="1"/>
  <c r="H1591" i="4"/>
  <c r="F867" i="6" s="1"/>
  <c r="I1591" i="4"/>
  <c r="G867" i="6" s="1"/>
  <c r="J1591" i="4"/>
  <c r="K1591" i="4"/>
  <c r="H867" i="6" s="1"/>
  <c r="M1591" i="4"/>
  <c r="I867" i="6" s="1"/>
  <c r="N1591" i="4"/>
  <c r="O1591" i="4"/>
  <c r="P1591" i="4"/>
  <c r="J867" i="6" s="1"/>
  <c r="D1592" i="4"/>
  <c r="B856" i="6" s="1"/>
  <c r="E1592" i="4"/>
  <c r="C856" i="6" s="1"/>
  <c r="F1592" i="4"/>
  <c r="D856" i="6" s="1"/>
  <c r="G1592" i="4"/>
  <c r="E856" i="6" s="1"/>
  <c r="H1592" i="4"/>
  <c r="F856" i="6" s="1"/>
  <c r="I1592" i="4"/>
  <c r="G856" i="6" s="1"/>
  <c r="J1592" i="4"/>
  <c r="K1592" i="4"/>
  <c r="H856" i="6" s="1"/>
  <c r="M1592" i="4"/>
  <c r="I856" i="6" s="1"/>
  <c r="N1592" i="4"/>
  <c r="O1592" i="4"/>
  <c r="P1592" i="4"/>
  <c r="J856" i="6" s="1"/>
  <c r="D1593" i="4"/>
  <c r="B1185" i="6" s="1"/>
  <c r="E1593" i="4"/>
  <c r="C1185" i="6" s="1"/>
  <c r="F1593" i="4"/>
  <c r="D1185" i="6" s="1"/>
  <c r="G1593" i="4"/>
  <c r="E1185" i="6" s="1"/>
  <c r="H1593" i="4"/>
  <c r="F1185" i="6" s="1"/>
  <c r="I1593" i="4"/>
  <c r="G1185" i="6" s="1"/>
  <c r="J1593" i="4"/>
  <c r="K1593" i="4"/>
  <c r="H1185" i="6" s="1"/>
  <c r="M1593" i="4"/>
  <c r="I1185" i="6" s="1"/>
  <c r="N1593" i="4"/>
  <c r="O1593" i="4"/>
  <c r="P1593" i="4"/>
  <c r="J1185" i="6" s="1"/>
  <c r="D1594" i="4"/>
  <c r="B1163" i="6" s="1"/>
  <c r="E1594" i="4"/>
  <c r="C1163" i="6" s="1"/>
  <c r="F1594" i="4"/>
  <c r="D1163" i="6" s="1"/>
  <c r="G1594" i="4"/>
  <c r="E1163" i="6" s="1"/>
  <c r="H1594" i="4"/>
  <c r="F1163" i="6" s="1"/>
  <c r="I1594" i="4"/>
  <c r="G1163" i="6" s="1"/>
  <c r="J1594" i="4"/>
  <c r="K1594" i="4"/>
  <c r="H1163" i="6" s="1"/>
  <c r="M1594" i="4"/>
  <c r="I1163" i="6" s="1"/>
  <c r="N1594" i="4"/>
  <c r="O1594" i="4"/>
  <c r="P1594" i="4"/>
  <c r="J1163" i="6" s="1"/>
  <c r="D1595" i="4"/>
  <c r="B953" i="6" s="1"/>
  <c r="E1595" i="4"/>
  <c r="C953" i="6" s="1"/>
  <c r="F1595" i="4"/>
  <c r="D953" i="6" s="1"/>
  <c r="G1595" i="4"/>
  <c r="E953" i="6" s="1"/>
  <c r="H1595" i="4"/>
  <c r="F953" i="6" s="1"/>
  <c r="I1595" i="4"/>
  <c r="G953" i="6" s="1"/>
  <c r="J1595" i="4"/>
  <c r="K1595" i="4"/>
  <c r="H953" i="6" s="1"/>
  <c r="M1595" i="4"/>
  <c r="I953" i="6" s="1"/>
  <c r="N1595" i="4"/>
  <c r="O1595" i="4"/>
  <c r="P1595" i="4"/>
  <c r="J953" i="6" s="1"/>
  <c r="D1596" i="4"/>
  <c r="B687" i="6" s="1"/>
  <c r="E1596" i="4"/>
  <c r="C687" i="6" s="1"/>
  <c r="F1596" i="4"/>
  <c r="D687" i="6" s="1"/>
  <c r="G1596" i="4"/>
  <c r="E687" i="6" s="1"/>
  <c r="H1596" i="4"/>
  <c r="F687" i="6" s="1"/>
  <c r="I1596" i="4"/>
  <c r="G687" i="6" s="1"/>
  <c r="J1596" i="4"/>
  <c r="K1596" i="4"/>
  <c r="H687" i="6" s="1"/>
  <c r="M1596" i="4"/>
  <c r="I687" i="6" s="1"/>
  <c r="N1596" i="4"/>
  <c r="O1596" i="4"/>
  <c r="P1596" i="4"/>
  <c r="J687" i="6" s="1"/>
  <c r="D1597" i="4"/>
  <c r="B189" i="6" s="1"/>
  <c r="E1597" i="4"/>
  <c r="C189" i="6" s="1"/>
  <c r="F1597" i="4"/>
  <c r="D189" i="6" s="1"/>
  <c r="G1597" i="4"/>
  <c r="E189" i="6" s="1"/>
  <c r="H1597" i="4"/>
  <c r="F189" i="6" s="1"/>
  <c r="I1597" i="4"/>
  <c r="G189" i="6" s="1"/>
  <c r="J1597" i="4"/>
  <c r="K1597" i="4"/>
  <c r="H189" i="6" s="1"/>
  <c r="M1597" i="4"/>
  <c r="I189" i="6" s="1"/>
  <c r="N1597" i="4"/>
  <c r="O1597" i="4"/>
  <c r="P1597" i="4"/>
  <c r="J189" i="6" s="1"/>
  <c r="D1598" i="4"/>
  <c r="B190" i="6" s="1"/>
  <c r="E1598" i="4"/>
  <c r="C190" i="6" s="1"/>
  <c r="F1598" i="4"/>
  <c r="D190" i="6" s="1"/>
  <c r="G1598" i="4"/>
  <c r="E190" i="6" s="1"/>
  <c r="H1598" i="4"/>
  <c r="F190" i="6" s="1"/>
  <c r="I1598" i="4"/>
  <c r="G190" i="6" s="1"/>
  <c r="J1598" i="4"/>
  <c r="K1598" i="4"/>
  <c r="H190" i="6" s="1"/>
  <c r="M1598" i="4"/>
  <c r="I190" i="6" s="1"/>
  <c r="N1598" i="4"/>
  <c r="O1598" i="4"/>
  <c r="P1598" i="4"/>
  <c r="J190" i="6" s="1"/>
  <c r="D1599" i="4"/>
  <c r="B359" i="6" s="1"/>
  <c r="E1599" i="4"/>
  <c r="C359" i="6" s="1"/>
  <c r="F1599" i="4"/>
  <c r="D359" i="6" s="1"/>
  <c r="G1599" i="4"/>
  <c r="E359" i="6" s="1"/>
  <c r="H1599" i="4"/>
  <c r="F359" i="6" s="1"/>
  <c r="I1599" i="4"/>
  <c r="G359" i="6" s="1"/>
  <c r="J1599" i="4"/>
  <c r="K1599" i="4"/>
  <c r="H359" i="6" s="1"/>
  <c r="M1599" i="4"/>
  <c r="I359" i="6" s="1"/>
  <c r="N1599" i="4"/>
  <c r="O1599" i="4"/>
  <c r="P1599" i="4"/>
  <c r="J359" i="6" s="1"/>
  <c r="D1600" i="4"/>
  <c r="B360" i="6" s="1"/>
  <c r="E1600" i="4"/>
  <c r="C360" i="6" s="1"/>
  <c r="F1600" i="4"/>
  <c r="D360" i="6" s="1"/>
  <c r="G1600" i="4"/>
  <c r="E360" i="6" s="1"/>
  <c r="H1600" i="4"/>
  <c r="F360" i="6" s="1"/>
  <c r="I1600" i="4"/>
  <c r="G360" i="6" s="1"/>
  <c r="J1600" i="4"/>
  <c r="K1600" i="4"/>
  <c r="H360" i="6" s="1"/>
  <c r="M1600" i="4"/>
  <c r="I360" i="6" s="1"/>
  <c r="N1600" i="4"/>
  <c r="O1600" i="4"/>
  <c r="P1600" i="4"/>
  <c r="J360" i="6" s="1"/>
  <c r="D1601" i="4"/>
  <c r="B361" i="6" s="1"/>
  <c r="E1601" i="4"/>
  <c r="C361" i="6" s="1"/>
  <c r="F1601" i="4"/>
  <c r="D361" i="6" s="1"/>
  <c r="G1601" i="4"/>
  <c r="E361" i="6" s="1"/>
  <c r="H1601" i="4"/>
  <c r="F361" i="6" s="1"/>
  <c r="I1601" i="4"/>
  <c r="G361" i="6" s="1"/>
  <c r="J1601" i="4"/>
  <c r="K1601" i="4"/>
  <c r="H361" i="6" s="1"/>
  <c r="M1601" i="4"/>
  <c r="I361" i="6" s="1"/>
  <c r="N1601" i="4"/>
  <c r="O1601" i="4"/>
  <c r="P1601" i="4"/>
  <c r="J361" i="6" s="1"/>
  <c r="D1602" i="4"/>
  <c r="B474" i="6" s="1"/>
  <c r="E1602" i="4"/>
  <c r="C474" i="6" s="1"/>
  <c r="F1602" i="4"/>
  <c r="D474" i="6" s="1"/>
  <c r="G1602" i="4"/>
  <c r="E474" i="6" s="1"/>
  <c r="H1602" i="4"/>
  <c r="F474" i="6" s="1"/>
  <c r="I1602" i="4"/>
  <c r="G474" i="6" s="1"/>
  <c r="J1602" i="4"/>
  <c r="K1602" i="4"/>
  <c r="H474" i="6" s="1"/>
  <c r="M1602" i="4"/>
  <c r="I474" i="6" s="1"/>
  <c r="N1602" i="4"/>
  <c r="O1602" i="4"/>
  <c r="P1602" i="4"/>
  <c r="J474" i="6" s="1"/>
  <c r="D1603" i="4"/>
  <c r="B1190" i="6" s="1"/>
  <c r="E1603" i="4"/>
  <c r="C1190" i="6" s="1"/>
  <c r="F1603" i="4"/>
  <c r="D1190" i="6" s="1"/>
  <c r="G1603" i="4"/>
  <c r="E1190" i="6" s="1"/>
  <c r="H1603" i="4"/>
  <c r="F1190" i="6" s="1"/>
  <c r="I1603" i="4"/>
  <c r="G1190" i="6" s="1"/>
  <c r="J1603" i="4"/>
  <c r="K1603" i="4"/>
  <c r="H1190" i="6" s="1"/>
  <c r="M1603" i="4"/>
  <c r="I1190" i="6" s="1"/>
  <c r="N1603" i="4"/>
  <c r="O1603" i="4"/>
  <c r="P1603" i="4"/>
  <c r="J1190" i="6" s="1"/>
  <c r="D1604" i="4"/>
  <c r="B1565" i="6" s="1"/>
  <c r="E1604" i="4"/>
  <c r="C1565" i="6" s="1"/>
  <c r="F1604" i="4"/>
  <c r="D1565" i="6" s="1"/>
  <c r="G1604" i="4"/>
  <c r="E1565" i="6" s="1"/>
  <c r="H1604" i="4"/>
  <c r="F1565" i="6" s="1"/>
  <c r="I1604" i="4"/>
  <c r="G1565" i="6" s="1"/>
  <c r="J1604" i="4"/>
  <c r="K1604" i="4"/>
  <c r="H1565" i="6" s="1"/>
  <c r="M1604" i="4"/>
  <c r="I1565" i="6" s="1"/>
  <c r="N1604" i="4"/>
  <c r="O1604" i="4"/>
  <c r="P1604" i="4"/>
  <c r="J1565" i="6" s="1"/>
  <c r="D1605" i="4"/>
  <c r="B1842" i="6" s="1"/>
  <c r="E1605" i="4"/>
  <c r="C1842" i="6" s="1"/>
  <c r="F1605" i="4"/>
  <c r="D1842" i="6" s="1"/>
  <c r="G1605" i="4"/>
  <c r="E1842" i="6" s="1"/>
  <c r="H1605" i="4"/>
  <c r="F1842" i="6" s="1"/>
  <c r="I1605" i="4"/>
  <c r="G1842" i="6" s="1"/>
  <c r="J1605" i="4"/>
  <c r="K1605" i="4"/>
  <c r="H1842" i="6" s="1"/>
  <c r="M1605" i="4"/>
  <c r="I1842" i="6" s="1"/>
  <c r="N1605" i="4"/>
  <c r="O1605" i="4"/>
  <c r="P1605" i="4"/>
  <c r="J1842" i="6" s="1"/>
  <c r="D1606" i="4"/>
  <c r="B1832" i="6" s="1"/>
  <c r="E1606" i="4"/>
  <c r="C1832" i="6" s="1"/>
  <c r="F1606" i="4"/>
  <c r="D1832" i="6" s="1"/>
  <c r="G1606" i="4"/>
  <c r="E1832" i="6" s="1"/>
  <c r="H1606" i="4"/>
  <c r="F1832" i="6" s="1"/>
  <c r="I1606" i="4"/>
  <c r="G1832" i="6" s="1"/>
  <c r="J1606" i="4"/>
  <c r="K1606" i="4"/>
  <c r="H1832" i="6" s="1"/>
  <c r="M1606" i="4"/>
  <c r="I1832" i="6" s="1"/>
  <c r="N1606" i="4"/>
  <c r="O1606" i="4"/>
  <c r="P1606" i="4"/>
  <c r="J1832" i="6" s="1"/>
  <c r="D1607" i="4"/>
  <c r="B1824" i="6" s="1"/>
  <c r="E1607" i="4"/>
  <c r="C1824" i="6" s="1"/>
  <c r="F1607" i="4"/>
  <c r="D1824" i="6" s="1"/>
  <c r="G1607" i="4"/>
  <c r="E1824" i="6" s="1"/>
  <c r="H1607" i="4"/>
  <c r="F1824" i="6" s="1"/>
  <c r="I1607" i="4"/>
  <c r="G1824" i="6" s="1"/>
  <c r="J1607" i="4"/>
  <c r="K1607" i="4"/>
  <c r="H1824" i="6" s="1"/>
  <c r="M1607" i="4"/>
  <c r="I1824" i="6" s="1"/>
  <c r="N1607" i="4"/>
  <c r="O1607" i="4"/>
  <c r="P1607" i="4"/>
  <c r="J1824" i="6" s="1"/>
  <c r="D1608" i="4"/>
  <c r="B1827" i="6" s="1"/>
  <c r="E1608" i="4"/>
  <c r="C1827" i="6" s="1"/>
  <c r="F1608" i="4"/>
  <c r="D1827" i="6" s="1"/>
  <c r="G1608" i="4"/>
  <c r="E1827" i="6" s="1"/>
  <c r="H1608" i="4"/>
  <c r="F1827" i="6" s="1"/>
  <c r="I1608" i="4"/>
  <c r="G1827" i="6" s="1"/>
  <c r="J1608" i="4"/>
  <c r="K1608" i="4"/>
  <c r="H1827" i="6" s="1"/>
  <c r="M1608" i="4"/>
  <c r="I1827" i="6" s="1"/>
  <c r="N1608" i="4"/>
  <c r="O1608" i="4"/>
  <c r="P1608" i="4"/>
  <c r="J1827" i="6" s="1"/>
  <c r="D1609" i="4"/>
  <c r="B745" i="6" s="1"/>
  <c r="E1609" i="4"/>
  <c r="C745" i="6" s="1"/>
  <c r="F1609" i="4"/>
  <c r="D745" i="6" s="1"/>
  <c r="G1609" i="4"/>
  <c r="E745" i="6" s="1"/>
  <c r="H1609" i="4"/>
  <c r="F745" i="6" s="1"/>
  <c r="I1609" i="4"/>
  <c r="G745" i="6" s="1"/>
  <c r="J1609" i="4"/>
  <c r="K1609" i="4"/>
  <c r="H745" i="6" s="1"/>
  <c r="M1609" i="4"/>
  <c r="I745" i="6" s="1"/>
  <c r="N1609" i="4"/>
  <c r="O1609" i="4"/>
  <c r="P1609" i="4"/>
  <c r="J745" i="6" s="1"/>
  <c r="D1610" i="4"/>
  <c r="B1030" i="6" s="1"/>
  <c r="E1610" i="4"/>
  <c r="C1030" i="6" s="1"/>
  <c r="F1610" i="4"/>
  <c r="D1030" i="6" s="1"/>
  <c r="G1610" i="4"/>
  <c r="E1030" i="6" s="1"/>
  <c r="H1610" i="4"/>
  <c r="F1030" i="6" s="1"/>
  <c r="I1610" i="4"/>
  <c r="G1030" i="6" s="1"/>
  <c r="J1610" i="4"/>
  <c r="K1610" i="4"/>
  <c r="H1030" i="6" s="1"/>
  <c r="M1610" i="4"/>
  <c r="I1030" i="6" s="1"/>
  <c r="N1610" i="4"/>
  <c r="O1610" i="4"/>
  <c r="P1610" i="4"/>
  <c r="J1030" i="6" s="1"/>
  <c r="D1611" i="4"/>
  <c r="B941" i="6" s="1"/>
  <c r="E1611" i="4"/>
  <c r="C941" i="6" s="1"/>
  <c r="F1611" i="4"/>
  <c r="D941" i="6" s="1"/>
  <c r="G1611" i="4"/>
  <c r="E941" i="6" s="1"/>
  <c r="H1611" i="4"/>
  <c r="F941" i="6" s="1"/>
  <c r="I1611" i="4"/>
  <c r="G941" i="6" s="1"/>
  <c r="J1611" i="4"/>
  <c r="K1611" i="4"/>
  <c r="H941" i="6" s="1"/>
  <c r="M1611" i="4"/>
  <c r="I941" i="6" s="1"/>
  <c r="N1611" i="4"/>
  <c r="O1611" i="4"/>
  <c r="P1611" i="4"/>
  <c r="J941" i="6" s="1"/>
  <c r="D1612" i="4"/>
  <c r="B1245" i="6" s="1"/>
  <c r="E1612" i="4"/>
  <c r="C1245" i="6" s="1"/>
  <c r="F1612" i="4"/>
  <c r="D1245" i="6" s="1"/>
  <c r="G1612" i="4"/>
  <c r="E1245" i="6" s="1"/>
  <c r="H1612" i="4"/>
  <c r="F1245" i="6" s="1"/>
  <c r="I1612" i="4"/>
  <c r="G1245" i="6" s="1"/>
  <c r="J1612" i="4"/>
  <c r="K1612" i="4"/>
  <c r="H1245" i="6" s="1"/>
  <c r="M1612" i="4"/>
  <c r="I1245" i="6" s="1"/>
  <c r="N1612" i="4"/>
  <c r="O1612" i="4"/>
  <c r="P1612" i="4"/>
  <c r="J1245" i="6" s="1"/>
  <c r="D1613" i="4"/>
  <c r="B1246" i="6" s="1"/>
  <c r="E1613" i="4"/>
  <c r="C1246" i="6" s="1"/>
  <c r="F1613" i="4"/>
  <c r="D1246" i="6" s="1"/>
  <c r="G1613" i="4"/>
  <c r="E1246" i="6" s="1"/>
  <c r="H1613" i="4"/>
  <c r="F1246" i="6" s="1"/>
  <c r="I1613" i="4"/>
  <c r="G1246" i="6" s="1"/>
  <c r="J1613" i="4"/>
  <c r="K1613" i="4"/>
  <c r="H1246" i="6" s="1"/>
  <c r="M1613" i="4"/>
  <c r="I1246" i="6" s="1"/>
  <c r="N1613" i="4"/>
  <c r="O1613" i="4"/>
  <c r="P1613" i="4"/>
  <c r="J1246" i="6" s="1"/>
  <c r="D1614" i="4"/>
  <c r="B1247" i="6" s="1"/>
  <c r="E1614" i="4"/>
  <c r="C1247" i="6" s="1"/>
  <c r="F1614" i="4"/>
  <c r="D1247" i="6" s="1"/>
  <c r="G1614" i="4"/>
  <c r="E1247" i="6" s="1"/>
  <c r="H1614" i="4"/>
  <c r="F1247" i="6" s="1"/>
  <c r="I1614" i="4"/>
  <c r="G1247" i="6" s="1"/>
  <c r="J1614" i="4"/>
  <c r="K1614" i="4"/>
  <c r="H1247" i="6" s="1"/>
  <c r="M1614" i="4"/>
  <c r="I1247" i="6" s="1"/>
  <c r="N1614" i="4"/>
  <c r="O1614" i="4"/>
  <c r="P1614" i="4"/>
  <c r="J1247" i="6" s="1"/>
  <c r="D1615" i="4"/>
  <c r="B1249" i="6" s="1"/>
  <c r="E1615" i="4"/>
  <c r="C1249" i="6" s="1"/>
  <c r="F1615" i="4"/>
  <c r="D1249" i="6" s="1"/>
  <c r="G1615" i="4"/>
  <c r="E1249" i="6" s="1"/>
  <c r="H1615" i="4"/>
  <c r="F1249" i="6" s="1"/>
  <c r="I1615" i="4"/>
  <c r="G1249" i="6" s="1"/>
  <c r="J1615" i="4"/>
  <c r="K1615" i="4"/>
  <c r="H1249" i="6" s="1"/>
  <c r="M1615" i="4"/>
  <c r="I1249" i="6" s="1"/>
  <c r="N1615" i="4"/>
  <c r="O1615" i="4"/>
  <c r="P1615" i="4"/>
  <c r="J1249" i="6" s="1"/>
  <c r="D1616" i="4"/>
  <c r="B1250" i="6" s="1"/>
  <c r="E1616" i="4"/>
  <c r="C1250" i="6" s="1"/>
  <c r="F1616" i="4"/>
  <c r="D1250" i="6" s="1"/>
  <c r="G1616" i="4"/>
  <c r="E1250" i="6" s="1"/>
  <c r="H1616" i="4"/>
  <c r="F1250" i="6" s="1"/>
  <c r="I1616" i="4"/>
  <c r="G1250" i="6" s="1"/>
  <c r="J1616" i="4"/>
  <c r="K1616" i="4"/>
  <c r="H1250" i="6" s="1"/>
  <c r="M1616" i="4"/>
  <c r="I1250" i="6" s="1"/>
  <c r="N1616" i="4"/>
  <c r="O1616" i="4"/>
  <c r="P1616" i="4"/>
  <c r="J1250" i="6" s="1"/>
  <c r="D1617" i="4"/>
  <c r="B332" i="6" s="1"/>
  <c r="E1617" i="4"/>
  <c r="C332" i="6" s="1"/>
  <c r="F1617" i="4"/>
  <c r="D332" i="6" s="1"/>
  <c r="G1617" i="4"/>
  <c r="E332" i="6" s="1"/>
  <c r="H1617" i="4"/>
  <c r="F332" i="6" s="1"/>
  <c r="I1617" i="4"/>
  <c r="G332" i="6" s="1"/>
  <c r="J1617" i="4"/>
  <c r="K1617" i="4"/>
  <c r="H332" i="6" s="1"/>
  <c r="M1617" i="4"/>
  <c r="I332" i="6" s="1"/>
  <c r="N1617" i="4"/>
  <c r="O1617" i="4"/>
  <c r="P1617" i="4"/>
  <c r="J332" i="6" s="1"/>
  <c r="D1618" i="4"/>
  <c r="B1768" i="6" s="1"/>
  <c r="E1618" i="4"/>
  <c r="C1768" i="6" s="1"/>
  <c r="F1618" i="4"/>
  <c r="D1768" i="6" s="1"/>
  <c r="G1618" i="4"/>
  <c r="E1768" i="6" s="1"/>
  <c r="H1618" i="4"/>
  <c r="F1768" i="6" s="1"/>
  <c r="I1618" i="4"/>
  <c r="G1768" i="6" s="1"/>
  <c r="J1618" i="4"/>
  <c r="K1618" i="4"/>
  <c r="H1768" i="6" s="1"/>
  <c r="M1618" i="4"/>
  <c r="I1768" i="6" s="1"/>
  <c r="N1618" i="4"/>
  <c r="O1618" i="4"/>
  <c r="P1618" i="4"/>
  <c r="J1768" i="6" s="1"/>
  <c r="D1619" i="4"/>
  <c r="B1846" i="6" s="1"/>
  <c r="E1619" i="4"/>
  <c r="C1846" i="6" s="1"/>
  <c r="F1619" i="4"/>
  <c r="D1846" i="6" s="1"/>
  <c r="G1619" i="4"/>
  <c r="E1846" i="6" s="1"/>
  <c r="H1619" i="4"/>
  <c r="F1846" i="6" s="1"/>
  <c r="I1619" i="4"/>
  <c r="G1846" i="6" s="1"/>
  <c r="J1619" i="4"/>
  <c r="K1619" i="4"/>
  <c r="H1846" i="6" s="1"/>
  <c r="M1619" i="4"/>
  <c r="I1846" i="6" s="1"/>
  <c r="N1619" i="4"/>
  <c r="O1619" i="4"/>
  <c r="P1619" i="4"/>
  <c r="J1846" i="6" s="1"/>
  <c r="D1620" i="4"/>
  <c r="B99" i="6" s="1"/>
  <c r="E1620" i="4"/>
  <c r="C99" i="6" s="1"/>
  <c r="F1620" i="4"/>
  <c r="D99" i="6" s="1"/>
  <c r="G1620" i="4"/>
  <c r="E99" i="6" s="1"/>
  <c r="H1620" i="4"/>
  <c r="F99" i="6" s="1"/>
  <c r="I1620" i="4"/>
  <c r="G99" i="6" s="1"/>
  <c r="J1620" i="4"/>
  <c r="K1620" i="4"/>
  <c r="H99" i="6" s="1"/>
  <c r="M1620" i="4"/>
  <c r="I99" i="6" s="1"/>
  <c r="N1620" i="4"/>
  <c r="O1620" i="4"/>
  <c r="P1620" i="4"/>
  <c r="J99" i="6" s="1"/>
  <c r="D1621" i="4"/>
  <c r="B1671" i="6" s="1"/>
  <c r="E1621" i="4"/>
  <c r="C1671" i="6" s="1"/>
  <c r="F1621" i="4"/>
  <c r="D1671" i="6" s="1"/>
  <c r="G1621" i="4"/>
  <c r="E1671" i="6" s="1"/>
  <c r="H1621" i="4"/>
  <c r="F1671" i="6" s="1"/>
  <c r="I1621" i="4"/>
  <c r="G1671" i="6" s="1"/>
  <c r="J1621" i="4"/>
  <c r="K1621" i="4"/>
  <c r="H1671" i="6" s="1"/>
  <c r="M1621" i="4"/>
  <c r="I1671" i="6" s="1"/>
  <c r="N1621" i="4"/>
  <c r="O1621" i="4"/>
  <c r="P1621" i="4"/>
  <c r="J1671" i="6" s="1"/>
  <c r="D1622" i="4"/>
  <c r="B1773" i="6" s="1"/>
  <c r="E1622" i="4"/>
  <c r="C1773" i="6" s="1"/>
  <c r="F1622" i="4"/>
  <c r="D1773" i="6" s="1"/>
  <c r="G1622" i="4"/>
  <c r="E1773" i="6" s="1"/>
  <c r="H1622" i="4"/>
  <c r="F1773" i="6" s="1"/>
  <c r="I1622" i="4"/>
  <c r="G1773" i="6" s="1"/>
  <c r="J1622" i="4"/>
  <c r="K1622" i="4"/>
  <c r="H1773" i="6" s="1"/>
  <c r="M1622" i="4"/>
  <c r="I1773" i="6" s="1"/>
  <c r="N1622" i="4"/>
  <c r="O1622" i="4"/>
  <c r="P1622" i="4"/>
  <c r="J1773" i="6" s="1"/>
  <c r="D1623" i="4"/>
  <c r="B1176" i="6" s="1"/>
  <c r="E1623" i="4"/>
  <c r="C1176" i="6" s="1"/>
  <c r="F1623" i="4"/>
  <c r="D1176" i="6" s="1"/>
  <c r="G1623" i="4"/>
  <c r="E1176" i="6" s="1"/>
  <c r="H1623" i="4"/>
  <c r="F1176" i="6" s="1"/>
  <c r="I1623" i="4"/>
  <c r="G1176" i="6" s="1"/>
  <c r="J1623" i="4"/>
  <c r="K1623" i="4"/>
  <c r="H1176" i="6" s="1"/>
  <c r="M1623" i="4"/>
  <c r="I1176" i="6" s="1"/>
  <c r="N1623" i="4"/>
  <c r="O1623" i="4"/>
  <c r="P1623" i="4"/>
  <c r="J1176" i="6" s="1"/>
  <c r="D1624" i="4"/>
  <c r="B999" i="6" s="1"/>
  <c r="E1624" i="4"/>
  <c r="C999" i="6" s="1"/>
  <c r="F1624" i="4"/>
  <c r="D999" i="6" s="1"/>
  <c r="G1624" i="4"/>
  <c r="E999" i="6" s="1"/>
  <c r="H1624" i="4"/>
  <c r="F999" i="6" s="1"/>
  <c r="I1624" i="4"/>
  <c r="G999" i="6" s="1"/>
  <c r="J1624" i="4"/>
  <c r="K1624" i="4"/>
  <c r="H999" i="6" s="1"/>
  <c r="M1624" i="4"/>
  <c r="I999" i="6" s="1"/>
  <c r="N1624" i="4"/>
  <c r="O1624" i="4"/>
  <c r="P1624" i="4"/>
  <c r="J999" i="6" s="1"/>
  <c r="D1625" i="4"/>
  <c r="B1774" i="6" s="1"/>
  <c r="E1625" i="4"/>
  <c r="C1774" i="6" s="1"/>
  <c r="F1625" i="4"/>
  <c r="D1774" i="6" s="1"/>
  <c r="G1625" i="4"/>
  <c r="E1774" i="6" s="1"/>
  <c r="H1625" i="4"/>
  <c r="F1774" i="6" s="1"/>
  <c r="I1625" i="4"/>
  <c r="G1774" i="6" s="1"/>
  <c r="J1625" i="4"/>
  <c r="K1625" i="4"/>
  <c r="H1774" i="6" s="1"/>
  <c r="M1625" i="4"/>
  <c r="I1774" i="6" s="1"/>
  <c r="N1625" i="4"/>
  <c r="O1625" i="4"/>
  <c r="P1625" i="4"/>
  <c r="J1774" i="6" s="1"/>
  <c r="D1626" i="4"/>
  <c r="B1867" i="6" s="1"/>
  <c r="E1626" i="4"/>
  <c r="C1867" i="6" s="1"/>
  <c r="F1626" i="4"/>
  <c r="D1867" i="6" s="1"/>
  <c r="G1626" i="4"/>
  <c r="E1867" i="6" s="1"/>
  <c r="H1626" i="4"/>
  <c r="F1867" i="6" s="1"/>
  <c r="I1626" i="4"/>
  <c r="G1867" i="6" s="1"/>
  <c r="J1626" i="4"/>
  <c r="K1626" i="4"/>
  <c r="H1867" i="6" s="1"/>
  <c r="M1626" i="4"/>
  <c r="I1867" i="6" s="1"/>
  <c r="N1626" i="4"/>
  <c r="O1626" i="4"/>
  <c r="P1626" i="4"/>
  <c r="J1867" i="6" s="1"/>
  <c r="D1627" i="4"/>
  <c r="B1868" i="6" s="1"/>
  <c r="E1627" i="4"/>
  <c r="C1868" i="6" s="1"/>
  <c r="F1627" i="4"/>
  <c r="D1868" i="6" s="1"/>
  <c r="G1627" i="4"/>
  <c r="E1868" i="6" s="1"/>
  <c r="H1627" i="4"/>
  <c r="F1868" i="6" s="1"/>
  <c r="I1627" i="4"/>
  <c r="G1868" i="6" s="1"/>
  <c r="J1627" i="4"/>
  <c r="K1627" i="4"/>
  <c r="H1868" i="6" s="1"/>
  <c r="M1627" i="4"/>
  <c r="I1868" i="6" s="1"/>
  <c r="N1627" i="4"/>
  <c r="O1627" i="4"/>
  <c r="P1627" i="4"/>
  <c r="J1868" i="6" s="1"/>
  <c r="D1628" i="4"/>
  <c r="B1227" i="6" s="1"/>
  <c r="E1628" i="4"/>
  <c r="C1227" i="6" s="1"/>
  <c r="F1628" i="4"/>
  <c r="D1227" i="6" s="1"/>
  <c r="G1628" i="4"/>
  <c r="E1227" i="6" s="1"/>
  <c r="H1628" i="4"/>
  <c r="F1227" i="6" s="1"/>
  <c r="I1628" i="4"/>
  <c r="G1227" i="6" s="1"/>
  <c r="J1628" i="4"/>
  <c r="K1628" i="4"/>
  <c r="H1227" i="6" s="1"/>
  <c r="M1628" i="4"/>
  <c r="I1227" i="6" s="1"/>
  <c r="N1628" i="4"/>
  <c r="O1628" i="4"/>
  <c r="P1628" i="4"/>
  <c r="J1227" i="6" s="1"/>
  <c r="D1629" i="4"/>
  <c r="B17" i="6" s="1"/>
  <c r="E1629" i="4"/>
  <c r="C17" i="6" s="1"/>
  <c r="F1629" i="4"/>
  <c r="D17" i="6" s="1"/>
  <c r="G1629" i="4"/>
  <c r="E17" i="6" s="1"/>
  <c r="H1629" i="4"/>
  <c r="F17" i="6" s="1"/>
  <c r="I1629" i="4"/>
  <c r="G17" i="6" s="1"/>
  <c r="J1629" i="4"/>
  <c r="K1629" i="4"/>
  <c r="H17" i="6" s="1"/>
  <c r="M1629" i="4"/>
  <c r="I17" i="6" s="1"/>
  <c r="N1629" i="4"/>
  <c r="O1629" i="4"/>
  <c r="P1629" i="4"/>
  <c r="J17" i="6" s="1"/>
  <c r="D1630" i="4"/>
  <c r="B1098" i="6" s="1"/>
  <c r="E1630" i="4"/>
  <c r="C1098" i="6" s="1"/>
  <c r="F1630" i="4"/>
  <c r="D1098" i="6" s="1"/>
  <c r="G1630" i="4"/>
  <c r="E1098" i="6" s="1"/>
  <c r="H1630" i="4"/>
  <c r="F1098" i="6" s="1"/>
  <c r="I1630" i="4"/>
  <c r="G1098" i="6" s="1"/>
  <c r="J1630" i="4"/>
  <c r="K1630" i="4"/>
  <c r="H1098" i="6" s="1"/>
  <c r="M1630" i="4"/>
  <c r="I1098" i="6" s="1"/>
  <c r="N1630" i="4"/>
  <c r="O1630" i="4"/>
  <c r="P1630" i="4"/>
  <c r="J1098" i="6" s="1"/>
  <c r="D1631" i="4"/>
  <c r="B1070" i="6" s="1"/>
  <c r="E1631" i="4"/>
  <c r="C1070" i="6" s="1"/>
  <c r="F1631" i="4"/>
  <c r="D1070" i="6" s="1"/>
  <c r="G1631" i="4"/>
  <c r="E1070" i="6" s="1"/>
  <c r="H1631" i="4"/>
  <c r="F1070" i="6" s="1"/>
  <c r="I1631" i="4"/>
  <c r="G1070" i="6" s="1"/>
  <c r="J1631" i="4"/>
  <c r="K1631" i="4"/>
  <c r="H1070" i="6" s="1"/>
  <c r="M1631" i="4"/>
  <c r="I1070" i="6" s="1"/>
  <c r="N1631" i="4"/>
  <c r="O1631" i="4"/>
  <c r="P1631" i="4"/>
  <c r="J1070" i="6" s="1"/>
  <c r="D1632" i="4"/>
  <c r="B75" i="6" s="1"/>
  <c r="E1632" i="4"/>
  <c r="C75" i="6" s="1"/>
  <c r="F1632" i="4"/>
  <c r="D75" i="6" s="1"/>
  <c r="G1632" i="4"/>
  <c r="E75" i="6" s="1"/>
  <c r="H1632" i="4"/>
  <c r="F75" i="6" s="1"/>
  <c r="I1632" i="4"/>
  <c r="G75" i="6" s="1"/>
  <c r="J1632" i="4"/>
  <c r="K1632" i="4"/>
  <c r="H75" i="6" s="1"/>
  <c r="M1632" i="4"/>
  <c r="I75" i="6" s="1"/>
  <c r="N1632" i="4"/>
  <c r="O1632" i="4"/>
  <c r="P1632" i="4"/>
  <c r="J75" i="6" s="1"/>
  <c r="D1633" i="4"/>
  <c r="B759" i="6" s="1"/>
  <c r="E1633" i="4"/>
  <c r="C759" i="6" s="1"/>
  <c r="F1633" i="4"/>
  <c r="D759" i="6" s="1"/>
  <c r="G1633" i="4"/>
  <c r="E759" i="6" s="1"/>
  <c r="H1633" i="4"/>
  <c r="F759" i="6" s="1"/>
  <c r="I1633" i="4"/>
  <c r="G759" i="6" s="1"/>
  <c r="J1633" i="4"/>
  <c r="K1633" i="4"/>
  <c r="H759" i="6" s="1"/>
  <c r="M1633" i="4"/>
  <c r="I759" i="6" s="1"/>
  <c r="N1633" i="4"/>
  <c r="O1633" i="4"/>
  <c r="P1633" i="4"/>
  <c r="J759" i="6" s="1"/>
  <c r="D1634" i="4"/>
  <c r="B763" i="6" s="1"/>
  <c r="E1634" i="4"/>
  <c r="C763" i="6" s="1"/>
  <c r="F1634" i="4"/>
  <c r="D763" i="6" s="1"/>
  <c r="G1634" i="4"/>
  <c r="E763" i="6" s="1"/>
  <c r="H1634" i="4"/>
  <c r="F763" i="6" s="1"/>
  <c r="I1634" i="4"/>
  <c r="G763" i="6" s="1"/>
  <c r="J1634" i="4"/>
  <c r="K1634" i="4"/>
  <c r="H763" i="6" s="1"/>
  <c r="M1634" i="4"/>
  <c r="I763" i="6" s="1"/>
  <c r="N1634" i="4"/>
  <c r="O1634" i="4"/>
  <c r="P1634" i="4"/>
  <c r="J763" i="6" s="1"/>
  <c r="D1635" i="4"/>
  <c r="B980" i="6" s="1"/>
  <c r="E1635" i="4"/>
  <c r="C980" i="6" s="1"/>
  <c r="F1635" i="4"/>
  <c r="D980" i="6" s="1"/>
  <c r="G1635" i="4"/>
  <c r="E980" i="6" s="1"/>
  <c r="H1635" i="4"/>
  <c r="F980" i="6" s="1"/>
  <c r="I1635" i="4"/>
  <c r="G980" i="6" s="1"/>
  <c r="J1635" i="4"/>
  <c r="K1635" i="4"/>
  <c r="H980" i="6" s="1"/>
  <c r="M1635" i="4"/>
  <c r="I980" i="6" s="1"/>
  <c r="N1635" i="4"/>
  <c r="O1635" i="4"/>
  <c r="P1635" i="4"/>
  <c r="J980" i="6" s="1"/>
  <c r="D1636" i="4"/>
  <c r="B1209" i="6" s="1"/>
  <c r="E1636" i="4"/>
  <c r="C1209" i="6" s="1"/>
  <c r="F1636" i="4"/>
  <c r="D1209" i="6" s="1"/>
  <c r="G1636" i="4"/>
  <c r="E1209" i="6" s="1"/>
  <c r="H1636" i="4"/>
  <c r="F1209" i="6" s="1"/>
  <c r="I1636" i="4"/>
  <c r="G1209" i="6" s="1"/>
  <c r="J1636" i="4"/>
  <c r="K1636" i="4"/>
  <c r="H1209" i="6" s="1"/>
  <c r="M1636" i="4"/>
  <c r="I1209" i="6" s="1"/>
  <c r="N1636" i="4"/>
  <c r="O1636" i="4"/>
  <c r="P1636" i="4"/>
  <c r="J1209" i="6" s="1"/>
  <c r="D1637" i="4"/>
  <c r="B1778" i="6" s="1"/>
  <c r="E1637" i="4"/>
  <c r="C1778" i="6" s="1"/>
  <c r="F1637" i="4"/>
  <c r="D1778" i="6" s="1"/>
  <c r="G1637" i="4"/>
  <c r="E1778" i="6" s="1"/>
  <c r="H1637" i="4"/>
  <c r="F1778" i="6" s="1"/>
  <c r="I1637" i="4"/>
  <c r="G1778" i="6" s="1"/>
  <c r="J1637" i="4"/>
  <c r="K1637" i="4"/>
  <c r="H1778" i="6" s="1"/>
  <c r="M1637" i="4"/>
  <c r="I1778" i="6" s="1"/>
  <c r="N1637" i="4"/>
  <c r="O1637" i="4"/>
  <c r="P1637" i="4"/>
  <c r="J1778" i="6" s="1"/>
  <c r="D1638" i="4"/>
  <c r="B1191" i="6" s="1"/>
  <c r="E1638" i="4"/>
  <c r="C1191" i="6" s="1"/>
  <c r="F1638" i="4"/>
  <c r="D1191" i="6" s="1"/>
  <c r="G1638" i="4"/>
  <c r="E1191" i="6" s="1"/>
  <c r="H1638" i="4"/>
  <c r="F1191" i="6" s="1"/>
  <c r="I1638" i="4"/>
  <c r="G1191" i="6" s="1"/>
  <c r="J1638" i="4"/>
  <c r="K1638" i="4"/>
  <c r="H1191" i="6" s="1"/>
  <c r="M1638" i="4"/>
  <c r="I1191" i="6" s="1"/>
  <c r="N1638" i="4"/>
  <c r="O1638" i="4"/>
  <c r="P1638" i="4"/>
  <c r="J1191" i="6" s="1"/>
  <c r="D1639" i="4"/>
  <c r="B1411" i="6" s="1"/>
  <c r="E1639" i="4"/>
  <c r="C1411" i="6" s="1"/>
  <c r="F1639" i="4"/>
  <c r="D1411" i="6" s="1"/>
  <c r="G1639" i="4"/>
  <c r="E1411" i="6" s="1"/>
  <c r="H1639" i="4"/>
  <c r="F1411" i="6" s="1"/>
  <c r="I1639" i="4"/>
  <c r="G1411" i="6" s="1"/>
  <c r="J1639" i="4"/>
  <c r="K1639" i="4"/>
  <c r="H1411" i="6" s="1"/>
  <c r="M1639" i="4"/>
  <c r="I1411" i="6" s="1"/>
  <c r="N1639" i="4"/>
  <c r="O1639" i="4"/>
  <c r="P1639" i="4"/>
  <c r="J1411" i="6" s="1"/>
  <c r="D1640" i="4"/>
  <c r="B1518" i="6" s="1"/>
  <c r="E1640" i="4"/>
  <c r="C1518" i="6" s="1"/>
  <c r="F1640" i="4"/>
  <c r="D1518" i="6" s="1"/>
  <c r="G1640" i="4"/>
  <c r="E1518" i="6" s="1"/>
  <c r="H1640" i="4"/>
  <c r="F1518" i="6" s="1"/>
  <c r="I1640" i="4"/>
  <c r="G1518" i="6" s="1"/>
  <c r="J1640" i="4"/>
  <c r="K1640" i="4"/>
  <c r="H1518" i="6" s="1"/>
  <c r="M1640" i="4"/>
  <c r="I1518" i="6" s="1"/>
  <c r="N1640" i="4"/>
  <c r="O1640" i="4"/>
  <c r="P1640" i="4"/>
  <c r="J1518" i="6" s="1"/>
  <c r="D1641" i="4"/>
  <c r="B1059" i="6" s="1"/>
  <c r="E1641" i="4"/>
  <c r="C1059" i="6" s="1"/>
  <c r="F1641" i="4"/>
  <c r="D1059" i="6" s="1"/>
  <c r="G1641" i="4"/>
  <c r="E1059" i="6" s="1"/>
  <c r="H1641" i="4"/>
  <c r="F1059" i="6" s="1"/>
  <c r="I1641" i="4"/>
  <c r="G1059" i="6" s="1"/>
  <c r="J1641" i="4"/>
  <c r="K1641" i="4"/>
  <c r="H1059" i="6" s="1"/>
  <c r="M1641" i="4"/>
  <c r="I1059" i="6" s="1"/>
  <c r="N1641" i="4"/>
  <c r="O1641" i="4"/>
  <c r="P1641" i="4"/>
  <c r="J1059" i="6" s="1"/>
  <c r="D1642" i="4"/>
  <c r="B1616" i="6" s="1"/>
  <c r="E1642" i="4"/>
  <c r="C1616" i="6" s="1"/>
  <c r="F1642" i="4"/>
  <c r="D1616" i="6" s="1"/>
  <c r="G1642" i="4"/>
  <c r="E1616" i="6" s="1"/>
  <c r="H1642" i="4"/>
  <c r="F1616" i="6" s="1"/>
  <c r="I1642" i="4"/>
  <c r="G1616" i="6" s="1"/>
  <c r="J1642" i="4"/>
  <c r="K1642" i="4"/>
  <c r="H1616" i="6" s="1"/>
  <c r="M1642" i="4"/>
  <c r="I1616" i="6" s="1"/>
  <c r="N1642" i="4"/>
  <c r="O1642" i="4"/>
  <c r="P1642" i="4"/>
  <c r="J1616" i="6" s="1"/>
  <c r="D1643" i="4"/>
  <c r="B1619" i="6" s="1"/>
  <c r="E1643" i="4"/>
  <c r="C1619" i="6" s="1"/>
  <c r="F1643" i="4"/>
  <c r="D1619" i="6" s="1"/>
  <c r="G1643" i="4"/>
  <c r="E1619" i="6" s="1"/>
  <c r="H1643" i="4"/>
  <c r="F1619" i="6" s="1"/>
  <c r="I1643" i="4"/>
  <c r="G1619" i="6" s="1"/>
  <c r="J1643" i="4"/>
  <c r="K1643" i="4"/>
  <c r="H1619" i="6" s="1"/>
  <c r="M1643" i="4"/>
  <c r="I1619" i="6" s="1"/>
  <c r="N1643" i="4"/>
  <c r="O1643" i="4"/>
  <c r="P1643" i="4"/>
  <c r="J1619" i="6" s="1"/>
  <c r="D1644" i="4"/>
  <c r="B1624" i="6" s="1"/>
  <c r="E1644" i="4"/>
  <c r="C1624" i="6" s="1"/>
  <c r="F1644" i="4"/>
  <c r="D1624" i="6" s="1"/>
  <c r="G1644" i="4"/>
  <c r="E1624" i="6" s="1"/>
  <c r="H1644" i="4"/>
  <c r="F1624" i="6" s="1"/>
  <c r="I1644" i="4"/>
  <c r="G1624" i="6" s="1"/>
  <c r="J1644" i="4"/>
  <c r="K1644" i="4"/>
  <c r="H1624" i="6" s="1"/>
  <c r="M1644" i="4"/>
  <c r="I1624" i="6" s="1"/>
  <c r="N1644" i="4"/>
  <c r="O1644" i="4"/>
  <c r="P1644" i="4"/>
  <c r="J1624" i="6" s="1"/>
  <c r="D1645" i="4"/>
  <c r="B1528" i="6" s="1"/>
  <c r="E1645" i="4"/>
  <c r="C1528" i="6" s="1"/>
  <c r="F1645" i="4"/>
  <c r="D1528" i="6" s="1"/>
  <c r="G1645" i="4"/>
  <c r="E1528" i="6" s="1"/>
  <c r="H1645" i="4"/>
  <c r="F1528" i="6" s="1"/>
  <c r="I1645" i="4"/>
  <c r="G1528" i="6" s="1"/>
  <c r="J1645" i="4"/>
  <c r="K1645" i="4"/>
  <c r="H1528" i="6" s="1"/>
  <c r="M1645" i="4"/>
  <c r="I1528" i="6" s="1"/>
  <c r="N1645" i="4"/>
  <c r="O1645" i="4"/>
  <c r="P1645" i="4"/>
  <c r="J1528" i="6" s="1"/>
  <c r="D1646" i="4"/>
  <c r="B1597" i="6" s="1"/>
  <c r="E1646" i="4"/>
  <c r="C1597" i="6" s="1"/>
  <c r="F1646" i="4"/>
  <c r="D1597" i="6" s="1"/>
  <c r="G1646" i="4"/>
  <c r="E1597" i="6" s="1"/>
  <c r="H1646" i="4"/>
  <c r="F1597" i="6" s="1"/>
  <c r="I1646" i="4"/>
  <c r="G1597" i="6" s="1"/>
  <c r="J1646" i="4"/>
  <c r="K1646" i="4"/>
  <c r="H1597" i="6" s="1"/>
  <c r="M1646" i="4"/>
  <c r="I1597" i="6" s="1"/>
  <c r="N1646" i="4"/>
  <c r="O1646" i="4"/>
  <c r="P1646" i="4"/>
  <c r="J1597" i="6" s="1"/>
  <c r="D1647" i="4"/>
  <c r="B1636" i="6" s="1"/>
  <c r="E1647" i="4"/>
  <c r="C1636" i="6" s="1"/>
  <c r="F1647" i="4"/>
  <c r="D1636" i="6" s="1"/>
  <c r="G1647" i="4"/>
  <c r="E1636" i="6" s="1"/>
  <c r="H1647" i="4"/>
  <c r="F1636" i="6" s="1"/>
  <c r="I1647" i="4"/>
  <c r="G1636" i="6" s="1"/>
  <c r="J1647" i="4"/>
  <c r="K1647" i="4"/>
  <c r="H1636" i="6" s="1"/>
  <c r="M1647" i="4"/>
  <c r="I1636" i="6" s="1"/>
  <c r="N1647" i="4"/>
  <c r="O1647" i="4"/>
  <c r="P1647" i="4"/>
  <c r="J1636" i="6" s="1"/>
  <c r="D1648" i="4"/>
  <c r="B1644" i="6" s="1"/>
  <c r="E1648" i="4"/>
  <c r="C1644" i="6" s="1"/>
  <c r="F1648" i="4"/>
  <c r="D1644" i="6" s="1"/>
  <c r="G1648" i="4"/>
  <c r="E1644" i="6" s="1"/>
  <c r="H1648" i="4"/>
  <c r="F1644" i="6" s="1"/>
  <c r="I1648" i="4"/>
  <c r="G1644" i="6" s="1"/>
  <c r="J1648" i="4"/>
  <c r="K1648" i="4"/>
  <c r="H1644" i="6" s="1"/>
  <c r="M1648" i="4"/>
  <c r="I1644" i="6" s="1"/>
  <c r="N1648" i="4"/>
  <c r="O1648" i="4"/>
  <c r="P1648" i="4"/>
  <c r="J1644" i="6" s="1"/>
  <c r="D1649" i="4"/>
  <c r="B1648" i="6" s="1"/>
  <c r="E1649" i="4"/>
  <c r="C1648" i="6" s="1"/>
  <c r="F1649" i="4"/>
  <c r="D1648" i="6" s="1"/>
  <c r="G1649" i="4"/>
  <c r="E1648" i="6" s="1"/>
  <c r="H1649" i="4"/>
  <c r="F1648" i="6" s="1"/>
  <c r="I1649" i="4"/>
  <c r="G1648" i="6" s="1"/>
  <c r="J1649" i="4"/>
  <c r="K1649" i="4"/>
  <c r="H1648" i="6" s="1"/>
  <c r="M1649" i="4"/>
  <c r="I1648" i="6" s="1"/>
  <c r="N1649" i="4"/>
  <c r="O1649" i="4"/>
  <c r="P1649" i="4"/>
  <c r="J1648" i="6" s="1"/>
  <c r="D1650" i="4"/>
  <c r="B1652" i="6" s="1"/>
  <c r="E1650" i="4"/>
  <c r="C1652" i="6" s="1"/>
  <c r="F1650" i="4"/>
  <c r="D1652" i="6" s="1"/>
  <c r="G1650" i="4"/>
  <c r="E1652" i="6" s="1"/>
  <c r="H1650" i="4"/>
  <c r="F1652" i="6" s="1"/>
  <c r="I1650" i="4"/>
  <c r="G1652" i="6" s="1"/>
  <c r="J1650" i="4"/>
  <c r="K1650" i="4"/>
  <c r="H1652" i="6" s="1"/>
  <c r="M1650" i="4"/>
  <c r="I1652" i="6" s="1"/>
  <c r="N1650" i="4"/>
  <c r="O1650" i="4"/>
  <c r="P1650" i="4"/>
  <c r="J1652" i="6" s="1"/>
  <c r="D1651" i="4"/>
  <c r="B1869" i="6" s="1"/>
  <c r="E1651" i="4"/>
  <c r="C1869" i="6" s="1"/>
  <c r="F1651" i="4"/>
  <c r="D1869" i="6" s="1"/>
  <c r="G1651" i="4"/>
  <c r="E1869" i="6" s="1"/>
  <c r="H1651" i="4"/>
  <c r="F1869" i="6" s="1"/>
  <c r="I1651" i="4"/>
  <c r="G1869" i="6" s="1"/>
  <c r="J1651" i="4"/>
  <c r="K1651" i="4"/>
  <c r="H1869" i="6" s="1"/>
  <c r="M1651" i="4"/>
  <c r="I1869" i="6" s="1"/>
  <c r="N1651" i="4"/>
  <c r="O1651" i="4"/>
  <c r="P1651" i="4"/>
  <c r="J1869" i="6" s="1"/>
  <c r="D1652" i="4"/>
  <c r="B1754" i="6" s="1"/>
  <c r="E1652" i="4"/>
  <c r="C1754" i="6" s="1"/>
  <c r="F1652" i="4"/>
  <c r="D1754" i="6" s="1"/>
  <c r="G1652" i="4"/>
  <c r="E1754" i="6" s="1"/>
  <c r="H1652" i="4"/>
  <c r="F1754" i="6" s="1"/>
  <c r="I1652" i="4"/>
  <c r="G1754" i="6" s="1"/>
  <c r="J1652" i="4"/>
  <c r="K1652" i="4"/>
  <c r="H1754" i="6" s="1"/>
  <c r="M1652" i="4"/>
  <c r="I1754" i="6" s="1"/>
  <c r="N1652" i="4"/>
  <c r="O1652" i="4"/>
  <c r="P1652" i="4"/>
  <c r="J1754" i="6" s="1"/>
  <c r="D1653" i="4"/>
  <c r="B1755" i="6" s="1"/>
  <c r="E1653" i="4"/>
  <c r="C1755" i="6" s="1"/>
  <c r="F1653" i="4"/>
  <c r="D1755" i="6" s="1"/>
  <c r="G1653" i="4"/>
  <c r="E1755" i="6" s="1"/>
  <c r="H1653" i="4"/>
  <c r="F1755" i="6" s="1"/>
  <c r="I1653" i="4"/>
  <c r="G1755" i="6" s="1"/>
  <c r="J1653" i="4"/>
  <c r="K1653" i="4"/>
  <c r="H1755" i="6" s="1"/>
  <c r="M1653" i="4"/>
  <c r="I1755" i="6" s="1"/>
  <c r="N1653" i="4"/>
  <c r="O1653" i="4"/>
  <c r="P1653" i="4"/>
  <c r="J1755" i="6" s="1"/>
  <c r="D1654" i="4"/>
  <c r="B297" i="6" s="1"/>
  <c r="E1654" i="4"/>
  <c r="C297" i="6" s="1"/>
  <c r="F1654" i="4"/>
  <c r="D297" i="6" s="1"/>
  <c r="G1654" i="4"/>
  <c r="E297" i="6" s="1"/>
  <c r="H1654" i="4"/>
  <c r="F297" i="6" s="1"/>
  <c r="I1654" i="4"/>
  <c r="G297" i="6" s="1"/>
  <c r="J1654" i="4"/>
  <c r="K1654" i="4"/>
  <c r="H297" i="6" s="1"/>
  <c r="M1654" i="4"/>
  <c r="I297" i="6" s="1"/>
  <c r="N1654" i="4"/>
  <c r="O1654" i="4"/>
  <c r="P1654" i="4"/>
  <c r="J297" i="6" s="1"/>
  <c r="D1655" i="4"/>
  <c r="B300" i="6" s="1"/>
  <c r="E1655" i="4"/>
  <c r="C300" i="6" s="1"/>
  <c r="F1655" i="4"/>
  <c r="D300" i="6" s="1"/>
  <c r="G1655" i="4"/>
  <c r="E300" i="6" s="1"/>
  <c r="H1655" i="4"/>
  <c r="F300" i="6" s="1"/>
  <c r="I1655" i="4"/>
  <c r="G300" i="6" s="1"/>
  <c r="J1655" i="4"/>
  <c r="K1655" i="4"/>
  <c r="H300" i="6" s="1"/>
  <c r="M1655" i="4"/>
  <c r="I300" i="6" s="1"/>
  <c r="N1655" i="4"/>
  <c r="O1655" i="4"/>
  <c r="P1655" i="4"/>
  <c r="J300" i="6" s="1"/>
  <c r="D1656" i="4"/>
  <c r="B1562" i="6" s="1"/>
  <c r="E1656" i="4"/>
  <c r="C1562" i="6" s="1"/>
  <c r="F1656" i="4"/>
  <c r="D1562" i="6" s="1"/>
  <c r="G1656" i="4"/>
  <c r="E1562" i="6" s="1"/>
  <c r="H1656" i="4"/>
  <c r="F1562" i="6" s="1"/>
  <c r="I1656" i="4"/>
  <c r="G1562" i="6" s="1"/>
  <c r="J1656" i="4"/>
  <c r="K1656" i="4"/>
  <c r="H1562" i="6" s="1"/>
  <c r="M1656" i="4"/>
  <c r="I1562" i="6" s="1"/>
  <c r="N1656" i="4"/>
  <c r="O1656" i="4"/>
  <c r="P1656" i="4"/>
  <c r="J1562" i="6" s="1"/>
  <c r="D1657" i="4"/>
  <c r="B815" i="6" s="1"/>
  <c r="E1657" i="4"/>
  <c r="C815" i="6" s="1"/>
  <c r="F1657" i="4"/>
  <c r="D815" i="6" s="1"/>
  <c r="G1657" i="4"/>
  <c r="E815" i="6" s="1"/>
  <c r="H1657" i="4"/>
  <c r="F815" i="6" s="1"/>
  <c r="I1657" i="4"/>
  <c r="G815" i="6" s="1"/>
  <c r="J1657" i="4"/>
  <c r="K1657" i="4"/>
  <c r="H815" i="6" s="1"/>
  <c r="M1657" i="4"/>
  <c r="I815" i="6" s="1"/>
  <c r="N1657" i="4"/>
  <c r="O1657" i="4"/>
  <c r="P1657" i="4"/>
  <c r="J815" i="6" s="1"/>
  <c r="D1658" i="4"/>
  <c r="B327" i="6" s="1"/>
  <c r="E1658" i="4"/>
  <c r="C327" i="6" s="1"/>
  <c r="F1658" i="4"/>
  <c r="D327" i="6" s="1"/>
  <c r="G1658" i="4"/>
  <c r="E327" i="6" s="1"/>
  <c r="H1658" i="4"/>
  <c r="F327" i="6" s="1"/>
  <c r="I1658" i="4"/>
  <c r="G327" i="6" s="1"/>
  <c r="J1658" i="4"/>
  <c r="K1658" i="4"/>
  <c r="H327" i="6" s="1"/>
  <c r="M1658" i="4"/>
  <c r="I327" i="6" s="1"/>
  <c r="N1658" i="4"/>
  <c r="O1658" i="4"/>
  <c r="P1658" i="4"/>
  <c r="J327" i="6" s="1"/>
  <c r="D1659" i="4"/>
  <c r="B197" i="6" s="1"/>
  <c r="E1659" i="4"/>
  <c r="C197" i="6" s="1"/>
  <c r="F1659" i="4"/>
  <c r="D197" i="6" s="1"/>
  <c r="G1659" i="4"/>
  <c r="E197" i="6" s="1"/>
  <c r="H1659" i="4"/>
  <c r="F197" i="6" s="1"/>
  <c r="I1659" i="4"/>
  <c r="G197" i="6" s="1"/>
  <c r="J1659" i="4"/>
  <c r="K1659" i="4"/>
  <c r="H197" i="6" s="1"/>
  <c r="M1659" i="4"/>
  <c r="I197" i="6" s="1"/>
  <c r="N1659" i="4"/>
  <c r="O1659" i="4"/>
  <c r="P1659" i="4"/>
  <c r="J197" i="6" s="1"/>
  <c r="D1660" i="4"/>
  <c r="B423" i="6" s="1"/>
  <c r="E1660" i="4"/>
  <c r="C423" i="6" s="1"/>
  <c r="F1660" i="4"/>
  <c r="D423" i="6" s="1"/>
  <c r="G1660" i="4"/>
  <c r="E423" i="6" s="1"/>
  <c r="H1660" i="4"/>
  <c r="F423" i="6" s="1"/>
  <c r="I1660" i="4"/>
  <c r="G423" i="6" s="1"/>
  <c r="J1660" i="4"/>
  <c r="K1660" i="4"/>
  <c r="H423" i="6" s="1"/>
  <c r="M1660" i="4"/>
  <c r="I423" i="6" s="1"/>
  <c r="N1660" i="4"/>
  <c r="O1660" i="4"/>
  <c r="P1660" i="4"/>
  <c r="J423" i="6" s="1"/>
  <c r="D1661" i="4"/>
  <c r="B1603" i="6" s="1"/>
  <c r="E1661" i="4"/>
  <c r="C1603" i="6" s="1"/>
  <c r="F1661" i="4"/>
  <c r="D1603" i="6" s="1"/>
  <c r="G1661" i="4"/>
  <c r="E1603" i="6" s="1"/>
  <c r="H1661" i="4"/>
  <c r="F1603" i="6" s="1"/>
  <c r="I1661" i="4"/>
  <c r="G1603" i="6" s="1"/>
  <c r="J1661" i="4"/>
  <c r="K1661" i="4"/>
  <c r="H1603" i="6" s="1"/>
  <c r="M1661" i="4"/>
  <c r="I1603" i="6" s="1"/>
  <c r="N1661" i="4"/>
  <c r="O1661" i="4"/>
  <c r="P1661" i="4"/>
  <c r="J1603" i="6" s="1"/>
  <c r="D1662" i="4"/>
  <c r="B1600" i="6" s="1"/>
  <c r="E1662" i="4"/>
  <c r="C1600" i="6" s="1"/>
  <c r="F1662" i="4"/>
  <c r="D1600" i="6" s="1"/>
  <c r="G1662" i="4"/>
  <c r="E1600" i="6" s="1"/>
  <c r="H1662" i="4"/>
  <c r="F1600" i="6" s="1"/>
  <c r="I1662" i="4"/>
  <c r="G1600" i="6" s="1"/>
  <c r="J1662" i="4"/>
  <c r="K1662" i="4"/>
  <c r="H1600" i="6" s="1"/>
  <c r="M1662" i="4"/>
  <c r="I1600" i="6" s="1"/>
  <c r="N1662" i="4"/>
  <c r="O1662" i="4"/>
  <c r="P1662" i="4"/>
  <c r="J1600" i="6" s="1"/>
  <c r="D1663" i="4"/>
  <c r="B1546" i="6" s="1"/>
  <c r="E1663" i="4"/>
  <c r="C1546" i="6" s="1"/>
  <c r="F1663" i="4"/>
  <c r="D1546" i="6" s="1"/>
  <c r="G1663" i="4"/>
  <c r="E1546" i="6" s="1"/>
  <c r="H1663" i="4"/>
  <c r="F1546" i="6" s="1"/>
  <c r="I1663" i="4"/>
  <c r="G1546" i="6" s="1"/>
  <c r="J1663" i="4"/>
  <c r="K1663" i="4"/>
  <c r="H1546" i="6" s="1"/>
  <c r="M1663" i="4"/>
  <c r="I1546" i="6" s="1"/>
  <c r="N1663" i="4"/>
  <c r="O1663" i="4"/>
  <c r="P1663" i="4"/>
  <c r="J1546" i="6" s="1"/>
  <c r="D1664" i="4"/>
  <c r="B1521" i="6" s="1"/>
  <c r="E1664" i="4"/>
  <c r="C1521" i="6" s="1"/>
  <c r="F1664" i="4"/>
  <c r="D1521" i="6" s="1"/>
  <c r="G1664" i="4"/>
  <c r="E1521" i="6" s="1"/>
  <c r="H1664" i="4"/>
  <c r="F1521" i="6" s="1"/>
  <c r="I1664" i="4"/>
  <c r="G1521" i="6" s="1"/>
  <c r="J1664" i="4"/>
  <c r="K1664" i="4"/>
  <c r="H1521" i="6" s="1"/>
  <c r="M1664" i="4"/>
  <c r="I1521" i="6" s="1"/>
  <c r="N1664" i="4"/>
  <c r="O1664" i="4"/>
  <c r="P1664" i="4"/>
  <c r="J1521" i="6" s="1"/>
  <c r="D1665" i="4"/>
  <c r="B1496" i="6" s="1"/>
  <c r="E1665" i="4"/>
  <c r="C1496" i="6" s="1"/>
  <c r="F1665" i="4"/>
  <c r="D1496" i="6" s="1"/>
  <c r="G1665" i="4"/>
  <c r="E1496" i="6" s="1"/>
  <c r="H1665" i="4"/>
  <c r="F1496" i="6" s="1"/>
  <c r="I1665" i="4"/>
  <c r="G1496" i="6" s="1"/>
  <c r="J1665" i="4"/>
  <c r="K1665" i="4"/>
  <c r="H1496" i="6" s="1"/>
  <c r="M1665" i="4"/>
  <c r="I1496" i="6" s="1"/>
  <c r="N1665" i="4"/>
  <c r="O1665" i="4"/>
  <c r="P1665" i="4"/>
  <c r="J1496" i="6" s="1"/>
  <c r="D1666" i="4"/>
  <c r="B1849" i="6" s="1"/>
  <c r="E1666" i="4"/>
  <c r="C1849" i="6" s="1"/>
  <c r="F1666" i="4"/>
  <c r="D1849" i="6" s="1"/>
  <c r="G1666" i="4"/>
  <c r="E1849" i="6" s="1"/>
  <c r="H1666" i="4"/>
  <c r="F1849" i="6" s="1"/>
  <c r="I1666" i="4"/>
  <c r="G1849" i="6" s="1"/>
  <c r="J1666" i="4"/>
  <c r="K1666" i="4"/>
  <c r="H1849" i="6" s="1"/>
  <c r="M1666" i="4"/>
  <c r="I1849" i="6" s="1"/>
  <c r="N1666" i="4"/>
  <c r="O1666" i="4"/>
  <c r="P1666" i="4"/>
  <c r="J1849" i="6" s="1"/>
  <c r="D1667" i="4"/>
  <c r="B178" i="6" s="1"/>
  <c r="E1667" i="4"/>
  <c r="C178" i="6" s="1"/>
  <c r="F1667" i="4"/>
  <c r="D178" i="6" s="1"/>
  <c r="G1667" i="4"/>
  <c r="E178" i="6" s="1"/>
  <c r="H1667" i="4"/>
  <c r="F178" i="6" s="1"/>
  <c r="I1667" i="4"/>
  <c r="G178" i="6" s="1"/>
  <c r="J1667" i="4"/>
  <c r="K1667" i="4"/>
  <c r="H178" i="6" s="1"/>
  <c r="M1667" i="4"/>
  <c r="I178" i="6" s="1"/>
  <c r="N1667" i="4"/>
  <c r="O1667" i="4"/>
  <c r="P1667" i="4"/>
  <c r="J178" i="6" s="1"/>
  <c r="D1668" i="4"/>
  <c r="B181" i="6" s="1"/>
  <c r="E1668" i="4"/>
  <c r="C181" i="6" s="1"/>
  <c r="F1668" i="4"/>
  <c r="D181" i="6" s="1"/>
  <c r="G1668" i="4"/>
  <c r="E181" i="6" s="1"/>
  <c r="H1668" i="4"/>
  <c r="F181" i="6" s="1"/>
  <c r="I1668" i="4"/>
  <c r="G181" i="6" s="1"/>
  <c r="J1668" i="4"/>
  <c r="K1668" i="4"/>
  <c r="H181" i="6" s="1"/>
  <c r="M1668" i="4"/>
  <c r="I181" i="6" s="1"/>
  <c r="N1668" i="4"/>
  <c r="O1668" i="4"/>
  <c r="P1668" i="4"/>
  <c r="J181" i="6" s="1"/>
  <c r="D1669" i="4"/>
  <c r="B68" i="6" s="1"/>
  <c r="E1669" i="4"/>
  <c r="C68" i="6" s="1"/>
  <c r="F1669" i="4"/>
  <c r="D68" i="6" s="1"/>
  <c r="G1669" i="4"/>
  <c r="E68" i="6" s="1"/>
  <c r="H1669" i="4"/>
  <c r="F68" i="6" s="1"/>
  <c r="I1669" i="4"/>
  <c r="G68" i="6" s="1"/>
  <c r="J1669" i="4"/>
  <c r="K1669" i="4"/>
  <c r="H68" i="6" s="1"/>
  <c r="M1669" i="4"/>
  <c r="I68" i="6" s="1"/>
  <c r="N1669" i="4"/>
  <c r="O1669" i="4"/>
  <c r="P1669" i="4"/>
  <c r="J68" i="6" s="1"/>
  <c r="D1670" i="4"/>
  <c r="B1311" i="6" s="1"/>
  <c r="E1670" i="4"/>
  <c r="C1311" i="6" s="1"/>
  <c r="F1670" i="4"/>
  <c r="D1311" i="6" s="1"/>
  <c r="G1670" i="4"/>
  <c r="E1311" i="6" s="1"/>
  <c r="H1670" i="4"/>
  <c r="F1311" i="6" s="1"/>
  <c r="I1670" i="4"/>
  <c r="G1311" i="6" s="1"/>
  <c r="J1670" i="4"/>
  <c r="K1670" i="4"/>
  <c r="H1311" i="6" s="1"/>
  <c r="M1670" i="4"/>
  <c r="I1311" i="6" s="1"/>
  <c r="N1670" i="4"/>
  <c r="O1670" i="4"/>
  <c r="P1670" i="4"/>
  <c r="J1311" i="6" s="1"/>
  <c r="D1671" i="4"/>
  <c r="B284" i="6" s="1"/>
  <c r="E1671" i="4"/>
  <c r="C284" i="6" s="1"/>
  <c r="F1671" i="4"/>
  <c r="D284" i="6" s="1"/>
  <c r="G1671" i="4"/>
  <c r="E284" i="6" s="1"/>
  <c r="H1671" i="4"/>
  <c r="F284" i="6" s="1"/>
  <c r="I1671" i="4"/>
  <c r="G284" i="6" s="1"/>
  <c r="J1671" i="4"/>
  <c r="K1671" i="4"/>
  <c r="H284" i="6" s="1"/>
  <c r="M1671" i="4"/>
  <c r="I284" i="6" s="1"/>
  <c r="N1671" i="4"/>
  <c r="O1671" i="4"/>
  <c r="P1671" i="4"/>
  <c r="J284" i="6" s="1"/>
  <c r="D1672" i="4"/>
  <c r="B393" i="6" s="1"/>
  <c r="E1672" i="4"/>
  <c r="C393" i="6" s="1"/>
  <c r="F1672" i="4"/>
  <c r="D393" i="6" s="1"/>
  <c r="G1672" i="4"/>
  <c r="E393" i="6" s="1"/>
  <c r="H1672" i="4"/>
  <c r="F393" i="6" s="1"/>
  <c r="I1672" i="4"/>
  <c r="G393" i="6" s="1"/>
  <c r="J1672" i="4"/>
  <c r="K1672" i="4"/>
  <c r="H393" i="6" s="1"/>
  <c r="M1672" i="4"/>
  <c r="I393" i="6" s="1"/>
  <c r="N1672" i="4"/>
  <c r="O1672" i="4"/>
  <c r="P1672" i="4"/>
  <c r="J393" i="6" s="1"/>
  <c r="D1673" i="4"/>
  <c r="B834" i="6" s="1"/>
  <c r="E1673" i="4"/>
  <c r="C834" i="6" s="1"/>
  <c r="F1673" i="4"/>
  <c r="D834" i="6" s="1"/>
  <c r="G1673" i="4"/>
  <c r="E834" i="6" s="1"/>
  <c r="H1673" i="4"/>
  <c r="F834" i="6" s="1"/>
  <c r="I1673" i="4"/>
  <c r="G834" i="6" s="1"/>
  <c r="J1673" i="4"/>
  <c r="K1673" i="4"/>
  <c r="H834" i="6" s="1"/>
  <c r="M1673" i="4"/>
  <c r="I834" i="6" s="1"/>
  <c r="N1673" i="4"/>
  <c r="O1673" i="4"/>
  <c r="P1673" i="4"/>
  <c r="J834" i="6" s="1"/>
  <c r="D1674" i="4"/>
  <c r="B374" i="6" s="1"/>
  <c r="E1674" i="4"/>
  <c r="C374" i="6" s="1"/>
  <c r="F1674" i="4"/>
  <c r="D374" i="6" s="1"/>
  <c r="G1674" i="4"/>
  <c r="E374" i="6" s="1"/>
  <c r="H1674" i="4"/>
  <c r="F374" i="6" s="1"/>
  <c r="I1674" i="4"/>
  <c r="G374" i="6" s="1"/>
  <c r="J1674" i="4"/>
  <c r="K1674" i="4"/>
  <c r="H374" i="6" s="1"/>
  <c r="M1674" i="4"/>
  <c r="I374" i="6" s="1"/>
  <c r="N1674" i="4"/>
  <c r="O1674" i="4"/>
  <c r="P1674" i="4"/>
  <c r="J374" i="6" s="1"/>
  <c r="D1675" i="4"/>
  <c r="B257" i="6" s="1"/>
  <c r="E1675" i="4"/>
  <c r="C257" i="6" s="1"/>
  <c r="F1675" i="4"/>
  <c r="D257" i="6" s="1"/>
  <c r="G1675" i="4"/>
  <c r="E257" i="6" s="1"/>
  <c r="H1675" i="4"/>
  <c r="F257" i="6" s="1"/>
  <c r="I1675" i="4"/>
  <c r="G257" i="6" s="1"/>
  <c r="J1675" i="4"/>
  <c r="K1675" i="4"/>
  <c r="H257" i="6" s="1"/>
  <c r="M1675" i="4"/>
  <c r="I257" i="6" s="1"/>
  <c r="N1675" i="4"/>
  <c r="O1675" i="4"/>
  <c r="P1675" i="4"/>
  <c r="J257" i="6" s="1"/>
  <c r="D1676" i="4"/>
  <c r="B251" i="6" s="1"/>
  <c r="E1676" i="4"/>
  <c r="C251" i="6" s="1"/>
  <c r="F1676" i="4"/>
  <c r="D251" i="6" s="1"/>
  <c r="G1676" i="4"/>
  <c r="E251" i="6" s="1"/>
  <c r="H1676" i="4"/>
  <c r="F251" i="6" s="1"/>
  <c r="I1676" i="4"/>
  <c r="G251" i="6" s="1"/>
  <c r="J1676" i="4"/>
  <c r="K1676" i="4"/>
  <c r="H251" i="6" s="1"/>
  <c r="M1676" i="4"/>
  <c r="I251" i="6" s="1"/>
  <c r="N1676" i="4"/>
  <c r="O1676" i="4"/>
  <c r="P1676" i="4"/>
  <c r="J251" i="6" s="1"/>
  <c r="D1677" i="4"/>
  <c r="B252" i="6" s="1"/>
  <c r="E1677" i="4"/>
  <c r="C252" i="6" s="1"/>
  <c r="F1677" i="4"/>
  <c r="D252" i="6" s="1"/>
  <c r="G1677" i="4"/>
  <c r="E252" i="6" s="1"/>
  <c r="H1677" i="4"/>
  <c r="F252" i="6" s="1"/>
  <c r="I1677" i="4"/>
  <c r="G252" i="6" s="1"/>
  <c r="J1677" i="4"/>
  <c r="K1677" i="4"/>
  <c r="H252" i="6" s="1"/>
  <c r="M1677" i="4"/>
  <c r="I252" i="6" s="1"/>
  <c r="N1677" i="4"/>
  <c r="O1677" i="4"/>
  <c r="P1677" i="4"/>
  <c r="J252" i="6" s="1"/>
  <c r="D1678" i="4"/>
  <c r="B119" i="6" s="1"/>
  <c r="E1678" i="4"/>
  <c r="C119" i="6" s="1"/>
  <c r="F1678" i="4"/>
  <c r="D119" i="6" s="1"/>
  <c r="G1678" i="4"/>
  <c r="E119" i="6" s="1"/>
  <c r="H1678" i="4"/>
  <c r="F119" i="6" s="1"/>
  <c r="I1678" i="4"/>
  <c r="G119" i="6" s="1"/>
  <c r="J1678" i="4"/>
  <c r="K1678" i="4"/>
  <c r="H119" i="6" s="1"/>
  <c r="M1678" i="4"/>
  <c r="I119" i="6" s="1"/>
  <c r="N1678" i="4"/>
  <c r="O1678" i="4"/>
  <c r="P1678" i="4"/>
  <c r="J119" i="6" s="1"/>
  <c r="D1679" i="4"/>
  <c r="B31" i="6" s="1"/>
  <c r="E1679" i="4"/>
  <c r="C31" i="6" s="1"/>
  <c r="F1679" i="4"/>
  <c r="D31" i="6" s="1"/>
  <c r="G1679" i="4"/>
  <c r="E31" i="6" s="1"/>
  <c r="H1679" i="4"/>
  <c r="F31" i="6" s="1"/>
  <c r="I1679" i="4"/>
  <c r="G31" i="6" s="1"/>
  <c r="J1679" i="4"/>
  <c r="K1679" i="4"/>
  <c r="H31" i="6" s="1"/>
  <c r="M1679" i="4"/>
  <c r="I31" i="6" s="1"/>
  <c r="N1679" i="4"/>
  <c r="O1679" i="4"/>
  <c r="P1679" i="4"/>
  <c r="J31" i="6" s="1"/>
  <c r="D1680" i="4"/>
  <c r="B629" i="6" s="1"/>
  <c r="E1680" i="4"/>
  <c r="C629" i="6" s="1"/>
  <c r="F1680" i="4"/>
  <c r="D629" i="6" s="1"/>
  <c r="G1680" i="4"/>
  <c r="E629" i="6" s="1"/>
  <c r="H1680" i="4"/>
  <c r="F629" i="6" s="1"/>
  <c r="I1680" i="4"/>
  <c r="G629" i="6" s="1"/>
  <c r="J1680" i="4"/>
  <c r="K1680" i="4"/>
  <c r="H629" i="6" s="1"/>
  <c r="M1680" i="4"/>
  <c r="I629" i="6" s="1"/>
  <c r="N1680" i="4"/>
  <c r="O1680" i="4"/>
  <c r="P1680" i="4"/>
  <c r="J629" i="6" s="1"/>
  <c r="D1681" i="4"/>
  <c r="B700" i="6" s="1"/>
  <c r="E1681" i="4"/>
  <c r="C700" i="6" s="1"/>
  <c r="F1681" i="4"/>
  <c r="D700" i="6" s="1"/>
  <c r="G1681" i="4"/>
  <c r="E700" i="6" s="1"/>
  <c r="H1681" i="4"/>
  <c r="F700" i="6" s="1"/>
  <c r="I1681" i="4"/>
  <c r="G700" i="6" s="1"/>
  <c r="J1681" i="4"/>
  <c r="K1681" i="4"/>
  <c r="H700" i="6" s="1"/>
  <c r="M1681" i="4"/>
  <c r="I700" i="6" s="1"/>
  <c r="N1681" i="4"/>
  <c r="O1681" i="4"/>
  <c r="P1681" i="4"/>
  <c r="J700" i="6" s="1"/>
  <c r="D1682" i="4"/>
  <c r="B1432" i="6" s="1"/>
  <c r="E1682" i="4"/>
  <c r="C1432" i="6" s="1"/>
  <c r="F1682" i="4"/>
  <c r="D1432" i="6" s="1"/>
  <c r="G1682" i="4"/>
  <c r="E1432" i="6" s="1"/>
  <c r="H1682" i="4"/>
  <c r="F1432" i="6" s="1"/>
  <c r="I1682" i="4"/>
  <c r="G1432" i="6" s="1"/>
  <c r="J1682" i="4"/>
  <c r="K1682" i="4"/>
  <c r="H1432" i="6" s="1"/>
  <c r="M1682" i="4"/>
  <c r="I1432" i="6" s="1"/>
  <c r="N1682" i="4"/>
  <c r="O1682" i="4"/>
  <c r="P1682" i="4"/>
  <c r="J1432" i="6" s="1"/>
  <c r="D1683" i="4"/>
  <c r="B1437" i="6" s="1"/>
  <c r="E1683" i="4"/>
  <c r="C1437" i="6" s="1"/>
  <c r="F1683" i="4"/>
  <c r="D1437" i="6" s="1"/>
  <c r="G1683" i="4"/>
  <c r="E1437" i="6" s="1"/>
  <c r="H1683" i="4"/>
  <c r="F1437" i="6" s="1"/>
  <c r="I1683" i="4"/>
  <c r="G1437" i="6" s="1"/>
  <c r="J1683" i="4"/>
  <c r="K1683" i="4"/>
  <c r="H1437" i="6" s="1"/>
  <c r="M1683" i="4"/>
  <c r="I1437" i="6" s="1"/>
  <c r="N1683" i="4"/>
  <c r="O1683" i="4"/>
  <c r="P1683" i="4"/>
  <c r="J1437" i="6" s="1"/>
  <c r="D1684" i="4"/>
  <c r="B471" i="6" s="1"/>
  <c r="E1684" i="4"/>
  <c r="C471" i="6" s="1"/>
  <c r="F1684" i="4"/>
  <c r="D471" i="6" s="1"/>
  <c r="G1684" i="4"/>
  <c r="E471" i="6" s="1"/>
  <c r="H1684" i="4"/>
  <c r="F471" i="6" s="1"/>
  <c r="I1684" i="4"/>
  <c r="G471" i="6" s="1"/>
  <c r="J1684" i="4"/>
  <c r="K1684" i="4"/>
  <c r="H471" i="6" s="1"/>
  <c r="M1684" i="4"/>
  <c r="I471" i="6" s="1"/>
  <c r="N1684" i="4"/>
  <c r="O1684" i="4"/>
  <c r="P1684" i="4"/>
  <c r="J471" i="6" s="1"/>
  <c r="D1685" i="4"/>
  <c r="B1481" i="6" s="1"/>
  <c r="E1685" i="4"/>
  <c r="C1481" i="6" s="1"/>
  <c r="F1685" i="4"/>
  <c r="D1481" i="6" s="1"/>
  <c r="G1685" i="4"/>
  <c r="E1481" i="6" s="1"/>
  <c r="H1685" i="4"/>
  <c r="F1481" i="6" s="1"/>
  <c r="I1685" i="4"/>
  <c r="G1481" i="6" s="1"/>
  <c r="J1685" i="4"/>
  <c r="K1685" i="4"/>
  <c r="H1481" i="6" s="1"/>
  <c r="M1685" i="4"/>
  <c r="I1481" i="6" s="1"/>
  <c r="N1685" i="4"/>
  <c r="O1685" i="4"/>
  <c r="P1685" i="4"/>
  <c r="J1481" i="6" s="1"/>
  <c r="D1686" i="4"/>
  <c r="B523" i="6" s="1"/>
  <c r="E1686" i="4"/>
  <c r="C523" i="6" s="1"/>
  <c r="F1686" i="4"/>
  <c r="D523" i="6" s="1"/>
  <c r="G1686" i="4"/>
  <c r="E523" i="6" s="1"/>
  <c r="H1686" i="4"/>
  <c r="F523" i="6" s="1"/>
  <c r="I1686" i="4"/>
  <c r="G523" i="6" s="1"/>
  <c r="J1686" i="4"/>
  <c r="K1686" i="4"/>
  <c r="H523" i="6" s="1"/>
  <c r="M1686" i="4"/>
  <c r="I523" i="6" s="1"/>
  <c r="N1686" i="4"/>
  <c r="O1686" i="4"/>
  <c r="P1686" i="4"/>
  <c r="J523" i="6" s="1"/>
  <c r="D1687" i="4"/>
  <c r="B1171" i="6" s="1"/>
  <c r="E1687" i="4"/>
  <c r="C1171" i="6" s="1"/>
  <c r="F1687" i="4"/>
  <c r="D1171" i="6" s="1"/>
  <c r="G1687" i="4"/>
  <c r="E1171" i="6" s="1"/>
  <c r="H1687" i="4"/>
  <c r="F1171" i="6" s="1"/>
  <c r="I1687" i="4"/>
  <c r="G1171" i="6" s="1"/>
  <c r="J1687" i="4"/>
  <c r="K1687" i="4"/>
  <c r="H1171" i="6" s="1"/>
  <c r="M1687" i="4"/>
  <c r="I1171" i="6" s="1"/>
  <c r="N1687" i="4"/>
  <c r="O1687" i="4"/>
  <c r="P1687" i="4"/>
  <c r="J1171" i="6" s="1"/>
  <c r="D1688" i="4"/>
  <c r="B958" i="6" s="1"/>
  <c r="E1688" i="4"/>
  <c r="C958" i="6" s="1"/>
  <c r="F1688" i="4"/>
  <c r="D958" i="6" s="1"/>
  <c r="G1688" i="4"/>
  <c r="E958" i="6" s="1"/>
  <c r="H1688" i="4"/>
  <c r="F958" i="6" s="1"/>
  <c r="I1688" i="4"/>
  <c r="G958" i="6" s="1"/>
  <c r="J1688" i="4"/>
  <c r="K1688" i="4"/>
  <c r="H958" i="6" s="1"/>
  <c r="M1688" i="4"/>
  <c r="I958" i="6" s="1"/>
  <c r="N1688" i="4"/>
  <c r="O1688" i="4"/>
  <c r="P1688" i="4"/>
  <c r="J958" i="6" s="1"/>
  <c r="D1689" i="4"/>
  <c r="B524" i="6" s="1"/>
  <c r="E1689" i="4"/>
  <c r="C524" i="6" s="1"/>
  <c r="F1689" i="4"/>
  <c r="D524" i="6" s="1"/>
  <c r="G1689" i="4"/>
  <c r="E524" i="6" s="1"/>
  <c r="H1689" i="4"/>
  <c r="F524" i="6" s="1"/>
  <c r="I1689" i="4"/>
  <c r="G524" i="6" s="1"/>
  <c r="J1689" i="4"/>
  <c r="K1689" i="4"/>
  <c r="H524" i="6" s="1"/>
  <c r="M1689" i="4"/>
  <c r="I524" i="6" s="1"/>
  <c r="N1689" i="4"/>
  <c r="O1689" i="4"/>
  <c r="P1689" i="4"/>
  <c r="J524" i="6" s="1"/>
  <c r="D1690" i="4"/>
  <c r="B547" i="6" s="1"/>
  <c r="E1690" i="4"/>
  <c r="C547" i="6" s="1"/>
  <c r="F1690" i="4"/>
  <c r="D547" i="6" s="1"/>
  <c r="G1690" i="4"/>
  <c r="E547" i="6" s="1"/>
  <c r="H1690" i="4"/>
  <c r="F547" i="6" s="1"/>
  <c r="I1690" i="4"/>
  <c r="G547" i="6" s="1"/>
  <c r="J1690" i="4"/>
  <c r="K1690" i="4"/>
  <c r="H547" i="6" s="1"/>
  <c r="M1690" i="4"/>
  <c r="I547" i="6" s="1"/>
  <c r="N1690" i="4"/>
  <c r="O1690" i="4"/>
  <c r="P1690" i="4"/>
  <c r="J547" i="6" s="1"/>
  <c r="D1691" i="4"/>
  <c r="B382" i="6" s="1"/>
  <c r="E1691" i="4"/>
  <c r="C382" i="6" s="1"/>
  <c r="F1691" i="4"/>
  <c r="D382" i="6" s="1"/>
  <c r="G1691" i="4"/>
  <c r="E382" i="6" s="1"/>
  <c r="H1691" i="4"/>
  <c r="F382" i="6" s="1"/>
  <c r="I1691" i="4"/>
  <c r="G382" i="6" s="1"/>
  <c r="J1691" i="4"/>
  <c r="K1691" i="4"/>
  <c r="H382" i="6" s="1"/>
  <c r="M1691" i="4"/>
  <c r="I382" i="6" s="1"/>
  <c r="N1691" i="4"/>
  <c r="O1691" i="4"/>
  <c r="P1691" i="4"/>
  <c r="J382" i="6" s="1"/>
  <c r="D1692" i="4"/>
  <c r="B1557" i="6" s="1"/>
  <c r="E1692" i="4"/>
  <c r="C1557" i="6" s="1"/>
  <c r="F1692" i="4"/>
  <c r="D1557" i="6" s="1"/>
  <c r="G1692" i="4"/>
  <c r="E1557" i="6" s="1"/>
  <c r="H1692" i="4"/>
  <c r="F1557" i="6" s="1"/>
  <c r="I1692" i="4"/>
  <c r="G1557" i="6" s="1"/>
  <c r="J1692" i="4"/>
  <c r="K1692" i="4"/>
  <c r="H1557" i="6" s="1"/>
  <c r="M1692" i="4"/>
  <c r="I1557" i="6" s="1"/>
  <c r="N1692" i="4"/>
  <c r="O1692" i="4"/>
  <c r="P1692" i="4"/>
  <c r="J1557" i="6" s="1"/>
  <c r="D1693" i="4"/>
  <c r="B384" i="6" s="1"/>
  <c r="E1693" i="4"/>
  <c r="C384" i="6" s="1"/>
  <c r="F1693" i="4"/>
  <c r="D384" i="6" s="1"/>
  <c r="G1693" i="4"/>
  <c r="E384" i="6" s="1"/>
  <c r="H1693" i="4"/>
  <c r="F384" i="6" s="1"/>
  <c r="I1693" i="4"/>
  <c r="G384" i="6" s="1"/>
  <c r="J1693" i="4"/>
  <c r="K1693" i="4"/>
  <c r="H384" i="6" s="1"/>
  <c r="M1693" i="4"/>
  <c r="I384" i="6" s="1"/>
  <c r="N1693" i="4"/>
  <c r="O1693" i="4"/>
  <c r="P1693" i="4"/>
  <c r="J384" i="6" s="1"/>
  <c r="D1694" i="4"/>
  <c r="B349" i="6" s="1"/>
  <c r="E1694" i="4"/>
  <c r="C349" i="6" s="1"/>
  <c r="F1694" i="4"/>
  <c r="D349" i="6" s="1"/>
  <c r="G1694" i="4"/>
  <c r="E349" i="6" s="1"/>
  <c r="H1694" i="4"/>
  <c r="F349" i="6" s="1"/>
  <c r="I1694" i="4"/>
  <c r="G349" i="6" s="1"/>
  <c r="J1694" i="4"/>
  <c r="K1694" i="4"/>
  <c r="H349" i="6" s="1"/>
  <c r="M1694" i="4"/>
  <c r="I349" i="6" s="1"/>
  <c r="N1694" i="4"/>
  <c r="O1694" i="4"/>
  <c r="P1694" i="4"/>
  <c r="J349" i="6" s="1"/>
  <c r="D1695" i="4"/>
  <c r="B346" i="6" s="1"/>
  <c r="E1695" i="4"/>
  <c r="C346" i="6" s="1"/>
  <c r="F1695" i="4"/>
  <c r="D346" i="6" s="1"/>
  <c r="G1695" i="4"/>
  <c r="E346" i="6" s="1"/>
  <c r="H1695" i="4"/>
  <c r="F346" i="6" s="1"/>
  <c r="I1695" i="4"/>
  <c r="G346" i="6" s="1"/>
  <c r="J1695" i="4"/>
  <c r="K1695" i="4"/>
  <c r="H346" i="6" s="1"/>
  <c r="M1695" i="4"/>
  <c r="I346" i="6" s="1"/>
  <c r="N1695" i="4"/>
  <c r="O1695" i="4"/>
  <c r="P1695" i="4"/>
  <c r="J346" i="6" s="1"/>
  <c r="D1696" i="4"/>
  <c r="B1707" i="6" s="1"/>
  <c r="E1696" i="4"/>
  <c r="C1707" i="6" s="1"/>
  <c r="F1696" i="4"/>
  <c r="D1707" i="6" s="1"/>
  <c r="G1696" i="4"/>
  <c r="E1707" i="6" s="1"/>
  <c r="H1696" i="4"/>
  <c r="F1707" i="6" s="1"/>
  <c r="I1696" i="4"/>
  <c r="G1707" i="6" s="1"/>
  <c r="J1696" i="4"/>
  <c r="K1696" i="4"/>
  <c r="H1707" i="6" s="1"/>
  <c r="M1696" i="4"/>
  <c r="I1707" i="6" s="1"/>
  <c r="N1696" i="4"/>
  <c r="O1696" i="4"/>
  <c r="P1696" i="4"/>
  <c r="J1707" i="6" s="1"/>
  <c r="D1697" i="4"/>
  <c r="B369" i="6" s="1"/>
  <c r="E1697" i="4"/>
  <c r="C369" i="6" s="1"/>
  <c r="F1697" i="4"/>
  <c r="D369" i="6" s="1"/>
  <c r="G1697" i="4"/>
  <c r="E369" i="6" s="1"/>
  <c r="H1697" i="4"/>
  <c r="F369" i="6" s="1"/>
  <c r="I1697" i="4"/>
  <c r="G369" i="6" s="1"/>
  <c r="J1697" i="4"/>
  <c r="K1697" i="4"/>
  <c r="H369" i="6" s="1"/>
  <c r="M1697" i="4"/>
  <c r="I369" i="6" s="1"/>
  <c r="N1697" i="4"/>
  <c r="O1697" i="4"/>
  <c r="P1697" i="4"/>
  <c r="J369" i="6" s="1"/>
  <c r="D1698" i="4"/>
  <c r="B394" i="6" s="1"/>
  <c r="E1698" i="4"/>
  <c r="C394" i="6" s="1"/>
  <c r="F1698" i="4"/>
  <c r="D394" i="6" s="1"/>
  <c r="G1698" i="4"/>
  <c r="E394" i="6" s="1"/>
  <c r="H1698" i="4"/>
  <c r="F394" i="6" s="1"/>
  <c r="I1698" i="4"/>
  <c r="G394" i="6" s="1"/>
  <c r="J1698" i="4"/>
  <c r="K1698" i="4"/>
  <c r="H394" i="6" s="1"/>
  <c r="M1698" i="4"/>
  <c r="I394" i="6" s="1"/>
  <c r="N1698" i="4"/>
  <c r="O1698" i="4"/>
  <c r="P1698" i="4"/>
  <c r="J394" i="6" s="1"/>
  <c r="D1699" i="4"/>
  <c r="B988" i="6" s="1"/>
  <c r="E1699" i="4"/>
  <c r="C988" i="6" s="1"/>
  <c r="F1699" i="4"/>
  <c r="D988" i="6" s="1"/>
  <c r="G1699" i="4"/>
  <c r="E988" i="6" s="1"/>
  <c r="H1699" i="4"/>
  <c r="F988" i="6" s="1"/>
  <c r="I1699" i="4"/>
  <c r="G988" i="6" s="1"/>
  <c r="J1699" i="4"/>
  <c r="K1699" i="4"/>
  <c r="H988" i="6" s="1"/>
  <c r="M1699" i="4"/>
  <c r="I988" i="6" s="1"/>
  <c r="N1699" i="4"/>
  <c r="O1699" i="4"/>
  <c r="P1699" i="4"/>
  <c r="J988" i="6" s="1"/>
  <c r="D1700" i="4"/>
  <c r="B1438" i="6" s="1"/>
  <c r="E1700" i="4"/>
  <c r="C1438" i="6" s="1"/>
  <c r="F1700" i="4"/>
  <c r="D1438" i="6" s="1"/>
  <c r="G1700" i="4"/>
  <c r="E1438" i="6" s="1"/>
  <c r="H1700" i="4"/>
  <c r="F1438" i="6" s="1"/>
  <c r="I1700" i="4"/>
  <c r="G1438" i="6" s="1"/>
  <c r="J1700" i="4"/>
  <c r="K1700" i="4"/>
  <c r="H1438" i="6" s="1"/>
  <c r="M1700" i="4"/>
  <c r="I1438" i="6" s="1"/>
  <c r="N1700" i="4"/>
  <c r="O1700" i="4"/>
  <c r="P1700" i="4"/>
  <c r="J1438" i="6" s="1"/>
  <c r="D1701" i="4"/>
  <c r="B1439" i="6" s="1"/>
  <c r="E1701" i="4"/>
  <c r="C1439" i="6" s="1"/>
  <c r="F1701" i="4"/>
  <c r="D1439" i="6" s="1"/>
  <c r="G1701" i="4"/>
  <c r="E1439" i="6" s="1"/>
  <c r="H1701" i="4"/>
  <c r="F1439" i="6" s="1"/>
  <c r="I1701" i="4"/>
  <c r="G1439" i="6" s="1"/>
  <c r="J1701" i="4"/>
  <c r="K1701" i="4"/>
  <c r="H1439" i="6" s="1"/>
  <c r="M1701" i="4"/>
  <c r="I1439" i="6" s="1"/>
  <c r="N1701" i="4"/>
  <c r="O1701" i="4"/>
  <c r="P1701" i="4"/>
  <c r="J1439" i="6" s="1"/>
  <c r="D1702" i="4"/>
  <c r="B517" i="6" s="1"/>
  <c r="E1702" i="4"/>
  <c r="C517" i="6" s="1"/>
  <c r="F1702" i="4"/>
  <c r="D517" i="6" s="1"/>
  <c r="G1702" i="4"/>
  <c r="E517" i="6" s="1"/>
  <c r="H1702" i="4"/>
  <c r="F517" i="6" s="1"/>
  <c r="I1702" i="4"/>
  <c r="G517" i="6" s="1"/>
  <c r="J1702" i="4"/>
  <c r="K1702" i="4"/>
  <c r="H517" i="6" s="1"/>
  <c r="M1702" i="4"/>
  <c r="I517" i="6" s="1"/>
  <c r="N1702" i="4"/>
  <c r="O1702" i="4"/>
  <c r="P1702" i="4"/>
  <c r="J517" i="6" s="1"/>
  <c r="D1703" i="4"/>
  <c r="B396" i="6" s="1"/>
  <c r="E1703" i="4"/>
  <c r="C396" i="6" s="1"/>
  <c r="F1703" i="4"/>
  <c r="D396" i="6" s="1"/>
  <c r="G1703" i="4"/>
  <c r="E396" i="6" s="1"/>
  <c r="H1703" i="4"/>
  <c r="F396" i="6" s="1"/>
  <c r="I1703" i="4"/>
  <c r="G396" i="6" s="1"/>
  <c r="J1703" i="4"/>
  <c r="K1703" i="4"/>
  <c r="H396" i="6" s="1"/>
  <c r="M1703" i="4"/>
  <c r="I396" i="6" s="1"/>
  <c r="N1703" i="4"/>
  <c r="O1703" i="4"/>
  <c r="P1703" i="4"/>
  <c r="J396" i="6" s="1"/>
  <c r="D1704" i="4"/>
  <c r="B219" i="6" s="1"/>
  <c r="E1704" i="4"/>
  <c r="C219" i="6" s="1"/>
  <c r="F1704" i="4"/>
  <c r="D219" i="6" s="1"/>
  <c r="G1704" i="4"/>
  <c r="E219" i="6" s="1"/>
  <c r="H1704" i="4"/>
  <c r="F219" i="6" s="1"/>
  <c r="I1704" i="4"/>
  <c r="G219" i="6" s="1"/>
  <c r="J1704" i="4"/>
  <c r="K1704" i="4"/>
  <c r="H219" i="6" s="1"/>
  <c r="M1704" i="4"/>
  <c r="I219" i="6" s="1"/>
  <c r="N1704" i="4"/>
  <c r="O1704" i="4"/>
  <c r="P1704" i="4"/>
  <c r="J219" i="6" s="1"/>
  <c r="D1705" i="4"/>
  <c r="B769" i="6" s="1"/>
  <c r="E1705" i="4"/>
  <c r="C769" i="6" s="1"/>
  <c r="F1705" i="4"/>
  <c r="D769" i="6" s="1"/>
  <c r="G1705" i="4"/>
  <c r="E769" i="6" s="1"/>
  <c r="H1705" i="4"/>
  <c r="F769" i="6" s="1"/>
  <c r="I1705" i="4"/>
  <c r="G769" i="6" s="1"/>
  <c r="J1705" i="4"/>
  <c r="K1705" i="4"/>
  <c r="H769" i="6" s="1"/>
  <c r="M1705" i="4"/>
  <c r="I769" i="6" s="1"/>
  <c r="N1705" i="4"/>
  <c r="O1705" i="4"/>
  <c r="P1705" i="4"/>
  <c r="J769" i="6" s="1"/>
  <c r="D1706" i="4"/>
  <c r="B713" i="6" s="1"/>
  <c r="E1706" i="4"/>
  <c r="C713" i="6" s="1"/>
  <c r="F1706" i="4"/>
  <c r="D713" i="6" s="1"/>
  <c r="G1706" i="4"/>
  <c r="E713" i="6" s="1"/>
  <c r="H1706" i="4"/>
  <c r="F713" i="6" s="1"/>
  <c r="I1706" i="4"/>
  <c r="G713" i="6" s="1"/>
  <c r="J1706" i="4"/>
  <c r="K1706" i="4"/>
  <c r="H713" i="6" s="1"/>
  <c r="M1706" i="4"/>
  <c r="I713" i="6" s="1"/>
  <c r="N1706" i="4"/>
  <c r="O1706" i="4"/>
  <c r="P1706" i="4"/>
  <c r="J713" i="6" s="1"/>
  <c r="D1707" i="4"/>
  <c r="B163" i="6" s="1"/>
  <c r="E1707" i="4"/>
  <c r="C163" i="6" s="1"/>
  <c r="F1707" i="4"/>
  <c r="D163" i="6" s="1"/>
  <c r="G1707" i="4"/>
  <c r="E163" i="6" s="1"/>
  <c r="H1707" i="4"/>
  <c r="F163" i="6" s="1"/>
  <c r="I1707" i="4"/>
  <c r="G163" i="6" s="1"/>
  <c r="J1707" i="4"/>
  <c r="K1707" i="4"/>
  <c r="H163" i="6" s="1"/>
  <c r="M1707" i="4"/>
  <c r="I163" i="6" s="1"/>
  <c r="N1707" i="4"/>
  <c r="O1707" i="4"/>
  <c r="P1707" i="4"/>
  <c r="J163" i="6" s="1"/>
  <c r="D1708" i="4"/>
  <c r="B770" i="6" s="1"/>
  <c r="E1708" i="4"/>
  <c r="C770" i="6" s="1"/>
  <c r="F1708" i="4"/>
  <c r="D770" i="6" s="1"/>
  <c r="G1708" i="4"/>
  <c r="E770" i="6" s="1"/>
  <c r="H1708" i="4"/>
  <c r="F770" i="6" s="1"/>
  <c r="I1708" i="4"/>
  <c r="G770" i="6" s="1"/>
  <c r="J1708" i="4"/>
  <c r="K1708" i="4"/>
  <c r="H770" i="6" s="1"/>
  <c r="M1708" i="4"/>
  <c r="I770" i="6" s="1"/>
  <c r="N1708" i="4"/>
  <c r="O1708" i="4"/>
  <c r="P1708" i="4"/>
  <c r="J770" i="6" s="1"/>
  <c r="D1709" i="4"/>
  <c r="B518" i="6" s="1"/>
  <c r="E1709" i="4"/>
  <c r="C518" i="6" s="1"/>
  <c r="F1709" i="4"/>
  <c r="D518" i="6" s="1"/>
  <c r="G1709" i="4"/>
  <c r="E518" i="6" s="1"/>
  <c r="H1709" i="4"/>
  <c r="F518" i="6" s="1"/>
  <c r="I1709" i="4"/>
  <c r="G518" i="6" s="1"/>
  <c r="J1709" i="4"/>
  <c r="K1709" i="4"/>
  <c r="H518" i="6" s="1"/>
  <c r="M1709" i="4"/>
  <c r="I518" i="6" s="1"/>
  <c r="N1709" i="4"/>
  <c r="O1709" i="4"/>
  <c r="P1709" i="4"/>
  <c r="J518" i="6" s="1"/>
  <c r="D1710" i="4"/>
  <c r="B167" i="6" s="1"/>
  <c r="E1710" i="4"/>
  <c r="C167" i="6" s="1"/>
  <c r="F1710" i="4"/>
  <c r="D167" i="6" s="1"/>
  <c r="G1710" i="4"/>
  <c r="E167" i="6" s="1"/>
  <c r="H1710" i="4"/>
  <c r="F167" i="6" s="1"/>
  <c r="I1710" i="4"/>
  <c r="G167" i="6" s="1"/>
  <c r="J1710" i="4"/>
  <c r="K1710" i="4"/>
  <c r="H167" i="6" s="1"/>
  <c r="M1710" i="4"/>
  <c r="I167" i="6" s="1"/>
  <c r="N1710" i="4"/>
  <c r="O1710" i="4"/>
  <c r="P1710" i="4"/>
  <c r="J167" i="6" s="1"/>
  <c r="D1711" i="4"/>
  <c r="B377" i="6" s="1"/>
  <c r="E1711" i="4"/>
  <c r="C377" i="6" s="1"/>
  <c r="F1711" i="4"/>
  <c r="D377" i="6" s="1"/>
  <c r="G1711" i="4"/>
  <c r="E377" i="6" s="1"/>
  <c r="H1711" i="4"/>
  <c r="F377" i="6" s="1"/>
  <c r="I1711" i="4"/>
  <c r="G377" i="6" s="1"/>
  <c r="J1711" i="4"/>
  <c r="K1711" i="4"/>
  <c r="H377" i="6" s="1"/>
  <c r="M1711" i="4"/>
  <c r="I377" i="6" s="1"/>
  <c r="N1711" i="4"/>
  <c r="O1711" i="4"/>
  <c r="P1711" i="4"/>
  <c r="J377" i="6" s="1"/>
  <c r="D1712" i="4"/>
  <c r="B310" i="6" s="1"/>
  <c r="E1712" i="4"/>
  <c r="C310" i="6" s="1"/>
  <c r="F1712" i="4"/>
  <c r="D310" i="6" s="1"/>
  <c r="G1712" i="4"/>
  <c r="E310" i="6" s="1"/>
  <c r="H1712" i="4"/>
  <c r="F310" i="6" s="1"/>
  <c r="I1712" i="4"/>
  <c r="G310" i="6" s="1"/>
  <c r="J1712" i="4"/>
  <c r="K1712" i="4"/>
  <c r="H310" i="6" s="1"/>
  <c r="M1712" i="4"/>
  <c r="I310" i="6" s="1"/>
  <c r="N1712" i="4"/>
  <c r="O1712" i="4"/>
  <c r="P1712" i="4"/>
  <c r="J310" i="6" s="1"/>
  <c r="D1713" i="4"/>
  <c r="B465" i="6" s="1"/>
  <c r="E1713" i="4"/>
  <c r="C465" i="6" s="1"/>
  <c r="F1713" i="4"/>
  <c r="D465" i="6" s="1"/>
  <c r="G1713" i="4"/>
  <c r="E465" i="6" s="1"/>
  <c r="H1713" i="4"/>
  <c r="F465" i="6" s="1"/>
  <c r="I1713" i="4"/>
  <c r="G465" i="6" s="1"/>
  <c r="J1713" i="4"/>
  <c r="K1713" i="4"/>
  <c r="H465" i="6" s="1"/>
  <c r="M1713" i="4"/>
  <c r="I465" i="6" s="1"/>
  <c r="N1713" i="4"/>
  <c r="O1713" i="4"/>
  <c r="P1713" i="4"/>
  <c r="J465" i="6" s="1"/>
  <c r="D1714" i="4"/>
  <c r="B438" i="6" s="1"/>
  <c r="E1714" i="4"/>
  <c r="C438" i="6" s="1"/>
  <c r="F1714" i="4"/>
  <c r="D438" i="6" s="1"/>
  <c r="G1714" i="4"/>
  <c r="E438" i="6" s="1"/>
  <c r="H1714" i="4"/>
  <c r="F438" i="6" s="1"/>
  <c r="I1714" i="4"/>
  <c r="G438" i="6" s="1"/>
  <c r="J1714" i="4"/>
  <c r="K1714" i="4"/>
  <c r="H438" i="6" s="1"/>
  <c r="M1714" i="4"/>
  <c r="I438" i="6" s="1"/>
  <c r="N1714" i="4"/>
  <c r="O1714" i="4"/>
  <c r="P1714" i="4"/>
  <c r="J438" i="6" s="1"/>
  <c r="D1715" i="4"/>
  <c r="B485" i="6" s="1"/>
  <c r="E1715" i="4"/>
  <c r="C485" i="6" s="1"/>
  <c r="F1715" i="4"/>
  <c r="D485" i="6" s="1"/>
  <c r="G1715" i="4"/>
  <c r="E485" i="6" s="1"/>
  <c r="H1715" i="4"/>
  <c r="F485" i="6" s="1"/>
  <c r="I1715" i="4"/>
  <c r="G485" i="6" s="1"/>
  <c r="J1715" i="4"/>
  <c r="K1715" i="4"/>
  <c r="H485" i="6" s="1"/>
  <c r="M1715" i="4"/>
  <c r="I485" i="6" s="1"/>
  <c r="N1715" i="4"/>
  <c r="O1715" i="4"/>
  <c r="P1715" i="4"/>
  <c r="J485" i="6" s="1"/>
  <c r="D1716" i="4"/>
  <c r="B624" i="6" s="1"/>
  <c r="E1716" i="4"/>
  <c r="C624" i="6" s="1"/>
  <c r="F1716" i="4"/>
  <c r="D624" i="6" s="1"/>
  <c r="G1716" i="4"/>
  <c r="E624" i="6" s="1"/>
  <c r="H1716" i="4"/>
  <c r="F624" i="6" s="1"/>
  <c r="I1716" i="4"/>
  <c r="G624" i="6" s="1"/>
  <c r="J1716" i="4"/>
  <c r="K1716" i="4"/>
  <c r="H624" i="6" s="1"/>
  <c r="M1716" i="4"/>
  <c r="I624" i="6" s="1"/>
  <c r="N1716" i="4"/>
  <c r="O1716" i="4"/>
  <c r="P1716" i="4"/>
  <c r="J624" i="6" s="1"/>
  <c r="D1717" i="4"/>
  <c r="B621" i="6" s="1"/>
  <c r="E1717" i="4"/>
  <c r="C621" i="6" s="1"/>
  <c r="F1717" i="4"/>
  <c r="D621" i="6" s="1"/>
  <c r="G1717" i="4"/>
  <c r="E621" i="6" s="1"/>
  <c r="H1717" i="4"/>
  <c r="F621" i="6" s="1"/>
  <c r="I1717" i="4"/>
  <c r="G621" i="6" s="1"/>
  <c r="J1717" i="4"/>
  <c r="K1717" i="4"/>
  <c r="H621" i="6" s="1"/>
  <c r="M1717" i="4"/>
  <c r="I621" i="6" s="1"/>
  <c r="N1717" i="4"/>
  <c r="O1717" i="4"/>
  <c r="P1717" i="4"/>
  <c r="J621" i="6" s="1"/>
  <c r="D1718" i="4"/>
  <c r="B605" i="6" s="1"/>
  <c r="E1718" i="4"/>
  <c r="C605" i="6" s="1"/>
  <c r="F1718" i="4"/>
  <c r="D605" i="6" s="1"/>
  <c r="G1718" i="4"/>
  <c r="E605" i="6" s="1"/>
  <c r="H1718" i="4"/>
  <c r="F605" i="6" s="1"/>
  <c r="I1718" i="4"/>
  <c r="G605" i="6" s="1"/>
  <c r="J1718" i="4"/>
  <c r="K1718" i="4"/>
  <c r="H605" i="6" s="1"/>
  <c r="M1718" i="4"/>
  <c r="I605" i="6" s="1"/>
  <c r="N1718" i="4"/>
  <c r="O1718" i="4"/>
  <c r="P1718" i="4"/>
  <c r="J605" i="6" s="1"/>
  <c r="D1719" i="4"/>
  <c r="B618" i="6" s="1"/>
  <c r="E1719" i="4"/>
  <c r="C618" i="6" s="1"/>
  <c r="F1719" i="4"/>
  <c r="D618" i="6" s="1"/>
  <c r="G1719" i="4"/>
  <c r="E618" i="6" s="1"/>
  <c r="H1719" i="4"/>
  <c r="F618" i="6" s="1"/>
  <c r="I1719" i="4"/>
  <c r="G618" i="6" s="1"/>
  <c r="J1719" i="4"/>
  <c r="K1719" i="4"/>
  <c r="H618" i="6" s="1"/>
  <c r="M1719" i="4"/>
  <c r="I618" i="6" s="1"/>
  <c r="N1719" i="4"/>
  <c r="O1719" i="4"/>
  <c r="P1719" i="4"/>
  <c r="J618" i="6" s="1"/>
  <c r="D1720" i="4"/>
  <c r="B567" i="6" s="1"/>
  <c r="E1720" i="4"/>
  <c r="C567" i="6" s="1"/>
  <c r="F1720" i="4"/>
  <c r="D567" i="6" s="1"/>
  <c r="G1720" i="4"/>
  <c r="E567" i="6" s="1"/>
  <c r="H1720" i="4"/>
  <c r="F567" i="6" s="1"/>
  <c r="I1720" i="4"/>
  <c r="G567" i="6" s="1"/>
  <c r="J1720" i="4"/>
  <c r="K1720" i="4"/>
  <c r="H567" i="6" s="1"/>
  <c r="M1720" i="4"/>
  <c r="I567" i="6" s="1"/>
  <c r="N1720" i="4"/>
  <c r="O1720" i="4"/>
  <c r="P1720" i="4"/>
  <c r="J567" i="6" s="1"/>
  <c r="D1721" i="4"/>
  <c r="B510" i="6" s="1"/>
  <c r="E1721" i="4"/>
  <c r="C510" i="6" s="1"/>
  <c r="F1721" i="4"/>
  <c r="D510" i="6" s="1"/>
  <c r="G1721" i="4"/>
  <c r="E510" i="6" s="1"/>
  <c r="H1721" i="4"/>
  <c r="F510" i="6" s="1"/>
  <c r="I1721" i="4"/>
  <c r="G510" i="6" s="1"/>
  <c r="J1721" i="4"/>
  <c r="K1721" i="4"/>
  <c r="H510" i="6" s="1"/>
  <c r="M1721" i="4"/>
  <c r="I510" i="6" s="1"/>
  <c r="N1721" i="4"/>
  <c r="O1721" i="4"/>
  <c r="P1721" i="4"/>
  <c r="J510" i="6" s="1"/>
  <c r="D1722" i="4"/>
  <c r="B1392" i="6" s="1"/>
  <c r="E1722" i="4"/>
  <c r="C1392" i="6" s="1"/>
  <c r="F1722" i="4"/>
  <c r="D1392" i="6" s="1"/>
  <c r="G1722" i="4"/>
  <c r="E1392" i="6" s="1"/>
  <c r="H1722" i="4"/>
  <c r="F1392" i="6" s="1"/>
  <c r="I1722" i="4"/>
  <c r="G1392" i="6" s="1"/>
  <c r="J1722" i="4"/>
  <c r="K1722" i="4"/>
  <c r="H1392" i="6" s="1"/>
  <c r="M1722" i="4"/>
  <c r="I1392" i="6" s="1"/>
  <c r="N1722" i="4"/>
  <c r="O1722" i="4"/>
  <c r="P1722" i="4"/>
  <c r="J1392" i="6" s="1"/>
  <c r="D1723" i="4"/>
  <c r="B1393" i="6" s="1"/>
  <c r="E1723" i="4"/>
  <c r="C1393" i="6" s="1"/>
  <c r="F1723" i="4"/>
  <c r="D1393" i="6" s="1"/>
  <c r="G1723" i="4"/>
  <c r="E1393" i="6" s="1"/>
  <c r="H1723" i="4"/>
  <c r="F1393" i="6" s="1"/>
  <c r="I1723" i="4"/>
  <c r="G1393" i="6" s="1"/>
  <c r="J1723" i="4"/>
  <c r="K1723" i="4"/>
  <c r="H1393" i="6" s="1"/>
  <c r="M1723" i="4"/>
  <c r="I1393" i="6" s="1"/>
  <c r="N1723" i="4"/>
  <c r="O1723" i="4"/>
  <c r="P1723" i="4"/>
  <c r="J1393" i="6" s="1"/>
  <c r="D1724" i="4"/>
  <c r="B1704" i="6" s="1"/>
  <c r="E1724" i="4"/>
  <c r="C1704" i="6" s="1"/>
  <c r="F1724" i="4"/>
  <c r="D1704" i="6" s="1"/>
  <c r="G1724" i="4"/>
  <c r="E1704" i="6" s="1"/>
  <c r="H1724" i="4"/>
  <c r="F1704" i="6" s="1"/>
  <c r="I1724" i="4"/>
  <c r="G1704" i="6" s="1"/>
  <c r="J1724" i="4"/>
  <c r="K1724" i="4"/>
  <c r="H1704" i="6" s="1"/>
  <c r="M1724" i="4"/>
  <c r="I1704" i="6" s="1"/>
  <c r="N1724" i="4"/>
  <c r="O1724" i="4"/>
  <c r="P1724" i="4"/>
  <c r="J1704" i="6" s="1"/>
  <c r="D1725" i="4"/>
  <c r="B1569" i="6" s="1"/>
  <c r="E1725" i="4"/>
  <c r="C1569" i="6" s="1"/>
  <c r="F1725" i="4"/>
  <c r="D1569" i="6" s="1"/>
  <c r="G1725" i="4"/>
  <c r="E1569" i="6" s="1"/>
  <c r="H1725" i="4"/>
  <c r="F1569" i="6" s="1"/>
  <c r="I1725" i="4"/>
  <c r="G1569" i="6" s="1"/>
  <c r="J1725" i="4"/>
  <c r="K1725" i="4"/>
  <c r="H1569" i="6" s="1"/>
  <c r="M1725" i="4"/>
  <c r="I1569" i="6" s="1"/>
  <c r="N1725" i="4"/>
  <c r="O1725" i="4"/>
  <c r="P1725" i="4"/>
  <c r="J1569" i="6" s="1"/>
  <c r="D1726" i="4"/>
  <c r="B1570" i="6" s="1"/>
  <c r="E1726" i="4"/>
  <c r="C1570" i="6" s="1"/>
  <c r="F1726" i="4"/>
  <c r="D1570" i="6" s="1"/>
  <c r="G1726" i="4"/>
  <c r="E1570" i="6" s="1"/>
  <c r="H1726" i="4"/>
  <c r="F1570" i="6" s="1"/>
  <c r="I1726" i="4"/>
  <c r="G1570" i="6" s="1"/>
  <c r="J1726" i="4"/>
  <c r="K1726" i="4"/>
  <c r="H1570" i="6" s="1"/>
  <c r="M1726" i="4"/>
  <c r="I1570" i="6" s="1"/>
  <c r="N1726" i="4"/>
  <c r="O1726" i="4"/>
  <c r="P1726" i="4"/>
  <c r="J1570" i="6" s="1"/>
  <c r="D1727" i="4"/>
  <c r="B1594" i="6" s="1"/>
  <c r="E1727" i="4"/>
  <c r="C1594" i="6" s="1"/>
  <c r="F1727" i="4"/>
  <c r="D1594" i="6" s="1"/>
  <c r="G1727" i="4"/>
  <c r="E1594" i="6" s="1"/>
  <c r="H1727" i="4"/>
  <c r="F1594" i="6" s="1"/>
  <c r="I1727" i="4"/>
  <c r="G1594" i="6" s="1"/>
  <c r="J1727" i="4"/>
  <c r="K1727" i="4"/>
  <c r="H1594" i="6" s="1"/>
  <c r="M1727" i="4"/>
  <c r="I1594" i="6" s="1"/>
  <c r="N1727" i="4"/>
  <c r="O1727" i="4"/>
  <c r="P1727" i="4"/>
  <c r="J1594" i="6" s="1"/>
  <c r="D1728" i="4"/>
  <c r="B1580" i="6" s="1"/>
  <c r="E1728" i="4"/>
  <c r="C1580" i="6" s="1"/>
  <c r="F1728" i="4"/>
  <c r="D1580" i="6" s="1"/>
  <c r="G1728" i="4"/>
  <c r="E1580" i="6" s="1"/>
  <c r="H1728" i="4"/>
  <c r="F1580" i="6" s="1"/>
  <c r="I1728" i="4"/>
  <c r="G1580" i="6" s="1"/>
  <c r="J1728" i="4"/>
  <c r="K1728" i="4"/>
  <c r="H1580" i="6" s="1"/>
  <c r="M1728" i="4"/>
  <c r="I1580" i="6" s="1"/>
  <c r="N1728" i="4"/>
  <c r="O1728" i="4"/>
  <c r="P1728" i="4"/>
  <c r="J1580" i="6" s="1"/>
  <c r="D1729" i="4"/>
  <c r="B1610" i="6" s="1"/>
  <c r="E1729" i="4"/>
  <c r="C1610" i="6" s="1"/>
  <c r="F1729" i="4"/>
  <c r="D1610" i="6" s="1"/>
  <c r="G1729" i="4"/>
  <c r="E1610" i="6" s="1"/>
  <c r="H1729" i="4"/>
  <c r="F1610" i="6" s="1"/>
  <c r="I1729" i="4"/>
  <c r="G1610" i="6" s="1"/>
  <c r="J1729" i="4"/>
  <c r="K1729" i="4"/>
  <c r="H1610" i="6" s="1"/>
  <c r="M1729" i="4"/>
  <c r="I1610" i="6" s="1"/>
  <c r="N1729" i="4"/>
  <c r="O1729" i="4"/>
  <c r="P1729" i="4"/>
  <c r="J1610" i="6" s="1"/>
  <c r="D1730" i="4"/>
  <c r="B1700" i="6" s="1"/>
  <c r="E1730" i="4"/>
  <c r="C1700" i="6" s="1"/>
  <c r="F1730" i="4"/>
  <c r="D1700" i="6" s="1"/>
  <c r="G1730" i="4"/>
  <c r="E1700" i="6" s="1"/>
  <c r="H1730" i="4"/>
  <c r="F1700" i="6" s="1"/>
  <c r="I1730" i="4"/>
  <c r="G1700" i="6" s="1"/>
  <c r="J1730" i="4"/>
  <c r="K1730" i="4"/>
  <c r="H1700" i="6" s="1"/>
  <c r="M1730" i="4"/>
  <c r="I1700" i="6" s="1"/>
  <c r="N1730" i="4"/>
  <c r="O1730" i="4"/>
  <c r="P1730" i="4"/>
  <c r="J1700" i="6" s="1"/>
  <c r="D1731" i="4"/>
  <c r="B1575" i="6" s="1"/>
  <c r="E1731" i="4"/>
  <c r="C1575" i="6" s="1"/>
  <c r="F1731" i="4"/>
  <c r="D1575" i="6" s="1"/>
  <c r="G1731" i="4"/>
  <c r="E1575" i="6" s="1"/>
  <c r="H1731" i="4"/>
  <c r="F1575" i="6" s="1"/>
  <c r="I1731" i="4"/>
  <c r="G1575" i="6" s="1"/>
  <c r="J1731" i="4"/>
  <c r="K1731" i="4"/>
  <c r="H1575" i="6" s="1"/>
  <c r="M1731" i="4"/>
  <c r="I1575" i="6" s="1"/>
  <c r="N1731" i="4"/>
  <c r="O1731" i="4"/>
  <c r="P1731" i="4"/>
  <c r="J1575" i="6" s="1"/>
  <c r="D1732" i="4"/>
  <c r="B1509" i="6" s="1"/>
  <c r="E1732" i="4"/>
  <c r="C1509" i="6" s="1"/>
  <c r="F1732" i="4"/>
  <c r="D1509" i="6" s="1"/>
  <c r="G1732" i="4"/>
  <c r="E1509" i="6" s="1"/>
  <c r="H1732" i="4"/>
  <c r="F1509" i="6" s="1"/>
  <c r="I1732" i="4"/>
  <c r="G1509" i="6" s="1"/>
  <c r="J1732" i="4"/>
  <c r="K1732" i="4"/>
  <c r="H1509" i="6" s="1"/>
  <c r="M1732" i="4"/>
  <c r="I1509" i="6" s="1"/>
  <c r="N1732" i="4"/>
  <c r="O1732" i="4"/>
  <c r="P1732" i="4"/>
  <c r="J1509" i="6" s="1"/>
  <c r="D1733" i="4"/>
  <c r="B1507" i="6" s="1"/>
  <c r="E1733" i="4"/>
  <c r="C1507" i="6" s="1"/>
  <c r="F1733" i="4"/>
  <c r="D1507" i="6" s="1"/>
  <c r="G1733" i="4"/>
  <c r="E1507" i="6" s="1"/>
  <c r="H1733" i="4"/>
  <c r="F1507" i="6" s="1"/>
  <c r="I1733" i="4"/>
  <c r="G1507" i="6" s="1"/>
  <c r="J1733" i="4"/>
  <c r="K1733" i="4"/>
  <c r="H1507" i="6" s="1"/>
  <c r="M1733" i="4"/>
  <c r="I1507" i="6" s="1"/>
  <c r="N1733" i="4"/>
  <c r="O1733" i="4"/>
  <c r="P1733" i="4"/>
  <c r="J1507" i="6" s="1"/>
  <c r="D1734" i="4"/>
  <c r="B584" i="6" s="1"/>
  <c r="E1734" i="4"/>
  <c r="C584" i="6" s="1"/>
  <c r="F1734" i="4"/>
  <c r="D584" i="6" s="1"/>
  <c r="G1734" i="4"/>
  <c r="E584" i="6" s="1"/>
  <c r="H1734" i="4"/>
  <c r="F584" i="6" s="1"/>
  <c r="I1734" i="4"/>
  <c r="G584" i="6" s="1"/>
  <c r="J1734" i="4"/>
  <c r="K1734" i="4"/>
  <c r="H584" i="6" s="1"/>
  <c r="M1734" i="4"/>
  <c r="I584" i="6" s="1"/>
  <c r="N1734" i="4"/>
  <c r="O1734" i="4"/>
  <c r="P1734" i="4"/>
  <c r="J584" i="6" s="1"/>
  <c r="D1735" i="4"/>
  <c r="B505" i="6" s="1"/>
  <c r="E1735" i="4"/>
  <c r="C505" i="6" s="1"/>
  <c r="F1735" i="4"/>
  <c r="D505" i="6" s="1"/>
  <c r="G1735" i="4"/>
  <c r="E505" i="6" s="1"/>
  <c r="H1735" i="4"/>
  <c r="F505" i="6" s="1"/>
  <c r="I1735" i="4"/>
  <c r="G505" i="6" s="1"/>
  <c r="J1735" i="4"/>
  <c r="K1735" i="4"/>
  <c r="H505" i="6" s="1"/>
  <c r="M1735" i="4"/>
  <c r="I505" i="6" s="1"/>
  <c r="N1735" i="4"/>
  <c r="O1735" i="4"/>
  <c r="P1735" i="4"/>
  <c r="J505" i="6" s="1"/>
  <c r="D1736" i="4"/>
  <c r="B501" i="6" s="1"/>
  <c r="E1736" i="4"/>
  <c r="C501" i="6" s="1"/>
  <c r="F1736" i="4"/>
  <c r="D501" i="6" s="1"/>
  <c r="G1736" i="4"/>
  <c r="E501" i="6" s="1"/>
  <c r="H1736" i="4"/>
  <c r="F501" i="6" s="1"/>
  <c r="I1736" i="4"/>
  <c r="G501" i="6" s="1"/>
  <c r="J1736" i="4"/>
  <c r="K1736" i="4"/>
  <c r="H501" i="6" s="1"/>
  <c r="M1736" i="4"/>
  <c r="I501" i="6" s="1"/>
  <c r="N1736" i="4"/>
  <c r="O1736" i="4"/>
  <c r="P1736" i="4"/>
  <c r="J501" i="6" s="1"/>
  <c r="D1737" i="4"/>
  <c r="B482" i="6" s="1"/>
  <c r="E1737" i="4"/>
  <c r="C482" i="6" s="1"/>
  <c r="F1737" i="4"/>
  <c r="D482" i="6" s="1"/>
  <c r="G1737" i="4"/>
  <c r="E482" i="6" s="1"/>
  <c r="H1737" i="4"/>
  <c r="F482" i="6" s="1"/>
  <c r="I1737" i="4"/>
  <c r="G482" i="6" s="1"/>
  <c r="J1737" i="4"/>
  <c r="K1737" i="4"/>
  <c r="H482" i="6" s="1"/>
  <c r="M1737" i="4"/>
  <c r="I482" i="6" s="1"/>
  <c r="N1737" i="4"/>
  <c r="O1737" i="4"/>
  <c r="P1737" i="4"/>
  <c r="J482" i="6" s="1"/>
  <c r="D1738" i="4"/>
  <c r="B215" i="6" s="1"/>
  <c r="E1738" i="4"/>
  <c r="C215" i="6" s="1"/>
  <c r="F1738" i="4"/>
  <c r="D215" i="6" s="1"/>
  <c r="G1738" i="4"/>
  <c r="E215" i="6" s="1"/>
  <c r="H1738" i="4"/>
  <c r="F215" i="6" s="1"/>
  <c r="I1738" i="4"/>
  <c r="G215" i="6" s="1"/>
  <c r="J1738" i="4"/>
  <c r="K1738" i="4"/>
  <c r="H215" i="6" s="1"/>
  <c r="M1738" i="4"/>
  <c r="I215" i="6" s="1"/>
  <c r="N1738" i="4"/>
  <c r="O1738" i="4"/>
  <c r="P1738" i="4"/>
  <c r="J215" i="6" s="1"/>
  <c r="D1739" i="4"/>
  <c r="B709" i="6" s="1"/>
  <c r="E1739" i="4"/>
  <c r="C709" i="6" s="1"/>
  <c r="F1739" i="4"/>
  <c r="D709" i="6" s="1"/>
  <c r="G1739" i="4"/>
  <c r="E709" i="6" s="1"/>
  <c r="H1739" i="4"/>
  <c r="F709" i="6" s="1"/>
  <c r="I1739" i="4"/>
  <c r="G709" i="6" s="1"/>
  <c r="J1739" i="4"/>
  <c r="K1739" i="4"/>
  <c r="H709" i="6" s="1"/>
  <c r="M1739" i="4"/>
  <c r="I709" i="6" s="1"/>
  <c r="N1739" i="4"/>
  <c r="O1739" i="4"/>
  <c r="P1739" i="4"/>
  <c r="J709" i="6" s="1"/>
  <c r="D1740" i="4"/>
  <c r="B352" i="6" s="1"/>
  <c r="E1740" i="4"/>
  <c r="C352" i="6" s="1"/>
  <c r="F1740" i="4"/>
  <c r="D352" i="6" s="1"/>
  <c r="G1740" i="4"/>
  <c r="E352" i="6" s="1"/>
  <c r="H1740" i="4"/>
  <c r="F352" i="6" s="1"/>
  <c r="I1740" i="4"/>
  <c r="G352" i="6" s="1"/>
  <c r="J1740" i="4"/>
  <c r="K1740" i="4"/>
  <c r="H352" i="6" s="1"/>
  <c r="M1740" i="4"/>
  <c r="I352" i="6" s="1"/>
  <c r="N1740" i="4"/>
  <c r="O1740" i="4"/>
  <c r="P1740" i="4"/>
  <c r="J352" i="6" s="1"/>
  <c r="D1741" i="4"/>
  <c r="B281" i="6" s="1"/>
  <c r="E1741" i="4"/>
  <c r="C281" i="6" s="1"/>
  <c r="F1741" i="4"/>
  <c r="D281" i="6" s="1"/>
  <c r="G1741" i="4"/>
  <c r="E281" i="6" s="1"/>
  <c r="H1741" i="4"/>
  <c r="F281" i="6" s="1"/>
  <c r="I1741" i="4"/>
  <c r="G281" i="6" s="1"/>
  <c r="J1741" i="4"/>
  <c r="K1741" i="4"/>
  <c r="H281" i="6" s="1"/>
  <c r="M1741" i="4"/>
  <c r="I281" i="6" s="1"/>
  <c r="N1741" i="4"/>
  <c r="O1741" i="4"/>
  <c r="P1741" i="4"/>
  <c r="J281" i="6" s="1"/>
  <c r="D1742" i="4"/>
  <c r="B194" i="6" s="1"/>
  <c r="E1742" i="4"/>
  <c r="C194" i="6" s="1"/>
  <c r="F1742" i="4"/>
  <c r="D194" i="6" s="1"/>
  <c r="G1742" i="4"/>
  <c r="E194" i="6" s="1"/>
  <c r="H1742" i="4"/>
  <c r="F194" i="6" s="1"/>
  <c r="I1742" i="4"/>
  <c r="G194" i="6" s="1"/>
  <c r="J1742" i="4"/>
  <c r="K1742" i="4"/>
  <c r="H194" i="6" s="1"/>
  <c r="M1742" i="4"/>
  <c r="I194" i="6" s="1"/>
  <c r="N1742" i="4"/>
  <c r="O1742" i="4"/>
  <c r="P1742" i="4"/>
  <c r="J194" i="6" s="1"/>
  <c r="D1743" i="4"/>
  <c r="B1542" i="6" s="1"/>
  <c r="E1743" i="4"/>
  <c r="C1542" i="6" s="1"/>
  <c r="F1743" i="4"/>
  <c r="D1542" i="6" s="1"/>
  <c r="G1743" i="4"/>
  <c r="E1542" i="6" s="1"/>
  <c r="H1743" i="4"/>
  <c r="F1542" i="6" s="1"/>
  <c r="I1743" i="4"/>
  <c r="G1542" i="6" s="1"/>
  <c r="J1743" i="4"/>
  <c r="K1743" i="4"/>
  <c r="H1542" i="6" s="1"/>
  <c r="M1743" i="4"/>
  <c r="I1542" i="6" s="1"/>
  <c r="N1743" i="4"/>
  <c r="O1743" i="4"/>
  <c r="P1743" i="4"/>
  <c r="J1542" i="6" s="1"/>
  <c r="D1744" i="4"/>
  <c r="B175" i="6" s="1"/>
  <c r="E1744" i="4"/>
  <c r="C175" i="6" s="1"/>
  <c r="F1744" i="4"/>
  <c r="D175" i="6" s="1"/>
  <c r="G1744" i="4"/>
  <c r="E175" i="6" s="1"/>
  <c r="H1744" i="4"/>
  <c r="F175" i="6" s="1"/>
  <c r="I1744" i="4"/>
  <c r="G175" i="6" s="1"/>
  <c r="J1744" i="4"/>
  <c r="K1744" i="4"/>
  <c r="H175" i="6" s="1"/>
  <c r="M1744" i="4"/>
  <c r="I175" i="6" s="1"/>
  <c r="N1744" i="4"/>
  <c r="O1744" i="4"/>
  <c r="P1744" i="4"/>
  <c r="J175" i="6" s="1"/>
  <c r="D1745" i="4"/>
  <c r="B590" i="6" s="1"/>
  <c r="E1745" i="4"/>
  <c r="C590" i="6" s="1"/>
  <c r="F1745" i="4"/>
  <c r="D590" i="6" s="1"/>
  <c r="G1745" i="4"/>
  <c r="E590" i="6" s="1"/>
  <c r="H1745" i="4"/>
  <c r="F590" i="6" s="1"/>
  <c r="I1745" i="4"/>
  <c r="G590" i="6" s="1"/>
  <c r="J1745" i="4"/>
  <c r="K1745" i="4"/>
  <c r="H590" i="6" s="1"/>
  <c r="M1745" i="4"/>
  <c r="I590" i="6" s="1"/>
  <c r="N1745" i="4"/>
  <c r="O1745" i="4"/>
  <c r="P1745" i="4"/>
  <c r="J590" i="6" s="1"/>
  <c r="D1746" i="4"/>
  <c r="B303" i="6" s="1"/>
  <c r="E1746" i="4"/>
  <c r="C303" i="6" s="1"/>
  <c r="F1746" i="4"/>
  <c r="D303" i="6" s="1"/>
  <c r="G1746" i="4"/>
  <c r="E303" i="6" s="1"/>
  <c r="H1746" i="4"/>
  <c r="F303" i="6" s="1"/>
  <c r="I1746" i="4"/>
  <c r="G303" i="6" s="1"/>
  <c r="J1746" i="4"/>
  <c r="K1746" i="4"/>
  <c r="H303" i="6" s="1"/>
  <c r="M1746" i="4"/>
  <c r="I303" i="6" s="1"/>
  <c r="N1746" i="4"/>
  <c r="O1746" i="4"/>
  <c r="P1746" i="4"/>
  <c r="J303" i="6" s="1"/>
  <c r="D1747" i="4"/>
  <c r="B170" i="6" s="1"/>
  <c r="E1747" i="4"/>
  <c r="C170" i="6" s="1"/>
  <c r="F1747" i="4"/>
  <c r="D170" i="6" s="1"/>
  <c r="G1747" i="4"/>
  <c r="E170" i="6" s="1"/>
  <c r="H1747" i="4"/>
  <c r="F170" i="6" s="1"/>
  <c r="I1747" i="4"/>
  <c r="G170" i="6" s="1"/>
  <c r="J1747" i="4"/>
  <c r="K1747" i="4"/>
  <c r="H170" i="6" s="1"/>
  <c r="M1747" i="4"/>
  <c r="I170" i="6" s="1"/>
  <c r="N1747" i="4"/>
  <c r="O1747" i="4"/>
  <c r="P1747" i="4"/>
  <c r="J170" i="6" s="1"/>
  <c r="D1748" i="4"/>
  <c r="B562" i="6" s="1"/>
  <c r="E1748" i="4"/>
  <c r="C562" i="6" s="1"/>
  <c r="F1748" i="4"/>
  <c r="D562" i="6" s="1"/>
  <c r="G1748" i="4"/>
  <c r="E562" i="6" s="1"/>
  <c r="H1748" i="4"/>
  <c r="F562" i="6" s="1"/>
  <c r="I1748" i="4"/>
  <c r="G562" i="6" s="1"/>
  <c r="J1748" i="4"/>
  <c r="K1748" i="4"/>
  <c r="H562" i="6" s="1"/>
  <c r="M1748" i="4"/>
  <c r="I562" i="6" s="1"/>
  <c r="N1748" i="4"/>
  <c r="O1748" i="4"/>
  <c r="P1748" i="4"/>
  <c r="J562" i="6" s="1"/>
  <c r="D1749" i="4"/>
  <c r="B1500" i="6" s="1"/>
  <c r="E1749" i="4"/>
  <c r="C1500" i="6" s="1"/>
  <c r="F1749" i="4"/>
  <c r="D1500" i="6" s="1"/>
  <c r="G1749" i="4"/>
  <c r="E1500" i="6" s="1"/>
  <c r="H1749" i="4"/>
  <c r="F1500" i="6" s="1"/>
  <c r="I1749" i="4"/>
  <c r="G1500" i="6" s="1"/>
  <c r="J1749" i="4"/>
  <c r="K1749" i="4"/>
  <c r="H1500" i="6" s="1"/>
  <c r="M1749" i="4"/>
  <c r="I1500" i="6" s="1"/>
  <c r="N1749" i="4"/>
  <c r="O1749" i="4"/>
  <c r="P1749" i="4"/>
  <c r="J1500" i="6" s="1"/>
  <c r="D1750" i="4"/>
  <c r="B842" i="6" s="1"/>
  <c r="E1750" i="4"/>
  <c r="C842" i="6" s="1"/>
  <c r="F1750" i="4"/>
  <c r="D842" i="6" s="1"/>
  <c r="G1750" i="4"/>
  <c r="E842" i="6" s="1"/>
  <c r="H1750" i="4"/>
  <c r="F842" i="6" s="1"/>
  <c r="I1750" i="4"/>
  <c r="G842" i="6" s="1"/>
  <c r="J1750" i="4"/>
  <c r="K1750" i="4"/>
  <c r="H842" i="6" s="1"/>
  <c r="M1750" i="4"/>
  <c r="I842" i="6" s="1"/>
  <c r="N1750" i="4"/>
  <c r="O1750" i="4"/>
  <c r="P1750" i="4"/>
  <c r="J842" i="6" s="1"/>
  <c r="D1751" i="4"/>
  <c r="B896" i="6" s="1"/>
  <c r="E1751" i="4"/>
  <c r="C896" i="6" s="1"/>
  <c r="F1751" i="4"/>
  <c r="D896" i="6" s="1"/>
  <c r="G1751" i="4"/>
  <c r="E896" i="6" s="1"/>
  <c r="H1751" i="4"/>
  <c r="F896" i="6" s="1"/>
  <c r="I1751" i="4"/>
  <c r="G896" i="6" s="1"/>
  <c r="J1751" i="4"/>
  <c r="K1751" i="4"/>
  <c r="H896" i="6" s="1"/>
  <c r="M1751" i="4"/>
  <c r="I896" i="6" s="1"/>
  <c r="N1751" i="4"/>
  <c r="O1751" i="4"/>
  <c r="P1751" i="4"/>
  <c r="J896" i="6" s="1"/>
  <c r="D1752" i="4"/>
  <c r="B576" i="6" s="1"/>
  <c r="E1752" i="4"/>
  <c r="C576" i="6" s="1"/>
  <c r="F1752" i="4"/>
  <c r="D576" i="6" s="1"/>
  <c r="G1752" i="4"/>
  <c r="E576" i="6" s="1"/>
  <c r="H1752" i="4"/>
  <c r="F576" i="6" s="1"/>
  <c r="I1752" i="4"/>
  <c r="G576" i="6" s="1"/>
  <c r="J1752" i="4"/>
  <c r="K1752" i="4"/>
  <c r="H576" i="6" s="1"/>
  <c r="M1752" i="4"/>
  <c r="I576" i="6" s="1"/>
  <c r="N1752" i="4"/>
  <c r="O1752" i="4"/>
  <c r="P1752" i="4"/>
  <c r="J576" i="6" s="1"/>
  <c r="D1753" i="4"/>
  <c r="B447" i="6" s="1"/>
  <c r="E1753" i="4"/>
  <c r="C447" i="6" s="1"/>
  <c r="F1753" i="4"/>
  <c r="D447" i="6" s="1"/>
  <c r="G1753" i="4"/>
  <c r="E447" i="6" s="1"/>
  <c r="H1753" i="4"/>
  <c r="F447" i="6" s="1"/>
  <c r="I1753" i="4"/>
  <c r="G447" i="6" s="1"/>
  <c r="J1753" i="4"/>
  <c r="K1753" i="4"/>
  <c r="H447" i="6" s="1"/>
  <c r="M1753" i="4"/>
  <c r="I447" i="6" s="1"/>
  <c r="N1753" i="4"/>
  <c r="O1753" i="4"/>
  <c r="P1753" i="4"/>
  <c r="J447" i="6" s="1"/>
  <c r="D1754" i="4"/>
  <c r="B448" i="6" s="1"/>
  <c r="E1754" i="4"/>
  <c r="C448" i="6" s="1"/>
  <c r="F1754" i="4"/>
  <c r="D448" i="6" s="1"/>
  <c r="G1754" i="4"/>
  <c r="E448" i="6" s="1"/>
  <c r="H1754" i="4"/>
  <c r="F448" i="6" s="1"/>
  <c r="I1754" i="4"/>
  <c r="G448" i="6" s="1"/>
  <c r="J1754" i="4"/>
  <c r="K1754" i="4"/>
  <c r="H448" i="6" s="1"/>
  <c r="M1754" i="4"/>
  <c r="I448" i="6" s="1"/>
  <c r="N1754" i="4"/>
  <c r="O1754" i="4"/>
  <c r="P1754" i="4"/>
  <c r="J448" i="6" s="1"/>
  <c r="D1755" i="4"/>
  <c r="B1552" i="6" s="1"/>
  <c r="E1755" i="4"/>
  <c r="C1552" i="6" s="1"/>
  <c r="F1755" i="4"/>
  <c r="D1552" i="6" s="1"/>
  <c r="G1755" i="4"/>
  <c r="E1552" i="6" s="1"/>
  <c r="H1755" i="4"/>
  <c r="F1552" i="6" s="1"/>
  <c r="I1755" i="4"/>
  <c r="G1552" i="6" s="1"/>
  <c r="J1755" i="4"/>
  <c r="K1755" i="4"/>
  <c r="H1552" i="6" s="1"/>
  <c r="M1755" i="4"/>
  <c r="I1552" i="6" s="1"/>
  <c r="N1755" i="4"/>
  <c r="O1755" i="4"/>
  <c r="P1755" i="4"/>
  <c r="J1552" i="6" s="1"/>
  <c r="D1756" i="4"/>
  <c r="B1302" i="6" s="1"/>
  <c r="E1756" i="4"/>
  <c r="C1302" i="6" s="1"/>
  <c r="F1756" i="4"/>
  <c r="D1302" i="6" s="1"/>
  <c r="G1756" i="4"/>
  <c r="E1302" i="6" s="1"/>
  <c r="H1756" i="4"/>
  <c r="F1302" i="6" s="1"/>
  <c r="I1756" i="4"/>
  <c r="G1302" i="6" s="1"/>
  <c r="J1756" i="4"/>
  <c r="K1756" i="4"/>
  <c r="H1302" i="6" s="1"/>
  <c r="M1756" i="4"/>
  <c r="I1302" i="6" s="1"/>
  <c r="N1756" i="4"/>
  <c r="O1756" i="4"/>
  <c r="P1756" i="4"/>
  <c r="J1302" i="6" s="1"/>
  <c r="D1757" i="4"/>
  <c r="B665" i="6" s="1"/>
  <c r="E1757" i="4"/>
  <c r="C665" i="6" s="1"/>
  <c r="F1757" i="4"/>
  <c r="D665" i="6" s="1"/>
  <c r="G1757" i="4"/>
  <c r="E665" i="6" s="1"/>
  <c r="H1757" i="4"/>
  <c r="F665" i="6" s="1"/>
  <c r="I1757" i="4"/>
  <c r="G665" i="6" s="1"/>
  <c r="J1757" i="4"/>
  <c r="K1757" i="4"/>
  <c r="H665" i="6" s="1"/>
  <c r="M1757" i="4"/>
  <c r="I665" i="6" s="1"/>
  <c r="N1757" i="4"/>
  <c r="O1757" i="4"/>
  <c r="P1757" i="4"/>
  <c r="J665" i="6" s="1"/>
  <c r="D1758" i="4"/>
  <c r="B705" i="6" s="1"/>
  <c r="E1758" i="4"/>
  <c r="C705" i="6" s="1"/>
  <c r="F1758" i="4"/>
  <c r="D705" i="6" s="1"/>
  <c r="G1758" i="4"/>
  <c r="E705" i="6" s="1"/>
  <c r="H1758" i="4"/>
  <c r="F705" i="6" s="1"/>
  <c r="I1758" i="4"/>
  <c r="G705" i="6" s="1"/>
  <c r="J1758" i="4"/>
  <c r="K1758" i="4"/>
  <c r="H705" i="6" s="1"/>
  <c r="M1758" i="4"/>
  <c r="I705" i="6" s="1"/>
  <c r="N1758" i="4"/>
  <c r="O1758" i="4"/>
  <c r="P1758" i="4"/>
  <c r="J705" i="6" s="1"/>
  <c r="D1759" i="4"/>
  <c r="B706" i="6" s="1"/>
  <c r="E1759" i="4"/>
  <c r="C706" i="6" s="1"/>
  <c r="F1759" i="4"/>
  <c r="D706" i="6" s="1"/>
  <c r="G1759" i="4"/>
  <c r="E706" i="6" s="1"/>
  <c r="H1759" i="4"/>
  <c r="F706" i="6" s="1"/>
  <c r="I1759" i="4"/>
  <c r="G706" i="6" s="1"/>
  <c r="J1759" i="4"/>
  <c r="K1759" i="4"/>
  <c r="H706" i="6" s="1"/>
  <c r="M1759" i="4"/>
  <c r="I706" i="6" s="1"/>
  <c r="N1759" i="4"/>
  <c r="O1759" i="4"/>
  <c r="P1759" i="4"/>
  <c r="J706" i="6" s="1"/>
  <c r="D1760" i="4"/>
  <c r="B552" i="6" s="1"/>
  <c r="E1760" i="4"/>
  <c r="C552" i="6" s="1"/>
  <c r="F1760" i="4"/>
  <c r="D552" i="6" s="1"/>
  <c r="G1760" i="4"/>
  <c r="E552" i="6" s="1"/>
  <c r="H1760" i="4"/>
  <c r="F552" i="6" s="1"/>
  <c r="I1760" i="4"/>
  <c r="G552" i="6" s="1"/>
  <c r="J1760" i="4"/>
  <c r="K1760" i="4"/>
  <c r="H552" i="6" s="1"/>
  <c r="M1760" i="4"/>
  <c r="I552" i="6" s="1"/>
  <c r="N1760" i="4"/>
  <c r="O1760" i="4"/>
  <c r="P1760" i="4"/>
  <c r="J552" i="6" s="1"/>
  <c r="D1761" i="4"/>
  <c r="B1697" i="6" s="1"/>
  <c r="E1761" i="4"/>
  <c r="C1697" i="6" s="1"/>
  <c r="F1761" i="4"/>
  <c r="D1697" i="6" s="1"/>
  <c r="G1761" i="4"/>
  <c r="E1697" i="6" s="1"/>
  <c r="H1761" i="4"/>
  <c r="F1697" i="6" s="1"/>
  <c r="I1761" i="4"/>
  <c r="G1697" i="6" s="1"/>
  <c r="J1761" i="4"/>
  <c r="K1761" i="4"/>
  <c r="H1697" i="6" s="1"/>
  <c r="M1761" i="4"/>
  <c r="I1697" i="6" s="1"/>
  <c r="N1761" i="4"/>
  <c r="O1761" i="4"/>
  <c r="P1761" i="4"/>
  <c r="J1697" i="6" s="1"/>
  <c r="D1762" i="4"/>
  <c r="B1524" i="6" s="1"/>
  <c r="E1762" i="4"/>
  <c r="C1524" i="6" s="1"/>
  <c r="F1762" i="4"/>
  <c r="D1524" i="6" s="1"/>
  <c r="G1762" i="4"/>
  <c r="E1524" i="6" s="1"/>
  <c r="H1762" i="4"/>
  <c r="F1524" i="6" s="1"/>
  <c r="I1762" i="4"/>
  <c r="G1524" i="6" s="1"/>
  <c r="J1762" i="4"/>
  <c r="K1762" i="4"/>
  <c r="H1524" i="6" s="1"/>
  <c r="M1762" i="4"/>
  <c r="I1524" i="6" s="1"/>
  <c r="N1762" i="4"/>
  <c r="O1762" i="4"/>
  <c r="P1762" i="4"/>
  <c r="J1524" i="6" s="1"/>
  <c r="D1763" i="4"/>
  <c r="B1531" i="6" s="1"/>
  <c r="E1763" i="4"/>
  <c r="C1531" i="6" s="1"/>
  <c r="F1763" i="4"/>
  <c r="D1531" i="6" s="1"/>
  <c r="G1763" i="4"/>
  <c r="E1531" i="6" s="1"/>
  <c r="H1763" i="4"/>
  <c r="F1531" i="6" s="1"/>
  <c r="I1763" i="4"/>
  <c r="G1531" i="6" s="1"/>
  <c r="J1763" i="4"/>
  <c r="K1763" i="4"/>
  <c r="H1531" i="6" s="1"/>
  <c r="M1763" i="4"/>
  <c r="I1531" i="6" s="1"/>
  <c r="N1763" i="4"/>
  <c r="O1763" i="4"/>
  <c r="P1763" i="4"/>
  <c r="J1531" i="6" s="1"/>
  <c r="D1764" i="4"/>
  <c r="B1712" i="6" s="1"/>
  <c r="E1764" i="4"/>
  <c r="C1712" i="6" s="1"/>
  <c r="F1764" i="4"/>
  <c r="D1712" i="6" s="1"/>
  <c r="G1764" i="4"/>
  <c r="E1712" i="6" s="1"/>
  <c r="H1764" i="4"/>
  <c r="F1712" i="6" s="1"/>
  <c r="I1764" i="4"/>
  <c r="G1712" i="6" s="1"/>
  <c r="J1764" i="4"/>
  <c r="K1764" i="4"/>
  <c r="H1712" i="6" s="1"/>
  <c r="M1764" i="4"/>
  <c r="I1712" i="6" s="1"/>
  <c r="N1764" i="4"/>
  <c r="O1764" i="4"/>
  <c r="P1764" i="4"/>
  <c r="J1712" i="6" s="1"/>
  <c r="D1765" i="4"/>
  <c r="B721" i="6" s="1"/>
  <c r="E1765" i="4"/>
  <c r="C721" i="6" s="1"/>
  <c r="F1765" i="4"/>
  <c r="D721" i="6" s="1"/>
  <c r="G1765" i="4"/>
  <c r="E721" i="6" s="1"/>
  <c r="H1765" i="4"/>
  <c r="F721" i="6" s="1"/>
  <c r="I1765" i="4"/>
  <c r="G721" i="6" s="1"/>
  <c r="J1765" i="4"/>
  <c r="K1765" i="4"/>
  <c r="H721" i="6" s="1"/>
  <c r="M1765" i="4"/>
  <c r="I721" i="6" s="1"/>
  <c r="N1765" i="4"/>
  <c r="O1765" i="4"/>
  <c r="P1765" i="4"/>
  <c r="J721" i="6" s="1"/>
  <c r="D1766" i="4"/>
  <c r="B355" i="6" s="1"/>
  <c r="E1766" i="4"/>
  <c r="C355" i="6" s="1"/>
  <c r="F1766" i="4"/>
  <c r="D355" i="6" s="1"/>
  <c r="G1766" i="4"/>
  <c r="E355" i="6" s="1"/>
  <c r="H1766" i="4"/>
  <c r="F355" i="6" s="1"/>
  <c r="I1766" i="4"/>
  <c r="G355" i="6" s="1"/>
  <c r="J1766" i="4"/>
  <c r="K1766" i="4"/>
  <c r="H355" i="6" s="1"/>
  <c r="M1766" i="4"/>
  <c r="I355" i="6" s="1"/>
  <c r="N1766" i="4"/>
  <c r="O1766" i="4"/>
  <c r="P1766" i="4"/>
  <c r="J355" i="6" s="1"/>
  <c r="D1767" i="4"/>
  <c r="B1759" i="6" s="1"/>
  <c r="E1767" i="4"/>
  <c r="C1759" i="6" s="1"/>
  <c r="F1767" i="4"/>
  <c r="D1759" i="6" s="1"/>
  <c r="G1767" i="4"/>
  <c r="E1759" i="6" s="1"/>
  <c r="H1767" i="4"/>
  <c r="F1759" i="6" s="1"/>
  <c r="I1767" i="4"/>
  <c r="G1759" i="6" s="1"/>
  <c r="J1767" i="4"/>
  <c r="K1767" i="4"/>
  <c r="H1759" i="6" s="1"/>
  <c r="M1767" i="4"/>
  <c r="I1759" i="6" s="1"/>
  <c r="N1767" i="4"/>
  <c r="O1767" i="4"/>
  <c r="P1767" i="4"/>
  <c r="J1759" i="6" s="1"/>
  <c r="D1768" i="4"/>
  <c r="B600" i="6" s="1"/>
  <c r="E1768" i="4"/>
  <c r="C600" i="6" s="1"/>
  <c r="F1768" i="4"/>
  <c r="D600" i="6" s="1"/>
  <c r="G1768" i="4"/>
  <c r="E600" i="6" s="1"/>
  <c r="H1768" i="4"/>
  <c r="F600" i="6" s="1"/>
  <c r="I1768" i="4"/>
  <c r="G600" i="6" s="1"/>
  <c r="J1768" i="4"/>
  <c r="K1768" i="4"/>
  <c r="H600" i="6" s="1"/>
  <c r="M1768" i="4"/>
  <c r="I600" i="6" s="1"/>
  <c r="N1768" i="4"/>
  <c r="O1768" i="4"/>
  <c r="P1768" i="4"/>
  <c r="J600" i="6" s="1"/>
  <c r="D1769" i="4"/>
  <c r="B1606" i="6" s="1"/>
  <c r="E1769" i="4"/>
  <c r="C1606" i="6" s="1"/>
  <c r="F1769" i="4"/>
  <c r="D1606" i="6" s="1"/>
  <c r="G1769" i="4"/>
  <c r="E1606" i="6" s="1"/>
  <c r="H1769" i="4"/>
  <c r="F1606" i="6" s="1"/>
  <c r="I1769" i="4"/>
  <c r="G1606" i="6" s="1"/>
  <c r="J1769" i="4"/>
  <c r="K1769" i="4"/>
  <c r="H1606" i="6" s="1"/>
  <c r="M1769" i="4"/>
  <c r="I1606" i="6" s="1"/>
  <c r="N1769" i="4"/>
  <c r="O1769" i="4"/>
  <c r="P1769" i="4"/>
  <c r="J1606" i="6" s="1"/>
  <c r="D1770" i="4"/>
  <c r="B1746" i="6" s="1"/>
  <c r="E1770" i="4"/>
  <c r="C1746" i="6" s="1"/>
  <c r="F1770" i="4"/>
  <c r="D1746" i="6" s="1"/>
  <c r="G1770" i="4"/>
  <c r="E1746" i="6" s="1"/>
  <c r="H1770" i="4"/>
  <c r="F1746" i="6" s="1"/>
  <c r="I1770" i="4"/>
  <c r="G1746" i="6" s="1"/>
  <c r="J1770" i="4"/>
  <c r="K1770" i="4"/>
  <c r="H1746" i="6" s="1"/>
  <c r="M1770" i="4"/>
  <c r="I1746" i="6" s="1"/>
  <c r="N1770" i="4"/>
  <c r="O1770" i="4"/>
  <c r="P1770" i="4"/>
  <c r="J1746" i="6" s="1"/>
  <c r="D1771" i="4"/>
  <c r="B544" i="6" s="1"/>
  <c r="E1771" i="4"/>
  <c r="C544" i="6" s="1"/>
  <c r="F1771" i="4"/>
  <c r="D544" i="6" s="1"/>
  <c r="G1771" i="4"/>
  <c r="E544" i="6" s="1"/>
  <c r="H1771" i="4"/>
  <c r="F544" i="6" s="1"/>
  <c r="I1771" i="4"/>
  <c r="G544" i="6" s="1"/>
  <c r="J1771" i="4"/>
  <c r="K1771" i="4"/>
  <c r="H544" i="6" s="1"/>
  <c r="M1771" i="4"/>
  <c r="I544" i="6" s="1"/>
  <c r="N1771" i="4"/>
  <c r="O1771" i="4"/>
  <c r="P1771" i="4"/>
  <c r="J544" i="6" s="1"/>
  <c r="D1772" i="4"/>
  <c r="B1394" i="6" s="1"/>
  <c r="E1772" i="4"/>
  <c r="C1394" i="6" s="1"/>
  <c r="F1772" i="4"/>
  <c r="D1394" i="6" s="1"/>
  <c r="G1772" i="4"/>
  <c r="E1394" i="6" s="1"/>
  <c r="H1772" i="4"/>
  <c r="F1394" i="6" s="1"/>
  <c r="I1772" i="4"/>
  <c r="G1394" i="6" s="1"/>
  <c r="J1772" i="4"/>
  <c r="K1772" i="4"/>
  <c r="H1394" i="6" s="1"/>
  <c r="M1772" i="4"/>
  <c r="I1394" i="6" s="1"/>
  <c r="N1772" i="4"/>
  <c r="O1772" i="4"/>
  <c r="P1772" i="4"/>
  <c r="J1394" i="6" s="1"/>
  <c r="D1773" i="4"/>
  <c r="B690" i="6" s="1"/>
  <c r="E1773" i="4"/>
  <c r="C690" i="6" s="1"/>
  <c r="F1773" i="4"/>
  <c r="D690" i="6" s="1"/>
  <c r="G1773" i="4"/>
  <c r="E690" i="6" s="1"/>
  <c r="H1773" i="4"/>
  <c r="F690" i="6" s="1"/>
  <c r="I1773" i="4"/>
  <c r="G690" i="6" s="1"/>
  <c r="J1773" i="4"/>
  <c r="K1773" i="4"/>
  <c r="H690" i="6" s="1"/>
  <c r="M1773" i="4"/>
  <c r="I690" i="6" s="1"/>
  <c r="N1773" i="4"/>
  <c r="O1773" i="4"/>
  <c r="P1773" i="4"/>
  <c r="J690" i="6" s="1"/>
  <c r="D1774" i="4"/>
  <c r="B1680" i="6" s="1"/>
  <c r="E1774" i="4"/>
  <c r="C1680" i="6" s="1"/>
  <c r="F1774" i="4"/>
  <c r="D1680" i="6" s="1"/>
  <c r="G1774" i="4"/>
  <c r="E1680" i="6" s="1"/>
  <c r="H1774" i="4"/>
  <c r="F1680" i="6" s="1"/>
  <c r="I1774" i="4"/>
  <c r="G1680" i="6" s="1"/>
  <c r="J1774" i="4"/>
  <c r="K1774" i="4"/>
  <c r="H1680" i="6" s="1"/>
  <c r="M1774" i="4"/>
  <c r="I1680" i="6" s="1"/>
  <c r="N1774" i="4"/>
  <c r="O1774" i="4"/>
  <c r="P1774" i="4"/>
  <c r="J1680" i="6" s="1"/>
  <c r="D1775" i="4"/>
  <c r="B533" i="6" s="1"/>
  <c r="E1775" i="4"/>
  <c r="C533" i="6" s="1"/>
  <c r="F1775" i="4"/>
  <c r="D533" i="6" s="1"/>
  <c r="G1775" i="4"/>
  <c r="E533" i="6" s="1"/>
  <c r="H1775" i="4"/>
  <c r="F533" i="6" s="1"/>
  <c r="I1775" i="4"/>
  <c r="G533" i="6" s="1"/>
  <c r="J1775" i="4"/>
  <c r="K1775" i="4"/>
  <c r="H533" i="6" s="1"/>
  <c r="M1775" i="4"/>
  <c r="I533" i="6" s="1"/>
  <c r="N1775" i="4"/>
  <c r="O1775" i="4"/>
  <c r="P1775" i="4"/>
  <c r="J533" i="6" s="1"/>
  <c r="D1776" i="4"/>
  <c r="B541" i="6" s="1"/>
  <c r="E1776" i="4"/>
  <c r="C541" i="6" s="1"/>
  <c r="F1776" i="4"/>
  <c r="D541" i="6" s="1"/>
  <c r="G1776" i="4"/>
  <c r="E541" i="6" s="1"/>
  <c r="H1776" i="4"/>
  <c r="F541" i="6" s="1"/>
  <c r="I1776" i="4"/>
  <c r="G541" i="6" s="1"/>
  <c r="J1776" i="4"/>
  <c r="K1776" i="4"/>
  <c r="H541" i="6" s="1"/>
  <c r="M1776" i="4"/>
  <c r="I541" i="6" s="1"/>
  <c r="N1776" i="4"/>
  <c r="O1776" i="4"/>
  <c r="P1776" i="4"/>
  <c r="J541" i="6" s="1"/>
  <c r="D1777" i="4"/>
  <c r="B1660" i="6" s="1"/>
  <c r="E1777" i="4"/>
  <c r="C1660" i="6" s="1"/>
  <c r="F1777" i="4"/>
  <c r="D1660" i="6" s="1"/>
  <c r="G1777" i="4"/>
  <c r="E1660" i="6" s="1"/>
  <c r="H1777" i="4"/>
  <c r="F1660" i="6" s="1"/>
  <c r="I1777" i="4"/>
  <c r="G1660" i="6" s="1"/>
  <c r="J1777" i="4"/>
  <c r="K1777" i="4"/>
  <c r="H1660" i="6" s="1"/>
  <c r="M1777" i="4"/>
  <c r="I1660" i="6" s="1"/>
  <c r="N1777" i="4"/>
  <c r="O1777" i="4"/>
  <c r="P1777" i="4"/>
  <c r="J1660" i="6" s="1"/>
  <c r="D1778" i="4"/>
  <c r="B1870" i="6" s="1"/>
  <c r="E1778" i="4"/>
  <c r="C1870" i="6" s="1"/>
  <c r="F1778" i="4"/>
  <c r="D1870" i="6" s="1"/>
  <c r="G1778" i="4"/>
  <c r="E1870" i="6" s="1"/>
  <c r="H1778" i="4"/>
  <c r="F1870" i="6" s="1"/>
  <c r="I1778" i="4"/>
  <c r="G1870" i="6" s="1"/>
  <c r="J1778" i="4"/>
  <c r="K1778" i="4"/>
  <c r="H1870" i="6" s="1"/>
  <c r="M1778" i="4"/>
  <c r="I1870" i="6" s="1"/>
  <c r="N1778" i="4"/>
  <c r="O1778" i="4"/>
  <c r="P1778" i="4"/>
  <c r="J1870" i="6" s="1"/>
  <c r="D1779" i="4"/>
  <c r="B1789" i="6" s="1"/>
  <c r="E1779" i="4"/>
  <c r="C1789" i="6" s="1"/>
  <c r="F1779" i="4"/>
  <c r="D1789" i="6" s="1"/>
  <c r="G1779" i="4"/>
  <c r="E1789" i="6" s="1"/>
  <c r="H1779" i="4"/>
  <c r="F1789" i="6" s="1"/>
  <c r="I1779" i="4"/>
  <c r="G1789" i="6" s="1"/>
  <c r="J1779" i="4"/>
  <c r="K1779" i="4"/>
  <c r="H1789" i="6" s="1"/>
  <c r="M1779" i="4"/>
  <c r="I1789" i="6" s="1"/>
  <c r="N1779" i="4"/>
  <c r="O1779" i="4"/>
  <c r="P1779" i="4"/>
  <c r="J1789" i="6" s="1"/>
  <c r="D1780" i="4"/>
  <c r="B1115" i="6" s="1"/>
  <c r="E1780" i="4"/>
  <c r="C1115" i="6" s="1"/>
  <c r="F1780" i="4"/>
  <c r="D1115" i="6" s="1"/>
  <c r="G1780" i="4"/>
  <c r="E1115" i="6" s="1"/>
  <c r="H1780" i="4"/>
  <c r="F1115" i="6" s="1"/>
  <c r="I1780" i="4"/>
  <c r="G1115" i="6" s="1"/>
  <c r="J1780" i="4"/>
  <c r="K1780" i="4"/>
  <c r="H1115" i="6" s="1"/>
  <c r="M1780" i="4"/>
  <c r="I1115" i="6" s="1"/>
  <c r="N1780" i="4"/>
  <c r="O1780" i="4"/>
  <c r="P1780" i="4"/>
  <c r="J1115" i="6" s="1"/>
  <c r="D1781" i="4"/>
  <c r="B1120" i="6" s="1"/>
  <c r="E1781" i="4"/>
  <c r="C1120" i="6" s="1"/>
  <c r="F1781" i="4"/>
  <c r="D1120" i="6" s="1"/>
  <c r="G1781" i="4"/>
  <c r="E1120" i="6" s="1"/>
  <c r="H1781" i="4"/>
  <c r="F1120" i="6" s="1"/>
  <c r="I1781" i="4"/>
  <c r="G1120" i="6" s="1"/>
  <c r="J1781" i="4"/>
  <c r="K1781" i="4"/>
  <c r="H1120" i="6" s="1"/>
  <c r="M1781" i="4"/>
  <c r="I1120" i="6" s="1"/>
  <c r="N1781" i="4"/>
  <c r="O1781" i="4"/>
  <c r="P1781" i="4"/>
  <c r="J1120" i="6" s="1"/>
  <c r="D1782" i="4"/>
  <c r="B232" i="6" s="1"/>
  <c r="E1782" i="4"/>
  <c r="C232" i="6" s="1"/>
  <c r="F1782" i="4"/>
  <c r="D232" i="6" s="1"/>
  <c r="G1782" i="4"/>
  <c r="E232" i="6" s="1"/>
  <c r="H1782" i="4"/>
  <c r="F232" i="6" s="1"/>
  <c r="I1782" i="4"/>
  <c r="G232" i="6" s="1"/>
  <c r="J1782" i="4"/>
  <c r="K1782" i="4"/>
  <c r="H232" i="6" s="1"/>
  <c r="M1782" i="4"/>
  <c r="I232" i="6" s="1"/>
  <c r="N1782" i="4"/>
  <c r="O1782" i="4"/>
  <c r="P1782" i="4"/>
  <c r="J232" i="6" s="1"/>
  <c r="D1783" i="4"/>
  <c r="B293" i="6" s="1"/>
  <c r="E1783" i="4"/>
  <c r="C293" i="6" s="1"/>
  <c r="F1783" i="4"/>
  <c r="D293" i="6" s="1"/>
  <c r="G1783" i="4"/>
  <c r="E293" i="6" s="1"/>
  <c r="H1783" i="4"/>
  <c r="F293" i="6" s="1"/>
  <c r="I1783" i="4"/>
  <c r="G293" i="6" s="1"/>
  <c r="J1783" i="4"/>
  <c r="K1783" i="4"/>
  <c r="H293" i="6" s="1"/>
  <c r="M1783" i="4"/>
  <c r="I293" i="6" s="1"/>
  <c r="N1783" i="4"/>
  <c r="O1783" i="4"/>
  <c r="P1783" i="4"/>
  <c r="J293" i="6" s="1"/>
  <c r="D1784" i="4"/>
  <c r="B270" i="6" s="1"/>
  <c r="E1784" i="4"/>
  <c r="C270" i="6" s="1"/>
  <c r="F1784" i="4"/>
  <c r="D270" i="6" s="1"/>
  <c r="G1784" i="4"/>
  <c r="E270" i="6" s="1"/>
  <c r="H1784" i="4"/>
  <c r="F270" i="6" s="1"/>
  <c r="I1784" i="4"/>
  <c r="G270" i="6" s="1"/>
  <c r="J1784" i="4"/>
  <c r="K1784" i="4"/>
  <c r="H270" i="6" s="1"/>
  <c r="M1784" i="4"/>
  <c r="I270" i="6" s="1"/>
  <c r="N1784" i="4"/>
  <c r="O1784" i="4"/>
  <c r="P1784" i="4"/>
  <c r="J270" i="6" s="1"/>
  <c r="D1785" i="4"/>
  <c r="B558" i="6" s="1"/>
  <c r="E1785" i="4"/>
  <c r="C558" i="6" s="1"/>
  <c r="F1785" i="4"/>
  <c r="D558" i="6" s="1"/>
  <c r="G1785" i="4"/>
  <c r="E558" i="6" s="1"/>
  <c r="H1785" i="4"/>
  <c r="F558" i="6" s="1"/>
  <c r="I1785" i="4"/>
  <c r="G558" i="6" s="1"/>
  <c r="J1785" i="4"/>
  <c r="K1785" i="4"/>
  <c r="H558" i="6" s="1"/>
  <c r="M1785" i="4"/>
  <c r="I558" i="6" s="1"/>
  <c r="N1785" i="4"/>
  <c r="O1785" i="4"/>
  <c r="P1785" i="4"/>
  <c r="J558" i="6" s="1"/>
  <c r="D1786" i="4"/>
  <c r="B1443" i="6" s="1"/>
  <c r="E1786" i="4"/>
  <c r="C1443" i="6" s="1"/>
  <c r="F1786" i="4"/>
  <c r="D1443" i="6" s="1"/>
  <c r="G1786" i="4"/>
  <c r="E1443" i="6" s="1"/>
  <c r="H1786" i="4"/>
  <c r="F1443" i="6" s="1"/>
  <c r="I1786" i="4"/>
  <c r="G1443" i="6" s="1"/>
  <c r="J1786" i="4"/>
  <c r="K1786" i="4"/>
  <c r="H1443" i="6" s="1"/>
  <c r="M1786" i="4"/>
  <c r="I1443" i="6" s="1"/>
  <c r="N1786" i="4"/>
  <c r="O1786" i="4"/>
  <c r="P1786" i="4"/>
  <c r="J1443" i="6" s="1"/>
  <c r="D1787" i="4"/>
  <c r="B1549" i="6" s="1"/>
  <c r="E1787" i="4"/>
  <c r="C1549" i="6" s="1"/>
  <c r="F1787" i="4"/>
  <c r="D1549" i="6" s="1"/>
  <c r="G1787" i="4"/>
  <c r="E1549" i="6" s="1"/>
  <c r="H1787" i="4"/>
  <c r="F1549" i="6" s="1"/>
  <c r="I1787" i="4"/>
  <c r="G1549" i="6" s="1"/>
  <c r="J1787" i="4"/>
  <c r="K1787" i="4"/>
  <c r="H1549" i="6" s="1"/>
  <c r="M1787" i="4"/>
  <c r="I1549" i="6" s="1"/>
  <c r="N1787" i="4"/>
  <c r="O1787" i="4"/>
  <c r="P1787" i="4"/>
  <c r="J1549" i="6" s="1"/>
  <c r="D1788" i="4"/>
  <c r="B1720" i="6" s="1"/>
  <c r="E1788" i="4"/>
  <c r="C1720" i="6" s="1"/>
  <c r="F1788" i="4"/>
  <c r="D1720" i="6" s="1"/>
  <c r="G1788" i="4"/>
  <c r="E1720" i="6" s="1"/>
  <c r="H1788" i="4"/>
  <c r="F1720" i="6" s="1"/>
  <c r="I1788" i="4"/>
  <c r="G1720" i="6" s="1"/>
  <c r="J1788" i="4"/>
  <c r="K1788" i="4"/>
  <c r="H1720" i="6" s="1"/>
  <c r="M1788" i="4"/>
  <c r="I1720" i="6" s="1"/>
  <c r="N1788" i="4"/>
  <c r="O1788" i="4"/>
  <c r="P1788" i="4"/>
  <c r="J1720" i="6" s="1"/>
  <c r="D1789" i="4"/>
  <c r="B399" i="6" s="1"/>
  <c r="E1789" i="4"/>
  <c r="C399" i="6" s="1"/>
  <c r="F1789" i="4"/>
  <c r="D399" i="6" s="1"/>
  <c r="G1789" i="4"/>
  <c r="E399" i="6" s="1"/>
  <c r="H1789" i="4"/>
  <c r="F399" i="6" s="1"/>
  <c r="I1789" i="4"/>
  <c r="G399" i="6" s="1"/>
  <c r="J1789" i="4"/>
  <c r="K1789" i="4"/>
  <c r="H399" i="6" s="1"/>
  <c r="M1789" i="4"/>
  <c r="I399" i="6" s="1"/>
  <c r="N1789" i="4"/>
  <c r="O1789" i="4"/>
  <c r="P1789" i="4"/>
  <c r="J399" i="6" s="1"/>
  <c r="D1790" i="4"/>
  <c r="B564" i="6" s="1"/>
  <c r="E1790" i="4"/>
  <c r="C564" i="6" s="1"/>
  <c r="F1790" i="4"/>
  <c r="D564" i="6" s="1"/>
  <c r="G1790" i="4"/>
  <c r="E564" i="6" s="1"/>
  <c r="H1790" i="4"/>
  <c r="F564" i="6" s="1"/>
  <c r="I1790" i="4"/>
  <c r="G564" i="6" s="1"/>
  <c r="J1790" i="4"/>
  <c r="K1790" i="4"/>
  <c r="H564" i="6" s="1"/>
  <c r="M1790" i="4"/>
  <c r="I564" i="6" s="1"/>
  <c r="N1790" i="4"/>
  <c r="O1790" i="4"/>
  <c r="P1790" i="4"/>
  <c r="J564" i="6" s="1"/>
  <c r="D1791" i="4"/>
  <c r="B559" i="6" s="1"/>
  <c r="E1791" i="4"/>
  <c r="C559" i="6" s="1"/>
  <c r="F1791" i="4"/>
  <c r="D559" i="6" s="1"/>
  <c r="G1791" i="4"/>
  <c r="E559" i="6" s="1"/>
  <c r="H1791" i="4"/>
  <c r="F559" i="6" s="1"/>
  <c r="I1791" i="4"/>
  <c r="G559" i="6" s="1"/>
  <c r="J1791" i="4"/>
  <c r="K1791" i="4"/>
  <c r="H559" i="6" s="1"/>
  <c r="M1791" i="4"/>
  <c r="I559" i="6" s="1"/>
  <c r="N1791" i="4"/>
  <c r="O1791" i="4"/>
  <c r="P1791" i="4"/>
  <c r="J559" i="6" s="1"/>
  <c r="D1792" i="4"/>
  <c r="B554" i="6" s="1"/>
  <c r="E1792" i="4"/>
  <c r="C554" i="6" s="1"/>
  <c r="F1792" i="4"/>
  <c r="D554" i="6" s="1"/>
  <c r="G1792" i="4"/>
  <c r="E554" i="6" s="1"/>
  <c r="H1792" i="4"/>
  <c r="F554" i="6" s="1"/>
  <c r="I1792" i="4"/>
  <c r="G554" i="6" s="1"/>
  <c r="J1792" i="4"/>
  <c r="K1792" i="4"/>
  <c r="H554" i="6" s="1"/>
  <c r="M1792" i="4"/>
  <c r="I554" i="6" s="1"/>
  <c r="N1792" i="4"/>
  <c r="O1792" i="4"/>
  <c r="P1792" i="4"/>
  <c r="J554" i="6" s="1"/>
  <c r="D1793" i="4"/>
  <c r="B586" i="6" s="1"/>
  <c r="E1793" i="4"/>
  <c r="C586" i="6" s="1"/>
  <c r="F1793" i="4"/>
  <c r="D586" i="6" s="1"/>
  <c r="G1793" i="4"/>
  <c r="E586" i="6" s="1"/>
  <c r="H1793" i="4"/>
  <c r="F586" i="6" s="1"/>
  <c r="I1793" i="4"/>
  <c r="G586" i="6" s="1"/>
  <c r="J1793" i="4"/>
  <c r="K1793" i="4"/>
  <c r="H586" i="6" s="1"/>
  <c r="M1793" i="4"/>
  <c r="I586" i="6" s="1"/>
  <c r="N1793" i="4"/>
  <c r="O1793" i="4"/>
  <c r="P1793" i="4"/>
  <c r="J586" i="6" s="1"/>
  <c r="D1794" i="4"/>
  <c r="B571" i="6" s="1"/>
  <c r="E1794" i="4"/>
  <c r="C571" i="6" s="1"/>
  <c r="F1794" i="4"/>
  <c r="D571" i="6" s="1"/>
  <c r="G1794" i="4"/>
  <c r="E571" i="6" s="1"/>
  <c r="H1794" i="4"/>
  <c r="F571" i="6" s="1"/>
  <c r="I1794" i="4"/>
  <c r="G571" i="6" s="1"/>
  <c r="J1794" i="4"/>
  <c r="K1794" i="4"/>
  <c r="H571" i="6" s="1"/>
  <c r="M1794" i="4"/>
  <c r="I571" i="6" s="1"/>
  <c r="N1794" i="4"/>
  <c r="O1794" i="4"/>
  <c r="P1794" i="4"/>
  <c r="J571" i="6" s="1"/>
  <c r="D1795" i="4"/>
  <c r="B1631" i="6" s="1"/>
  <c r="E1795" i="4"/>
  <c r="C1631" i="6" s="1"/>
  <c r="F1795" i="4"/>
  <c r="D1631" i="6" s="1"/>
  <c r="G1795" i="4"/>
  <c r="E1631" i="6" s="1"/>
  <c r="H1795" i="4"/>
  <c r="F1631" i="6" s="1"/>
  <c r="I1795" i="4"/>
  <c r="G1631" i="6" s="1"/>
  <c r="J1795" i="4"/>
  <c r="K1795" i="4"/>
  <c r="H1631" i="6" s="1"/>
  <c r="M1795" i="4"/>
  <c r="I1631" i="6" s="1"/>
  <c r="N1795" i="4"/>
  <c r="O1795" i="4"/>
  <c r="P1795" i="4"/>
  <c r="J1631" i="6" s="1"/>
  <c r="D1796" i="4"/>
  <c r="B1797" i="6" s="1"/>
  <c r="E1796" i="4"/>
  <c r="C1797" i="6" s="1"/>
  <c r="F1796" i="4"/>
  <c r="D1797" i="6" s="1"/>
  <c r="G1796" i="4"/>
  <c r="E1797" i="6" s="1"/>
  <c r="H1796" i="4"/>
  <c r="F1797" i="6" s="1"/>
  <c r="I1796" i="4"/>
  <c r="G1797" i="6" s="1"/>
  <c r="J1796" i="4"/>
  <c r="K1796" i="4"/>
  <c r="H1797" i="6" s="1"/>
  <c r="M1796" i="4"/>
  <c r="I1797" i="6" s="1"/>
  <c r="N1796" i="4"/>
  <c r="O1796" i="4"/>
  <c r="P1796" i="4"/>
  <c r="J1797" i="6" s="1"/>
  <c r="D1797" i="4"/>
  <c r="B1793" i="6" s="1"/>
  <c r="E1797" i="4"/>
  <c r="C1793" i="6" s="1"/>
  <c r="F1797" i="4"/>
  <c r="D1793" i="6" s="1"/>
  <c r="G1797" i="4"/>
  <c r="E1793" i="6" s="1"/>
  <c r="H1797" i="4"/>
  <c r="F1793" i="6" s="1"/>
  <c r="I1797" i="4"/>
  <c r="G1793" i="6" s="1"/>
  <c r="J1797" i="4"/>
  <c r="K1797" i="4"/>
  <c r="H1793" i="6" s="1"/>
  <c r="M1797" i="4"/>
  <c r="I1793" i="6" s="1"/>
  <c r="N1797" i="4"/>
  <c r="O1797" i="4"/>
  <c r="P1797" i="4"/>
  <c r="J1793" i="6" s="1"/>
  <c r="D1798" i="4"/>
  <c r="B922" i="6" s="1"/>
  <c r="E1798" i="4"/>
  <c r="C922" i="6" s="1"/>
  <c r="F1798" i="4"/>
  <c r="D922" i="6" s="1"/>
  <c r="G1798" i="4"/>
  <c r="E922" i="6" s="1"/>
  <c r="H1798" i="4"/>
  <c r="F922" i="6" s="1"/>
  <c r="I1798" i="4"/>
  <c r="G922" i="6" s="1"/>
  <c r="J1798" i="4"/>
  <c r="K1798" i="4"/>
  <c r="H922" i="6" s="1"/>
  <c r="M1798" i="4"/>
  <c r="I922" i="6" s="1"/>
  <c r="N1798" i="4"/>
  <c r="O1798" i="4"/>
  <c r="P1798" i="4"/>
  <c r="J922" i="6" s="1"/>
  <c r="D1799" i="4"/>
  <c r="B925" i="6" s="1"/>
  <c r="E1799" i="4"/>
  <c r="C925" i="6" s="1"/>
  <c r="F1799" i="4"/>
  <c r="D925" i="6" s="1"/>
  <c r="G1799" i="4"/>
  <c r="E925" i="6" s="1"/>
  <c r="H1799" i="4"/>
  <c r="F925" i="6" s="1"/>
  <c r="I1799" i="4"/>
  <c r="G925" i="6" s="1"/>
  <c r="J1799" i="4"/>
  <c r="K1799" i="4"/>
  <c r="H925" i="6" s="1"/>
  <c r="M1799" i="4"/>
  <c r="I925" i="6" s="1"/>
  <c r="N1799" i="4"/>
  <c r="O1799" i="4"/>
  <c r="P1799" i="4"/>
  <c r="J925" i="6" s="1"/>
  <c r="D1800" i="4"/>
  <c r="B918" i="6" s="1"/>
  <c r="E1800" i="4"/>
  <c r="C918" i="6" s="1"/>
  <c r="F1800" i="4"/>
  <c r="D918" i="6" s="1"/>
  <c r="G1800" i="4"/>
  <c r="E918" i="6" s="1"/>
  <c r="H1800" i="4"/>
  <c r="F918" i="6" s="1"/>
  <c r="I1800" i="4"/>
  <c r="G918" i="6" s="1"/>
  <c r="J1800" i="4"/>
  <c r="K1800" i="4"/>
  <c r="H918" i="6" s="1"/>
  <c r="M1800" i="4"/>
  <c r="I918" i="6" s="1"/>
  <c r="N1800" i="4"/>
  <c r="O1800" i="4"/>
  <c r="P1800" i="4"/>
  <c r="J918" i="6" s="1"/>
  <c r="D1801" i="4"/>
  <c r="B530" i="6" s="1"/>
  <c r="E1801" i="4"/>
  <c r="C530" i="6" s="1"/>
  <c r="F1801" i="4"/>
  <c r="D530" i="6" s="1"/>
  <c r="G1801" i="4"/>
  <c r="E530" i="6" s="1"/>
  <c r="H1801" i="4"/>
  <c r="F530" i="6" s="1"/>
  <c r="I1801" i="4"/>
  <c r="G530" i="6" s="1"/>
  <c r="J1801" i="4"/>
  <c r="K1801" i="4"/>
  <c r="H530" i="6" s="1"/>
  <c r="M1801" i="4"/>
  <c r="I530" i="6" s="1"/>
  <c r="N1801" i="4"/>
  <c r="O1801" i="4"/>
  <c r="P1801" i="4"/>
  <c r="J530" i="6" s="1"/>
  <c r="D1802" i="4"/>
  <c r="B489" i="6" s="1"/>
  <c r="E1802" i="4"/>
  <c r="C489" i="6" s="1"/>
  <c r="F1802" i="4"/>
  <c r="D489" i="6" s="1"/>
  <c r="G1802" i="4"/>
  <c r="E489" i="6" s="1"/>
  <c r="H1802" i="4"/>
  <c r="F489" i="6" s="1"/>
  <c r="I1802" i="4"/>
  <c r="G489" i="6" s="1"/>
  <c r="J1802" i="4"/>
  <c r="K1802" i="4"/>
  <c r="H489" i="6" s="1"/>
  <c r="M1802" i="4"/>
  <c r="I489" i="6" s="1"/>
  <c r="N1802" i="4"/>
  <c r="O1802" i="4"/>
  <c r="P1802" i="4"/>
  <c r="J489" i="6" s="1"/>
  <c r="D1803" i="4"/>
  <c r="B96" i="6" s="1"/>
  <c r="E1803" i="4"/>
  <c r="C96" i="6" s="1"/>
  <c r="F1803" i="4"/>
  <c r="D96" i="6" s="1"/>
  <c r="G1803" i="4"/>
  <c r="E96" i="6" s="1"/>
  <c r="H1803" i="4"/>
  <c r="F96" i="6" s="1"/>
  <c r="I1803" i="4"/>
  <c r="G96" i="6" s="1"/>
  <c r="J1803" i="4"/>
  <c r="K1803" i="4"/>
  <c r="H96" i="6" s="1"/>
  <c r="M1803" i="4"/>
  <c r="I96" i="6" s="1"/>
  <c r="N1803" i="4"/>
  <c r="O1803" i="4"/>
  <c r="P1803" i="4"/>
  <c r="J96" i="6" s="1"/>
  <c r="D1804" i="4"/>
  <c r="B1738" i="6" s="1"/>
  <c r="E1804" i="4"/>
  <c r="C1738" i="6" s="1"/>
  <c r="F1804" i="4"/>
  <c r="D1738" i="6" s="1"/>
  <c r="G1804" i="4"/>
  <c r="E1738" i="6" s="1"/>
  <c r="H1804" i="4"/>
  <c r="F1738" i="6" s="1"/>
  <c r="I1804" i="4"/>
  <c r="G1738" i="6" s="1"/>
  <c r="J1804" i="4"/>
  <c r="K1804" i="4"/>
  <c r="H1738" i="6" s="1"/>
  <c r="M1804" i="4"/>
  <c r="I1738" i="6" s="1"/>
  <c r="N1804" i="4"/>
  <c r="O1804" i="4"/>
  <c r="P1804" i="4"/>
  <c r="J1738" i="6" s="1"/>
  <c r="D1805" i="4"/>
  <c r="B609" i="6" s="1"/>
  <c r="E1805" i="4"/>
  <c r="C609" i="6" s="1"/>
  <c r="F1805" i="4"/>
  <c r="D609" i="6" s="1"/>
  <c r="G1805" i="4"/>
  <c r="E609" i="6" s="1"/>
  <c r="H1805" i="4"/>
  <c r="F609" i="6" s="1"/>
  <c r="I1805" i="4"/>
  <c r="G609" i="6" s="1"/>
  <c r="J1805" i="4"/>
  <c r="K1805" i="4"/>
  <c r="H609" i="6" s="1"/>
  <c r="M1805" i="4"/>
  <c r="I609" i="6" s="1"/>
  <c r="N1805" i="4"/>
  <c r="O1805" i="4"/>
  <c r="P1805" i="4"/>
  <c r="J609" i="6" s="1"/>
  <c r="D1806" i="4"/>
  <c r="B430" i="6" s="1"/>
  <c r="E1806" i="4"/>
  <c r="C430" i="6" s="1"/>
  <c r="F1806" i="4"/>
  <c r="D430" i="6" s="1"/>
  <c r="G1806" i="4"/>
  <c r="E430" i="6" s="1"/>
  <c r="H1806" i="4"/>
  <c r="F430" i="6" s="1"/>
  <c r="I1806" i="4"/>
  <c r="G430" i="6" s="1"/>
  <c r="J1806" i="4"/>
  <c r="K1806" i="4"/>
  <c r="H430" i="6" s="1"/>
  <c r="M1806" i="4"/>
  <c r="I430" i="6" s="1"/>
  <c r="N1806" i="4"/>
  <c r="O1806" i="4"/>
  <c r="P1806" i="4"/>
  <c r="J430" i="6" s="1"/>
  <c r="D1807" i="4"/>
  <c r="B462" i="6" s="1"/>
  <c r="E1807" i="4"/>
  <c r="C462" i="6" s="1"/>
  <c r="F1807" i="4"/>
  <c r="D462" i="6" s="1"/>
  <c r="G1807" i="4"/>
  <c r="E462" i="6" s="1"/>
  <c r="H1807" i="4"/>
  <c r="F462" i="6" s="1"/>
  <c r="I1807" i="4"/>
  <c r="G462" i="6" s="1"/>
  <c r="J1807" i="4"/>
  <c r="K1807" i="4"/>
  <c r="H462" i="6" s="1"/>
  <c r="M1807" i="4"/>
  <c r="I462" i="6" s="1"/>
  <c r="N1807" i="4"/>
  <c r="O1807" i="4"/>
  <c r="P1807" i="4"/>
  <c r="J462" i="6" s="1"/>
  <c r="D1808" i="4"/>
  <c r="B451" i="6" s="1"/>
  <c r="E1808" i="4"/>
  <c r="C451" i="6" s="1"/>
  <c r="F1808" i="4"/>
  <c r="D451" i="6" s="1"/>
  <c r="G1808" i="4"/>
  <c r="E451" i="6" s="1"/>
  <c r="H1808" i="4"/>
  <c r="F451" i="6" s="1"/>
  <c r="I1808" i="4"/>
  <c r="G451" i="6" s="1"/>
  <c r="J1808" i="4"/>
  <c r="K1808" i="4"/>
  <c r="H451" i="6" s="1"/>
  <c r="M1808" i="4"/>
  <c r="I451" i="6" s="1"/>
  <c r="N1808" i="4"/>
  <c r="O1808" i="4"/>
  <c r="P1808" i="4"/>
  <c r="J451" i="6" s="1"/>
  <c r="D1809" i="4"/>
  <c r="B1446" i="6" s="1"/>
  <c r="E1809" i="4"/>
  <c r="C1446" i="6" s="1"/>
  <c r="F1809" i="4"/>
  <c r="D1446" i="6" s="1"/>
  <c r="G1809" i="4"/>
  <c r="E1446" i="6" s="1"/>
  <c r="H1809" i="4"/>
  <c r="F1446" i="6" s="1"/>
  <c r="I1809" i="4"/>
  <c r="G1446" i="6" s="1"/>
  <c r="J1809" i="4"/>
  <c r="K1809" i="4"/>
  <c r="H1446" i="6" s="1"/>
  <c r="M1809" i="4"/>
  <c r="I1446" i="6" s="1"/>
  <c r="N1809" i="4"/>
  <c r="O1809" i="4"/>
  <c r="P1809" i="4"/>
  <c r="J1446" i="6" s="1"/>
  <c r="D1810" i="4"/>
  <c r="B508" i="6" s="1"/>
  <c r="E1810" i="4"/>
  <c r="C508" i="6" s="1"/>
  <c r="F1810" i="4"/>
  <c r="D508" i="6" s="1"/>
  <c r="G1810" i="4"/>
  <c r="E508" i="6" s="1"/>
  <c r="H1810" i="4"/>
  <c r="F508" i="6" s="1"/>
  <c r="I1810" i="4"/>
  <c r="G508" i="6" s="1"/>
  <c r="J1810" i="4"/>
  <c r="K1810" i="4"/>
  <c r="H508" i="6" s="1"/>
  <c r="M1810" i="4"/>
  <c r="I508" i="6" s="1"/>
  <c r="N1810" i="4"/>
  <c r="O1810" i="4"/>
  <c r="P1810" i="4"/>
  <c r="J508" i="6" s="1"/>
  <c r="D1811" i="4"/>
  <c r="B1465" i="6" s="1"/>
  <c r="E1811" i="4"/>
  <c r="C1465" i="6" s="1"/>
  <c r="F1811" i="4"/>
  <c r="D1465" i="6" s="1"/>
  <c r="G1811" i="4"/>
  <c r="E1465" i="6" s="1"/>
  <c r="H1811" i="4"/>
  <c r="F1465" i="6" s="1"/>
  <c r="I1811" i="4"/>
  <c r="G1465" i="6" s="1"/>
  <c r="J1811" i="4"/>
  <c r="K1811" i="4"/>
  <c r="H1465" i="6" s="1"/>
  <c r="M1811" i="4"/>
  <c r="I1465" i="6" s="1"/>
  <c r="N1811" i="4"/>
  <c r="O1811" i="4"/>
  <c r="P1811" i="4"/>
  <c r="J1465" i="6" s="1"/>
  <c r="D1812" i="4"/>
  <c r="B727" i="6" s="1"/>
  <c r="E1812" i="4"/>
  <c r="C727" i="6" s="1"/>
  <c r="F1812" i="4"/>
  <c r="D727" i="6" s="1"/>
  <c r="G1812" i="4"/>
  <c r="E727" i="6" s="1"/>
  <c r="H1812" i="4"/>
  <c r="F727" i="6" s="1"/>
  <c r="I1812" i="4"/>
  <c r="G727" i="6" s="1"/>
  <c r="J1812" i="4"/>
  <c r="K1812" i="4"/>
  <c r="H727" i="6" s="1"/>
  <c r="M1812" i="4"/>
  <c r="I727" i="6" s="1"/>
  <c r="N1812" i="4"/>
  <c r="O1812" i="4"/>
  <c r="P1812" i="4"/>
  <c r="J727" i="6" s="1"/>
  <c r="D1813" i="4"/>
  <c r="B1492" i="6" s="1"/>
  <c r="E1813" i="4"/>
  <c r="C1492" i="6" s="1"/>
  <c r="F1813" i="4"/>
  <c r="D1492" i="6" s="1"/>
  <c r="G1813" i="4"/>
  <c r="E1492" i="6" s="1"/>
  <c r="H1813" i="4"/>
  <c r="F1492" i="6" s="1"/>
  <c r="I1813" i="4"/>
  <c r="G1492" i="6" s="1"/>
  <c r="J1813" i="4"/>
  <c r="K1813" i="4"/>
  <c r="H1492" i="6" s="1"/>
  <c r="M1813" i="4"/>
  <c r="I1492" i="6" s="1"/>
  <c r="N1813" i="4"/>
  <c r="O1813" i="4"/>
  <c r="P1813" i="4"/>
  <c r="J1492" i="6" s="1"/>
  <c r="D1814" i="4"/>
  <c r="B264" i="6" s="1"/>
  <c r="E1814" i="4"/>
  <c r="C264" i="6" s="1"/>
  <c r="F1814" i="4"/>
  <c r="D264" i="6" s="1"/>
  <c r="G1814" i="4"/>
  <c r="E264" i="6" s="1"/>
  <c r="H1814" i="4"/>
  <c r="F264" i="6" s="1"/>
  <c r="I1814" i="4"/>
  <c r="G264" i="6" s="1"/>
  <c r="J1814" i="4"/>
  <c r="K1814" i="4"/>
  <c r="H264" i="6" s="1"/>
  <c r="M1814" i="4"/>
  <c r="I264" i="6" s="1"/>
  <c r="N1814" i="4"/>
  <c r="O1814" i="4"/>
  <c r="P1814" i="4"/>
  <c r="J264" i="6" s="1"/>
  <c r="D1815" i="4"/>
  <c r="B274" i="6" s="1"/>
  <c r="E1815" i="4"/>
  <c r="C274" i="6" s="1"/>
  <c r="F1815" i="4"/>
  <c r="D274" i="6" s="1"/>
  <c r="G1815" i="4"/>
  <c r="E274" i="6" s="1"/>
  <c r="H1815" i="4"/>
  <c r="F274" i="6" s="1"/>
  <c r="I1815" i="4"/>
  <c r="G274" i="6" s="1"/>
  <c r="J1815" i="4"/>
  <c r="K1815" i="4"/>
  <c r="H274" i="6" s="1"/>
  <c r="M1815" i="4"/>
  <c r="I274" i="6" s="1"/>
  <c r="N1815" i="4"/>
  <c r="O1815" i="4"/>
  <c r="P1815" i="4"/>
  <c r="J274" i="6" s="1"/>
  <c r="D1816" i="4"/>
  <c r="B278" i="6" s="1"/>
  <c r="E1816" i="4"/>
  <c r="C278" i="6" s="1"/>
  <c r="F1816" i="4"/>
  <c r="D278" i="6" s="1"/>
  <c r="G1816" i="4"/>
  <c r="E278" i="6" s="1"/>
  <c r="H1816" i="4"/>
  <c r="F278" i="6" s="1"/>
  <c r="I1816" i="4"/>
  <c r="G278" i="6" s="1"/>
  <c r="J1816" i="4"/>
  <c r="K1816" i="4"/>
  <c r="H278" i="6" s="1"/>
  <c r="M1816" i="4"/>
  <c r="I278" i="6" s="1"/>
  <c r="N1816" i="4"/>
  <c r="O1816" i="4"/>
  <c r="P1816" i="4"/>
  <c r="J278" i="6" s="1"/>
  <c r="D1817" i="4"/>
  <c r="B612" i="6" s="1"/>
  <c r="E1817" i="4"/>
  <c r="C612" i="6" s="1"/>
  <c r="F1817" i="4"/>
  <c r="D612" i="6" s="1"/>
  <c r="G1817" i="4"/>
  <c r="E612" i="6" s="1"/>
  <c r="H1817" i="4"/>
  <c r="F612" i="6" s="1"/>
  <c r="I1817" i="4"/>
  <c r="G612" i="6" s="1"/>
  <c r="J1817" i="4"/>
  <c r="K1817" i="4"/>
  <c r="H612" i="6" s="1"/>
  <c r="M1817" i="4"/>
  <c r="I612" i="6" s="1"/>
  <c r="N1817" i="4"/>
  <c r="O1817" i="4"/>
  <c r="P1817" i="4"/>
  <c r="J612" i="6" s="1"/>
  <c r="D1818" i="4"/>
  <c r="B811" i="6" s="1"/>
  <c r="E1818" i="4"/>
  <c r="C811" i="6" s="1"/>
  <c r="F1818" i="4"/>
  <c r="D811" i="6" s="1"/>
  <c r="G1818" i="4"/>
  <c r="E811" i="6" s="1"/>
  <c r="H1818" i="4"/>
  <c r="F811" i="6" s="1"/>
  <c r="I1818" i="4"/>
  <c r="G811" i="6" s="1"/>
  <c r="J1818" i="4"/>
  <c r="K1818" i="4"/>
  <c r="H811" i="6" s="1"/>
  <c r="M1818" i="4"/>
  <c r="I811" i="6" s="1"/>
  <c r="N1818" i="4"/>
  <c r="O1818" i="4"/>
  <c r="P1818" i="4"/>
  <c r="J811" i="6" s="1"/>
  <c r="D1819" i="4"/>
  <c r="B971" i="6" s="1"/>
  <c r="E1819" i="4"/>
  <c r="C971" i="6" s="1"/>
  <c r="F1819" i="4"/>
  <c r="D971" i="6" s="1"/>
  <c r="G1819" i="4"/>
  <c r="E971" i="6" s="1"/>
  <c r="H1819" i="4"/>
  <c r="F971" i="6" s="1"/>
  <c r="I1819" i="4"/>
  <c r="G971" i="6" s="1"/>
  <c r="J1819" i="4"/>
  <c r="K1819" i="4"/>
  <c r="H971" i="6" s="1"/>
  <c r="M1819" i="4"/>
  <c r="I971" i="6" s="1"/>
  <c r="N1819" i="4"/>
  <c r="O1819" i="4"/>
  <c r="P1819" i="4"/>
  <c r="J971" i="6" s="1"/>
  <c r="D1820" i="4"/>
  <c r="B1584" i="6" s="1"/>
  <c r="E1820" i="4"/>
  <c r="C1584" i="6" s="1"/>
  <c r="F1820" i="4"/>
  <c r="D1584" i="6" s="1"/>
  <c r="G1820" i="4"/>
  <c r="E1584" i="6" s="1"/>
  <c r="H1820" i="4"/>
  <c r="F1584" i="6" s="1"/>
  <c r="I1820" i="4"/>
  <c r="G1584" i="6" s="1"/>
  <c r="J1820" i="4"/>
  <c r="K1820" i="4"/>
  <c r="H1584" i="6" s="1"/>
  <c r="M1820" i="4"/>
  <c r="I1584" i="6" s="1"/>
  <c r="N1820" i="4"/>
  <c r="O1820" i="4"/>
  <c r="P1820" i="4"/>
  <c r="J1584" i="6" s="1"/>
  <c r="D1821" i="4"/>
  <c r="B1514" i="6" s="1"/>
  <c r="E1821" i="4"/>
  <c r="C1514" i="6" s="1"/>
  <c r="F1821" i="4"/>
  <c r="D1514" i="6" s="1"/>
  <c r="G1821" i="4"/>
  <c r="E1514" i="6" s="1"/>
  <c r="H1821" i="4"/>
  <c r="F1514" i="6" s="1"/>
  <c r="I1821" i="4"/>
  <c r="G1514" i="6" s="1"/>
  <c r="J1821" i="4"/>
  <c r="K1821" i="4"/>
  <c r="H1514" i="6" s="1"/>
  <c r="M1821" i="4"/>
  <c r="I1514" i="6" s="1"/>
  <c r="N1821" i="4"/>
  <c r="O1821" i="4"/>
  <c r="P1821" i="4"/>
  <c r="J1514" i="6" s="1"/>
  <c r="D1822" i="4"/>
  <c r="B1501" i="6" s="1"/>
  <c r="E1822" i="4"/>
  <c r="C1501" i="6" s="1"/>
  <c r="F1822" i="4"/>
  <c r="D1501" i="6" s="1"/>
  <c r="G1822" i="4"/>
  <c r="E1501" i="6" s="1"/>
  <c r="H1822" i="4"/>
  <c r="F1501" i="6" s="1"/>
  <c r="I1822" i="4"/>
  <c r="G1501" i="6" s="1"/>
  <c r="J1822" i="4"/>
  <c r="K1822" i="4"/>
  <c r="H1501" i="6" s="1"/>
  <c r="M1822" i="4"/>
  <c r="I1501" i="6" s="1"/>
  <c r="N1822" i="4"/>
  <c r="O1822" i="4"/>
  <c r="P1822" i="4"/>
  <c r="J1501" i="6" s="1"/>
  <c r="D1823" i="4"/>
  <c r="B779" i="6" s="1"/>
  <c r="E1823" i="4"/>
  <c r="C779" i="6" s="1"/>
  <c r="F1823" i="4"/>
  <c r="D779" i="6" s="1"/>
  <c r="G1823" i="4"/>
  <c r="E779" i="6" s="1"/>
  <c r="H1823" i="4"/>
  <c r="F779" i="6" s="1"/>
  <c r="I1823" i="4"/>
  <c r="G779" i="6" s="1"/>
  <c r="J1823" i="4"/>
  <c r="K1823" i="4"/>
  <c r="H779" i="6" s="1"/>
  <c r="M1823" i="4"/>
  <c r="I779" i="6" s="1"/>
  <c r="N1823" i="4"/>
  <c r="O1823" i="4"/>
  <c r="P1823" i="4"/>
  <c r="J779" i="6" s="1"/>
  <c r="D1824" i="4"/>
  <c r="B797" i="6" s="1"/>
  <c r="E1824" i="4"/>
  <c r="C797" i="6" s="1"/>
  <c r="F1824" i="4"/>
  <c r="D797" i="6" s="1"/>
  <c r="G1824" i="4"/>
  <c r="E797" i="6" s="1"/>
  <c r="H1824" i="4"/>
  <c r="F797" i="6" s="1"/>
  <c r="I1824" i="4"/>
  <c r="G797" i="6" s="1"/>
  <c r="J1824" i="4"/>
  <c r="K1824" i="4"/>
  <c r="H797" i="6" s="1"/>
  <c r="M1824" i="4"/>
  <c r="I797" i="6" s="1"/>
  <c r="N1824" i="4"/>
  <c r="O1824" i="4"/>
  <c r="P1824" i="4"/>
  <c r="J797" i="6" s="1"/>
  <c r="D1825" i="4"/>
  <c r="B1856" i="6" s="1"/>
  <c r="E1825" i="4"/>
  <c r="C1856" i="6" s="1"/>
  <c r="F1825" i="4"/>
  <c r="D1856" i="6" s="1"/>
  <c r="G1825" i="4"/>
  <c r="E1856" i="6" s="1"/>
  <c r="H1825" i="4"/>
  <c r="F1856" i="6" s="1"/>
  <c r="I1825" i="4"/>
  <c r="G1856" i="6" s="1"/>
  <c r="J1825" i="4"/>
  <c r="K1825" i="4"/>
  <c r="H1856" i="6" s="1"/>
  <c r="M1825" i="4"/>
  <c r="I1856" i="6" s="1"/>
  <c r="N1825" i="4"/>
  <c r="O1825" i="4"/>
  <c r="P1825" i="4"/>
  <c r="J1856" i="6" s="1"/>
  <c r="D1826" i="4"/>
  <c r="B1731" i="6" s="1"/>
  <c r="E1826" i="4"/>
  <c r="C1731" i="6" s="1"/>
  <c r="F1826" i="4"/>
  <c r="D1731" i="6" s="1"/>
  <c r="G1826" i="4"/>
  <c r="E1731" i="6" s="1"/>
  <c r="H1826" i="4"/>
  <c r="F1731" i="6" s="1"/>
  <c r="I1826" i="4"/>
  <c r="G1731" i="6" s="1"/>
  <c r="J1826" i="4"/>
  <c r="K1826" i="4"/>
  <c r="H1731" i="6" s="1"/>
  <c r="M1826" i="4"/>
  <c r="I1731" i="6" s="1"/>
  <c r="N1826" i="4"/>
  <c r="O1826" i="4"/>
  <c r="P1826" i="4"/>
  <c r="J1731" i="6" s="1"/>
  <c r="D1827" i="4"/>
  <c r="B1399" i="6" s="1"/>
  <c r="E1827" i="4"/>
  <c r="C1399" i="6" s="1"/>
  <c r="F1827" i="4"/>
  <c r="D1399" i="6" s="1"/>
  <c r="G1827" i="4"/>
  <c r="E1399" i="6" s="1"/>
  <c r="H1827" i="4"/>
  <c r="F1399" i="6" s="1"/>
  <c r="I1827" i="4"/>
  <c r="G1399" i="6" s="1"/>
  <c r="J1827" i="4"/>
  <c r="K1827" i="4"/>
  <c r="H1399" i="6" s="1"/>
  <c r="M1827" i="4"/>
  <c r="I1399" i="6" s="1"/>
  <c r="N1827" i="4"/>
  <c r="O1827" i="4"/>
  <c r="P1827" i="4"/>
  <c r="J1399" i="6" s="1"/>
  <c r="D1828" i="4"/>
  <c r="B1145" i="6" s="1"/>
  <c r="E1828" i="4"/>
  <c r="C1145" i="6" s="1"/>
  <c r="F1828" i="4"/>
  <c r="D1145" i="6" s="1"/>
  <c r="G1828" i="4"/>
  <c r="E1145" i="6" s="1"/>
  <c r="H1828" i="4"/>
  <c r="F1145" i="6" s="1"/>
  <c r="I1828" i="4"/>
  <c r="G1145" i="6" s="1"/>
  <c r="J1828" i="4"/>
  <c r="K1828" i="4"/>
  <c r="H1145" i="6" s="1"/>
  <c r="M1828" i="4"/>
  <c r="I1145" i="6" s="1"/>
  <c r="N1828" i="4"/>
  <c r="O1828" i="4"/>
  <c r="P1828" i="4"/>
  <c r="J1145" i="6" s="1"/>
  <c r="D1829" i="4"/>
  <c r="B419" i="6" s="1"/>
  <c r="E1829" i="4"/>
  <c r="C419" i="6" s="1"/>
  <c r="F1829" i="4"/>
  <c r="D419" i="6" s="1"/>
  <c r="G1829" i="4"/>
  <c r="E419" i="6" s="1"/>
  <c r="H1829" i="4"/>
  <c r="F419" i="6" s="1"/>
  <c r="I1829" i="4"/>
  <c r="G419" i="6" s="1"/>
  <c r="J1829" i="4"/>
  <c r="K1829" i="4"/>
  <c r="H419" i="6" s="1"/>
  <c r="M1829" i="4"/>
  <c r="I419" i="6" s="1"/>
  <c r="N1829" i="4"/>
  <c r="O1829" i="4"/>
  <c r="P1829" i="4"/>
  <c r="J419" i="6" s="1"/>
  <c r="D1830" i="4"/>
  <c r="B1418" i="6" s="1"/>
  <c r="E1830" i="4"/>
  <c r="C1418" i="6" s="1"/>
  <c r="F1830" i="4"/>
  <c r="D1418" i="6" s="1"/>
  <c r="G1830" i="4"/>
  <c r="E1418" i="6" s="1"/>
  <c r="H1830" i="4"/>
  <c r="F1418" i="6" s="1"/>
  <c r="I1830" i="4"/>
  <c r="G1418" i="6" s="1"/>
  <c r="J1830" i="4"/>
  <c r="K1830" i="4"/>
  <c r="H1418" i="6" s="1"/>
  <c r="M1830" i="4"/>
  <c r="I1418" i="6" s="1"/>
  <c r="N1830" i="4"/>
  <c r="O1830" i="4"/>
  <c r="P1830" i="4"/>
  <c r="J1418" i="6" s="1"/>
  <c r="D1831" i="4"/>
  <c r="B1742" i="6" s="1"/>
  <c r="E1831" i="4"/>
  <c r="C1742" i="6" s="1"/>
  <c r="F1831" i="4"/>
  <c r="D1742" i="6" s="1"/>
  <c r="G1831" i="4"/>
  <c r="E1742" i="6" s="1"/>
  <c r="H1831" i="4"/>
  <c r="F1742" i="6" s="1"/>
  <c r="I1831" i="4"/>
  <c r="G1742" i="6" s="1"/>
  <c r="J1831" i="4"/>
  <c r="K1831" i="4"/>
  <c r="H1742" i="6" s="1"/>
  <c r="M1831" i="4"/>
  <c r="I1742" i="6" s="1"/>
  <c r="N1831" i="4"/>
  <c r="O1831" i="4"/>
  <c r="P1831" i="4"/>
  <c r="J1742" i="6" s="1"/>
  <c r="D1832" i="4"/>
  <c r="B1537" i="6" s="1"/>
  <c r="E1832" i="4"/>
  <c r="C1537" i="6" s="1"/>
  <c r="F1832" i="4"/>
  <c r="D1537" i="6" s="1"/>
  <c r="G1832" i="4"/>
  <c r="E1537" i="6" s="1"/>
  <c r="H1832" i="4"/>
  <c r="F1537" i="6" s="1"/>
  <c r="I1832" i="4"/>
  <c r="G1537" i="6" s="1"/>
  <c r="J1832" i="4"/>
  <c r="K1832" i="4"/>
  <c r="H1537" i="6" s="1"/>
  <c r="M1832" i="4"/>
  <c r="I1537" i="6" s="1"/>
  <c r="N1832" i="4"/>
  <c r="O1832" i="4"/>
  <c r="P1832" i="4"/>
  <c r="J1537" i="6" s="1"/>
  <c r="D1833" i="4"/>
  <c r="B1735" i="6" s="1"/>
  <c r="E1833" i="4"/>
  <c r="C1735" i="6" s="1"/>
  <c r="F1833" i="4"/>
  <c r="D1735" i="6" s="1"/>
  <c r="G1833" i="4"/>
  <c r="E1735" i="6" s="1"/>
  <c r="H1833" i="4"/>
  <c r="F1735" i="6" s="1"/>
  <c r="I1833" i="4"/>
  <c r="G1735" i="6" s="1"/>
  <c r="J1833" i="4"/>
  <c r="K1833" i="4"/>
  <c r="H1735" i="6" s="1"/>
  <c r="M1833" i="4"/>
  <c r="I1735" i="6" s="1"/>
  <c r="N1833" i="4"/>
  <c r="O1833" i="4"/>
  <c r="P1833" i="4"/>
  <c r="J1735" i="6" s="1"/>
  <c r="D1834" i="4"/>
  <c r="B1460" i="6" s="1"/>
  <c r="E1834" i="4"/>
  <c r="C1460" i="6" s="1"/>
  <c r="F1834" i="4"/>
  <c r="D1460" i="6" s="1"/>
  <c r="G1834" i="4"/>
  <c r="E1460" i="6" s="1"/>
  <c r="H1834" i="4"/>
  <c r="F1460" i="6" s="1"/>
  <c r="I1834" i="4"/>
  <c r="G1460" i="6" s="1"/>
  <c r="J1834" i="4"/>
  <c r="K1834" i="4"/>
  <c r="H1460" i="6" s="1"/>
  <c r="M1834" i="4"/>
  <c r="I1460" i="6" s="1"/>
  <c r="N1834" i="4"/>
  <c r="O1834" i="4"/>
  <c r="P1834" i="4"/>
  <c r="J1460" i="6" s="1"/>
  <c r="D1835" i="4"/>
  <c r="B1461" i="6" s="1"/>
  <c r="E1835" i="4"/>
  <c r="C1461" i="6" s="1"/>
  <c r="F1835" i="4"/>
  <c r="D1461" i="6" s="1"/>
  <c r="G1835" i="4"/>
  <c r="E1461" i="6" s="1"/>
  <c r="H1835" i="4"/>
  <c r="F1461" i="6" s="1"/>
  <c r="I1835" i="4"/>
  <c r="G1461" i="6" s="1"/>
  <c r="J1835" i="4"/>
  <c r="K1835" i="4"/>
  <c r="H1461" i="6" s="1"/>
  <c r="M1835" i="4"/>
  <c r="I1461" i="6" s="1"/>
  <c r="N1835" i="4"/>
  <c r="O1835" i="4"/>
  <c r="P1835" i="4"/>
  <c r="J1461" i="6" s="1"/>
  <c r="D1836" i="4"/>
  <c r="B943" i="6" s="1"/>
  <c r="E1836" i="4"/>
  <c r="C943" i="6" s="1"/>
  <c r="F1836" i="4"/>
  <c r="D943" i="6" s="1"/>
  <c r="G1836" i="4"/>
  <c r="E943" i="6" s="1"/>
  <c r="H1836" i="4"/>
  <c r="F943" i="6" s="1"/>
  <c r="I1836" i="4"/>
  <c r="G943" i="6" s="1"/>
  <c r="J1836" i="4"/>
  <c r="K1836" i="4"/>
  <c r="H943" i="6" s="1"/>
  <c r="M1836" i="4"/>
  <c r="I943" i="6" s="1"/>
  <c r="N1836" i="4"/>
  <c r="O1836" i="4"/>
  <c r="P1836" i="4"/>
  <c r="J943" i="6" s="1"/>
  <c r="D1837" i="4"/>
  <c r="B1198" i="6" s="1"/>
  <c r="E1837" i="4"/>
  <c r="C1198" i="6" s="1"/>
  <c r="F1837" i="4"/>
  <c r="D1198" i="6" s="1"/>
  <c r="G1837" i="4"/>
  <c r="E1198" i="6" s="1"/>
  <c r="H1837" i="4"/>
  <c r="F1198" i="6" s="1"/>
  <c r="I1837" i="4"/>
  <c r="G1198" i="6" s="1"/>
  <c r="J1837" i="4"/>
  <c r="K1837" i="4"/>
  <c r="H1198" i="6" s="1"/>
  <c r="M1837" i="4"/>
  <c r="I1198" i="6" s="1"/>
  <c r="N1837" i="4"/>
  <c r="O1837" i="4"/>
  <c r="P1837" i="4"/>
  <c r="J1198" i="6" s="1"/>
  <c r="D1838" i="4"/>
  <c r="B1154" i="6" s="1"/>
  <c r="E1838" i="4"/>
  <c r="C1154" i="6" s="1"/>
  <c r="F1838" i="4"/>
  <c r="D1154" i="6" s="1"/>
  <c r="G1838" i="4"/>
  <c r="E1154" i="6" s="1"/>
  <c r="H1838" i="4"/>
  <c r="F1154" i="6" s="1"/>
  <c r="I1838" i="4"/>
  <c r="G1154" i="6" s="1"/>
  <c r="J1838" i="4"/>
  <c r="K1838" i="4"/>
  <c r="H1154" i="6" s="1"/>
  <c r="M1838" i="4"/>
  <c r="I1154" i="6" s="1"/>
  <c r="N1838" i="4"/>
  <c r="O1838" i="4"/>
  <c r="P1838" i="4"/>
  <c r="J1154" i="6" s="1"/>
  <c r="D1839" i="4"/>
  <c r="B85" i="6" s="1"/>
  <c r="E1839" i="4"/>
  <c r="C85" i="6" s="1"/>
  <c r="F1839" i="4"/>
  <c r="D85" i="6" s="1"/>
  <c r="G1839" i="4"/>
  <c r="E85" i="6" s="1"/>
  <c r="H1839" i="4"/>
  <c r="F85" i="6" s="1"/>
  <c r="I1839" i="4"/>
  <c r="G85" i="6" s="1"/>
  <c r="J1839" i="4"/>
  <c r="K1839" i="4"/>
  <c r="H85" i="6" s="1"/>
  <c r="M1839" i="4"/>
  <c r="I85" i="6" s="1"/>
  <c r="N1839" i="4"/>
  <c r="O1839" i="4"/>
  <c r="P1839" i="4"/>
  <c r="J85" i="6" s="1"/>
  <c r="D1840" i="4"/>
  <c r="B135" i="6" s="1"/>
  <c r="E1840" i="4"/>
  <c r="C135" i="6" s="1"/>
  <c r="F1840" i="4"/>
  <c r="D135" i="6" s="1"/>
  <c r="G1840" i="4"/>
  <c r="E135" i="6" s="1"/>
  <c r="H1840" i="4"/>
  <c r="F135" i="6" s="1"/>
  <c r="I1840" i="4"/>
  <c r="G135" i="6" s="1"/>
  <c r="J1840" i="4"/>
  <c r="K1840" i="4"/>
  <c r="H135" i="6" s="1"/>
  <c r="M1840" i="4"/>
  <c r="I135" i="6" s="1"/>
  <c r="N1840" i="4"/>
  <c r="O1840" i="4"/>
  <c r="P1840" i="4"/>
  <c r="J135" i="6" s="1"/>
  <c r="D1841" i="4"/>
  <c r="B1534" i="6" s="1"/>
  <c r="E1841" i="4"/>
  <c r="C1534" i="6" s="1"/>
  <c r="F1841" i="4"/>
  <c r="D1534" i="6" s="1"/>
  <c r="G1841" i="4"/>
  <c r="E1534" i="6" s="1"/>
  <c r="H1841" i="4"/>
  <c r="F1534" i="6" s="1"/>
  <c r="I1841" i="4"/>
  <c r="G1534" i="6" s="1"/>
  <c r="J1841" i="4"/>
  <c r="K1841" i="4"/>
  <c r="H1534" i="6" s="1"/>
  <c r="M1841" i="4"/>
  <c r="I1534" i="6" s="1"/>
  <c r="N1841" i="4"/>
  <c r="O1841" i="4"/>
  <c r="P1841" i="4"/>
  <c r="J1534" i="6" s="1"/>
  <c r="D1842" i="4"/>
  <c r="B1613" i="6" s="1"/>
  <c r="E1842" i="4"/>
  <c r="C1613" i="6" s="1"/>
  <c r="F1842" i="4"/>
  <c r="D1613" i="6" s="1"/>
  <c r="G1842" i="4"/>
  <c r="E1613" i="6" s="1"/>
  <c r="H1842" i="4"/>
  <c r="F1613" i="6" s="1"/>
  <c r="I1842" i="4"/>
  <c r="G1613" i="6" s="1"/>
  <c r="J1842" i="4"/>
  <c r="K1842" i="4"/>
  <c r="H1613" i="6" s="1"/>
  <c r="M1842" i="4"/>
  <c r="I1613" i="6" s="1"/>
  <c r="N1842" i="4"/>
  <c r="O1842" i="4"/>
  <c r="P1842" i="4"/>
  <c r="J1613" i="6" s="1"/>
  <c r="D1843" i="4"/>
  <c r="B1577" i="6" s="1"/>
  <c r="E1843" i="4"/>
  <c r="C1577" i="6" s="1"/>
  <c r="F1843" i="4"/>
  <c r="D1577" i="6" s="1"/>
  <c r="G1843" i="4"/>
  <c r="E1577" i="6" s="1"/>
  <c r="H1843" i="4"/>
  <c r="F1577" i="6" s="1"/>
  <c r="I1843" i="4"/>
  <c r="G1577" i="6" s="1"/>
  <c r="J1843" i="4"/>
  <c r="K1843" i="4"/>
  <c r="H1577" i="6" s="1"/>
  <c r="M1843" i="4"/>
  <c r="I1577" i="6" s="1"/>
  <c r="N1843" i="4"/>
  <c r="O1843" i="4"/>
  <c r="P1843" i="4"/>
  <c r="J1577" i="6" s="1"/>
  <c r="D1844" i="4"/>
  <c r="B638" i="6" s="1"/>
  <c r="E1844" i="4"/>
  <c r="C638" i="6" s="1"/>
  <c r="F1844" i="4"/>
  <c r="D638" i="6" s="1"/>
  <c r="G1844" i="4"/>
  <c r="E638" i="6" s="1"/>
  <c r="H1844" i="4"/>
  <c r="F638" i="6" s="1"/>
  <c r="I1844" i="4"/>
  <c r="G638" i="6" s="1"/>
  <c r="J1844" i="4"/>
  <c r="K1844" i="4"/>
  <c r="H638" i="6" s="1"/>
  <c r="M1844" i="4"/>
  <c r="I638" i="6" s="1"/>
  <c r="N1844" i="4"/>
  <c r="O1844" i="4"/>
  <c r="P1844" i="4"/>
  <c r="J638" i="6" s="1"/>
  <c r="D1845" i="4"/>
  <c r="B573" i="6" s="1"/>
  <c r="E1845" i="4"/>
  <c r="C573" i="6" s="1"/>
  <c r="F1845" i="4"/>
  <c r="D573" i="6" s="1"/>
  <c r="G1845" i="4"/>
  <c r="E573" i="6" s="1"/>
  <c r="H1845" i="4"/>
  <c r="F573" i="6" s="1"/>
  <c r="I1845" i="4"/>
  <c r="G573" i="6" s="1"/>
  <c r="J1845" i="4"/>
  <c r="K1845" i="4"/>
  <c r="H573" i="6" s="1"/>
  <c r="M1845" i="4"/>
  <c r="I573" i="6" s="1"/>
  <c r="N1845" i="4"/>
  <c r="O1845" i="4"/>
  <c r="P1845" i="4"/>
  <c r="J573" i="6" s="1"/>
  <c r="D1846" i="4"/>
  <c r="B387" i="6" s="1"/>
  <c r="E1846" i="4"/>
  <c r="C387" i="6" s="1"/>
  <c r="F1846" i="4"/>
  <c r="D387" i="6" s="1"/>
  <c r="G1846" i="4"/>
  <c r="E387" i="6" s="1"/>
  <c r="H1846" i="4"/>
  <c r="F387" i="6" s="1"/>
  <c r="I1846" i="4"/>
  <c r="G387" i="6" s="1"/>
  <c r="J1846" i="4"/>
  <c r="K1846" i="4"/>
  <c r="H387" i="6" s="1"/>
  <c r="M1846" i="4"/>
  <c r="I387" i="6" s="1"/>
  <c r="N1846" i="4"/>
  <c r="O1846" i="4"/>
  <c r="P1846" i="4"/>
  <c r="J387" i="6" s="1"/>
  <c r="D1847" i="4"/>
  <c r="B229" i="6" s="1"/>
  <c r="E1847" i="4"/>
  <c r="C229" i="6" s="1"/>
  <c r="F1847" i="4"/>
  <c r="D229" i="6" s="1"/>
  <c r="G1847" i="4"/>
  <c r="E229" i="6" s="1"/>
  <c r="H1847" i="4"/>
  <c r="F229" i="6" s="1"/>
  <c r="I1847" i="4"/>
  <c r="G229" i="6" s="1"/>
  <c r="J1847" i="4"/>
  <c r="K1847" i="4"/>
  <c r="H229" i="6" s="1"/>
  <c r="M1847" i="4"/>
  <c r="I229" i="6" s="1"/>
  <c r="N1847" i="4"/>
  <c r="O1847" i="4"/>
  <c r="P1847" i="4"/>
  <c r="J229" i="6" s="1"/>
  <c r="D1848" i="4"/>
  <c r="B306" i="6" s="1"/>
  <c r="E1848" i="4"/>
  <c r="C306" i="6" s="1"/>
  <c r="F1848" i="4"/>
  <c r="D306" i="6" s="1"/>
  <c r="G1848" i="4"/>
  <c r="E306" i="6" s="1"/>
  <c r="H1848" i="4"/>
  <c r="F306" i="6" s="1"/>
  <c r="I1848" i="4"/>
  <c r="G306" i="6" s="1"/>
  <c r="J1848" i="4"/>
  <c r="K1848" i="4"/>
  <c r="H306" i="6" s="1"/>
  <c r="M1848" i="4"/>
  <c r="I306" i="6" s="1"/>
  <c r="N1848" i="4"/>
  <c r="O1848" i="4"/>
  <c r="P1848" i="4"/>
  <c r="J306" i="6" s="1"/>
  <c r="D1849" i="4"/>
  <c r="B209" i="6" s="1"/>
  <c r="E1849" i="4"/>
  <c r="C209" i="6" s="1"/>
  <c r="F1849" i="4"/>
  <c r="D209" i="6" s="1"/>
  <c r="G1849" i="4"/>
  <c r="E209" i="6" s="1"/>
  <c r="H1849" i="4"/>
  <c r="F209" i="6" s="1"/>
  <c r="I1849" i="4"/>
  <c r="G209" i="6" s="1"/>
  <c r="J1849" i="4"/>
  <c r="K1849" i="4"/>
  <c r="H209" i="6" s="1"/>
  <c r="M1849" i="4"/>
  <c r="I209" i="6" s="1"/>
  <c r="N1849" i="4"/>
  <c r="O1849" i="4"/>
  <c r="P1849" i="4"/>
  <c r="J209" i="6" s="1"/>
  <c r="D1850" i="4"/>
  <c r="B502" i="6" s="1"/>
  <c r="E1850" i="4"/>
  <c r="C502" i="6" s="1"/>
  <c r="F1850" i="4"/>
  <c r="D502" i="6" s="1"/>
  <c r="G1850" i="4"/>
  <c r="E502" i="6" s="1"/>
  <c r="H1850" i="4"/>
  <c r="F502" i="6" s="1"/>
  <c r="I1850" i="4"/>
  <c r="G502" i="6" s="1"/>
  <c r="J1850" i="4"/>
  <c r="K1850" i="4"/>
  <c r="H502" i="6" s="1"/>
  <c r="M1850" i="4"/>
  <c r="I502" i="6" s="1"/>
  <c r="N1850" i="4"/>
  <c r="O1850" i="4"/>
  <c r="P1850" i="4"/>
  <c r="J502" i="6" s="1"/>
  <c r="D1851" i="4"/>
  <c r="B496" i="6" s="1"/>
  <c r="E1851" i="4"/>
  <c r="C496" i="6" s="1"/>
  <c r="F1851" i="4"/>
  <c r="D496" i="6" s="1"/>
  <c r="G1851" i="4"/>
  <c r="E496" i="6" s="1"/>
  <c r="H1851" i="4"/>
  <c r="F496" i="6" s="1"/>
  <c r="I1851" i="4"/>
  <c r="G496" i="6" s="1"/>
  <c r="J1851" i="4"/>
  <c r="K1851" i="4"/>
  <c r="H496" i="6" s="1"/>
  <c r="M1851" i="4"/>
  <c r="I496" i="6" s="1"/>
  <c r="N1851" i="4"/>
  <c r="O1851" i="4"/>
  <c r="P1851" i="4"/>
  <c r="J496" i="6" s="1"/>
  <c r="D1852" i="4"/>
  <c r="B1230" i="6" s="1"/>
  <c r="E1852" i="4"/>
  <c r="C1230" i="6" s="1"/>
  <c r="F1852" i="4"/>
  <c r="D1230" i="6" s="1"/>
  <c r="G1852" i="4"/>
  <c r="E1230" i="6" s="1"/>
  <c r="H1852" i="4"/>
  <c r="F1230" i="6" s="1"/>
  <c r="I1852" i="4"/>
  <c r="G1230" i="6" s="1"/>
  <c r="J1852" i="4"/>
  <c r="K1852" i="4"/>
  <c r="H1230" i="6" s="1"/>
  <c r="M1852" i="4"/>
  <c r="I1230" i="6" s="1"/>
  <c r="N1852" i="4"/>
  <c r="O1852" i="4"/>
  <c r="P1852" i="4"/>
  <c r="J1230" i="6" s="1"/>
  <c r="D1853" i="4"/>
  <c r="B615" i="6" s="1"/>
  <c r="E1853" i="4"/>
  <c r="C615" i="6" s="1"/>
  <c r="F1853" i="4"/>
  <c r="D615" i="6" s="1"/>
  <c r="G1853" i="4"/>
  <c r="E615" i="6" s="1"/>
  <c r="H1853" i="4"/>
  <c r="F615" i="6" s="1"/>
  <c r="I1853" i="4"/>
  <c r="G615" i="6" s="1"/>
  <c r="J1853" i="4"/>
  <c r="K1853" i="4"/>
  <c r="H615" i="6" s="1"/>
  <c r="M1853" i="4"/>
  <c r="I615" i="6" s="1"/>
  <c r="N1853" i="4"/>
  <c r="O1853" i="4"/>
  <c r="P1853" i="4"/>
  <c r="J615" i="6" s="1"/>
  <c r="D1854" i="4"/>
  <c r="B672" i="6" s="1"/>
  <c r="E1854" i="4"/>
  <c r="C672" i="6" s="1"/>
  <c r="F1854" i="4"/>
  <c r="D672" i="6" s="1"/>
  <c r="G1854" i="4"/>
  <c r="E672" i="6" s="1"/>
  <c r="H1854" i="4"/>
  <c r="F672" i="6" s="1"/>
  <c r="I1854" i="4"/>
  <c r="G672" i="6" s="1"/>
  <c r="J1854" i="4"/>
  <c r="K1854" i="4"/>
  <c r="H672" i="6" s="1"/>
  <c r="M1854" i="4"/>
  <c r="I672" i="6" s="1"/>
  <c r="N1854" i="4"/>
  <c r="O1854" i="4"/>
  <c r="P1854" i="4"/>
  <c r="J672" i="6" s="1"/>
  <c r="D1855" i="4"/>
  <c r="B675" i="6" s="1"/>
  <c r="E1855" i="4"/>
  <c r="C675" i="6" s="1"/>
  <c r="F1855" i="4"/>
  <c r="D675" i="6" s="1"/>
  <c r="G1855" i="4"/>
  <c r="E675" i="6" s="1"/>
  <c r="H1855" i="4"/>
  <c r="F675" i="6" s="1"/>
  <c r="I1855" i="4"/>
  <c r="G675" i="6" s="1"/>
  <c r="J1855" i="4"/>
  <c r="K1855" i="4"/>
  <c r="H675" i="6" s="1"/>
  <c r="M1855" i="4"/>
  <c r="I675" i="6" s="1"/>
  <c r="N1855" i="4"/>
  <c r="O1855" i="4"/>
  <c r="P1855" i="4"/>
  <c r="J675" i="6" s="1"/>
  <c r="D1856" i="4"/>
  <c r="B323" i="6" s="1"/>
  <c r="E1856" i="4"/>
  <c r="C323" i="6" s="1"/>
  <c r="F1856" i="4"/>
  <c r="D323" i="6" s="1"/>
  <c r="G1856" i="4"/>
  <c r="E323" i="6" s="1"/>
  <c r="H1856" i="4"/>
  <c r="F323" i="6" s="1"/>
  <c r="I1856" i="4"/>
  <c r="G323" i="6" s="1"/>
  <c r="J1856" i="4"/>
  <c r="K1856" i="4"/>
  <c r="H323" i="6" s="1"/>
  <c r="M1856" i="4"/>
  <c r="I323" i="6" s="1"/>
  <c r="N1856" i="4"/>
  <c r="O1856" i="4"/>
  <c r="P1856" i="4"/>
  <c r="J323" i="6" s="1"/>
  <c r="D1857" i="4"/>
  <c r="B318" i="6" s="1"/>
  <c r="E1857" i="4"/>
  <c r="C318" i="6" s="1"/>
  <c r="F1857" i="4"/>
  <c r="D318" i="6" s="1"/>
  <c r="G1857" i="4"/>
  <c r="E318" i="6" s="1"/>
  <c r="H1857" i="4"/>
  <c r="F318" i="6" s="1"/>
  <c r="I1857" i="4"/>
  <c r="G318" i="6" s="1"/>
  <c r="J1857" i="4"/>
  <c r="K1857" i="4"/>
  <c r="H318" i="6" s="1"/>
  <c r="M1857" i="4"/>
  <c r="I318" i="6" s="1"/>
  <c r="N1857" i="4"/>
  <c r="O1857" i="4"/>
  <c r="P1857" i="4"/>
  <c r="J318" i="6" s="1"/>
  <c r="D1858" i="4"/>
  <c r="B240" i="6" s="1"/>
  <c r="E1858" i="4"/>
  <c r="C240" i="6" s="1"/>
  <c r="F1858" i="4"/>
  <c r="D240" i="6" s="1"/>
  <c r="G1858" i="4"/>
  <c r="E240" i="6" s="1"/>
  <c r="H1858" i="4"/>
  <c r="F240" i="6" s="1"/>
  <c r="I1858" i="4"/>
  <c r="G240" i="6" s="1"/>
  <c r="J1858" i="4"/>
  <c r="K1858" i="4"/>
  <c r="H240" i="6" s="1"/>
  <c r="M1858" i="4"/>
  <c r="I240" i="6" s="1"/>
  <c r="N1858" i="4"/>
  <c r="O1858" i="4"/>
  <c r="P1858" i="4"/>
  <c r="J240" i="6" s="1"/>
  <c r="D1859" i="4"/>
  <c r="B1717" i="6" s="1"/>
  <c r="E1859" i="4"/>
  <c r="C1717" i="6" s="1"/>
  <c r="F1859" i="4"/>
  <c r="D1717" i="6" s="1"/>
  <c r="G1859" i="4"/>
  <c r="E1717" i="6" s="1"/>
  <c r="H1859" i="4"/>
  <c r="F1717" i="6" s="1"/>
  <c r="I1859" i="4"/>
  <c r="G1717" i="6" s="1"/>
  <c r="J1859" i="4"/>
  <c r="K1859" i="4"/>
  <c r="H1717" i="6" s="1"/>
  <c r="M1859" i="4"/>
  <c r="I1717" i="6" s="1"/>
  <c r="N1859" i="4"/>
  <c r="O1859" i="4"/>
  <c r="P1859" i="4"/>
  <c r="J1717" i="6" s="1"/>
  <c r="D1860" i="4"/>
  <c r="B634" i="6" s="1"/>
  <c r="E1860" i="4"/>
  <c r="C634" i="6" s="1"/>
  <c r="F1860" i="4"/>
  <c r="D634" i="6" s="1"/>
  <c r="G1860" i="4"/>
  <c r="E634" i="6" s="1"/>
  <c r="H1860" i="4"/>
  <c r="F634" i="6" s="1"/>
  <c r="I1860" i="4"/>
  <c r="G634" i="6" s="1"/>
  <c r="J1860" i="4"/>
  <c r="K1860" i="4"/>
  <c r="H634" i="6" s="1"/>
  <c r="M1860" i="4"/>
  <c r="I634" i="6" s="1"/>
  <c r="N1860" i="4"/>
  <c r="O1860" i="4"/>
  <c r="P1860" i="4"/>
  <c r="J634" i="6" s="1"/>
  <c r="D1861" i="4"/>
  <c r="B635" i="6" s="1"/>
  <c r="E1861" i="4"/>
  <c r="C635" i="6" s="1"/>
  <c r="F1861" i="4"/>
  <c r="D635" i="6" s="1"/>
  <c r="G1861" i="4"/>
  <c r="E635" i="6" s="1"/>
  <c r="H1861" i="4"/>
  <c r="F635" i="6" s="1"/>
  <c r="I1861" i="4"/>
  <c r="G635" i="6" s="1"/>
  <c r="J1861" i="4"/>
  <c r="K1861" i="4"/>
  <c r="H635" i="6" s="1"/>
  <c r="M1861" i="4"/>
  <c r="I635" i="6" s="1"/>
  <c r="N1861" i="4"/>
  <c r="O1861" i="4"/>
  <c r="P1861" i="4"/>
  <c r="J635" i="6" s="1"/>
  <c r="D1862" i="4"/>
  <c r="B639" i="6" s="1"/>
  <c r="E1862" i="4"/>
  <c r="C639" i="6" s="1"/>
  <c r="F1862" i="4"/>
  <c r="D639" i="6" s="1"/>
  <c r="G1862" i="4"/>
  <c r="E639" i="6" s="1"/>
  <c r="H1862" i="4"/>
  <c r="F639" i="6" s="1"/>
  <c r="I1862" i="4"/>
  <c r="G639" i="6" s="1"/>
  <c r="J1862" i="4"/>
  <c r="K1862" i="4"/>
  <c r="H639" i="6" s="1"/>
  <c r="M1862" i="4"/>
  <c r="I639" i="6" s="1"/>
  <c r="N1862" i="4"/>
  <c r="O1862" i="4"/>
  <c r="P1862" i="4"/>
  <c r="J639" i="6" s="1"/>
  <c r="D1863" i="4"/>
  <c r="B128" i="6" s="1"/>
  <c r="E1863" i="4"/>
  <c r="C128" i="6" s="1"/>
  <c r="F1863" i="4"/>
  <c r="D128" i="6" s="1"/>
  <c r="G1863" i="4"/>
  <c r="E128" i="6" s="1"/>
  <c r="H1863" i="4"/>
  <c r="F128" i="6" s="1"/>
  <c r="I1863" i="4"/>
  <c r="G128" i="6" s="1"/>
  <c r="J1863" i="4"/>
  <c r="K1863" i="4"/>
  <c r="H128" i="6" s="1"/>
  <c r="M1863" i="4"/>
  <c r="I128" i="6" s="1"/>
  <c r="N1863" i="4"/>
  <c r="O1863" i="4"/>
  <c r="P1863" i="4"/>
  <c r="J128" i="6" s="1"/>
  <c r="D1864" i="4"/>
  <c r="B1234" i="6" s="1"/>
  <c r="E1864" i="4"/>
  <c r="C1234" i="6" s="1"/>
  <c r="F1864" i="4"/>
  <c r="D1234" i="6" s="1"/>
  <c r="G1864" i="4"/>
  <c r="E1234" i="6" s="1"/>
  <c r="H1864" i="4"/>
  <c r="F1234" i="6" s="1"/>
  <c r="I1864" i="4"/>
  <c r="G1234" i="6" s="1"/>
  <c r="J1864" i="4"/>
  <c r="K1864" i="4"/>
  <c r="H1234" i="6" s="1"/>
  <c r="M1864" i="4"/>
  <c r="I1234" i="6" s="1"/>
  <c r="N1864" i="4"/>
  <c r="O1864" i="4"/>
  <c r="P1864" i="4"/>
  <c r="J1234" i="6" s="1"/>
  <c r="D1865" i="4"/>
  <c r="B653" i="6" s="1"/>
  <c r="E1865" i="4"/>
  <c r="C653" i="6" s="1"/>
  <c r="F1865" i="4"/>
  <c r="D653" i="6" s="1"/>
  <c r="G1865" i="4"/>
  <c r="E653" i="6" s="1"/>
  <c r="H1865" i="4"/>
  <c r="F653" i="6" s="1"/>
  <c r="I1865" i="4"/>
  <c r="G653" i="6" s="1"/>
  <c r="J1865" i="4"/>
  <c r="K1865" i="4"/>
  <c r="H653" i="6" s="1"/>
  <c r="M1865" i="4"/>
  <c r="I653" i="6" s="1"/>
  <c r="N1865" i="4"/>
  <c r="O1865" i="4"/>
  <c r="P1865" i="4"/>
  <c r="J653" i="6" s="1"/>
  <c r="D1866" i="4"/>
  <c r="B654" i="6" s="1"/>
  <c r="E1866" i="4"/>
  <c r="C654" i="6" s="1"/>
  <c r="F1866" i="4"/>
  <c r="D654" i="6" s="1"/>
  <c r="G1866" i="4"/>
  <c r="E654" i="6" s="1"/>
  <c r="H1866" i="4"/>
  <c r="F654" i="6" s="1"/>
  <c r="I1866" i="4"/>
  <c r="G654" i="6" s="1"/>
  <c r="J1866" i="4"/>
  <c r="K1866" i="4"/>
  <c r="H654" i="6" s="1"/>
  <c r="M1866" i="4"/>
  <c r="I654" i="6" s="1"/>
  <c r="N1866" i="4"/>
  <c r="O1866" i="4"/>
  <c r="P1866" i="4"/>
  <c r="J654" i="6" s="1"/>
  <c r="D1867" i="4"/>
  <c r="B1278" i="6" s="1"/>
  <c r="E1867" i="4"/>
  <c r="C1278" i="6" s="1"/>
  <c r="F1867" i="4"/>
  <c r="D1278" i="6" s="1"/>
  <c r="G1867" i="4"/>
  <c r="E1278" i="6" s="1"/>
  <c r="H1867" i="4"/>
  <c r="F1278" i="6" s="1"/>
  <c r="I1867" i="4"/>
  <c r="G1278" i="6" s="1"/>
  <c r="J1867" i="4"/>
  <c r="K1867" i="4"/>
  <c r="H1278" i="6" s="1"/>
  <c r="M1867" i="4"/>
  <c r="I1278" i="6" s="1"/>
  <c r="N1867" i="4"/>
  <c r="O1867" i="4"/>
  <c r="P1867" i="4"/>
  <c r="J1278" i="6" s="1"/>
  <c r="D1868" i="4"/>
  <c r="B911" i="6" s="1"/>
  <c r="E1868" i="4"/>
  <c r="C911" i="6" s="1"/>
  <c r="F1868" i="4"/>
  <c r="D911" i="6" s="1"/>
  <c r="G1868" i="4"/>
  <c r="E911" i="6" s="1"/>
  <c r="H1868" i="4"/>
  <c r="F911" i="6" s="1"/>
  <c r="I1868" i="4"/>
  <c r="G911" i="6" s="1"/>
  <c r="J1868" i="4"/>
  <c r="K1868" i="4"/>
  <c r="H911" i="6" s="1"/>
  <c r="M1868" i="4"/>
  <c r="I911" i="6" s="1"/>
  <c r="N1868" i="4"/>
  <c r="O1868" i="4"/>
  <c r="P1868" i="4"/>
  <c r="J911" i="6" s="1"/>
  <c r="D1869" i="4"/>
  <c r="B912" i="6" s="1"/>
  <c r="E1869" i="4"/>
  <c r="C912" i="6" s="1"/>
  <c r="F1869" i="4"/>
  <c r="D912" i="6" s="1"/>
  <c r="G1869" i="4"/>
  <c r="E912" i="6" s="1"/>
  <c r="H1869" i="4"/>
  <c r="F912" i="6" s="1"/>
  <c r="I1869" i="4"/>
  <c r="G912" i="6" s="1"/>
  <c r="J1869" i="4"/>
  <c r="K1869" i="4"/>
  <c r="H912" i="6" s="1"/>
  <c r="M1869" i="4"/>
  <c r="I912" i="6" s="1"/>
  <c r="N1869" i="4"/>
  <c r="O1869" i="4"/>
  <c r="P1869" i="4"/>
  <c r="J912" i="6" s="1"/>
  <c r="D1870" i="4"/>
  <c r="B913" i="6" s="1"/>
  <c r="E1870" i="4"/>
  <c r="C913" i="6" s="1"/>
  <c r="F1870" i="4"/>
  <c r="D913" i="6" s="1"/>
  <c r="G1870" i="4"/>
  <c r="E913" i="6" s="1"/>
  <c r="H1870" i="4"/>
  <c r="F913" i="6" s="1"/>
  <c r="I1870" i="4"/>
  <c r="G913" i="6" s="1"/>
  <c r="J1870" i="4"/>
  <c r="K1870" i="4"/>
  <c r="H913" i="6" s="1"/>
  <c r="M1870" i="4"/>
  <c r="I913" i="6" s="1"/>
  <c r="N1870" i="4"/>
  <c r="O1870" i="4"/>
  <c r="P1870" i="4"/>
  <c r="J913" i="6" s="1"/>
  <c r="D1871" i="4"/>
  <c r="B914" i="6" s="1"/>
  <c r="E1871" i="4"/>
  <c r="C914" i="6" s="1"/>
  <c r="F1871" i="4"/>
  <c r="D914" i="6" s="1"/>
  <c r="G1871" i="4"/>
  <c r="E914" i="6" s="1"/>
  <c r="H1871" i="4"/>
  <c r="F914" i="6" s="1"/>
  <c r="I1871" i="4"/>
  <c r="G914" i="6" s="1"/>
  <c r="J1871" i="4"/>
  <c r="K1871" i="4"/>
  <c r="H914" i="6" s="1"/>
  <c r="M1871" i="4"/>
  <c r="I914" i="6" s="1"/>
  <c r="N1871" i="4"/>
  <c r="O1871" i="4"/>
  <c r="P1871" i="4"/>
  <c r="J914" i="6" s="1"/>
  <c r="O2" i="4"/>
  <c r="P2" i="4"/>
  <c r="J404" i="6" s="1"/>
  <c r="N2" i="4"/>
  <c r="M2" i="4"/>
  <c r="I404" i="6" s="1"/>
  <c r="E2" i="4"/>
  <c r="C404" i="6" s="1"/>
  <c r="D2" i="4"/>
  <c r="B404" i="6" s="1"/>
  <c r="H404" i="6"/>
  <c r="J2" i="4"/>
  <c r="I2" i="4"/>
  <c r="G404" i="6" s="1"/>
  <c r="H2" i="4"/>
  <c r="F404" i="6" s="1"/>
  <c r="G2" i="4"/>
  <c r="E404" i="6" s="1"/>
  <c r="F2" i="4"/>
  <c r="D404" i="6" s="1"/>
  <c r="C2" i="4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C304" i="4"/>
  <c r="C305" i="4"/>
  <c r="C306" i="4"/>
  <c r="C307" i="4"/>
  <c r="C308" i="4"/>
  <c r="C309" i="4"/>
  <c r="C310" i="4"/>
  <c r="C311" i="4"/>
  <c r="C312" i="4"/>
  <c r="C313" i="4"/>
  <c r="C314" i="4"/>
  <c r="C315" i="4"/>
  <c r="C316" i="4"/>
  <c r="C317" i="4"/>
  <c r="C318" i="4"/>
  <c r="C319" i="4"/>
  <c r="C320" i="4"/>
  <c r="C321" i="4"/>
  <c r="C322" i="4"/>
  <c r="C323" i="4"/>
  <c r="C324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C337" i="4"/>
  <c r="C338" i="4"/>
  <c r="C339" i="4"/>
  <c r="C340" i="4"/>
  <c r="C341" i="4"/>
  <c r="C342" i="4"/>
  <c r="C343" i="4"/>
  <c r="C344" i="4"/>
  <c r="C345" i="4"/>
  <c r="C346" i="4"/>
  <c r="C347" i="4"/>
  <c r="C348" i="4"/>
  <c r="C349" i="4"/>
  <c r="C350" i="4"/>
  <c r="C351" i="4"/>
  <c r="C352" i="4"/>
  <c r="C353" i="4"/>
  <c r="C354" i="4"/>
  <c r="C355" i="4"/>
  <c r="C356" i="4"/>
  <c r="C357" i="4"/>
  <c r="C358" i="4"/>
  <c r="C359" i="4"/>
  <c r="C360" i="4"/>
  <c r="C361" i="4"/>
  <c r="C362" i="4"/>
  <c r="C363" i="4"/>
  <c r="C364" i="4"/>
  <c r="C365" i="4"/>
  <c r="C366" i="4"/>
  <c r="C367" i="4"/>
  <c r="C368" i="4"/>
  <c r="C369" i="4"/>
  <c r="C370" i="4"/>
  <c r="C371" i="4"/>
  <c r="C372" i="4"/>
  <c r="C373" i="4"/>
  <c r="C374" i="4"/>
  <c r="C375" i="4"/>
  <c r="C376" i="4"/>
  <c r="C377" i="4"/>
  <c r="C378" i="4"/>
  <c r="C379" i="4"/>
  <c r="C380" i="4"/>
  <c r="C381" i="4"/>
  <c r="C382" i="4"/>
  <c r="C383" i="4"/>
  <c r="C384" i="4"/>
  <c r="C385" i="4"/>
  <c r="C386" i="4"/>
  <c r="C387" i="4"/>
  <c r="C388" i="4"/>
  <c r="C389" i="4"/>
  <c r="C390" i="4"/>
  <c r="C391" i="4"/>
  <c r="C392" i="4"/>
  <c r="C393" i="4"/>
  <c r="C394" i="4"/>
  <c r="C395" i="4"/>
  <c r="C396" i="4"/>
  <c r="C397" i="4"/>
  <c r="C398" i="4"/>
  <c r="C399" i="4"/>
  <c r="C400" i="4"/>
  <c r="C401" i="4"/>
  <c r="C402" i="4"/>
  <c r="C403" i="4"/>
  <c r="C404" i="4"/>
  <c r="C405" i="4"/>
  <c r="C406" i="4"/>
  <c r="C407" i="4"/>
  <c r="C408" i="4"/>
  <c r="C409" i="4"/>
  <c r="C410" i="4"/>
  <c r="C411" i="4"/>
  <c r="C412" i="4"/>
  <c r="C413" i="4"/>
  <c r="C414" i="4"/>
  <c r="C415" i="4"/>
  <c r="C416" i="4"/>
  <c r="C417" i="4"/>
  <c r="C418" i="4"/>
  <c r="C419" i="4"/>
  <c r="C420" i="4"/>
  <c r="C421" i="4"/>
  <c r="C422" i="4"/>
  <c r="C423" i="4"/>
  <c r="C424" i="4"/>
  <c r="C425" i="4"/>
  <c r="C426" i="4"/>
  <c r="C427" i="4"/>
  <c r="C428" i="4"/>
  <c r="C429" i="4"/>
  <c r="C430" i="4"/>
  <c r="C431" i="4"/>
  <c r="C432" i="4"/>
  <c r="C433" i="4"/>
  <c r="C434" i="4"/>
  <c r="C435" i="4"/>
  <c r="C436" i="4"/>
  <c r="C437" i="4"/>
  <c r="C438" i="4"/>
  <c r="C439" i="4"/>
  <c r="C440" i="4"/>
  <c r="C441" i="4"/>
  <c r="C442" i="4"/>
  <c r="C443" i="4"/>
  <c r="C444" i="4"/>
  <c r="C445" i="4"/>
  <c r="C446" i="4"/>
  <c r="C447" i="4"/>
  <c r="C448" i="4"/>
  <c r="C449" i="4"/>
  <c r="C450" i="4"/>
  <c r="C451" i="4"/>
  <c r="C452" i="4"/>
  <c r="C453" i="4"/>
  <c r="C454" i="4"/>
  <c r="C455" i="4"/>
  <c r="C456" i="4"/>
  <c r="C457" i="4"/>
  <c r="C458" i="4"/>
  <c r="C459" i="4"/>
  <c r="C460" i="4"/>
  <c r="C461" i="4"/>
  <c r="C462" i="4"/>
  <c r="C463" i="4"/>
  <c r="C464" i="4"/>
  <c r="C465" i="4"/>
  <c r="C466" i="4"/>
  <c r="C467" i="4"/>
  <c r="C468" i="4"/>
  <c r="C469" i="4"/>
  <c r="C470" i="4"/>
  <c r="C471" i="4"/>
  <c r="C472" i="4"/>
  <c r="C473" i="4"/>
  <c r="C474" i="4"/>
  <c r="C475" i="4"/>
  <c r="C476" i="4"/>
  <c r="C477" i="4"/>
  <c r="C478" i="4"/>
  <c r="C479" i="4"/>
  <c r="C480" i="4"/>
  <c r="C481" i="4"/>
  <c r="C482" i="4"/>
  <c r="C483" i="4"/>
  <c r="C484" i="4"/>
  <c r="C485" i="4"/>
  <c r="C486" i="4"/>
  <c r="C487" i="4"/>
  <c r="C488" i="4"/>
  <c r="C489" i="4"/>
  <c r="C490" i="4"/>
  <c r="C491" i="4"/>
  <c r="C492" i="4"/>
  <c r="C493" i="4"/>
  <c r="C494" i="4"/>
  <c r="C495" i="4"/>
  <c r="C496" i="4"/>
  <c r="C497" i="4"/>
  <c r="C498" i="4"/>
  <c r="C499" i="4"/>
  <c r="C500" i="4"/>
  <c r="C501" i="4"/>
  <c r="C502" i="4"/>
  <c r="C503" i="4"/>
  <c r="C504" i="4"/>
  <c r="C505" i="4"/>
  <c r="C506" i="4"/>
  <c r="C507" i="4"/>
  <c r="C508" i="4"/>
  <c r="C509" i="4"/>
  <c r="C510" i="4"/>
  <c r="C511" i="4"/>
  <c r="C512" i="4"/>
  <c r="C513" i="4"/>
  <c r="C514" i="4"/>
  <c r="C515" i="4"/>
  <c r="C516" i="4"/>
  <c r="C517" i="4"/>
  <c r="C518" i="4"/>
  <c r="C519" i="4"/>
  <c r="C520" i="4"/>
  <c r="C521" i="4"/>
  <c r="C522" i="4"/>
  <c r="C523" i="4"/>
  <c r="C524" i="4"/>
  <c r="C525" i="4"/>
  <c r="C526" i="4"/>
  <c r="C527" i="4"/>
  <c r="C528" i="4"/>
  <c r="C529" i="4"/>
  <c r="C530" i="4"/>
  <c r="C531" i="4"/>
  <c r="C532" i="4"/>
  <c r="C533" i="4"/>
  <c r="C534" i="4"/>
  <c r="C535" i="4"/>
  <c r="C536" i="4"/>
  <c r="C537" i="4"/>
  <c r="C538" i="4"/>
  <c r="C539" i="4"/>
  <c r="C540" i="4"/>
  <c r="C541" i="4"/>
  <c r="C542" i="4"/>
  <c r="C543" i="4"/>
  <c r="C544" i="4"/>
  <c r="C545" i="4"/>
  <c r="C546" i="4"/>
  <c r="C547" i="4"/>
  <c r="C548" i="4"/>
  <c r="C549" i="4"/>
  <c r="C550" i="4"/>
  <c r="C551" i="4"/>
  <c r="C552" i="4"/>
  <c r="C553" i="4"/>
  <c r="C554" i="4"/>
  <c r="C555" i="4"/>
  <c r="C556" i="4"/>
  <c r="C557" i="4"/>
  <c r="C558" i="4"/>
  <c r="C559" i="4"/>
  <c r="C560" i="4"/>
  <c r="C561" i="4"/>
  <c r="C562" i="4"/>
  <c r="C563" i="4"/>
  <c r="C564" i="4"/>
  <c r="C565" i="4"/>
  <c r="C566" i="4"/>
  <c r="C567" i="4"/>
  <c r="C568" i="4"/>
  <c r="C569" i="4"/>
  <c r="C570" i="4"/>
  <c r="C571" i="4"/>
  <c r="C572" i="4"/>
  <c r="C573" i="4"/>
  <c r="C574" i="4"/>
  <c r="C575" i="4"/>
  <c r="C576" i="4"/>
  <c r="C577" i="4"/>
  <c r="C578" i="4"/>
  <c r="C579" i="4"/>
  <c r="C580" i="4"/>
  <c r="C581" i="4"/>
  <c r="C582" i="4"/>
  <c r="C583" i="4"/>
  <c r="C584" i="4"/>
  <c r="C585" i="4"/>
  <c r="C586" i="4"/>
  <c r="C587" i="4"/>
  <c r="C588" i="4"/>
  <c r="C589" i="4"/>
  <c r="C590" i="4"/>
  <c r="C591" i="4"/>
  <c r="C592" i="4"/>
  <c r="C593" i="4"/>
  <c r="C594" i="4"/>
  <c r="C595" i="4"/>
  <c r="C596" i="4"/>
  <c r="C597" i="4"/>
  <c r="C598" i="4"/>
  <c r="C599" i="4"/>
  <c r="C600" i="4"/>
  <c r="C601" i="4"/>
  <c r="C602" i="4"/>
  <c r="C603" i="4"/>
  <c r="C604" i="4"/>
  <c r="C605" i="4"/>
  <c r="C606" i="4"/>
  <c r="C607" i="4"/>
  <c r="C608" i="4"/>
  <c r="C609" i="4"/>
  <c r="C610" i="4"/>
  <c r="C611" i="4"/>
  <c r="C612" i="4"/>
  <c r="C613" i="4"/>
  <c r="C614" i="4"/>
  <c r="C615" i="4"/>
  <c r="C616" i="4"/>
  <c r="C617" i="4"/>
  <c r="C618" i="4"/>
  <c r="C619" i="4"/>
  <c r="C620" i="4"/>
  <c r="C621" i="4"/>
  <c r="C622" i="4"/>
  <c r="C623" i="4"/>
  <c r="C624" i="4"/>
  <c r="C625" i="4"/>
  <c r="C626" i="4"/>
  <c r="C627" i="4"/>
  <c r="C628" i="4"/>
  <c r="C629" i="4"/>
  <c r="C630" i="4"/>
  <c r="C631" i="4"/>
  <c r="C632" i="4"/>
  <c r="C633" i="4"/>
  <c r="C634" i="4"/>
  <c r="C635" i="4"/>
  <c r="C636" i="4"/>
  <c r="C637" i="4"/>
  <c r="C638" i="4"/>
  <c r="C639" i="4"/>
  <c r="C640" i="4"/>
  <c r="C641" i="4"/>
  <c r="C642" i="4"/>
  <c r="C643" i="4"/>
  <c r="C644" i="4"/>
  <c r="C645" i="4"/>
  <c r="C646" i="4"/>
  <c r="C647" i="4"/>
  <c r="C648" i="4"/>
  <c r="C649" i="4"/>
  <c r="C650" i="4"/>
  <c r="C651" i="4"/>
  <c r="C652" i="4"/>
  <c r="C653" i="4"/>
  <c r="C654" i="4"/>
  <c r="C655" i="4"/>
  <c r="C656" i="4"/>
  <c r="C657" i="4"/>
  <c r="C658" i="4"/>
  <c r="C659" i="4"/>
  <c r="C660" i="4"/>
  <c r="C661" i="4"/>
  <c r="C662" i="4"/>
  <c r="C663" i="4"/>
  <c r="C664" i="4"/>
  <c r="C665" i="4"/>
  <c r="C666" i="4"/>
  <c r="C667" i="4"/>
  <c r="C668" i="4"/>
  <c r="C669" i="4"/>
  <c r="C670" i="4"/>
  <c r="C671" i="4"/>
  <c r="C672" i="4"/>
  <c r="C673" i="4"/>
  <c r="C674" i="4"/>
  <c r="C675" i="4"/>
  <c r="C676" i="4"/>
  <c r="C677" i="4"/>
  <c r="C678" i="4"/>
  <c r="C679" i="4"/>
  <c r="C680" i="4"/>
  <c r="C681" i="4"/>
  <c r="C682" i="4"/>
  <c r="C683" i="4"/>
  <c r="C684" i="4"/>
  <c r="C685" i="4"/>
  <c r="C686" i="4"/>
  <c r="C687" i="4"/>
  <c r="C688" i="4"/>
  <c r="C689" i="4"/>
  <c r="C690" i="4"/>
  <c r="C691" i="4"/>
  <c r="C692" i="4"/>
  <c r="C693" i="4"/>
  <c r="C694" i="4"/>
  <c r="C695" i="4"/>
  <c r="C696" i="4"/>
  <c r="C697" i="4"/>
  <c r="C698" i="4"/>
  <c r="C699" i="4"/>
  <c r="C700" i="4"/>
  <c r="C701" i="4"/>
  <c r="C702" i="4"/>
  <c r="C703" i="4"/>
  <c r="C704" i="4"/>
  <c r="C705" i="4"/>
  <c r="C706" i="4"/>
  <c r="C707" i="4"/>
  <c r="C708" i="4"/>
  <c r="C709" i="4"/>
  <c r="C710" i="4"/>
  <c r="C711" i="4"/>
  <c r="C712" i="4"/>
  <c r="C713" i="4"/>
  <c r="C714" i="4"/>
  <c r="C715" i="4"/>
  <c r="C716" i="4"/>
  <c r="C717" i="4"/>
  <c r="C718" i="4"/>
  <c r="C719" i="4"/>
  <c r="C720" i="4"/>
  <c r="C721" i="4"/>
  <c r="C722" i="4"/>
  <c r="C723" i="4"/>
  <c r="C724" i="4"/>
  <c r="C725" i="4"/>
  <c r="C726" i="4"/>
  <c r="C727" i="4"/>
  <c r="C728" i="4"/>
  <c r="C729" i="4"/>
  <c r="C730" i="4"/>
  <c r="C731" i="4"/>
  <c r="C732" i="4"/>
  <c r="C733" i="4"/>
  <c r="C734" i="4"/>
  <c r="C735" i="4"/>
  <c r="C736" i="4"/>
  <c r="C737" i="4"/>
  <c r="C738" i="4"/>
  <c r="C739" i="4"/>
  <c r="C740" i="4"/>
  <c r="C741" i="4"/>
  <c r="C742" i="4"/>
  <c r="C743" i="4"/>
  <c r="C744" i="4"/>
  <c r="C745" i="4"/>
  <c r="C746" i="4"/>
  <c r="C747" i="4"/>
  <c r="C748" i="4"/>
  <c r="C749" i="4"/>
  <c r="C750" i="4"/>
  <c r="C751" i="4"/>
  <c r="C752" i="4"/>
  <c r="C753" i="4"/>
  <c r="C754" i="4"/>
  <c r="C755" i="4"/>
  <c r="C756" i="4"/>
  <c r="C757" i="4"/>
  <c r="C758" i="4"/>
  <c r="C759" i="4"/>
  <c r="C760" i="4"/>
  <c r="C761" i="4"/>
  <c r="C762" i="4"/>
  <c r="C763" i="4"/>
  <c r="C764" i="4"/>
  <c r="C765" i="4"/>
  <c r="C766" i="4"/>
  <c r="C767" i="4"/>
  <c r="C768" i="4"/>
  <c r="C769" i="4"/>
  <c r="C770" i="4"/>
  <c r="C771" i="4"/>
  <c r="C772" i="4"/>
  <c r="C773" i="4"/>
  <c r="C774" i="4"/>
  <c r="C775" i="4"/>
  <c r="C776" i="4"/>
  <c r="C777" i="4"/>
  <c r="C778" i="4"/>
  <c r="C779" i="4"/>
  <c r="C780" i="4"/>
  <c r="C781" i="4"/>
  <c r="C782" i="4"/>
  <c r="C783" i="4"/>
  <c r="C784" i="4"/>
  <c r="C785" i="4"/>
  <c r="C786" i="4"/>
  <c r="C787" i="4"/>
  <c r="C788" i="4"/>
  <c r="C789" i="4"/>
  <c r="C790" i="4"/>
  <c r="C791" i="4"/>
  <c r="C792" i="4"/>
  <c r="C793" i="4"/>
  <c r="C794" i="4"/>
  <c r="C795" i="4"/>
  <c r="C796" i="4"/>
  <c r="C797" i="4"/>
  <c r="C798" i="4"/>
  <c r="C799" i="4"/>
  <c r="C800" i="4"/>
  <c r="C801" i="4"/>
  <c r="C802" i="4"/>
  <c r="C803" i="4"/>
  <c r="C804" i="4"/>
  <c r="C805" i="4"/>
  <c r="C806" i="4"/>
  <c r="C807" i="4"/>
  <c r="C808" i="4"/>
  <c r="C809" i="4"/>
  <c r="C810" i="4"/>
  <c r="C811" i="4"/>
  <c r="C812" i="4"/>
  <c r="C813" i="4"/>
  <c r="C814" i="4"/>
  <c r="C815" i="4"/>
  <c r="C816" i="4"/>
  <c r="C817" i="4"/>
  <c r="C818" i="4"/>
  <c r="C819" i="4"/>
  <c r="C820" i="4"/>
  <c r="C821" i="4"/>
  <c r="C822" i="4"/>
  <c r="C823" i="4"/>
  <c r="C824" i="4"/>
  <c r="C825" i="4"/>
  <c r="C826" i="4"/>
  <c r="C827" i="4"/>
  <c r="C828" i="4"/>
  <c r="C829" i="4"/>
  <c r="C830" i="4"/>
  <c r="C831" i="4"/>
  <c r="C832" i="4"/>
  <c r="C833" i="4"/>
  <c r="C834" i="4"/>
  <c r="C835" i="4"/>
  <c r="C836" i="4"/>
  <c r="C837" i="4"/>
  <c r="C838" i="4"/>
  <c r="C839" i="4"/>
  <c r="C840" i="4"/>
  <c r="C841" i="4"/>
  <c r="C842" i="4"/>
  <c r="C843" i="4"/>
  <c r="C844" i="4"/>
  <c r="C845" i="4"/>
  <c r="C846" i="4"/>
  <c r="C847" i="4"/>
  <c r="C848" i="4"/>
  <c r="C849" i="4"/>
  <c r="C850" i="4"/>
  <c r="C851" i="4"/>
  <c r="C852" i="4"/>
  <c r="C853" i="4"/>
  <c r="C854" i="4"/>
  <c r="C855" i="4"/>
  <c r="C856" i="4"/>
  <c r="C857" i="4"/>
  <c r="C858" i="4"/>
  <c r="C859" i="4"/>
  <c r="C860" i="4"/>
  <c r="C861" i="4"/>
  <c r="C862" i="4"/>
  <c r="C863" i="4"/>
  <c r="C864" i="4"/>
  <c r="C865" i="4"/>
  <c r="C866" i="4"/>
  <c r="C867" i="4"/>
  <c r="C868" i="4"/>
  <c r="C869" i="4"/>
  <c r="C870" i="4"/>
  <c r="C871" i="4"/>
  <c r="C872" i="4"/>
  <c r="C873" i="4"/>
  <c r="C874" i="4"/>
  <c r="C875" i="4"/>
  <c r="C876" i="4"/>
  <c r="C877" i="4"/>
  <c r="C878" i="4"/>
  <c r="C879" i="4"/>
  <c r="C880" i="4"/>
  <c r="C881" i="4"/>
  <c r="C882" i="4"/>
  <c r="C883" i="4"/>
  <c r="C884" i="4"/>
  <c r="C885" i="4"/>
  <c r="C886" i="4"/>
  <c r="C887" i="4"/>
  <c r="C888" i="4"/>
  <c r="C889" i="4"/>
  <c r="C890" i="4"/>
  <c r="C891" i="4"/>
  <c r="C892" i="4"/>
  <c r="C893" i="4"/>
  <c r="C894" i="4"/>
  <c r="C895" i="4"/>
  <c r="C896" i="4"/>
  <c r="C897" i="4"/>
  <c r="C898" i="4"/>
  <c r="C899" i="4"/>
  <c r="C900" i="4"/>
  <c r="C901" i="4"/>
  <c r="C902" i="4"/>
  <c r="C903" i="4"/>
  <c r="C904" i="4"/>
  <c r="C905" i="4"/>
  <c r="C906" i="4"/>
  <c r="C907" i="4"/>
  <c r="C908" i="4"/>
  <c r="C909" i="4"/>
  <c r="C910" i="4"/>
  <c r="C911" i="4"/>
  <c r="C912" i="4"/>
  <c r="C913" i="4"/>
  <c r="C914" i="4"/>
  <c r="C915" i="4"/>
  <c r="C916" i="4"/>
  <c r="C917" i="4"/>
  <c r="C918" i="4"/>
  <c r="C919" i="4"/>
  <c r="C920" i="4"/>
  <c r="C921" i="4"/>
  <c r="C922" i="4"/>
  <c r="C923" i="4"/>
  <c r="C924" i="4"/>
  <c r="C925" i="4"/>
  <c r="C926" i="4"/>
  <c r="C927" i="4"/>
  <c r="C928" i="4"/>
  <c r="C929" i="4"/>
  <c r="C930" i="4"/>
  <c r="C931" i="4"/>
  <c r="C932" i="4"/>
  <c r="C933" i="4"/>
  <c r="C934" i="4"/>
  <c r="C935" i="4"/>
  <c r="C936" i="4"/>
  <c r="C937" i="4"/>
  <c r="C938" i="4"/>
  <c r="C939" i="4"/>
  <c r="C940" i="4"/>
  <c r="C941" i="4"/>
  <c r="C942" i="4"/>
  <c r="C943" i="4"/>
  <c r="C944" i="4"/>
  <c r="C945" i="4"/>
  <c r="C946" i="4"/>
  <c r="C947" i="4"/>
  <c r="C948" i="4"/>
  <c r="C949" i="4"/>
  <c r="C950" i="4"/>
  <c r="C951" i="4"/>
  <c r="C952" i="4"/>
  <c r="C953" i="4"/>
  <c r="C954" i="4"/>
  <c r="C955" i="4"/>
  <c r="C956" i="4"/>
  <c r="C957" i="4"/>
  <c r="C958" i="4"/>
  <c r="C959" i="4"/>
  <c r="C960" i="4"/>
  <c r="C961" i="4"/>
  <c r="C962" i="4"/>
  <c r="C963" i="4"/>
  <c r="C964" i="4"/>
  <c r="C965" i="4"/>
  <c r="C966" i="4"/>
  <c r="C967" i="4"/>
  <c r="C968" i="4"/>
  <c r="C969" i="4"/>
  <c r="C970" i="4"/>
  <c r="C971" i="4"/>
  <c r="C972" i="4"/>
  <c r="C973" i="4"/>
  <c r="C974" i="4"/>
  <c r="C975" i="4"/>
  <c r="C976" i="4"/>
  <c r="C977" i="4"/>
  <c r="C978" i="4"/>
  <c r="C979" i="4"/>
  <c r="C980" i="4"/>
  <c r="C981" i="4"/>
  <c r="C982" i="4"/>
  <c r="C983" i="4"/>
  <c r="C984" i="4"/>
  <c r="C985" i="4"/>
  <c r="C986" i="4"/>
  <c r="C987" i="4"/>
  <c r="C988" i="4"/>
  <c r="C989" i="4"/>
  <c r="C990" i="4"/>
  <c r="C991" i="4"/>
  <c r="C992" i="4"/>
  <c r="C993" i="4"/>
  <c r="C994" i="4"/>
  <c r="C995" i="4"/>
  <c r="C996" i="4"/>
  <c r="C997" i="4"/>
  <c r="C998" i="4"/>
  <c r="C999" i="4"/>
  <c r="C1000" i="4"/>
  <c r="C1001" i="4"/>
  <c r="C1002" i="4"/>
  <c r="C1003" i="4"/>
  <c r="C1004" i="4"/>
  <c r="C1005" i="4"/>
  <c r="C1006" i="4"/>
  <c r="C1007" i="4"/>
  <c r="C1008" i="4"/>
  <c r="C1009" i="4"/>
  <c r="C1010" i="4"/>
  <c r="C1011" i="4"/>
  <c r="C1012" i="4"/>
  <c r="C1013" i="4"/>
  <c r="C1014" i="4"/>
  <c r="C1015" i="4"/>
  <c r="C1016" i="4"/>
  <c r="C1017" i="4"/>
  <c r="C1018" i="4"/>
  <c r="C1019" i="4"/>
  <c r="C1020" i="4"/>
  <c r="C1021" i="4"/>
  <c r="C1022" i="4"/>
  <c r="C1023" i="4"/>
  <c r="C1024" i="4"/>
  <c r="C1025" i="4"/>
  <c r="C1026" i="4"/>
  <c r="C1027" i="4"/>
  <c r="C1028" i="4"/>
  <c r="C1029" i="4"/>
  <c r="C1030" i="4"/>
  <c r="C1031" i="4"/>
  <c r="C1032" i="4"/>
  <c r="C1033" i="4"/>
  <c r="C1034" i="4"/>
  <c r="C1035" i="4"/>
  <c r="C1036" i="4"/>
  <c r="C1037" i="4"/>
  <c r="C1038" i="4"/>
  <c r="C1039" i="4"/>
  <c r="C1040" i="4"/>
  <c r="C1041" i="4"/>
  <c r="C1042" i="4"/>
  <c r="C1043" i="4"/>
  <c r="C1044" i="4"/>
  <c r="C1045" i="4"/>
  <c r="C1046" i="4"/>
  <c r="C1047" i="4"/>
  <c r="C1048" i="4"/>
  <c r="C1049" i="4"/>
  <c r="C1050" i="4"/>
  <c r="C1051" i="4"/>
  <c r="C1052" i="4"/>
  <c r="C1053" i="4"/>
  <c r="C1054" i="4"/>
  <c r="C1055" i="4"/>
  <c r="C1056" i="4"/>
  <c r="C1057" i="4"/>
  <c r="C1058" i="4"/>
  <c r="C1059" i="4"/>
  <c r="C1060" i="4"/>
  <c r="C1061" i="4"/>
  <c r="C1062" i="4"/>
  <c r="C1063" i="4"/>
  <c r="C1064" i="4"/>
  <c r="C1065" i="4"/>
  <c r="C1066" i="4"/>
  <c r="C1067" i="4"/>
  <c r="C1068" i="4"/>
  <c r="C1069" i="4"/>
  <c r="C1070" i="4"/>
  <c r="C1071" i="4"/>
  <c r="C1072" i="4"/>
  <c r="C1073" i="4"/>
  <c r="C1074" i="4"/>
  <c r="C1075" i="4"/>
  <c r="C1076" i="4"/>
  <c r="C1077" i="4"/>
  <c r="C1078" i="4"/>
  <c r="C1079" i="4"/>
  <c r="C1080" i="4"/>
  <c r="C1081" i="4"/>
  <c r="C1082" i="4"/>
  <c r="C1083" i="4"/>
  <c r="C1084" i="4"/>
  <c r="C1085" i="4"/>
  <c r="C1086" i="4"/>
  <c r="C1087" i="4"/>
  <c r="C1088" i="4"/>
  <c r="C1089" i="4"/>
  <c r="C1090" i="4"/>
  <c r="C1091" i="4"/>
  <c r="C1092" i="4"/>
  <c r="C1093" i="4"/>
  <c r="C1094" i="4"/>
  <c r="C1095" i="4"/>
  <c r="C1096" i="4"/>
  <c r="C1097" i="4"/>
  <c r="C1098" i="4"/>
  <c r="C1099" i="4"/>
  <c r="C1100" i="4"/>
  <c r="C1101" i="4"/>
  <c r="C1102" i="4"/>
  <c r="C1103" i="4"/>
  <c r="C1104" i="4"/>
  <c r="C1105" i="4"/>
  <c r="C1106" i="4"/>
  <c r="C1107" i="4"/>
  <c r="C1108" i="4"/>
  <c r="C1109" i="4"/>
  <c r="C1110" i="4"/>
  <c r="C1111" i="4"/>
  <c r="C1112" i="4"/>
  <c r="C1113" i="4"/>
  <c r="C1114" i="4"/>
  <c r="C1115" i="4"/>
  <c r="C1116" i="4"/>
  <c r="C1117" i="4"/>
  <c r="C1118" i="4"/>
  <c r="C1119" i="4"/>
  <c r="C1120" i="4"/>
  <c r="C1121" i="4"/>
  <c r="C1122" i="4"/>
  <c r="C1123" i="4"/>
  <c r="C1124" i="4"/>
  <c r="C1125" i="4"/>
  <c r="C1126" i="4"/>
  <c r="C1127" i="4"/>
  <c r="C1128" i="4"/>
  <c r="C1129" i="4"/>
  <c r="C1130" i="4"/>
  <c r="C1131" i="4"/>
  <c r="C1132" i="4"/>
  <c r="C1133" i="4"/>
  <c r="C1134" i="4"/>
  <c r="C1135" i="4"/>
  <c r="C1136" i="4"/>
  <c r="C1137" i="4"/>
  <c r="C1138" i="4"/>
  <c r="C1139" i="4"/>
  <c r="C1140" i="4"/>
  <c r="C1141" i="4"/>
  <c r="C1142" i="4"/>
  <c r="C1143" i="4"/>
  <c r="C1144" i="4"/>
  <c r="C1145" i="4"/>
  <c r="C1146" i="4"/>
  <c r="C1147" i="4"/>
  <c r="C1148" i="4"/>
  <c r="C1149" i="4"/>
  <c r="C1150" i="4"/>
  <c r="C1151" i="4"/>
  <c r="C1152" i="4"/>
  <c r="C1153" i="4"/>
  <c r="C1154" i="4"/>
  <c r="C1155" i="4"/>
  <c r="C1156" i="4"/>
  <c r="C1157" i="4"/>
  <c r="C1158" i="4"/>
  <c r="C1159" i="4"/>
  <c r="C1160" i="4"/>
  <c r="C1161" i="4"/>
  <c r="C1162" i="4"/>
  <c r="C1163" i="4"/>
  <c r="C1164" i="4"/>
  <c r="C1165" i="4"/>
  <c r="C1166" i="4"/>
  <c r="C1167" i="4"/>
  <c r="C1168" i="4"/>
  <c r="C1169" i="4"/>
  <c r="C1170" i="4"/>
  <c r="C1171" i="4"/>
  <c r="C1172" i="4"/>
  <c r="C1173" i="4"/>
  <c r="C1174" i="4"/>
  <c r="C1175" i="4"/>
  <c r="C1176" i="4"/>
  <c r="C1177" i="4"/>
  <c r="C1178" i="4"/>
  <c r="C1179" i="4"/>
  <c r="C1180" i="4"/>
  <c r="C1181" i="4"/>
  <c r="C1182" i="4"/>
  <c r="C1183" i="4"/>
  <c r="C1184" i="4"/>
  <c r="C1185" i="4"/>
  <c r="C1186" i="4"/>
  <c r="C1187" i="4"/>
  <c r="C1188" i="4"/>
  <c r="C1189" i="4"/>
  <c r="C1190" i="4"/>
  <c r="C1191" i="4"/>
  <c r="C1192" i="4"/>
  <c r="C1193" i="4"/>
  <c r="C1194" i="4"/>
  <c r="C1195" i="4"/>
  <c r="C1196" i="4"/>
  <c r="C1197" i="4"/>
  <c r="C1198" i="4"/>
  <c r="C1199" i="4"/>
  <c r="C1200" i="4"/>
  <c r="C1201" i="4"/>
  <c r="C1202" i="4"/>
  <c r="C1203" i="4"/>
  <c r="C1204" i="4"/>
  <c r="C1205" i="4"/>
  <c r="C1206" i="4"/>
  <c r="C1207" i="4"/>
  <c r="C1208" i="4"/>
  <c r="C1209" i="4"/>
  <c r="C1210" i="4"/>
  <c r="C1211" i="4"/>
  <c r="C1212" i="4"/>
  <c r="C1213" i="4"/>
  <c r="C1214" i="4"/>
  <c r="C1215" i="4"/>
  <c r="C1216" i="4"/>
  <c r="C1217" i="4"/>
  <c r="C1218" i="4"/>
  <c r="C1219" i="4"/>
  <c r="C1220" i="4"/>
  <c r="C1221" i="4"/>
  <c r="C1222" i="4"/>
  <c r="C1223" i="4"/>
  <c r="C1224" i="4"/>
  <c r="C1225" i="4"/>
  <c r="C1226" i="4"/>
  <c r="C1227" i="4"/>
  <c r="C1228" i="4"/>
  <c r="C1229" i="4"/>
  <c r="C1230" i="4"/>
  <c r="C1231" i="4"/>
  <c r="C1232" i="4"/>
  <c r="C1233" i="4"/>
  <c r="C1234" i="4"/>
  <c r="C1235" i="4"/>
  <c r="C1236" i="4"/>
  <c r="C1237" i="4"/>
  <c r="C1238" i="4"/>
  <c r="C1239" i="4"/>
  <c r="C1240" i="4"/>
  <c r="C1241" i="4"/>
  <c r="C1242" i="4"/>
  <c r="C1243" i="4"/>
  <c r="C1244" i="4"/>
  <c r="C1245" i="4"/>
  <c r="C1246" i="4"/>
  <c r="C1247" i="4"/>
  <c r="C1248" i="4"/>
  <c r="C1249" i="4"/>
  <c r="C1250" i="4"/>
  <c r="C1251" i="4"/>
  <c r="C1252" i="4"/>
  <c r="C1253" i="4"/>
  <c r="C1254" i="4"/>
  <c r="C1255" i="4"/>
  <c r="C1256" i="4"/>
  <c r="C1257" i="4"/>
  <c r="C1258" i="4"/>
  <c r="C1259" i="4"/>
  <c r="C1260" i="4"/>
  <c r="C1261" i="4"/>
  <c r="C1262" i="4"/>
  <c r="C1263" i="4"/>
  <c r="C1264" i="4"/>
  <c r="C1265" i="4"/>
  <c r="C1266" i="4"/>
  <c r="C1267" i="4"/>
  <c r="C1268" i="4"/>
  <c r="C1269" i="4"/>
  <c r="C1270" i="4"/>
  <c r="C1271" i="4"/>
  <c r="C1272" i="4"/>
  <c r="C1273" i="4"/>
  <c r="C1274" i="4"/>
  <c r="C1275" i="4"/>
  <c r="C1276" i="4"/>
  <c r="C1277" i="4"/>
  <c r="C1278" i="4"/>
  <c r="C1279" i="4"/>
  <c r="C1280" i="4"/>
  <c r="C1281" i="4"/>
  <c r="C1282" i="4"/>
  <c r="C1283" i="4"/>
  <c r="C1284" i="4"/>
  <c r="C1285" i="4"/>
  <c r="C1286" i="4"/>
  <c r="C1287" i="4"/>
  <c r="C1288" i="4"/>
  <c r="C1289" i="4"/>
  <c r="C1290" i="4"/>
  <c r="C1291" i="4"/>
  <c r="C1292" i="4"/>
  <c r="C1293" i="4"/>
  <c r="C1294" i="4"/>
  <c r="C1295" i="4"/>
  <c r="C1296" i="4"/>
  <c r="C1297" i="4"/>
  <c r="C1298" i="4"/>
  <c r="C1299" i="4"/>
  <c r="C1300" i="4"/>
  <c r="C1301" i="4"/>
  <c r="C1302" i="4"/>
  <c r="C1303" i="4"/>
  <c r="C1304" i="4"/>
  <c r="C1305" i="4"/>
  <c r="C1306" i="4"/>
  <c r="C1307" i="4"/>
  <c r="C1308" i="4"/>
  <c r="C1309" i="4"/>
  <c r="C1310" i="4"/>
  <c r="C1311" i="4"/>
  <c r="C1312" i="4"/>
  <c r="C1313" i="4"/>
  <c r="C1314" i="4"/>
  <c r="C1315" i="4"/>
  <c r="C1316" i="4"/>
  <c r="C1317" i="4"/>
  <c r="C1318" i="4"/>
  <c r="C1319" i="4"/>
  <c r="C1320" i="4"/>
  <c r="C1321" i="4"/>
  <c r="C1322" i="4"/>
  <c r="C1323" i="4"/>
  <c r="C1324" i="4"/>
  <c r="C1325" i="4"/>
  <c r="C1326" i="4"/>
  <c r="C1327" i="4"/>
  <c r="C1328" i="4"/>
  <c r="C1329" i="4"/>
  <c r="C1330" i="4"/>
  <c r="C1331" i="4"/>
  <c r="C1332" i="4"/>
  <c r="C1333" i="4"/>
  <c r="C1334" i="4"/>
  <c r="C1335" i="4"/>
  <c r="C1336" i="4"/>
  <c r="C1337" i="4"/>
  <c r="C1338" i="4"/>
  <c r="C1339" i="4"/>
  <c r="C1340" i="4"/>
  <c r="C1341" i="4"/>
  <c r="C1342" i="4"/>
  <c r="C1343" i="4"/>
  <c r="C1344" i="4"/>
  <c r="C1345" i="4"/>
  <c r="C1346" i="4"/>
  <c r="C1347" i="4"/>
  <c r="C1348" i="4"/>
  <c r="C1349" i="4"/>
  <c r="C1350" i="4"/>
  <c r="C1351" i="4"/>
  <c r="C1352" i="4"/>
  <c r="C1353" i="4"/>
  <c r="C1354" i="4"/>
  <c r="C1355" i="4"/>
  <c r="C1356" i="4"/>
  <c r="C1357" i="4"/>
  <c r="C1358" i="4"/>
  <c r="C1359" i="4"/>
  <c r="C1360" i="4"/>
  <c r="C1361" i="4"/>
  <c r="C1362" i="4"/>
  <c r="C1363" i="4"/>
  <c r="C1364" i="4"/>
  <c r="C1365" i="4"/>
  <c r="C1366" i="4"/>
  <c r="C1367" i="4"/>
  <c r="C1368" i="4"/>
  <c r="C1369" i="4"/>
  <c r="C1370" i="4"/>
  <c r="C1371" i="4"/>
  <c r="C1372" i="4"/>
  <c r="C1373" i="4"/>
  <c r="C1374" i="4"/>
  <c r="C1375" i="4"/>
  <c r="C1376" i="4"/>
  <c r="C1377" i="4"/>
  <c r="C1378" i="4"/>
  <c r="C1379" i="4"/>
  <c r="C1380" i="4"/>
  <c r="C1381" i="4"/>
  <c r="C1382" i="4"/>
  <c r="C1383" i="4"/>
  <c r="C1384" i="4"/>
  <c r="C1385" i="4"/>
  <c r="C1386" i="4"/>
  <c r="C1387" i="4"/>
  <c r="C1388" i="4"/>
  <c r="C1389" i="4"/>
  <c r="C1390" i="4"/>
  <c r="C1391" i="4"/>
  <c r="C1392" i="4"/>
  <c r="C1393" i="4"/>
  <c r="C1394" i="4"/>
  <c r="C1395" i="4"/>
  <c r="C1396" i="4"/>
  <c r="C1397" i="4"/>
  <c r="C1398" i="4"/>
  <c r="C1399" i="4"/>
  <c r="C1400" i="4"/>
  <c r="C1401" i="4"/>
  <c r="C1402" i="4"/>
  <c r="C1403" i="4"/>
  <c r="C1404" i="4"/>
  <c r="C1405" i="4"/>
  <c r="C1406" i="4"/>
  <c r="C1407" i="4"/>
  <c r="C1408" i="4"/>
  <c r="C1409" i="4"/>
  <c r="C1410" i="4"/>
  <c r="C1411" i="4"/>
  <c r="C1412" i="4"/>
  <c r="C1413" i="4"/>
  <c r="C1414" i="4"/>
  <c r="C1415" i="4"/>
  <c r="C1416" i="4"/>
  <c r="C1417" i="4"/>
  <c r="C1418" i="4"/>
  <c r="C1419" i="4"/>
  <c r="C1420" i="4"/>
  <c r="C1421" i="4"/>
  <c r="C1422" i="4"/>
  <c r="C1423" i="4"/>
  <c r="C1424" i="4"/>
  <c r="C1425" i="4"/>
  <c r="C1426" i="4"/>
  <c r="C1427" i="4"/>
  <c r="C1428" i="4"/>
  <c r="C1429" i="4"/>
  <c r="C1430" i="4"/>
  <c r="C1431" i="4"/>
  <c r="C1432" i="4"/>
  <c r="C1433" i="4"/>
  <c r="C1434" i="4"/>
  <c r="C1435" i="4"/>
  <c r="C1436" i="4"/>
  <c r="C1437" i="4"/>
  <c r="C1438" i="4"/>
  <c r="C1439" i="4"/>
  <c r="C1440" i="4"/>
  <c r="C1441" i="4"/>
  <c r="C1442" i="4"/>
  <c r="C1443" i="4"/>
  <c r="C1444" i="4"/>
  <c r="C1445" i="4"/>
  <c r="C1446" i="4"/>
  <c r="C1447" i="4"/>
  <c r="C1448" i="4"/>
  <c r="C1449" i="4"/>
  <c r="C1450" i="4"/>
  <c r="C1451" i="4"/>
  <c r="C1452" i="4"/>
  <c r="C1453" i="4"/>
  <c r="C1454" i="4"/>
  <c r="C1455" i="4"/>
  <c r="C1456" i="4"/>
  <c r="C1457" i="4"/>
  <c r="C1458" i="4"/>
  <c r="C1459" i="4"/>
  <c r="C1460" i="4"/>
  <c r="C1461" i="4"/>
  <c r="C1462" i="4"/>
  <c r="C1463" i="4"/>
  <c r="C1464" i="4"/>
  <c r="C1465" i="4"/>
  <c r="C1466" i="4"/>
  <c r="C1467" i="4"/>
  <c r="C1468" i="4"/>
  <c r="C1469" i="4"/>
  <c r="C1470" i="4"/>
  <c r="C1471" i="4"/>
  <c r="C1472" i="4"/>
  <c r="C1473" i="4"/>
  <c r="C1474" i="4"/>
  <c r="C1475" i="4"/>
  <c r="C1476" i="4"/>
  <c r="C1477" i="4"/>
  <c r="C1478" i="4"/>
  <c r="C1479" i="4"/>
  <c r="C1480" i="4"/>
  <c r="C1481" i="4"/>
  <c r="C1482" i="4"/>
  <c r="C1483" i="4"/>
  <c r="C1484" i="4"/>
  <c r="C1485" i="4"/>
  <c r="C1486" i="4"/>
  <c r="C1487" i="4"/>
  <c r="C1488" i="4"/>
  <c r="C1489" i="4"/>
  <c r="C1490" i="4"/>
  <c r="C1491" i="4"/>
  <c r="C1492" i="4"/>
  <c r="C1493" i="4"/>
  <c r="C1494" i="4"/>
  <c r="C1495" i="4"/>
  <c r="C1496" i="4"/>
  <c r="C1497" i="4"/>
  <c r="C1498" i="4"/>
  <c r="C1499" i="4"/>
  <c r="C1500" i="4"/>
  <c r="C1501" i="4"/>
  <c r="C1502" i="4"/>
  <c r="C1503" i="4"/>
  <c r="C1504" i="4"/>
  <c r="C1505" i="4"/>
  <c r="C1506" i="4"/>
  <c r="C1507" i="4"/>
  <c r="C1508" i="4"/>
  <c r="C1509" i="4"/>
  <c r="C1510" i="4"/>
  <c r="C1511" i="4"/>
  <c r="C1512" i="4"/>
  <c r="C1513" i="4"/>
  <c r="C1514" i="4"/>
  <c r="C1515" i="4"/>
  <c r="C1516" i="4"/>
  <c r="C1517" i="4"/>
  <c r="C1518" i="4"/>
  <c r="C1519" i="4"/>
  <c r="C1520" i="4"/>
  <c r="C1521" i="4"/>
  <c r="C1522" i="4"/>
  <c r="C1523" i="4"/>
  <c r="C1524" i="4"/>
  <c r="C1525" i="4"/>
  <c r="C1526" i="4"/>
  <c r="C1527" i="4"/>
  <c r="C1528" i="4"/>
  <c r="C1529" i="4"/>
  <c r="C1530" i="4"/>
  <c r="C1531" i="4"/>
  <c r="C1532" i="4"/>
  <c r="C1533" i="4"/>
  <c r="C1534" i="4"/>
  <c r="C1535" i="4"/>
  <c r="C1536" i="4"/>
  <c r="C1537" i="4"/>
  <c r="C1538" i="4"/>
  <c r="C1539" i="4"/>
  <c r="C1540" i="4"/>
  <c r="C1541" i="4"/>
  <c r="C1542" i="4"/>
  <c r="C1543" i="4"/>
  <c r="C1544" i="4"/>
  <c r="C1545" i="4"/>
  <c r="C1546" i="4"/>
  <c r="C1547" i="4"/>
  <c r="C1548" i="4"/>
  <c r="C1549" i="4"/>
  <c r="C1550" i="4"/>
  <c r="C1551" i="4"/>
  <c r="C1552" i="4"/>
  <c r="C1553" i="4"/>
  <c r="C1554" i="4"/>
  <c r="C1555" i="4"/>
  <c r="C1556" i="4"/>
  <c r="C1557" i="4"/>
  <c r="C1558" i="4"/>
  <c r="C1559" i="4"/>
  <c r="C1560" i="4"/>
  <c r="C1561" i="4"/>
  <c r="C1562" i="4"/>
  <c r="C1563" i="4"/>
  <c r="C1564" i="4"/>
  <c r="C1565" i="4"/>
  <c r="C1566" i="4"/>
  <c r="C1567" i="4"/>
  <c r="C1568" i="4"/>
  <c r="C1569" i="4"/>
  <c r="C1570" i="4"/>
  <c r="C1571" i="4"/>
  <c r="C1572" i="4"/>
  <c r="C1573" i="4"/>
  <c r="C1574" i="4"/>
  <c r="C1575" i="4"/>
  <c r="C1576" i="4"/>
  <c r="C1577" i="4"/>
  <c r="C1578" i="4"/>
  <c r="C1579" i="4"/>
  <c r="C1580" i="4"/>
  <c r="C1581" i="4"/>
  <c r="C1582" i="4"/>
  <c r="C1583" i="4"/>
  <c r="C1584" i="4"/>
  <c r="C1585" i="4"/>
  <c r="C1586" i="4"/>
  <c r="C1587" i="4"/>
  <c r="C1588" i="4"/>
  <c r="C1589" i="4"/>
  <c r="C1590" i="4"/>
  <c r="C1591" i="4"/>
  <c r="C1592" i="4"/>
  <c r="C1593" i="4"/>
  <c r="C1594" i="4"/>
  <c r="C1595" i="4"/>
  <c r="C1596" i="4"/>
  <c r="C1597" i="4"/>
  <c r="C1598" i="4"/>
  <c r="C1599" i="4"/>
  <c r="C1600" i="4"/>
  <c r="C1601" i="4"/>
  <c r="C1602" i="4"/>
  <c r="C1603" i="4"/>
  <c r="C1604" i="4"/>
  <c r="C1605" i="4"/>
  <c r="C1606" i="4"/>
  <c r="C1607" i="4"/>
  <c r="C1608" i="4"/>
  <c r="C1609" i="4"/>
  <c r="C1610" i="4"/>
  <c r="C1611" i="4"/>
  <c r="C1612" i="4"/>
  <c r="C1613" i="4"/>
  <c r="C1614" i="4"/>
  <c r="C1615" i="4"/>
  <c r="C1616" i="4"/>
  <c r="C1617" i="4"/>
  <c r="C1618" i="4"/>
  <c r="C1619" i="4"/>
  <c r="C1620" i="4"/>
  <c r="C1621" i="4"/>
  <c r="C1622" i="4"/>
  <c r="C1623" i="4"/>
  <c r="C1624" i="4"/>
  <c r="C1625" i="4"/>
  <c r="C1626" i="4"/>
  <c r="C1627" i="4"/>
  <c r="C1628" i="4"/>
  <c r="C1629" i="4"/>
  <c r="C1630" i="4"/>
  <c r="C1631" i="4"/>
  <c r="C1632" i="4"/>
  <c r="C1633" i="4"/>
  <c r="C1634" i="4"/>
  <c r="C1635" i="4"/>
  <c r="C1636" i="4"/>
  <c r="C1637" i="4"/>
  <c r="C1638" i="4"/>
  <c r="C1639" i="4"/>
  <c r="C1640" i="4"/>
  <c r="C1641" i="4"/>
  <c r="C1642" i="4"/>
  <c r="C1643" i="4"/>
  <c r="C1644" i="4"/>
  <c r="C1645" i="4"/>
  <c r="C1646" i="4"/>
  <c r="C1647" i="4"/>
  <c r="C1648" i="4"/>
  <c r="C1649" i="4"/>
  <c r="C1650" i="4"/>
  <c r="C1651" i="4"/>
  <c r="C1652" i="4"/>
  <c r="C1653" i="4"/>
  <c r="C1654" i="4"/>
  <c r="C1655" i="4"/>
  <c r="C1656" i="4"/>
  <c r="C1657" i="4"/>
  <c r="C1658" i="4"/>
  <c r="C1659" i="4"/>
  <c r="C1660" i="4"/>
  <c r="C1661" i="4"/>
  <c r="C1662" i="4"/>
  <c r="C1663" i="4"/>
  <c r="C1664" i="4"/>
  <c r="C1665" i="4"/>
  <c r="C1666" i="4"/>
  <c r="C1667" i="4"/>
  <c r="C1668" i="4"/>
  <c r="C1669" i="4"/>
  <c r="C1670" i="4"/>
  <c r="C1671" i="4"/>
  <c r="C1672" i="4"/>
  <c r="C1673" i="4"/>
  <c r="C1674" i="4"/>
  <c r="C1675" i="4"/>
  <c r="C1676" i="4"/>
  <c r="C1677" i="4"/>
  <c r="C1678" i="4"/>
  <c r="C1679" i="4"/>
  <c r="C1680" i="4"/>
  <c r="C1681" i="4"/>
  <c r="C1682" i="4"/>
  <c r="C1683" i="4"/>
  <c r="C1684" i="4"/>
  <c r="C1685" i="4"/>
  <c r="C1686" i="4"/>
  <c r="C1687" i="4"/>
  <c r="C1688" i="4"/>
  <c r="C1689" i="4"/>
  <c r="C1690" i="4"/>
  <c r="C1691" i="4"/>
  <c r="C1692" i="4"/>
  <c r="C1693" i="4"/>
  <c r="C1694" i="4"/>
  <c r="C1695" i="4"/>
  <c r="C1696" i="4"/>
  <c r="C1697" i="4"/>
  <c r="C1698" i="4"/>
  <c r="C1699" i="4"/>
  <c r="C1700" i="4"/>
  <c r="C1701" i="4"/>
  <c r="C1702" i="4"/>
  <c r="C1703" i="4"/>
  <c r="C1704" i="4"/>
  <c r="C1705" i="4"/>
  <c r="C1706" i="4"/>
  <c r="C1707" i="4"/>
  <c r="C1708" i="4"/>
  <c r="C1709" i="4"/>
  <c r="C1710" i="4"/>
  <c r="C1711" i="4"/>
  <c r="C1712" i="4"/>
  <c r="C1713" i="4"/>
  <c r="C1714" i="4"/>
  <c r="C1715" i="4"/>
  <c r="C1716" i="4"/>
  <c r="C1717" i="4"/>
  <c r="C1718" i="4"/>
  <c r="C1719" i="4"/>
  <c r="C1720" i="4"/>
  <c r="C1721" i="4"/>
  <c r="C1722" i="4"/>
  <c r="C1723" i="4"/>
  <c r="C1724" i="4"/>
  <c r="C1725" i="4"/>
  <c r="C1726" i="4"/>
  <c r="C1727" i="4"/>
  <c r="C1728" i="4"/>
  <c r="C1729" i="4"/>
  <c r="C1730" i="4"/>
  <c r="C1731" i="4"/>
  <c r="C1732" i="4"/>
  <c r="C1733" i="4"/>
  <c r="C1734" i="4"/>
  <c r="C1735" i="4"/>
  <c r="C1736" i="4"/>
  <c r="C1737" i="4"/>
  <c r="C1738" i="4"/>
  <c r="C1739" i="4"/>
  <c r="C1740" i="4"/>
  <c r="C1741" i="4"/>
  <c r="C1742" i="4"/>
  <c r="C1743" i="4"/>
  <c r="C1744" i="4"/>
  <c r="C1745" i="4"/>
  <c r="C1746" i="4"/>
  <c r="C1747" i="4"/>
  <c r="C1748" i="4"/>
  <c r="C1749" i="4"/>
  <c r="C1750" i="4"/>
  <c r="C1751" i="4"/>
  <c r="C1752" i="4"/>
  <c r="C1753" i="4"/>
  <c r="C1754" i="4"/>
  <c r="C1755" i="4"/>
  <c r="C1756" i="4"/>
  <c r="C1757" i="4"/>
  <c r="C1758" i="4"/>
  <c r="C1759" i="4"/>
  <c r="C1760" i="4"/>
  <c r="C1761" i="4"/>
  <c r="C1762" i="4"/>
  <c r="C1763" i="4"/>
  <c r="C1764" i="4"/>
  <c r="C1765" i="4"/>
  <c r="C1766" i="4"/>
  <c r="C1767" i="4"/>
  <c r="C1768" i="4"/>
  <c r="C1769" i="4"/>
  <c r="C1770" i="4"/>
  <c r="C1771" i="4"/>
  <c r="C1772" i="4"/>
  <c r="C1773" i="4"/>
  <c r="C1774" i="4"/>
  <c r="C1775" i="4"/>
  <c r="C1776" i="4"/>
  <c r="C1777" i="4"/>
  <c r="C1778" i="4"/>
  <c r="C1779" i="4"/>
  <c r="C1780" i="4"/>
  <c r="C1781" i="4"/>
  <c r="C1782" i="4"/>
  <c r="C1783" i="4"/>
  <c r="C1784" i="4"/>
  <c r="C1785" i="4"/>
  <c r="C1786" i="4"/>
  <c r="C1787" i="4"/>
  <c r="C1788" i="4"/>
  <c r="C1789" i="4"/>
  <c r="C1790" i="4"/>
  <c r="C1791" i="4"/>
  <c r="C1792" i="4"/>
  <c r="C1793" i="4"/>
  <c r="C1794" i="4"/>
  <c r="C1795" i="4"/>
  <c r="C1796" i="4"/>
  <c r="C1797" i="4"/>
  <c r="C1798" i="4"/>
  <c r="C1799" i="4"/>
  <c r="C1800" i="4"/>
  <c r="C1801" i="4"/>
  <c r="C1802" i="4"/>
  <c r="C1803" i="4"/>
  <c r="C1804" i="4"/>
  <c r="C1805" i="4"/>
  <c r="C1806" i="4"/>
  <c r="C1807" i="4"/>
  <c r="C1808" i="4"/>
  <c r="C1809" i="4"/>
  <c r="C1810" i="4"/>
  <c r="C1811" i="4"/>
  <c r="C1812" i="4"/>
  <c r="C1813" i="4"/>
  <c r="C1814" i="4"/>
  <c r="C1815" i="4"/>
  <c r="C1816" i="4"/>
  <c r="C1817" i="4"/>
  <c r="C1818" i="4"/>
  <c r="C1819" i="4"/>
  <c r="C1820" i="4"/>
  <c r="C1821" i="4"/>
  <c r="C1822" i="4"/>
  <c r="C1823" i="4"/>
  <c r="C1824" i="4"/>
  <c r="C1825" i="4"/>
  <c r="C1826" i="4"/>
  <c r="C1827" i="4"/>
  <c r="C1828" i="4"/>
  <c r="C1829" i="4"/>
  <c r="C1830" i="4"/>
  <c r="C1831" i="4"/>
  <c r="C1832" i="4"/>
  <c r="C1833" i="4"/>
  <c r="C1834" i="4"/>
  <c r="C1835" i="4"/>
  <c r="C1836" i="4"/>
  <c r="C1837" i="4"/>
  <c r="C1838" i="4"/>
  <c r="C1839" i="4"/>
  <c r="C1840" i="4"/>
  <c r="C1841" i="4"/>
  <c r="C1842" i="4"/>
  <c r="C1843" i="4"/>
  <c r="C1844" i="4"/>
  <c r="C1845" i="4"/>
  <c r="C1846" i="4"/>
  <c r="C1847" i="4"/>
  <c r="C1848" i="4"/>
  <c r="C1849" i="4"/>
  <c r="C1850" i="4"/>
  <c r="C1851" i="4"/>
  <c r="C1852" i="4"/>
  <c r="C1853" i="4"/>
  <c r="C1854" i="4"/>
  <c r="C1855" i="4"/>
  <c r="C1856" i="4"/>
  <c r="C1857" i="4"/>
  <c r="C1858" i="4"/>
  <c r="C1859" i="4"/>
  <c r="C1860" i="4"/>
  <c r="C1861" i="4"/>
  <c r="C1862" i="4"/>
  <c r="C1863" i="4"/>
  <c r="C1864" i="4"/>
  <c r="C1865" i="4"/>
  <c r="C1866" i="4"/>
  <c r="C1867" i="4"/>
  <c r="C1868" i="4"/>
  <c r="C1869" i="4"/>
  <c r="C1870" i="4"/>
  <c r="C1871" i="4"/>
  <c r="C7" i="5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B306" i="3"/>
  <c r="B307" i="3"/>
  <c r="B308" i="3"/>
  <c r="B309" i="3"/>
  <c r="B310" i="3"/>
  <c r="B311" i="3"/>
  <c r="B312" i="3"/>
  <c r="B313" i="3"/>
  <c r="B314" i="3"/>
  <c r="B315" i="3"/>
  <c r="B316" i="3"/>
  <c r="B317" i="3"/>
  <c r="B318" i="3"/>
  <c r="B319" i="3"/>
  <c r="B320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34" i="3"/>
  <c r="B335" i="3"/>
  <c r="B336" i="3"/>
  <c r="B337" i="3"/>
  <c r="B338" i="3"/>
  <c r="B339" i="3"/>
  <c r="B340" i="3"/>
  <c r="B341" i="3"/>
  <c r="B342" i="3"/>
  <c r="B343" i="3"/>
  <c r="B344" i="3"/>
  <c r="B345" i="3"/>
  <c r="B346" i="3"/>
  <c r="B347" i="3"/>
  <c r="B348" i="3"/>
  <c r="B349" i="3"/>
  <c r="B350" i="3"/>
  <c r="B351" i="3"/>
  <c r="B352" i="3"/>
  <c r="B353" i="3"/>
  <c r="B354" i="3"/>
  <c r="B355" i="3"/>
  <c r="B356" i="3"/>
  <c r="B357" i="3"/>
  <c r="B358" i="3"/>
  <c r="B359" i="3"/>
  <c r="B360" i="3"/>
  <c r="B361" i="3"/>
  <c r="B362" i="3"/>
  <c r="B363" i="3"/>
  <c r="B364" i="3"/>
  <c r="B365" i="3"/>
  <c r="B366" i="3"/>
  <c r="B367" i="3"/>
  <c r="B368" i="3"/>
  <c r="B369" i="3"/>
  <c r="B370" i="3"/>
  <c r="B371" i="3"/>
  <c r="B372" i="3"/>
  <c r="B373" i="3"/>
  <c r="B374" i="3"/>
  <c r="B375" i="3"/>
  <c r="B376" i="3"/>
  <c r="B377" i="3"/>
  <c r="B378" i="3"/>
  <c r="B379" i="3"/>
  <c r="B380" i="3"/>
  <c r="B381" i="3"/>
  <c r="B382" i="3"/>
  <c r="B383" i="3"/>
  <c r="B384" i="3"/>
  <c r="B385" i="3"/>
  <c r="B386" i="3"/>
  <c r="B387" i="3"/>
  <c r="B388" i="3"/>
  <c r="B389" i="3"/>
  <c r="B390" i="3"/>
  <c r="B391" i="3"/>
  <c r="B392" i="3"/>
  <c r="B393" i="3"/>
  <c r="B394" i="3"/>
  <c r="B395" i="3"/>
  <c r="B396" i="3"/>
  <c r="B397" i="3"/>
  <c r="B398" i="3"/>
  <c r="B399" i="3"/>
  <c r="B400" i="3"/>
  <c r="B401" i="3"/>
  <c r="B402" i="3"/>
  <c r="B403" i="3"/>
  <c r="B404" i="3"/>
  <c r="B405" i="3"/>
  <c r="B406" i="3"/>
  <c r="B407" i="3"/>
  <c r="B408" i="3"/>
  <c r="B409" i="3"/>
  <c r="B410" i="3"/>
  <c r="B411" i="3"/>
  <c r="B412" i="3"/>
  <c r="B413" i="3"/>
  <c r="B414" i="3"/>
  <c r="B415" i="3"/>
  <c r="B416" i="3"/>
  <c r="B417" i="3"/>
  <c r="B418" i="3"/>
  <c r="B419" i="3"/>
  <c r="B420" i="3"/>
  <c r="B421" i="3"/>
  <c r="B422" i="3"/>
  <c r="B423" i="3"/>
  <c r="B424" i="3"/>
  <c r="B425" i="3"/>
  <c r="B426" i="3"/>
  <c r="B427" i="3"/>
  <c r="B428" i="3"/>
  <c r="B429" i="3"/>
  <c r="B430" i="3"/>
  <c r="B431" i="3"/>
  <c r="B432" i="3"/>
  <c r="B433" i="3"/>
  <c r="B434" i="3"/>
  <c r="B435" i="3"/>
  <c r="B436" i="3"/>
  <c r="B437" i="3"/>
  <c r="B438" i="3"/>
  <c r="B439" i="3"/>
  <c r="B440" i="3"/>
  <c r="B441" i="3"/>
  <c r="B442" i="3"/>
  <c r="B443" i="3"/>
  <c r="B444" i="3"/>
  <c r="B445" i="3"/>
  <c r="B446" i="3"/>
  <c r="B447" i="3"/>
  <c r="B448" i="3"/>
  <c r="B449" i="3"/>
  <c r="B450" i="3"/>
  <c r="B451" i="3"/>
  <c r="B452" i="3"/>
  <c r="B453" i="3"/>
  <c r="B454" i="3"/>
  <c r="B455" i="3"/>
  <c r="B456" i="3"/>
  <c r="B457" i="3"/>
  <c r="B458" i="3"/>
  <c r="B459" i="3"/>
  <c r="B460" i="3"/>
  <c r="B461" i="3"/>
  <c r="B462" i="3"/>
  <c r="B463" i="3"/>
  <c r="B464" i="3"/>
  <c r="B465" i="3"/>
  <c r="B466" i="3"/>
  <c r="B467" i="3"/>
  <c r="B468" i="3"/>
  <c r="B469" i="3"/>
  <c r="B470" i="3"/>
  <c r="B471" i="3"/>
  <c r="B472" i="3"/>
  <c r="B473" i="3"/>
  <c r="B474" i="3"/>
  <c r="B475" i="3"/>
  <c r="B476" i="3"/>
  <c r="B477" i="3"/>
  <c r="B478" i="3"/>
  <c r="B479" i="3"/>
  <c r="B480" i="3"/>
  <c r="B481" i="3"/>
  <c r="B482" i="3"/>
  <c r="B483" i="3"/>
  <c r="B484" i="3"/>
  <c r="B485" i="3"/>
  <c r="B486" i="3"/>
  <c r="B487" i="3"/>
  <c r="B488" i="3"/>
  <c r="B489" i="3"/>
  <c r="B490" i="3"/>
  <c r="B491" i="3"/>
  <c r="B492" i="3"/>
  <c r="B493" i="3"/>
  <c r="B494" i="3"/>
  <c r="B495" i="3"/>
  <c r="B496" i="3"/>
  <c r="B497" i="3"/>
  <c r="B498" i="3"/>
  <c r="B499" i="3"/>
  <c r="B500" i="3"/>
  <c r="B501" i="3"/>
  <c r="B502" i="3"/>
  <c r="B503" i="3"/>
  <c r="B504" i="3"/>
  <c r="B505" i="3"/>
  <c r="B506" i="3"/>
  <c r="B507" i="3"/>
  <c r="B508" i="3"/>
  <c r="B509" i="3"/>
  <c r="B510" i="3"/>
  <c r="B511" i="3"/>
  <c r="B512" i="3"/>
  <c r="B513" i="3"/>
  <c r="B514" i="3"/>
  <c r="B515" i="3"/>
  <c r="B516" i="3"/>
  <c r="B517" i="3"/>
  <c r="B518" i="3"/>
  <c r="B519" i="3"/>
  <c r="B520" i="3"/>
  <c r="B521" i="3"/>
  <c r="B522" i="3"/>
  <c r="B523" i="3"/>
  <c r="B524" i="3"/>
  <c r="B525" i="3"/>
  <c r="B526" i="3"/>
  <c r="B527" i="3"/>
  <c r="B528" i="3"/>
  <c r="B529" i="3"/>
  <c r="B530" i="3"/>
  <c r="B531" i="3"/>
  <c r="B532" i="3"/>
  <c r="B533" i="3"/>
  <c r="B534" i="3"/>
  <c r="B535" i="3"/>
  <c r="B536" i="3"/>
  <c r="B537" i="3"/>
  <c r="B538" i="3"/>
  <c r="B539" i="3"/>
  <c r="B540" i="3"/>
  <c r="B541" i="3"/>
  <c r="B542" i="3"/>
  <c r="B543" i="3"/>
  <c r="B544" i="3"/>
  <c r="B545" i="3"/>
  <c r="B546" i="3"/>
  <c r="B547" i="3"/>
  <c r="B548" i="3"/>
  <c r="B549" i="3"/>
  <c r="B550" i="3"/>
  <c r="B551" i="3"/>
  <c r="B552" i="3"/>
  <c r="B553" i="3"/>
  <c r="B554" i="3"/>
  <c r="B555" i="3"/>
  <c r="B556" i="3"/>
  <c r="B557" i="3"/>
  <c r="B558" i="3"/>
  <c r="B559" i="3"/>
  <c r="B560" i="3"/>
  <c r="B561" i="3"/>
  <c r="B562" i="3"/>
  <c r="B563" i="3"/>
  <c r="B564" i="3"/>
  <c r="B565" i="3"/>
  <c r="B566" i="3"/>
  <c r="B567" i="3"/>
  <c r="B568" i="3"/>
  <c r="B569" i="3"/>
  <c r="B570" i="3"/>
  <c r="B571" i="3"/>
  <c r="B572" i="3"/>
  <c r="B573" i="3"/>
  <c r="B574" i="3"/>
  <c r="B575" i="3"/>
  <c r="B576" i="3"/>
  <c r="B577" i="3"/>
  <c r="B578" i="3"/>
  <c r="B579" i="3"/>
  <c r="B580" i="3"/>
  <c r="B581" i="3"/>
  <c r="B582" i="3"/>
  <c r="B583" i="3"/>
  <c r="B584" i="3"/>
  <c r="B585" i="3"/>
  <c r="B586" i="3"/>
  <c r="B587" i="3"/>
  <c r="B588" i="3"/>
  <c r="B589" i="3"/>
  <c r="B590" i="3"/>
  <c r="B591" i="3"/>
  <c r="B592" i="3"/>
  <c r="B593" i="3"/>
  <c r="B594" i="3"/>
  <c r="B595" i="3"/>
  <c r="B596" i="3"/>
  <c r="B597" i="3"/>
  <c r="B598" i="3"/>
  <c r="B599" i="3"/>
  <c r="B600" i="3"/>
  <c r="B601" i="3"/>
  <c r="B602" i="3"/>
  <c r="B603" i="3"/>
  <c r="B604" i="3"/>
  <c r="B605" i="3"/>
  <c r="B606" i="3"/>
  <c r="B607" i="3"/>
  <c r="B608" i="3"/>
  <c r="B609" i="3"/>
  <c r="B610" i="3"/>
  <c r="B611" i="3"/>
  <c r="B612" i="3"/>
  <c r="B613" i="3"/>
  <c r="B614" i="3"/>
  <c r="B615" i="3"/>
  <c r="B616" i="3"/>
  <c r="B617" i="3"/>
  <c r="B618" i="3"/>
  <c r="B619" i="3"/>
  <c r="B620" i="3"/>
  <c r="B621" i="3"/>
  <c r="B622" i="3"/>
  <c r="B623" i="3"/>
  <c r="B624" i="3"/>
  <c r="B625" i="3"/>
  <c r="B626" i="3"/>
  <c r="B627" i="3"/>
  <c r="B628" i="3"/>
  <c r="B629" i="3"/>
  <c r="B630" i="3"/>
  <c r="B631" i="3"/>
  <c r="B632" i="3"/>
  <c r="B633" i="3"/>
  <c r="B634" i="3"/>
  <c r="B635" i="3"/>
  <c r="B636" i="3"/>
  <c r="B637" i="3"/>
  <c r="B638" i="3"/>
  <c r="B639" i="3"/>
  <c r="B640" i="3"/>
  <c r="B641" i="3"/>
  <c r="B642" i="3"/>
  <c r="B643" i="3"/>
  <c r="B644" i="3"/>
  <c r="B645" i="3"/>
  <c r="B646" i="3"/>
  <c r="B647" i="3"/>
  <c r="B648" i="3"/>
  <c r="B649" i="3"/>
  <c r="B650" i="3"/>
  <c r="B651" i="3"/>
  <c r="B652" i="3"/>
  <c r="B653" i="3"/>
  <c r="B654" i="3"/>
  <c r="B655" i="3"/>
  <c r="B656" i="3"/>
  <c r="B657" i="3"/>
  <c r="B658" i="3"/>
  <c r="B659" i="3"/>
  <c r="B660" i="3"/>
  <c r="B661" i="3"/>
  <c r="B662" i="3"/>
  <c r="B663" i="3"/>
  <c r="B664" i="3"/>
  <c r="B665" i="3"/>
  <c r="B666" i="3"/>
  <c r="B667" i="3"/>
  <c r="B668" i="3"/>
  <c r="B669" i="3"/>
  <c r="B670" i="3"/>
  <c r="B671" i="3"/>
  <c r="B672" i="3"/>
  <c r="B673" i="3"/>
  <c r="B674" i="3"/>
  <c r="B675" i="3"/>
  <c r="B676" i="3"/>
  <c r="B677" i="3"/>
  <c r="B678" i="3"/>
  <c r="B679" i="3"/>
  <c r="B680" i="3"/>
  <c r="B681" i="3"/>
  <c r="B682" i="3"/>
  <c r="B683" i="3"/>
  <c r="B684" i="3"/>
  <c r="B685" i="3"/>
  <c r="B686" i="3"/>
  <c r="B687" i="3"/>
  <c r="B688" i="3"/>
  <c r="B689" i="3"/>
  <c r="B690" i="3"/>
  <c r="B691" i="3"/>
  <c r="B692" i="3"/>
  <c r="B693" i="3"/>
  <c r="B694" i="3"/>
  <c r="B695" i="3"/>
  <c r="B696" i="3"/>
  <c r="B697" i="3"/>
  <c r="B698" i="3"/>
  <c r="B699" i="3"/>
  <c r="B700" i="3"/>
  <c r="B701" i="3"/>
  <c r="B702" i="3"/>
  <c r="B703" i="3"/>
  <c r="B704" i="3"/>
  <c r="B705" i="3"/>
  <c r="B706" i="3"/>
  <c r="B707" i="3"/>
  <c r="B708" i="3"/>
  <c r="B709" i="3"/>
  <c r="B710" i="3"/>
  <c r="B711" i="3"/>
  <c r="B712" i="3"/>
  <c r="B713" i="3"/>
  <c r="B714" i="3"/>
  <c r="B715" i="3"/>
  <c r="B716" i="3"/>
  <c r="B717" i="3"/>
  <c r="B718" i="3"/>
  <c r="B719" i="3"/>
  <c r="B720" i="3"/>
  <c r="B721" i="3"/>
  <c r="B722" i="3"/>
  <c r="B723" i="3"/>
  <c r="B724" i="3"/>
  <c r="B725" i="3"/>
  <c r="B726" i="3"/>
  <c r="B727" i="3"/>
  <c r="B728" i="3"/>
  <c r="B729" i="3"/>
  <c r="B730" i="3"/>
  <c r="B731" i="3"/>
  <c r="B732" i="3"/>
  <c r="B733" i="3"/>
  <c r="B734" i="3"/>
  <c r="B735" i="3"/>
  <c r="B736" i="3"/>
  <c r="B737" i="3"/>
  <c r="B738" i="3"/>
  <c r="B739" i="3"/>
  <c r="B740" i="3"/>
  <c r="B741" i="3"/>
  <c r="B742" i="3"/>
  <c r="B743" i="3"/>
  <c r="B744" i="3"/>
  <c r="B745" i="3"/>
  <c r="B746" i="3"/>
  <c r="B747" i="3"/>
  <c r="B748" i="3"/>
  <c r="B749" i="3"/>
  <c r="B750" i="3"/>
  <c r="B751" i="3"/>
  <c r="B752" i="3"/>
  <c r="B753" i="3"/>
  <c r="B754" i="3"/>
  <c r="B755" i="3"/>
  <c r="B756" i="3"/>
  <c r="B757" i="3"/>
  <c r="B758" i="3"/>
  <c r="B759" i="3"/>
  <c r="B760" i="3"/>
  <c r="B761" i="3"/>
  <c r="B762" i="3"/>
  <c r="B763" i="3"/>
  <c r="B764" i="3"/>
  <c r="B765" i="3"/>
  <c r="B766" i="3"/>
  <c r="B767" i="3"/>
  <c r="B768" i="3"/>
  <c r="B769" i="3"/>
  <c r="B770" i="3"/>
  <c r="B771" i="3"/>
  <c r="B772" i="3"/>
  <c r="B773" i="3"/>
  <c r="B774" i="3"/>
  <c r="B775" i="3"/>
  <c r="B776" i="3"/>
  <c r="B777" i="3"/>
  <c r="B778" i="3"/>
  <c r="B779" i="3"/>
  <c r="B780" i="3"/>
  <c r="B781" i="3"/>
  <c r="B782" i="3"/>
  <c r="B783" i="3"/>
  <c r="B784" i="3"/>
  <c r="B785" i="3"/>
  <c r="B786" i="3"/>
  <c r="B787" i="3"/>
  <c r="B788" i="3"/>
  <c r="B789" i="3"/>
  <c r="B790" i="3"/>
  <c r="B791" i="3"/>
  <c r="B792" i="3"/>
  <c r="B793" i="3"/>
  <c r="B794" i="3"/>
  <c r="B795" i="3"/>
  <c r="B796" i="3"/>
  <c r="B797" i="3"/>
  <c r="B798" i="3"/>
  <c r="B799" i="3"/>
  <c r="B800" i="3"/>
  <c r="B801" i="3"/>
  <c r="B802" i="3"/>
  <c r="B803" i="3"/>
  <c r="B804" i="3"/>
  <c r="B805" i="3"/>
  <c r="B806" i="3"/>
  <c r="B807" i="3"/>
  <c r="B808" i="3"/>
  <c r="B809" i="3"/>
  <c r="B810" i="3"/>
  <c r="B811" i="3"/>
  <c r="B812" i="3"/>
  <c r="B813" i="3"/>
  <c r="B814" i="3"/>
  <c r="B815" i="3"/>
  <c r="B816" i="3"/>
  <c r="B817" i="3"/>
  <c r="B818" i="3"/>
  <c r="B819" i="3"/>
  <c r="B820" i="3"/>
  <c r="B821" i="3"/>
  <c r="B822" i="3"/>
  <c r="B823" i="3"/>
  <c r="B824" i="3"/>
  <c r="B825" i="3"/>
  <c r="B826" i="3"/>
  <c r="B827" i="3"/>
  <c r="B828" i="3"/>
  <c r="B829" i="3"/>
  <c r="B830" i="3"/>
  <c r="B831" i="3"/>
  <c r="B832" i="3"/>
  <c r="B833" i="3"/>
  <c r="B834" i="3"/>
  <c r="B835" i="3"/>
  <c r="B836" i="3"/>
  <c r="B837" i="3"/>
  <c r="B838" i="3"/>
  <c r="B839" i="3"/>
  <c r="B840" i="3"/>
  <c r="B841" i="3"/>
  <c r="B842" i="3"/>
  <c r="B843" i="3"/>
  <c r="B844" i="3"/>
  <c r="B845" i="3"/>
  <c r="B846" i="3"/>
  <c r="B847" i="3"/>
  <c r="B848" i="3"/>
  <c r="B849" i="3"/>
  <c r="B850" i="3"/>
  <c r="B851" i="3"/>
  <c r="B852" i="3"/>
  <c r="B853" i="3"/>
  <c r="B854" i="3"/>
  <c r="B855" i="3"/>
  <c r="B856" i="3"/>
  <c r="B857" i="3"/>
  <c r="B858" i="3"/>
  <c r="B859" i="3"/>
  <c r="B860" i="3"/>
  <c r="B861" i="3"/>
  <c r="B862" i="3"/>
  <c r="B863" i="3"/>
  <c r="B864" i="3"/>
  <c r="B865" i="3"/>
  <c r="B866" i="3"/>
  <c r="B867" i="3"/>
  <c r="B868" i="3"/>
  <c r="B869" i="3"/>
  <c r="B870" i="3"/>
  <c r="B871" i="3"/>
  <c r="B872" i="3"/>
  <c r="B873" i="3"/>
  <c r="B874" i="3"/>
  <c r="B875" i="3"/>
  <c r="B876" i="3"/>
  <c r="B877" i="3"/>
  <c r="B878" i="3"/>
  <c r="B879" i="3"/>
  <c r="B880" i="3"/>
  <c r="B881" i="3"/>
  <c r="B882" i="3"/>
  <c r="B883" i="3"/>
  <c r="B884" i="3"/>
  <c r="B885" i="3"/>
  <c r="B886" i="3"/>
  <c r="B887" i="3"/>
  <c r="B888" i="3"/>
  <c r="B889" i="3"/>
  <c r="B890" i="3"/>
  <c r="B891" i="3"/>
  <c r="B892" i="3"/>
  <c r="B893" i="3"/>
  <c r="B894" i="3"/>
  <c r="B895" i="3"/>
  <c r="B896" i="3"/>
  <c r="B897" i="3"/>
  <c r="B898" i="3"/>
  <c r="B899" i="3"/>
  <c r="B900" i="3"/>
  <c r="B901" i="3"/>
  <c r="B902" i="3"/>
  <c r="B903" i="3"/>
  <c r="B904" i="3"/>
  <c r="B905" i="3"/>
  <c r="B906" i="3"/>
  <c r="B907" i="3"/>
  <c r="B908" i="3"/>
  <c r="B909" i="3"/>
  <c r="B910" i="3"/>
  <c r="B911" i="3"/>
  <c r="B912" i="3"/>
  <c r="B913" i="3"/>
  <c r="B914" i="3"/>
  <c r="B915" i="3"/>
  <c r="B916" i="3"/>
  <c r="B917" i="3"/>
  <c r="B918" i="3"/>
  <c r="B919" i="3"/>
  <c r="B920" i="3"/>
  <c r="B921" i="3"/>
  <c r="B922" i="3"/>
  <c r="B923" i="3"/>
  <c r="B924" i="3"/>
  <c r="B925" i="3"/>
  <c r="B926" i="3"/>
  <c r="B927" i="3"/>
  <c r="B928" i="3"/>
  <c r="B929" i="3"/>
  <c r="B930" i="3"/>
  <c r="B931" i="3"/>
  <c r="B932" i="3"/>
  <c r="B933" i="3"/>
  <c r="B934" i="3"/>
  <c r="B935" i="3"/>
  <c r="B936" i="3"/>
  <c r="B937" i="3"/>
  <c r="B938" i="3"/>
  <c r="B939" i="3"/>
  <c r="B940" i="3"/>
  <c r="B941" i="3"/>
  <c r="B942" i="3"/>
  <c r="B943" i="3"/>
  <c r="B944" i="3"/>
  <c r="B945" i="3"/>
  <c r="B946" i="3"/>
  <c r="B947" i="3"/>
  <c r="B948" i="3"/>
  <c r="B949" i="3"/>
  <c r="B950" i="3"/>
  <c r="B951" i="3"/>
  <c r="B952" i="3"/>
  <c r="B953" i="3"/>
  <c r="B954" i="3"/>
  <c r="B955" i="3"/>
  <c r="B956" i="3"/>
  <c r="B957" i="3"/>
  <c r="B958" i="3"/>
  <c r="B959" i="3"/>
  <c r="B960" i="3"/>
  <c r="B961" i="3"/>
  <c r="B962" i="3"/>
  <c r="B963" i="3"/>
  <c r="B964" i="3"/>
  <c r="B965" i="3"/>
  <c r="B966" i="3"/>
  <c r="B967" i="3"/>
  <c r="B968" i="3"/>
  <c r="B969" i="3"/>
  <c r="B970" i="3"/>
  <c r="B971" i="3"/>
  <c r="B972" i="3"/>
  <c r="B973" i="3"/>
  <c r="B974" i="3"/>
  <c r="B975" i="3"/>
  <c r="B976" i="3"/>
  <c r="B977" i="3"/>
  <c r="B978" i="3"/>
  <c r="B979" i="3"/>
  <c r="B980" i="3"/>
  <c r="B981" i="3"/>
  <c r="B982" i="3"/>
  <c r="B983" i="3"/>
  <c r="B984" i="3"/>
  <c r="B985" i="3"/>
  <c r="B986" i="3"/>
  <c r="B987" i="3"/>
  <c r="B988" i="3"/>
  <c r="B989" i="3"/>
  <c r="B990" i="3"/>
  <c r="B991" i="3"/>
  <c r="B992" i="3"/>
  <c r="B993" i="3"/>
  <c r="B994" i="3"/>
  <c r="B995" i="3"/>
  <c r="B996" i="3"/>
  <c r="B997" i="3"/>
  <c r="B998" i="3"/>
  <c r="B999" i="3"/>
  <c r="B1000" i="3"/>
  <c r="B1001" i="3"/>
  <c r="B1002" i="3"/>
  <c r="B1003" i="3"/>
  <c r="B1004" i="3"/>
  <c r="B1005" i="3"/>
  <c r="B1006" i="3"/>
  <c r="B1007" i="3"/>
  <c r="B1008" i="3"/>
  <c r="B1009" i="3"/>
  <c r="B1010" i="3"/>
  <c r="B1011" i="3"/>
  <c r="B1012" i="3"/>
  <c r="B1013" i="3"/>
  <c r="B1014" i="3"/>
  <c r="B1015" i="3"/>
  <c r="B1016" i="3"/>
  <c r="B1017" i="3"/>
  <c r="B1018" i="3"/>
  <c r="B1019" i="3"/>
  <c r="B1020" i="3"/>
  <c r="B1021" i="3"/>
  <c r="B1022" i="3"/>
  <c r="B1023" i="3"/>
  <c r="B1024" i="3"/>
  <c r="B1025" i="3"/>
  <c r="B1026" i="3"/>
  <c r="B1027" i="3"/>
  <c r="B1028" i="3"/>
  <c r="B1029" i="3"/>
  <c r="B1030" i="3"/>
  <c r="B1031" i="3"/>
  <c r="B1032" i="3"/>
  <c r="B1033" i="3"/>
  <c r="B1034" i="3"/>
  <c r="B1035" i="3"/>
  <c r="B1036" i="3"/>
  <c r="B1037" i="3"/>
  <c r="B1038" i="3"/>
  <c r="B1039" i="3"/>
  <c r="B1040" i="3"/>
  <c r="B1041" i="3"/>
  <c r="B1042" i="3"/>
  <c r="B1043" i="3"/>
  <c r="B1044" i="3"/>
  <c r="B1045" i="3"/>
  <c r="B1046" i="3"/>
  <c r="B1047" i="3"/>
  <c r="B1048" i="3"/>
  <c r="B1049" i="3"/>
  <c r="B1050" i="3"/>
  <c r="B1051" i="3"/>
  <c r="B1052" i="3"/>
  <c r="B1053" i="3"/>
  <c r="B1054" i="3"/>
  <c r="B1055" i="3"/>
  <c r="B1056" i="3"/>
  <c r="B1057" i="3"/>
  <c r="B1058" i="3"/>
  <c r="B1059" i="3"/>
  <c r="B1060" i="3"/>
  <c r="B1061" i="3"/>
  <c r="B1062" i="3"/>
  <c r="B1063" i="3"/>
  <c r="B1064" i="3"/>
  <c r="B1065" i="3"/>
  <c r="B1066" i="3"/>
  <c r="B1067" i="3"/>
  <c r="B1068" i="3"/>
  <c r="B1069" i="3"/>
  <c r="B1070" i="3"/>
  <c r="B1071" i="3"/>
  <c r="B1072" i="3"/>
  <c r="B1073" i="3"/>
  <c r="B1074" i="3"/>
  <c r="B1075" i="3"/>
  <c r="B1076" i="3"/>
  <c r="B1077" i="3"/>
  <c r="B1078" i="3"/>
  <c r="B1079" i="3"/>
  <c r="B1080" i="3"/>
  <c r="B1081" i="3"/>
  <c r="B1082" i="3"/>
  <c r="B1083" i="3"/>
  <c r="B1084" i="3"/>
  <c r="B1085" i="3"/>
  <c r="B1086" i="3"/>
  <c r="B1087" i="3"/>
  <c r="B1088" i="3"/>
  <c r="B1089" i="3"/>
  <c r="B1090" i="3"/>
  <c r="B1091" i="3"/>
  <c r="B1092" i="3"/>
  <c r="B1093" i="3"/>
  <c r="B1094" i="3"/>
  <c r="B1095" i="3"/>
  <c r="B1096" i="3"/>
  <c r="B1097" i="3"/>
  <c r="B1098" i="3"/>
  <c r="B1099" i="3"/>
  <c r="B1100" i="3"/>
  <c r="B1101" i="3"/>
  <c r="B1102" i="3"/>
  <c r="B1103" i="3"/>
  <c r="B1104" i="3"/>
  <c r="B1105" i="3"/>
  <c r="B1106" i="3"/>
  <c r="B1107" i="3"/>
  <c r="B1108" i="3"/>
  <c r="B1109" i="3"/>
  <c r="B1110" i="3"/>
  <c r="B1111" i="3"/>
  <c r="B1112" i="3"/>
  <c r="B1113" i="3"/>
  <c r="B1114" i="3"/>
  <c r="B1115" i="3"/>
  <c r="B1116" i="3"/>
  <c r="B1117" i="3"/>
  <c r="B1118" i="3"/>
  <c r="B1119" i="3"/>
  <c r="B1120" i="3"/>
  <c r="B1121" i="3"/>
  <c r="B1122" i="3"/>
  <c r="B1123" i="3"/>
  <c r="B1124" i="3"/>
  <c r="B1125" i="3"/>
  <c r="B1126" i="3"/>
  <c r="B1127" i="3"/>
  <c r="B1128" i="3"/>
  <c r="B1129" i="3"/>
  <c r="B1130" i="3"/>
  <c r="B1131" i="3"/>
  <c r="B1132" i="3"/>
  <c r="B1133" i="3"/>
  <c r="B1134" i="3"/>
  <c r="B1135" i="3"/>
  <c r="B1136" i="3"/>
  <c r="B1137" i="3"/>
  <c r="B1138" i="3"/>
  <c r="B1139" i="3"/>
  <c r="B1140" i="3"/>
  <c r="B1141" i="3"/>
  <c r="B1142" i="3"/>
  <c r="B1143" i="3"/>
  <c r="B1144" i="3"/>
  <c r="B1145" i="3"/>
  <c r="B1146" i="3"/>
  <c r="B1147" i="3"/>
  <c r="B1148" i="3"/>
  <c r="B1149" i="3"/>
  <c r="B1150" i="3"/>
  <c r="B1151" i="3"/>
  <c r="B1152" i="3"/>
  <c r="B1153" i="3"/>
  <c r="B1154" i="3"/>
  <c r="B1155" i="3"/>
  <c r="B1156" i="3"/>
  <c r="B1157" i="3"/>
  <c r="B1158" i="3"/>
  <c r="B1159" i="3"/>
  <c r="B1160" i="3"/>
  <c r="B1161" i="3"/>
  <c r="B1162" i="3"/>
  <c r="B1163" i="3"/>
  <c r="B1164" i="3"/>
  <c r="B1165" i="3"/>
  <c r="B1166" i="3"/>
  <c r="B1167" i="3"/>
  <c r="B1168" i="3"/>
  <c r="B1169" i="3"/>
  <c r="B1170" i="3"/>
  <c r="B1171" i="3"/>
  <c r="B1172" i="3"/>
  <c r="B1173" i="3"/>
  <c r="B1174" i="3"/>
  <c r="B1175" i="3"/>
  <c r="B1176" i="3"/>
  <c r="B1177" i="3"/>
  <c r="B1178" i="3"/>
  <c r="B1179" i="3"/>
  <c r="B1180" i="3"/>
  <c r="B1181" i="3"/>
  <c r="B1182" i="3"/>
  <c r="B1183" i="3"/>
  <c r="B1184" i="3"/>
  <c r="B1185" i="3"/>
  <c r="B1186" i="3"/>
  <c r="B1187" i="3"/>
  <c r="B1188" i="3"/>
  <c r="B1189" i="3"/>
  <c r="B1190" i="3"/>
  <c r="B1191" i="3"/>
  <c r="B1192" i="3"/>
  <c r="B1193" i="3"/>
  <c r="B1194" i="3"/>
  <c r="B1195" i="3"/>
  <c r="B1196" i="3"/>
  <c r="B1197" i="3"/>
  <c r="B1198" i="3"/>
  <c r="B1199" i="3"/>
  <c r="B1200" i="3"/>
  <c r="B1201" i="3"/>
  <c r="B1202" i="3"/>
  <c r="B1203" i="3"/>
  <c r="B1204" i="3"/>
  <c r="B1205" i="3"/>
  <c r="B1206" i="3"/>
  <c r="B1207" i="3"/>
  <c r="B1208" i="3"/>
  <c r="B1209" i="3"/>
  <c r="B1210" i="3"/>
  <c r="B1211" i="3"/>
  <c r="B1212" i="3"/>
  <c r="B1213" i="3"/>
  <c r="B1214" i="3"/>
  <c r="B1215" i="3"/>
  <c r="B1216" i="3"/>
  <c r="B1217" i="3"/>
  <c r="B1218" i="3"/>
  <c r="B1219" i="3"/>
  <c r="B1220" i="3"/>
  <c r="B1221" i="3"/>
  <c r="B1222" i="3"/>
  <c r="B1223" i="3"/>
  <c r="B1224" i="3"/>
  <c r="B1225" i="3"/>
  <c r="B1226" i="3"/>
  <c r="B1227" i="3"/>
  <c r="B1228" i="3"/>
  <c r="B1229" i="3"/>
  <c r="B1230" i="3"/>
  <c r="B1231" i="3"/>
  <c r="B1232" i="3"/>
  <c r="B1233" i="3"/>
  <c r="B1234" i="3"/>
  <c r="B1235" i="3"/>
  <c r="B1236" i="3"/>
  <c r="B1237" i="3"/>
  <c r="B1238" i="3"/>
  <c r="B1239" i="3"/>
  <c r="B1240" i="3"/>
  <c r="B1241" i="3"/>
  <c r="B1242" i="3"/>
  <c r="B1243" i="3"/>
  <c r="B1244" i="3"/>
  <c r="B1245" i="3"/>
  <c r="B1246" i="3"/>
  <c r="B1247" i="3"/>
  <c r="B1248" i="3"/>
  <c r="B1249" i="3"/>
  <c r="B1250" i="3"/>
  <c r="B1251" i="3"/>
  <c r="B1252" i="3"/>
  <c r="B1253" i="3"/>
  <c r="B1254" i="3"/>
  <c r="B1255" i="3"/>
  <c r="B1256" i="3"/>
  <c r="B1257" i="3"/>
  <c r="B1258" i="3"/>
  <c r="B1259" i="3"/>
  <c r="B1260" i="3"/>
  <c r="B1261" i="3"/>
  <c r="B1262" i="3"/>
  <c r="B1263" i="3"/>
  <c r="B1264" i="3"/>
  <c r="B1265" i="3"/>
  <c r="B1266" i="3"/>
  <c r="B1267" i="3"/>
  <c r="B1268" i="3"/>
  <c r="B1269" i="3"/>
  <c r="B1270" i="3"/>
  <c r="B1271" i="3"/>
  <c r="B1272" i="3"/>
  <c r="B1273" i="3"/>
  <c r="B1274" i="3"/>
  <c r="B1275" i="3"/>
  <c r="B1276" i="3"/>
  <c r="B1277" i="3"/>
  <c r="B1278" i="3"/>
  <c r="B1279" i="3"/>
  <c r="B1280" i="3"/>
  <c r="B1281" i="3"/>
  <c r="B1282" i="3"/>
  <c r="B1283" i="3"/>
  <c r="B1284" i="3"/>
  <c r="B1285" i="3"/>
  <c r="B1286" i="3"/>
  <c r="B1287" i="3"/>
  <c r="B1288" i="3"/>
  <c r="B1289" i="3"/>
  <c r="B1290" i="3"/>
  <c r="B1291" i="3"/>
  <c r="B1292" i="3"/>
  <c r="B1293" i="3"/>
  <c r="B1294" i="3"/>
  <c r="B1295" i="3"/>
  <c r="B1296" i="3"/>
  <c r="B1297" i="3"/>
  <c r="B1298" i="3"/>
  <c r="B1299" i="3"/>
  <c r="B1300" i="3"/>
  <c r="B1301" i="3"/>
  <c r="B1302" i="3"/>
  <c r="B1303" i="3"/>
  <c r="B1304" i="3"/>
  <c r="B1305" i="3"/>
  <c r="B1306" i="3"/>
  <c r="B1307" i="3"/>
  <c r="B1308" i="3"/>
  <c r="B1309" i="3"/>
  <c r="B1310" i="3"/>
  <c r="B1311" i="3"/>
  <c r="B1312" i="3"/>
  <c r="B1313" i="3"/>
  <c r="B1314" i="3"/>
  <c r="B1315" i="3"/>
  <c r="B1316" i="3"/>
  <c r="B1317" i="3"/>
  <c r="B1318" i="3"/>
  <c r="B1319" i="3"/>
  <c r="B1320" i="3"/>
  <c r="B1321" i="3"/>
  <c r="B1322" i="3"/>
  <c r="B1323" i="3"/>
  <c r="B1324" i="3"/>
  <c r="B1325" i="3"/>
  <c r="B1326" i="3"/>
  <c r="B1327" i="3"/>
  <c r="B1328" i="3"/>
  <c r="B1329" i="3"/>
  <c r="B1330" i="3"/>
  <c r="B1331" i="3"/>
  <c r="B1332" i="3"/>
  <c r="B1333" i="3"/>
  <c r="B1334" i="3"/>
  <c r="B1335" i="3"/>
  <c r="B1336" i="3"/>
  <c r="B1337" i="3"/>
  <c r="B1338" i="3"/>
  <c r="B1339" i="3"/>
  <c r="B1340" i="3"/>
  <c r="B1341" i="3"/>
  <c r="B1342" i="3"/>
  <c r="B1343" i="3"/>
  <c r="B1344" i="3"/>
  <c r="B1345" i="3"/>
  <c r="B1346" i="3"/>
  <c r="B1347" i="3"/>
  <c r="B1348" i="3"/>
  <c r="B1349" i="3"/>
  <c r="B1350" i="3"/>
  <c r="B1351" i="3"/>
  <c r="B1352" i="3"/>
  <c r="B1353" i="3"/>
  <c r="B1354" i="3"/>
  <c r="B1355" i="3"/>
  <c r="B1356" i="3"/>
  <c r="B1357" i="3"/>
  <c r="B1358" i="3"/>
  <c r="B1359" i="3"/>
  <c r="B1360" i="3"/>
  <c r="B1361" i="3"/>
  <c r="B1362" i="3"/>
  <c r="B1363" i="3"/>
  <c r="B1364" i="3"/>
  <c r="B1365" i="3"/>
  <c r="B1366" i="3"/>
  <c r="B1367" i="3"/>
  <c r="B1368" i="3"/>
  <c r="B1369" i="3"/>
  <c r="B1370" i="3"/>
  <c r="B1371" i="3"/>
  <c r="B1372" i="3"/>
  <c r="B1373" i="3"/>
  <c r="B1374" i="3"/>
  <c r="B1375" i="3"/>
  <c r="B1376" i="3"/>
  <c r="B1377" i="3"/>
  <c r="B1378" i="3"/>
  <c r="B1379" i="3"/>
  <c r="B1380" i="3"/>
  <c r="B1381" i="3"/>
  <c r="B1382" i="3"/>
  <c r="B1383" i="3"/>
  <c r="B1384" i="3"/>
  <c r="B1385" i="3"/>
  <c r="B1386" i="3"/>
  <c r="B1387" i="3"/>
  <c r="B1388" i="3"/>
  <c r="B1389" i="3"/>
  <c r="B1390" i="3"/>
  <c r="B1391" i="3"/>
  <c r="B1392" i="3"/>
  <c r="B1393" i="3"/>
  <c r="B1394" i="3"/>
  <c r="B1395" i="3"/>
  <c r="B1396" i="3"/>
  <c r="B1397" i="3"/>
  <c r="B1398" i="3"/>
  <c r="B1399" i="3"/>
  <c r="B1400" i="3"/>
  <c r="B1401" i="3"/>
  <c r="B1402" i="3"/>
  <c r="B1403" i="3"/>
  <c r="B1404" i="3"/>
  <c r="B1405" i="3"/>
  <c r="B1406" i="3"/>
  <c r="B1407" i="3"/>
  <c r="B1408" i="3"/>
  <c r="B1409" i="3"/>
  <c r="B1410" i="3"/>
  <c r="B1411" i="3"/>
  <c r="B1412" i="3"/>
  <c r="B1413" i="3"/>
  <c r="B1414" i="3"/>
  <c r="B1415" i="3"/>
  <c r="B1416" i="3"/>
  <c r="B1417" i="3"/>
  <c r="B1418" i="3"/>
  <c r="B1419" i="3"/>
  <c r="B1420" i="3"/>
  <c r="B1421" i="3"/>
  <c r="B1422" i="3"/>
  <c r="B1423" i="3"/>
  <c r="B1424" i="3"/>
  <c r="B1425" i="3"/>
  <c r="B1426" i="3"/>
  <c r="B1427" i="3"/>
  <c r="B1428" i="3"/>
  <c r="B1429" i="3"/>
  <c r="B1430" i="3"/>
  <c r="B1431" i="3"/>
  <c r="B1432" i="3"/>
  <c r="B1433" i="3"/>
  <c r="B1434" i="3"/>
  <c r="B1435" i="3"/>
  <c r="B1436" i="3"/>
  <c r="B1437" i="3"/>
  <c r="B1438" i="3"/>
  <c r="B1439" i="3"/>
  <c r="B1440" i="3"/>
  <c r="B1441" i="3"/>
  <c r="B1442" i="3"/>
  <c r="B1443" i="3"/>
  <c r="B1444" i="3"/>
  <c r="B1445" i="3"/>
  <c r="B1446" i="3"/>
  <c r="B1447" i="3"/>
  <c r="B1448" i="3"/>
  <c r="B1449" i="3"/>
  <c r="B1450" i="3"/>
  <c r="B1451" i="3"/>
  <c r="B1452" i="3"/>
  <c r="B1453" i="3"/>
  <c r="B1454" i="3"/>
  <c r="B1455" i="3"/>
  <c r="B1456" i="3"/>
  <c r="B1457" i="3"/>
  <c r="B1458" i="3"/>
  <c r="B1459" i="3"/>
  <c r="B1460" i="3"/>
  <c r="B1461" i="3"/>
  <c r="B1462" i="3"/>
  <c r="B1463" i="3"/>
  <c r="B1464" i="3"/>
  <c r="B1465" i="3"/>
  <c r="B1466" i="3"/>
  <c r="B1467" i="3"/>
  <c r="B1468" i="3"/>
  <c r="B1469" i="3"/>
  <c r="B1470" i="3"/>
  <c r="B1471" i="3"/>
  <c r="B1472" i="3"/>
  <c r="B1473" i="3"/>
  <c r="B1474" i="3"/>
  <c r="B1475" i="3"/>
  <c r="B1476" i="3"/>
  <c r="B1477" i="3"/>
  <c r="B1478" i="3"/>
  <c r="B1479" i="3"/>
  <c r="B1480" i="3"/>
  <c r="B1481" i="3"/>
  <c r="B1482" i="3"/>
  <c r="B1483" i="3"/>
  <c r="B1484" i="3"/>
  <c r="B1485" i="3"/>
  <c r="B1486" i="3"/>
  <c r="B1487" i="3"/>
  <c r="B1488" i="3"/>
  <c r="B1489" i="3"/>
  <c r="B1490" i="3"/>
  <c r="B1491" i="3"/>
  <c r="B1492" i="3"/>
  <c r="B1493" i="3"/>
  <c r="B1494" i="3"/>
  <c r="B1495" i="3"/>
  <c r="B1496" i="3"/>
  <c r="B1497" i="3"/>
  <c r="B1498" i="3"/>
  <c r="B1499" i="3"/>
  <c r="B1500" i="3"/>
  <c r="B1501" i="3"/>
  <c r="B1502" i="3"/>
  <c r="B1503" i="3"/>
  <c r="B1504" i="3"/>
  <c r="B1505" i="3"/>
  <c r="B1506" i="3"/>
  <c r="B1507" i="3"/>
  <c r="B1508" i="3"/>
  <c r="B1509" i="3"/>
  <c r="B1510" i="3"/>
  <c r="B1511" i="3"/>
  <c r="B1512" i="3"/>
  <c r="B1513" i="3"/>
  <c r="B1514" i="3"/>
  <c r="B1515" i="3"/>
  <c r="B1516" i="3"/>
  <c r="B1517" i="3"/>
  <c r="B1518" i="3"/>
  <c r="B1519" i="3"/>
  <c r="B1520" i="3"/>
  <c r="B1521" i="3"/>
  <c r="B1522" i="3"/>
  <c r="B1523" i="3"/>
  <c r="B1524" i="3"/>
  <c r="B1525" i="3"/>
  <c r="B1526" i="3"/>
  <c r="B1527" i="3"/>
  <c r="B1528" i="3"/>
  <c r="B1529" i="3"/>
  <c r="B1530" i="3"/>
  <c r="B1531" i="3"/>
  <c r="B1532" i="3"/>
  <c r="B1533" i="3"/>
  <c r="B1534" i="3"/>
  <c r="B1535" i="3"/>
  <c r="B1536" i="3"/>
  <c r="B1537" i="3"/>
  <c r="B1538" i="3"/>
  <c r="B1539" i="3"/>
  <c r="B1540" i="3"/>
  <c r="B1541" i="3"/>
  <c r="B1542" i="3"/>
  <c r="B1543" i="3"/>
  <c r="B1544" i="3"/>
  <c r="B1545" i="3"/>
  <c r="B1546" i="3"/>
  <c r="B1547" i="3"/>
  <c r="B1548" i="3"/>
  <c r="B1549" i="3"/>
  <c r="B1550" i="3"/>
  <c r="B1551" i="3"/>
  <c r="B1552" i="3"/>
  <c r="B1553" i="3"/>
  <c r="B1554" i="3"/>
  <c r="B1555" i="3"/>
  <c r="B1556" i="3"/>
  <c r="B1557" i="3"/>
  <c r="B1558" i="3"/>
  <c r="B1559" i="3"/>
  <c r="B1560" i="3"/>
  <c r="B1561" i="3"/>
  <c r="B1562" i="3"/>
  <c r="B1563" i="3"/>
  <c r="B1564" i="3"/>
  <c r="B1565" i="3"/>
  <c r="B1566" i="3"/>
  <c r="B1567" i="3"/>
  <c r="B1568" i="3"/>
  <c r="B1569" i="3"/>
  <c r="B1570" i="3"/>
  <c r="B1571" i="3"/>
  <c r="B1572" i="3"/>
  <c r="B1573" i="3"/>
  <c r="B1574" i="3"/>
  <c r="B1575" i="3"/>
  <c r="B1576" i="3"/>
  <c r="B1577" i="3"/>
  <c r="B1578" i="3"/>
  <c r="B1579" i="3"/>
  <c r="B1580" i="3"/>
  <c r="B1581" i="3"/>
  <c r="B1582" i="3"/>
  <c r="B1583" i="3"/>
  <c r="B1584" i="3"/>
  <c r="B1585" i="3"/>
  <c r="B1586" i="3"/>
  <c r="B1587" i="3"/>
  <c r="B1588" i="3"/>
  <c r="B1589" i="3"/>
  <c r="B1590" i="3"/>
  <c r="B1591" i="3"/>
  <c r="B1592" i="3"/>
  <c r="B1593" i="3"/>
  <c r="B1594" i="3"/>
  <c r="B1595" i="3"/>
  <c r="B1596" i="3"/>
  <c r="B1597" i="3"/>
  <c r="B1598" i="3"/>
  <c r="B1599" i="3"/>
  <c r="B1600" i="3"/>
  <c r="B1601" i="3"/>
  <c r="B1602" i="3"/>
  <c r="B1603" i="3"/>
  <c r="B1604" i="3"/>
  <c r="B1605" i="3"/>
  <c r="B1606" i="3"/>
  <c r="B1607" i="3"/>
  <c r="B1608" i="3"/>
  <c r="B1609" i="3"/>
  <c r="B1610" i="3"/>
  <c r="B1611" i="3"/>
  <c r="B1612" i="3"/>
  <c r="B1613" i="3"/>
  <c r="B1614" i="3"/>
  <c r="B1615" i="3"/>
  <c r="B1616" i="3"/>
  <c r="B1617" i="3"/>
  <c r="B1618" i="3"/>
  <c r="B1619" i="3"/>
  <c r="B1620" i="3"/>
  <c r="B1621" i="3"/>
  <c r="B1622" i="3"/>
  <c r="B1623" i="3"/>
  <c r="B1624" i="3"/>
  <c r="B1625" i="3"/>
  <c r="B1626" i="3"/>
  <c r="B1627" i="3"/>
  <c r="B1628" i="3"/>
  <c r="B1629" i="3"/>
  <c r="B1630" i="3"/>
  <c r="B1631" i="3"/>
  <c r="B1632" i="3"/>
  <c r="B1633" i="3"/>
  <c r="B1634" i="3"/>
  <c r="B1635" i="3"/>
  <c r="B1636" i="3"/>
  <c r="B1637" i="3"/>
  <c r="B1638" i="3"/>
  <c r="B1639" i="3"/>
  <c r="B1640" i="3"/>
  <c r="B1641" i="3"/>
  <c r="B1642" i="3"/>
  <c r="B1643" i="3"/>
  <c r="B1644" i="3"/>
  <c r="B1645" i="3"/>
  <c r="B1646" i="3"/>
  <c r="B1647" i="3"/>
  <c r="B1648" i="3"/>
  <c r="B1649" i="3"/>
  <c r="B1650" i="3"/>
  <c r="B1651" i="3"/>
  <c r="B1652" i="3"/>
  <c r="B1653" i="3"/>
  <c r="B1654" i="3"/>
  <c r="B1655" i="3"/>
  <c r="B1656" i="3"/>
  <c r="B1657" i="3"/>
  <c r="B1658" i="3"/>
  <c r="B1659" i="3"/>
  <c r="B1660" i="3"/>
  <c r="B1661" i="3"/>
  <c r="B1662" i="3"/>
  <c r="B1663" i="3"/>
  <c r="B1664" i="3"/>
  <c r="B1665" i="3"/>
  <c r="B1666" i="3"/>
  <c r="B1667" i="3"/>
  <c r="B1668" i="3"/>
  <c r="B1669" i="3"/>
  <c r="B1670" i="3"/>
  <c r="B1671" i="3"/>
  <c r="B1672" i="3"/>
  <c r="B1673" i="3"/>
  <c r="B1674" i="3"/>
  <c r="B1675" i="3"/>
  <c r="B1676" i="3"/>
  <c r="B1677" i="3"/>
  <c r="B1678" i="3"/>
  <c r="B1679" i="3"/>
  <c r="B1680" i="3"/>
  <c r="B1681" i="3"/>
  <c r="B1682" i="3"/>
  <c r="B1683" i="3"/>
  <c r="B1684" i="3"/>
  <c r="B1685" i="3"/>
  <c r="B1686" i="3"/>
  <c r="B1687" i="3"/>
  <c r="B1688" i="3"/>
  <c r="B1689" i="3"/>
  <c r="B1690" i="3"/>
  <c r="B1691" i="3"/>
  <c r="B1692" i="3"/>
  <c r="B1693" i="3"/>
  <c r="B1694" i="3"/>
  <c r="B1695" i="3"/>
  <c r="B1696" i="3"/>
  <c r="B1697" i="3"/>
  <c r="B1698" i="3"/>
  <c r="B1699" i="3"/>
  <c r="B1700" i="3"/>
  <c r="B1701" i="3"/>
  <c r="B1702" i="3"/>
  <c r="B1703" i="3"/>
  <c r="B1704" i="3"/>
  <c r="B1705" i="3"/>
  <c r="B1706" i="3"/>
  <c r="B1707" i="3"/>
  <c r="B1708" i="3"/>
  <c r="B1709" i="3"/>
  <c r="B1710" i="3"/>
  <c r="B1711" i="3"/>
  <c r="B1712" i="3"/>
  <c r="B1713" i="3"/>
  <c r="B1714" i="3"/>
  <c r="B1715" i="3"/>
  <c r="B1716" i="3"/>
  <c r="B1717" i="3"/>
  <c r="B1718" i="3"/>
  <c r="B1719" i="3"/>
  <c r="B1720" i="3"/>
  <c r="B1721" i="3"/>
  <c r="B1722" i="3"/>
  <c r="B1723" i="3"/>
  <c r="B1724" i="3"/>
  <c r="B1725" i="3"/>
  <c r="B1726" i="3"/>
  <c r="B1727" i="3"/>
  <c r="B1728" i="3"/>
  <c r="B1729" i="3"/>
  <c r="B1730" i="3"/>
  <c r="B1731" i="3"/>
  <c r="B1732" i="3"/>
  <c r="B1733" i="3"/>
  <c r="B1734" i="3"/>
  <c r="B1735" i="3"/>
  <c r="B1736" i="3"/>
  <c r="B1737" i="3"/>
  <c r="B1738" i="3"/>
  <c r="B1739" i="3"/>
  <c r="B1740" i="3"/>
  <c r="B1741" i="3"/>
  <c r="B1742" i="3"/>
  <c r="B1743" i="3"/>
  <c r="B1744" i="3"/>
  <c r="B1745" i="3"/>
  <c r="B1746" i="3"/>
  <c r="B1747" i="3"/>
  <c r="B1748" i="3"/>
  <c r="B1749" i="3"/>
  <c r="B1750" i="3"/>
  <c r="B1751" i="3"/>
  <c r="B1752" i="3"/>
  <c r="B1753" i="3"/>
  <c r="B1754" i="3"/>
  <c r="B1755" i="3"/>
  <c r="B1756" i="3"/>
  <c r="B1757" i="3"/>
  <c r="B1758" i="3"/>
  <c r="B1759" i="3"/>
  <c r="B1760" i="3"/>
  <c r="B1761" i="3"/>
  <c r="B1762" i="3"/>
  <c r="B1763" i="3"/>
  <c r="B1764" i="3"/>
  <c r="B1765" i="3"/>
  <c r="B1766" i="3"/>
  <c r="B1767" i="3"/>
  <c r="B1768" i="3"/>
  <c r="B1769" i="3"/>
  <c r="B1770" i="3"/>
  <c r="B1771" i="3"/>
  <c r="B1772" i="3"/>
  <c r="B1773" i="3"/>
  <c r="B1774" i="3"/>
  <c r="B1775" i="3"/>
  <c r="B1776" i="3"/>
  <c r="B1777" i="3"/>
  <c r="B1778" i="3"/>
  <c r="B1779" i="3"/>
  <c r="B1780" i="3"/>
  <c r="B1781" i="3"/>
  <c r="B1782" i="3"/>
  <c r="B1783" i="3"/>
  <c r="B1784" i="3"/>
  <c r="B1785" i="3"/>
  <c r="B1786" i="3"/>
  <c r="B1787" i="3"/>
  <c r="B1788" i="3"/>
  <c r="B1789" i="3"/>
  <c r="B1790" i="3"/>
  <c r="B1791" i="3"/>
  <c r="B1792" i="3"/>
  <c r="B1793" i="3"/>
  <c r="B1794" i="3"/>
  <c r="B1795" i="3"/>
  <c r="B1796" i="3"/>
  <c r="B1797" i="3"/>
  <c r="B1798" i="3"/>
  <c r="B1799" i="3"/>
  <c r="B1800" i="3"/>
  <c r="B1801" i="3"/>
  <c r="B1802" i="3"/>
  <c r="B1803" i="3"/>
  <c r="B1804" i="3"/>
  <c r="B1805" i="3"/>
  <c r="B1806" i="3"/>
  <c r="B1807" i="3"/>
  <c r="B1808" i="3"/>
  <c r="B1809" i="3"/>
  <c r="B1810" i="3"/>
  <c r="B1811" i="3"/>
  <c r="B1812" i="3"/>
  <c r="B1813" i="3"/>
  <c r="B1814" i="3"/>
  <c r="B1815" i="3"/>
  <c r="B1816" i="3"/>
  <c r="B1817" i="3"/>
  <c r="B1818" i="3"/>
  <c r="B1819" i="3"/>
  <c r="B1820" i="3"/>
  <c r="B1821" i="3"/>
  <c r="B1822" i="3"/>
  <c r="B1823" i="3"/>
  <c r="B1824" i="3"/>
  <c r="B1825" i="3"/>
  <c r="B1826" i="3"/>
  <c r="B1827" i="3"/>
  <c r="B1828" i="3"/>
  <c r="B1829" i="3"/>
  <c r="B1830" i="3"/>
  <c r="B1831" i="3"/>
  <c r="B1832" i="3"/>
  <c r="B1833" i="3"/>
  <c r="B1834" i="3"/>
  <c r="B1835" i="3"/>
  <c r="B1836" i="3"/>
  <c r="B1837" i="3"/>
  <c r="B1838" i="3"/>
  <c r="B1839" i="3"/>
  <c r="B1840" i="3"/>
  <c r="B1841" i="3"/>
  <c r="B1842" i="3"/>
  <c r="B1843" i="3"/>
  <c r="B1844" i="3"/>
  <c r="B1845" i="3"/>
  <c r="B1846" i="3"/>
  <c r="B1847" i="3"/>
  <c r="B1848" i="3"/>
  <c r="B1849" i="3"/>
  <c r="B1850" i="3"/>
  <c r="B1851" i="3"/>
  <c r="B1852" i="3"/>
  <c r="B1853" i="3"/>
  <c r="B1854" i="3"/>
  <c r="B1855" i="3"/>
  <c r="B1856" i="3"/>
  <c r="B1857" i="3"/>
  <c r="B1858" i="3"/>
  <c r="B1859" i="3"/>
  <c r="B1860" i="3"/>
  <c r="B1861" i="3"/>
  <c r="B1862" i="3"/>
  <c r="B1863" i="3"/>
  <c r="B1864" i="3"/>
  <c r="B1865" i="3"/>
  <c r="B1866" i="3"/>
  <c r="B1867" i="3"/>
  <c r="B1868" i="3"/>
  <c r="B1869" i="3"/>
  <c r="B1870" i="3"/>
  <c r="B1871" i="3"/>
  <c r="B1872" i="3"/>
  <c r="B1873" i="3"/>
  <c r="B1874" i="3"/>
  <c r="B1875" i="3"/>
  <c r="B1876" i="3"/>
  <c r="B1877" i="3"/>
  <c r="B1878" i="3"/>
  <c r="B1879" i="3"/>
  <c r="B1880" i="3"/>
  <c r="B1881" i="3"/>
  <c r="B1882" i="3"/>
  <c r="B1883" i="3"/>
  <c r="B1884" i="3"/>
  <c r="B1885" i="3"/>
  <c r="B1886" i="3"/>
  <c r="B1887" i="3"/>
  <c r="B1888" i="3"/>
  <c r="B1889" i="3"/>
  <c r="B1890" i="3"/>
  <c r="B1891" i="3"/>
  <c r="B1892" i="3"/>
  <c r="B1893" i="3"/>
  <c r="B1894" i="3"/>
  <c r="B1895" i="3"/>
  <c r="B1896" i="3"/>
  <c r="B1897" i="3"/>
  <c r="B1898" i="3"/>
  <c r="B1899" i="3"/>
  <c r="B1900" i="3"/>
  <c r="B1901" i="3"/>
  <c r="B1902" i="3"/>
  <c r="B1903" i="3"/>
  <c r="B1904" i="3"/>
  <c r="B1905" i="3"/>
  <c r="B1906" i="3"/>
  <c r="B1907" i="3"/>
  <c r="B1908" i="3"/>
  <c r="B1909" i="3"/>
  <c r="B1910" i="3"/>
  <c r="B1911" i="3"/>
  <c r="B1912" i="3"/>
  <c r="B1913" i="3"/>
  <c r="B1914" i="3"/>
  <c r="B1915" i="3"/>
  <c r="B1916" i="3"/>
  <c r="B1917" i="3"/>
  <c r="B1918" i="3"/>
  <c r="B1919" i="3"/>
  <c r="B1920" i="3"/>
  <c r="B1921" i="3"/>
  <c r="B1922" i="3"/>
  <c r="B1923" i="3"/>
  <c r="B1924" i="3"/>
  <c r="B1925" i="3"/>
  <c r="B1926" i="3"/>
  <c r="B1927" i="3"/>
  <c r="B1928" i="3"/>
  <c r="B1929" i="3"/>
  <c r="B1930" i="3"/>
  <c r="B1931" i="3"/>
  <c r="B1932" i="3"/>
  <c r="B1933" i="3"/>
  <c r="B1934" i="3"/>
  <c r="B1935" i="3"/>
  <c r="B1936" i="3"/>
  <c r="B1937" i="3"/>
  <c r="B1938" i="3"/>
  <c r="B1939" i="3"/>
  <c r="B1940" i="3"/>
  <c r="B1941" i="3"/>
  <c r="B1942" i="3"/>
  <c r="B1943" i="3"/>
  <c r="B1944" i="3"/>
  <c r="B1945" i="3"/>
  <c r="B1946" i="3"/>
  <c r="B1947" i="3"/>
  <c r="B1948" i="3"/>
  <c r="B1949" i="3"/>
  <c r="B1950" i="3"/>
  <c r="B1951" i="3"/>
  <c r="B1952" i="3"/>
  <c r="B1953" i="3"/>
  <c r="B1954" i="3"/>
  <c r="B1955" i="3"/>
  <c r="B1956" i="3"/>
  <c r="B1957" i="3"/>
  <c r="B1958" i="3"/>
  <c r="B1959" i="3"/>
  <c r="B1960" i="3"/>
  <c r="B1961" i="3"/>
  <c r="B1962" i="3"/>
  <c r="B1963" i="3"/>
  <c r="B1964" i="3"/>
  <c r="B1965" i="3"/>
  <c r="B1966" i="3"/>
  <c r="B1967" i="3"/>
  <c r="B1968" i="3"/>
  <c r="B1969" i="3"/>
  <c r="B1970" i="3"/>
  <c r="B1971" i="3"/>
  <c r="B1972" i="3"/>
  <c r="B1973" i="3"/>
  <c r="B1974" i="3"/>
  <c r="B1975" i="3"/>
  <c r="B1976" i="3"/>
  <c r="B1977" i="3"/>
  <c r="B1978" i="3"/>
  <c r="B1979" i="3"/>
  <c r="B1980" i="3"/>
  <c r="B1981" i="3"/>
  <c r="B1982" i="3"/>
  <c r="B1983" i="3"/>
  <c r="B1984" i="3"/>
  <c r="B1985" i="3"/>
  <c r="B1986" i="3"/>
  <c r="B1987" i="3"/>
  <c r="B1988" i="3"/>
  <c r="B1989" i="3"/>
  <c r="B1990" i="3"/>
  <c r="B1991" i="3"/>
  <c r="B1992" i="3"/>
  <c r="B1993" i="3"/>
  <c r="B1994" i="3"/>
  <c r="B1995" i="3"/>
  <c r="B1996" i="3"/>
  <c r="B1997" i="3"/>
  <c r="B1998" i="3"/>
  <c r="B1999" i="3"/>
  <c r="B2000" i="3"/>
  <c r="B2001" i="3"/>
  <c r="B2002" i="3"/>
  <c r="B2003" i="3"/>
  <c r="B2004" i="3"/>
  <c r="B2005" i="3"/>
  <c r="B2006" i="3"/>
  <c r="B2007" i="3"/>
  <c r="B2008" i="3"/>
  <c r="B2009" i="3"/>
  <c r="B2" i="3"/>
  <c r="C5" i="5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2" i="1"/>
  <c r="B3" i="4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B304" i="4"/>
  <c r="B305" i="4"/>
  <c r="B306" i="4"/>
  <c r="B307" i="4"/>
  <c r="B308" i="4"/>
  <c r="B309" i="4"/>
  <c r="B310" i="4"/>
  <c r="B311" i="4"/>
  <c r="B312" i="4"/>
  <c r="B313" i="4"/>
  <c r="B314" i="4"/>
  <c r="B315" i="4"/>
  <c r="B316" i="4"/>
  <c r="B317" i="4"/>
  <c r="B318" i="4"/>
  <c r="B319" i="4"/>
  <c r="B320" i="4"/>
  <c r="B321" i="4"/>
  <c r="B322" i="4"/>
  <c r="B323" i="4"/>
  <c r="B324" i="4"/>
  <c r="B325" i="4"/>
  <c r="B326" i="4"/>
  <c r="B327" i="4"/>
  <c r="B328" i="4"/>
  <c r="B329" i="4"/>
  <c r="B330" i="4"/>
  <c r="B331" i="4"/>
  <c r="B332" i="4"/>
  <c r="B333" i="4"/>
  <c r="B334" i="4"/>
  <c r="B335" i="4"/>
  <c r="B336" i="4"/>
  <c r="B337" i="4"/>
  <c r="B338" i="4"/>
  <c r="B339" i="4"/>
  <c r="B340" i="4"/>
  <c r="B341" i="4"/>
  <c r="B342" i="4"/>
  <c r="B343" i="4"/>
  <c r="B344" i="4"/>
  <c r="B345" i="4"/>
  <c r="B346" i="4"/>
  <c r="B347" i="4"/>
  <c r="B348" i="4"/>
  <c r="B349" i="4"/>
  <c r="B350" i="4"/>
  <c r="B351" i="4"/>
  <c r="B352" i="4"/>
  <c r="B353" i="4"/>
  <c r="B354" i="4"/>
  <c r="B355" i="4"/>
  <c r="B356" i="4"/>
  <c r="B357" i="4"/>
  <c r="B358" i="4"/>
  <c r="B359" i="4"/>
  <c r="B360" i="4"/>
  <c r="B361" i="4"/>
  <c r="B362" i="4"/>
  <c r="B363" i="4"/>
  <c r="B364" i="4"/>
  <c r="B365" i="4"/>
  <c r="B366" i="4"/>
  <c r="B367" i="4"/>
  <c r="B368" i="4"/>
  <c r="B369" i="4"/>
  <c r="B370" i="4"/>
  <c r="B371" i="4"/>
  <c r="B372" i="4"/>
  <c r="B373" i="4"/>
  <c r="B374" i="4"/>
  <c r="B375" i="4"/>
  <c r="B376" i="4"/>
  <c r="B377" i="4"/>
  <c r="B378" i="4"/>
  <c r="B379" i="4"/>
  <c r="B380" i="4"/>
  <c r="B381" i="4"/>
  <c r="B382" i="4"/>
  <c r="B383" i="4"/>
  <c r="B384" i="4"/>
  <c r="B385" i="4"/>
  <c r="B386" i="4"/>
  <c r="B387" i="4"/>
  <c r="B388" i="4"/>
  <c r="B389" i="4"/>
  <c r="B390" i="4"/>
  <c r="B391" i="4"/>
  <c r="B392" i="4"/>
  <c r="B393" i="4"/>
  <c r="B394" i="4"/>
  <c r="B395" i="4"/>
  <c r="B396" i="4"/>
  <c r="B397" i="4"/>
  <c r="B398" i="4"/>
  <c r="B399" i="4"/>
  <c r="B400" i="4"/>
  <c r="B401" i="4"/>
  <c r="B402" i="4"/>
  <c r="B403" i="4"/>
  <c r="B404" i="4"/>
  <c r="B405" i="4"/>
  <c r="B406" i="4"/>
  <c r="B407" i="4"/>
  <c r="B408" i="4"/>
  <c r="B409" i="4"/>
  <c r="B410" i="4"/>
  <c r="B411" i="4"/>
  <c r="B412" i="4"/>
  <c r="B413" i="4"/>
  <c r="B414" i="4"/>
  <c r="B415" i="4"/>
  <c r="B416" i="4"/>
  <c r="B417" i="4"/>
  <c r="B418" i="4"/>
  <c r="B419" i="4"/>
  <c r="B420" i="4"/>
  <c r="B421" i="4"/>
  <c r="B422" i="4"/>
  <c r="B423" i="4"/>
  <c r="B424" i="4"/>
  <c r="B425" i="4"/>
  <c r="B426" i="4"/>
  <c r="B427" i="4"/>
  <c r="B428" i="4"/>
  <c r="B429" i="4"/>
  <c r="B430" i="4"/>
  <c r="B431" i="4"/>
  <c r="B432" i="4"/>
  <c r="B433" i="4"/>
  <c r="B434" i="4"/>
  <c r="B435" i="4"/>
  <c r="B436" i="4"/>
  <c r="B437" i="4"/>
  <c r="B438" i="4"/>
  <c r="B439" i="4"/>
  <c r="B440" i="4"/>
  <c r="B441" i="4"/>
  <c r="B442" i="4"/>
  <c r="B443" i="4"/>
  <c r="B444" i="4"/>
  <c r="B445" i="4"/>
  <c r="B446" i="4"/>
  <c r="B447" i="4"/>
  <c r="B448" i="4"/>
  <c r="B449" i="4"/>
  <c r="B450" i="4"/>
  <c r="B451" i="4"/>
  <c r="B452" i="4"/>
  <c r="B453" i="4"/>
  <c r="B454" i="4"/>
  <c r="B455" i="4"/>
  <c r="B456" i="4"/>
  <c r="B457" i="4"/>
  <c r="B458" i="4"/>
  <c r="B459" i="4"/>
  <c r="B460" i="4"/>
  <c r="B461" i="4"/>
  <c r="B462" i="4"/>
  <c r="B463" i="4"/>
  <c r="B464" i="4"/>
  <c r="B465" i="4"/>
  <c r="B466" i="4"/>
  <c r="B467" i="4"/>
  <c r="B468" i="4"/>
  <c r="B469" i="4"/>
  <c r="B470" i="4"/>
  <c r="B471" i="4"/>
  <c r="B472" i="4"/>
  <c r="B473" i="4"/>
  <c r="B474" i="4"/>
  <c r="B475" i="4"/>
  <c r="B476" i="4"/>
  <c r="B477" i="4"/>
  <c r="B478" i="4"/>
  <c r="B479" i="4"/>
  <c r="B480" i="4"/>
  <c r="B481" i="4"/>
  <c r="B482" i="4"/>
  <c r="B483" i="4"/>
  <c r="B484" i="4"/>
  <c r="B485" i="4"/>
  <c r="B486" i="4"/>
  <c r="B487" i="4"/>
  <c r="B488" i="4"/>
  <c r="B489" i="4"/>
  <c r="B490" i="4"/>
  <c r="B491" i="4"/>
  <c r="B492" i="4"/>
  <c r="B493" i="4"/>
  <c r="B494" i="4"/>
  <c r="B495" i="4"/>
  <c r="B496" i="4"/>
  <c r="B497" i="4"/>
  <c r="B498" i="4"/>
  <c r="B499" i="4"/>
  <c r="B500" i="4"/>
  <c r="B501" i="4"/>
  <c r="B502" i="4"/>
  <c r="B503" i="4"/>
  <c r="B504" i="4"/>
  <c r="B505" i="4"/>
  <c r="B506" i="4"/>
  <c r="B507" i="4"/>
  <c r="B508" i="4"/>
  <c r="B509" i="4"/>
  <c r="B510" i="4"/>
  <c r="B511" i="4"/>
  <c r="B512" i="4"/>
  <c r="B513" i="4"/>
  <c r="B514" i="4"/>
  <c r="B515" i="4"/>
  <c r="B516" i="4"/>
  <c r="B517" i="4"/>
  <c r="B518" i="4"/>
  <c r="B519" i="4"/>
  <c r="B520" i="4"/>
  <c r="B521" i="4"/>
  <c r="B522" i="4"/>
  <c r="B523" i="4"/>
  <c r="B524" i="4"/>
  <c r="B525" i="4"/>
  <c r="B526" i="4"/>
  <c r="B527" i="4"/>
  <c r="B528" i="4"/>
  <c r="B529" i="4"/>
  <c r="B530" i="4"/>
  <c r="B531" i="4"/>
  <c r="B532" i="4"/>
  <c r="B533" i="4"/>
  <c r="B534" i="4"/>
  <c r="B535" i="4"/>
  <c r="B536" i="4"/>
  <c r="B537" i="4"/>
  <c r="B538" i="4"/>
  <c r="B539" i="4"/>
  <c r="B540" i="4"/>
  <c r="B541" i="4"/>
  <c r="B542" i="4"/>
  <c r="B543" i="4"/>
  <c r="B544" i="4"/>
  <c r="B545" i="4"/>
  <c r="B546" i="4"/>
  <c r="B547" i="4"/>
  <c r="B548" i="4"/>
  <c r="B549" i="4"/>
  <c r="B550" i="4"/>
  <c r="B551" i="4"/>
  <c r="B552" i="4"/>
  <c r="B553" i="4"/>
  <c r="B554" i="4"/>
  <c r="B555" i="4"/>
  <c r="B556" i="4"/>
  <c r="B557" i="4"/>
  <c r="B558" i="4"/>
  <c r="B559" i="4"/>
  <c r="B560" i="4"/>
  <c r="B561" i="4"/>
  <c r="B562" i="4"/>
  <c r="B563" i="4"/>
  <c r="B564" i="4"/>
  <c r="B565" i="4"/>
  <c r="B566" i="4"/>
  <c r="B567" i="4"/>
  <c r="B568" i="4"/>
  <c r="B569" i="4"/>
  <c r="B570" i="4"/>
  <c r="B571" i="4"/>
  <c r="B572" i="4"/>
  <c r="B573" i="4"/>
  <c r="B574" i="4"/>
  <c r="B575" i="4"/>
  <c r="B576" i="4"/>
  <c r="B577" i="4"/>
  <c r="B578" i="4"/>
  <c r="B579" i="4"/>
  <c r="B580" i="4"/>
  <c r="B581" i="4"/>
  <c r="B582" i="4"/>
  <c r="B583" i="4"/>
  <c r="B584" i="4"/>
  <c r="B585" i="4"/>
  <c r="B586" i="4"/>
  <c r="B587" i="4"/>
  <c r="B588" i="4"/>
  <c r="B589" i="4"/>
  <c r="B590" i="4"/>
  <c r="B591" i="4"/>
  <c r="B592" i="4"/>
  <c r="B593" i="4"/>
  <c r="B594" i="4"/>
  <c r="B595" i="4"/>
  <c r="B596" i="4"/>
  <c r="B597" i="4"/>
  <c r="B598" i="4"/>
  <c r="B599" i="4"/>
  <c r="B600" i="4"/>
  <c r="B601" i="4"/>
  <c r="B602" i="4"/>
  <c r="B603" i="4"/>
  <c r="B604" i="4"/>
  <c r="B605" i="4"/>
  <c r="B606" i="4"/>
  <c r="B607" i="4"/>
  <c r="B608" i="4"/>
  <c r="B609" i="4"/>
  <c r="B610" i="4"/>
  <c r="B611" i="4"/>
  <c r="B612" i="4"/>
  <c r="B613" i="4"/>
  <c r="B614" i="4"/>
  <c r="B615" i="4"/>
  <c r="B616" i="4"/>
  <c r="B617" i="4"/>
  <c r="B618" i="4"/>
  <c r="B619" i="4"/>
  <c r="B620" i="4"/>
  <c r="B621" i="4"/>
  <c r="B622" i="4"/>
  <c r="B623" i="4"/>
  <c r="B624" i="4"/>
  <c r="B625" i="4"/>
  <c r="B626" i="4"/>
  <c r="B627" i="4"/>
  <c r="B628" i="4"/>
  <c r="B629" i="4"/>
  <c r="B630" i="4"/>
  <c r="B631" i="4"/>
  <c r="B632" i="4"/>
  <c r="B633" i="4"/>
  <c r="B634" i="4"/>
  <c r="B635" i="4"/>
  <c r="B636" i="4"/>
  <c r="B637" i="4"/>
  <c r="B638" i="4"/>
  <c r="B639" i="4"/>
  <c r="B640" i="4"/>
  <c r="B641" i="4"/>
  <c r="B642" i="4"/>
  <c r="B643" i="4"/>
  <c r="B644" i="4"/>
  <c r="B645" i="4"/>
  <c r="B646" i="4"/>
  <c r="B647" i="4"/>
  <c r="B648" i="4"/>
  <c r="B649" i="4"/>
  <c r="B650" i="4"/>
  <c r="B651" i="4"/>
  <c r="B652" i="4"/>
  <c r="B653" i="4"/>
  <c r="B654" i="4"/>
  <c r="B655" i="4"/>
  <c r="B656" i="4"/>
  <c r="B657" i="4"/>
  <c r="B658" i="4"/>
  <c r="B659" i="4"/>
  <c r="B660" i="4"/>
  <c r="B661" i="4"/>
  <c r="B662" i="4"/>
  <c r="B663" i="4"/>
  <c r="B664" i="4"/>
  <c r="B665" i="4"/>
  <c r="B666" i="4"/>
  <c r="B667" i="4"/>
  <c r="B668" i="4"/>
  <c r="B669" i="4"/>
  <c r="B670" i="4"/>
  <c r="B671" i="4"/>
  <c r="B672" i="4"/>
  <c r="B673" i="4"/>
  <c r="B674" i="4"/>
  <c r="B675" i="4"/>
  <c r="B676" i="4"/>
  <c r="B677" i="4"/>
  <c r="B678" i="4"/>
  <c r="B679" i="4"/>
  <c r="B680" i="4"/>
  <c r="B681" i="4"/>
  <c r="B682" i="4"/>
  <c r="B683" i="4"/>
  <c r="B684" i="4"/>
  <c r="B685" i="4"/>
  <c r="B686" i="4"/>
  <c r="B687" i="4"/>
  <c r="B688" i="4"/>
  <c r="B689" i="4"/>
  <c r="B690" i="4"/>
  <c r="B691" i="4"/>
  <c r="B692" i="4"/>
  <c r="B693" i="4"/>
  <c r="B694" i="4"/>
  <c r="B695" i="4"/>
  <c r="B696" i="4"/>
  <c r="B697" i="4"/>
  <c r="B698" i="4"/>
  <c r="B699" i="4"/>
  <c r="B700" i="4"/>
  <c r="B701" i="4"/>
  <c r="B702" i="4"/>
  <c r="B703" i="4"/>
  <c r="B704" i="4"/>
  <c r="B705" i="4"/>
  <c r="B706" i="4"/>
  <c r="B707" i="4"/>
  <c r="B708" i="4"/>
  <c r="B709" i="4"/>
  <c r="B710" i="4"/>
  <c r="B711" i="4"/>
  <c r="B712" i="4"/>
  <c r="B713" i="4"/>
  <c r="B714" i="4"/>
  <c r="B715" i="4"/>
  <c r="B716" i="4"/>
  <c r="B717" i="4"/>
  <c r="B718" i="4"/>
  <c r="B719" i="4"/>
  <c r="B720" i="4"/>
  <c r="B721" i="4"/>
  <c r="B722" i="4"/>
  <c r="B723" i="4"/>
  <c r="B724" i="4"/>
  <c r="B725" i="4"/>
  <c r="B726" i="4"/>
  <c r="B727" i="4"/>
  <c r="B728" i="4"/>
  <c r="B729" i="4"/>
  <c r="B730" i="4"/>
  <c r="B731" i="4"/>
  <c r="B732" i="4"/>
  <c r="B733" i="4"/>
  <c r="B734" i="4"/>
  <c r="B735" i="4"/>
  <c r="B736" i="4"/>
  <c r="B737" i="4"/>
  <c r="B738" i="4"/>
  <c r="B739" i="4"/>
  <c r="B740" i="4"/>
  <c r="B741" i="4"/>
  <c r="B742" i="4"/>
  <c r="B743" i="4"/>
  <c r="B744" i="4"/>
  <c r="B745" i="4"/>
  <c r="B746" i="4"/>
  <c r="B747" i="4"/>
  <c r="B748" i="4"/>
  <c r="B749" i="4"/>
  <c r="B750" i="4"/>
  <c r="B751" i="4"/>
  <c r="B752" i="4"/>
  <c r="B753" i="4"/>
  <c r="B754" i="4"/>
  <c r="B755" i="4"/>
  <c r="B756" i="4"/>
  <c r="B757" i="4"/>
  <c r="B758" i="4"/>
  <c r="B759" i="4"/>
  <c r="B760" i="4"/>
  <c r="B761" i="4"/>
  <c r="B762" i="4"/>
  <c r="B763" i="4"/>
  <c r="B764" i="4"/>
  <c r="B765" i="4"/>
  <c r="B766" i="4"/>
  <c r="B767" i="4"/>
  <c r="B768" i="4"/>
  <c r="B769" i="4"/>
  <c r="B770" i="4"/>
  <c r="B771" i="4"/>
  <c r="B772" i="4"/>
  <c r="B773" i="4"/>
  <c r="B774" i="4"/>
  <c r="B775" i="4"/>
  <c r="B776" i="4"/>
  <c r="B777" i="4"/>
  <c r="B778" i="4"/>
  <c r="B779" i="4"/>
  <c r="B780" i="4"/>
  <c r="B781" i="4"/>
  <c r="B782" i="4"/>
  <c r="B783" i="4"/>
  <c r="B784" i="4"/>
  <c r="B785" i="4"/>
  <c r="B786" i="4"/>
  <c r="B787" i="4"/>
  <c r="B788" i="4"/>
  <c r="B789" i="4"/>
  <c r="B790" i="4"/>
  <c r="B791" i="4"/>
  <c r="B792" i="4"/>
  <c r="B793" i="4"/>
  <c r="B794" i="4"/>
  <c r="B795" i="4"/>
  <c r="B796" i="4"/>
  <c r="B797" i="4"/>
  <c r="B798" i="4"/>
  <c r="B799" i="4"/>
  <c r="B800" i="4"/>
  <c r="B801" i="4"/>
  <c r="B802" i="4"/>
  <c r="B803" i="4"/>
  <c r="B804" i="4"/>
  <c r="B805" i="4"/>
  <c r="B806" i="4"/>
  <c r="B807" i="4"/>
  <c r="B808" i="4"/>
  <c r="B809" i="4"/>
  <c r="B810" i="4"/>
  <c r="B811" i="4"/>
  <c r="B812" i="4"/>
  <c r="B813" i="4"/>
  <c r="B814" i="4"/>
  <c r="B815" i="4"/>
  <c r="B816" i="4"/>
  <c r="B817" i="4"/>
  <c r="B818" i="4"/>
  <c r="B819" i="4"/>
  <c r="B820" i="4"/>
  <c r="B821" i="4"/>
  <c r="B822" i="4"/>
  <c r="B823" i="4"/>
  <c r="B824" i="4"/>
  <c r="B825" i="4"/>
  <c r="B826" i="4"/>
  <c r="B827" i="4"/>
  <c r="B828" i="4"/>
  <c r="B829" i="4"/>
  <c r="B830" i="4"/>
  <c r="B831" i="4"/>
  <c r="B832" i="4"/>
  <c r="B833" i="4"/>
  <c r="B834" i="4"/>
  <c r="B835" i="4"/>
  <c r="B836" i="4"/>
  <c r="B837" i="4"/>
  <c r="B838" i="4"/>
  <c r="B839" i="4"/>
  <c r="B840" i="4"/>
  <c r="B841" i="4"/>
  <c r="B842" i="4"/>
  <c r="B843" i="4"/>
  <c r="B844" i="4"/>
  <c r="B845" i="4"/>
  <c r="B846" i="4"/>
  <c r="B847" i="4"/>
  <c r="B848" i="4"/>
  <c r="B849" i="4"/>
  <c r="B850" i="4"/>
  <c r="B851" i="4"/>
  <c r="B852" i="4"/>
  <c r="B853" i="4"/>
  <c r="B854" i="4"/>
  <c r="B855" i="4"/>
  <c r="B856" i="4"/>
  <c r="B857" i="4"/>
  <c r="B858" i="4"/>
  <c r="B859" i="4"/>
  <c r="B860" i="4"/>
  <c r="B861" i="4"/>
  <c r="B862" i="4"/>
  <c r="B863" i="4"/>
  <c r="B864" i="4"/>
  <c r="B865" i="4"/>
  <c r="B866" i="4"/>
  <c r="B867" i="4"/>
  <c r="B868" i="4"/>
  <c r="B869" i="4"/>
  <c r="B870" i="4"/>
  <c r="B871" i="4"/>
  <c r="B872" i="4"/>
  <c r="B873" i="4"/>
  <c r="B874" i="4"/>
  <c r="B875" i="4"/>
  <c r="B876" i="4"/>
  <c r="B877" i="4"/>
  <c r="B878" i="4"/>
  <c r="B879" i="4"/>
  <c r="B880" i="4"/>
  <c r="B881" i="4"/>
  <c r="B882" i="4"/>
  <c r="B883" i="4"/>
  <c r="B884" i="4"/>
  <c r="B885" i="4"/>
  <c r="B886" i="4"/>
  <c r="B887" i="4"/>
  <c r="B888" i="4"/>
  <c r="B889" i="4"/>
  <c r="B890" i="4"/>
  <c r="B891" i="4"/>
  <c r="B892" i="4"/>
  <c r="B893" i="4"/>
  <c r="B894" i="4"/>
  <c r="B895" i="4"/>
  <c r="B896" i="4"/>
  <c r="B897" i="4"/>
  <c r="B898" i="4"/>
  <c r="B899" i="4"/>
  <c r="B900" i="4"/>
  <c r="B901" i="4"/>
  <c r="B902" i="4"/>
  <c r="B903" i="4"/>
  <c r="B904" i="4"/>
  <c r="B905" i="4"/>
  <c r="B906" i="4"/>
  <c r="B907" i="4"/>
  <c r="B908" i="4"/>
  <c r="B909" i="4"/>
  <c r="B910" i="4"/>
  <c r="B911" i="4"/>
  <c r="B912" i="4"/>
  <c r="B913" i="4"/>
  <c r="B914" i="4"/>
  <c r="B915" i="4"/>
  <c r="B916" i="4"/>
  <c r="B917" i="4"/>
  <c r="B918" i="4"/>
  <c r="B919" i="4"/>
  <c r="B920" i="4"/>
  <c r="B921" i="4"/>
  <c r="B922" i="4"/>
  <c r="B923" i="4"/>
  <c r="B924" i="4"/>
  <c r="B925" i="4"/>
  <c r="B926" i="4"/>
  <c r="B927" i="4"/>
  <c r="B928" i="4"/>
  <c r="B929" i="4"/>
  <c r="B930" i="4"/>
  <c r="B931" i="4"/>
  <c r="B932" i="4"/>
  <c r="B933" i="4"/>
  <c r="B934" i="4"/>
  <c r="B935" i="4"/>
  <c r="B936" i="4"/>
  <c r="B937" i="4"/>
  <c r="B938" i="4"/>
  <c r="B939" i="4"/>
  <c r="B940" i="4"/>
  <c r="B941" i="4"/>
  <c r="B942" i="4"/>
  <c r="B943" i="4"/>
  <c r="B944" i="4"/>
  <c r="B945" i="4"/>
  <c r="B946" i="4"/>
  <c r="B947" i="4"/>
  <c r="B948" i="4"/>
  <c r="B949" i="4"/>
  <c r="B950" i="4"/>
  <c r="B951" i="4"/>
  <c r="B952" i="4"/>
  <c r="B953" i="4"/>
  <c r="B954" i="4"/>
  <c r="B955" i="4"/>
  <c r="B956" i="4"/>
  <c r="B957" i="4"/>
  <c r="B958" i="4"/>
  <c r="B959" i="4"/>
  <c r="B960" i="4"/>
  <c r="B961" i="4"/>
  <c r="B962" i="4"/>
  <c r="B963" i="4"/>
  <c r="B964" i="4"/>
  <c r="B965" i="4"/>
  <c r="B966" i="4"/>
  <c r="B967" i="4"/>
  <c r="B968" i="4"/>
  <c r="B969" i="4"/>
  <c r="B970" i="4"/>
  <c r="B971" i="4"/>
  <c r="B972" i="4"/>
  <c r="B973" i="4"/>
  <c r="B974" i="4"/>
  <c r="B975" i="4"/>
  <c r="B976" i="4"/>
  <c r="B977" i="4"/>
  <c r="B978" i="4"/>
  <c r="B979" i="4"/>
  <c r="B980" i="4"/>
  <c r="B981" i="4"/>
  <c r="B982" i="4"/>
  <c r="B983" i="4"/>
  <c r="B984" i="4"/>
  <c r="B985" i="4"/>
  <c r="B986" i="4"/>
  <c r="B987" i="4"/>
  <c r="B988" i="4"/>
  <c r="B989" i="4"/>
  <c r="B990" i="4"/>
  <c r="B991" i="4"/>
  <c r="B992" i="4"/>
  <c r="B993" i="4"/>
  <c r="B994" i="4"/>
  <c r="B995" i="4"/>
  <c r="B996" i="4"/>
  <c r="B997" i="4"/>
  <c r="B998" i="4"/>
  <c r="B999" i="4"/>
  <c r="B1000" i="4"/>
  <c r="B1001" i="4"/>
  <c r="B1002" i="4"/>
  <c r="B1003" i="4"/>
  <c r="B1004" i="4"/>
  <c r="B1005" i="4"/>
  <c r="B1006" i="4"/>
  <c r="B1007" i="4"/>
  <c r="B1008" i="4"/>
  <c r="B1009" i="4"/>
  <c r="B1010" i="4"/>
  <c r="B1011" i="4"/>
  <c r="B1012" i="4"/>
  <c r="B1013" i="4"/>
  <c r="B1014" i="4"/>
  <c r="B1015" i="4"/>
  <c r="B1016" i="4"/>
  <c r="B1017" i="4"/>
  <c r="B1018" i="4"/>
  <c r="B1019" i="4"/>
  <c r="B1020" i="4"/>
  <c r="B1021" i="4"/>
  <c r="B1022" i="4"/>
  <c r="B1023" i="4"/>
  <c r="B1024" i="4"/>
  <c r="B1025" i="4"/>
  <c r="B1026" i="4"/>
  <c r="B1027" i="4"/>
  <c r="B1028" i="4"/>
  <c r="B1029" i="4"/>
  <c r="B1030" i="4"/>
  <c r="B1031" i="4"/>
  <c r="B1032" i="4"/>
  <c r="B1033" i="4"/>
  <c r="B1034" i="4"/>
  <c r="B1035" i="4"/>
  <c r="B1036" i="4"/>
  <c r="B1037" i="4"/>
  <c r="B1038" i="4"/>
  <c r="B1039" i="4"/>
  <c r="B1040" i="4"/>
  <c r="B1041" i="4"/>
  <c r="B1042" i="4"/>
  <c r="B1043" i="4"/>
  <c r="B1044" i="4"/>
  <c r="B1045" i="4"/>
  <c r="B1046" i="4"/>
  <c r="B1047" i="4"/>
  <c r="B1048" i="4"/>
  <c r="B1049" i="4"/>
  <c r="B1050" i="4"/>
  <c r="B1051" i="4"/>
  <c r="B1052" i="4"/>
  <c r="B1053" i="4"/>
  <c r="B1054" i="4"/>
  <c r="B1055" i="4"/>
  <c r="B1056" i="4"/>
  <c r="B1057" i="4"/>
  <c r="B1058" i="4"/>
  <c r="B1059" i="4"/>
  <c r="B1060" i="4"/>
  <c r="B1061" i="4"/>
  <c r="B1062" i="4"/>
  <c r="B1063" i="4"/>
  <c r="B1064" i="4"/>
  <c r="B1065" i="4"/>
  <c r="B1066" i="4"/>
  <c r="B1067" i="4"/>
  <c r="B1068" i="4"/>
  <c r="B1069" i="4"/>
  <c r="B1070" i="4"/>
  <c r="B1071" i="4"/>
  <c r="B1072" i="4"/>
  <c r="B1073" i="4"/>
  <c r="B1074" i="4"/>
  <c r="B1075" i="4"/>
  <c r="B1076" i="4"/>
  <c r="B1077" i="4"/>
  <c r="B1078" i="4"/>
  <c r="B1079" i="4"/>
  <c r="B1080" i="4"/>
  <c r="B1081" i="4"/>
  <c r="B1082" i="4"/>
  <c r="B1083" i="4"/>
  <c r="B1084" i="4"/>
  <c r="B1085" i="4"/>
  <c r="B1086" i="4"/>
  <c r="B1087" i="4"/>
  <c r="B1088" i="4"/>
  <c r="B1089" i="4"/>
  <c r="B1090" i="4"/>
  <c r="B1091" i="4"/>
  <c r="B1092" i="4"/>
  <c r="B1093" i="4"/>
  <c r="B1094" i="4"/>
  <c r="B1095" i="4"/>
  <c r="B1096" i="4"/>
  <c r="B1097" i="4"/>
  <c r="B1098" i="4"/>
  <c r="B1099" i="4"/>
  <c r="B1100" i="4"/>
  <c r="B1101" i="4"/>
  <c r="B1102" i="4"/>
  <c r="B1103" i="4"/>
  <c r="B1104" i="4"/>
  <c r="B1105" i="4"/>
  <c r="B1106" i="4"/>
  <c r="B1107" i="4"/>
  <c r="B1108" i="4"/>
  <c r="B1109" i="4"/>
  <c r="B1110" i="4"/>
  <c r="B1111" i="4"/>
  <c r="B1112" i="4"/>
  <c r="B1113" i="4"/>
  <c r="B1114" i="4"/>
  <c r="B1115" i="4"/>
  <c r="B1116" i="4"/>
  <c r="B1117" i="4"/>
  <c r="B1118" i="4"/>
  <c r="B1119" i="4"/>
  <c r="B1120" i="4"/>
  <c r="B1121" i="4"/>
  <c r="B1122" i="4"/>
  <c r="B1123" i="4"/>
  <c r="B1124" i="4"/>
  <c r="B1125" i="4"/>
  <c r="B1126" i="4"/>
  <c r="B1127" i="4"/>
  <c r="B1128" i="4"/>
  <c r="B1129" i="4"/>
  <c r="B1130" i="4"/>
  <c r="B1131" i="4"/>
  <c r="B1132" i="4"/>
  <c r="B1133" i="4"/>
  <c r="B1134" i="4"/>
  <c r="B1135" i="4"/>
  <c r="B1136" i="4"/>
  <c r="B1137" i="4"/>
  <c r="B1138" i="4"/>
  <c r="B1139" i="4"/>
  <c r="B1140" i="4"/>
  <c r="B1141" i="4"/>
  <c r="B1142" i="4"/>
  <c r="B1143" i="4"/>
  <c r="B1144" i="4"/>
  <c r="B1145" i="4"/>
  <c r="B1146" i="4"/>
  <c r="B1147" i="4"/>
  <c r="B1148" i="4"/>
  <c r="B1149" i="4"/>
  <c r="B1150" i="4"/>
  <c r="B1151" i="4"/>
  <c r="B1152" i="4"/>
  <c r="B1153" i="4"/>
  <c r="B1154" i="4"/>
  <c r="B1155" i="4"/>
  <c r="B1156" i="4"/>
  <c r="B1157" i="4"/>
  <c r="B1158" i="4"/>
  <c r="B1159" i="4"/>
  <c r="B1160" i="4"/>
  <c r="B1161" i="4"/>
  <c r="B1162" i="4"/>
  <c r="B1163" i="4"/>
  <c r="B1164" i="4"/>
  <c r="B1165" i="4"/>
  <c r="B1166" i="4"/>
  <c r="B1167" i="4"/>
  <c r="B1168" i="4"/>
  <c r="B1169" i="4"/>
  <c r="B1170" i="4"/>
  <c r="B1171" i="4"/>
  <c r="B1172" i="4"/>
  <c r="B1173" i="4"/>
  <c r="B1174" i="4"/>
  <c r="B1175" i="4"/>
  <c r="B1176" i="4"/>
  <c r="B1177" i="4"/>
  <c r="B1178" i="4"/>
  <c r="B1179" i="4"/>
  <c r="B1180" i="4"/>
  <c r="B1181" i="4"/>
  <c r="B1182" i="4"/>
  <c r="B1183" i="4"/>
  <c r="B1184" i="4"/>
  <c r="B1185" i="4"/>
  <c r="B1186" i="4"/>
  <c r="B1187" i="4"/>
  <c r="B1188" i="4"/>
  <c r="B1189" i="4"/>
  <c r="B1190" i="4"/>
  <c r="B1191" i="4"/>
  <c r="B1192" i="4"/>
  <c r="B1193" i="4"/>
  <c r="B1194" i="4"/>
  <c r="B1195" i="4"/>
  <c r="B1196" i="4"/>
  <c r="B1197" i="4"/>
  <c r="B1198" i="4"/>
  <c r="B1199" i="4"/>
  <c r="B1200" i="4"/>
  <c r="B1201" i="4"/>
  <c r="B1202" i="4"/>
  <c r="B1203" i="4"/>
  <c r="B1204" i="4"/>
  <c r="B1205" i="4"/>
  <c r="B1206" i="4"/>
  <c r="B1207" i="4"/>
  <c r="B1208" i="4"/>
  <c r="B1209" i="4"/>
  <c r="B1210" i="4"/>
  <c r="B1211" i="4"/>
  <c r="B1212" i="4"/>
  <c r="B1213" i="4"/>
  <c r="B1214" i="4"/>
  <c r="B1215" i="4"/>
  <c r="B1216" i="4"/>
  <c r="B1217" i="4"/>
  <c r="B1218" i="4"/>
  <c r="B1219" i="4"/>
  <c r="B1220" i="4"/>
  <c r="B1221" i="4"/>
  <c r="B1222" i="4"/>
  <c r="B1223" i="4"/>
  <c r="B1224" i="4"/>
  <c r="B1225" i="4"/>
  <c r="B1226" i="4"/>
  <c r="B1227" i="4"/>
  <c r="B1228" i="4"/>
  <c r="B1229" i="4"/>
  <c r="B1230" i="4"/>
  <c r="B1231" i="4"/>
  <c r="B1232" i="4"/>
  <c r="B1233" i="4"/>
  <c r="B1234" i="4"/>
  <c r="B1235" i="4"/>
  <c r="B1236" i="4"/>
  <c r="B1237" i="4"/>
  <c r="B1238" i="4"/>
  <c r="B1239" i="4"/>
  <c r="B1240" i="4"/>
  <c r="B1241" i="4"/>
  <c r="B1242" i="4"/>
  <c r="B1243" i="4"/>
  <c r="B1244" i="4"/>
  <c r="B1245" i="4"/>
  <c r="B1246" i="4"/>
  <c r="B1247" i="4"/>
  <c r="B1248" i="4"/>
  <c r="B1249" i="4"/>
  <c r="B1250" i="4"/>
  <c r="B1251" i="4"/>
  <c r="B1252" i="4"/>
  <c r="B1253" i="4"/>
  <c r="B1254" i="4"/>
  <c r="B1255" i="4"/>
  <c r="B1256" i="4"/>
  <c r="B1257" i="4"/>
  <c r="B1258" i="4"/>
  <c r="B1259" i="4"/>
  <c r="B1260" i="4"/>
  <c r="B1261" i="4"/>
  <c r="B1262" i="4"/>
  <c r="B1263" i="4"/>
  <c r="B1264" i="4"/>
  <c r="B1265" i="4"/>
  <c r="B1266" i="4"/>
  <c r="B1267" i="4"/>
  <c r="B1268" i="4"/>
  <c r="B1269" i="4"/>
  <c r="B1270" i="4"/>
  <c r="B1271" i="4"/>
  <c r="B1272" i="4"/>
  <c r="B1273" i="4"/>
  <c r="B1274" i="4"/>
  <c r="B1275" i="4"/>
  <c r="B1276" i="4"/>
  <c r="B1277" i="4"/>
  <c r="B1278" i="4"/>
  <c r="B1279" i="4"/>
  <c r="B1280" i="4"/>
  <c r="B1281" i="4"/>
  <c r="B1282" i="4"/>
  <c r="B1283" i="4"/>
  <c r="B1284" i="4"/>
  <c r="B1285" i="4"/>
  <c r="B1286" i="4"/>
  <c r="B1287" i="4"/>
  <c r="B1288" i="4"/>
  <c r="B1289" i="4"/>
  <c r="B1290" i="4"/>
  <c r="B1291" i="4"/>
  <c r="B1292" i="4"/>
  <c r="B1293" i="4"/>
  <c r="B1294" i="4"/>
  <c r="B1295" i="4"/>
  <c r="B1296" i="4"/>
  <c r="B1297" i="4"/>
  <c r="B1298" i="4"/>
  <c r="B1299" i="4"/>
  <c r="B1300" i="4"/>
  <c r="B1301" i="4"/>
  <c r="B1302" i="4"/>
  <c r="B1303" i="4"/>
  <c r="B1304" i="4"/>
  <c r="B1305" i="4"/>
  <c r="B1306" i="4"/>
  <c r="B1307" i="4"/>
  <c r="B1308" i="4"/>
  <c r="B1309" i="4"/>
  <c r="B1310" i="4"/>
  <c r="B1311" i="4"/>
  <c r="B1312" i="4"/>
  <c r="B1313" i="4"/>
  <c r="B1314" i="4"/>
  <c r="B1315" i="4"/>
  <c r="B1316" i="4"/>
  <c r="B1317" i="4"/>
  <c r="B1318" i="4"/>
  <c r="B1319" i="4"/>
  <c r="B1320" i="4"/>
  <c r="B1321" i="4"/>
  <c r="B1322" i="4"/>
  <c r="B1323" i="4"/>
  <c r="B1324" i="4"/>
  <c r="B1325" i="4"/>
  <c r="B1326" i="4"/>
  <c r="B1327" i="4"/>
  <c r="B1328" i="4"/>
  <c r="B1329" i="4"/>
  <c r="B1330" i="4"/>
  <c r="B1331" i="4"/>
  <c r="B1332" i="4"/>
  <c r="B1333" i="4"/>
  <c r="B1334" i="4"/>
  <c r="B1335" i="4"/>
  <c r="B1336" i="4"/>
  <c r="B1337" i="4"/>
  <c r="B1338" i="4"/>
  <c r="B1339" i="4"/>
  <c r="B1340" i="4"/>
  <c r="B1341" i="4"/>
  <c r="B1342" i="4"/>
  <c r="B1343" i="4"/>
  <c r="B1344" i="4"/>
  <c r="B1345" i="4"/>
  <c r="B1346" i="4"/>
  <c r="B1347" i="4"/>
  <c r="B1348" i="4"/>
  <c r="B1349" i="4"/>
  <c r="B1350" i="4"/>
  <c r="B1351" i="4"/>
  <c r="B1352" i="4"/>
  <c r="B1353" i="4"/>
  <c r="B1354" i="4"/>
  <c r="B1355" i="4"/>
  <c r="B1356" i="4"/>
  <c r="B1357" i="4"/>
  <c r="B1358" i="4"/>
  <c r="B1359" i="4"/>
  <c r="B1360" i="4"/>
  <c r="B1361" i="4"/>
  <c r="B1362" i="4"/>
  <c r="B1363" i="4"/>
  <c r="B1364" i="4"/>
  <c r="B1365" i="4"/>
  <c r="B1366" i="4"/>
  <c r="B1367" i="4"/>
  <c r="B1368" i="4"/>
  <c r="B1369" i="4"/>
  <c r="B1370" i="4"/>
  <c r="B1371" i="4"/>
  <c r="B1372" i="4"/>
  <c r="B1373" i="4"/>
  <c r="B1374" i="4"/>
  <c r="B1375" i="4"/>
  <c r="B1376" i="4"/>
  <c r="B1377" i="4"/>
  <c r="B1378" i="4"/>
  <c r="B1379" i="4"/>
  <c r="B1380" i="4"/>
  <c r="B1381" i="4"/>
  <c r="B1382" i="4"/>
  <c r="B1383" i="4"/>
  <c r="B1384" i="4"/>
  <c r="B1385" i="4"/>
  <c r="B1386" i="4"/>
  <c r="B1387" i="4"/>
  <c r="B1388" i="4"/>
  <c r="B1389" i="4"/>
  <c r="B1390" i="4"/>
  <c r="B1391" i="4"/>
  <c r="B1392" i="4"/>
  <c r="B1393" i="4"/>
  <c r="B1394" i="4"/>
  <c r="B1395" i="4"/>
  <c r="B1396" i="4"/>
  <c r="B1397" i="4"/>
  <c r="B1398" i="4"/>
  <c r="B1399" i="4"/>
  <c r="B1400" i="4"/>
  <c r="B1401" i="4"/>
  <c r="B1402" i="4"/>
  <c r="B1403" i="4"/>
  <c r="B1404" i="4"/>
  <c r="B1405" i="4"/>
  <c r="B1406" i="4"/>
  <c r="B1407" i="4"/>
  <c r="B1408" i="4"/>
  <c r="B1409" i="4"/>
  <c r="B1410" i="4"/>
  <c r="B1411" i="4"/>
  <c r="B1412" i="4"/>
  <c r="B1413" i="4"/>
  <c r="B1414" i="4"/>
  <c r="B1415" i="4"/>
  <c r="B1416" i="4"/>
  <c r="B1417" i="4"/>
  <c r="B1418" i="4"/>
  <c r="B1419" i="4"/>
  <c r="B1420" i="4"/>
  <c r="B1421" i="4"/>
  <c r="B1422" i="4"/>
  <c r="B1423" i="4"/>
  <c r="B1424" i="4"/>
  <c r="B1425" i="4"/>
  <c r="B1426" i="4"/>
  <c r="B1427" i="4"/>
  <c r="B1428" i="4"/>
  <c r="B1429" i="4"/>
  <c r="B1430" i="4"/>
  <c r="B1431" i="4"/>
  <c r="B1432" i="4"/>
  <c r="B1433" i="4"/>
  <c r="B1434" i="4"/>
  <c r="B1435" i="4"/>
  <c r="B1436" i="4"/>
  <c r="B1437" i="4"/>
  <c r="B1438" i="4"/>
  <c r="B1439" i="4"/>
  <c r="B1440" i="4"/>
  <c r="B1441" i="4"/>
  <c r="B1442" i="4"/>
  <c r="B1443" i="4"/>
  <c r="B1444" i="4"/>
  <c r="B1445" i="4"/>
  <c r="B1446" i="4"/>
  <c r="B1447" i="4"/>
  <c r="B1448" i="4"/>
  <c r="B1449" i="4"/>
  <c r="B1450" i="4"/>
  <c r="B1451" i="4"/>
  <c r="B1452" i="4"/>
  <c r="B1453" i="4"/>
  <c r="B1454" i="4"/>
  <c r="B1455" i="4"/>
  <c r="B1456" i="4"/>
  <c r="B1457" i="4"/>
  <c r="B1458" i="4"/>
  <c r="B1459" i="4"/>
  <c r="B1460" i="4"/>
  <c r="B1461" i="4"/>
  <c r="B1462" i="4"/>
  <c r="B1463" i="4"/>
  <c r="B1464" i="4"/>
  <c r="B1465" i="4"/>
  <c r="B1466" i="4"/>
  <c r="B1467" i="4"/>
  <c r="B1468" i="4"/>
  <c r="B1469" i="4"/>
  <c r="B1470" i="4"/>
  <c r="B1471" i="4"/>
  <c r="B1472" i="4"/>
  <c r="B1473" i="4"/>
  <c r="B1474" i="4"/>
  <c r="B1475" i="4"/>
  <c r="B1476" i="4"/>
  <c r="B1477" i="4"/>
  <c r="B1478" i="4"/>
  <c r="B1479" i="4"/>
  <c r="B1480" i="4"/>
  <c r="B1481" i="4"/>
  <c r="B1482" i="4"/>
  <c r="B1483" i="4"/>
  <c r="B1484" i="4"/>
  <c r="B1485" i="4"/>
  <c r="B1486" i="4"/>
  <c r="B1487" i="4"/>
  <c r="B1488" i="4"/>
  <c r="B1489" i="4"/>
  <c r="B1490" i="4"/>
  <c r="B1491" i="4"/>
  <c r="B1492" i="4"/>
  <c r="B1493" i="4"/>
  <c r="B1494" i="4"/>
  <c r="B1495" i="4"/>
  <c r="B1496" i="4"/>
  <c r="B1497" i="4"/>
  <c r="B1498" i="4"/>
  <c r="B1499" i="4"/>
  <c r="B1500" i="4"/>
  <c r="B1501" i="4"/>
  <c r="B1502" i="4"/>
  <c r="B1503" i="4"/>
  <c r="B1504" i="4"/>
  <c r="B1505" i="4"/>
  <c r="B1506" i="4"/>
  <c r="B1507" i="4"/>
  <c r="B1508" i="4"/>
  <c r="B1509" i="4"/>
  <c r="B1510" i="4"/>
  <c r="B1511" i="4"/>
  <c r="B1512" i="4"/>
  <c r="B1513" i="4"/>
  <c r="B1514" i="4"/>
  <c r="B1515" i="4"/>
  <c r="B1516" i="4"/>
  <c r="B1517" i="4"/>
  <c r="B1518" i="4"/>
  <c r="B1519" i="4"/>
  <c r="B1520" i="4"/>
  <c r="B1521" i="4"/>
  <c r="B1522" i="4"/>
  <c r="B1523" i="4"/>
  <c r="B1524" i="4"/>
  <c r="B1525" i="4"/>
  <c r="B1526" i="4"/>
  <c r="B1527" i="4"/>
  <c r="B1528" i="4"/>
  <c r="B1529" i="4"/>
  <c r="B1530" i="4"/>
  <c r="B1531" i="4"/>
  <c r="B1532" i="4"/>
  <c r="B1533" i="4"/>
  <c r="B1534" i="4"/>
  <c r="B1535" i="4"/>
  <c r="B1536" i="4"/>
  <c r="B1537" i="4"/>
  <c r="B1538" i="4"/>
  <c r="B1539" i="4"/>
  <c r="B1540" i="4"/>
  <c r="B1541" i="4"/>
  <c r="B1542" i="4"/>
  <c r="B1543" i="4"/>
  <c r="B1544" i="4"/>
  <c r="B1545" i="4"/>
  <c r="B1546" i="4"/>
  <c r="B1547" i="4"/>
  <c r="B1548" i="4"/>
  <c r="B1549" i="4"/>
  <c r="B1550" i="4"/>
  <c r="B1551" i="4"/>
  <c r="B1552" i="4"/>
  <c r="B1553" i="4"/>
  <c r="B1554" i="4"/>
  <c r="B1555" i="4"/>
  <c r="B1556" i="4"/>
  <c r="B1557" i="4"/>
  <c r="B1558" i="4"/>
  <c r="B1559" i="4"/>
  <c r="B1560" i="4"/>
  <c r="B1561" i="4"/>
  <c r="B1562" i="4"/>
  <c r="B1563" i="4"/>
  <c r="B1564" i="4"/>
  <c r="B1565" i="4"/>
  <c r="B1566" i="4"/>
  <c r="B1567" i="4"/>
  <c r="B1568" i="4"/>
  <c r="B1569" i="4"/>
  <c r="B1570" i="4"/>
  <c r="B1571" i="4"/>
  <c r="B1572" i="4"/>
  <c r="B1573" i="4"/>
  <c r="B1574" i="4"/>
  <c r="B1575" i="4"/>
  <c r="B1576" i="4"/>
  <c r="B1577" i="4"/>
  <c r="B1578" i="4"/>
  <c r="B1579" i="4"/>
  <c r="B1580" i="4"/>
  <c r="B1581" i="4"/>
  <c r="B1582" i="4"/>
  <c r="B1583" i="4"/>
  <c r="B1584" i="4"/>
  <c r="B1585" i="4"/>
  <c r="B1586" i="4"/>
  <c r="B1587" i="4"/>
  <c r="B1588" i="4"/>
  <c r="B1589" i="4"/>
  <c r="B1590" i="4"/>
  <c r="B1591" i="4"/>
  <c r="B1592" i="4"/>
  <c r="B1593" i="4"/>
  <c r="B1594" i="4"/>
  <c r="B1595" i="4"/>
  <c r="B1596" i="4"/>
  <c r="B1597" i="4"/>
  <c r="B1598" i="4"/>
  <c r="B1599" i="4"/>
  <c r="B1600" i="4"/>
  <c r="B1601" i="4"/>
  <c r="B1602" i="4"/>
  <c r="B1603" i="4"/>
  <c r="B1604" i="4"/>
  <c r="B1605" i="4"/>
  <c r="B1606" i="4"/>
  <c r="B1607" i="4"/>
  <c r="B1608" i="4"/>
  <c r="B1609" i="4"/>
  <c r="B1610" i="4"/>
  <c r="B1611" i="4"/>
  <c r="B1612" i="4"/>
  <c r="B1613" i="4"/>
  <c r="B1614" i="4"/>
  <c r="B1615" i="4"/>
  <c r="B1616" i="4"/>
  <c r="B1617" i="4"/>
  <c r="B1618" i="4"/>
  <c r="B1619" i="4"/>
  <c r="B1620" i="4"/>
  <c r="B1621" i="4"/>
  <c r="B1622" i="4"/>
  <c r="B1623" i="4"/>
  <c r="B1624" i="4"/>
  <c r="B1625" i="4"/>
  <c r="B1626" i="4"/>
  <c r="B1627" i="4"/>
  <c r="B1628" i="4"/>
  <c r="B1629" i="4"/>
  <c r="B1630" i="4"/>
  <c r="B1631" i="4"/>
  <c r="B1632" i="4"/>
  <c r="B1633" i="4"/>
  <c r="B1634" i="4"/>
  <c r="B1635" i="4"/>
  <c r="B1636" i="4"/>
  <c r="B1637" i="4"/>
  <c r="B1638" i="4"/>
  <c r="B1639" i="4"/>
  <c r="B1640" i="4"/>
  <c r="B1641" i="4"/>
  <c r="B1642" i="4"/>
  <c r="B1643" i="4"/>
  <c r="B1644" i="4"/>
  <c r="B1645" i="4"/>
  <c r="B1646" i="4"/>
  <c r="B1647" i="4"/>
  <c r="B1648" i="4"/>
  <c r="B1649" i="4"/>
  <c r="B1650" i="4"/>
  <c r="B1651" i="4"/>
  <c r="B1652" i="4"/>
  <c r="B1653" i="4"/>
  <c r="B1654" i="4"/>
  <c r="B1655" i="4"/>
  <c r="B1656" i="4"/>
  <c r="B1657" i="4"/>
  <c r="B1658" i="4"/>
  <c r="B1659" i="4"/>
  <c r="B1660" i="4"/>
  <c r="B1661" i="4"/>
  <c r="B1662" i="4"/>
  <c r="B1663" i="4"/>
  <c r="B1664" i="4"/>
  <c r="B1665" i="4"/>
  <c r="B1666" i="4"/>
  <c r="B1667" i="4"/>
  <c r="B1668" i="4"/>
  <c r="B1669" i="4"/>
  <c r="B1670" i="4"/>
  <c r="B1671" i="4"/>
  <c r="B1672" i="4"/>
  <c r="B1673" i="4"/>
  <c r="B1674" i="4"/>
  <c r="B1675" i="4"/>
  <c r="B1676" i="4"/>
  <c r="B1677" i="4"/>
  <c r="B1678" i="4"/>
  <c r="B1679" i="4"/>
  <c r="B1680" i="4"/>
  <c r="B1681" i="4"/>
  <c r="B1682" i="4"/>
  <c r="B1683" i="4"/>
  <c r="B1684" i="4"/>
  <c r="B1685" i="4"/>
  <c r="B1686" i="4"/>
  <c r="B1687" i="4"/>
  <c r="B1688" i="4"/>
  <c r="B1689" i="4"/>
  <c r="B1690" i="4"/>
  <c r="B1691" i="4"/>
  <c r="B1692" i="4"/>
  <c r="B1693" i="4"/>
  <c r="B1694" i="4"/>
  <c r="B1695" i="4"/>
  <c r="B1696" i="4"/>
  <c r="B1697" i="4"/>
  <c r="B1698" i="4"/>
  <c r="B1699" i="4"/>
  <c r="B1700" i="4"/>
  <c r="B1701" i="4"/>
  <c r="B1702" i="4"/>
  <c r="B1703" i="4"/>
  <c r="B1704" i="4"/>
  <c r="B1705" i="4"/>
  <c r="B1706" i="4"/>
  <c r="B1707" i="4"/>
  <c r="B1708" i="4"/>
  <c r="B1709" i="4"/>
  <c r="B1710" i="4"/>
  <c r="B1711" i="4"/>
  <c r="B1712" i="4"/>
  <c r="B1713" i="4"/>
  <c r="B1714" i="4"/>
  <c r="B1715" i="4"/>
  <c r="B1716" i="4"/>
  <c r="B1717" i="4"/>
  <c r="B1718" i="4"/>
  <c r="B1719" i="4"/>
  <c r="B1720" i="4"/>
  <c r="B1721" i="4"/>
  <c r="B1722" i="4"/>
  <c r="B1723" i="4"/>
  <c r="B1724" i="4"/>
  <c r="B1725" i="4"/>
  <c r="B1726" i="4"/>
  <c r="B1727" i="4"/>
  <c r="B1728" i="4"/>
  <c r="B1729" i="4"/>
  <c r="B1730" i="4"/>
  <c r="B1731" i="4"/>
  <c r="B1732" i="4"/>
  <c r="B1733" i="4"/>
  <c r="B1734" i="4"/>
  <c r="B1735" i="4"/>
  <c r="B1736" i="4"/>
  <c r="B1737" i="4"/>
  <c r="B1738" i="4"/>
  <c r="B1739" i="4"/>
  <c r="B1740" i="4"/>
  <c r="B1741" i="4"/>
  <c r="B1742" i="4"/>
  <c r="B1743" i="4"/>
  <c r="B1744" i="4"/>
  <c r="B1745" i="4"/>
  <c r="B1746" i="4"/>
  <c r="B1747" i="4"/>
  <c r="B1748" i="4"/>
  <c r="B1749" i="4"/>
  <c r="B1750" i="4"/>
  <c r="B1751" i="4"/>
  <c r="B1752" i="4"/>
  <c r="B1753" i="4"/>
  <c r="B1754" i="4"/>
  <c r="B1755" i="4"/>
  <c r="B1756" i="4"/>
  <c r="B1757" i="4"/>
  <c r="B1758" i="4"/>
  <c r="B1759" i="4"/>
  <c r="B1760" i="4"/>
  <c r="B1761" i="4"/>
  <c r="B1762" i="4"/>
  <c r="B1763" i="4"/>
  <c r="B1764" i="4"/>
  <c r="B1765" i="4"/>
  <c r="B1766" i="4"/>
  <c r="B1767" i="4"/>
  <c r="B1768" i="4"/>
  <c r="B1769" i="4"/>
  <c r="B1770" i="4"/>
  <c r="B1771" i="4"/>
  <c r="B1772" i="4"/>
  <c r="B1773" i="4"/>
  <c r="B1774" i="4"/>
  <c r="B1775" i="4"/>
  <c r="B1776" i="4"/>
  <c r="B1777" i="4"/>
  <c r="B1778" i="4"/>
  <c r="B1779" i="4"/>
  <c r="B1780" i="4"/>
  <c r="B1781" i="4"/>
  <c r="B1782" i="4"/>
  <c r="B1783" i="4"/>
  <c r="B1784" i="4"/>
  <c r="B1785" i="4"/>
  <c r="B1786" i="4"/>
  <c r="B1787" i="4"/>
  <c r="B1788" i="4"/>
  <c r="B1789" i="4"/>
  <c r="B1790" i="4"/>
  <c r="B1791" i="4"/>
  <c r="B1792" i="4"/>
  <c r="B1793" i="4"/>
  <c r="B1794" i="4"/>
  <c r="B1795" i="4"/>
  <c r="B1796" i="4"/>
  <c r="B1797" i="4"/>
  <c r="B1798" i="4"/>
  <c r="B1799" i="4"/>
  <c r="B1800" i="4"/>
  <c r="B1801" i="4"/>
  <c r="B1802" i="4"/>
  <c r="B1803" i="4"/>
  <c r="B1804" i="4"/>
  <c r="B1805" i="4"/>
  <c r="B1806" i="4"/>
  <c r="B1807" i="4"/>
  <c r="B1808" i="4"/>
  <c r="B1809" i="4"/>
  <c r="B1810" i="4"/>
  <c r="B1811" i="4"/>
  <c r="B1812" i="4"/>
  <c r="B1813" i="4"/>
  <c r="B1814" i="4"/>
  <c r="B1815" i="4"/>
  <c r="B1816" i="4"/>
  <c r="B1817" i="4"/>
  <c r="B1818" i="4"/>
  <c r="B1819" i="4"/>
  <c r="B1820" i="4"/>
  <c r="B1821" i="4"/>
  <c r="B1822" i="4"/>
  <c r="B1823" i="4"/>
  <c r="B1824" i="4"/>
  <c r="B1825" i="4"/>
  <c r="B1826" i="4"/>
  <c r="B1827" i="4"/>
  <c r="B1828" i="4"/>
  <c r="B1829" i="4"/>
  <c r="B1830" i="4"/>
  <c r="B1831" i="4"/>
  <c r="B1832" i="4"/>
  <c r="B1833" i="4"/>
  <c r="B1834" i="4"/>
  <c r="B1835" i="4"/>
  <c r="B1836" i="4"/>
  <c r="B1837" i="4"/>
  <c r="B1838" i="4"/>
  <c r="B1839" i="4"/>
  <c r="B1840" i="4"/>
  <c r="B1841" i="4"/>
  <c r="B1842" i="4"/>
  <c r="B1843" i="4"/>
  <c r="B1844" i="4"/>
  <c r="B1845" i="4"/>
  <c r="B1846" i="4"/>
  <c r="B1847" i="4"/>
  <c r="B1848" i="4"/>
  <c r="B1849" i="4"/>
  <c r="B1850" i="4"/>
  <c r="B1851" i="4"/>
  <c r="B1852" i="4"/>
  <c r="B1853" i="4"/>
  <c r="B1854" i="4"/>
  <c r="B1855" i="4"/>
  <c r="B1856" i="4"/>
  <c r="B1857" i="4"/>
  <c r="B1858" i="4"/>
  <c r="B1859" i="4"/>
  <c r="B1860" i="4"/>
  <c r="B1861" i="4"/>
  <c r="B1862" i="4"/>
  <c r="B1863" i="4"/>
  <c r="B1864" i="4"/>
  <c r="B1865" i="4"/>
  <c r="B1866" i="4"/>
  <c r="B1867" i="4"/>
  <c r="B1868" i="4"/>
  <c r="B1869" i="4"/>
  <c r="B1870" i="4"/>
  <c r="B1871" i="4"/>
  <c r="B2" i="4"/>
  <c r="E16" i="5" l="1"/>
  <c r="E9" i="5"/>
  <c r="E10" i="5"/>
  <c r="E3" i="5"/>
  <c r="E11" i="5"/>
  <c r="E4" i="5"/>
  <c r="E12" i="5"/>
  <c r="E5" i="5"/>
  <c r="E13" i="5"/>
  <c r="E6" i="5"/>
  <c r="E14" i="5"/>
  <c r="E7" i="5"/>
  <c r="E15" i="5"/>
  <c r="E8" i="5"/>
  <c r="E2" i="5" l="1"/>
  <c r="E18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tc={0CA2959F-A992-4E6E-9BE8-5AFC23ED18AB}</author>
  </authors>
  <commentList>
    <comment ref="O1" authorId="0" shapeId="0" xr:uid="{0CA2959F-A992-4E6E-9BE8-5AFC23ED18AB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Waarom erbij is altijd 100</t>
      </text>
    </comment>
  </commentList>
</comments>
</file>

<file path=xl/sharedStrings.xml><?xml version="1.0" encoding="utf-8"?>
<sst xmlns="http://schemas.openxmlformats.org/spreadsheetml/2006/main" count="80711" uniqueCount="6380">
  <si>
    <t>DumpLocationName</t>
  </si>
  <si>
    <t>Container</t>
  </si>
  <si>
    <t>Fractie</t>
  </si>
  <si>
    <t>DeviceType</t>
  </si>
  <si>
    <t>Unit_Id</t>
  </si>
  <si>
    <t>LinkedOn</t>
  </si>
  <si>
    <t>UnlinkedOn</t>
  </si>
  <si>
    <t>Description</t>
  </si>
  <si>
    <t>CustomerName</t>
  </si>
  <si>
    <t>Street</t>
  </si>
  <si>
    <t>HouseNumber</t>
  </si>
  <si>
    <t>Postalcode</t>
  </si>
  <si>
    <t>City</t>
  </si>
  <si>
    <t>PitCapacity</t>
  </si>
  <si>
    <t>VolumeCorrectionFactor</t>
  </si>
  <si>
    <t>Latitude</t>
  </si>
  <si>
    <t>Longitude</t>
  </si>
  <si>
    <t>ConnectOnTime</t>
  </si>
  <si>
    <t>LimitFull</t>
  </si>
  <si>
    <t>LimitNearFull</t>
  </si>
  <si>
    <t>LockTimeout</t>
  </si>
  <si>
    <t>LockWhenFull</t>
  </si>
  <si>
    <t>SafetyPrecautions</t>
  </si>
  <si>
    <t>HandlingTimeInSeconds</t>
  </si>
  <si>
    <t>ClusterName</t>
  </si>
  <si>
    <t>CreatedOn</t>
  </si>
  <si>
    <t>CreatedByPerson</t>
  </si>
  <si>
    <t>UpdatedOn</t>
  </si>
  <si>
    <t>UpdatedByPerson</t>
  </si>
  <si>
    <t>LiftFrameType</t>
  </si>
  <si>
    <t>1398DG401</t>
  </si>
  <si>
    <t>Muyderban</t>
  </si>
  <si>
    <t>4</t>
  </si>
  <si>
    <t>1398DG</t>
  </si>
  <si>
    <t>Muiden</t>
  </si>
  <si>
    <t>00:00:00</t>
  </si>
  <si>
    <t>CL1398DG4</t>
  </si>
  <si>
    <t>Marco Broekhoff</t>
  </si>
  <si>
    <t>1398DG402</t>
  </si>
  <si>
    <t>1252AK3403</t>
  </si>
  <si>
    <t>De Bazelweg</t>
  </si>
  <si>
    <t>34</t>
  </si>
  <si>
    <t>1252AK</t>
  </si>
  <si>
    <t>Laren</t>
  </si>
  <si>
    <t>CL1252AK34</t>
  </si>
  <si>
    <t>1412GV702</t>
  </si>
  <si>
    <t>BKC0070</t>
  </si>
  <si>
    <t>PMD</t>
  </si>
  <si>
    <t>Lambertus Hortensiuslaan</t>
  </si>
  <si>
    <t>7</t>
  </si>
  <si>
    <t>1412GV</t>
  </si>
  <si>
    <t>Naarden</t>
  </si>
  <si>
    <t>03:41:00</t>
  </si>
  <si>
    <t>CL1412GV7</t>
  </si>
  <si>
    <t>Corrie Maathuis</t>
  </si>
  <si>
    <t>3-haak</t>
  </si>
  <si>
    <t>1277AG4702</t>
  </si>
  <si>
    <t>VO164</t>
  </si>
  <si>
    <t>TBSU</t>
  </si>
  <si>
    <t>Goethehof</t>
  </si>
  <si>
    <t>47</t>
  </si>
  <si>
    <t>1277AG</t>
  </si>
  <si>
    <t>Huizen</t>
  </si>
  <si>
    <t>04:00:00</t>
  </si>
  <si>
    <t>CL1277AG47</t>
  </si>
  <si>
    <t>1276NJ8803</t>
  </si>
  <si>
    <t>VO160</t>
  </si>
  <si>
    <t>Ambonlaan</t>
  </si>
  <si>
    <t>88</t>
  </si>
  <si>
    <t>1276NJ</t>
  </si>
  <si>
    <t>CL1276NJ88</t>
  </si>
  <si>
    <t>1275AJ4502</t>
  </si>
  <si>
    <t>VO166</t>
  </si>
  <si>
    <t>Brasem</t>
  </si>
  <si>
    <t>45</t>
  </si>
  <si>
    <t>1275AJ</t>
  </si>
  <si>
    <t>CL1275AJ45</t>
  </si>
  <si>
    <t>1273JA4401</t>
  </si>
  <si>
    <t>RO655</t>
  </si>
  <si>
    <t>REST</t>
  </si>
  <si>
    <t>Zadelrob</t>
  </si>
  <si>
    <t>44</t>
  </si>
  <si>
    <t>1273JA</t>
  </si>
  <si>
    <t>CL1273JA44</t>
  </si>
  <si>
    <t>1276MH20802</t>
  </si>
  <si>
    <t>VO176</t>
  </si>
  <si>
    <t>Huizermaatweg</t>
  </si>
  <si>
    <t>208</t>
  </si>
  <si>
    <t>1276MH</t>
  </si>
  <si>
    <t>CL1276MH208</t>
  </si>
  <si>
    <t>1274PD202</t>
  </si>
  <si>
    <t>VO154</t>
  </si>
  <si>
    <t>Damwand</t>
  </si>
  <si>
    <t>2</t>
  </si>
  <si>
    <t>1274PD</t>
  </si>
  <si>
    <t>CL1274PD2</t>
  </si>
  <si>
    <t>1273MD19602</t>
  </si>
  <si>
    <t>VO174</t>
  </si>
  <si>
    <t>Delta</t>
  </si>
  <si>
    <t>196</t>
  </si>
  <si>
    <t>1273MD</t>
  </si>
  <si>
    <t>CL1273MD196</t>
  </si>
  <si>
    <t>1261ZP2501</t>
  </si>
  <si>
    <t>RO704</t>
  </si>
  <si>
    <t>Erfgooiersdreef</t>
  </si>
  <si>
    <t>25</t>
  </si>
  <si>
    <t>1261ZP</t>
  </si>
  <si>
    <t>Blaricum</t>
  </si>
  <si>
    <t>CL1261ZP25</t>
  </si>
  <si>
    <t>1261WH1201</t>
  </si>
  <si>
    <t>RO705</t>
  </si>
  <si>
    <t>Gooischedreef</t>
  </si>
  <si>
    <t>12</t>
  </si>
  <si>
    <t>1261WH</t>
  </si>
  <si>
    <t>CL1261WH12</t>
  </si>
  <si>
    <t>1274NK1302</t>
  </si>
  <si>
    <t>VO155</t>
  </si>
  <si>
    <t>Draaikom</t>
  </si>
  <si>
    <t>13</t>
  </si>
  <si>
    <t>1274NK</t>
  </si>
  <si>
    <t>CL1274NK13</t>
  </si>
  <si>
    <t>1261WH1202</t>
  </si>
  <si>
    <t>VO142</t>
  </si>
  <si>
    <t>1252AL5902</t>
  </si>
  <si>
    <t>VO153</t>
  </si>
  <si>
    <t>Van Erven Dorenspark</t>
  </si>
  <si>
    <t>59</t>
  </si>
  <si>
    <t>1252AL</t>
  </si>
  <si>
    <t>CL1252AL59</t>
  </si>
  <si>
    <t>1261TG2702</t>
  </si>
  <si>
    <t>VO158</t>
  </si>
  <si>
    <t>Molenveenweg</t>
  </si>
  <si>
    <t>27</t>
  </si>
  <si>
    <t>1261TG</t>
  </si>
  <si>
    <t>CL1261TG27</t>
  </si>
  <si>
    <t>1251TC2702</t>
  </si>
  <si>
    <t>VO150</t>
  </si>
  <si>
    <t>Ferry-Oversteegenhof</t>
  </si>
  <si>
    <t>1251TC</t>
  </si>
  <si>
    <t>CL1251TC27</t>
  </si>
  <si>
    <t>1275AR5902</t>
  </si>
  <si>
    <t>VO168</t>
  </si>
  <si>
    <t>Zeelt</t>
  </si>
  <si>
    <t>1275AR</t>
  </si>
  <si>
    <t>CL1275AR59</t>
  </si>
  <si>
    <t>1261ZJ902</t>
  </si>
  <si>
    <t>VO139</t>
  </si>
  <si>
    <t>Rode Beukplein</t>
  </si>
  <si>
    <t>9</t>
  </si>
  <si>
    <t>1261ZJ</t>
  </si>
  <si>
    <t>CL1261ZJ9</t>
  </si>
  <si>
    <t>1261ZV1901</t>
  </si>
  <si>
    <t>RO617</t>
  </si>
  <si>
    <t>Cederplein</t>
  </si>
  <si>
    <t>19</t>
  </si>
  <si>
    <t>1261ZV</t>
  </si>
  <si>
    <t>CL1261ZV19</t>
  </si>
  <si>
    <t>1261ZP2502</t>
  </si>
  <si>
    <t>VO137</t>
  </si>
  <si>
    <t>1276KR31403</t>
  </si>
  <si>
    <t>VO287</t>
  </si>
  <si>
    <t>Gooierserf</t>
  </si>
  <si>
    <t>314</t>
  </si>
  <si>
    <t>1276KR</t>
  </si>
  <si>
    <t>CL1276KR314</t>
  </si>
  <si>
    <t>1251CG7102</t>
  </si>
  <si>
    <t>PO119</t>
  </si>
  <si>
    <t>OPK</t>
  </si>
  <si>
    <t>Hector Treublaan</t>
  </si>
  <si>
    <t>71</t>
  </si>
  <si>
    <t>1251CG</t>
  </si>
  <si>
    <t>CL1251CG71</t>
  </si>
  <si>
    <t>1211LV3102</t>
  </si>
  <si>
    <t>VO269</t>
  </si>
  <si>
    <t>Neuweg</t>
  </si>
  <si>
    <t>31</t>
  </si>
  <si>
    <t>1211LV</t>
  </si>
  <si>
    <t>Hilversum</t>
  </si>
  <si>
    <t>CL1211LV31</t>
  </si>
  <si>
    <t>1231NG22603</t>
  </si>
  <si>
    <t>PO130</t>
  </si>
  <si>
    <t>Oud-Loosdrechtsedijk</t>
  </si>
  <si>
    <t>226</t>
  </si>
  <si>
    <t>1231NG</t>
  </si>
  <si>
    <t>Loosdrecht</t>
  </si>
  <si>
    <t>CL1231NG226</t>
  </si>
  <si>
    <t>1216JE203</t>
  </si>
  <si>
    <t>PO117</t>
  </si>
  <si>
    <t>Kapittelweg</t>
  </si>
  <si>
    <t>1216JE</t>
  </si>
  <si>
    <t>CL1216JE2</t>
  </si>
  <si>
    <t>1211KW3804</t>
  </si>
  <si>
    <t>BO064</t>
  </si>
  <si>
    <t>GFT</t>
  </si>
  <si>
    <t>Ruitersweg</t>
  </si>
  <si>
    <t>38</t>
  </si>
  <si>
    <t>1211KW</t>
  </si>
  <si>
    <t>CL1211KW38</t>
  </si>
  <si>
    <t>1215LZ17303</t>
  </si>
  <si>
    <t>VO122</t>
  </si>
  <si>
    <t>Admiraal de Ruyterlaan</t>
  </si>
  <si>
    <t>173</t>
  </si>
  <si>
    <t>1215LZ</t>
  </si>
  <si>
    <t>CL1215LZ173</t>
  </si>
  <si>
    <t>1274LD1402</t>
  </si>
  <si>
    <t>VO200</t>
  </si>
  <si>
    <t>Schieland</t>
  </si>
  <si>
    <t>14</t>
  </si>
  <si>
    <t>1274LD</t>
  </si>
  <si>
    <t>CL1274LD14</t>
  </si>
  <si>
    <t>1273NA702</t>
  </si>
  <si>
    <t>VO189</t>
  </si>
  <si>
    <t>1273NA</t>
  </si>
  <si>
    <t>CL1273NA7</t>
  </si>
  <si>
    <t>1211JE4701</t>
  </si>
  <si>
    <t>RO799</t>
  </si>
  <si>
    <t>Vaartweg</t>
  </si>
  <si>
    <t>1211JE</t>
  </si>
  <si>
    <t>CL1211JE47</t>
  </si>
  <si>
    <t>1211BX2403</t>
  </si>
  <si>
    <t>VO172</t>
  </si>
  <si>
    <t>Kerkbrink</t>
  </si>
  <si>
    <t>24</t>
  </si>
  <si>
    <t>1211BX</t>
  </si>
  <si>
    <t>CL1211BX24</t>
  </si>
  <si>
    <t>1212EE7101</t>
  </si>
  <si>
    <t>RO741</t>
  </si>
  <si>
    <t>Zeevaertweg</t>
  </si>
  <si>
    <t>1212EE</t>
  </si>
  <si>
    <t>CL1212EE71</t>
  </si>
  <si>
    <t>1222NJ10701</t>
  </si>
  <si>
    <t>RO712</t>
  </si>
  <si>
    <t>Laan 1940-1945</t>
  </si>
  <si>
    <t>107</t>
  </si>
  <si>
    <t>1222NJ</t>
  </si>
  <si>
    <t>CL1222NJ107</t>
  </si>
  <si>
    <t>1406KB1101</t>
  </si>
  <si>
    <t>RO939</t>
  </si>
  <si>
    <t>Meentweg</t>
  </si>
  <si>
    <t>11B</t>
  </si>
  <si>
    <t>1406KB</t>
  </si>
  <si>
    <t>Bussum</t>
  </si>
  <si>
    <t>CL1406KB11</t>
  </si>
  <si>
    <t>1274RC5301</t>
  </si>
  <si>
    <t>RO805</t>
  </si>
  <si>
    <t>Bovenmaatweg</t>
  </si>
  <si>
    <t>53</t>
  </si>
  <si>
    <t>1274RC</t>
  </si>
  <si>
    <t>CL1274RC53</t>
  </si>
  <si>
    <t>1251RN203</t>
  </si>
  <si>
    <t>PO111</t>
  </si>
  <si>
    <t>Zevenend</t>
  </si>
  <si>
    <t>2D BOV</t>
  </si>
  <si>
    <t>1251RN</t>
  </si>
  <si>
    <t>CL1251RN2</t>
  </si>
  <si>
    <t>1412LA12703</t>
  </si>
  <si>
    <t>PO109</t>
  </si>
  <si>
    <t>Binnenhof</t>
  </si>
  <si>
    <t>127</t>
  </si>
  <si>
    <t>1412LA</t>
  </si>
  <si>
    <t>CL1412LA127</t>
  </si>
  <si>
    <t>1403JJ7202</t>
  </si>
  <si>
    <t>PO126</t>
  </si>
  <si>
    <t>Amaliagaarde</t>
  </si>
  <si>
    <t>72</t>
  </si>
  <si>
    <t>1403JJ</t>
  </si>
  <si>
    <t>CL1403JJ72</t>
  </si>
  <si>
    <t>1251CH10003</t>
  </si>
  <si>
    <t>VO283</t>
  </si>
  <si>
    <t>Pruisenbergen</t>
  </si>
  <si>
    <t>100</t>
  </si>
  <si>
    <t>1251CH</t>
  </si>
  <si>
    <t>CL1251CH100</t>
  </si>
  <si>
    <t>1381AR4501</t>
  </si>
  <si>
    <t>RO964</t>
  </si>
  <si>
    <t>Singel</t>
  </si>
  <si>
    <t>1381AR</t>
  </si>
  <si>
    <t>Weesp</t>
  </si>
  <si>
    <t>CL1381AR45</t>
  </si>
  <si>
    <t>1381AR101</t>
  </si>
  <si>
    <t>RO962</t>
  </si>
  <si>
    <t>1</t>
  </si>
  <si>
    <t>CL1381AR1</t>
  </si>
  <si>
    <t>1223MH202</t>
  </si>
  <si>
    <t>PO101</t>
  </si>
  <si>
    <t>Rita Reyshof</t>
  </si>
  <si>
    <t>1223MH</t>
  </si>
  <si>
    <t>CL1223MH2</t>
  </si>
  <si>
    <t>1251CH10002</t>
  </si>
  <si>
    <t>PO120</t>
  </si>
  <si>
    <t>1252AD1002</t>
  </si>
  <si>
    <t>VO152</t>
  </si>
  <si>
    <t>Elzingapark</t>
  </si>
  <si>
    <t>10</t>
  </si>
  <si>
    <t>1252AD</t>
  </si>
  <si>
    <t>CL1252AD10</t>
  </si>
  <si>
    <t>1262AL5102</t>
  </si>
  <si>
    <t>VO140</t>
  </si>
  <si>
    <t>51</t>
  </si>
  <si>
    <t>1262AL</t>
  </si>
  <si>
    <t>CL1262AL51</t>
  </si>
  <si>
    <t>1273HA2501</t>
  </si>
  <si>
    <t>RO720</t>
  </si>
  <si>
    <t>Bever</t>
  </si>
  <si>
    <t>1273HA</t>
  </si>
  <si>
    <t>CL1273HA25</t>
  </si>
  <si>
    <t>1273SP13802</t>
  </si>
  <si>
    <t>VO182</t>
  </si>
  <si>
    <t>Zomerkade</t>
  </si>
  <si>
    <t>138</t>
  </si>
  <si>
    <t>1273SP</t>
  </si>
  <si>
    <t>CL1273SP138</t>
  </si>
  <si>
    <t>1273HA2502</t>
  </si>
  <si>
    <t>VO198</t>
  </si>
  <si>
    <t>1276MA5202</t>
  </si>
  <si>
    <t>VO175</t>
  </si>
  <si>
    <t>52</t>
  </si>
  <si>
    <t>1276MA</t>
  </si>
  <si>
    <t>CL1276MA52</t>
  </si>
  <si>
    <t>1262AL5101</t>
  </si>
  <si>
    <t>RO658</t>
  </si>
  <si>
    <t>1222AJ18503</t>
  </si>
  <si>
    <t>GFE0303</t>
  </si>
  <si>
    <t>TBS</t>
  </si>
  <si>
    <t>Erfgooiersstraat</t>
  </si>
  <si>
    <t>185A</t>
  </si>
  <si>
    <t>1222AJ</t>
  </si>
  <si>
    <t>03:47:00</t>
  </si>
  <si>
    <t>CL1222AJ185</t>
  </si>
  <si>
    <t>Rob Markesteijn</t>
  </si>
  <si>
    <t>VC</t>
  </si>
  <si>
    <t>1398HA306</t>
  </si>
  <si>
    <t>GFE0291</t>
  </si>
  <si>
    <t>Kruitmolen</t>
  </si>
  <si>
    <t>3</t>
  </si>
  <si>
    <t>1398HA</t>
  </si>
  <si>
    <t>CL1398HA3</t>
  </si>
  <si>
    <t>1223RR11403</t>
  </si>
  <si>
    <t>GFE0306</t>
  </si>
  <si>
    <t>Daltonstraat</t>
  </si>
  <si>
    <t>114</t>
  </si>
  <si>
    <t>1223RR</t>
  </si>
  <si>
    <t>CL1223RR114</t>
  </si>
  <si>
    <t>1402KD5303</t>
  </si>
  <si>
    <t>GFE0293</t>
  </si>
  <si>
    <t>De Sparren</t>
  </si>
  <si>
    <t>1402KD</t>
  </si>
  <si>
    <t>CL1402KD53</t>
  </si>
  <si>
    <t>1222AH12503</t>
  </si>
  <si>
    <t>GFE0304</t>
  </si>
  <si>
    <t>125</t>
  </si>
  <si>
    <t>1222AH</t>
  </si>
  <si>
    <t>CL1222AH125</t>
  </si>
  <si>
    <t>1214EH12204</t>
  </si>
  <si>
    <t>GFE0298</t>
  </si>
  <si>
    <t>Egelantierstraat</t>
  </si>
  <si>
    <t>122</t>
  </si>
  <si>
    <t>1214EH</t>
  </si>
  <si>
    <t>CL1214EH122</t>
  </si>
  <si>
    <t>1398HA307</t>
  </si>
  <si>
    <t>GFE0292</t>
  </si>
  <si>
    <t>1276XP1403</t>
  </si>
  <si>
    <t>GFE0305</t>
  </si>
  <si>
    <t>Trekkerweg</t>
  </si>
  <si>
    <t>1276XP</t>
  </si>
  <si>
    <t>CL1276XP14</t>
  </si>
  <si>
    <t>1216GW28605</t>
  </si>
  <si>
    <t>GFE0310</t>
  </si>
  <si>
    <t>Zeverijnstraat</t>
  </si>
  <si>
    <t>286</t>
  </si>
  <si>
    <t>1216GW</t>
  </si>
  <si>
    <t>CL1216GW286</t>
  </si>
  <si>
    <t>1216GW28604</t>
  </si>
  <si>
    <t>GFE0309</t>
  </si>
  <si>
    <t>1215RB24103</t>
  </si>
  <si>
    <t>GFE0302</t>
  </si>
  <si>
    <t>Banckertlaan</t>
  </si>
  <si>
    <t>241</t>
  </si>
  <si>
    <t>1215RB</t>
  </si>
  <si>
    <t>CL1215RB241</t>
  </si>
  <si>
    <t>1216RP703</t>
  </si>
  <si>
    <t>GFE0297</t>
  </si>
  <si>
    <t>Kerkelandenlaan</t>
  </si>
  <si>
    <t>7A</t>
  </si>
  <si>
    <t>1216RP</t>
  </si>
  <si>
    <t>CL1216RP7</t>
  </si>
  <si>
    <t>1223RV19203</t>
  </si>
  <si>
    <t>GFE0308</t>
  </si>
  <si>
    <t>192</t>
  </si>
  <si>
    <t>1223RV</t>
  </si>
  <si>
    <t>CL1223RV192</t>
  </si>
  <si>
    <t>1223KJ1203</t>
  </si>
  <si>
    <t>GFE0307</t>
  </si>
  <si>
    <t>'t Harde</t>
  </si>
  <si>
    <t>1223KJ</t>
  </si>
  <si>
    <t>CL1223KJ12</t>
  </si>
  <si>
    <t>1398DL2902</t>
  </si>
  <si>
    <t>VO333</t>
  </si>
  <si>
    <t>Waterlinie</t>
  </si>
  <si>
    <t>29</t>
  </si>
  <si>
    <t>1398DL</t>
  </si>
  <si>
    <t>CL1398DL29</t>
  </si>
  <si>
    <t>1223LE23302</t>
  </si>
  <si>
    <t>VO330</t>
  </si>
  <si>
    <t>Minckelersstraat</t>
  </si>
  <si>
    <t>233</t>
  </si>
  <si>
    <t>1223LE</t>
  </si>
  <si>
    <t>CL1223LE233</t>
  </si>
  <si>
    <t>1231KB5601</t>
  </si>
  <si>
    <t>GFE0190</t>
  </si>
  <si>
    <t>Rading</t>
  </si>
  <si>
    <t>56</t>
  </si>
  <si>
    <t>1231KB</t>
  </si>
  <si>
    <t>CL1231KB56</t>
  </si>
  <si>
    <t>1406KB1103</t>
  </si>
  <si>
    <t>GFE0182</t>
  </si>
  <si>
    <t>1381AR102</t>
  </si>
  <si>
    <t>GFE0227</t>
  </si>
  <si>
    <t>1231NG22602</t>
  </si>
  <si>
    <t>VO331</t>
  </si>
  <si>
    <t>1222CT20002</t>
  </si>
  <si>
    <t>VO339</t>
  </si>
  <si>
    <t>Verschurestraat</t>
  </si>
  <si>
    <t>200</t>
  </si>
  <si>
    <t>1222CT</t>
  </si>
  <si>
    <t>CL1222CT200</t>
  </si>
  <si>
    <t>1222CT20003</t>
  </si>
  <si>
    <t>VO336</t>
  </si>
  <si>
    <t>1275AJ4503</t>
  </si>
  <si>
    <t>GFE0098</t>
  </si>
  <si>
    <t>1223LE23301</t>
  </si>
  <si>
    <t>RO844</t>
  </si>
  <si>
    <t>1382JZ402</t>
  </si>
  <si>
    <t>VO319</t>
  </si>
  <si>
    <t>Flevolaan</t>
  </si>
  <si>
    <t>1382JZ</t>
  </si>
  <si>
    <t>CL1382JZ4</t>
  </si>
  <si>
    <t>1402KX702</t>
  </si>
  <si>
    <t>PO128</t>
  </si>
  <si>
    <t>Nieuwe Veldheim</t>
  </si>
  <si>
    <t>1402KX</t>
  </si>
  <si>
    <t>CL1402KX7</t>
  </si>
  <si>
    <t>1261LP1302</t>
  </si>
  <si>
    <t>VO240</t>
  </si>
  <si>
    <t>Hallehuis</t>
  </si>
  <si>
    <t>1261LP</t>
  </si>
  <si>
    <t>CL1261LP13</t>
  </si>
  <si>
    <t>1274RC5302</t>
  </si>
  <si>
    <t>VO279</t>
  </si>
  <si>
    <t>1273RH13503</t>
  </si>
  <si>
    <t>GFE0049</t>
  </si>
  <si>
    <t>Westkade</t>
  </si>
  <si>
    <t>135</t>
  </si>
  <si>
    <t>1273RH</t>
  </si>
  <si>
    <t>CL1273RH135</t>
  </si>
  <si>
    <t>1212EE7104</t>
  </si>
  <si>
    <t>GFE0212</t>
  </si>
  <si>
    <t>1274PD203</t>
  </si>
  <si>
    <t>GFE0084</t>
  </si>
  <si>
    <t>1271CR11203</t>
  </si>
  <si>
    <t>GFE0141</t>
  </si>
  <si>
    <t>Golfstroom</t>
  </si>
  <si>
    <t>112</t>
  </si>
  <si>
    <t>1271CR</t>
  </si>
  <si>
    <t>CL1271CR112</t>
  </si>
  <si>
    <t>1212EB9603</t>
  </si>
  <si>
    <t>GFE0215</t>
  </si>
  <si>
    <t>Compagnieweg</t>
  </si>
  <si>
    <t>96</t>
  </si>
  <si>
    <t>1212EB</t>
  </si>
  <si>
    <t>CL1212EB96</t>
  </si>
  <si>
    <t>1216RR2303</t>
  </si>
  <si>
    <t>GFE0036</t>
  </si>
  <si>
    <t>23A</t>
  </si>
  <si>
    <t>1216RR</t>
  </si>
  <si>
    <t>CL1216RR23</t>
  </si>
  <si>
    <t>1212ED103</t>
  </si>
  <si>
    <t>GFE0213</t>
  </si>
  <si>
    <t>1212ED</t>
  </si>
  <si>
    <t>CL1212ED1</t>
  </si>
  <si>
    <t>1212EA2605</t>
  </si>
  <si>
    <t>GFE0214</t>
  </si>
  <si>
    <t>26</t>
  </si>
  <si>
    <t>1212EA</t>
  </si>
  <si>
    <t>CL1212EA26</t>
  </si>
  <si>
    <t>1274RH21503</t>
  </si>
  <si>
    <t>GFE0079</t>
  </si>
  <si>
    <t>215</t>
  </si>
  <si>
    <t>1274RH</t>
  </si>
  <si>
    <t>CL1274RH215</t>
  </si>
  <si>
    <t>1274ND4403</t>
  </si>
  <si>
    <t>GFE0082</t>
  </si>
  <si>
    <t>Oostkade</t>
  </si>
  <si>
    <t>1274ND</t>
  </si>
  <si>
    <t>CL1274ND44</t>
  </si>
  <si>
    <t>1216ML104</t>
  </si>
  <si>
    <t>GFE0146</t>
  </si>
  <si>
    <t>Ambrosiushof</t>
  </si>
  <si>
    <t>1216ML</t>
  </si>
  <si>
    <t>CL1216ML1</t>
  </si>
  <si>
    <t>1271DB2303</t>
  </si>
  <si>
    <t>GFE0066</t>
  </si>
  <si>
    <t>Labradorstroom</t>
  </si>
  <si>
    <t>23</t>
  </si>
  <si>
    <t>1271DB</t>
  </si>
  <si>
    <t>CL1271DB23</t>
  </si>
  <si>
    <t>1275AR5903</t>
  </si>
  <si>
    <t>GFE0096</t>
  </si>
  <si>
    <t>1276ME15603</t>
  </si>
  <si>
    <t>GFE0064</t>
  </si>
  <si>
    <t>156</t>
  </si>
  <si>
    <t>1276ME</t>
  </si>
  <si>
    <t>CL1276ME156</t>
  </si>
  <si>
    <t>1273HK603</t>
  </si>
  <si>
    <t>GFE0073</t>
  </si>
  <si>
    <t>Impala</t>
  </si>
  <si>
    <t>6</t>
  </si>
  <si>
    <t>1273HK</t>
  </si>
  <si>
    <t>CL1273HK6</t>
  </si>
  <si>
    <t>1271TA1803</t>
  </si>
  <si>
    <t>GFE0099</t>
  </si>
  <si>
    <t>Trompstraat</t>
  </si>
  <si>
    <t>18</t>
  </si>
  <si>
    <t>1271TA</t>
  </si>
  <si>
    <t>CL1271TA18</t>
  </si>
  <si>
    <t>1271AM5403</t>
  </si>
  <si>
    <t>GFE0060</t>
  </si>
  <si>
    <t>Ambachtsweg</t>
  </si>
  <si>
    <t>54</t>
  </si>
  <si>
    <t>1271AM</t>
  </si>
  <si>
    <t>CL1271AM54</t>
  </si>
  <si>
    <t>1215LV903</t>
  </si>
  <si>
    <t>GFE0043</t>
  </si>
  <si>
    <t>1215LV</t>
  </si>
  <si>
    <t>CL1215LV9</t>
  </si>
  <si>
    <t>1273HB403</t>
  </si>
  <si>
    <t>GFE0072</t>
  </si>
  <si>
    <t>1273HB</t>
  </si>
  <si>
    <t>CL1273HB4</t>
  </si>
  <si>
    <t>1216PG103</t>
  </si>
  <si>
    <t>GFE0041</t>
  </si>
  <si>
    <t>Bonifaciuslaan</t>
  </si>
  <si>
    <t>1216PG</t>
  </si>
  <si>
    <t>CL1216PG1</t>
  </si>
  <si>
    <t>1274PE6003</t>
  </si>
  <si>
    <t>GFE0085</t>
  </si>
  <si>
    <t>60</t>
  </si>
  <si>
    <t>1274PE</t>
  </si>
  <si>
    <t>CL1274PE60</t>
  </si>
  <si>
    <t>1231NG22604</t>
  </si>
  <si>
    <t>GFE0045</t>
  </si>
  <si>
    <t>1273PB1803</t>
  </si>
  <si>
    <t>GFE0057</t>
  </si>
  <si>
    <t>Mark</t>
  </si>
  <si>
    <t>1273PB</t>
  </si>
  <si>
    <t>CL1273PB18</t>
  </si>
  <si>
    <t>1222CT20005</t>
  </si>
  <si>
    <t>GFE0145</t>
  </si>
  <si>
    <t>1221GS103</t>
  </si>
  <si>
    <t>GFE0198</t>
  </si>
  <si>
    <t>Bakkerstraat</t>
  </si>
  <si>
    <t>1A</t>
  </si>
  <si>
    <t>1221GS</t>
  </si>
  <si>
    <t>CL1221GS1</t>
  </si>
  <si>
    <t>1222CT20006</t>
  </si>
  <si>
    <t>GFE0144</t>
  </si>
  <si>
    <t>1216ND24303</t>
  </si>
  <si>
    <t>GFE0152</t>
  </si>
  <si>
    <t>Erasmuslaan</t>
  </si>
  <si>
    <t>243</t>
  </si>
  <si>
    <t>1216ND</t>
  </si>
  <si>
    <t>CL1216ND243</t>
  </si>
  <si>
    <t>1277AL5403</t>
  </si>
  <si>
    <t>GFE0142</t>
  </si>
  <si>
    <t>Kierkegaardhof</t>
  </si>
  <si>
    <t>1277AL</t>
  </si>
  <si>
    <t>CL1277AL54</t>
  </si>
  <si>
    <t>1276MC10404</t>
  </si>
  <si>
    <t>GFE0063</t>
  </si>
  <si>
    <t>104</t>
  </si>
  <si>
    <t>1276MC</t>
  </si>
  <si>
    <t>CL1276MC104</t>
  </si>
  <si>
    <t>1215HX4001</t>
  </si>
  <si>
    <t>RO1026</t>
  </si>
  <si>
    <t>Jacob van Maerlantlaan</t>
  </si>
  <si>
    <t>40</t>
  </si>
  <si>
    <t>1215HX</t>
  </si>
  <si>
    <t>CL1215HX40</t>
  </si>
  <si>
    <t>1277AG4703</t>
  </si>
  <si>
    <t>X01</t>
  </si>
  <si>
    <t>1275DM2401</t>
  </si>
  <si>
    <t>RO734</t>
  </si>
  <si>
    <t>Brederode</t>
  </si>
  <si>
    <t>1275DM</t>
  </si>
  <si>
    <t>CL1275DM24</t>
  </si>
  <si>
    <t>1215PP201</t>
  </si>
  <si>
    <t>RO702</t>
  </si>
  <si>
    <t>Van Ghentlaan</t>
  </si>
  <si>
    <t>1215PP</t>
  </si>
  <si>
    <t>CL1215PP2</t>
  </si>
  <si>
    <t>1222LH5402</t>
  </si>
  <si>
    <t>VO445</t>
  </si>
  <si>
    <t>Lieven de Keylaan</t>
  </si>
  <si>
    <t>1222LH</t>
  </si>
  <si>
    <t>CL1222LH54</t>
  </si>
  <si>
    <t>1212EC13201</t>
  </si>
  <si>
    <t>RO737</t>
  </si>
  <si>
    <t>132</t>
  </si>
  <si>
    <t>1212EC</t>
  </si>
  <si>
    <t>CL1212EC132</t>
  </si>
  <si>
    <t>1212EA2603</t>
  </si>
  <si>
    <t>VO227</t>
  </si>
  <si>
    <t>1403JX10003</t>
  </si>
  <si>
    <t>VO298</t>
  </si>
  <si>
    <t>Dorotheagaarde</t>
  </si>
  <si>
    <t>1403JX</t>
  </si>
  <si>
    <t>CL1403JX100</t>
  </si>
  <si>
    <t>1223MB1902</t>
  </si>
  <si>
    <t>RO694</t>
  </si>
  <si>
    <t>Dolf van der Lindenstraat</t>
  </si>
  <si>
    <t>1223MB</t>
  </si>
  <si>
    <t>CL1223MB19</t>
  </si>
  <si>
    <t>1261AH9a01</t>
  </si>
  <si>
    <t>RO735</t>
  </si>
  <si>
    <t>Prins Hendriklaan</t>
  </si>
  <si>
    <t>9a</t>
  </si>
  <si>
    <t>1261AH</t>
  </si>
  <si>
    <t>CL1261AH9a</t>
  </si>
  <si>
    <t>1276DD5903</t>
  </si>
  <si>
    <t>PO113</t>
  </si>
  <si>
    <t>Akkerweg</t>
  </si>
  <si>
    <t>1276DD</t>
  </si>
  <si>
    <t>CL1276DD59</t>
  </si>
  <si>
    <t>1398DG2601</t>
  </si>
  <si>
    <t>RO736</t>
  </si>
  <si>
    <t>CL1398DG26</t>
  </si>
  <si>
    <t>1216JE202</t>
  </si>
  <si>
    <t>VO266</t>
  </si>
  <si>
    <t>1243JG380103</t>
  </si>
  <si>
    <t>PO116</t>
  </si>
  <si>
    <t>Noordereinde</t>
  </si>
  <si>
    <t>38ap01</t>
  </si>
  <si>
    <t>1243JG</t>
  </si>
  <si>
    <t>'s-Graveland</t>
  </si>
  <si>
    <t>CL1243JG3801</t>
  </si>
  <si>
    <t>1271TA1801</t>
  </si>
  <si>
    <t>RO706</t>
  </si>
  <si>
    <t>1243JG380102</t>
  </si>
  <si>
    <t>RO774</t>
  </si>
  <si>
    <t>1211KK12302</t>
  </si>
  <si>
    <t>VO091</t>
  </si>
  <si>
    <t>Havenstraat</t>
  </si>
  <si>
    <t>123</t>
  </si>
  <si>
    <t>1211KK</t>
  </si>
  <si>
    <t>CL1211KK123</t>
  </si>
  <si>
    <t>1211LV3101</t>
  </si>
  <si>
    <t>RO242</t>
  </si>
  <si>
    <t>1402EC3903</t>
  </si>
  <si>
    <t>GFE0015</t>
  </si>
  <si>
    <t>H. Kamerlingh Onnesweg</t>
  </si>
  <si>
    <t>39A</t>
  </si>
  <si>
    <t>1402EC</t>
  </si>
  <si>
    <t>CL1402EC39</t>
  </si>
  <si>
    <t>1403HP29904</t>
  </si>
  <si>
    <t>GFE0014</t>
  </si>
  <si>
    <t>Anne Franklaan</t>
  </si>
  <si>
    <t>299</t>
  </si>
  <si>
    <t>1403HP</t>
  </si>
  <si>
    <t>CL1403HP299</t>
  </si>
  <si>
    <t>1213LS10203</t>
  </si>
  <si>
    <t>GFE0035</t>
  </si>
  <si>
    <t>Mondriaanstraat</t>
  </si>
  <si>
    <t>102</t>
  </si>
  <si>
    <t>1213LS</t>
  </si>
  <si>
    <t>CL1213LS102</t>
  </si>
  <si>
    <t>1211LV3103</t>
  </si>
  <si>
    <t>GFE0131</t>
  </si>
  <si>
    <t>1273JZ5603</t>
  </si>
  <si>
    <t>GFE0002</t>
  </si>
  <si>
    <t>De Regentesse</t>
  </si>
  <si>
    <t>1273JZ</t>
  </si>
  <si>
    <t>CL1273JZ56</t>
  </si>
  <si>
    <t>1274RC5303</t>
  </si>
  <si>
    <t>GFE0016</t>
  </si>
  <si>
    <t>1276KR31405</t>
  </si>
  <si>
    <t>GFE0010</t>
  </si>
  <si>
    <t>1381AR4502</t>
  </si>
  <si>
    <t>GFE0228</t>
  </si>
  <si>
    <t>1271TG6203</t>
  </si>
  <si>
    <t>GFE0100</t>
  </si>
  <si>
    <t>Melkweg</t>
  </si>
  <si>
    <t>62</t>
  </si>
  <si>
    <t>1271TG</t>
  </si>
  <si>
    <t>CL1271TG62</t>
  </si>
  <si>
    <t>1222JW26901</t>
  </si>
  <si>
    <t>GFE0183</t>
  </si>
  <si>
    <t>Berlagelaan</t>
  </si>
  <si>
    <t>269</t>
  </si>
  <si>
    <t>1222JW</t>
  </si>
  <si>
    <t>CL1222JW269</t>
  </si>
  <si>
    <t>1273MD19603</t>
  </si>
  <si>
    <t>GFE0058</t>
  </si>
  <si>
    <t>1216RR5303</t>
  </si>
  <si>
    <t>GFE0153</t>
  </si>
  <si>
    <t>53A</t>
  </si>
  <si>
    <t>CL1216RR53</t>
  </si>
  <si>
    <t>1222JT19501</t>
  </si>
  <si>
    <t>GFE0184</t>
  </si>
  <si>
    <t>195</t>
  </si>
  <si>
    <t>1222JT</t>
  </si>
  <si>
    <t>CL1222JT195</t>
  </si>
  <si>
    <t>1261LP1301</t>
  </si>
  <si>
    <t>RO256</t>
  </si>
  <si>
    <t>1221JZ7103</t>
  </si>
  <si>
    <t>RO793</t>
  </si>
  <si>
    <t>Kleine Drift</t>
  </si>
  <si>
    <t>71A</t>
  </si>
  <si>
    <t>1221JZ</t>
  </si>
  <si>
    <t>CL1221JZ71</t>
  </si>
  <si>
    <t>1273JA4402</t>
  </si>
  <si>
    <t>VO173</t>
  </si>
  <si>
    <t>1277EP4601</t>
  </si>
  <si>
    <t>RO714</t>
  </si>
  <si>
    <t>Gooimeerpromenade</t>
  </si>
  <si>
    <t>46</t>
  </si>
  <si>
    <t>1277EP</t>
  </si>
  <si>
    <t>CL1277EP46</t>
  </si>
  <si>
    <t>1211BV4101</t>
  </si>
  <si>
    <t>RO768</t>
  </si>
  <si>
    <t>Oude Torenstraat</t>
  </si>
  <si>
    <t>41</t>
  </si>
  <si>
    <t>1211BV</t>
  </si>
  <si>
    <t>CL1211BV41</t>
  </si>
  <si>
    <t>1212EB9601</t>
  </si>
  <si>
    <t>RO738</t>
  </si>
  <si>
    <t>1231JA301</t>
  </si>
  <si>
    <t>RO744</t>
  </si>
  <si>
    <t>Carl Heinrich Knorrlaan</t>
  </si>
  <si>
    <t>1231JA</t>
  </si>
  <si>
    <t>CL1231JA3</t>
  </si>
  <si>
    <t>1216LT105</t>
  </si>
  <si>
    <t>RO747</t>
  </si>
  <si>
    <t>1612LT</t>
  </si>
  <si>
    <t>CL1216LT1</t>
  </si>
  <si>
    <t>1216JE201</t>
  </si>
  <si>
    <t>RO750</t>
  </si>
  <si>
    <t>1394JP302</t>
  </si>
  <si>
    <t>VO288</t>
  </si>
  <si>
    <t>Meidoornhof</t>
  </si>
  <si>
    <t>1394JP</t>
  </si>
  <si>
    <t>Nederhorst den Berg</t>
  </si>
  <si>
    <t>CL1394JP3</t>
  </si>
  <si>
    <t>1212EA2601</t>
  </si>
  <si>
    <t>RO739</t>
  </si>
  <si>
    <t>1273ST23802</t>
  </si>
  <si>
    <t>VO218</t>
  </si>
  <si>
    <t>238</t>
  </si>
  <si>
    <t>1273ST</t>
  </si>
  <si>
    <t>CL1273ST238</t>
  </si>
  <si>
    <t>1213WX401</t>
  </si>
  <si>
    <t>RO745</t>
  </si>
  <si>
    <t>Dopheidelaan</t>
  </si>
  <si>
    <t>1213WX</t>
  </si>
  <si>
    <t>CL1213WX4</t>
  </si>
  <si>
    <t>1216PG102</t>
  </si>
  <si>
    <t>VO324</t>
  </si>
  <si>
    <t>1273PN801</t>
  </si>
  <si>
    <t>RO699</t>
  </si>
  <si>
    <t>Donge</t>
  </si>
  <si>
    <t>8</t>
  </si>
  <si>
    <t>1273PN</t>
  </si>
  <si>
    <t>CL1273PN8</t>
  </si>
  <si>
    <t>1261MR9103</t>
  </si>
  <si>
    <t>VO233</t>
  </si>
  <si>
    <t>'t Schaar</t>
  </si>
  <si>
    <t>91</t>
  </si>
  <si>
    <t>1261MR</t>
  </si>
  <si>
    <t>CL1261MR91</t>
  </si>
  <si>
    <t>1215PP203</t>
  </si>
  <si>
    <t>VO135</t>
  </si>
  <si>
    <t>1273NA701</t>
  </si>
  <si>
    <t>RO723</t>
  </si>
  <si>
    <t>1215PP202</t>
  </si>
  <si>
    <t>RO703</t>
  </si>
  <si>
    <t>1271KW21702</t>
  </si>
  <si>
    <t>VO260</t>
  </si>
  <si>
    <t>Gooilandweg</t>
  </si>
  <si>
    <t>217</t>
  </si>
  <si>
    <t>1271KW</t>
  </si>
  <si>
    <t>CL1271KW217</t>
  </si>
  <si>
    <t>1273PE8501</t>
  </si>
  <si>
    <t>RO725</t>
  </si>
  <si>
    <t>Eem</t>
  </si>
  <si>
    <t>85</t>
  </si>
  <si>
    <t>1273PE</t>
  </si>
  <si>
    <t>CL1273PE85</t>
  </si>
  <si>
    <t>1211JE4702</t>
  </si>
  <si>
    <t>VO281</t>
  </si>
  <si>
    <t>1273PB1802</t>
  </si>
  <si>
    <t>VO190</t>
  </si>
  <si>
    <t>1273PB1801</t>
  </si>
  <si>
    <t>RO724</t>
  </si>
  <si>
    <t>1273PE8502</t>
  </si>
  <si>
    <t>VO191</t>
  </si>
  <si>
    <t>1273HX2802</t>
  </si>
  <si>
    <t>VO199</t>
  </si>
  <si>
    <t>Gems</t>
  </si>
  <si>
    <t>28</t>
  </si>
  <si>
    <t>1273HX</t>
  </si>
  <si>
    <t>CL1273HX28</t>
  </si>
  <si>
    <t>1273HX2801</t>
  </si>
  <si>
    <t>RO721</t>
  </si>
  <si>
    <t>1277AH6402</t>
  </si>
  <si>
    <t>VO214</t>
  </si>
  <si>
    <t>64</t>
  </si>
  <si>
    <t>1277AH</t>
  </si>
  <si>
    <t>CL1277AH64</t>
  </si>
  <si>
    <t>1277AH6401</t>
  </si>
  <si>
    <t>RO733</t>
  </si>
  <si>
    <t>1273RH13502</t>
  </si>
  <si>
    <t>VO193</t>
  </si>
  <si>
    <t>1277CE1802</t>
  </si>
  <si>
    <t>VO213</t>
  </si>
  <si>
    <t>Hugo de Grootsingel</t>
  </si>
  <si>
    <t>1277CE</t>
  </si>
  <si>
    <t>CL1277CE18</t>
  </si>
  <si>
    <t>1271AM5402</t>
  </si>
  <si>
    <t>VO196</t>
  </si>
  <si>
    <t>1273RZ19802</t>
  </si>
  <si>
    <t>VO208</t>
  </si>
  <si>
    <t>198</t>
  </si>
  <si>
    <t>1273RZ</t>
  </si>
  <si>
    <t>CL1273RZ198</t>
  </si>
  <si>
    <t>1273NJ201</t>
  </si>
  <si>
    <t>RO722</t>
  </si>
  <si>
    <t>Naardingerland</t>
  </si>
  <si>
    <t>1273NJ</t>
  </si>
  <si>
    <t>CL1273NJ2</t>
  </si>
  <si>
    <t>1273NJ202</t>
  </si>
  <si>
    <t>VO211</t>
  </si>
  <si>
    <t>1271DB2301</t>
  </si>
  <si>
    <t>RO716</t>
  </si>
  <si>
    <t>1271DB2302</t>
  </si>
  <si>
    <t>VO219</t>
  </si>
  <si>
    <t>1271AM5401</t>
  </si>
  <si>
    <t>RO717</t>
  </si>
  <si>
    <t>1275AB9501</t>
  </si>
  <si>
    <t>RO730</t>
  </si>
  <si>
    <t>Hoofdweg</t>
  </si>
  <si>
    <t>95</t>
  </si>
  <si>
    <t>1275AB</t>
  </si>
  <si>
    <t>CL1275AB95</t>
  </si>
  <si>
    <t>1276CE2402</t>
  </si>
  <si>
    <t>VO242</t>
  </si>
  <si>
    <t>Kotter</t>
  </si>
  <si>
    <t>1276CE</t>
  </si>
  <si>
    <t>CL1276CE24</t>
  </si>
  <si>
    <t>1271TG6201</t>
  </si>
  <si>
    <t>RO743</t>
  </si>
  <si>
    <t>1271TG6202</t>
  </si>
  <si>
    <t>VO243</t>
  </si>
  <si>
    <t>1276JA4502</t>
  </si>
  <si>
    <t>VO241</t>
  </si>
  <si>
    <t>Vooronder</t>
  </si>
  <si>
    <t>1276JA</t>
  </si>
  <si>
    <t>CL1276JA45</t>
  </si>
  <si>
    <t>1276JA4501</t>
  </si>
  <si>
    <t>RO451</t>
  </si>
  <si>
    <t>1273PN802</t>
  </si>
  <si>
    <t>VO232</t>
  </si>
  <si>
    <t>1212ED102</t>
  </si>
  <si>
    <t>VO228</t>
  </si>
  <si>
    <t>1212ED101</t>
  </si>
  <si>
    <t>RO740</t>
  </si>
  <si>
    <t>1273HB402</t>
  </si>
  <si>
    <t>VO210</t>
  </si>
  <si>
    <t>1272HD1702</t>
  </si>
  <si>
    <t>VO234</t>
  </si>
  <si>
    <t>De Savorin Lohmanlaan</t>
  </si>
  <si>
    <t>17</t>
  </si>
  <si>
    <t>1272HD</t>
  </si>
  <si>
    <t>CL1272HD17</t>
  </si>
  <si>
    <t>1272HD1701</t>
  </si>
  <si>
    <t>RO742</t>
  </si>
  <si>
    <t>1275AB9502</t>
  </si>
  <si>
    <t>VO216</t>
  </si>
  <si>
    <t>1277AS2802</t>
  </si>
  <si>
    <t>VO212</t>
  </si>
  <si>
    <t>Aristoteleslaan</t>
  </si>
  <si>
    <t>1277AS</t>
  </si>
  <si>
    <t>CL1277AS28</t>
  </si>
  <si>
    <t>1251CH10001</t>
  </si>
  <si>
    <t>RO808</t>
  </si>
  <si>
    <t>1273RS11402</t>
  </si>
  <si>
    <t>VO236</t>
  </si>
  <si>
    <t>1273RS</t>
  </si>
  <si>
    <t>CL1273RS114</t>
  </si>
  <si>
    <t>1273LJ702</t>
  </si>
  <si>
    <t>VO273</t>
  </si>
  <si>
    <t>Alblas</t>
  </si>
  <si>
    <t>1273LJ</t>
  </si>
  <si>
    <t>CL1273LJ7</t>
  </si>
  <si>
    <t>1273LJ701</t>
  </si>
  <si>
    <t>RO782</t>
  </si>
  <si>
    <t>1274ND4402</t>
  </si>
  <si>
    <t>VO280</t>
  </si>
  <si>
    <t>1212BX102</t>
  </si>
  <si>
    <t>RO752</t>
  </si>
  <si>
    <t>Willem Bontekoestraat</t>
  </si>
  <si>
    <t>1212BX</t>
  </si>
  <si>
    <t>CL1212BX1</t>
  </si>
  <si>
    <t>1211BD2702</t>
  </si>
  <si>
    <t>VO278</t>
  </si>
  <si>
    <t>Noordse Bosje</t>
  </si>
  <si>
    <t>27A</t>
  </si>
  <si>
    <t>1211BD</t>
  </si>
  <si>
    <t>CL1211BD27</t>
  </si>
  <si>
    <t>1411DL8302</t>
  </si>
  <si>
    <t>VO271</t>
  </si>
  <si>
    <t>IJsselmeerweg</t>
  </si>
  <si>
    <t>83</t>
  </si>
  <si>
    <t>1411DL</t>
  </si>
  <si>
    <t>CL1411DL83</t>
  </si>
  <si>
    <t>1276MC10402</t>
  </si>
  <si>
    <t>VO285</t>
  </si>
  <si>
    <t>1276XB2602</t>
  </si>
  <si>
    <t>VO277</t>
  </si>
  <si>
    <t>Graaf Floris</t>
  </si>
  <si>
    <t>1276XB</t>
  </si>
  <si>
    <t>CL1276XB26</t>
  </si>
  <si>
    <t>1251CG7101</t>
  </si>
  <si>
    <t>RO807</t>
  </si>
  <si>
    <t>1411DL6502</t>
  </si>
  <si>
    <t>VO274</t>
  </si>
  <si>
    <t>Ijsselmeerweg</t>
  </si>
  <si>
    <t>65</t>
  </si>
  <si>
    <t>CL1411DL65</t>
  </si>
  <si>
    <t>1273HK601</t>
  </si>
  <si>
    <t>RO809</t>
  </si>
  <si>
    <t>1273HK602</t>
  </si>
  <si>
    <t>VO284</t>
  </si>
  <si>
    <t>1261ZP2902</t>
  </si>
  <si>
    <t>VO230</t>
  </si>
  <si>
    <t>CL1261ZP29</t>
  </si>
  <si>
    <t>1411SV1002</t>
  </si>
  <si>
    <t>VO256</t>
  </si>
  <si>
    <t>Hans Bentinckstraat</t>
  </si>
  <si>
    <t>1411SV</t>
  </si>
  <si>
    <t>CL1411SV10</t>
  </si>
  <si>
    <t>1411SP1202</t>
  </si>
  <si>
    <t>VO255</t>
  </si>
  <si>
    <t>Kolonel Palmstraat</t>
  </si>
  <si>
    <t>1411SP</t>
  </si>
  <si>
    <t>CL1411SP12</t>
  </si>
  <si>
    <t>1411XX5402</t>
  </si>
  <si>
    <t>VO268</t>
  </si>
  <si>
    <t>Jac. P. Thijssepark</t>
  </si>
  <si>
    <t>1411XX</t>
  </si>
  <si>
    <t>CL1411XX54</t>
  </si>
  <si>
    <t>1411DZ2403</t>
  </si>
  <si>
    <t>VO286</t>
  </si>
  <si>
    <t>Thierenshof</t>
  </si>
  <si>
    <t>1411DZ</t>
  </si>
  <si>
    <t>CL1411DZ24</t>
  </si>
  <si>
    <t>1411DZ2402</t>
  </si>
  <si>
    <t>RO811</t>
  </si>
  <si>
    <t>1276DD5901</t>
  </si>
  <si>
    <t>RO781</t>
  </si>
  <si>
    <t>1276DD5902</t>
  </si>
  <si>
    <t>VO272</t>
  </si>
  <si>
    <t>1411CJ15702</t>
  </si>
  <si>
    <t>VO267</t>
  </si>
  <si>
    <t>Prinses Beatrixhof</t>
  </si>
  <si>
    <t>157</t>
  </si>
  <si>
    <t>1411CJ</t>
  </si>
  <si>
    <t>CL1411CJ157</t>
  </si>
  <si>
    <t>1411VH7302</t>
  </si>
  <si>
    <t>VO254</t>
  </si>
  <si>
    <t>Ten Boschstraat</t>
  </si>
  <si>
    <t>73</t>
  </si>
  <si>
    <t>1411VH</t>
  </si>
  <si>
    <t>CL1411VH73</t>
  </si>
  <si>
    <t>1411XN20102</t>
  </si>
  <si>
    <t>VO253</t>
  </si>
  <si>
    <t>201</t>
  </si>
  <si>
    <t>1411XN</t>
  </si>
  <si>
    <t>CL1411XN201</t>
  </si>
  <si>
    <t>1211BX2402</t>
  </si>
  <si>
    <t>PO210</t>
  </si>
  <si>
    <t>1271KL6502</t>
  </si>
  <si>
    <t>VO235</t>
  </si>
  <si>
    <t>Plein 2000</t>
  </si>
  <si>
    <t>1271KL</t>
  </si>
  <si>
    <t>CL1271KL65</t>
  </si>
  <si>
    <t>1271KL6501</t>
  </si>
  <si>
    <t>RO191</t>
  </si>
  <si>
    <t>1406KB1102</t>
  </si>
  <si>
    <t>VO420</t>
  </si>
  <si>
    <t>1273RP43302</t>
  </si>
  <si>
    <t>VO231</t>
  </si>
  <si>
    <t>433</t>
  </si>
  <si>
    <t>1273RP</t>
  </si>
  <si>
    <t>CL1273RP433</t>
  </si>
  <si>
    <t>1273RP43301</t>
  </si>
  <si>
    <t>RO698</t>
  </si>
  <si>
    <t>1276LB3003</t>
  </si>
  <si>
    <t>GFE0061</t>
  </si>
  <si>
    <t>30</t>
  </si>
  <si>
    <t>1276LB</t>
  </si>
  <si>
    <t>CL1276LB30</t>
  </si>
  <si>
    <t>1231NP702</t>
  </si>
  <si>
    <t>VO408</t>
  </si>
  <si>
    <t>Vuntuslaan</t>
  </si>
  <si>
    <t>1231NP</t>
  </si>
  <si>
    <t>CL1231NP7</t>
  </si>
  <si>
    <t>1222LH5401</t>
  </si>
  <si>
    <t>RO963</t>
  </si>
  <si>
    <t>1215LV902</t>
  </si>
  <si>
    <t>VO327</t>
  </si>
  <si>
    <t>1215LV904</t>
  </si>
  <si>
    <t>RO843</t>
  </si>
  <si>
    <t>1216RR5302</t>
  </si>
  <si>
    <t>VO348</t>
  </si>
  <si>
    <t>1211KK12301</t>
  </si>
  <si>
    <t>RO605</t>
  </si>
  <si>
    <t>1398DC4601</t>
  </si>
  <si>
    <t>RO845</t>
  </si>
  <si>
    <t>Rietpolderlaan</t>
  </si>
  <si>
    <t>1398DC</t>
  </si>
  <si>
    <t>CL1398DC46</t>
  </si>
  <si>
    <t>1398DC4602</t>
  </si>
  <si>
    <t>BO071</t>
  </si>
  <si>
    <t>1216RR2302</t>
  </si>
  <si>
    <t>VO322</t>
  </si>
  <si>
    <t>1216RR2301</t>
  </si>
  <si>
    <t>RO837</t>
  </si>
  <si>
    <t>1398DC4606</t>
  </si>
  <si>
    <t>BO072</t>
  </si>
  <si>
    <t>1399KH1602</t>
  </si>
  <si>
    <t>VO335</t>
  </si>
  <si>
    <t>Waterhoen</t>
  </si>
  <si>
    <t>16</t>
  </si>
  <si>
    <t>1399KH</t>
  </si>
  <si>
    <t>Muiderberg</t>
  </si>
  <si>
    <t>CL1399KH16</t>
  </si>
  <si>
    <t>1401ET18802</t>
  </si>
  <si>
    <t>VO314</t>
  </si>
  <si>
    <t>Landstraat</t>
  </si>
  <si>
    <t>188</t>
  </si>
  <si>
    <t>1401ET</t>
  </si>
  <si>
    <t>CL1401ET188</t>
  </si>
  <si>
    <t>1213LS10201</t>
  </si>
  <si>
    <t>RO835</t>
  </si>
  <si>
    <t>1213LS10202</t>
  </si>
  <si>
    <t>VO317</t>
  </si>
  <si>
    <t>1252AK3401</t>
  </si>
  <si>
    <t>RO839</t>
  </si>
  <si>
    <t>1252AK3402</t>
  </si>
  <si>
    <t>VO323</t>
  </si>
  <si>
    <t>1213LR3802</t>
  </si>
  <si>
    <t>VO316</t>
  </si>
  <si>
    <t>40-68</t>
  </si>
  <si>
    <t>1213LR</t>
  </si>
  <si>
    <t>CL1213LR38</t>
  </si>
  <si>
    <t>1403HH402</t>
  </si>
  <si>
    <t>VO291</t>
  </si>
  <si>
    <t>Aagje Dekenlaan</t>
  </si>
  <si>
    <t>1403HH</t>
  </si>
  <si>
    <t>CL1403HH4</t>
  </si>
  <si>
    <t>1403GT11302</t>
  </si>
  <si>
    <t>VO311</t>
  </si>
  <si>
    <t>Betje Wolfflaan</t>
  </si>
  <si>
    <t>113</t>
  </si>
  <si>
    <t>1403GT</t>
  </si>
  <si>
    <t>CL1403GT113</t>
  </si>
  <si>
    <t>1403GV16702</t>
  </si>
  <si>
    <t>VO310</t>
  </si>
  <si>
    <t>167</t>
  </si>
  <si>
    <t>1403GV</t>
  </si>
  <si>
    <t>CL1403GV167</t>
  </si>
  <si>
    <t>1215LV3502</t>
  </si>
  <si>
    <t>VO326</t>
  </si>
  <si>
    <t>35</t>
  </si>
  <si>
    <t>CL1215LV35</t>
  </si>
  <si>
    <t>1412LA2101</t>
  </si>
  <si>
    <t>RO820</t>
  </si>
  <si>
    <t>21</t>
  </si>
  <si>
    <t>CL1411LA21</t>
  </si>
  <si>
    <t>1217RH6002</t>
  </si>
  <si>
    <t>VO309</t>
  </si>
  <si>
    <t>Burgemeester Andriessenstraat</t>
  </si>
  <si>
    <t>1217RH</t>
  </si>
  <si>
    <t>01:45:00</t>
  </si>
  <si>
    <t>CL1217RH60</t>
  </si>
  <si>
    <t>1412LA2102</t>
  </si>
  <si>
    <t>VO300</t>
  </si>
  <si>
    <t>1215LX10902</t>
  </si>
  <si>
    <t>VO325</t>
  </si>
  <si>
    <t>109</t>
  </si>
  <si>
    <t>1215LX</t>
  </si>
  <si>
    <t>CL1215LX109</t>
  </si>
  <si>
    <t>1403AT16303</t>
  </si>
  <si>
    <t>VO252</t>
  </si>
  <si>
    <t>Lijsterlaan</t>
  </si>
  <si>
    <t>163</t>
  </si>
  <si>
    <t>1403AT</t>
  </si>
  <si>
    <t>CL1403AT163</t>
  </si>
  <si>
    <t>1402CV2902</t>
  </si>
  <si>
    <t>VO313</t>
  </si>
  <si>
    <t>Papaverstraat</t>
  </si>
  <si>
    <t>1402CV</t>
  </si>
  <si>
    <t>CL1402CV29</t>
  </si>
  <si>
    <t>1403GP5502</t>
  </si>
  <si>
    <t>VO295</t>
  </si>
  <si>
    <t>55</t>
  </si>
  <si>
    <t>1403GP</t>
  </si>
  <si>
    <t>CL1403GP55</t>
  </si>
  <si>
    <t>1403HJ5202</t>
  </si>
  <si>
    <t>VO292</t>
  </si>
  <si>
    <t>1403HJ</t>
  </si>
  <si>
    <t>CL1403HJ52</t>
  </si>
  <si>
    <t>1215LX10901</t>
  </si>
  <si>
    <t>RO841</t>
  </si>
  <si>
    <t>1402EC3902</t>
  </si>
  <si>
    <t>VO294</t>
  </si>
  <si>
    <t>1211KT2701</t>
  </si>
  <si>
    <t>RO707</t>
  </si>
  <si>
    <t>1211KT</t>
  </si>
  <si>
    <t>CL1211KT27</t>
  </si>
  <si>
    <t>1231NP703</t>
  </si>
  <si>
    <t>VO409</t>
  </si>
  <si>
    <t>1223MB1901</t>
  </si>
  <si>
    <t>RO693</t>
  </si>
  <si>
    <t>1215LZ17301</t>
  </si>
  <si>
    <t>RO761</t>
  </si>
  <si>
    <t>1211BX2401</t>
  </si>
  <si>
    <t>RO713</t>
  </si>
  <si>
    <t>1222CT20004</t>
  </si>
  <si>
    <t>PO137</t>
  </si>
  <si>
    <t>1231BG5103</t>
  </si>
  <si>
    <t>VO089</t>
  </si>
  <si>
    <t>Eikenlaan</t>
  </si>
  <si>
    <t>51F 21</t>
  </si>
  <si>
    <t>1231BG</t>
  </si>
  <si>
    <t>CL1231BG51</t>
  </si>
  <si>
    <t>1212BX103</t>
  </si>
  <si>
    <t>PO151</t>
  </si>
  <si>
    <t>1215PL3103</t>
  </si>
  <si>
    <t>PO132</t>
  </si>
  <si>
    <t>Van Neslaan</t>
  </si>
  <si>
    <t>1215PL</t>
  </si>
  <si>
    <t>CL1215PL31</t>
  </si>
  <si>
    <t>1261AH9a02</t>
  </si>
  <si>
    <t>VO220</t>
  </si>
  <si>
    <t>1211NL10301</t>
  </si>
  <si>
    <t>RO708</t>
  </si>
  <si>
    <t>Koningsstraat</t>
  </si>
  <si>
    <t>103</t>
  </si>
  <si>
    <t>1211NL</t>
  </si>
  <si>
    <t>CL1211NL103</t>
  </si>
  <si>
    <t>1274RJ28701</t>
  </si>
  <si>
    <t>RO726</t>
  </si>
  <si>
    <t>287</t>
  </si>
  <si>
    <t>1274RJ</t>
  </si>
  <si>
    <t>CL1274RJ287</t>
  </si>
  <si>
    <t>1273RK29101</t>
  </si>
  <si>
    <t>RO727</t>
  </si>
  <si>
    <t>291</t>
  </si>
  <si>
    <t>1273RK</t>
  </si>
  <si>
    <t>CL1273RK291</t>
  </si>
  <si>
    <t>1274BH15501</t>
  </si>
  <si>
    <t>RO728</t>
  </si>
  <si>
    <t>Middelgronden</t>
  </si>
  <si>
    <t>155</t>
  </si>
  <si>
    <t>1274BH</t>
  </si>
  <si>
    <t>CL1274BH155</t>
  </si>
  <si>
    <t>1274NV1701</t>
  </si>
  <si>
    <t>RO732</t>
  </si>
  <si>
    <t>Loswal</t>
  </si>
  <si>
    <t>1274NV</t>
  </si>
  <si>
    <t>CL1274NV17</t>
  </si>
  <si>
    <t>1223MH201</t>
  </si>
  <si>
    <t>VO132</t>
  </si>
  <si>
    <t>1215PP204</t>
  </si>
  <si>
    <t>VO136</t>
  </si>
  <si>
    <t>1271TA1802</t>
  </si>
  <si>
    <t>VO143</t>
  </si>
  <si>
    <t>1211KT2702</t>
  </si>
  <si>
    <t>VO144</t>
  </si>
  <si>
    <t>1211NL10302</t>
  </si>
  <si>
    <t>VO145</t>
  </si>
  <si>
    <t>1251DC1002</t>
  </si>
  <si>
    <t>VO149</t>
  </si>
  <si>
    <t>Jean-Landrehof</t>
  </si>
  <si>
    <t>1251DC</t>
  </si>
  <si>
    <t>CL1251DC10</t>
  </si>
  <si>
    <t>1251ZV703</t>
  </si>
  <si>
    <t>VO151</t>
  </si>
  <si>
    <t>Jagerspad</t>
  </si>
  <si>
    <t>1251ZV</t>
  </si>
  <si>
    <t>CL1251ZV7</t>
  </si>
  <si>
    <t>1274RH21502</t>
  </si>
  <si>
    <t>VO156</t>
  </si>
  <si>
    <t>1251SZ1802</t>
  </si>
  <si>
    <t>VO157</t>
  </si>
  <si>
    <t>Langerak</t>
  </si>
  <si>
    <t>1251SZ</t>
  </si>
  <si>
    <t>CL1251SZ18</t>
  </si>
  <si>
    <t>1251RN202</t>
  </si>
  <si>
    <t>VO159</t>
  </si>
  <si>
    <t>1271DE8502</t>
  </si>
  <si>
    <t>VO161</t>
  </si>
  <si>
    <t>1271DE</t>
  </si>
  <si>
    <t>CL1271DE85</t>
  </si>
  <si>
    <t>1273SN802</t>
  </si>
  <si>
    <t>VO162</t>
  </si>
  <si>
    <t>1273SN</t>
  </si>
  <si>
    <t>CL1273SN8</t>
  </si>
  <si>
    <t>1277AL5402</t>
  </si>
  <si>
    <t>VO163</t>
  </si>
  <si>
    <t>1211KW3803</t>
  </si>
  <si>
    <t>PO096</t>
  </si>
  <si>
    <t>1215PP205</t>
  </si>
  <si>
    <t>PO094</t>
  </si>
  <si>
    <t>1271XA202</t>
  </si>
  <si>
    <t>VO186</t>
  </si>
  <si>
    <t>Jotterpad</t>
  </si>
  <si>
    <t>1271XA</t>
  </si>
  <si>
    <t>CL1271XA2</t>
  </si>
  <si>
    <t>1271XA2502</t>
  </si>
  <si>
    <t>VO187</t>
  </si>
  <si>
    <t>CL1271XA25</t>
  </si>
  <si>
    <t>1273RK29102</t>
  </si>
  <si>
    <t>VO192</t>
  </si>
  <si>
    <t>1274RJ28702</t>
  </si>
  <si>
    <t>VO194</t>
  </si>
  <si>
    <t>1274BH15502</t>
  </si>
  <si>
    <t>VO195</t>
  </si>
  <si>
    <t>1276ME15602</t>
  </si>
  <si>
    <t>VO197</t>
  </si>
  <si>
    <t>1274RG15502</t>
  </si>
  <si>
    <t>VO201</t>
  </si>
  <si>
    <t>1274RG</t>
  </si>
  <si>
    <t>CL1274RG155</t>
  </si>
  <si>
    <t>1274NS7602</t>
  </si>
  <si>
    <t>VO202</t>
  </si>
  <si>
    <t>76</t>
  </si>
  <si>
    <t>1274NS</t>
  </si>
  <si>
    <t>CL1274NS76</t>
  </si>
  <si>
    <t>1274GW4402</t>
  </si>
  <si>
    <t>VO203</t>
  </si>
  <si>
    <t>Zuidwal</t>
  </si>
  <si>
    <t>1274GW</t>
  </si>
  <si>
    <t>CL1274GW44</t>
  </si>
  <si>
    <t>1274NV1702</t>
  </si>
  <si>
    <t>VO204</t>
  </si>
  <si>
    <t>1251DB1002</t>
  </si>
  <si>
    <t>VO206</t>
  </si>
  <si>
    <t>Spinnewiel</t>
  </si>
  <si>
    <t>1251DB</t>
  </si>
  <si>
    <t>CL1251DB10</t>
  </si>
  <si>
    <t>1222NL19102</t>
  </si>
  <si>
    <t>VO169</t>
  </si>
  <si>
    <t>191</t>
  </si>
  <si>
    <t>1222NL</t>
  </si>
  <si>
    <t>CL1222NL191</t>
  </si>
  <si>
    <t>1222NJ10702</t>
  </si>
  <si>
    <t>VO170</t>
  </si>
  <si>
    <t>1211SB2101</t>
  </si>
  <si>
    <t>RO759</t>
  </si>
  <si>
    <t>Wagenmakersplein</t>
  </si>
  <si>
    <t>1211SB</t>
  </si>
  <si>
    <t>CL1211SB21</t>
  </si>
  <si>
    <t>1273RK29103</t>
  </si>
  <si>
    <t>GFE0051</t>
  </si>
  <si>
    <t>1212EE7103</t>
  </si>
  <si>
    <t>PO106</t>
  </si>
  <si>
    <t>1398DL302</t>
  </si>
  <si>
    <t>PO136</t>
  </si>
  <si>
    <t>CL1398DL3</t>
  </si>
  <si>
    <t>1384AW1504</t>
  </si>
  <si>
    <t>GFE0189</t>
  </si>
  <si>
    <t>Fort Heemstedestraat</t>
  </si>
  <si>
    <t>15</t>
  </si>
  <si>
    <t>1384AW</t>
  </si>
  <si>
    <t>CL1384AW15</t>
  </si>
  <si>
    <t>1223ME2001</t>
  </si>
  <si>
    <t>RO691</t>
  </si>
  <si>
    <t>Rogier van Otterloostraat</t>
  </si>
  <si>
    <t>20</t>
  </si>
  <si>
    <t>1223ME</t>
  </si>
  <si>
    <t>CL1223ME20</t>
  </si>
  <si>
    <t>1251CG7104</t>
  </si>
  <si>
    <t>GFE0009</t>
  </si>
  <si>
    <t>1231KB5602</t>
  </si>
  <si>
    <t>RB041</t>
  </si>
  <si>
    <t>1276HM6803</t>
  </si>
  <si>
    <t>GFE0052</t>
  </si>
  <si>
    <t>Loefzij</t>
  </si>
  <si>
    <t>68</t>
  </si>
  <si>
    <t>1276HM</t>
  </si>
  <si>
    <t>CL1276HM68</t>
  </si>
  <si>
    <t>1231KB5603</t>
  </si>
  <si>
    <t>VO423</t>
  </si>
  <si>
    <t>1398DL301</t>
  </si>
  <si>
    <t>RO764</t>
  </si>
  <si>
    <t>1411XX5403</t>
  </si>
  <si>
    <t>GFE0187</t>
  </si>
  <si>
    <t>1382JZ401</t>
  </si>
  <si>
    <t>RO767</t>
  </si>
  <si>
    <t>1412LA1103</t>
  </si>
  <si>
    <t>GFE0200</t>
  </si>
  <si>
    <t>11</t>
  </si>
  <si>
    <t>CL1412LA11</t>
  </si>
  <si>
    <t>1398DC4605</t>
  </si>
  <si>
    <t>RO846</t>
  </si>
  <si>
    <t>1274GW4401</t>
  </si>
  <si>
    <t>RO731</t>
  </si>
  <si>
    <t>1216LT106</t>
  </si>
  <si>
    <t>RO746</t>
  </si>
  <si>
    <t>1216LT</t>
  </si>
  <si>
    <t>1275DK103</t>
  </si>
  <si>
    <t>GFE0053</t>
  </si>
  <si>
    <t>Radboud</t>
  </si>
  <si>
    <t>1275DK</t>
  </si>
  <si>
    <t>CL1275DK1</t>
  </si>
  <si>
    <t>1276JA4503</t>
  </si>
  <si>
    <t>GFE0074</t>
  </si>
  <si>
    <t>1274GT8702</t>
  </si>
  <si>
    <t>GFE0077</t>
  </si>
  <si>
    <t>87</t>
  </si>
  <si>
    <t>1274GT</t>
  </si>
  <si>
    <t>CL1274GT87</t>
  </si>
  <si>
    <t>1274PA4303</t>
  </si>
  <si>
    <t>GFE0083</t>
  </si>
  <si>
    <t>Betuining</t>
  </si>
  <si>
    <t>43</t>
  </si>
  <si>
    <t>1274PA</t>
  </si>
  <si>
    <t>CL1274PA43</t>
  </si>
  <si>
    <t>1273RS11403</t>
  </si>
  <si>
    <t>GFE0046</t>
  </si>
  <si>
    <t>1275DM2403</t>
  </si>
  <si>
    <t>GFE0095</t>
  </si>
  <si>
    <t>1273JZ15703</t>
  </si>
  <si>
    <t>GFE0067</t>
  </si>
  <si>
    <t>CL1273JZ157</t>
  </si>
  <si>
    <t>1275AR5904</t>
  </si>
  <si>
    <t>GFE0097</t>
  </si>
  <si>
    <t>1276MC10403</t>
  </si>
  <si>
    <t>GFE0062</t>
  </si>
  <si>
    <t>1274PE6004</t>
  </si>
  <si>
    <t>GFE0086</t>
  </si>
  <si>
    <t>1271AM5404</t>
  </si>
  <si>
    <t>GFE0059</t>
  </si>
  <si>
    <t>1277AH6403</t>
  </si>
  <si>
    <t>GFE0143</t>
  </si>
  <si>
    <t>1276MH20803</t>
  </si>
  <si>
    <t>GFE0065</t>
  </si>
  <si>
    <t>1216HS10104</t>
  </si>
  <si>
    <t>GFE0151</t>
  </si>
  <si>
    <t>101</t>
  </si>
  <si>
    <t>1216HS</t>
  </si>
  <si>
    <t>CL1216HS101</t>
  </si>
  <si>
    <t>1216JS43003</t>
  </si>
  <si>
    <t>GFE0148</t>
  </si>
  <si>
    <t>430</t>
  </si>
  <si>
    <t>1216JS</t>
  </si>
  <si>
    <t>CL1216JS430</t>
  </si>
  <si>
    <t>1215LZ17304</t>
  </si>
  <si>
    <t>GFE0038</t>
  </si>
  <si>
    <t>1273RZ19803</t>
  </si>
  <si>
    <t>GFE0050</t>
  </si>
  <si>
    <t>1381DE3502</t>
  </si>
  <si>
    <t>GFE0230</t>
  </si>
  <si>
    <t>Hugo de Grootlaan</t>
  </si>
  <si>
    <t>1381DE</t>
  </si>
  <si>
    <t>CL1381DE35</t>
  </si>
  <si>
    <t>1273HX2803</t>
  </si>
  <si>
    <t>GFE0071</t>
  </si>
  <si>
    <t>1274GK202</t>
  </si>
  <si>
    <t>VO133</t>
  </si>
  <si>
    <t>Wadden</t>
  </si>
  <si>
    <t>1274GK</t>
  </si>
  <si>
    <t>CL1274GK2</t>
  </si>
  <si>
    <t>1274EM2301</t>
  </si>
  <si>
    <t>RO701</t>
  </si>
  <si>
    <t>Abbert</t>
  </si>
  <si>
    <t>1274EM</t>
  </si>
  <si>
    <t>CL1274EM23</t>
  </si>
  <si>
    <t>1274LE7802</t>
  </si>
  <si>
    <t>VO209</t>
  </si>
  <si>
    <t>78</t>
  </si>
  <si>
    <t>1274LE</t>
  </si>
  <si>
    <t>CL1274LE78</t>
  </si>
  <si>
    <t>1274NK1303</t>
  </si>
  <si>
    <t>GFE0087</t>
  </si>
  <si>
    <t>1273JA4403</t>
  </si>
  <si>
    <t>GFE0070</t>
  </si>
  <si>
    <t>1276NJ8804</t>
  </si>
  <si>
    <t>GFE0055</t>
  </si>
  <si>
    <t>1271PS2703</t>
  </si>
  <si>
    <t>GFE0056</t>
  </si>
  <si>
    <t>E. Ludenstraat</t>
  </si>
  <si>
    <t>1271PS</t>
  </si>
  <si>
    <t>CL1271PS27</t>
  </si>
  <si>
    <t>1274GK201</t>
  </si>
  <si>
    <t>RO700</t>
  </si>
  <si>
    <t>1223LE23303</t>
  </si>
  <si>
    <t>PO134</t>
  </si>
  <si>
    <t>1223ME2701</t>
  </si>
  <si>
    <t>RO692</t>
  </si>
  <si>
    <t>CL1223ME27</t>
  </si>
  <si>
    <t>1274EM2302</t>
  </si>
  <si>
    <t>VO134</t>
  </si>
  <si>
    <t>1271VR1402</t>
  </si>
  <si>
    <t>VO128</t>
  </si>
  <si>
    <t>Oranje Weeshuisstraat</t>
  </si>
  <si>
    <t>1271VR</t>
  </si>
  <si>
    <t>CL1271VR14</t>
  </si>
  <si>
    <t>1251LE801</t>
  </si>
  <si>
    <t>RO718</t>
  </si>
  <si>
    <t>Schoutenbosje</t>
  </si>
  <si>
    <t>1251LE</t>
  </si>
  <si>
    <t>CL1251LE8</t>
  </si>
  <si>
    <t>1223ML101</t>
  </si>
  <si>
    <t>RO697</t>
  </si>
  <si>
    <t>Tony van Verrestraat</t>
  </si>
  <si>
    <t>1223ML</t>
  </si>
  <si>
    <t>CL1223ML1</t>
  </si>
  <si>
    <t>1215LX10903</t>
  </si>
  <si>
    <t>PO133</t>
  </si>
  <si>
    <t>1403JS10004</t>
  </si>
  <si>
    <t>GFE0023</t>
  </si>
  <si>
    <t>Claudiagaarde</t>
  </si>
  <si>
    <t>1403JS</t>
  </si>
  <si>
    <t>CL1403JS100</t>
  </si>
  <si>
    <t>1276LB4202</t>
  </si>
  <si>
    <t>GFE0003</t>
  </si>
  <si>
    <t>42</t>
  </si>
  <si>
    <t>CL1276LB42</t>
  </si>
  <si>
    <t>1394JP303</t>
  </si>
  <si>
    <t>GFE0012</t>
  </si>
  <si>
    <t>1403HJ5203</t>
  </si>
  <si>
    <t>GFE0027</t>
  </si>
  <si>
    <t>1382JZ403</t>
  </si>
  <si>
    <t>GFE0034</t>
  </si>
  <si>
    <t>1223LE23304</t>
  </si>
  <si>
    <t>GFE0044</t>
  </si>
  <si>
    <t>1402CV2903</t>
  </si>
  <si>
    <t>GFE0031</t>
  </si>
  <si>
    <t>1403NB8103</t>
  </si>
  <si>
    <t>GFE0018</t>
  </si>
  <si>
    <t>Bloemhof</t>
  </si>
  <si>
    <t>81</t>
  </si>
  <si>
    <t>1403NB</t>
  </si>
  <si>
    <t>CL1403NB81</t>
  </si>
  <si>
    <t>1403JX10004</t>
  </si>
  <si>
    <t>GFE0024</t>
  </si>
  <si>
    <t>1251CH10004</t>
  </si>
  <si>
    <t>GFE0008</t>
  </si>
  <si>
    <t>1223MA201</t>
  </si>
  <si>
    <t>RO695</t>
  </si>
  <si>
    <t>Jan de Clerstraat</t>
  </si>
  <si>
    <t>1223MA</t>
  </si>
  <si>
    <t>CL1223MA2</t>
  </si>
  <si>
    <t>1223ML1201</t>
  </si>
  <si>
    <t>RO696</t>
  </si>
  <si>
    <t>CL1223ML12</t>
  </si>
  <si>
    <t>1216JE205</t>
  </si>
  <si>
    <t>GFE0011</t>
  </si>
  <si>
    <t>1403GP5503</t>
  </si>
  <si>
    <t>GFE0020</t>
  </si>
  <si>
    <t>1216HS10105</t>
  </si>
  <si>
    <t>GFE0150</t>
  </si>
  <si>
    <t>1403KC10004</t>
  </si>
  <si>
    <t>GFE0025</t>
  </si>
  <si>
    <t>Elisabethgaarde</t>
  </si>
  <si>
    <t>1403KC</t>
  </si>
  <si>
    <t>CL1403KC100</t>
  </si>
  <si>
    <t>1401ET18803</t>
  </si>
  <si>
    <t>GFE0032</t>
  </si>
  <si>
    <t>1403GT11303</t>
  </si>
  <si>
    <t>GFE0029</t>
  </si>
  <si>
    <t>1213LR3803</t>
  </si>
  <si>
    <t>GFE0033</t>
  </si>
  <si>
    <t>10-38</t>
  </si>
  <si>
    <t>1211BD2703</t>
  </si>
  <si>
    <t>GFE0030</t>
  </si>
  <si>
    <t>1216JE204</t>
  </si>
  <si>
    <t>GFE0007</t>
  </si>
  <si>
    <t>1403NV28203</t>
  </si>
  <si>
    <t>GFE0019</t>
  </si>
  <si>
    <t>Lange Heul</t>
  </si>
  <si>
    <t>282</t>
  </si>
  <si>
    <t>1403NV</t>
  </si>
  <si>
    <t>CL1403NV282</t>
  </si>
  <si>
    <t>1403JJ7204</t>
  </si>
  <si>
    <t>GFE0021</t>
  </si>
  <si>
    <t>1403HH403</t>
  </si>
  <si>
    <t>GFE0026</t>
  </si>
  <si>
    <t>1403GV16703</t>
  </si>
  <si>
    <t>GFE0028</t>
  </si>
  <si>
    <t>1211JE4703</t>
  </si>
  <si>
    <t>GFE0006</t>
  </si>
  <si>
    <t>1411DZ2404</t>
  </si>
  <si>
    <t>GFE0005</t>
  </si>
  <si>
    <t>1276DD5904</t>
  </si>
  <si>
    <t>GFE0004</t>
  </si>
  <si>
    <t>1403JM7204</t>
  </si>
  <si>
    <t>GFE0022</t>
  </si>
  <si>
    <t>Barbaragaarde</t>
  </si>
  <si>
    <t>1403JM</t>
  </si>
  <si>
    <t>CL1403JM72</t>
  </si>
  <si>
    <t>1231JA303</t>
  </si>
  <si>
    <t>GFE0170</t>
  </si>
  <si>
    <t>1211SB2102</t>
  </si>
  <si>
    <t>VO328</t>
  </si>
  <si>
    <t>1211BV4102</t>
  </si>
  <si>
    <t>VO329</t>
  </si>
  <si>
    <t>1275DR11503</t>
  </si>
  <si>
    <t>GFE0288</t>
  </si>
  <si>
    <t>Eeshof</t>
  </si>
  <si>
    <t>115</t>
  </si>
  <si>
    <t>1275DR</t>
  </si>
  <si>
    <t>CL1275DR115</t>
  </si>
  <si>
    <t>1212CS18603</t>
  </si>
  <si>
    <t>GFE0290</t>
  </si>
  <si>
    <t>Oosterengweg</t>
  </si>
  <si>
    <t>186</t>
  </si>
  <si>
    <t>1212CS</t>
  </si>
  <si>
    <t>CL1212CS186</t>
  </si>
  <si>
    <t>1403HE20903</t>
  </si>
  <si>
    <t>GFE0294</t>
  </si>
  <si>
    <t>209</t>
  </si>
  <si>
    <t>1043HE</t>
  </si>
  <si>
    <t>CL1403HE209</t>
  </si>
  <si>
    <t>1216GL3004</t>
  </si>
  <si>
    <t>GFE0311</t>
  </si>
  <si>
    <t>1216GL</t>
  </si>
  <si>
    <t>CL1216GL30</t>
  </si>
  <si>
    <t>1215HX4003</t>
  </si>
  <si>
    <t>GFE0313</t>
  </si>
  <si>
    <t>1216GL3005</t>
  </si>
  <si>
    <t>GFE0312</t>
  </si>
  <si>
    <t>1217DV1803</t>
  </si>
  <si>
    <t>GFE0295</t>
  </si>
  <si>
    <t>Vivaldipark</t>
  </si>
  <si>
    <t>1217DV</t>
  </si>
  <si>
    <t>CL1217DV18</t>
  </si>
  <si>
    <t>1404ED7405</t>
  </si>
  <si>
    <t>GFE0314</t>
  </si>
  <si>
    <t>Nieuwe Englaan</t>
  </si>
  <si>
    <t>74</t>
  </si>
  <si>
    <t>1404ED</t>
  </si>
  <si>
    <t>CL1404ED74</t>
  </si>
  <si>
    <t>1402KG13303</t>
  </si>
  <si>
    <t>GFE0286</t>
  </si>
  <si>
    <t>133</t>
  </si>
  <si>
    <t>1402KG</t>
  </si>
  <si>
    <t>CL1402KG133</t>
  </si>
  <si>
    <t>1214EH12205</t>
  </si>
  <si>
    <t>GFE0299</t>
  </si>
  <si>
    <t>HIlversum</t>
  </si>
  <si>
    <t>1217DV3203</t>
  </si>
  <si>
    <t>GFE0296</t>
  </si>
  <si>
    <t>32</t>
  </si>
  <si>
    <t>CL1217DV32</t>
  </si>
  <si>
    <t>1215RC28903</t>
  </si>
  <si>
    <t>GFE0301</t>
  </si>
  <si>
    <t>289</t>
  </si>
  <si>
    <t>1215RC</t>
  </si>
  <si>
    <t>CL1215RC289</t>
  </si>
  <si>
    <t>1212EC13204</t>
  </si>
  <si>
    <t>GFE0277</t>
  </si>
  <si>
    <t>1261ZV1902</t>
  </si>
  <si>
    <t>VO138</t>
  </si>
  <si>
    <t>1403KC10003</t>
  </si>
  <si>
    <t>VO299</t>
  </si>
  <si>
    <t>1402KX701</t>
  </si>
  <si>
    <t>RO830</t>
  </si>
  <si>
    <t>1403HP29903</t>
  </si>
  <si>
    <t>RO827</t>
  </si>
  <si>
    <t>1402KX703</t>
  </si>
  <si>
    <t>VO312</t>
  </si>
  <si>
    <t>1398DG404</t>
  </si>
  <si>
    <t>VO332</t>
  </si>
  <si>
    <t>1403JS10003</t>
  </si>
  <si>
    <t>VO297</t>
  </si>
  <si>
    <t>1403JM7203</t>
  </si>
  <si>
    <t>VO121</t>
  </si>
  <si>
    <t>1403JJ7203</t>
  </si>
  <si>
    <t>RO826</t>
  </si>
  <si>
    <t>1412AR9503</t>
  </si>
  <si>
    <t>VO315</t>
  </si>
  <si>
    <t>Graaf Willem de Oudelaan</t>
  </si>
  <si>
    <t>1412AR</t>
  </si>
  <si>
    <t>CL1412AR95</t>
  </si>
  <si>
    <t>1403HP29905</t>
  </si>
  <si>
    <t>PO127</t>
  </si>
  <si>
    <t>1211KW3802</t>
  </si>
  <si>
    <t>VO454</t>
  </si>
  <si>
    <t>1381AR4503</t>
  </si>
  <si>
    <t>PO175</t>
  </si>
  <si>
    <t>1398DG403</t>
  </si>
  <si>
    <t>RO847</t>
  </si>
  <si>
    <t>1211KW3801</t>
  </si>
  <si>
    <t>RO975</t>
  </si>
  <si>
    <t>1221GS101</t>
  </si>
  <si>
    <t>RO755</t>
  </si>
  <si>
    <t>1216LT103</t>
  </si>
  <si>
    <t>VO249</t>
  </si>
  <si>
    <t>1211BD2701</t>
  </si>
  <si>
    <t>RO804</t>
  </si>
  <si>
    <t>1251CG7103</t>
  </si>
  <si>
    <t>VO282</t>
  </si>
  <si>
    <t>1274LD3402</t>
  </si>
  <si>
    <t>PO102</t>
  </si>
  <si>
    <t>CL1274LD34</t>
  </si>
  <si>
    <t>1274PA904</t>
  </si>
  <si>
    <t>PO118</t>
  </si>
  <si>
    <t>CL1274PA9</t>
  </si>
  <si>
    <t>1381DE3503</t>
  </si>
  <si>
    <t>PO171</t>
  </si>
  <si>
    <t>1231NG22601</t>
  </si>
  <si>
    <t>RO758</t>
  </si>
  <si>
    <t>1261GK702</t>
  </si>
  <si>
    <t>VO148</t>
  </si>
  <si>
    <t>Vliegweg</t>
  </si>
  <si>
    <t>1261GK</t>
  </si>
  <si>
    <t>CL1261GK7</t>
  </si>
  <si>
    <t>1222NL19101</t>
  </si>
  <si>
    <t>RO711</t>
  </si>
  <si>
    <t>1273ST23801</t>
  </si>
  <si>
    <t>RO715</t>
  </si>
  <si>
    <t>1273HB401</t>
  </si>
  <si>
    <t>RO719</t>
  </si>
  <si>
    <t>1215LX10904</t>
  </si>
  <si>
    <t>GFE0042</t>
  </si>
  <si>
    <t>1276KV16202</t>
  </si>
  <si>
    <t>VO178</t>
  </si>
  <si>
    <t>162</t>
  </si>
  <si>
    <t>1276KV</t>
  </si>
  <si>
    <t>CL1276KV162</t>
  </si>
  <si>
    <t>1261MR6102</t>
  </si>
  <si>
    <t>VO179</t>
  </si>
  <si>
    <t>61</t>
  </si>
  <si>
    <t>CL1261MR61</t>
  </si>
  <si>
    <t>1261MT1402</t>
  </si>
  <si>
    <t>VO180</t>
  </si>
  <si>
    <t>1261MT</t>
  </si>
  <si>
    <t>CL1261MT14</t>
  </si>
  <si>
    <t>1251LE802</t>
  </si>
  <si>
    <t>VO183</t>
  </si>
  <si>
    <t>1251PN402</t>
  </si>
  <si>
    <t>VO184</t>
  </si>
  <si>
    <t>Tabakspaadje</t>
  </si>
  <si>
    <t>1251PN</t>
  </si>
  <si>
    <t>CL1251PN4</t>
  </si>
  <si>
    <t>1222CT20001</t>
  </si>
  <si>
    <t>RO849</t>
  </si>
  <si>
    <t>1212EA2602</t>
  </si>
  <si>
    <t>VO226</t>
  </si>
  <si>
    <t>1398DL2901</t>
  </si>
  <si>
    <t>RO852</t>
  </si>
  <si>
    <t>1381DE3501</t>
  </si>
  <si>
    <t>RO965</t>
  </si>
  <si>
    <t>1412AR9502</t>
  </si>
  <si>
    <t>PO129</t>
  </si>
  <si>
    <t>1211KT2703</t>
  </si>
  <si>
    <t>PO095</t>
  </si>
  <si>
    <t>1212EA2604</t>
  </si>
  <si>
    <t>PO105</t>
  </si>
  <si>
    <t>1211KB103</t>
  </si>
  <si>
    <t>PO097</t>
  </si>
  <si>
    <t>Gasthuisstraat</t>
  </si>
  <si>
    <t>1211KB</t>
  </si>
  <si>
    <t>CL1211KB1</t>
  </si>
  <si>
    <t>1243JG380101</t>
  </si>
  <si>
    <t>VO258</t>
  </si>
  <si>
    <t>1213WX402</t>
  </si>
  <si>
    <t>VO245</t>
  </si>
  <si>
    <t>1213WX403</t>
  </si>
  <si>
    <t>VO246</t>
  </si>
  <si>
    <t>1213WX404</t>
  </si>
  <si>
    <t>PO107</t>
  </si>
  <si>
    <t>1231JA302</t>
  </si>
  <si>
    <t>VO244</t>
  </si>
  <si>
    <t>1212EE7102</t>
  </si>
  <si>
    <t>VO229</t>
  </si>
  <si>
    <t>1212EC13202</t>
  </si>
  <si>
    <t>VO223</t>
  </si>
  <si>
    <t>1212EC13203</t>
  </si>
  <si>
    <t>VO224</t>
  </si>
  <si>
    <t>1212EB9602</t>
  </si>
  <si>
    <t>VO225</t>
  </si>
  <si>
    <t>1274KW3002</t>
  </si>
  <si>
    <t>VO215</t>
  </si>
  <si>
    <t>Rijnland</t>
  </si>
  <si>
    <t>1274KW</t>
  </si>
  <si>
    <t>CL1274KW30</t>
  </si>
  <si>
    <t>1275DM2402</t>
  </si>
  <si>
    <t>VO217</t>
  </si>
  <si>
    <t>1398DG2602</t>
  </si>
  <si>
    <t>VO221</t>
  </si>
  <si>
    <t>1398DC4603</t>
  </si>
  <si>
    <t>VO222</t>
  </si>
  <si>
    <t>1221GS102</t>
  </si>
  <si>
    <t>VO250</t>
  </si>
  <si>
    <t>1222NL19103</t>
  </si>
  <si>
    <t>PO099</t>
  </si>
  <si>
    <t>1398DC4604</t>
  </si>
  <si>
    <t>PO104</t>
  </si>
  <si>
    <t>1216LT104</t>
  </si>
  <si>
    <t>PO108</t>
  </si>
  <si>
    <t>1274RG15501</t>
  </si>
  <si>
    <t>RO729</t>
  </si>
  <si>
    <t>1273RS7601</t>
  </si>
  <si>
    <t>RO775</t>
  </si>
  <si>
    <t>CL1273RS76</t>
  </si>
  <si>
    <t>1273RS7602</t>
  </si>
  <si>
    <t>VO259</t>
  </si>
  <si>
    <t>1251RN201</t>
  </si>
  <si>
    <t>RO710</t>
  </si>
  <si>
    <t>1274SV3602</t>
  </si>
  <si>
    <t>VO181</t>
  </si>
  <si>
    <t>Oostermeent-Zuid</t>
  </si>
  <si>
    <t>36</t>
  </si>
  <si>
    <t>1274SV</t>
  </si>
  <si>
    <t>CL1274SV36</t>
  </si>
  <si>
    <t>1273RR6401</t>
  </si>
  <si>
    <t>PO110</t>
  </si>
  <si>
    <t>1273RR</t>
  </si>
  <si>
    <t>CL1273RR64</t>
  </si>
  <si>
    <t>1216LT101</t>
  </si>
  <si>
    <t>VO247</t>
  </si>
  <si>
    <t>1403JX10001</t>
  </si>
  <si>
    <t>PO123</t>
  </si>
  <si>
    <t>1216SP15301</t>
  </si>
  <si>
    <t>RO878</t>
  </si>
  <si>
    <t>Willibrorduslaan</t>
  </si>
  <si>
    <t>153</t>
  </si>
  <si>
    <t>1216SP</t>
  </si>
  <si>
    <t>CL1216SP153</t>
  </si>
  <si>
    <t>1261MR9101</t>
  </si>
  <si>
    <t>PO103</t>
  </si>
  <si>
    <t>1221CX1201</t>
  </si>
  <si>
    <t>RO880</t>
  </si>
  <si>
    <t>Eemnesserweg</t>
  </si>
  <si>
    <t>12A</t>
  </si>
  <si>
    <t>1221CX</t>
  </si>
  <si>
    <t>CL1221CX12</t>
  </si>
  <si>
    <t>1211EG13602</t>
  </si>
  <si>
    <t>VO093</t>
  </si>
  <si>
    <t>Groest</t>
  </si>
  <si>
    <t>136</t>
  </si>
  <si>
    <t>1211EG</t>
  </si>
  <si>
    <t>CL1211EG136</t>
  </si>
  <si>
    <t>1211EZ103</t>
  </si>
  <si>
    <t>VO092</t>
  </si>
  <si>
    <t>Spoorstraat</t>
  </si>
  <si>
    <t>1211EZ</t>
  </si>
  <si>
    <t>CL1211EZ1</t>
  </si>
  <si>
    <t>1214AW12702</t>
  </si>
  <si>
    <t>VO103</t>
  </si>
  <si>
    <t>Gijsbrecht van Amstelstraat</t>
  </si>
  <si>
    <t>127A</t>
  </si>
  <si>
    <t>1214AW</t>
  </si>
  <si>
    <t>CL1214AW127</t>
  </si>
  <si>
    <t>1406TX903</t>
  </si>
  <si>
    <t>RO606</t>
  </si>
  <si>
    <t>Waldenlaan</t>
  </si>
  <si>
    <t>1406TX</t>
  </si>
  <si>
    <t>CL1406TX9</t>
  </si>
  <si>
    <t>1211KG4302</t>
  </si>
  <si>
    <t>VO118</t>
  </si>
  <si>
    <t>43A 1</t>
  </si>
  <si>
    <t>1211KG</t>
  </si>
  <si>
    <t>CL1211KG43</t>
  </si>
  <si>
    <t>1211KG4301</t>
  </si>
  <si>
    <t>RO673</t>
  </si>
  <si>
    <t>1212GB29601</t>
  </si>
  <si>
    <t>RO638</t>
  </si>
  <si>
    <t>Van Linschotenlaan</t>
  </si>
  <si>
    <t>296</t>
  </si>
  <si>
    <t>1212GB</t>
  </si>
  <si>
    <t>CL1212GB296</t>
  </si>
  <si>
    <t>1211DC2301</t>
  </si>
  <si>
    <t>VO076</t>
  </si>
  <si>
    <t>Tapijtstraat</t>
  </si>
  <si>
    <t>1211DC</t>
  </si>
  <si>
    <t>CL1211DC23</t>
  </si>
  <si>
    <t>1211BA2103</t>
  </si>
  <si>
    <t>VO095</t>
  </si>
  <si>
    <t>Langgewenst</t>
  </si>
  <si>
    <t>1211BA</t>
  </si>
  <si>
    <t>CL1211BA21</t>
  </si>
  <si>
    <t>1211BG202</t>
  </si>
  <si>
    <t>BO061</t>
  </si>
  <si>
    <t>2B</t>
  </si>
  <si>
    <t>1211BG</t>
  </si>
  <si>
    <t>CL1211BG2</t>
  </si>
  <si>
    <t>1211HL101</t>
  </si>
  <si>
    <t>RO685</t>
  </si>
  <si>
    <t>Schapenstraat</t>
  </si>
  <si>
    <t>1211HL</t>
  </si>
  <si>
    <t>CL1211HL1</t>
  </si>
  <si>
    <t>1221EN18203</t>
  </si>
  <si>
    <t>RO792</t>
  </si>
  <si>
    <t>Jan van der Heijdenstraat</t>
  </si>
  <si>
    <t>182A</t>
  </si>
  <si>
    <t>1221EN</t>
  </si>
  <si>
    <t>CL1221EN182</t>
  </si>
  <si>
    <t>1211GK9801</t>
  </si>
  <si>
    <t>VO079</t>
  </si>
  <si>
    <t>Prins Bernhardstraat</t>
  </si>
  <si>
    <t>98</t>
  </si>
  <si>
    <t>1211GK</t>
  </si>
  <si>
    <t>CL1211GK98</t>
  </si>
  <si>
    <t>1211AT7402</t>
  </si>
  <si>
    <t>VO110</t>
  </si>
  <si>
    <t>Koninginneweg</t>
  </si>
  <si>
    <t>1211AT</t>
  </si>
  <si>
    <t>CL1211AT74</t>
  </si>
  <si>
    <t>1211BE4502</t>
  </si>
  <si>
    <t>VO080</t>
  </si>
  <si>
    <t>45B</t>
  </si>
  <si>
    <t>1211BE</t>
  </si>
  <si>
    <t>CL1211BE45</t>
  </si>
  <si>
    <t>1211BA2102</t>
  </si>
  <si>
    <t>VO094</t>
  </si>
  <si>
    <t>1211BG203</t>
  </si>
  <si>
    <t>VO096</t>
  </si>
  <si>
    <t>1222AK23101</t>
  </si>
  <si>
    <t>RO904</t>
  </si>
  <si>
    <t>231F</t>
  </si>
  <si>
    <t>1222AK</t>
  </si>
  <si>
    <t>CL1222AK231</t>
  </si>
  <si>
    <t>1216SV101</t>
  </si>
  <si>
    <t>RO303</t>
  </si>
  <si>
    <t>Ludgeruslaan</t>
  </si>
  <si>
    <t>1216SV</t>
  </si>
  <si>
    <t>CL1216SV1</t>
  </si>
  <si>
    <t>1411MC102</t>
  </si>
  <si>
    <t>RO961</t>
  </si>
  <si>
    <t>Diaconessenlaan</t>
  </si>
  <si>
    <t>1411MC</t>
  </si>
  <si>
    <t>CL1411MC1</t>
  </si>
  <si>
    <t>1273JZ2502</t>
  </si>
  <si>
    <t>RO653</t>
  </si>
  <si>
    <t>CL1273JZ25</t>
  </si>
  <si>
    <t>1211RZ9201</t>
  </si>
  <si>
    <t>VO075</t>
  </si>
  <si>
    <t>Brinkweg</t>
  </si>
  <si>
    <t>92</t>
  </si>
  <si>
    <t>1211RZ</t>
  </si>
  <si>
    <t>CL1211RZ92</t>
  </si>
  <si>
    <t>1211HL6501</t>
  </si>
  <si>
    <t>RO684</t>
  </si>
  <si>
    <t>CL1211HL65</t>
  </si>
  <si>
    <t>1211HL6502</t>
  </si>
  <si>
    <t>VO127</t>
  </si>
  <si>
    <t>1211BS1601</t>
  </si>
  <si>
    <t>BO063</t>
  </si>
  <si>
    <t>'s-Gravelandseweg</t>
  </si>
  <si>
    <t>16B</t>
  </si>
  <si>
    <t>1211BS</t>
  </si>
  <si>
    <t>CL1211BS16</t>
  </si>
  <si>
    <t>1216NH301</t>
  </si>
  <si>
    <t>RO302</t>
  </si>
  <si>
    <t>Kloosterlaan</t>
  </si>
  <si>
    <t>3 2</t>
  </si>
  <si>
    <t>1216NH</t>
  </si>
  <si>
    <t>CL1216NH3</t>
  </si>
  <si>
    <t>1382GZ40102</t>
  </si>
  <si>
    <t>VO406</t>
  </si>
  <si>
    <t>Heemraadweg</t>
  </si>
  <si>
    <t>401</t>
  </si>
  <si>
    <t>1382GZ</t>
  </si>
  <si>
    <t>CL1382GZ401</t>
  </si>
  <si>
    <t>1412BW701</t>
  </si>
  <si>
    <t>RB002</t>
  </si>
  <si>
    <t>Cort van der Lindenlaan</t>
  </si>
  <si>
    <t>1412BW</t>
  </si>
  <si>
    <t>CL1412BW7</t>
  </si>
  <si>
    <t>1216TE26101</t>
  </si>
  <si>
    <t>RO320</t>
  </si>
  <si>
    <t>261</t>
  </si>
  <si>
    <t>1216TE</t>
  </si>
  <si>
    <t>CL1216TE261</t>
  </si>
  <si>
    <t>1274RL2802</t>
  </si>
  <si>
    <t>RO212</t>
  </si>
  <si>
    <t>1274RL</t>
  </si>
  <si>
    <t>CL1274RL28</t>
  </si>
  <si>
    <t>1223PC3801</t>
  </si>
  <si>
    <t>RO927</t>
  </si>
  <si>
    <t>Reigerstraat</t>
  </si>
  <si>
    <t>1223PC</t>
  </si>
  <si>
    <t>CL1223PC38</t>
  </si>
  <si>
    <t>1211GD4501</t>
  </si>
  <si>
    <t>RO615</t>
  </si>
  <si>
    <t>Kampstraat</t>
  </si>
  <si>
    <t>45A</t>
  </si>
  <si>
    <t>1211GD</t>
  </si>
  <si>
    <t>CL1211GD45</t>
  </si>
  <si>
    <t>1211GD3201</t>
  </si>
  <si>
    <t>VO078</t>
  </si>
  <si>
    <t>32A</t>
  </si>
  <si>
    <t>1211GE</t>
  </si>
  <si>
    <t>CL1211GE32</t>
  </si>
  <si>
    <t>1211EZ102</t>
  </si>
  <si>
    <t>RO628</t>
  </si>
  <si>
    <t>1211DC2302</t>
  </si>
  <si>
    <t>RO608</t>
  </si>
  <si>
    <t>1211EG13601</t>
  </si>
  <si>
    <t>RO629</t>
  </si>
  <si>
    <t>1211GZ2201</t>
  </si>
  <si>
    <t>RO611</t>
  </si>
  <si>
    <t>Langestraat</t>
  </si>
  <si>
    <t>22A</t>
  </si>
  <si>
    <t>1211GZ</t>
  </si>
  <si>
    <t>CL1211GZ22</t>
  </si>
  <si>
    <t>1211GZ2202</t>
  </si>
  <si>
    <t>RO612</t>
  </si>
  <si>
    <t>1222HP3902</t>
  </si>
  <si>
    <t>VO003</t>
  </si>
  <si>
    <t>39</t>
  </si>
  <si>
    <t>1222HP</t>
  </si>
  <si>
    <t>CL1222HP39</t>
  </si>
  <si>
    <t>1215NX35001</t>
  </si>
  <si>
    <t>RO986</t>
  </si>
  <si>
    <t>Karel Doormanlaan</t>
  </si>
  <si>
    <t>350</t>
  </si>
  <si>
    <t>1215NX</t>
  </si>
  <si>
    <t>CL1215NX350</t>
  </si>
  <si>
    <t>1211KB101</t>
  </si>
  <si>
    <t>VO099</t>
  </si>
  <si>
    <t>1212GB29602</t>
  </si>
  <si>
    <t>VO100</t>
  </si>
  <si>
    <t>1214JX23301</t>
  </si>
  <si>
    <t>RO349</t>
  </si>
  <si>
    <t>Bosdrift</t>
  </si>
  <si>
    <t>1214JX</t>
  </si>
  <si>
    <t>CL1214JX233</t>
  </si>
  <si>
    <t>1211BS1602</t>
  </si>
  <si>
    <t>PO085</t>
  </si>
  <si>
    <t>1411RA103</t>
  </si>
  <si>
    <t>RO1036</t>
  </si>
  <si>
    <t>Peperstraat</t>
  </si>
  <si>
    <t>1411RA</t>
  </si>
  <si>
    <t>CL1411RA1</t>
  </si>
  <si>
    <t>1222HP3901</t>
  </si>
  <si>
    <t>VO004</t>
  </si>
  <si>
    <t>1211MX5301</t>
  </si>
  <si>
    <t>RO288</t>
  </si>
  <si>
    <t>Zeshoven</t>
  </si>
  <si>
    <t>1211MX</t>
  </si>
  <si>
    <t>CL1211MX53</t>
  </si>
  <si>
    <t>1211MT101</t>
  </si>
  <si>
    <t>RO287</t>
  </si>
  <si>
    <t>Laan van de Heelmeesters</t>
  </si>
  <si>
    <t>1211MT</t>
  </si>
  <si>
    <t>CL1211MT1</t>
  </si>
  <si>
    <t>1216PN20101</t>
  </si>
  <si>
    <t>RO306</t>
  </si>
  <si>
    <t>1216PN</t>
  </si>
  <si>
    <t>CL1216PN201</t>
  </si>
  <si>
    <t>1212BA401</t>
  </si>
  <si>
    <t>RO483</t>
  </si>
  <si>
    <t>Jacob Roggeveenstraat</t>
  </si>
  <si>
    <t>1212BA</t>
  </si>
  <si>
    <t>CL1212BA4</t>
  </si>
  <si>
    <t>1211GJ4105</t>
  </si>
  <si>
    <t>RO443</t>
  </si>
  <si>
    <t>1211GJ</t>
  </si>
  <si>
    <t>CL1211GJ41</t>
  </si>
  <si>
    <t>1212AT5601</t>
  </si>
  <si>
    <t>RO482</t>
  </si>
  <si>
    <t>Olivier van Noortstraat</t>
  </si>
  <si>
    <t>1212AT</t>
  </si>
  <si>
    <t>CL1212AT56</t>
  </si>
  <si>
    <t>1211NW101</t>
  </si>
  <si>
    <t>RO428</t>
  </si>
  <si>
    <t>Binnendoor</t>
  </si>
  <si>
    <t>1211NW</t>
  </si>
  <si>
    <t>CL1211NW1</t>
  </si>
  <si>
    <t>1211GJ4104</t>
  </si>
  <si>
    <t>RO442</t>
  </si>
  <si>
    <t>1211MT7101</t>
  </si>
  <si>
    <t>RO284</t>
  </si>
  <si>
    <t>CL1211MT71</t>
  </si>
  <si>
    <t>1211BE4501</t>
  </si>
  <si>
    <t>RO273</t>
  </si>
  <si>
    <t>1211GJ4103</t>
  </si>
  <si>
    <t>RO441</t>
  </si>
  <si>
    <t>1211GJ4106</t>
  </si>
  <si>
    <t>VO086</t>
  </si>
  <si>
    <t>1211BS1603</t>
  </si>
  <si>
    <t>RO651</t>
  </si>
  <si>
    <t>1211BS1604</t>
  </si>
  <si>
    <t>VO106</t>
  </si>
  <si>
    <t>1211BG201</t>
  </si>
  <si>
    <t>RO633</t>
  </si>
  <si>
    <t>1211BA2104</t>
  </si>
  <si>
    <t>RO630</t>
  </si>
  <si>
    <t>1211BA2105</t>
  </si>
  <si>
    <t>RO631</t>
  </si>
  <si>
    <t>1216JJ11405</t>
  </si>
  <si>
    <t>RO507</t>
  </si>
  <si>
    <t>1216JJ</t>
  </si>
  <si>
    <t>CL1216JJ114</t>
  </si>
  <si>
    <t>1214AW12701</t>
  </si>
  <si>
    <t>RO644</t>
  </si>
  <si>
    <t>1212BX101</t>
  </si>
  <si>
    <t>RO514</t>
  </si>
  <si>
    <t>1214BD14201</t>
  </si>
  <si>
    <t>RO642</t>
  </si>
  <si>
    <t>142A</t>
  </si>
  <si>
    <t>1214BD</t>
  </si>
  <si>
    <t>CL1214BD142</t>
  </si>
  <si>
    <t>1211KB102</t>
  </si>
  <si>
    <t>RO637</t>
  </si>
  <si>
    <t>1214BD14202</t>
  </si>
  <si>
    <t>VO101</t>
  </si>
  <si>
    <t>1211LZ1202</t>
  </si>
  <si>
    <t>RO610</t>
  </si>
  <si>
    <t>Kapelstraat</t>
  </si>
  <si>
    <t>1211LZ</t>
  </si>
  <si>
    <t>CL1211LZ12</t>
  </si>
  <si>
    <t>1211LZ2801</t>
  </si>
  <si>
    <t>RO163</t>
  </si>
  <si>
    <t>CL1211LZ28</t>
  </si>
  <si>
    <t>1211GT2702</t>
  </si>
  <si>
    <t>RO609</t>
  </si>
  <si>
    <t>1211GT</t>
  </si>
  <si>
    <t>CL1211GT27</t>
  </si>
  <si>
    <t>1211GK9802</t>
  </si>
  <si>
    <t>RO614</t>
  </si>
  <si>
    <t>1216PN20102</t>
  </si>
  <si>
    <t>RO307</t>
  </si>
  <si>
    <t>1215JS15501</t>
  </si>
  <si>
    <t>RO444</t>
  </si>
  <si>
    <t>Loosdrechtseweg</t>
  </si>
  <si>
    <t>1215JS</t>
  </si>
  <si>
    <t>CL1215JS155</t>
  </si>
  <si>
    <t>1215JR13701</t>
  </si>
  <si>
    <t>RO439</t>
  </si>
  <si>
    <t>137</t>
  </si>
  <si>
    <t>1215JR</t>
  </si>
  <si>
    <t>CL1215JR137</t>
  </si>
  <si>
    <t>1211KM4401</t>
  </si>
  <si>
    <t>RO636</t>
  </si>
  <si>
    <t>44A</t>
  </si>
  <si>
    <t>1211KM</t>
  </si>
  <si>
    <t>CL1211KM44</t>
  </si>
  <si>
    <t>1216ML101</t>
  </si>
  <si>
    <t>RO297</t>
  </si>
  <si>
    <t>1216JJ11406</t>
  </si>
  <si>
    <t>RO508</t>
  </si>
  <si>
    <t>1223RM202</t>
  </si>
  <si>
    <t>RO362</t>
  </si>
  <si>
    <t>1223RM</t>
  </si>
  <si>
    <t>CL1223RM2</t>
  </si>
  <si>
    <t>1223LV8101</t>
  </si>
  <si>
    <t>RO368</t>
  </si>
  <si>
    <t>Röntgenstraat</t>
  </si>
  <si>
    <t>1223LV</t>
  </si>
  <si>
    <t>CL1223LV81</t>
  </si>
  <si>
    <t>1223RM201</t>
  </si>
  <si>
    <t>RO363</t>
  </si>
  <si>
    <t>1216RB201</t>
  </si>
  <si>
    <t>RO867</t>
  </si>
  <si>
    <t>Johannes Huslaan</t>
  </si>
  <si>
    <t>1216RB</t>
  </si>
  <si>
    <t>CL1216RB2</t>
  </si>
  <si>
    <t>1404GE15502</t>
  </si>
  <si>
    <t>RO603</t>
  </si>
  <si>
    <t>Brinklaan</t>
  </si>
  <si>
    <t>1404GE</t>
  </si>
  <si>
    <t>CL1404GE155</t>
  </si>
  <si>
    <t>1261ZP3002</t>
  </si>
  <si>
    <t>VO111</t>
  </si>
  <si>
    <t>CL1261ZP30</t>
  </si>
  <si>
    <t>1212AR14102</t>
  </si>
  <si>
    <t>RO479</t>
  </si>
  <si>
    <t>141</t>
  </si>
  <si>
    <t>1212AR</t>
  </si>
  <si>
    <t>CL1212AR141</t>
  </si>
  <si>
    <t>1212AV8001</t>
  </si>
  <si>
    <t>RO480</t>
  </si>
  <si>
    <t>80</t>
  </si>
  <si>
    <t>1212AV</t>
  </si>
  <si>
    <t>CL1212AV80</t>
  </si>
  <si>
    <t>1212AV6601</t>
  </si>
  <si>
    <t>RO481</t>
  </si>
  <si>
    <t>66</t>
  </si>
  <si>
    <t>CL1212AV66</t>
  </si>
  <si>
    <t>1382HE11103</t>
  </si>
  <si>
    <t>RO500</t>
  </si>
  <si>
    <t>111</t>
  </si>
  <si>
    <t>1382HE</t>
  </si>
  <si>
    <t>CL1382HE111</t>
  </si>
  <si>
    <t>1398XA401</t>
  </si>
  <si>
    <t>RO075</t>
  </si>
  <si>
    <t>Broshuizen</t>
  </si>
  <si>
    <t>1398XA</t>
  </si>
  <si>
    <t>CL1398XA4</t>
  </si>
  <si>
    <t>1382HE11102</t>
  </si>
  <si>
    <t>RO499</t>
  </si>
  <si>
    <t>1382DB401</t>
  </si>
  <si>
    <t>RO066</t>
  </si>
  <si>
    <t>Muiderhof</t>
  </si>
  <si>
    <t>1382DB</t>
  </si>
  <si>
    <t>CL1382DB4</t>
  </si>
  <si>
    <t>1231PE101</t>
  </si>
  <si>
    <t>RO400</t>
  </si>
  <si>
    <t>Oppad</t>
  </si>
  <si>
    <t>1231PE</t>
  </si>
  <si>
    <t>CL1231PE1</t>
  </si>
  <si>
    <t>1216ML103</t>
  </si>
  <si>
    <t>VO027</t>
  </si>
  <si>
    <t>1241HC5201</t>
  </si>
  <si>
    <t>RO402</t>
  </si>
  <si>
    <t>Zuidsingel</t>
  </si>
  <si>
    <t>52 1</t>
  </si>
  <si>
    <t>1241HC</t>
  </si>
  <si>
    <t>Kortenhoef</t>
  </si>
  <si>
    <t>CL1241HC52</t>
  </si>
  <si>
    <t>1382DA10601</t>
  </si>
  <si>
    <t>RO054</t>
  </si>
  <si>
    <t>Simon Vestdijkstraat</t>
  </si>
  <si>
    <t>106</t>
  </si>
  <si>
    <t>1382DA</t>
  </si>
  <si>
    <t>CL1382DA106</t>
  </si>
  <si>
    <t>1382KV101</t>
  </si>
  <si>
    <t>RO007</t>
  </si>
  <si>
    <t>Casparushof</t>
  </si>
  <si>
    <t>1382KV</t>
  </si>
  <si>
    <t>CL1382KV1</t>
  </si>
  <si>
    <t>1383DM1901</t>
  </si>
  <si>
    <t>RO001</t>
  </si>
  <si>
    <t>Brouwershof</t>
  </si>
  <si>
    <t>1383DM</t>
  </si>
  <si>
    <t>CL1383DM19</t>
  </si>
  <si>
    <t>1382MN201</t>
  </si>
  <si>
    <t>RO069</t>
  </si>
  <si>
    <t>Anna Horstinkstraat</t>
  </si>
  <si>
    <t>1382MN</t>
  </si>
  <si>
    <t>CL1382MN2</t>
  </si>
  <si>
    <t>1382ML102</t>
  </si>
  <si>
    <t>RO072</t>
  </si>
  <si>
    <t>Loes van Marlestraat</t>
  </si>
  <si>
    <t>1382ML</t>
  </si>
  <si>
    <t>CL1382ML1</t>
  </si>
  <si>
    <t>1382ML101</t>
  </si>
  <si>
    <t>RO071</t>
  </si>
  <si>
    <t>1382ML1701</t>
  </si>
  <si>
    <t>RO431</t>
  </si>
  <si>
    <t>Aartje de Voseiland</t>
  </si>
  <si>
    <t>CL1382ML17</t>
  </si>
  <si>
    <t>1382AD4001</t>
  </si>
  <si>
    <t>RO056</t>
  </si>
  <si>
    <t>Stationsplein</t>
  </si>
  <si>
    <t>1382AD</t>
  </si>
  <si>
    <t>CL1382AD40</t>
  </si>
  <si>
    <t>1382CJ11703</t>
  </si>
  <si>
    <t>VO008</t>
  </si>
  <si>
    <t>Ingelandenstraat</t>
  </si>
  <si>
    <t>117</t>
  </si>
  <si>
    <t>1382CJ</t>
  </si>
  <si>
    <t>CL1382CJ117</t>
  </si>
  <si>
    <t>1381NA1001</t>
  </si>
  <si>
    <t>RO006</t>
  </si>
  <si>
    <t>Prinses Irenelaan</t>
  </si>
  <si>
    <t>1381NA</t>
  </si>
  <si>
    <t>CL1381NA10</t>
  </si>
  <si>
    <t>1382CJ11701</t>
  </si>
  <si>
    <t>RO011</t>
  </si>
  <si>
    <t>1275DW4302</t>
  </si>
  <si>
    <t>VO114</t>
  </si>
  <si>
    <t>Groeneveld</t>
  </si>
  <si>
    <t>1275DW</t>
  </si>
  <si>
    <t>CL1275DW43</t>
  </si>
  <si>
    <t>1383BX101</t>
  </si>
  <si>
    <t>RO003</t>
  </si>
  <si>
    <t>De Hofstee</t>
  </si>
  <si>
    <t>1383BX</t>
  </si>
  <si>
    <t>CL1383BX1</t>
  </si>
  <si>
    <t>1382XC42703</t>
  </si>
  <si>
    <t>RO021</t>
  </si>
  <si>
    <t>Meidoornlaan</t>
  </si>
  <si>
    <t>427</t>
  </si>
  <si>
    <t>1382XC</t>
  </si>
  <si>
    <t>CL1382XC427</t>
  </si>
  <si>
    <t>1382MN202</t>
  </si>
  <si>
    <t>RO070</t>
  </si>
  <si>
    <t>1382XD50102</t>
  </si>
  <si>
    <t>RO023</t>
  </si>
  <si>
    <t>501</t>
  </si>
  <si>
    <t>1382XD</t>
  </si>
  <si>
    <t>CL1382XD501</t>
  </si>
  <si>
    <t>1382SE30501</t>
  </si>
  <si>
    <t>RO065</t>
  </si>
  <si>
    <t>Sportparklaan</t>
  </si>
  <si>
    <t>305</t>
  </si>
  <si>
    <t>1382SE</t>
  </si>
  <si>
    <t>CL1382SE305</t>
  </si>
  <si>
    <t>1382XC42702</t>
  </si>
  <si>
    <t>RO020</t>
  </si>
  <si>
    <t>1276HM6801</t>
  </si>
  <si>
    <t>RO662</t>
  </si>
  <si>
    <t>1382GV10101</t>
  </si>
  <si>
    <t>RO501</t>
  </si>
  <si>
    <t>Gemeenschapspolderweg</t>
  </si>
  <si>
    <t>1382GV</t>
  </si>
  <si>
    <t>CL1382GV101</t>
  </si>
  <si>
    <t>1382JA13101</t>
  </si>
  <si>
    <t>RO503</t>
  </si>
  <si>
    <t>131</t>
  </si>
  <si>
    <t>1382JA</t>
  </si>
  <si>
    <t>CL1382JA131</t>
  </si>
  <si>
    <t>1211KD3601</t>
  </si>
  <si>
    <t>RO278</t>
  </si>
  <si>
    <t>1211KD</t>
  </si>
  <si>
    <t>CL1211KD36</t>
  </si>
  <si>
    <t>1211AT7401</t>
  </si>
  <si>
    <t>RO656</t>
  </si>
  <si>
    <t>1382MN7001</t>
  </si>
  <si>
    <t>RO067</t>
  </si>
  <si>
    <t>70</t>
  </si>
  <si>
    <t>CL1382MN70</t>
  </si>
  <si>
    <t>1382ML5201</t>
  </si>
  <si>
    <t>RO073</t>
  </si>
  <si>
    <t>CL1382ML52</t>
  </si>
  <si>
    <t>1382ML1702</t>
  </si>
  <si>
    <t>RO432</t>
  </si>
  <si>
    <t>1382HE11104</t>
  </si>
  <si>
    <t>VO021</t>
  </si>
  <si>
    <t>1382DD85301</t>
  </si>
  <si>
    <t>RO012</t>
  </si>
  <si>
    <t>Kostverlorenstraat</t>
  </si>
  <si>
    <t>853</t>
  </si>
  <si>
    <t>1382DD</t>
  </si>
  <si>
    <t>CL1382DD853</t>
  </si>
  <si>
    <t>1382JA13102</t>
  </si>
  <si>
    <t>RO506</t>
  </si>
  <si>
    <t>1382DD88501</t>
  </si>
  <si>
    <t>RO013</t>
  </si>
  <si>
    <t>885</t>
  </si>
  <si>
    <t>CL1382DD885</t>
  </si>
  <si>
    <t>1276NT102</t>
  </si>
  <si>
    <t>RO241</t>
  </si>
  <si>
    <t>Archipelplein</t>
  </si>
  <si>
    <t>1276NT</t>
  </si>
  <si>
    <t>CL1276NT1</t>
  </si>
  <si>
    <t>1382DD88502</t>
  </si>
  <si>
    <t>RO014</t>
  </si>
  <si>
    <t>1216HS10102</t>
  </si>
  <si>
    <t>RO856</t>
  </si>
  <si>
    <t>1382SB21501</t>
  </si>
  <si>
    <t>RO062</t>
  </si>
  <si>
    <t>1382SB</t>
  </si>
  <si>
    <t>CL1382SB215</t>
  </si>
  <si>
    <t>1274PA4301</t>
  </si>
  <si>
    <t>RO670</t>
  </si>
  <si>
    <t>1382TZ1501</t>
  </si>
  <si>
    <t>RO026</t>
  </si>
  <si>
    <t>Jan Tooropstraat</t>
  </si>
  <si>
    <t>1382TZ</t>
  </si>
  <si>
    <t>CL1382TZ15</t>
  </si>
  <si>
    <t>1382RZ11701</t>
  </si>
  <si>
    <t>RO061</t>
  </si>
  <si>
    <t>1382RZ</t>
  </si>
  <si>
    <t>CL1382RZ117</t>
  </si>
  <si>
    <t>1382RX11301</t>
  </si>
  <si>
    <t>RO059</t>
  </si>
  <si>
    <t>1382RX</t>
  </si>
  <si>
    <t>CL1382RX113</t>
  </si>
  <si>
    <t>1274PA4302</t>
  </si>
  <si>
    <t>VO117</t>
  </si>
  <si>
    <t>1382DD88503</t>
  </si>
  <si>
    <t>RO015</t>
  </si>
  <si>
    <t>1382SJ4902</t>
  </si>
  <si>
    <t>RO038</t>
  </si>
  <si>
    <t>Henriette Roland Holsthof</t>
  </si>
  <si>
    <t>49</t>
  </si>
  <si>
    <t>1382SJ</t>
  </si>
  <si>
    <t>CL1382SJ49</t>
  </si>
  <si>
    <t>1223DJ8001</t>
  </si>
  <si>
    <t>RO378</t>
  </si>
  <si>
    <t>Zenderstraat</t>
  </si>
  <si>
    <t>1223DJ</t>
  </si>
  <si>
    <t>CL1223DJ80</t>
  </si>
  <si>
    <t>1382TX23001</t>
  </si>
  <si>
    <t>RO031</t>
  </si>
  <si>
    <t>M.Nijhoffstraat</t>
  </si>
  <si>
    <t>230</t>
  </si>
  <si>
    <t>1382TX</t>
  </si>
  <si>
    <t>CL1382TX230</t>
  </si>
  <si>
    <t>1382RT3401</t>
  </si>
  <si>
    <t>RO034</t>
  </si>
  <si>
    <t>H.Marsmanstraat</t>
  </si>
  <si>
    <t>1382RT</t>
  </si>
  <si>
    <t>CL1382RT34</t>
  </si>
  <si>
    <t>1382TX23002</t>
  </si>
  <si>
    <t>RO032</t>
  </si>
  <si>
    <t>1382TR201</t>
  </si>
  <si>
    <t>RO033</t>
  </si>
  <si>
    <t>1382TR</t>
  </si>
  <si>
    <t>CL1382TR2</t>
  </si>
  <si>
    <t>1382SN4902</t>
  </si>
  <si>
    <t>RO041</t>
  </si>
  <si>
    <t>Jan Prinsstraat</t>
  </si>
  <si>
    <t>1382SN</t>
  </si>
  <si>
    <t>CL1382SN49</t>
  </si>
  <si>
    <t>1382SJ4901</t>
  </si>
  <si>
    <t>RO036</t>
  </si>
  <si>
    <t>1382SZ2201</t>
  </si>
  <si>
    <t>RO042</t>
  </si>
  <si>
    <t>E. du Perronstraat</t>
  </si>
  <si>
    <t>22</t>
  </si>
  <si>
    <t>1382SZ</t>
  </si>
  <si>
    <t>CL1382SZ22</t>
  </si>
  <si>
    <t>1382DJ5301</t>
  </si>
  <si>
    <t>RO057</t>
  </si>
  <si>
    <t>Dichtershof</t>
  </si>
  <si>
    <t>1382DJ</t>
  </si>
  <si>
    <t>CL1382DJ53</t>
  </si>
  <si>
    <t>1382TG4701</t>
  </si>
  <si>
    <t>RO048</t>
  </si>
  <si>
    <t>J.H.Leopoldhof</t>
  </si>
  <si>
    <t>1382TG</t>
  </si>
  <si>
    <t>CL1382TG47</t>
  </si>
  <si>
    <t>1382SN4901</t>
  </si>
  <si>
    <t>RO040</t>
  </si>
  <si>
    <t>1404GZ7403</t>
  </si>
  <si>
    <t>VO071</t>
  </si>
  <si>
    <t>Burgemeester de Bordesstraat</t>
  </si>
  <si>
    <t>1404GZ</t>
  </si>
  <si>
    <t>CL1404GZ74</t>
  </si>
  <si>
    <t>1241CK4502</t>
  </si>
  <si>
    <t>VO012</t>
  </si>
  <si>
    <t>Kerklaan</t>
  </si>
  <si>
    <t>1241CK</t>
  </si>
  <si>
    <t>CL1241CK45</t>
  </si>
  <si>
    <t>1403AH12601</t>
  </si>
  <si>
    <t>RO850</t>
  </si>
  <si>
    <t>Ceintuurbaan</t>
  </si>
  <si>
    <t>126</t>
  </si>
  <si>
    <t>1403AH</t>
  </si>
  <si>
    <t>CL1403AH126</t>
  </si>
  <si>
    <t>1241CK4501</t>
  </si>
  <si>
    <t>VO011</t>
  </si>
  <si>
    <t>1399VW102</t>
  </si>
  <si>
    <t>VO088</t>
  </si>
  <si>
    <t>Kocherplantsoen</t>
  </si>
  <si>
    <t>1A 1</t>
  </si>
  <si>
    <t>1399VW</t>
  </si>
  <si>
    <t>CL1399VW1</t>
  </si>
  <si>
    <t>1261NK12602</t>
  </si>
  <si>
    <t>RO252</t>
  </si>
  <si>
    <t>Wetering</t>
  </si>
  <si>
    <t>1261NK</t>
  </si>
  <si>
    <t>CL1261NK126</t>
  </si>
  <si>
    <t>1261NK12601</t>
  </si>
  <si>
    <t>VO239</t>
  </si>
  <si>
    <t>1382TM3301</t>
  </si>
  <si>
    <t>RO052</t>
  </si>
  <si>
    <t>Aart van der Leeuwstraat</t>
  </si>
  <si>
    <t>33</t>
  </si>
  <si>
    <t>1382TM</t>
  </si>
  <si>
    <t>CL1382TM33</t>
  </si>
  <si>
    <t>1214GK5201</t>
  </si>
  <si>
    <t>RO505</t>
  </si>
  <si>
    <t>Fuchsiastraat</t>
  </si>
  <si>
    <t>1214GK</t>
  </si>
  <si>
    <t>CL1214GK52</t>
  </si>
  <si>
    <t>1382DE101</t>
  </si>
  <si>
    <t>RO053</t>
  </si>
  <si>
    <t>1382DE</t>
  </si>
  <si>
    <t>CL1382DE1</t>
  </si>
  <si>
    <t>1223RM1401</t>
  </si>
  <si>
    <t>RO364</t>
  </si>
  <si>
    <t>CL1223RM14</t>
  </si>
  <si>
    <t>1222KP12202</t>
  </si>
  <si>
    <t>RO461</t>
  </si>
  <si>
    <t>Jacob van Campenlaan</t>
  </si>
  <si>
    <t>1222KP</t>
  </si>
  <si>
    <t>CL1222KP122</t>
  </si>
  <si>
    <t>1222KP12201</t>
  </si>
  <si>
    <t>VO441</t>
  </si>
  <si>
    <t>1222KD9101</t>
  </si>
  <si>
    <t>RO459</t>
  </si>
  <si>
    <t>1222KD</t>
  </si>
  <si>
    <t>CL1222KD91</t>
  </si>
  <si>
    <t>1222KD9102</t>
  </si>
  <si>
    <t>VO442</t>
  </si>
  <si>
    <t>1222KB2901</t>
  </si>
  <si>
    <t>RO457</t>
  </si>
  <si>
    <t>1222KB</t>
  </si>
  <si>
    <t>CL1222KB29</t>
  </si>
  <si>
    <t>1222KB2902</t>
  </si>
  <si>
    <t>VO443</t>
  </si>
  <si>
    <t>1222EL401</t>
  </si>
  <si>
    <t>RO389</t>
  </si>
  <si>
    <t>Bonnikestraat</t>
  </si>
  <si>
    <t>1222EL</t>
  </si>
  <si>
    <t>CL1222EL4</t>
  </si>
  <si>
    <t>1223RM1402</t>
  </si>
  <si>
    <t>RO365</t>
  </si>
  <si>
    <t>1274LD1401</t>
  </si>
  <si>
    <t>RO445</t>
  </si>
  <si>
    <t>1218GW4701</t>
  </si>
  <si>
    <t>RO404</t>
  </si>
  <si>
    <t>Zuidermeent</t>
  </si>
  <si>
    <t>1218GW</t>
  </si>
  <si>
    <t>CL1218GW47</t>
  </si>
  <si>
    <t>1218GW4702</t>
  </si>
  <si>
    <t>RO405</t>
  </si>
  <si>
    <t>1231DA5301</t>
  </si>
  <si>
    <t>RO394</t>
  </si>
  <si>
    <t>St. Annepad</t>
  </si>
  <si>
    <t>1231DA</t>
  </si>
  <si>
    <t>CL1231DA53</t>
  </si>
  <si>
    <t>1211AZ201</t>
  </si>
  <si>
    <t>RO757</t>
  </si>
  <si>
    <t>Schoolstraat</t>
  </si>
  <si>
    <t>1211AZ</t>
  </si>
  <si>
    <t>CL1211AZ2</t>
  </si>
  <si>
    <t>1231BG5102</t>
  </si>
  <si>
    <t>RO397</t>
  </si>
  <si>
    <t>1261LJ101</t>
  </si>
  <si>
    <t>RO255</t>
  </si>
  <si>
    <t>Viersloot</t>
  </si>
  <si>
    <t>1261LJ</t>
  </si>
  <si>
    <t>CL1261LJ1</t>
  </si>
  <si>
    <t>1241XZ701</t>
  </si>
  <si>
    <t>RO403</t>
  </si>
  <si>
    <t>Curtevenneweg</t>
  </si>
  <si>
    <t>1241XZ</t>
  </si>
  <si>
    <t>CL1241XZ7</t>
  </si>
  <si>
    <t>1381EX3801</t>
  </si>
  <si>
    <t>RO004</t>
  </si>
  <si>
    <t>J.A.Fijnvandraatlaan</t>
  </si>
  <si>
    <t>1381EX</t>
  </si>
  <si>
    <t>CL1381EX38</t>
  </si>
  <si>
    <t>1275DK102</t>
  </si>
  <si>
    <t>VO104</t>
  </si>
  <si>
    <t>1274PE6002</t>
  </si>
  <si>
    <t>VO116</t>
  </si>
  <si>
    <t>1276HM6802</t>
  </si>
  <si>
    <t>VO113</t>
  </si>
  <si>
    <t>1274PE6001</t>
  </si>
  <si>
    <t>RO669</t>
  </si>
  <si>
    <t>1275DK101</t>
  </si>
  <si>
    <t>RO646</t>
  </si>
  <si>
    <t>1382ST2501</t>
  </si>
  <si>
    <t>RO043</t>
  </si>
  <si>
    <t>Jan Campertplein</t>
  </si>
  <si>
    <t>1382ST</t>
  </si>
  <si>
    <t>CL1382ST25</t>
  </si>
  <si>
    <t>1382TJ4801</t>
  </si>
  <si>
    <t>RO051</t>
  </si>
  <si>
    <t>48</t>
  </si>
  <si>
    <t>1382TJ</t>
  </si>
  <si>
    <t>CL1382TJ48</t>
  </si>
  <si>
    <t>1382SW3201</t>
  </si>
  <si>
    <t>RO044</t>
  </si>
  <si>
    <t>1382SW</t>
  </si>
  <si>
    <t>CL1382SW32</t>
  </si>
  <si>
    <t>1382SC21701</t>
  </si>
  <si>
    <t>RO064</t>
  </si>
  <si>
    <t>1382SC</t>
  </si>
  <si>
    <t>CL1382SC217</t>
  </si>
  <si>
    <t>1382SL5001</t>
  </si>
  <si>
    <t>RO037</t>
  </si>
  <si>
    <t>50</t>
  </si>
  <si>
    <t>1382SL</t>
  </si>
  <si>
    <t>CL1382SL50</t>
  </si>
  <si>
    <t>1382TT11802</t>
  </si>
  <si>
    <t>RO030</t>
  </si>
  <si>
    <t>118</t>
  </si>
  <si>
    <t>1382TT</t>
  </si>
  <si>
    <t>CL1382TT118</t>
  </si>
  <si>
    <t>1276BA101</t>
  </si>
  <si>
    <t>RO243</t>
  </si>
  <si>
    <t>1276BA</t>
  </si>
  <si>
    <t>CL1276BA1</t>
  </si>
  <si>
    <t>1221CN3401</t>
  </si>
  <si>
    <t>RO470</t>
  </si>
  <si>
    <t>Larenseweg</t>
  </si>
  <si>
    <t>34A</t>
  </si>
  <si>
    <t>1221CN</t>
  </si>
  <si>
    <t>CL1221CN34</t>
  </si>
  <si>
    <t>1231SM1501</t>
  </si>
  <si>
    <t>RO399</t>
  </si>
  <si>
    <t>Flits</t>
  </si>
  <si>
    <t>1231SM</t>
  </si>
  <si>
    <t>CL1231SM15</t>
  </si>
  <si>
    <t>1261NG11301</t>
  </si>
  <si>
    <t>RO253</t>
  </si>
  <si>
    <t>1261NG</t>
  </si>
  <si>
    <t>CL1261NG113</t>
  </si>
  <si>
    <t>1223DP27402</t>
  </si>
  <si>
    <t>RO382</t>
  </si>
  <si>
    <t>274</t>
  </si>
  <si>
    <t>1223DP</t>
  </si>
  <si>
    <t>CL1223DP274</t>
  </si>
  <si>
    <t>1222NW201</t>
  </si>
  <si>
    <t>RO390</t>
  </si>
  <si>
    <t>Stephensonlaan</t>
  </si>
  <si>
    <t>1222NW</t>
  </si>
  <si>
    <t>CL1222NW2</t>
  </si>
  <si>
    <t>1222NW202</t>
  </si>
  <si>
    <t>VO444</t>
  </si>
  <si>
    <t>1381DD20401</t>
  </si>
  <si>
    <t>RO005</t>
  </si>
  <si>
    <t>Dr.A.Kuyperlaan</t>
  </si>
  <si>
    <t>204</t>
  </si>
  <si>
    <t>1381DD</t>
  </si>
  <si>
    <t>CL1381DD204</t>
  </si>
  <si>
    <t>1241XZ702</t>
  </si>
  <si>
    <t>VO013</t>
  </si>
  <si>
    <t>1241XZ703</t>
  </si>
  <si>
    <t>VO014</t>
  </si>
  <si>
    <t>kortenhoef</t>
  </si>
  <si>
    <t>1382SN9501</t>
  </si>
  <si>
    <t>RO063</t>
  </si>
  <si>
    <t>CL1382SN95</t>
  </si>
  <si>
    <t>1261NG11302</t>
  </si>
  <si>
    <t>VO238</t>
  </si>
  <si>
    <t>1221EN18204</t>
  </si>
  <si>
    <t>RO797</t>
  </si>
  <si>
    <t>1251BG8101</t>
  </si>
  <si>
    <t>RO454</t>
  </si>
  <si>
    <t>Naarderstraat</t>
  </si>
  <si>
    <t>1251BG</t>
  </si>
  <si>
    <t>CL1251BG81</t>
  </si>
  <si>
    <t>1231BG5101</t>
  </si>
  <si>
    <t>RO396</t>
  </si>
  <si>
    <t>1382SH4701</t>
  </si>
  <si>
    <t>RO035</t>
  </si>
  <si>
    <t>1382SH</t>
  </si>
  <si>
    <t>CL1382SH47</t>
  </si>
  <si>
    <t>1274PA901</t>
  </si>
  <si>
    <t>RO751</t>
  </si>
  <si>
    <t>1261GK701</t>
  </si>
  <si>
    <t>RO641</t>
  </si>
  <si>
    <t>1382TK5001</t>
  </si>
  <si>
    <t>RO050</t>
  </si>
  <si>
    <t>1382TK</t>
  </si>
  <si>
    <t>CL1382TK50</t>
  </si>
  <si>
    <t>1382TH4901</t>
  </si>
  <si>
    <t>RO049</t>
  </si>
  <si>
    <t>1382TH</t>
  </si>
  <si>
    <t>CL1382TH49</t>
  </si>
  <si>
    <t>1216JS43001</t>
  </si>
  <si>
    <t>RO853</t>
  </si>
  <si>
    <t>1382VA5101</t>
  </si>
  <si>
    <t>RO028</t>
  </si>
  <si>
    <t>1382VA</t>
  </si>
  <si>
    <t>CL1382VA51</t>
  </si>
  <si>
    <t>1221KV701</t>
  </si>
  <si>
    <t>RO430</t>
  </si>
  <si>
    <t>Zwaluwplein</t>
  </si>
  <si>
    <t>1221KV</t>
  </si>
  <si>
    <t>CL1221KV7</t>
  </si>
  <si>
    <t>1261ZW602</t>
  </si>
  <si>
    <t>VO237</t>
  </si>
  <si>
    <t>Stroomzijde</t>
  </si>
  <si>
    <t>6B</t>
  </si>
  <si>
    <t>1261ZW</t>
  </si>
  <si>
    <t>CL1261ZW6</t>
  </si>
  <si>
    <t>1261ZW601</t>
  </si>
  <si>
    <t>RO410</t>
  </si>
  <si>
    <t>1382VZ13101</t>
  </si>
  <si>
    <t>RO221</t>
  </si>
  <si>
    <t>1382VZ</t>
  </si>
  <si>
    <t>CL1382VZ131</t>
  </si>
  <si>
    <t>1403PJ10901</t>
  </si>
  <si>
    <t>BO059</t>
  </si>
  <si>
    <t>Weidehof</t>
  </si>
  <si>
    <t>1403PJ</t>
  </si>
  <si>
    <t>CL1403PJ109</t>
  </si>
  <si>
    <t>1274RT23001</t>
  </si>
  <si>
    <t>RO448</t>
  </si>
  <si>
    <t>1274RT</t>
  </si>
  <si>
    <t>CL1274RT230</t>
  </si>
  <si>
    <t>1274ND4401</t>
  </si>
  <si>
    <t>RO806</t>
  </si>
  <si>
    <t>1271VR1401</t>
  </si>
  <si>
    <t>RO484</t>
  </si>
  <si>
    <t>1382TD4801</t>
  </si>
  <si>
    <t>RO047</t>
  </si>
  <si>
    <t>Willem de Merodestraat</t>
  </si>
  <si>
    <t>1382TD</t>
  </si>
  <si>
    <t>CL1382TD48</t>
  </si>
  <si>
    <t>1382TC4901</t>
  </si>
  <si>
    <t>RO045</t>
  </si>
  <si>
    <t>1382TC</t>
  </si>
  <si>
    <t>CL1382TC49</t>
  </si>
  <si>
    <t>1382TE5001</t>
  </si>
  <si>
    <t>RO046</t>
  </si>
  <si>
    <t>1382TE</t>
  </si>
  <si>
    <t>CL1382TE50</t>
  </si>
  <si>
    <t>1273JZ5601</t>
  </si>
  <si>
    <t>RO748</t>
  </si>
  <si>
    <t>1275DS1501</t>
  </si>
  <si>
    <t>RO647</t>
  </si>
  <si>
    <t>Amstenrade</t>
  </si>
  <si>
    <t>1275DS</t>
  </si>
  <si>
    <t>CL1275DS15</t>
  </si>
  <si>
    <t>1276CG1302</t>
  </si>
  <si>
    <t>RO677</t>
  </si>
  <si>
    <t>Kostmand</t>
  </si>
  <si>
    <t>1276CG</t>
  </si>
  <si>
    <t>CL1276CG13</t>
  </si>
  <si>
    <t>1251HT1701</t>
  </si>
  <si>
    <t>RO509</t>
  </si>
  <si>
    <t>Co Bremanlaan</t>
  </si>
  <si>
    <t>1251HT</t>
  </si>
  <si>
    <t>CL1251HT17</t>
  </si>
  <si>
    <t>1276CG1301</t>
  </si>
  <si>
    <t>RO676</t>
  </si>
  <si>
    <t>1275DS1502</t>
  </si>
  <si>
    <t>VO105</t>
  </si>
  <si>
    <t>1274SC1607</t>
  </si>
  <si>
    <t>VO115</t>
  </si>
  <si>
    <t>Oostermeent-Noord</t>
  </si>
  <si>
    <t>1274SC</t>
  </si>
  <si>
    <t>CL1274SC16</t>
  </si>
  <si>
    <t>1274SC1605</t>
  </si>
  <si>
    <t>RO664</t>
  </si>
  <si>
    <t>1241AX101</t>
  </si>
  <si>
    <t>RO690</t>
  </si>
  <si>
    <t>Oudergaarde</t>
  </si>
  <si>
    <t>1 1</t>
  </si>
  <si>
    <t>1241AX</t>
  </si>
  <si>
    <t>CL1241AX1</t>
  </si>
  <si>
    <t>1274SC1606</t>
  </si>
  <si>
    <t>RO665</t>
  </si>
  <si>
    <t>1274RL2601</t>
  </si>
  <si>
    <t>RO654</t>
  </si>
  <si>
    <t>CL1274RL26</t>
  </si>
  <si>
    <t>1211HJ5301</t>
  </si>
  <si>
    <t>RO756</t>
  </si>
  <si>
    <t>Veerstraat</t>
  </si>
  <si>
    <t>1211HJ</t>
  </si>
  <si>
    <t>CL1211HJ53</t>
  </si>
  <si>
    <t>1276KR31401</t>
  </si>
  <si>
    <t>RO753</t>
  </si>
  <si>
    <t>1398GA101</t>
  </si>
  <si>
    <t>BO055</t>
  </si>
  <si>
    <t>Ton Kootsingel</t>
  </si>
  <si>
    <t>1398GA</t>
  </si>
  <si>
    <t>CL1398GA1</t>
  </si>
  <si>
    <t>1251DB1001</t>
  </si>
  <si>
    <t>RO268</t>
  </si>
  <si>
    <t>1217KC202</t>
  </si>
  <si>
    <t>VO119</t>
  </si>
  <si>
    <t>Melkpad</t>
  </si>
  <si>
    <t>2A 2</t>
  </si>
  <si>
    <t>1217KC</t>
  </si>
  <si>
    <t>CL1217KC2</t>
  </si>
  <si>
    <t>1211EE8801</t>
  </si>
  <si>
    <t>RO682</t>
  </si>
  <si>
    <t>1211EE</t>
  </si>
  <si>
    <t>CL1211EE88</t>
  </si>
  <si>
    <t>1217RG801</t>
  </si>
  <si>
    <t>RO634</t>
  </si>
  <si>
    <t>1217RG</t>
  </si>
  <si>
    <t>CL1217RG8</t>
  </si>
  <si>
    <t>1271GC11702</t>
  </si>
  <si>
    <t>RO188</t>
  </si>
  <si>
    <t>IJsbaankade</t>
  </si>
  <si>
    <t>1271GC</t>
  </si>
  <si>
    <t>CL1271GC117</t>
  </si>
  <si>
    <t>1271GC11701</t>
  </si>
  <si>
    <t>VO130</t>
  </si>
  <si>
    <t>1273JZ15702</t>
  </si>
  <si>
    <t>VO107</t>
  </si>
  <si>
    <t>1276LB3001</t>
  </si>
  <si>
    <t>RO474</t>
  </si>
  <si>
    <t>1276LB4201</t>
  </si>
  <si>
    <t>PO112</t>
  </si>
  <si>
    <t>1274RL2602</t>
  </si>
  <si>
    <t>VO109</t>
  </si>
  <si>
    <t>1271GC102</t>
  </si>
  <si>
    <t>VO129</t>
  </si>
  <si>
    <t>CL1271GC1</t>
  </si>
  <si>
    <t>1273JZ15701</t>
  </si>
  <si>
    <t>RO652</t>
  </si>
  <si>
    <t>1211EC5602</t>
  </si>
  <si>
    <t>RO942</t>
  </si>
  <si>
    <t>1211EC</t>
  </si>
  <si>
    <t>CL1211EC56</t>
  </si>
  <si>
    <t>1211EC5601</t>
  </si>
  <si>
    <t>RO683</t>
  </si>
  <si>
    <t>1274LE7801</t>
  </si>
  <si>
    <t>RO447</t>
  </si>
  <si>
    <t>1276LB3002</t>
  </si>
  <si>
    <t>VO124</t>
  </si>
  <si>
    <t>1251HT1702</t>
  </si>
  <si>
    <t>VO028</t>
  </si>
  <si>
    <t>1404EP2901</t>
  </si>
  <si>
    <t>RO195</t>
  </si>
  <si>
    <t>29N</t>
  </si>
  <si>
    <t>1404EP</t>
  </si>
  <si>
    <t>CL1404EP29</t>
  </si>
  <si>
    <t>1394GM502</t>
  </si>
  <si>
    <t>VO131</t>
  </si>
  <si>
    <t>Dammerweg</t>
  </si>
  <si>
    <t>5</t>
  </si>
  <si>
    <t>1394GM</t>
  </si>
  <si>
    <t>CL1394GM5</t>
  </si>
  <si>
    <t>1273RS11401</t>
  </si>
  <si>
    <t>RO201</t>
  </si>
  <si>
    <t>1277AS2801</t>
  </si>
  <si>
    <t>RO229</t>
  </si>
  <si>
    <t>1273RZ19801</t>
  </si>
  <si>
    <t>RO200</t>
  </si>
  <si>
    <t>1274LD3401</t>
  </si>
  <si>
    <t>VO205</t>
  </si>
  <si>
    <t>1277CE1801</t>
  </si>
  <si>
    <t>RO230</t>
  </si>
  <si>
    <t>1412LA1701</t>
  </si>
  <si>
    <t>RO785</t>
  </si>
  <si>
    <t>CL1412LA17</t>
  </si>
  <si>
    <t>1273RH13501</t>
  </si>
  <si>
    <t>RO204</t>
  </si>
  <si>
    <t>1271KW21701</t>
  </si>
  <si>
    <t>RO776</t>
  </si>
  <si>
    <t>1261MR9102</t>
  </si>
  <si>
    <t>RO260</t>
  </si>
  <si>
    <t>1222KV25201</t>
  </si>
  <si>
    <t>RO889</t>
  </si>
  <si>
    <t>252</t>
  </si>
  <si>
    <t>1222KV</t>
  </si>
  <si>
    <t>CL1222KV252</t>
  </si>
  <si>
    <t>1411XX5401</t>
  </si>
  <si>
    <t>RO778</t>
  </si>
  <si>
    <t>1411DL8301</t>
  </si>
  <si>
    <t>RO780</t>
  </si>
  <si>
    <t>1276MC10401</t>
  </si>
  <si>
    <t>RO810</t>
  </si>
  <si>
    <t>1411DL6501</t>
  </si>
  <si>
    <t>RO784</t>
  </si>
  <si>
    <t>1403NW32001</t>
  </si>
  <si>
    <t>RO779</t>
  </si>
  <si>
    <t>320</t>
  </si>
  <si>
    <t>1403NW</t>
  </si>
  <si>
    <t>CL1403NW320</t>
  </si>
  <si>
    <t>1276XB2601</t>
  </si>
  <si>
    <t>RO786</t>
  </si>
  <si>
    <t>1411SV1001</t>
  </si>
  <si>
    <t>RO773</t>
  </si>
  <si>
    <t>1411SP1201</t>
  </si>
  <si>
    <t>RO772</t>
  </si>
  <si>
    <t>1412LA12702</t>
  </si>
  <si>
    <t>VO275</t>
  </si>
  <si>
    <t>1412LA12701</t>
  </si>
  <si>
    <t>RO783</t>
  </si>
  <si>
    <t>1411CJ15701</t>
  </si>
  <si>
    <t>RO777</t>
  </si>
  <si>
    <t>1411XN20101</t>
  </si>
  <si>
    <t>RO770</t>
  </si>
  <si>
    <t>1411VH7301</t>
  </si>
  <si>
    <t>RO771</t>
  </si>
  <si>
    <t>1276CE2401</t>
  </si>
  <si>
    <t>RO237</t>
  </si>
  <si>
    <t>1273SN801</t>
  </si>
  <si>
    <t>RO686</t>
  </si>
  <si>
    <t>1251SZ1801</t>
  </si>
  <si>
    <t>RO639</t>
  </si>
  <si>
    <t>1251ZV702</t>
  </si>
  <si>
    <t>RO650</t>
  </si>
  <si>
    <t>1277AG4701</t>
  </si>
  <si>
    <t>RO672</t>
  </si>
  <si>
    <t>1277AL5401</t>
  </si>
  <si>
    <t>RO675</t>
  </si>
  <si>
    <t>1261ZP2901</t>
  </si>
  <si>
    <t>RO456</t>
  </si>
  <si>
    <t>1402EC3901</t>
  </si>
  <si>
    <t>RO818</t>
  </si>
  <si>
    <t>1223DS8901</t>
  </si>
  <si>
    <t>RO937</t>
  </si>
  <si>
    <t>89</t>
  </si>
  <si>
    <t>1223DS</t>
  </si>
  <si>
    <t>CL1223DS89</t>
  </si>
  <si>
    <t>1402DA101</t>
  </si>
  <si>
    <t>RO931</t>
  </si>
  <si>
    <t>Zilverschoonstraat</t>
  </si>
  <si>
    <t>1402DA</t>
  </si>
  <si>
    <t>CL1402DA1</t>
  </si>
  <si>
    <t>1411HN201</t>
  </si>
  <si>
    <t>RO967</t>
  </si>
  <si>
    <t>Chopinlaan</t>
  </si>
  <si>
    <t>2A 1</t>
  </si>
  <si>
    <t>1411HN</t>
  </si>
  <si>
    <t>CL1411HN2</t>
  </si>
  <si>
    <t>1403GX22301</t>
  </si>
  <si>
    <t>RO938</t>
  </si>
  <si>
    <t>223</t>
  </si>
  <si>
    <t>1403GX</t>
  </si>
  <si>
    <t>CL1403GX223</t>
  </si>
  <si>
    <t>1403HW18201</t>
  </si>
  <si>
    <t>RO128</t>
  </si>
  <si>
    <t>182</t>
  </si>
  <si>
    <t>1403HW</t>
  </si>
  <si>
    <t>CL1403HW182</t>
  </si>
  <si>
    <t>1211LZ1203</t>
  </si>
  <si>
    <t>VO024</t>
  </si>
  <si>
    <t>Pers</t>
  </si>
  <si>
    <t>1212AR14101</t>
  </si>
  <si>
    <t>VO025</t>
  </si>
  <si>
    <t>1216JJ11407</t>
  </si>
  <si>
    <t>VO015</t>
  </si>
  <si>
    <t>1217KN501</t>
  </si>
  <si>
    <t>RB009</t>
  </si>
  <si>
    <t>5A</t>
  </si>
  <si>
    <t>1217KN</t>
  </si>
  <si>
    <t>CL1217KN5</t>
  </si>
  <si>
    <t>1244PC201</t>
  </si>
  <si>
    <t>BKC0036</t>
  </si>
  <si>
    <t>Elisabeth de Walelaan</t>
  </si>
  <si>
    <t>1244PC</t>
  </si>
  <si>
    <t>Ankeveen</t>
  </si>
  <si>
    <t>CL1244PC2</t>
  </si>
  <si>
    <t>1273TA1701</t>
  </si>
  <si>
    <t>VO019</t>
  </si>
  <si>
    <t>Onderwei</t>
  </si>
  <si>
    <t>1273TA</t>
  </si>
  <si>
    <t>CL1273TA17</t>
  </si>
  <si>
    <t>1274PA902</t>
  </si>
  <si>
    <t>VO023</t>
  </si>
  <si>
    <t>1382DC89901</t>
  </si>
  <si>
    <t>RO016</t>
  </si>
  <si>
    <t>899</t>
  </si>
  <si>
    <t>1382DC</t>
  </si>
  <si>
    <t>CL1382DC899</t>
  </si>
  <si>
    <t>1382DC89902</t>
  </si>
  <si>
    <t>RO017</t>
  </si>
  <si>
    <t>1382DC89903</t>
  </si>
  <si>
    <t>RO018</t>
  </si>
  <si>
    <t>1411RC204</t>
  </si>
  <si>
    <t>RO1037</t>
  </si>
  <si>
    <t>Adriaan Dortsmanplein</t>
  </si>
  <si>
    <t>1411RC</t>
  </si>
  <si>
    <t>CL1411RC2</t>
  </si>
  <si>
    <t>1411RC203</t>
  </si>
  <si>
    <t>VO087</t>
  </si>
  <si>
    <t>1411RC202</t>
  </si>
  <si>
    <t>PO215</t>
  </si>
  <si>
    <t>1411RC201</t>
  </si>
  <si>
    <t>BO060</t>
  </si>
  <si>
    <t>1411RA102</t>
  </si>
  <si>
    <t>PO082</t>
  </si>
  <si>
    <t>1411RA104</t>
  </si>
  <si>
    <t>VO098</t>
  </si>
  <si>
    <t>1411PC2704</t>
  </si>
  <si>
    <t>RO618</t>
  </si>
  <si>
    <t>Westwalstraat</t>
  </si>
  <si>
    <t>1411PC</t>
  </si>
  <si>
    <t>CL1411PC27</t>
  </si>
  <si>
    <t>1411PC2701</t>
  </si>
  <si>
    <t>VO082</t>
  </si>
  <si>
    <t>1411PC2703</t>
  </si>
  <si>
    <t>PO057</t>
  </si>
  <si>
    <t>1411PC2702</t>
  </si>
  <si>
    <t>BO053</t>
  </si>
  <si>
    <t>1411RZ503</t>
  </si>
  <si>
    <t>RO601</t>
  </si>
  <si>
    <t>Kooltjesbuurt</t>
  </si>
  <si>
    <t>1411RZ</t>
  </si>
  <si>
    <t>CL1411RZ5</t>
  </si>
  <si>
    <t>1411RZ504</t>
  </si>
  <si>
    <t>RO602</t>
  </si>
  <si>
    <t>1411RZ505</t>
  </si>
  <si>
    <t>VO084</t>
  </si>
  <si>
    <t>1411RZ502</t>
  </si>
  <si>
    <t>PO216</t>
  </si>
  <si>
    <t>1411RZ501</t>
  </si>
  <si>
    <t>BO054</t>
  </si>
  <si>
    <t>1411WB2602</t>
  </si>
  <si>
    <t>RO619</t>
  </si>
  <si>
    <t>Oude Haven</t>
  </si>
  <si>
    <t>1411WB</t>
  </si>
  <si>
    <t>CL1411WB26</t>
  </si>
  <si>
    <t>1411WB2603</t>
  </si>
  <si>
    <t>VO083</t>
  </si>
  <si>
    <t>1411WB2601</t>
  </si>
  <si>
    <t>PO058</t>
  </si>
  <si>
    <t>1411RM1201</t>
  </si>
  <si>
    <t>RO659</t>
  </si>
  <si>
    <t>Oostwalstraat</t>
  </si>
  <si>
    <t>1411RM</t>
  </si>
  <si>
    <t>CL1411RM12</t>
  </si>
  <si>
    <t>1411RM1202</t>
  </si>
  <si>
    <t>VO112</t>
  </si>
  <si>
    <t>1411GG102</t>
  </si>
  <si>
    <t>VO006</t>
  </si>
  <si>
    <t>Godelindeweg</t>
  </si>
  <si>
    <t>1411GG</t>
  </si>
  <si>
    <t>CL1411GG1</t>
  </si>
  <si>
    <t>1251DC1001</t>
  </si>
  <si>
    <t>RO624</t>
  </si>
  <si>
    <t>1276MH20801</t>
  </si>
  <si>
    <t>RO246</t>
  </si>
  <si>
    <t>1252AL5901</t>
  </si>
  <si>
    <t>RO627</t>
  </si>
  <si>
    <t>1261TG2701</t>
  </si>
  <si>
    <t>RO262</t>
  </si>
  <si>
    <t>1251TC2701</t>
  </si>
  <si>
    <t>RO625</t>
  </si>
  <si>
    <t>1274NK1301</t>
  </si>
  <si>
    <t>RO671</t>
  </si>
  <si>
    <t>1274PD201</t>
  </si>
  <si>
    <t>RO668</t>
  </si>
  <si>
    <t>1273SP13801</t>
  </si>
  <si>
    <t>RO687</t>
  </si>
  <si>
    <t>1273MD19601</t>
  </si>
  <si>
    <t>RO680</t>
  </si>
  <si>
    <t>1261ZJ901</t>
  </si>
  <si>
    <t>RO616</t>
  </si>
  <si>
    <t>1262AE901</t>
  </si>
  <si>
    <t>RO657</t>
  </si>
  <si>
    <t>Zuiderzeedreef</t>
  </si>
  <si>
    <t>9A</t>
  </si>
  <si>
    <t>1262AE</t>
  </si>
  <si>
    <t>CL1262AE9</t>
  </si>
  <si>
    <t>1276NJ8802</t>
  </si>
  <si>
    <t>RO661</t>
  </si>
  <si>
    <t>1276MA5201</t>
  </si>
  <si>
    <t>RO249</t>
  </si>
  <si>
    <t>1252AD1001</t>
  </si>
  <si>
    <t>RO640</t>
  </si>
  <si>
    <t>1275AJ4501</t>
  </si>
  <si>
    <t>RO649</t>
  </si>
  <si>
    <t>1274GT8701</t>
  </si>
  <si>
    <t>PO093</t>
  </si>
  <si>
    <t>1403JS10001</t>
  </si>
  <si>
    <t>PO124</t>
  </si>
  <si>
    <t>1401EX2302</t>
  </si>
  <si>
    <t>VO399</t>
  </si>
  <si>
    <t>Poststraat</t>
  </si>
  <si>
    <t>1401EX</t>
  </si>
  <si>
    <t>CL1401EX23</t>
  </si>
  <si>
    <t>1221DH7201</t>
  </si>
  <si>
    <t>RO882</t>
  </si>
  <si>
    <t>Swammerdamstraat</t>
  </si>
  <si>
    <t>1221DH</t>
  </si>
  <si>
    <t>CL1221DH72</t>
  </si>
  <si>
    <t>1216LT102</t>
  </si>
  <si>
    <t>VO248</t>
  </si>
  <si>
    <t>1222AH12501</t>
  </si>
  <si>
    <t>RO1019</t>
  </si>
  <si>
    <t>1403NB8102</t>
  </si>
  <si>
    <t>RO166</t>
  </si>
  <si>
    <t>1399VW101</t>
  </si>
  <si>
    <t>RO622</t>
  </si>
  <si>
    <t>1411RA101</t>
  </si>
  <si>
    <t>BO062</t>
  </si>
  <si>
    <t>1403JM7201</t>
  </si>
  <si>
    <t>PO125</t>
  </si>
  <si>
    <t>1403NE6902</t>
  </si>
  <si>
    <t>RO156</t>
  </si>
  <si>
    <t>69</t>
  </si>
  <si>
    <t>1403NE</t>
  </si>
  <si>
    <t>CL1403NE69</t>
  </si>
  <si>
    <t>1217RG802</t>
  </si>
  <si>
    <t>VO097</t>
  </si>
  <si>
    <t>1216LP101</t>
  </si>
  <si>
    <t>RO910</t>
  </si>
  <si>
    <t>Geert Grootelaan</t>
  </si>
  <si>
    <t>1216LP</t>
  </si>
  <si>
    <t>CL1216LP1</t>
  </si>
  <si>
    <t>1216RR5301</t>
  </si>
  <si>
    <t>RO859</t>
  </si>
  <si>
    <t>1216PG101</t>
  </si>
  <si>
    <t>RO840</t>
  </si>
  <si>
    <t>1216JM27203</t>
  </si>
  <si>
    <t>VO345</t>
  </si>
  <si>
    <t>272</t>
  </si>
  <si>
    <t>1216JM</t>
  </si>
  <si>
    <t>CL1216JM272</t>
  </si>
  <si>
    <t>1403VS2601</t>
  </si>
  <si>
    <t>RO857</t>
  </si>
  <si>
    <t>Anthonie Fokkerstraat</t>
  </si>
  <si>
    <t>1403VS</t>
  </si>
  <si>
    <t>CL1403VS26</t>
  </si>
  <si>
    <t>1271TA601</t>
  </si>
  <si>
    <t>RB007</t>
  </si>
  <si>
    <t>CL1271TA6</t>
  </si>
  <si>
    <t>1399KH1601</t>
  </si>
  <si>
    <t>RO848</t>
  </si>
  <si>
    <t>1213LC901</t>
  </si>
  <si>
    <t>RO877</t>
  </si>
  <si>
    <t>Acaciapark</t>
  </si>
  <si>
    <t>1213LC</t>
  </si>
  <si>
    <t>CL1213LC9</t>
  </si>
  <si>
    <t>1213LR3801</t>
  </si>
  <si>
    <t>RO834</t>
  </si>
  <si>
    <t>1403HH401</t>
  </si>
  <si>
    <t>RO815</t>
  </si>
  <si>
    <t>1401ET18801</t>
  </si>
  <si>
    <t>RO832</t>
  </si>
  <si>
    <t>1403HP29902</t>
  </si>
  <si>
    <t>VO293</t>
  </si>
  <si>
    <t>1403HP29901</t>
  </si>
  <si>
    <t>RO817</t>
  </si>
  <si>
    <t>1403GT11301</t>
  </si>
  <si>
    <t>RO829</t>
  </si>
  <si>
    <t>1402RG12401</t>
  </si>
  <si>
    <t>RO926</t>
  </si>
  <si>
    <t>Laarderweg</t>
  </si>
  <si>
    <t>124</t>
  </si>
  <si>
    <t>1402RG</t>
  </si>
  <si>
    <t>CL1402RG124</t>
  </si>
  <si>
    <t>1213ZA2601</t>
  </si>
  <si>
    <t>RO862</t>
  </si>
  <si>
    <t>Loosdrechtse Bos</t>
  </si>
  <si>
    <t>1213ZA</t>
  </si>
  <si>
    <t>CL1213ZA26</t>
  </si>
  <si>
    <t>1403GV16701</t>
  </si>
  <si>
    <t>RO828</t>
  </si>
  <si>
    <t>1403GP5501</t>
  </si>
  <si>
    <t>RO819</t>
  </si>
  <si>
    <t>1215LV3501</t>
  </si>
  <si>
    <t>RO842</t>
  </si>
  <si>
    <t>1403AT16301</t>
  </si>
  <si>
    <t>RO812</t>
  </si>
  <si>
    <t>1215RB24101</t>
  </si>
  <si>
    <t>RO916</t>
  </si>
  <si>
    <t>1402CV2901</t>
  </si>
  <si>
    <t>RO831</t>
  </si>
  <si>
    <t>1217RH6001</t>
  </si>
  <si>
    <t>RO821</t>
  </si>
  <si>
    <t>1213LJ101</t>
  </si>
  <si>
    <t>RO913</t>
  </si>
  <si>
    <t>Charley Tooropstraat</t>
  </si>
  <si>
    <t>1213LJ</t>
  </si>
  <si>
    <t>CL1213LJ1</t>
  </si>
  <si>
    <t>1403HJ5201</t>
  </si>
  <si>
    <t>RO816</t>
  </si>
  <si>
    <t>1404GB11501</t>
  </si>
  <si>
    <t>RO959</t>
  </si>
  <si>
    <t>115A 1</t>
  </si>
  <si>
    <t>1404GB</t>
  </si>
  <si>
    <t>CL1404GB115</t>
  </si>
  <si>
    <t>1216LS7301</t>
  </si>
  <si>
    <t>RO935</t>
  </si>
  <si>
    <t>1216LS</t>
  </si>
  <si>
    <t>CL1216LS73</t>
  </si>
  <si>
    <t>1404JK1301</t>
  </si>
  <si>
    <t>RO970</t>
  </si>
  <si>
    <t>Prinsenstraat</t>
  </si>
  <si>
    <t>13A</t>
  </si>
  <si>
    <t>1404JK</t>
  </si>
  <si>
    <t>CL1404JK13</t>
  </si>
  <si>
    <t>1216RB202</t>
  </si>
  <si>
    <t>VO341</t>
  </si>
  <si>
    <t>1215NP4602</t>
  </si>
  <si>
    <t>VO465</t>
  </si>
  <si>
    <t>1215NP</t>
  </si>
  <si>
    <t>CL1215NP46</t>
  </si>
  <si>
    <t>1403PJ10903</t>
  </si>
  <si>
    <t>VO033</t>
  </si>
  <si>
    <t>1406TX2201</t>
  </si>
  <si>
    <t>VO074</t>
  </si>
  <si>
    <t>CL1406TX22</t>
  </si>
  <si>
    <t>1411WZ13203</t>
  </si>
  <si>
    <t>VO064</t>
  </si>
  <si>
    <t>Nesciohof</t>
  </si>
  <si>
    <t>1411WZ</t>
  </si>
  <si>
    <t>CL1411WZ132</t>
  </si>
  <si>
    <t>1221JZ7101</t>
  </si>
  <si>
    <t>VO018</t>
  </si>
  <si>
    <t>1403RD101</t>
  </si>
  <si>
    <t>VO031</t>
  </si>
  <si>
    <t>Beeklaan</t>
  </si>
  <si>
    <t>1403RD</t>
  </si>
  <si>
    <t>CL1403RD1</t>
  </si>
  <si>
    <t>1211RZ7401</t>
  </si>
  <si>
    <t>BO058</t>
  </si>
  <si>
    <t>CL1211RZ74</t>
  </si>
  <si>
    <t>1403NB8101</t>
  </si>
  <si>
    <t>VO035</t>
  </si>
  <si>
    <t>1406TX901</t>
  </si>
  <si>
    <t>BO051</t>
  </si>
  <si>
    <t>1403PH6901</t>
  </si>
  <si>
    <t>VO032</t>
  </si>
  <si>
    <t>1403PH</t>
  </si>
  <si>
    <t>CL1403PH69</t>
  </si>
  <si>
    <t>1404GZ7404</t>
  </si>
  <si>
    <t>RO181</t>
  </si>
  <si>
    <t>1404GZ7402</t>
  </si>
  <si>
    <t>RO180</t>
  </si>
  <si>
    <t>1398GA103</t>
  </si>
  <si>
    <t>VO085</t>
  </si>
  <si>
    <t>1406TT35701</t>
  </si>
  <si>
    <t>RO184</t>
  </si>
  <si>
    <t>Plaggenweg</t>
  </si>
  <si>
    <t>357</t>
  </si>
  <si>
    <t>1406TT</t>
  </si>
  <si>
    <t>CL1406TT357</t>
  </si>
  <si>
    <t>1211HJ5302</t>
  </si>
  <si>
    <t>VO318</t>
  </si>
  <si>
    <t>1382DA1201</t>
  </si>
  <si>
    <t>RO055</t>
  </si>
  <si>
    <t>CL1382DA12</t>
  </si>
  <si>
    <t>1275AR5901</t>
  </si>
  <si>
    <t>RO648</t>
  </si>
  <si>
    <t>1404GE15501</t>
  </si>
  <si>
    <t>VO072</t>
  </si>
  <si>
    <t>1403RE5801</t>
  </si>
  <si>
    <t>BO057</t>
  </si>
  <si>
    <t>58</t>
  </si>
  <si>
    <t>1403RE</t>
  </si>
  <si>
    <t>CL1403RE58</t>
  </si>
  <si>
    <t>1411GG101</t>
  </si>
  <si>
    <t>RO096</t>
  </si>
  <si>
    <t>1412LA1702</t>
  </si>
  <si>
    <t>VO276</t>
  </si>
  <si>
    <t>1221CX1204</t>
  </si>
  <si>
    <t>RO429</t>
  </si>
  <si>
    <t>1411EL101</t>
  </si>
  <si>
    <t>RO486</t>
  </si>
  <si>
    <t>Koningin Wilhelminalaan</t>
  </si>
  <si>
    <t>1W 1</t>
  </si>
  <si>
    <t>1411EL</t>
  </si>
  <si>
    <t>CL1411EL1</t>
  </si>
  <si>
    <t>1403NW28601</t>
  </si>
  <si>
    <t>RO158</t>
  </si>
  <si>
    <t>CL1403NW286</t>
  </si>
  <si>
    <t>1412GV701</t>
  </si>
  <si>
    <t>RO095</t>
  </si>
  <si>
    <t>1402HR13801</t>
  </si>
  <si>
    <t>RO932</t>
  </si>
  <si>
    <t>Dr. Abraham Kuyperlaan</t>
  </si>
  <si>
    <t>1402HR</t>
  </si>
  <si>
    <t>CL1402HR138</t>
  </si>
  <si>
    <t>1212EM5002</t>
  </si>
  <si>
    <t>RO357</t>
  </si>
  <si>
    <t>Van Riebeeckweg</t>
  </si>
  <si>
    <t>1212EM</t>
  </si>
  <si>
    <t>CL1212EM50</t>
  </si>
  <si>
    <t>1382RW2101</t>
  </si>
  <si>
    <t>RO058</t>
  </si>
  <si>
    <t>1382RW</t>
  </si>
  <si>
    <t>CL1382RW21</t>
  </si>
  <si>
    <t>1217KC201</t>
  </si>
  <si>
    <t>RO674</t>
  </si>
  <si>
    <t>1275DW4301</t>
  </si>
  <si>
    <t>RO663</t>
  </si>
  <si>
    <t>1214JZ26901</t>
  </si>
  <si>
    <t>RO113.</t>
  </si>
  <si>
    <t>1214JZ</t>
  </si>
  <si>
    <t>CL1214JZ269</t>
  </si>
  <si>
    <t>1382TE9601</t>
  </si>
  <si>
    <t>RO060</t>
  </si>
  <si>
    <t>CL1382TE96</t>
  </si>
  <si>
    <t>1382GZ40101</t>
  </si>
  <si>
    <t>RO502</t>
  </si>
  <si>
    <t>1231DA5302</t>
  </si>
  <si>
    <t>RO395</t>
  </si>
  <si>
    <t>1271XA201</t>
  </si>
  <si>
    <t>RO189</t>
  </si>
  <si>
    <t>1271XA2501</t>
  </si>
  <si>
    <t>RO190</t>
  </si>
  <si>
    <t>1274NS7601</t>
  </si>
  <si>
    <t>RO206</t>
  </si>
  <si>
    <t>1276KV16201</t>
  </si>
  <si>
    <t>RO245</t>
  </si>
  <si>
    <t>1261MT1401</t>
  </si>
  <si>
    <t>RO258</t>
  </si>
  <si>
    <t>1261MR6101</t>
  </si>
  <si>
    <t>RO261</t>
  </si>
  <si>
    <t>1251PN401</t>
  </si>
  <si>
    <t>RO269</t>
  </si>
  <si>
    <t>1274RH21501</t>
  </si>
  <si>
    <t>RO645</t>
  </si>
  <si>
    <t>1271PS2701</t>
  </si>
  <si>
    <t>RO681</t>
  </si>
  <si>
    <t>1274SV3601</t>
  </si>
  <si>
    <t>RO688</t>
  </si>
  <si>
    <t>1271DE8501</t>
  </si>
  <si>
    <t>RO689</t>
  </si>
  <si>
    <t>1276NJ8801</t>
  </si>
  <si>
    <t>PO089</t>
  </si>
  <si>
    <t>1273JZ5602</t>
  </si>
  <si>
    <t>RO749</t>
  </si>
  <si>
    <t>1276CG1304</t>
  </si>
  <si>
    <t>VO123</t>
  </si>
  <si>
    <t>1276ME15601</t>
  </si>
  <si>
    <t>RO247</t>
  </si>
  <si>
    <t>1274KW3001</t>
  </si>
  <si>
    <t>RO468</t>
  </si>
  <si>
    <t>1222KH24302</t>
  </si>
  <si>
    <t>VO398</t>
  </si>
  <si>
    <t>1222KH</t>
  </si>
  <si>
    <t>CL1222KH243</t>
  </si>
  <si>
    <t>1222KH24301</t>
  </si>
  <si>
    <t>RO917</t>
  </si>
  <si>
    <t>1402LZ11201</t>
  </si>
  <si>
    <t>RO958</t>
  </si>
  <si>
    <t>Sint Janslaan</t>
  </si>
  <si>
    <t>1402LZ</t>
  </si>
  <si>
    <t>CL1402LZ112</t>
  </si>
  <si>
    <t>1276NT101</t>
  </si>
  <si>
    <t>VO165</t>
  </si>
  <si>
    <t>1271PS2702</t>
  </si>
  <si>
    <t>VO185</t>
  </si>
  <si>
    <t>1251JB2801</t>
  </si>
  <si>
    <t>PO098</t>
  </si>
  <si>
    <t>Zandgat</t>
  </si>
  <si>
    <t>1251JB</t>
  </si>
  <si>
    <t>CL1251JB28</t>
  </si>
  <si>
    <t>1403HW18202</t>
  </si>
  <si>
    <t>VO207</t>
  </si>
  <si>
    <t>1276KR31402</t>
  </si>
  <si>
    <t>VO251</t>
  </si>
  <si>
    <t>1403AT16302</t>
  </si>
  <si>
    <t>PO121</t>
  </si>
  <si>
    <t>1214GN9702</t>
  </si>
  <si>
    <t>VO388</t>
  </si>
  <si>
    <t>97A</t>
  </si>
  <si>
    <t>1214GN</t>
  </si>
  <si>
    <t>CL1214GN97</t>
  </si>
  <si>
    <t>1403KC10002</t>
  </si>
  <si>
    <t>PO122</t>
  </si>
  <si>
    <t>1382TT11801</t>
  </si>
  <si>
    <t>RO029</t>
  </si>
  <si>
    <t>1215NP4601</t>
  </si>
  <si>
    <t>RO984</t>
  </si>
  <si>
    <t>1223DP27401</t>
  </si>
  <si>
    <t>PO100</t>
  </si>
  <si>
    <t>1215PS3101</t>
  </si>
  <si>
    <t>RO869</t>
  </si>
  <si>
    <t>Sweerslaan</t>
  </si>
  <si>
    <t>1215PS</t>
  </si>
  <si>
    <t>CL1215PS31</t>
  </si>
  <si>
    <t>1401EX2301</t>
  </si>
  <si>
    <t>RO918</t>
  </si>
  <si>
    <t>1215PL3102</t>
  </si>
  <si>
    <t>VO320</t>
  </si>
  <si>
    <t>1216JM27202</t>
  </si>
  <si>
    <t>RO855</t>
  </si>
  <si>
    <t>1403EG5001</t>
  </si>
  <si>
    <t>RO990</t>
  </si>
  <si>
    <t>Koekoeklaan</t>
  </si>
  <si>
    <t>1403EG</t>
  </si>
  <si>
    <t>CL1403EG50</t>
  </si>
  <si>
    <t>1273JT2201</t>
  </si>
  <si>
    <t>RO864</t>
  </si>
  <si>
    <t>Monnickskamp</t>
  </si>
  <si>
    <t>1273JT</t>
  </si>
  <si>
    <t>CL1273JT22</t>
  </si>
  <si>
    <t>1215NW29801</t>
  </si>
  <si>
    <t>RO985</t>
  </si>
  <si>
    <t>298</t>
  </si>
  <si>
    <t>1215NW</t>
  </si>
  <si>
    <t>CL1215NW298</t>
  </si>
  <si>
    <t>1403NE6103</t>
  </si>
  <si>
    <t>RO947</t>
  </si>
  <si>
    <t>CL1403NE61</t>
  </si>
  <si>
    <t>1412LA1101</t>
  </si>
  <si>
    <t>RO948</t>
  </si>
  <si>
    <t>1216ND24301</t>
  </si>
  <si>
    <t>RO858</t>
  </si>
  <si>
    <t>1216ND24302</t>
  </si>
  <si>
    <t>VO347</t>
  </si>
  <si>
    <t>1221DH7202</t>
  </si>
  <si>
    <t>VO363</t>
  </si>
  <si>
    <t>1216RH16402</t>
  </si>
  <si>
    <t>VO343</t>
  </si>
  <si>
    <t>164</t>
  </si>
  <si>
    <t>1216RH</t>
  </si>
  <si>
    <t>CL1216RH164</t>
  </si>
  <si>
    <t>1216JS43002</t>
  </si>
  <si>
    <t>VO344</t>
  </si>
  <si>
    <t>1215PV101</t>
  </si>
  <si>
    <t>RO870</t>
  </si>
  <si>
    <t>1215PV</t>
  </si>
  <si>
    <t>CL1215PV1</t>
  </si>
  <si>
    <t>1223DK12001</t>
  </si>
  <si>
    <t>RO379</t>
  </si>
  <si>
    <t>120</t>
  </si>
  <si>
    <t>1223DK</t>
  </si>
  <si>
    <t>CL1223DK120</t>
  </si>
  <si>
    <t>1406TS2501</t>
  </si>
  <si>
    <t>RO183</t>
  </si>
  <si>
    <t>Majellapark</t>
  </si>
  <si>
    <t>1406TS</t>
  </si>
  <si>
    <t>CL1406TS25</t>
  </si>
  <si>
    <t>1411WZ13202</t>
  </si>
  <si>
    <t>RO529</t>
  </si>
  <si>
    <t>1403RE5803</t>
  </si>
  <si>
    <t>RO159</t>
  </si>
  <si>
    <t>1403PJ10902</t>
  </si>
  <si>
    <t>RO157</t>
  </si>
  <si>
    <t>1401ET15001</t>
  </si>
  <si>
    <t>RO106</t>
  </si>
  <si>
    <t>150</t>
  </si>
  <si>
    <t>CL1401ET150</t>
  </si>
  <si>
    <t>1223HA3901</t>
  </si>
  <si>
    <t>RO376</t>
  </si>
  <si>
    <t>Jupiterstraat</t>
  </si>
  <si>
    <t>1223HA</t>
  </si>
  <si>
    <t>CL1223HA39</t>
  </si>
  <si>
    <t>1403RL17801</t>
  </si>
  <si>
    <t>RO466</t>
  </si>
  <si>
    <t>178</t>
  </si>
  <si>
    <t>1403RL</t>
  </si>
  <si>
    <t>CL1403RL178</t>
  </si>
  <si>
    <t>1274KV201</t>
  </si>
  <si>
    <t>RO814</t>
  </si>
  <si>
    <t>Maasland</t>
  </si>
  <si>
    <t>1274KV</t>
  </si>
  <si>
    <t>CL1274KV2</t>
  </si>
  <si>
    <t>1211CC3402</t>
  </si>
  <si>
    <t>RO946</t>
  </si>
  <si>
    <t>Herenstraat</t>
  </si>
  <si>
    <t>1211CC</t>
  </si>
  <si>
    <t>CL1211CC34</t>
  </si>
  <si>
    <t>1401RA1501</t>
  </si>
  <si>
    <t>RO902</t>
  </si>
  <si>
    <t>15D</t>
  </si>
  <si>
    <t>1401RA</t>
  </si>
  <si>
    <t>CL1401RA15</t>
  </si>
  <si>
    <t>1403NS18801</t>
  </si>
  <si>
    <t>RO167</t>
  </si>
  <si>
    <t>1403NS</t>
  </si>
  <si>
    <t>CL1403NS188</t>
  </si>
  <si>
    <t>1394JS101</t>
  </si>
  <si>
    <t>RO162</t>
  </si>
  <si>
    <t>Wilgenlaan</t>
  </si>
  <si>
    <t>1394JS</t>
  </si>
  <si>
    <t>CL1394JS1</t>
  </si>
  <si>
    <t>1394JV601</t>
  </si>
  <si>
    <t>RO160</t>
  </si>
  <si>
    <t>Cederlaan</t>
  </si>
  <si>
    <t>1394JV</t>
  </si>
  <si>
    <t>CL1394JV6</t>
  </si>
  <si>
    <t>1394JT2301</t>
  </si>
  <si>
    <t>RO161</t>
  </si>
  <si>
    <t>Olmenlaan</t>
  </si>
  <si>
    <t>1394JT</t>
  </si>
  <si>
    <t>CL1394JT23</t>
  </si>
  <si>
    <t>1398GA104</t>
  </si>
  <si>
    <t>RO620</t>
  </si>
  <si>
    <t>1398XW15901</t>
  </si>
  <si>
    <t>RO074</t>
  </si>
  <si>
    <t>Weesperstraat</t>
  </si>
  <si>
    <t>159</t>
  </si>
  <si>
    <t>1398XW</t>
  </si>
  <si>
    <t>CL1398XW159</t>
  </si>
  <si>
    <t>1399GL401</t>
  </si>
  <si>
    <t>VO007</t>
  </si>
  <si>
    <t>G.A. Heinzelaan</t>
  </si>
  <si>
    <t>1399GL</t>
  </si>
  <si>
    <t>CL1399GL4</t>
  </si>
  <si>
    <t>1402BS7701</t>
  </si>
  <si>
    <t>VO289</t>
  </si>
  <si>
    <t>Dr. Schaepmanlaan</t>
  </si>
  <si>
    <t>77</t>
  </si>
  <si>
    <t>1402BS</t>
  </si>
  <si>
    <t>CL1402BS77</t>
  </si>
  <si>
    <t>1402BS7702</t>
  </si>
  <si>
    <t>RO434</t>
  </si>
  <si>
    <t>1221EN18205</t>
  </si>
  <si>
    <t>VO334</t>
  </si>
  <si>
    <t>1383CC202</t>
  </si>
  <si>
    <t>VO010</t>
  </si>
  <si>
    <t>G.J.Wiefferingdreef</t>
  </si>
  <si>
    <t>1383CC</t>
  </si>
  <si>
    <t>CL1383CC2</t>
  </si>
  <si>
    <t>1403NV28201</t>
  </si>
  <si>
    <t>VO030</t>
  </si>
  <si>
    <t>1403PB54201</t>
  </si>
  <si>
    <t>RO151</t>
  </si>
  <si>
    <t>542</t>
  </si>
  <si>
    <t>1403PB</t>
  </si>
  <si>
    <t>CL1403PB542</t>
  </si>
  <si>
    <t>1403PC61201</t>
  </si>
  <si>
    <t>RO150</t>
  </si>
  <si>
    <t>612</t>
  </si>
  <si>
    <t>1403PC</t>
  </si>
  <si>
    <t>CL1403PC612</t>
  </si>
  <si>
    <t>1403PD68201</t>
  </si>
  <si>
    <t>RO149</t>
  </si>
  <si>
    <t>682</t>
  </si>
  <si>
    <t>1403PD</t>
  </si>
  <si>
    <t>CL1403PD682</t>
  </si>
  <si>
    <t>1402KM10601</t>
  </si>
  <si>
    <t>RO173</t>
  </si>
  <si>
    <t>De Dennen</t>
  </si>
  <si>
    <t>1402KM</t>
  </si>
  <si>
    <t>CL1402KM106</t>
  </si>
  <si>
    <t>1231NP701</t>
  </si>
  <si>
    <t>RO928</t>
  </si>
  <si>
    <t>1382HE11101</t>
  </si>
  <si>
    <t>RO498</t>
  </si>
  <si>
    <t>1382KE101</t>
  </si>
  <si>
    <t>RO008</t>
  </si>
  <si>
    <t>1382KE</t>
  </si>
  <si>
    <t>CL1382KE1</t>
  </si>
  <si>
    <t>1411DZ2401</t>
  </si>
  <si>
    <t>GFE0037</t>
  </si>
  <si>
    <t>1216JM27204</t>
  </si>
  <si>
    <t>GFE0149</t>
  </si>
  <si>
    <t>1382KN8601</t>
  </si>
  <si>
    <t>RB035</t>
  </si>
  <si>
    <t>Aquamarin</t>
  </si>
  <si>
    <t>86</t>
  </si>
  <si>
    <t>1382KN</t>
  </si>
  <si>
    <t>CL1382KN86</t>
  </si>
  <si>
    <t>1223NH8802</t>
  </si>
  <si>
    <t>RB029</t>
  </si>
  <si>
    <t>Anthony Fokkerweg</t>
  </si>
  <si>
    <t>1223NH</t>
  </si>
  <si>
    <t>CL1223NH88</t>
  </si>
  <si>
    <t>1411EL1701</t>
  </si>
  <si>
    <t>RB003</t>
  </si>
  <si>
    <t>17F</t>
  </si>
  <si>
    <t>CL1411EL17</t>
  </si>
  <si>
    <t>1223NK17802</t>
  </si>
  <si>
    <t>RB033</t>
  </si>
  <si>
    <t>1223NK</t>
  </si>
  <si>
    <t>CL1223NK178</t>
  </si>
  <si>
    <t>1394EK1801</t>
  </si>
  <si>
    <t>RB034</t>
  </si>
  <si>
    <t>Jozef Israelslaan</t>
  </si>
  <si>
    <t>1394EK</t>
  </si>
  <si>
    <t>CL1394EK18</t>
  </si>
  <si>
    <t>1223NH8801</t>
  </si>
  <si>
    <t>RB028</t>
  </si>
  <si>
    <t>1222CJ1401</t>
  </si>
  <si>
    <t>RB027</t>
  </si>
  <si>
    <t>De Kupstraat</t>
  </si>
  <si>
    <t>1222CJ</t>
  </si>
  <si>
    <t>CL1222CJ14</t>
  </si>
  <si>
    <t>1223NH12802</t>
  </si>
  <si>
    <t>RB031</t>
  </si>
  <si>
    <t>128</t>
  </si>
  <si>
    <t>CL1223NH128</t>
  </si>
  <si>
    <t>1215RS6401</t>
  </si>
  <si>
    <t>RB016</t>
  </si>
  <si>
    <t>Van Kinsbergenlaan</t>
  </si>
  <si>
    <t>1215RS</t>
  </si>
  <si>
    <t>CL1215RS64</t>
  </si>
  <si>
    <t>1223NK17801</t>
  </si>
  <si>
    <t>RB032</t>
  </si>
  <si>
    <t>1223NG4801</t>
  </si>
  <si>
    <t>RB037</t>
  </si>
  <si>
    <t>1223NG</t>
  </si>
  <si>
    <t>CL1223NG48</t>
  </si>
  <si>
    <t>1231TE1701</t>
  </si>
  <si>
    <t>RB036</t>
  </si>
  <si>
    <t>Regenboog</t>
  </si>
  <si>
    <t>1231TE</t>
  </si>
  <si>
    <t>CL1231TE17</t>
  </si>
  <si>
    <t>1215RJ6601</t>
  </si>
  <si>
    <t>RB014</t>
  </si>
  <si>
    <t>Kolhornseweg</t>
  </si>
  <si>
    <t>1215RJ</t>
  </si>
  <si>
    <t>CL1215RJ66</t>
  </si>
  <si>
    <t>1273JZ2503</t>
  </si>
  <si>
    <t>VO108</t>
  </si>
  <si>
    <t>1403NZ40201</t>
  </si>
  <si>
    <t>RO153</t>
  </si>
  <si>
    <t>402</t>
  </si>
  <si>
    <t>1403NZ</t>
  </si>
  <si>
    <t>CL1403NZ402</t>
  </si>
  <si>
    <t>1403NZ38001</t>
  </si>
  <si>
    <t>RO154</t>
  </si>
  <si>
    <t>380</t>
  </si>
  <si>
    <t>CL1403NZ380</t>
  </si>
  <si>
    <t>1403PA47201</t>
  </si>
  <si>
    <t>RO152</t>
  </si>
  <si>
    <t>472</t>
  </si>
  <si>
    <t>1403PA</t>
  </si>
  <si>
    <t>CL1403PA472</t>
  </si>
  <si>
    <t>1223NG7801</t>
  </si>
  <si>
    <t>RB038</t>
  </si>
  <si>
    <t>78K</t>
  </si>
  <si>
    <t>CL1223NG78</t>
  </si>
  <si>
    <t>1231NG18401</t>
  </si>
  <si>
    <t>RB046</t>
  </si>
  <si>
    <t>184A</t>
  </si>
  <si>
    <t>CL1231NG184</t>
  </si>
  <si>
    <t>1215NW29802</t>
  </si>
  <si>
    <t>VO466</t>
  </si>
  <si>
    <t>1216ST22201</t>
  </si>
  <si>
    <t>RO960</t>
  </si>
  <si>
    <t>222</t>
  </si>
  <si>
    <t>1216ST</t>
  </si>
  <si>
    <t>CL1216ST222</t>
  </si>
  <si>
    <t>1277EP5601</t>
  </si>
  <si>
    <t>VO264</t>
  </si>
  <si>
    <t>CL1277EP56</t>
  </si>
  <si>
    <t>1277EP8201</t>
  </si>
  <si>
    <t>VO265</t>
  </si>
  <si>
    <t>82</t>
  </si>
  <si>
    <t>CL1277EP82</t>
  </si>
  <si>
    <t>1411CN3802</t>
  </si>
  <si>
    <t>RO086</t>
  </si>
  <si>
    <t>Prinses Marijkehof</t>
  </si>
  <si>
    <t>1411CN</t>
  </si>
  <si>
    <t>CL1411CN38</t>
  </si>
  <si>
    <t>1411HN202</t>
  </si>
  <si>
    <t>VO447</t>
  </si>
  <si>
    <t>1398VA501</t>
  </si>
  <si>
    <t>RO076</t>
  </si>
  <si>
    <t>Ravelijnspad</t>
  </si>
  <si>
    <t>1398VA</t>
  </si>
  <si>
    <t>CL1398VA5</t>
  </si>
  <si>
    <t>1273JZ2501</t>
  </si>
  <si>
    <t>PO086</t>
  </si>
  <si>
    <t>1221DG3801</t>
  </si>
  <si>
    <t>RO979</t>
  </si>
  <si>
    <t>1221DG</t>
  </si>
  <si>
    <t>CL1221DG38</t>
  </si>
  <si>
    <t>1221LM7501</t>
  </si>
  <si>
    <t>RO907</t>
  </si>
  <si>
    <t>Jac. P. Thijsseplein</t>
  </si>
  <si>
    <t>75</t>
  </si>
  <si>
    <t>1221LM</t>
  </si>
  <si>
    <t>CL1221LM75</t>
  </si>
  <si>
    <t>1411MC103</t>
  </si>
  <si>
    <t>RO098</t>
  </si>
  <si>
    <t>1215NX35002</t>
  </si>
  <si>
    <t>VO467</t>
  </si>
  <si>
    <t>1277EN201</t>
  </si>
  <si>
    <t>VO261</t>
  </si>
  <si>
    <t>1277EN</t>
  </si>
  <si>
    <t>CL1277EN2</t>
  </si>
  <si>
    <t>1277EN2001</t>
  </si>
  <si>
    <t>VO262</t>
  </si>
  <si>
    <t>CL1277EN20</t>
  </si>
  <si>
    <t>1211GJ4101</t>
  </si>
  <si>
    <t>BO056</t>
  </si>
  <si>
    <t>1383BH4901</t>
  </si>
  <si>
    <t>RO473</t>
  </si>
  <si>
    <t>Ravelijn</t>
  </si>
  <si>
    <t>1383BH</t>
  </si>
  <si>
    <t>CL1383BH49</t>
  </si>
  <si>
    <t>1382MN7002</t>
  </si>
  <si>
    <t>RO068</t>
  </si>
  <si>
    <t>1211CC3401</t>
  </si>
  <si>
    <t>RO613</t>
  </si>
  <si>
    <t>1213ZD11001</t>
  </si>
  <si>
    <t>RO322</t>
  </si>
  <si>
    <t>110</t>
  </si>
  <si>
    <t>1213ZD</t>
  </si>
  <si>
    <t>CL1213ZD110</t>
  </si>
  <si>
    <t>1405AN3801</t>
  </si>
  <si>
    <t>RO472</t>
  </si>
  <si>
    <t>Slochterenlaan</t>
  </si>
  <si>
    <t>1405AN</t>
  </si>
  <si>
    <t>CL1405AN38</t>
  </si>
  <si>
    <t>1411EL301</t>
  </si>
  <si>
    <t>RO087</t>
  </si>
  <si>
    <t>3F 8</t>
  </si>
  <si>
    <t>CL1411EL3</t>
  </si>
  <si>
    <t>1215PL3101</t>
  </si>
  <si>
    <t>RO836</t>
  </si>
  <si>
    <t>1403NE6102</t>
  </si>
  <si>
    <t>PO169</t>
  </si>
  <si>
    <t>1214BE22801</t>
  </si>
  <si>
    <t>RO643</t>
  </si>
  <si>
    <t>228</t>
  </si>
  <si>
    <t>1214BE</t>
  </si>
  <si>
    <t>CL1214BE228</t>
  </si>
  <si>
    <t>1214BE22802</t>
  </si>
  <si>
    <t>VO102</t>
  </si>
  <si>
    <t>1251TL101</t>
  </si>
  <si>
    <t>GFE0039</t>
  </si>
  <si>
    <t>Postiljon</t>
  </si>
  <si>
    <t>1251TL</t>
  </si>
  <si>
    <t>CL1251TL1</t>
  </si>
  <si>
    <t>1274PA903</t>
  </si>
  <si>
    <t>GFE0001</t>
  </si>
  <si>
    <t>1211HJ5304</t>
  </si>
  <si>
    <t>GFE0040</t>
  </si>
  <si>
    <t>1211BA2106</t>
  </si>
  <si>
    <t>GFE0254</t>
  </si>
  <si>
    <t>1216HS10103</t>
  </si>
  <si>
    <t>VO307</t>
  </si>
  <si>
    <t>1276CH3301</t>
  </si>
  <si>
    <t>VO337</t>
  </si>
  <si>
    <t>1276CH</t>
  </si>
  <si>
    <t>CL1276CH33</t>
  </si>
  <si>
    <t>1215PS3102</t>
  </si>
  <si>
    <t>VO303</t>
  </si>
  <si>
    <t>1216PK10102</t>
  </si>
  <si>
    <t>VO361</t>
  </si>
  <si>
    <t>1216PK</t>
  </si>
  <si>
    <t>CL1216PK101</t>
  </si>
  <si>
    <t>1403JJ7201</t>
  </si>
  <si>
    <t>VO296</t>
  </si>
  <si>
    <t>1403KC10001</t>
  </si>
  <si>
    <t>RO822</t>
  </si>
  <si>
    <t>1223KV101</t>
  </si>
  <si>
    <t>RO885</t>
  </si>
  <si>
    <t>Den Ool</t>
  </si>
  <si>
    <t>1223KV</t>
  </si>
  <si>
    <t>CL1223KV1</t>
  </si>
  <si>
    <t>1222NV8301</t>
  </si>
  <si>
    <t>RO903</t>
  </si>
  <si>
    <t>1222NV</t>
  </si>
  <si>
    <t>CL1222NV83</t>
  </si>
  <si>
    <t>1403AV20901</t>
  </si>
  <si>
    <t>RO894</t>
  </si>
  <si>
    <t>1403AV</t>
  </si>
  <si>
    <t>CL1403AV209</t>
  </si>
  <si>
    <t>1403PE76201</t>
  </si>
  <si>
    <t>RO943</t>
  </si>
  <si>
    <t>762</t>
  </si>
  <si>
    <t>1403PE</t>
  </si>
  <si>
    <t>CL1403PE762</t>
  </si>
  <si>
    <t>1223KR101</t>
  </si>
  <si>
    <t>RO886</t>
  </si>
  <si>
    <t>Vogelpan</t>
  </si>
  <si>
    <t>1223KR</t>
  </si>
  <si>
    <t>CL1223KR1</t>
  </si>
  <si>
    <t>1215PG9101</t>
  </si>
  <si>
    <t>RO911</t>
  </si>
  <si>
    <t>Van Brakellaan</t>
  </si>
  <si>
    <t>1215PG</t>
  </si>
  <si>
    <t>CL1215PG91</t>
  </si>
  <si>
    <t>1222BE17801</t>
  </si>
  <si>
    <t>RO890</t>
  </si>
  <si>
    <t>1222BE</t>
  </si>
  <si>
    <t>CL1222BE178</t>
  </si>
  <si>
    <t>1213LM12301</t>
  </si>
  <si>
    <t>RO915</t>
  </si>
  <si>
    <t>1213LM</t>
  </si>
  <si>
    <t>CL1213LM123</t>
  </si>
  <si>
    <t>1403JA301</t>
  </si>
  <si>
    <t>RO966</t>
  </si>
  <si>
    <t>Aaltje Noordewierlaan</t>
  </si>
  <si>
    <t>1403JA</t>
  </si>
  <si>
    <t>CL1403JA3</t>
  </si>
  <si>
    <t>1403AP6901</t>
  </si>
  <si>
    <t>RO860</t>
  </si>
  <si>
    <t>Amersfoortsestraatweg</t>
  </si>
  <si>
    <t>69A 1</t>
  </si>
  <si>
    <t>1403AP</t>
  </si>
  <si>
    <t>CL1403AP69</t>
  </si>
  <si>
    <t>1274RN9601</t>
  </si>
  <si>
    <t>RO950</t>
  </si>
  <si>
    <t>1274RN</t>
  </si>
  <si>
    <t>CL1274RN96</t>
  </si>
  <si>
    <t>1403TN4801</t>
  </si>
  <si>
    <t>RO893</t>
  </si>
  <si>
    <t>48A</t>
  </si>
  <si>
    <t>1403TN</t>
  </si>
  <si>
    <t>CL1403TN48</t>
  </si>
  <si>
    <t>1403TM201</t>
  </si>
  <si>
    <t>RO899</t>
  </si>
  <si>
    <t>1403TM</t>
  </si>
  <si>
    <t>CL1403TM2</t>
  </si>
  <si>
    <t>1403JX10002</t>
  </si>
  <si>
    <t>RO823</t>
  </si>
  <si>
    <t>1403JM7202</t>
  </si>
  <si>
    <t>RO825</t>
  </si>
  <si>
    <t>1403HA8801</t>
  </si>
  <si>
    <t>RO898</t>
  </si>
  <si>
    <t>1403HA</t>
  </si>
  <si>
    <t>CL1403HA88</t>
  </si>
  <si>
    <t>1223JN15801</t>
  </si>
  <si>
    <t>RO887</t>
  </si>
  <si>
    <t>Kamerlingh Onnesweg</t>
  </si>
  <si>
    <t>158</t>
  </si>
  <si>
    <t>1223JN</t>
  </si>
  <si>
    <t>CL1223JN158</t>
  </si>
  <si>
    <t>1214GN9701</t>
  </si>
  <si>
    <t>RO908</t>
  </si>
  <si>
    <t>1222AJ18701</t>
  </si>
  <si>
    <t>RO906</t>
  </si>
  <si>
    <t>187</t>
  </si>
  <si>
    <t>CL1222AJ187</t>
  </si>
  <si>
    <t>1403EA301</t>
  </si>
  <si>
    <t>RO897</t>
  </si>
  <si>
    <t>3A 1</t>
  </si>
  <si>
    <t>1403EA</t>
  </si>
  <si>
    <t>CL1403EA3</t>
  </si>
  <si>
    <t>1221AM2201</t>
  </si>
  <si>
    <t>RO883</t>
  </si>
  <si>
    <t>Maria Beshof</t>
  </si>
  <si>
    <t>1221AM</t>
  </si>
  <si>
    <t>CL1221AM22</t>
  </si>
  <si>
    <t>1231PB101</t>
  </si>
  <si>
    <t>PO155</t>
  </si>
  <si>
    <t>Veendijk</t>
  </si>
  <si>
    <t>1A AP02</t>
  </si>
  <si>
    <t>1231PB</t>
  </si>
  <si>
    <t>CL1231PB1</t>
  </si>
  <si>
    <t>1382XC42701</t>
  </si>
  <si>
    <t>PO213</t>
  </si>
  <si>
    <t>1213LK5701</t>
  </si>
  <si>
    <t>PO160</t>
  </si>
  <si>
    <t>57</t>
  </si>
  <si>
    <t>1213LK</t>
  </si>
  <si>
    <t>CL1213LK57</t>
  </si>
  <si>
    <t>1403NE6101</t>
  </si>
  <si>
    <t>VO427</t>
  </si>
  <si>
    <t>1276CG1303</t>
  </si>
  <si>
    <t>PO135</t>
  </si>
  <si>
    <t>1403SL101</t>
  </si>
  <si>
    <t>RO930</t>
  </si>
  <si>
    <t>T.B. Huurmanlaan</t>
  </si>
  <si>
    <t>1403SL</t>
  </si>
  <si>
    <t>CL1403SL1</t>
  </si>
  <si>
    <t>1411HH9201</t>
  </si>
  <si>
    <t>RO968</t>
  </si>
  <si>
    <t>92A 1</t>
  </si>
  <si>
    <t>1411HH</t>
  </si>
  <si>
    <t>CL1411HH92</t>
  </si>
  <si>
    <t>1411HH9202</t>
  </si>
  <si>
    <t>VO448</t>
  </si>
  <si>
    <t>1412LA1102</t>
  </si>
  <si>
    <t>VO428</t>
  </si>
  <si>
    <t>1394NE302</t>
  </si>
  <si>
    <t>VO481</t>
  </si>
  <si>
    <t>De Kooi</t>
  </si>
  <si>
    <t>1394NE</t>
  </si>
  <si>
    <t>CL1394NE3</t>
  </si>
  <si>
    <t>1275DB2401</t>
  </si>
  <si>
    <t>RO997</t>
  </si>
  <si>
    <t>Duivenvoorde</t>
  </si>
  <si>
    <t>1275DB</t>
  </si>
  <si>
    <t>CL1275DB24</t>
  </si>
  <si>
    <t>1217PV2901</t>
  </si>
  <si>
    <t>RO998</t>
  </si>
  <si>
    <t>Schuttersweg</t>
  </si>
  <si>
    <t>1217PV</t>
  </si>
  <si>
    <t>CL1217PV29</t>
  </si>
  <si>
    <t>1394NE301</t>
  </si>
  <si>
    <t>RO999</t>
  </si>
  <si>
    <t>1211KJ9302</t>
  </si>
  <si>
    <t>VO490</t>
  </si>
  <si>
    <t>93</t>
  </si>
  <si>
    <t>1211KJ</t>
  </si>
  <si>
    <t>CL1211KJ93</t>
  </si>
  <si>
    <t>1402KG13301</t>
  </si>
  <si>
    <t>RO1002</t>
  </si>
  <si>
    <t>1216RR2304</t>
  </si>
  <si>
    <t>PO203</t>
  </si>
  <si>
    <t>1402KG13302</t>
  </si>
  <si>
    <t>VO483</t>
  </si>
  <si>
    <t>1402LZ11202</t>
  </si>
  <si>
    <t>VO438</t>
  </si>
  <si>
    <t>1406PX8005</t>
  </si>
  <si>
    <t>PO152</t>
  </si>
  <si>
    <t>Cacaostraat</t>
  </si>
  <si>
    <t>1406PX</t>
  </si>
  <si>
    <t>CL1406PX80</t>
  </si>
  <si>
    <t>1215NT20204</t>
  </si>
  <si>
    <t>PO172</t>
  </si>
  <si>
    <t>202</t>
  </si>
  <si>
    <t>1215NT</t>
  </si>
  <si>
    <t>CL1215NT202</t>
  </si>
  <si>
    <t>1403SL103</t>
  </si>
  <si>
    <t>PO165</t>
  </si>
  <si>
    <t>1275DR11501</t>
  </si>
  <si>
    <t>RO1007</t>
  </si>
  <si>
    <t>1401ES8401</t>
  </si>
  <si>
    <t>RO983</t>
  </si>
  <si>
    <t>84</t>
  </si>
  <si>
    <t>1401ES</t>
  </si>
  <si>
    <t>CL1401ES84</t>
  </si>
  <si>
    <t>1251SH101</t>
  </si>
  <si>
    <t>RO988</t>
  </si>
  <si>
    <t>Vreedenburgh</t>
  </si>
  <si>
    <t>1251SH</t>
  </si>
  <si>
    <t>CL1251SH1</t>
  </si>
  <si>
    <t>1241AX102</t>
  </si>
  <si>
    <t>VO463</t>
  </si>
  <si>
    <t>1271CR11202</t>
  </si>
  <si>
    <t>VO449</t>
  </si>
  <si>
    <t>1271CR11201</t>
  </si>
  <si>
    <t>RO969</t>
  </si>
  <si>
    <t>1251SH102</t>
  </si>
  <si>
    <t>VO469</t>
  </si>
  <si>
    <t>1211HJ5303</t>
  </si>
  <si>
    <t>PO131</t>
  </si>
  <si>
    <t>1221KM3701</t>
  </si>
  <si>
    <t>RO383</t>
  </si>
  <si>
    <t>Pelikaanstraat</t>
  </si>
  <si>
    <t>37</t>
  </si>
  <si>
    <t>1221KM</t>
  </si>
  <si>
    <t>CL1221KM37</t>
  </si>
  <si>
    <t>1211KJ9301</t>
  </si>
  <si>
    <t>RO679</t>
  </si>
  <si>
    <t>1403JS10002</t>
  </si>
  <si>
    <t>RO824</t>
  </si>
  <si>
    <t>1394GM501</t>
  </si>
  <si>
    <t>RO515</t>
  </si>
  <si>
    <t>1215RP6501</t>
  </si>
  <si>
    <t>RB015</t>
  </si>
  <si>
    <t>1215RP</t>
  </si>
  <si>
    <t>CL1215RP65</t>
  </si>
  <si>
    <t>1216RH16401</t>
  </si>
  <si>
    <t>RO851</t>
  </si>
  <si>
    <t>1215RC28901</t>
  </si>
  <si>
    <t>RO1017</t>
  </si>
  <si>
    <t>1221NA2701</t>
  </si>
  <si>
    <t>RO974</t>
  </si>
  <si>
    <t>Korte Noorderweg</t>
  </si>
  <si>
    <t>27G</t>
  </si>
  <si>
    <t>1221NA</t>
  </si>
  <si>
    <t>CL1221NA27</t>
  </si>
  <si>
    <t>1218CC5101</t>
  </si>
  <si>
    <t>RO977</t>
  </si>
  <si>
    <t>Noordermeent</t>
  </si>
  <si>
    <t>1218CC</t>
  </si>
  <si>
    <t>CL1218CC51</t>
  </si>
  <si>
    <t>1222AJ18501</t>
  </si>
  <si>
    <t>RO1018</t>
  </si>
  <si>
    <t>1216RP701</t>
  </si>
  <si>
    <t>RO1014</t>
  </si>
  <si>
    <t>1216RP702</t>
  </si>
  <si>
    <t>VO497</t>
  </si>
  <si>
    <t>1214NB3001</t>
  </si>
  <si>
    <t>RO1016</t>
  </si>
  <si>
    <t>1214NB</t>
  </si>
  <si>
    <t>CL1214NB30</t>
  </si>
  <si>
    <t>1215AV3501</t>
  </si>
  <si>
    <t>RO952</t>
  </si>
  <si>
    <t>Nieuwlandseweg</t>
  </si>
  <si>
    <t>1215AV</t>
  </si>
  <si>
    <t>CL1215AV35</t>
  </si>
  <si>
    <t>1383DJ3601</t>
  </si>
  <si>
    <t>RO002</t>
  </si>
  <si>
    <t>Mouterspad</t>
  </si>
  <si>
    <t>1383DJ</t>
  </si>
  <si>
    <t>CL1383DJ36</t>
  </si>
  <si>
    <t>1221EN18201</t>
  </si>
  <si>
    <t>RO798</t>
  </si>
  <si>
    <t>1215NP4603</t>
  </si>
  <si>
    <t>PO187</t>
  </si>
  <si>
    <t>1221CK8301</t>
  </si>
  <si>
    <t>RO978</t>
  </si>
  <si>
    <t>83A</t>
  </si>
  <si>
    <t>1221CK</t>
  </si>
  <si>
    <t>CL1221CK83</t>
  </si>
  <si>
    <t>1216ML102</t>
  </si>
  <si>
    <t>PO138</t>
  </si>
  <si>
    <t>1273RS9201</t>
  </si>
  <si>
    <t>GFE0047</t>
  </si>
  <si>
    <t>CL1273RS92</t>
  </si>
  <si>
    <t>1217SV4401</t>
  </si>
  <si>
    <t>RO276</t>
  </si>
  <si>
    <t>44 1</t>
  </si>
  <si>
    <t>1217SV</t>
  </si>
  <si>
    <t>CL1217SV44</t>
  </si>
  <si>
    <t>1412AR9501</t>
  </si>
  <si>
    <t>RO833</t>
  </si>
  <si>
    <t>1216PK10101</t>
  </si>
  <si>
    <t>RO879</t>
  </si>
  <si>
    <t>1223NH12801</t>
  </si>
  <si>
    <t>RB030</t>
  </si>
  <si>
    <t>1402KL4401</t>
  </si>
  <si>
    <t>RO914</t>
  </si>
  <si>
    <t>1402KL</t>
  </si>
  <si>
    <t>CL1402KL44</t>
  </si>
  <si>
    <t>1271GC101</t>
  </si>
  <si>
    <t>RO185</t>
  </si>
  <si>
    <t>1211RZ7403</t>
  </si>
  <si>
    <t>RO607</t>
  </si>
  <si>
    <t>1382XD50103</t>
  </si>
  <si>
    <t>RO024</t>
  </si>
  <si>
    <t>1394JP301</t>
  </si>
  <si>
    <t>RO813</t>
  </si>
  <si>
    <t>1382TZ1502</t>
  </si>
  <si>
    <t>PO214</t>
  </si>
  <si>
    <t>1382XD50101</t>
  </si>
  <si>
    <t>PO212</t>
  </si>
  <si>
    <t>1411HN203</t>
  </si>
  <si>
    <t>PO177</t>
  </si>
  <si>
    <t>1215PR1101</t>
  </si>
  <si>
    <t>RO953</t>
  </si>
  <si>
    <t>Zoutmanlaan</t>
  </si>
  <si>
    <t>1215PR</t>
  </si>
  <si>
    <t>CL1215PR11</t>
  </si>
  <si>
    <t>1215NW29803</t>
  </si>
  <si>
    <t>PO188</t>
  </si>
  <si>
    <t>1398EB7101</t>
  </si>
  <si>
    <t>RO980</t>
  </si>
  <si>
    <t>Nooit Gedacht</t>
  </si>
  <si>
    <t>1398EB</t>
  </si>
  <si>
    <t>CL1398EB71</t>
  </si>
  <si>
    <t>1223KE201</t>
  </si>
  <si>
    <t>RO987</t>
  </si>
  <si>
    <t>Zevenbergen</t>
  </si>
  <si>
    <t>1223KE</t>
  </si>
  <si>
    <t>CL1223KE2</t>
  </si>
  <si>
    <t>1215NX35003</t>
  </si>
  <si>
    <t>PO189</t>
  </si>
  <si>
    <t>1222KD12301</t>
  </si>
  <si>
    <t>RO956</t>
  </si>
  <si>
    <t>CL1222KD123</t>
  </si>
  <si>
    <t>1401TV101</t>
  </si>
  <si>
    <t>RO991</t>
  </si>
  <si>
    <t>Noorderweg</t>
  </si>
  <si>
    <t>1B</t>
  </si>
  <si>
    <t>1401TV</t>
  </si>
  <si>
    <t>CL1401TV1</t>
  </si>
  <si>
    <t>1271CP5601</t>
  </si>
  <si>
    <t>RO971</t>
  </si>
  <si>
    <t>1271CP</t>
  </si>
  <si>
    <t>CL1271CP56</t>
  </si>
  <si>
    <t>1271CS17201</t>
  </si>
  <si>
    <t>RO972</t>
  </si>
  <si>
    <t>172</t>
  </si>
  <si>
    <t>1271CS</t>
  </si>
  <si>
    <t>CL1271CS172</t>
  </si>
  <si>
    <t>1404HN1601</t>
  </si>
  <si>
    <t>RO995</t>
  </si>
  <si>
    <t>Mariastraat</t>
  </si>
  <si>
    <t>16D</t>
  </si>
  <si>
    <t>1404HN</t>
  </si>
  <si>
    <t>CL1404HN16</t>
  </si>
  <si>
    <t>1412GM1601</t>
  </si>
  <si>
    <t>RO994</t>
  </si>
  <si>
    <t>Pater Wijnterlaan</t>
  </si>
  <si>
    <t>1412GM</t>
  </si>
  <si>
    <t>CL1412GM16</t>
  </si>
  <si>
    <t>1401TV102</t>
  </si>
  <si>
    <t>VO472</t>
  </si>
  <si>
    <t>1402KD5301</t>
  </si>
  <si>
    <t>RO1009</t>
  </si>
  <si>
    <t>1274RR17801</t>
  </si>
  <si>
    <t>RO951</t>
  </si>
  <si>
    <t>1274RR</t>
  </si>
  <si>
    <t>CL1274RR178</t>
  </si>
  <si>
    <t>1223KB1201</t>
  </si>
  <si>
    <t>RO976</t>
  </si>
  <si>
    <t>Baerbergen</t>
  </si>
  <si>
    <t>1223KB</t>
  </si>
  <si>
    <t>CL1223KB12</t>
  </si>
  <si>
    <t>1212EM5001</t>
  </si>
  <si>
    <t>RO356</t>
  </si>
  <si>
    <t>1215PS3103</t>
  </si>
  <si>
    <t>PO153</t>
  </si>
  <si>
    <t>1216JJ11409</t>
  </si>
  <si>
    <t>GFE0282</t>
  </si>
  <si>
    <t>1411CN3801</t>
  </si>
  <si>
    <t>RO085</t>
  </si>
  <si>
    <t>1382CJ11702</t>
  </si>
  <si>
    <t>RO139</t>
  </si>
  <si>
    <t>1277EN4201</t>
  </si>
  <si>
    <t>VO263</t>
  </si>
  <si>
    <t>CL1277EN42</t>
  </si>
  <si>
    <t>1217DV3201</t>
  </si>
  <si>
    <t>RO1031</t>
  </si>
  <si>
    <t>1221LP5401</t>
  </si>
  <si>
    <t>RO884</t>
  </si>
  <si>
    <t>1221LP</t>
  </si>
  <si>
    <t>CL1221LP54</t>
  </si>
  <si>
    <t>1223DH4001</t>
  </si>
  <si>
    <t>RO377</t>
  </si>
  <si>
    <t>1223DH</t>
  </si>
  <si>
    <t>CL1223DH40</t>
  </si>
  <si>
    <t>1251JB2802</t>
  </si>
  <si>
    <t>GFE0222</t>
  </si>
  <si>
    <t>1262AE902</t>
  </si>
  <si>
    <t>VO141</t>
  </si>
  <si>
    <t>1251MD201</t>
  </si>
  <si>
    <t>RO993</t>
  </si>
  <si>
    <t>Pastoor Hendrikspark</t>
  </si>
  <si>
    <t>1251MD</t>
  </si>
  <si>
    <t>CL1251MD2</t>
  </si>
  <si>
    <t>1222CL1704</t>
  </si>
  <si>
    <t>PO140</t>
  </si>
  <si>
    <t>1222CL</t>
  </si>
  <si>
    <t>CL1222CL17</t>
  </si>
  <si>
    <t>1231VZ101</t>
  </si>
  <si>
    <t>RO934</t>
  </si>
  <si>
    <t>Godelindehof</t>
  </si>
  <si>
    <t>1231VZ</t>
  </si>
  <si>
    <t>CL1231VZ1</t>
  </si>
  <si>
    <t>1221CD202</t>
  </si>
  <si>
    <t>VO404</t>
  </si>
  <si>
    <t>Verbindingslaan</t>
  </si>
  <si>
    <t>1221CD</t>
  </si>
  <si>
    <t>CL1221CD2</t>
  </si>
  <si>
    <t>1222GR3301</t>
  </si>
  <si>
    <t>RO945</t>
  </si>
  <si>
    <t>Salmstraat</t>
  </si>
  <si>
    <t>1222GR</t>
  </si>
  <si>
    <t>CL1222GR33</t>
  </si>
  <si>
    <t>1215NT20201</t>
  </si>
  <si>
    <t>RO954</t>
  </si>
  <si>
    <t>1403AV20903</t>
  </si>
  <si>
    <t>RO895</t>
  </si>
  <si>
    <t>1221CD11502</t>
  </si>
  <si>
    <t>VO403</t>
  </si>
  <si>
    <t>CL1221CD115</t>
  </si>
  <si>
    <t>1251SH103</t>
  </si>
  <si>
    <t>PO191</t>
  </si>
  <si>
    <t>1384AW7105</t>
  </si>
  <si>
    <t>PO146</t>
  </si>
  <si>
    <t>CL1384AW71</t>
  </si>
  <si>
    <t>1215NT20202</t>
  </si>
  <si>
    <t>RO955</t>
  </si>
  <si>
    <t>1223MV1301</t>
  </si>
  <si>
    <t>X05</t>
  </si>
  <si>
    <t>Joop Stokkermansstraat</t>
  </si>
  <si>
    <t>1223MV</t>
  </si>
  <si>
    <t>CL1223MV13</t>
  </si>
  <si>
    <t>1223MV1302</t>
  </si>
  <si>
    <t>X11</t>
  </si>
  <si>
    <t>1398EB7103</t>
  </si>
  <si>
    <t>GFE0250</t>
  </si>
  <si>
    <t>1221CK8303</t>
  </si>
  <si>
    <t>GFE0247</t>
  </si>
  <si>
    <t>1222EL2604</t>
  </si>
  <si>
    <t>GFE0242</t>
  </si>
  <si>
    <t>CL1222EL26</t>
  </si>
  <si>
    <t>1271WB5701</t>
  </si>
  <si>
    <t>GFE0256</t>
  </si>
  <si>
    <t>Oranjehof</t>
  </si>
  <si>
    <t>1271WB</t>
  </si>
  <si>
    <t>CL1271WB57</t>
  </si>
  <si>
    <t>1274GW4403</t>
  </si>
  <si>
    <t>GFE0075</t>
  </si>
  <si>
    <t>1411HN204</t>
  </si>
  <si>
    <t>GFE0236</t>
  </si>
  <si>
    <t>1274RR17802</t>
  </si>
  <si>
    <t>GFE0091</t>
  </si>
  <si>
    <t>1274RN9602</t>
  </si>
  <si>
    <t>GFE0094</t>
  </si>
  <si>
    <t>1274RR17803</t>
  </si>
  <si>
    <t>GFE0092</t>
  </si>
  <si>
    <t>1222JZ4401</t>
  </si>
  <si>
    <t>RO929</t>
  </si>
  <si>
    <t>1222JZ</t>
  </si>
  <si>
    <t>CL1222JZ44</t>
  </si>
  <si>
    <t>1411HG9001</t>
  </si>
  <si>
    <t>RO949</t>
  </si>
  <si>
    <t>90</t>
  </si>
  <si>
    <t>1411HG</t>
  </si>
  <si>
    <t>CL1411HG90</t>
  </si>
  <si>
    <t>1398DR101</t>
  </si>
  <si>
    <t>RO957</t>
  </si>
  <si>
    <t>Cornelis Kraijenhoffstraat</t>
  </si>
  <si>
    <t>1398DR</t>
  </si>
  <si>
    <t>CL1398DR1</t>
  </si>
  <si>
    <t>1406PX8001</t>
  </si>
  <si>
    <t>RO866</t>
  </si>
  <si>
    <t>1213AX1201</t>
  </si>
  <si>
    <t>RO873</t>
  </si>
  <si>
    <t>1213AX</t>
  </si>
  <si>
    <t>CL1213AX12</t>
  </si>
  <si>
    <t>1214GR24503</t>
  </si>
  <si>
    <t>PO141</t>
  </si>
  <si>
    <t>245</t>
  </si>
  <si>
    <t>1214GR</t>
  </si>
  <si>
    <t>CL1214GR245</t>
  </si>
  <si>
    <t>1211BA102</t>
  </si>
  <si>
    <t>VO146</t>
  </si>
  <si>
    <t>CL1211BA1</t>
  </si>
  <si>
    <t>1251CK1003</t>
  </si>
  <si>
    <t>PO144</t>
  </si>
  <si>
    <t>Rijksweg West</t>
  </si>
  <si>
    <t>1251CK</t>
  </si>
  <si>
    <t>CL1251CK10</t>
  </si>
  <si>
    <t>1231NP704</t>
  </si>
  <si>
    <t>PO162</t>
  </si>
  <si>
    <t>1241AX103</t>
  </si>
  <si>
    <t>PO185</t>
  </si>
  <si>
    <t>1213LJ102</t>
  </si>
  <si>
    <t>VO397</t>
  </si>
  <si>
    <t>1404GB11502</t>
  </si>
  <si>
    <t>VO439</t>
  </si>
  <si>
    <t>115 A 1</t>
  </si>
  <si>
    <t>1403GG2801</t>
  </si>
  <si>
    <t>RO896</t>
  </si>
  <si>
    <t>Cornelia de Langelaan</t>
  </si>
  <si>
    <t>1403GG</t>
  </si>
  <si>
    <t>CL1403GG28</t>
  </si>
  <si>
    <t>1403GG2802</t>
  </si>
  <si>
    <t>VO377</t>
  </si>
  <si>
    <t>1404DE10102</t>
  </si>
  <si>
    <t>VO414</t>
  </si>
  <si>
    <t>1404DE</t>
  </si>
  <si>
    <t>CL1404DE101</t>
  </si>
  <si>
    <t>1404DE10101</t>
  </si>
  <si>
    <t>RO933</t>
  </si>
  <si>
    <t>1404JK1302</t>
  </si>
  <si>
    <t>VO455</t>
  </si>
  <si>
    <t>1216LS7302</t>
  </si>
  <si>
    <t>VO416</t>
  </si>
  <si>
    <t>1223DS8902</t>
  </si>
  <si>
    <t>VO418</t>
  </si>
  <si>
    <t>1215RB24102</t>
  </si>
  <si>
    <t>VO396</t>
  </si>
  <si>
    <t>1213ZA2602</t>
  </si>
  <si>
    <t>VO308</t>
  </si>
  <si>
    <t>1402RG12402</t>
  </si>
  <si>
    <t>VO405</t>
  </si>
  <si>
    <t>1222CL1703</t>
  </si>
  <si>
    <t>VO359</t>
  </si>
  <si>
    <t>1406PX8003</t>
  </si>
  <si>
    <t>RO868</t>
  </si>
  <si>
    <t>1406PX8004</t>
  </si>
  <si>
    <t>VO302</t>
  </si>
  <si>
    <t>1222CL1707</t>
  </si>
  <si>
    <t>RO876</t>
  </si>
  <si>
    <t>1213LC902</t>
  </si>
  <si>
    <t>VO360</t>
  </si>
  <si>
    <t>1216LP102</t>
  </si>
  <si>
    <t>VO390</t>
  </si>
  <si>
    <t>1216JM27209</t>
  </si>
  <si>
    <t>RO854</t>
  </si>
  <si>
    <t>1222JW28102</t>
  </si>
  <si>
    <t>VO340</t>
  </si>
  <si>
    <t>281</t>
  </si>
  <si>
    <t>CL1222JW281</t>
  </si>
  <si>
    <t>1251CK1602</t>
  </si>
  <si>
    <t>VO355</t>
  </si>
  <si>
    <t>CL1251CK16</t>
  </si>
  <si>
    <t>1251CK1002</t>
  </si>
  <si>
    <t>VO358</t>
  </si>
  <si>
    <t>1251CK1001</t>
  </si>
  <si>
    <t>RO874</t>
  </si>
  <si>
    <t>1231PD2101</t>
  </si>
  <si>
    <t>RO872</t>
  </si>
  <si>
    <t>21B</t>
  </si>
  <si>
    <t>1231PD</t>
  </si>
  <si>
    <t>CL1231PD21</t>
  </si>
  <si>
    <t>1222JW28101</t>
  </si>
  <si>
    <t>RO838</t>
  </si>
  <si>
    <t>1398DL304</t>
  </si>
  <si>
    <t>BO065</t>
  </si>
  <si>
    <t>1398DL303</t>
  </si>
  <si>
    <t>VO351</t>
  </si>
  <si>
    <t>1403AH12602</t>
  </si>
  <si>
    <t>VO342</t>
  </si>
  <si>
    <t>1214GR24501</t>
  </si>
  <si>
    <t>RO865</t>
  </si>
  <si>
    <t>1251CK1601</t>
  </si>
  <si>
    <t>RO871</t>
  </si>
  <si>
    <t>1231PD2102</t>
  </si>
  <si>
    <t>VO356</t>
  </si>
  <si>
    <t>1214GR24502</t>
  </si>
  <si>
    <t>VO354</t>
  </si>
  <si>
    <t>1251SL1901</t>
  </si>
  <si>
    <t>RO861</t>
  </si>
  <si>
    <t>De Veenen</t>
  </si>
  <si>
    <t>1251SL</t>
  </si>
  <si>
    <t>CL1251SL19</t>
  </si>
  <si>
    <t>1251SL1902</t>
  </si>
  <si>
    <t>VO306</t>
  </si>
  <si>
    <t>1222NX4601</t>
  </si>
  <si>
    <t>RO905</t>
  </si>
  <si>
    <t>1222NX</t>
  </si>
  <si>
    <t>CL1222NX46</t>
  </si>
  <si>
    <t>1222NX4602</t>
  </si>
  <si>
    <t>VO395</t>
  </si>
  <si>
    <t>1222EL2603</t>
  </si>
  <si>
    <t>PO181</t>
  </si>
  <si>
    <t>1384AW1501</t>
  </si>
  <si>
    <t>RO941</t>
  </si>
  <si>
    <t>1403VS2602</t>
  </si>
  <si>
    <t>VO346</t>
  </si>
  <si>
    <t>1382GZ40103</t>
  </si>
  <si>
    <t>PO161</t>
  </si>
  <si>
    <t>1222AH12502</t>
  </si>
  <si>
    <t>VO502</t>
  </si>
  <si>
    <t>1405AL101</t>
  </si>
  <si>
    <t>RO1000</t>
  </si>
  <si>
    <t>1405AL</t>
  </si>
  <si>
    <t>CL1405AL1</t>
  </si>
  <si>
    <t>1402DA102</t>
  </si>
  <si>
    <t>VO412</t>
  </si>
  <si>
    <t>1384AW1502</t>
  </si>
  <si>
    <t>VO422</t>
  </si>
  <si>
    <t>1222HT12902</t>
  </si>
  <si>
    <t>VO426</t>
  </si>
  <si>
    <t>Stalpaertstraat</t>
  </si>
  <si>
    <t>129</t>
  </si>
  <si>
    <t>1222HT</t>
  </si>
  <si>
    <t>CL1222HT129</t>
  </si>
  <si>
    <t>1222GR3302</t>
  </si>
  <si>
    <t>VO425</t>
  </si>
  <si>
    <t>1216LS7303</t>
  </si>
  <si>
    <t>GFE0175</t>
  </si>
  <si>
    <t>1406PX8006</t>
  </si>
  <si>
    <t>GFE0101</t>
  </si>
  <si>
    <t>1213WX406</t>
  </si>
  <si>
    <t>GFE0217</t>
  </si>
  <si>
    <t>1231PD2104</t>
  </si>
  <si>
    <t>GFE0238</t>
  </si>
  <si>
    <t>1275DS1504</t>
  </si>
  <si>
    <t>GFE0116</t>
  </si>
  <si>
    <t>1411HG9004</t>
  </si>
  <si>
    <t>GFE0201</t>
  </si>
  <si>
    <t>1216ST22203</t>
  </si>
  <si>
    <t>GFE0209</t>
  </si>
  <si>
    <t>1403PE76203</t>
  </si>
  <si>
    <t>GFE0193</t>
  </si>
  <si>
    <t>1218CC5104</t>
  </si>
  <si>
    <t>GFE0246</t>
  </si>
  <si>
    <t>1402LZ11203</t>
  </si>
  <si>
    <t>GFE0208</t>
  </si>
  <si>
    <t>1411WZ13204</t>
  </si>
  <si>
    <t>GFE0192</t>
  </si>
  <si>
    <t>1276DD5905</t>
  </si>
  <si>
    <t>GFE0123</t>
  </si>
  <si>
    <t>1403HA8804</t>
  </si>
  <si>
    <t>GFE0137</t>
  </si>
  <si>
    <t>1262BA1904</t>
  </si>
  <si>
    <t>GFE0164</t>
  </si>
  <si>
    <t>Rueterlaan</t>
  </si>
  <si>
    <t>1262BA</t>
  </si>
  <si>
    <t>CL1262BA19</t>
  </si>
  <si>
    <t>1402KL4404</t>
  </si>
  <si>
    <t>GFE0158</t>
  </si>
  <si>
    <t>1223KV103</t>
  </si>
  <si>
    <t>GFE0126</t>
  </si>
  <si>
    <t>1251TC2703</t>
  </si>
  <si>
    <t>GFE0218</t>
  </si>
  <si>
    <t>1251CK1004</t>
  </si>
  <si>
    <t>GFE0120</t>
  </si>
  <si>
    <t>1398DR104</t>
  </si>
  <si>
    <t>GFE0207</t>
  </si>
  <si>
    <t>1403VS2603</t>
  </si>
  <si>
    <t>GFE0108</t>
  </si>
  <si>
    <t>1221LP5403</t>
  </si>
  <si>
    <t>GFE0125</t>
  </si>
  <si>
    <t>1382VZ12101</t>
  </si>
  <si>
    <t>GFE0232</t>
  </si>
  <si>
    <t>121</t>
  </si>
  <si>
    <t>CL1382VZ121</t>
  </si>
  <si>
    <t>1252AL5903</t>
  </si>
  <si>
    <t>GFE0224</t>
  </si>
  <si>
    <t>1221DH7203</t>
  </si>
  <si>
    <t>GFE0248</t>
  </si>
  <si>
    <t>1211BE4503</t>
  </si>
  <si>
    <t>GFE0172</t>
  </si>
  <si>
    <t>1214GK5202</t>
  </si>
  <si>
    <t>GFE0210</t>
  </si>
  <si>
    <t>1222KH24303</t>
  </si>
  <si>
    <t>GFE0162</t>
  </si>
  <si>
    <t>1273SP13803</t>
  </si>
  <si>
    <t>GFE0191</t>
  </si>
  <si>
    <t>1211BE4504</t>
  </si>
  <si>
    <t>GFE0173</t>
  </si>
  <si>
    <t>1211BVE</t>
  </si>
  <si>
    <t>1222LP701</t>
  </si>
  <si>
    <t>GFE0165</t>
  </si>
  <si>
    <t>Celsiuslaan</t>
  </si>
  <si>
    <t>1222LP</t>
  </si>
  <si>
    <t>CL1222LP7</t>
  </si>
  <si>
    <t>1274KV203</t>
  </si>
  <si>
    <t>GFE0013</t>
  </si>
  <si>
    <t>1394GM1501</t>
  </si>
  <si>
    <t>RB008</t>
  </si>
  <si>
    <t>CL1394GM15</t>
  </si>
  <si>
    <t>1213AX1203</t>
  </si>
  <si>
    <t>PO143</t>
  </si>
  <si>
    <t>1251DC1003</t>
  </si>
  <si>
    <t>GFE0221</t>
  </si>
  <si>
    <t>1274RT23002</t>
  </si>
  <si>
    <t>GFE0089</t>
  </si>
  <si>
    <t>1402HR13803</t>
  </si>
  <si>
    <t>GFE0169</t>
  </si>
  <si>
    <t>1216RH16403</t>
  </si>
  <si>
    <t>GFE0197</t>
  </si>
  <si>
    <t>1261RH</t>
  </si>
  <si>
    <t>1403JA305</t>
  </si>
  <si>
    <t>GFE0229</t>
  </si>
  <si>
    <t>1216LP103</t>
  </si>
  <si>
    <t>GFE0176</t>
  </si>
  <si>
    <t>1251LE803</t>
  </si>
  <si>
    <t>GFE0225</t>
  </si>
  <si>
    <t>1215PV103</t>
  </si>
  <si>
    <t>GFE0103</t>
  </si>
  <si>
    <t>1231VZ104</t>
  </si>
  <si>
    <t>GFE0174</t>
  </si>
  <si>
    <t>1223KB1203</t>
  </si>
  <si>
    <t>GFE0244</t>
  </si>
  <si>
    <t>1275DS1503</t>
  </si>
  <si>
    <t>GFE0115</t>
  </si>
  <si>
    <t>1222CL1705</t>
  </si>
  <si>
    <t>GFE0111</t>
  </si>
  <si>
    <t>1221DG3803</t>
  </si>
  <si>
    <t>GFE0249</t>
  </si>
  <si>
    <t>1231NP705</t>
  </si>
  <si>
    <t>GFE0166</t>
  </si>
  <si>
    <t>1404JK1303</t>
  </si>
  <si>
    <t>GFE0239</t>
  </si>
  <si>
    <t>1211GZ2203</t>
  </si>
  <si>
    <t>GFE0255</t>
  </si>
  <si>
    <t>1222CL1706</t>
  </si>
  <si>
    <t>GFE0112</t>
  </si>
  <si>
    <t>1252AD1003</t>
  </si>
  <si>
    <t>GFE0223</t>
  </si>
  <si>
    <t>1231VZ102</t>
  </si>
  <si>
    <t>VO415</t>
  </si>
  <si>
    <t>1398DL305</t>
  </si>
  <si>
    <t>VO350</t>
  </si>
  <si>
    <t>1216SP15302</t>
  </si>
  <si>
    <t>VO353</t>
  </si>
  <si>
    <t>1223DS8903</t>
  </si>
  <si>
    <t>GFE0179</t>
  </si>
  <si>
    <t>1213LK5703</t>
  </si>
  <si>
    <t>GFE0160</t>
  </si>
  <si>
    <t>1213AX1202</t>
  </si>
  <si>
    <t>VO357</t>
  </si>
  <si>
    <t>1403AX32303</t>
  </si>
  <si>
    <t>GFE0139</t>
  </si>
  <si>
    <t>323</t>
  </si>
  <si>
    <t>1403AX</t>
  </si>
  <si>
    <t>CL1403AX323</t>
  </si>
  <si>
    <t>1381VV7001</t>
  </si>
  <si>
    <t>GFE0234</t>
  </si>
  <si>
    <t>Hoogstraat</t>
  </si>
  <si>
    <t>1381VV</t>
  </si>
  <si>
    <t>CL1381VV70</t>
  </si>
  <si>
    <t>1213LC903</t>
  </si>
  <si>
    <t>GFE0121</t>
  </si>
  <si>
    <t>1222AJ18703</t>
  </si>
  <si>
    <t>GFE0154</t>
  </si>
  <si>
    <t>1223JN15803</t>
  </si>
  <si>
    <t>GFE0128</t>
  </si>
  <si>
    <t>1215AV3503</t>
  </si>
  <si>
    <t>GFE0202</t>
  </si>
  <si>
    <t>1382XG71501</t>
  </si>
  <si>
    <t>GFE0233</t>
  </si>
  <si>
    <t>715</t>
  </si>
  <si>
    <t>1382XG</t>
  </si>
  <si>
    <t>CL1382XG715</t>
  </si>
  <si>
    <t>1215PR1103</t>
  </si>
  <si>
    <t>GFE0203</t>
  </si>
  <si>
    <t>1222KV25203</t>
  </si>
  <si>
    <t>GFE0130</t>
  </si>
  <si>
    <t>1222AK23103</t>
  </si>
  <si>
    <t>GFE0140</t>
  </si>
  <si>
    <t>1223KL103</t>
  </si>
  <si>
    <t>GFE0129</t>
  </si>
  <si>
    <t>Aardjesberg</t>
  </si>
  <si>
    <t>1223KL</t>
  </si>
  <si>
    <t>CL1223KL1</t>
  </si>
  <si>
    <t>1222CL1702</t>
  </si>
  <si>
    <t>VO352</t>
  </si>
  <si>
    <t>1215PV102</t>
  </si>
  <si>
    <t>VO304</t>
  </si>
  <si>
    <t>1403GX22303</t>
  </si>
  <si>
    <t>GFE0181</t>
  </si>
  <si>
    <t>1406LW1201</t>
  </si>
  <si>
    <t>GFE0122</t>
  </si>
  <si>
    <t>Willemslaan</t>
  </si>
  <si>
    <t>1406LW</t>
  </si>
  <si>
    <t>CL1406LW12</t>
  </si>
  <si>
    <t>1251SL1904</t>
  </si>
  <si>
    <t>GFE0106</t>
  </si>
  <si>
    <t>1251SL1903</t>
  </si>
  <si>
    <t>GFE0105</t>
  </si>
  <si>
    <t>1222GR3303</t>
  </si>
  <si>
    <t>GFE0194</t>
  </si>
  <si>
    <t>1403AH12603</t>
  </si>
  <si>
    <t>GFE0107</t>
  </si>
  <si>
    <t>1213WX405</t>
  </si>
  <si>
    <t>GFE0171</t>
  </si>
  <si>
    <t>1403AP6905</t>
  </si>
  <si>
    <t>GFE0110</t>
  </si>
  <si>
    <t>1221NA2703</t>
  </si>
  <si>
    <t>GFE0251</t>
  </si>
  <si>
    <t>1223MH203</t>
  </si>
  <si>
    <t>GFE0133</t>
  </si>
  <si>
    <t>1221EN18206</t>
  </si>
  <si>
    <t>GFE0204</t>
  </si>
  <si>
    <t>1213WZ6304</t>
  </si>
  <si>
    <t>GFE0157</t>
  </si>
  <si>
    <t>Struikheidelaan</t>
  </si>
  <si>
    <t>63</t>
  </si>
  <si>
    <t>1213WZ</t>
  </si>
  <si>
    <t>CL1213WZ63</t>
  </si>
  <si>
    <t>1213LM12303</t>
  </si>
  <si>
    <t>GFE0159</t>
  </si>
  <si>
    <t>1216RB205</t>
  </si>
  <si>
    <t>GFE0196</t>
  </si>
  <si>
    <t>1214GN9703</t>
  </si>
  <si>
    <t>GFE0155</t>
  </si>
  <si>
    <t>1261AJ2603</t>
  </si>
  <si>
    <t>GFE0163</t>
  </si>
  <si>
    <t>1261AJ</t>
  </si>
  <si>
    <t>CL1261AJ26</t>
  </si>
  <si>
    <t>1411HH9204</t>
  </si>
  <si>
    <t>GFE0237</t>
  </si>
  <si>
    <t>1213ZA2603</t>
  </si>
  <si>
    <t>GFE0109</t>
  </si>
  <si>
    <t>1403AP6904</t>
  </si>
  <si>
    <t>GFE0104</t>
  </si>
  <si>
    <t>1223KR103</t>
  </si>
  <si>
    <t>GFE0127</t>
  </si>
  <si>
    <t>1251ZV704</t>
  </si>
  <si>
    <t>GFE0219</t>
  </si>
  <si>
    <t>1384AW7106</t>
  </si>
  <si>
    <t>GFE0132</t>
  </si>
  <si>
    <t>1381VV7002</t>
  </si>
  <si>
    <t>GFE0235</t>
  </si>
  <si>
    <t>1211NL10303</t>
  </si>
  <si>
    <t>GFE0180</t>
  </si>
  <si>
    <t>1215NT20206</t>
  </si>
  <si>
    <t>GFE0206</t>
  </si>
  <si>
    <t>1216PK10103</t>
  </si>
  <si>
    <t>GFE0124</t>
  </si>
  <si>
    <t>1222JZ4201</t>
  </si>
  <si>
    <t>GFE0167</t>
  </si>
  <si>
    <t>CL1222JZ42</t>
  </si>
  <si>
    <t>1274RN9603</t>
  </si>
  <si>
    <t>GFE0119</t>
  </si>
  <si>
    <t>1215NT20205</t>
  </si>
  <si>
    <t>GFE0205</t>
  </si>
  <si>
    <t>1213LJ103</t>
  </si>
  <si>
    <t>GFE0161</t>
  </si>
  <si>
    <t>1251SZ1803</t>
  </si>
  <si>
    <t>GFE0220</t>
  </si>
  <si>
    <t>1403GG2803</t>
  </si>
  <si>
    <t>GFE0135</t>
  </si>
  <si>
    <t>1222HT12903</t>
  </si>
  <si>
    <t>GFE0195</t>
  </si>
  <si>
    <t>1214GR24504</t>
  </si>
  <si>
    <t>GFE0113</t>
  </si>
  <si>
    <t>1251CK1603</t>
  </si>
  <si>
    <t>GFE0117</t>
  </si>
  <si>
    <t>1213AX1204</t>
  </si>
  <si>
    <t>GFE0118</t>
  </si>
  <si>
    <t>1215PG9103</t>
  </si>
  <si>
    <t>GFE0156</t>
  </si>
  <si>
    <t>1403EA303</t>
  </si>
  <si>
    <t>GFE0136</t>
  </si>
  <si>
    <t>1403TM203</t>
  </si>
  <si>
    <t>GFE0138</t>
  </si>
  <si>
    <t>1231PD2103</t>
  </si>
  <si>
    <t>PO142</t>
  </si>
  <si>
    <t>1403NS18804</t>
  </si>
  <si>
    <t>GFE0017</t>
  </si>
  <si>
    <t>1403AP6903</t>
  </si>
  <si>
    <t>PO139</t>
  </si>
  <si>
    <t>1276KR31406</t>
  </si>
  <si>
    <t>GFE0068</t>
  </si>
  <si>
    <t>1273RR6402</t>
  </si>
  <si>
    <t>GFE0048</t>
  </si>
  <si>
    <t>1273NJ203</t>
  </si>
  <si>
    <t>GFE0069</t>
  </si>
  <si>
    <t>1274NS7603</t>
  </si>
  <si>
    <t>GFE0114</t>
  </si>
  <si>
    <t>1274RR17804</t>
  </si>
  <si>
    <t>GFE0093</t>
  </si>
  <si>
    <t>1274RC5304</t>
  </si>
  <si>
    <t>GFE0081</t>
  </si>
  <si>
    <t>1274RT23003</t>
  </si>
  <si>
    <t>GFE0090</t>
  </si>
  <si>
    <t>1273SN803</t>
  </si>
  <si>
    <t>GFE0088</t>
  </si>
  <si>
    <t>1271CP5603</t>
  </si>
  <si>
    <t>GFE0241</t>
  </si>
  <si>
    <t>1274RJ28703</t>
  </si>
  <si>
    <t>GFE0078</t>
  </si>
  <si>
    <t>1222LH5202</t>
  </si>
  <si>
    <t>GFE0243</t>
  </si>
  <si>
    <t>CL1222LH52</t>
  </si>
  <si>
    <t>1261AJ2601</t>
  </si>
  <si>
    <t>RO919</t>
  </si>
  <si>
    <t>1222AZ76503</t>
  </si>
  <si>
    <t>GFE0252</t>
  </si>
  <si>
    <t>765</t>
  </si>
  <si>
    <t>1222AZ</t>
  </si>
  <si>
    <t>CL1222AZ765</t>
  </si>
  <si>
    <t>1411SP1203</t>
  </si>
  <si>
    <t>GFE0185</t>
  </si>
  <si>
    <t>1222AK23102</t>
  </si>
  <si>
    <t>VO385</t>
  </si>
  <si>
    <t>1221CD11504</t>
  </si>
  <si>
    <t>RO923</t>
  </si>
  <si>
    <t>1403GX22302</t>
  </si>
  <si>
    <t>VO419</t>
  </si>
  <si>
    <t>1221DG3802</t>
  </si>
  <si>
    <t>VO458</t>
  </si>
  <si>
    <t>1214GK5203</t>
  </si>
  <si>
    <t>GFE0211</t>
  </si>
  <si>
    <t>1274RG15503</t>
  </si>
  <si>
    <t>GFE0080</t>
  </si>
  <si>
    <t>1221LM7502</t>
  </si>
  <si>
    <t>VO387</t>
  </si>
  <si>
    <t>1412LA12704</t>
  </si>
  <si>
    <t>GFE0199</t>
  </si>
  <si>
    <t>1261AJ2602</t>
  </si>
  <si>
    <t>VO400</t>
  </si>
  <si>
    <t>1216ST22202</t>
  </si>
  <si>
    <t>VO440</t>
  </si>
  <si>
    <t>1211BA103</t>
  </si>
  <si>
    <t>GFE0253</t>
  </si>
  <si>
    <t>1243JZ34701</t>
  </si>
  <si>
    <t>RB043</t>
  </si>
  <si>
    <t>347</t>
  </si>
  <si>
    <t>1243JZ</t>
  </si>
  <si>
    <t>CL1243JZ347</t>
  </si>
  <si>
    <t>1394NE304</t>
  </si>
  <si>
    <t>GFE0281</t>
  </si>
  <si>
    <t>1404HN1603</t>
  </si>
  <si>
    <t>GFE0275</t>
  </si>
  <si>
    <t>1411XN20103</t>
  </si>
  <si>
    <t>GFE0285</t>
  </si>
  <si>
    <t>1221CD11505</t>
  </si>
  <si>
    <t>BO066</t>
  </si>
  <si>
    <t>1215RK11403</t>
  </si>
  <si>
    <t>PO145</t>
  </si>
  <si>
    <t>1215RK</t>
  </si>
  <si>
    <t>CL1215RK114</t>
  </si>
  <si>
    <t>1217PV2904</t>
  </si>
  <si>
    <t>GFE0279</t>
  </si>
  <si>
    <t>1251SH107</t>
  </si>
  <si>
    <t>GFE0266</t>
  </si>
  <si>
    <t>1403EG5004</t>
  </si>
  <si>
    <t>GFE0270</t>
  </si>
  <si>
    <t>1272NL6603</t>
  </si>
  <si>
    <t>GFE0268</t>
  </si>
  <si>
    <t>1272NL</t>
  </si>
  <si>
    <t>CL1272NL66</t>
  </si>
  <si>
    <t>1404HV3304</t>
  </si>
  <si>
    <t>GFE0284</t>
  </si>
  <si>
    <t>1404HV</t>
  </si>
  <si>
    <t>CL1404HV33</t>
  </si>
  <si>
    <t>1251GK1504</t>
  </si>
  <si>
    <t>GFE0272</t>
  </si>
  <si>
    <t>Houtzagerij</t>
  </si>
  <si>
    <t>1251GK</t>
  </si>
  <si>
    <t>CL1251GK15</t>
  </si>
  <si>
    <t>1215NP4604</t>
  </si>
  <si>
    <t>GFE0259</t>
  </si>
  <si>
    <t>1223KE203</t>
  </si>
  <si>
    <t>GFE0263</t>
  </si>
  <si>
    <t>1394CT3504</t>
  </si>
  <si>
    <t>GFE0276</t>
  </si>
  <si>
    <t>Voorstraat</t>
  </si>
  <si>
    <t>1394CT</t>
  </si>
  <si>
    <t>Nederhorst den berg</t>
  </si>
  <si>
    <t>CL1394CT35</t>
  </si>
  <si>
    <t>1251SH106</t>
  </si>
  <si>
    <t>GFE0265</t>
  </si>
  <si>
    <t>1398JL3504</t>
  </si>
  <si>
    <t>GFE0257</t>
  </si>
  <si>
    <t>Ijsvogel</t>
  </si>
  <si>
    <t>1398JL</t>
  </si>
  <si>
    <t>CL1398JL35</t>
  </si>
  <si>
    <t>1275DB2403</t>
  </si>
  <si>
    <t>GFE0278</t>
  </si>
  <si>
    <t>1251SH105</t>
  </si>
  <si>
    <t>GFE0264</t>
  </si>
  <si>
    <t>1251MD204</t>
  </si>
  <si>
    <t>GFE0273</t>
  </si>
  <si>
    <t>1211KB105</t>
  </si>
  <si>
    <t>GFE0287</t>
  </si>
  <si>
    <t>1216JJ11410</t>
  </si>
  <si>
    <t>GFE0283</t>
  </si>
  <si>
    <t>1215NX35004</t>
  </si>
  <si>
    <t>GFE0261</t>
  </si>
  <si>
    <t>1403NW32003</t>
  </si>
  <si>
    <t>GFE0269</t>
  </si>
  <si>
    <t>1222CL1701</t>
  </si>
  <si>
    <t>RO765</t>
  </si>
  <si>
    <t>1411SV1003</t>
  </si>
  <si>
    <t>GFE0186</t>
  </si>
  <si>
    <t>1211BA101</t>
  </si>
  <si>
    <t>RO632</t>
  </si>
  <si>
    <t>1402KL4403</t>
  </si>
  <si>
    <t>PO154</t>
  </si>
  <si>
    <t>1223DP27601</t>
  </si>
  <si>
    <t>VO002</t>
  </si>
  <si>
    <t>276</t>
  </si>
  <si>
    <t>CL1223DP276</t>
  </si>
  <si>
    <t>1271CS17203</t>
  </si>
  <si>
    <t>GFE0240</t>
  </si>
  <si>
    <t>1274GW4404</t>
  </si>
  <si>
    <t>GFE0076</t>
  </si>
  <si>
    <t>1223PC3802</t>
  </si>
  <si>
    <t>VO407</t>
  </si>
  <si>
    <t>1403NW32002</t>
  </si>
  <si>
    <t>VO270</t>
  </si>
  <si>
    <t>1274KV202</t>
  </si>
  <si>
    <t>VO290</t>
  </si>
  <si>
    <t>1222KV25202</t>
  </si>
  <si>
    <t>VO370</t>
  </si>
  <si>
    <t>1261LN1801</t>
  </si>
  <si>
    <t>RO510</t>
  </si>
  <si>
    <t>Karrekamer</t>
  </si>
  <si>
    <t>1261LN</t>
  </si>
  <si>
    <t>CL1261LN18</t>
  </si>
  <si>
    <t>1384AW7104</t>
  </si>
  <si>
    <t>VO373</t>
  </si>
  <si>
    <t>1276XB2604</t>
  </si>
  <si>
    <t>GFE0147</t>
  </si>
  <si>
    <t>1398DR102</t>
  </si>
  <si>
    <t>VO437</t>
  </si>
  <si>
    <t>1382SR5501</t>
  </si>
  <si>
    <t>RO039</t>
  </si>
  <si>
    <t>1382SR</t>
  </si>
  <si>
    <t>CL1382SR55</t>
  </si>
  <si>
    <t>1273JT2202</t>
  </si>
  <si>
    <t>VO349</t>
  </si>
  <si>
    <t>1402DA103</t>
  </si>
  <si>
    <t>GFE0168</t>
  </si>
  <si>
    <t>1403JA304</t>
  </si>
  <si>
    <t>GFE0231</t>
  </si>
  <si>
    <t>1403AV20905</t>
  </si>
  <si>
    <t>GFE0134</t>
  </si>
  <si>
    <t>1215PS3104</t>
  </si>
  <si>
    <t>GFE0102</t>
  </si>
  <si>
    <t>1222LR2402</t>
  </si>
  <si>
    <t>VO402</t>
  </si>
  <si>
    <t>1222LR</t>
  </si>
  <si>
    <t>CL1222LR24</t>
  </si>
  <si>
    <t>1403AV20904</t>
  </si>
  <si>
    <t>VO376</t>
  </si>
  <si>
    <t>02:15:00</t>
  </si>
  <si>
    <t>1403NS18802</t>
  </si>
  <si>
    <t>VO034</t>
  </si>
  <si>
    <t>1223KE202</t>
  </si>
  <si>
    <t>VO468</t>
  </si>
  <si>
    <t>1401ES8403</t>
  </si>
  <si>
    <t>PO186</t>
  </si>
  <si>
    <t>1398DR103</t>
  </si>
  <si>
    <t>PO174</t>
  </si>
  <si>
    <t>1401TV104</t>
  </si>
  <si>
    <t>PO193</t>
  </si>
  <si>
    <t>1223KB1202</t>
  </si>
  <si>
    <t>VO456</t>
  </si>
  <si>
    <t>1222LH5201</t>
  </si>
  <si>
    <t>PO182</t>
  </si>
  <si>
    <t>1394CT3502</t>
  </si>
  <si>
    <t>VO478</t>
  </si>
  <si>
    <t>1222AJ18502</t>
  </si>
  <si>
    <t>VO501</t>
  </si>
  <si>
    <t>1222KD12302</t>
  </si>
  <si>
    <t>VO436</t>
  </si>
  <si>
    <t>1276KZ24802</t>
  </si>
  <si>
    <t>VO488</t>
  </si>
  <si>
    <t>248</t>
  </si>
  <si>
    <t>1276KZ</t>
  </si>
  <si>
    <t>CL1276KZ248</t>
  </si>
  <si>
    <t>1398HA304</t>
  </si>
  <si>
    <t>VO485</t>
  </si>
  <si>
    <t>1394NE303</t>
  </si>
  <si>
    <t>PO197</t>
  </si>
  <si>
    <t>1404HN1602</t>
  </si>
  <si>
    <t>VO477</t>
  </si>
  <si>
    <t>1214NB3002</t>
  </si>
  <si>
    <t>VO498</t>
  </si>
  <si>
    <t>1412GM1602</t>
  </si>
  <si>
    <t>VO476</t>
  </si>
  <si>
    <t>1215PR1102</t>
  </si>
  <si>
    <t>VO434</t>
  </si>
  <si>
    <t>1251GK1501</t>
  </si>
  <si>
    <t>RO992</t>
  </si>
  <si>
    <t>1398JL3501</t>
  </si>
  <si>
    <t>RO982</t>
  </si>
  <si>
    <t>1272NL6601</t>
  </si>
  <si>
    <t>RO989</t>
  </si>
  <si>
    <t>1217PV2903</t>
  </si>
  <si>
    <t>PO196</t>
  </si>
  <si>
    <t>1401ES8402</t>
  </si>
  <si>
    <t>VO464</t>
  </si>
  <si>
    <t>1222AZ76501</t>
  </si>
  <si>
    <t>RO981</t>
  </si>
  <si>
    <t>1251GK1502</t>
  </si>
  <si>
    <t>VO474</t>
  </si>
  <si>
    <t>1212CS18602</t>
  </si>
  <si>
    <t>VO491</t>
  </si>
  <si>
    <t>1214EH12203</t>
  </si>
  <si>
    <t>PO204</t>
  </si>
  <si>
    <t>1212CS18601</t>
  </si>
  <si>
    <t>RO1008</t>
  </si>
  <si>
    <t>1272NL6602</t>
  </si>
  <si>
    <t>VO470</t>
  </si>
  <si>
    <t>1251MD202</t>
  </si>
  <si>
    <t>VO475</t>
  </si>
  <si>
    <t>1214EH12201</t>
  </si>
  <si>
    <t>RO1015</t>
  </si>
  <si>
    <t>1214EH12202</t>
  </si>
  <si>
    <t>VO500</t>
  </si>
  <si>
    <t>1276KZ24801</t>
  </si>
  <si>
    <t>RO1006</t>
  </si>
  <si>
    <t>1275DB2402</t>
  </si>
  <si>
    <t>VO479</t>
  </si>
  <si>
    <t>1403CC2602</t>
  </si>
  <si>
    <t>VO494</t>
  </si>
  <si>
    <t>Boomkleverlaan</t>
  </si>
  <si>
    <t>1403CC</t>
  </si>
  <si>
    <t>CL1403CC26</t>
  </si>
  <si>
    <t>1404HV3301</t>
  </si>
  <si>
    <t>RO1001</t>
  </si>
  <si>
    <t>1276KZ24803</t>
  </si>
  <si>
    <t>PO202</t>
  </si>
  <si>
    <t>1394CT3503</t>
  </si>
  <si>
    <t>PO190</t>
  </si>
  <si>
    <t>1404HV3303</t>
  </si>
  <si>
    <t>PO200</t>
  </si>
  <si>
    <t>1275DR11502</t>
  </si>
  <si>
    <t>VO489</t>
  </si>
  <si>
    <t>1217PV2902</t>
  </si>
  <si>
    <t>VO480</t>
  </si>
  <si>
    <t>1404HV3302</t>
  </si>
  <si>
    <t>VO484</t>
  </si>
  <si>
    <t>1403HE20901</t>
  </si>
  <si>
    <t>RO1010</t>
  </si>
  <si>
    <t>1403HE</t>
  </si>
  <si>
    <t>1271LL201</t>
  </si>
  <si>
    <t>RO1005</t>
  </si>
  <si>
    <t>K. P. C. de Bazelstraat</t>
  </si>
  <si>
    <t>1271LL</t>
  </si>
  <si>
    <t>CL1271LL2</t>
  </si>
  <si>
    <t>1271LL202</t>
  </si>
  <si>
    <t>VO487</t>
  </si>
  <si>
    <t>1403HE20902</t>
  </si>
  <si>
    <t>VO493</t>
  </si>
  <si>
    <t>1398HA301</t>
  </si>
  <si>
    <t>RO1004</t>
  </si>
  <si>
    <t>1403CC2601</t>
  </si>
  <si>
    <t>RO1011</t>
  </si>
  <si>
    <t>1222JT17902</t>
  </si>
  <si>
    <t>VO421</t>
  </si>
  <si>
    <t>179</t>
  </si>
  <si>
    <t>CL1222JT179</t>
  </si>
  <si>
    <t>1222JT17901</t>
  </si>
  <si>
    <t>RO940</t>
  </si>
  <si>
    <t>1403SL102</t>
  </si>
  <si>
    <t>VO411</t>
  </si>
  <si>
    <t>1222LR2401</t>
  </si>
  <si>
    <t>RO921</t>
  </si>
  <si>
    <t>1213WZ6302</t>
  </si>
  <si>
    <t>VO392</t>
  </si>
  <si>
    <t>1231PB102</t>
  </si>
  <si>
    <t>RO909</t>
  </si>
  <si>
    <t>1231PB103</t>
  </si>
  <si>
    <t>VO389</t>
  </si>
  <si>
    <t>1213WZ6301</t>
  </si>
  <si>
    <t>RO912</t>
  </si>
  <si>
    <t>1398JL3502</t>
  </si>
  <si>
    <t>VO462</t>
  </si>
  <si>
    <t>1222JZ4404</t>
  </si>
  <si>
    <t>PO164</t>
  </si>
  <si>
    <t>1222AZ76502</t>
  </si>
  <si>
    <t>VO461</t>
  </si>
  <si>
    <t>1403EG5003</t>
  </si>
  <si>
    <t>PO192</t>
  </si>
  <si>
    <t>1215NT20203</t>
  </si>
  <si>
    <t>VO435</t>
  </si>
  <si>
    <t>1405AL102</t>
  </si>
  <si>
    <t>VO482</t>
  </si>
  <si>
    <t>1402HR13802</t>
  </si>
  <si>
    <t>VO413</t>
  </si>
  <si>
    <t>1403JA303</t>
  </si>
  <si>
    <t>PO176</t>
  </si>
  <si>
    <t>1401EX2502</t>
  </si>
  <si>
    <t>VO473</t>
  </si>
  <si>
    <t>CL1401EX25</t>
  </si>
  <si>
    <t>1222EL2602</t>
  </si>
  <si>
    <t>VO452</t>
  </si>
  <si>
    <t>1271CR11204</t>
  </si>
  <si>
    <t>PO179</t>
  </si>
  <si>
    <t>1403EG5002</t>
  </si>
  <si>
    <t>VO471</t>
  </si>
  <si>
    <t>1223KV102</t>
  </si>
  <si>
    <t>VO366</t>
  </si>
  <si>
    <t>1411HG9002</t>
  </si>
  <si>
    <t>VO429</t>
  </si>
  <si>
    <t>1403TN4802</t>
  </si>
  <si>
    <t>VO374</t>
  </si>
  <si>
    <t>1384AW1503</t>
  </si>
  <si>
    <t>PO168</t>
  </si>
  <si>
    <t>1221CD11503</t>
  </si>
  <si>
    <t>PO157</t>
  </si>
  <si>
    <t>1251MA502</t>
  </si>
  <si>
    <t>PO194</t>
  </si>
  <si>
    <t>Plein 1945</t>
  </si>
  <si>
    <t>1251MA</t>
  </si>
  <si>
    <t>CL1251MA5</t>
  </si>
  <si>
    <t>1221AM2202</t>
  </si>
  <si>
    <t>VO364</t>
  </si>
  <si>
    <t>1403HA8803</t>
  </si>
  <si>
    <t>PO148</t>
  </si>
  <si>
    <t>1384AW7103</t>
  </si>
  <si>
    <t>RO891</t>
  </si>
  <si>
    <t>1221CD201</t>
  </si>
  <si>
    <t>RO925</t>
  </si>
  <si>
    <t>1403AX32302</t>
  </si>
  <si>
    <t>VO381</t>
  </si>
  <si>
    <t>1262BA1902</t>
  </si>
  <si>
    <t>VO401</t>
  </si>
  <si>
    <t>1221CD11501</t>
  </si>
  <si>
    <t>RO922</t>
  </si>
  <si>
    <t>1403TN4803</t>
  </si>
  <si>
    <t>PO147</t>
  </si>
  <si>
    <t>1403AW27701</t>
  </si>
  <si>
    <t>PO149</t>
  </si>
  <si>
    <t>277</t>
  </si>
  <si>
    <t>1403AW</t>
  </si>
  <si>
    <t>CL1403AW277</t>
  </si>
  <si>
    <t>1215RK11402</t>
  </si>
  <si>
    <t>VO362</t>
  </si>
  <si>
    <t>1223JN15802</t>
  </si>
  <si>
    <t>VO368</t>
  </si>
  <si>
    <t>1222JZ4402</t>
  </si>
  <si>
    <t>VO410</t>
  </si>
  <si>
    <t>1222JZ4403</t>
  </si>
  <si>
    <t>PO163</t>
  </si>
  <si>
    <t>1403EA302</t>
  </si>
  <si>
    <t>VO378</t>
  </si>
  <si>
    <t>1403AX32301</t>
  </si>
  <si>
    <t>RO900</t>
  </si>
  <si>
    <t>1398JL3503</t>
  </si>
  <si>
    <t>PO184</t>
  </si>
  <si>
    <t>1262BA1903</t>
  </si>
  <si>
    <t>PO156</t>
  </si>
  <si>
    <t>1261LN1804</t>
  </si>
  <si>
    <t>PO173</t>
  </si>
  <si>
    <t>1403HA8802</t>
  </si>
  <si>
    <t>VO379</t>
  </si>
  <si>
    <t>1221CD203</t>
  </si>
  <si>
    <t>PO158</t>
  </si>
  <si>
    <t>1251MD203</t>
  </si>
  <si>
    <t>PO195</t>
  </si>
  <si>
    <t>1231VZ103</t>
  </si>
  <si>
    <t>PO166</t>
  </si>
  <si>
    <t>1223KL101</t>
  </si>
  <si>
    <t>RO888</t>
  </si>
  <si>
    <t>1401RA1502</t>
  </si>
  <si>
    <t>VO383</t>
  </si>
  <si>
    <t>1223KL102</t>
  </si>
  <si>
    <t>VO369</t>
  </si>
  <si>
    <t>1401SP2001</t>
  </si>
  <si>
    <t>RO901</t>
  </si>
  <si>
    <t>Oud-Bussummerweg</t>
  </si>
  <si>
    <t>20A</t>
  </si>
  <si>
    <t>1401SP</t>
  </si>
  <si>
    <t>CL1401SP20A</t>
  </si>
  <si>
    <t>1213WZ6303</t>
  </si>
  <si>
    <t>PO150</t>
  </si>
  <si>
    <t>1222AJ18702</t>
  </si>
  <si>
    <t>VO386</t>
  </si>
  <si>
    <t>1222HT12901</t>
  </si>
  <si>
    <t>RO944</t>
  </si>
  <si>
    <t>1403TM202</t>
  </si>
  <si>
    <t>VO380</t>
  </si>
  <si>
    <t>1401SP2002</t>
  </si>
  <si>
    <t>VO382</t>
  </si>
  <si>
    <t>1221CD204</t>
  </si>
  <si>
    <t>RO924</t>
  </si>
  <si>
    <t>1215PG9102</t>
  </si>
  <si>
    <t>VO391</t>
  </si>
  <si>
    <t>1262BA1901</t>
  </si>
  <si>
    <t>RO920</t>
  </si>
  <si>
    <t>1403AP6902</t>
  </si>
  <si>
    <t>VO305</t>
  </si>
  <si>
    <t>1403PE76202</t>
  </si>
  <si>
    <t>VO424</t>
  </si>
  <si>
    <t>1213LM12302</t>
  </si>
  <si>
    <t>VO394</t>
  </si>
  <si>
    <t>1406PX8002</t>
  </si>
  <si>
    <t>VO301</t>
  </si>
  <si>
    <t>1271WH2202</t>
  </si>
  <si>
    <t>VO338</t>
  </si>
  <si>
    <t>De Drifter</t>
  </si>
  <si>
    <t>1271WH</t>
  </si>
  <si>
    <t>CL1271WH22</t>
  </si>
  <si>
    <t>1384AW7102</t>
  </si>
  <si>
    <t>VO372</t>
  </si>
  <si>
    <t>1222BE17802</t>
  </si>
  <si>
    <t>VO371</t>
  </si>
  <si>
    <t>1274RN9604</t>
  </si>
  <si>
    <t>VO431</t>
  </si>
  <si>
    <t>1403AV20902</t>
  </si>
  <si>
    <t>VO375</t>
  </si>
  <si>
    <t>1223KR102</t>
  </si>
  <si>
    <t>VO367</t>
  </si>
  <si>
    <t>1215RK11401</t>
  </si>
  <si>
    <t>RO881</t>
  </si>
  <si>
    <t>1221LP5402</t>
  </si>
  <si>
    <t>VO365</t>
  </si>
  <si>
    <t>1403JA302</t>
  </si>
  <si>
    <t>VO446</t>
  </si>
  <si>
    <t>1271WH2201</t>
  </si>
  <si>
    <t>RO863</t>
  </si>
  <si>
    <t>1222NV8302</t>
  </si>
  <si>
    <t>VO384</t>
  </si>
  <si>
    <t>1384AW7101</t>
  </si>
  <si>
    <t>RO892</t>
  </si>
  <si>
    <t>1221CD205</t>
  </si>
  <si>
    <t>BO067</t>
  </si>
  <si>
    <t>1261LN1802</t>
  </si>
  <si>
    <t>VO068</t>
  </si>
  <si>
    <t>1217DV1801</t>
  </si>
  <si>
    <t>RO1030</t>
  </si>
  <si>
    <t>1217DV1802</t>
  </si>
  <si>
    <t>PO208</t>
  </si>
  <si>
    <t>1276EH1001</t>
  </si>
  <si>
    <t>PO180</t>
  </si>
  <si>
    <t>Phohistraat</t>
  </si>
  <si>
    <t>1276EH</t>
  </si>
  <si>
    <t>CL1276EH10</t>
  </si>
  <si>
    <t>1411HH9203</t>
  </si>
  <si>
    <t>PO178</t>
  </si>
  <si>
    <t>1398HA302</t>
  </si>
  <si>
    <t>RO1003</t>
  </si>
  <si>
    <t>1394CT3501</t>
  </si>
  <si>
    <t>RO996</t>
  </si>
  <si>
    <t>1398HA305</t>
  </si>
  <si>
    <t>PO199</t>
  </si>
  <si>
    <t>1218CC5102</t>
  </si>
  <si>
    <t>VO457</t>
  </si>
  <si>
    <t>1398HA303</t>
  </si>
  <si>
    <t>VO486</t>
  </si>
  <si>
    <t>1221NA2702</t>
  </si>
  <si>
    <t>VO453</t>
  </si>
  <si>
    <t>1398EB7102</t>
  </si>
  <si>
    <t>VO460</t>
  </si>
  <si>
    <t>1221CK8302</t>
  </si>
  <si>
    <t>VO459</t>
  </si>
  <si>
    <t>1271CS17202</t>
  </si>
  <si>
    <t>VO450</t>
  </si>
  <si>
    <t>1271CP5602</t>
  </si>
  <si>
    <t>VO451</t>
  </si>
  <si>
    <t>1218CC5103</t>
  </si>
  <si>
    <t>PO183</t>
  </si>
  <si>
    <t>1405AL103</t>
  </si>
  <si>
    <t>PO198</t>
  </si>
  <si>
    <t>1222EL2601</t>
  </si>
  <si>
    <t>RO973</t>
  </si>
  <si>
    <t>1215AV3502</t>
  </si>
  <si>
    <t>VO433</t>
  </si>
  <si>
    <t>1274RR17805</t>
  </si>
  <si>
    <t>VO432</t>
  </si>
  <si>
    <t>1215RC28902</t>
  </si>
  <si>
    <t>VO499</t>
  </si>
  <si>
    <t>1402KD5302</t>
  </si>
  <si>
    <t>VO492</t>
  </si>
  <si>
    <t>1411HG9003</t>
  </si>
  <si>
    <t>PO170</t>
  </si>
  <si>
    <t>1215HX4002</t>
  </si>
  <si>
    <t>VO509</t>
  </si>
  <si>
    <t>1217DV3202</t>
  </si>
  <si>
    <t>PO209</t>
  </si>
  <si>
    <t>1402KL4402</t>
  </si>
  <si>
    <t>VO393</t>
  </si>
  <si>
    <t>1241AX104</t>
  </si>
  <si>
    <t>GFE0258</t>
  </si>
  <si>
    <t>1251SH104</t>
  </si>
  <si>
    <t>GFE0262</t>
  </si>
  <si>
    <t>1262AE903</t>
  </si>
  <si>
    <t>GFE0267</t>
  </si>
  <si>
    <t>1215NW29804</t>
  </si>
  <si>
    <t>GFE0260</t>
  </si>
  <si>
    <t>1217PV2905</t>
  </si>
  <si>
    <t>GFE0280</t>
  </si>
  <si>
    <t>1412GM1603</t>
  </si>
  <si>
    <t>GFE0274</t>
  </si>
  <si>
    <t>1251GK1503</t>
  </si>
  <si>
    <t>GFE0271</t>
  </si>
  <si>
    <t>04:30:00</t>
  </si>
  <si>
    <t>1214NB3003</t>
  </si>
  <si>
    <t>GFE0300</t>
  </si>
  <si>
    <t>1276KZ24805</t>
  </si>
  <si>
    <t>GFE0289</t>
  </si>
  <si>
    <t>1223LH7603</t>
  </si>
  <si>
    <t>GFE0322</t>
  </si>
  <si>
    <t>76 1</t>
  </si>
  <si>
    <t>1223LH</t>
  </si>
  <si>
    <t>CL1223LH76</t>
  </si>
  <si>
    <t>1223RV19202</t>
  </si>
  <si>
    <t>VO506</t>
  </si>
  <si>
    <t>1223LH7602</t>
  </si>
  <si>
    <t>VO511</t>
  </si>
  <si>
    <t>1276XP1401</t>
  </si>
  <si>
    <t>RO1020</t>
  </si>
  <si>
    <t>1223LJ15602</t>
  </si>
  <si>
    <t>VO495</t>
  </si>
  <si>
    <t>1223LJ</t>
  </si>
  <si>
    <t>CL1223LJ156</t>
  </si>
  <si>
    <t>1223LH11002</t>
  </si>
  <si>
    <t>VO512</t>
  </si>
  <si>
    <t>CL1223LH110</t>
  </si>
  <si>
    <t>1404ED7404</t>
  </si>
  <si>
    <t>PO207</t>
  </si>
  <si>
    <t>1222LJ2401</t>
  </si>
  <si>
    <t>RO1013</t>
  </si>
  <si>
    <t>Pieter Postlaan</t>
  </si>
  <si>
    <t>1222LJ</t>
  </si>
  <si>
    <t>CL1222LJ24</t>
  </si>
  <si>
    <t>1223RR11402</t>
  </si>
  <si>
    <t>VO505</t>
  </si>
  <si>
    <t>1223LJ13401</t>
  </si>
  <si>
    <t>RO1034</t>
  </si>
  <si>
    <t>134</t>
  </si>
  <si>
    <t>CL1223LJ134</t>
  </si>
  <si>
    <t>1404ED7401</t>
  </si>
  <si>
    <t>RO1027</t>
  </si>
  <si>
    <t>1223LJ13402</t>
  </si>
  <si>
    <t>VO513</t>
  </si>
  <si>
    <t>1276XP1402</t>
  </si>
  <si>
    <t>VO503</t>
  </si>
  <si>
    <t>1404ED7403</t>
  </si>
  <si>
    <t>VO510</t>
  </si>
  <si>
    <t>1212BK902</t>
  </si>
  <si>
    <t>VO514</t>
  </si>
  <si>
    <t>Willem Barentszweg</t>
  </si>
  <si>
    <t>1212BK</t>
  </si>
  <si>
    <t>CL1212BK9</t>
  </si>
  <si>
    <t>1222LJ2402</t>
  </si>
  <si>
    <t>VO496</t>
  </si>
  <si>
    <t>1404GJ32501</t>
  </si>
  <si>
    <t>GFE0245</t>
  </si>
  <si>
    <t>325</t>
  </si>
  <si>
    <t>1404GJ</t>
  </si>
  <si>
    <t>CL1404GJ325</t>
  </si>
  <si>
    <t>1403NS18803</t>
  </si>
  <si>
    <t>PO073</t>
  </si>
  <si>
    <t>TFSU</t>
  </si>
  <si>
    <t>1223KZ202</t>
  </si>
  <si>
    <t>BKC0064</t>
  </si>
  <si>
    <t>Cor Steijnstraat</t>
  </si>
  <si>
    <t>1223KZ</t>
  </si>
  <si>
    <t>CL1223KZ2</t>
  </si>
  <si>
    <t>1261LN1803</t>
  </si>
  <si>
    <t>PO068</t>
  </si>
  <si>
    <t>1223MV1303</t>
  </si>
  <si>
    <t>BKC0053</t>
  </si>
  <si>
    <t>1382CT902</t>
  </si>
  <si>
    <t>BKC0047</t>
  </si>
  <si>
    <t>Lageweyselaan</t>
  </si>
  <si>
    <t>1382CT</t>
  </si>
  <si>
    <t>CL1382CT9</t>
  </si>
  <si>
    <t>1216GW28603</t>
  </si>
  <si>
    <t>PO205</t>
  </si>
  <si>
    <t>1398HA8801</t>
  </si>
  <si>
    <t>RO1029</t>
  </si>
  <si>
    <t>CL1398HA88</t>
  </si>
  <si>
    <t>1398HA8802</t>
  </si>
  <si>
    <t>VO090</t>
  </si>
  <si>
    <t>1381BL4502</t>
  </si>
  <si>
    <t>BKC0058</t>
  </si>
  <si>
    <t>Achtergracht</t>
  </si>
  <si>
    <t>1381BL</t>
  </si>
  <si>
    <t>CL1381BL45</t>
  </si>
  <si>
    <t>1223KZ201</t>
  </si>
  <si>
    <t>1272DK101</t>
  </si>
  <si>
    <t>Burgemeester Fonteinlaan</t>
  </si>
  <si>
    <t>1272DK</t>
  </si>
  <si>
    <t>CL1272DK1</t>
  </si>
  <si>
    <t>1272CB401</t>
  </si>
  <si>
    <t>Arie de Waalstraat</t>
  </si>
  <si>
    <t>1272CB</t>
  </si>
  <si>
    <t>CL1272CB4</t>
  </si>
  <si>
    <t>1272CB402</t>
  </si>
  <si>
    <t>1271VP101</t>
  </si>
  <si>
    <t>1271VP</t>
  </si>
  <si>
    <t>CL1271VP1</t>
  </si>
  <si>
    <t>1271SX1101</t>
  </si>
  <si>
    <t>1271SX</t>
  </si>
  <si>
    <t>CL1271SX11</t>
  </si>
  <si>
    <t>1271WE1301</t>
  </si>
  <si>
    <t>Jan van Brakelstraat</t>
  </si>
  <si>
    <t>1271WE</t>
  </si>
  <si>
    <t>CL1271WE13</t>
  </si>
  <si>
    <t>1271BW101</t>
  </si>
  <si>
    <t>Driftweg</t>
  </si>
  <si>
    <t>1271BW</t>
  </si>
  <si>
    <t>CL1271BW1</t>
  </si>
  <si>
    <t>1404CA601</t>
  </si>
  <si>
    <t>Vlietlaan</t>
  </si>
  <si>
    <t>1404CA</t>
  </si>
  <si>
    <t>CL1404CA6</t>
  </si>
  <si>
    <t>1404CA602</t>
  </si>
  <si>
    <t>1274RL2801</t>
  </si>
  <si>
    <t>GO060</t>
  </si>
  <si>
    <t>GLAS</t>
  </si>
  <si>
    <t>1411GG103</t>
  </si>
  <si>
    <t>GO018</t>
  </si>
  <si>
    <t>1411GG104</t>
  </si>
  <si>
    <t>GO019</t>
  </si>
  <si>
    <t>1261LN1805</t>
  </si>
  <si>
    <t>GO071</t>
  </si>
  <si>
    <t>1261LN1806</t>
  </si>
  <si>
    <t>GO072</t>
  </si>
  <si>
    <t>1412BW702</t>
  </si>
  <si>
    <t>GO155</t>
  </si>
  <si>
    <t>1412BW703</t>
  </si>
  <si>
    <t>GO156</t>
  </si>
  <si>
    <t>1412GV703</t>
  </si>
  <si>
    <t>GO021</t>
  </si>
  <si>
    <t>1231KE14603</t>
  </si>
  <si>
    <t>GO196</t>
  </si>
  <si>
    <t>146</t>
  </si>
  <si>
    <t>1231KE</t>
  </si>
  <si>
    <t>CL1231KE146</t>
  </si>
  <si>
    <t>1411RC205</t>
  </si>
  <si>
    <t>GO096</t>
  </si>
  <si>
    <t>1411RZ506</t>
  </si>
  <si>
    <t>GO224</t>
  </si>
  <si>
    <t>1411TC7403</t>
  </si>
  <si>
    <t>GO222</t>
  </si>
  <si>
    <t>E. de Bruynstraat</t>
  </si>
  <si>
    <t>74A</t>
  </si>
  <si>
    <t>1411TC</t>
  </si>
  <si>
    <t>CL1411TC74</t>
  </si>
  <si>
    <t>1402TH5702</t>
  </si>
  <si>
    <t>GB043</t>
  </si>
  <si>
    <t>Voormeulenweg</t>
  </si>
  <si>
    <t>1402TH</t>
  </si>
  <si>
    <t>CL1402TH57</t>
  </si>
  <si>
    <t>1402RG12403</t>
  </si>
  <si>
    <t>GO193</t>
  </si>
  <si>
    <t>1403EK13202</t>
  </si>
  <si>
    <t>GO040</t>
  </si>
  <si>
    <t>1403EK</t>
  </si>
  <si>
    <t>CL1403EK132</t>
  </si>
  <si>
    <t>1403GA3403</t>
  </si>
  <si>
    <t>GO041</t>
  </si>
  <si>
    <t>Top Naeflaan</t>
  </si>
  <si>
    <t>1403GA</t>
  </si>
  <si>
    <t>CL1403GA34</t>
  </si>
  <si>
    <t>1403GA3404</t>
  </si>
  <si>
    <t>GO042</t>
  </si>
  <si>
    <t>1403GA3405</t>
  </si>
  <si>
    <t>GO043</t>
  </si>
  <si>
    <t>1215PP206</t>
  </si>
  <si>
    <t>GO170</t>
  </si>
  <si>
    <t>1222NL19104</t>
  </si>
  <si>
    <t>GO173</t>
  </si>
  <si>
    <t>1251RN204</t>
  </si>
  <si>
    <t>GO078</t>
  </si>
  <si>
    <t>1251RN205</t>
  </si>
  <si>
    <t>GO079</t>
  </si>
  <si>
    <t>1223KJ1202</t>
  </si>
  <si>
    <t>VO504</t>
  </si>
  <si>
    <t>1223RR11401</t>
  </si>
  <si>
    <t>RO1022</t>
  </si>
  <si>
    <t>1223RV19201</t>
  </si>
  <si>
    <t>RO1023</t>
  </si>
  <si>
    <t>1223LH7601</t>
  </si>
  <si>
    <t>RO1032</t>
  </si>
  <si>
    <t>1216JJ11408</t>
  </si>
  <si>
    <t>PO070</t>
  </si>
  <si>
    <t>1223LJ15601</t>
  </si>
  <si>
    <t>RO1012</t>
  </si>
  <si>
    <t>1223LH11001</t>
  </si>
  <si>
    <t>RO1033</t>
  </si>
  <si>
    <t>1212BK1501</t>
  </si>
  <si>
    <t>PO211</t>
  </si>
  <si>
    <t>15A</t>
  </si>
  <si>
    <t>CL1212BK15</t>
  </si>
  <si>
    <t>1212BK901</t>
  </si>
  <si>
    <t>RO1035</t>
  </si>
  <si>
    <t>1403RD102</t>
  </si>
  <si>
    <t>GO046</t>
  </si>
  <si>
    <t>1403RD103</t>
  </si>
  <si>
    <t>GO202</t>
  </si>
  <si>
    <t>1403RL17802</t>
  </si>
  <si>
    <t>GO048</t>
  </si>
  <si>
    <t>1403RL17803</t>
  </si>
  <si>
    <t>GO045</t>
  </si>
  <si>
    <t>1403SL104</t>
  </si>
  <si>
    <t>GO199</t>
  </si>
  <si>
    <t>1403TN4804</t>
  </si>
  <si>
    <t>GO183</t>
  </si>
  <si>
    <t>1404GB11503</t>
  </si>
  <si>
    <t>1402EC3904</t>
  </si>
  <si>
    <t>GO039</t>
  </si>
  <si>
    <t>1402KL4405</t>
  </si>
  <si>
    <t>GO192</t>
  </si>
  <si>
    <t>1401TV103</t>
  </si>
  <si>
    <t>GO034</t>
  </si>
  <si>
    <t>1382CS83102</t>
  </si>
  <si>
    <t>GB012</t>
  </si>
  <si>
    <t>831</t>
  </si>
  <si>
    <t>1382CS</t>
  </si>
  <si>
    <t>CL1382CS831</t>
  </si>
  <si>
    <t>1382CT903</t>
  </si>
  <si>
    <t>GB116</t>
  </si>
  <si>
    <t>1398GA105</t>
  </si>
  <si>
    <t>GO159</t>
  </si>
  <si>
    <t>1398XD102</t>
  </si>
  <si>
    <t>GO006</t>
  </si>
  <si>
    <t>Weesperweg</t>
  </si>
  <si>
    <t>1398XD</t>
  </si>
  <si>
    <t>CL1398XD1</t>
  </si>
  <si>
    <t>1399GL402</t>
  </si>
  <si>
    <t>GO012</t>
  </si>
  <si>
    <t>1401ES8404</t>
  </si>
  <si>
    <t>GO210</t>
  </si>
  <si>
    <t>1401ES8405</t>
  </si>
  <si>
    <t>GO211</t>
  </si>
  <si>
    <t>1401ES8406</t>
  </si>
  <si>
    <t>GO212</t>
  </si>
  <si>
    <t>1399VW103</t>
  </si>
  <si>
    <t>GO160</t>
  </si>
  <si>
    <t>1394GM503</t>
  </si>
  <si>
    <t>GO163</t>
  </si>
  <si>
    <t>1394GM504</t>
  </si>
  <si>
    <t>GO164</t>
  </si>
  <si>
    <t>1394JJ1002</t>
  </si>
  <si>
    <t>GB045</t>
  </si>
  <si>
    <t>Meerhoekweg</t>
  </si>
  <si>
    <t>10A</t>
  </si>
  <si>
    <t>1294JJ</t>
  </si>
  <si>
    <t>CL1394JJ10</t>
  </si>
  <si>
    <t>1382GZ40104</t>
  </si>
  <si>
    <t>GO063</t>
  </si>
  <si>
    <t>1382SZ1602</t>
  </si>
  <si>
    <t>GB108</t>
  </si>
  <si>
    <t>CL1382SZ16</t>
  </si>
  <si>
    <t>1382TR202</t>
  </si>
  <si>
    <t>GO004</t>
  </si>
  <si>
    <t>1383BH4902</t>
  </si>
  <si>
    <t>GO148</t>
  </si>
  <si>
    <t>1382DD85302</t>
  </si>
  <si>
    <t>GO001</t>
  </si>
  <si>
    <t>1382DD85303</t>
  </si>
  <si>
    <t>GO002</t>
  </si>
  <si>
    <t>1382DD85304</t>
  </si>
  <si>
    <t>GO003</t>
  </si>
  <si>
    <t>1251WG4802</t>
  </si>
  <si>
    <t>GO185</t>
  </si>
  <si>
    <t>Kloosterweg</t>
  </si>
  <si>
    <t>1251WG</t>
  </si>
  <si>
    <t>CL1251WG48</t>
  </si>
  <si>
    <t>1251WG4803</t>
  </si>
  <si>
    <t>GO186</t>
  </si>
  <si>
    <t>1381BL4503</t>
  </si>
  <si>
    <t>GB052</t>
  </si>
  <si>
    <t>1381BL4504</t>
  </si>
  <si>
    <t>GB109</t>
  </si>
  <si>
    <t>1274PA905</t>
  </si>
  <si>
    <t>GO177</t>
  </si>
  <si>
    <t>1274PA906</t>
  </si>
  <si>
    <t>GO178</t>
  </si>
  <si>
    <t>1274SC1601</t>
  </si>
  <si>
    <t>GO057</t>
  </si>
  <si>
    <t>1274SC1602</t>
  </si>
  <si>
    <t>GO058</t>
  </si>
  <si>
    <t>1272SC</t>
  </si>
  <si>
    <t>1274SC1603</t>
  </si>
  <si>
    <t>GO059</t>
  </si>
  <si>
    <t>1276CH3302</t>
  </si>
  <si>
    <t>GO179</t>
  </si>
  <si>
    <t>1276CH3303</t>
  </si>
  <si>
    <t>GO180</t>
  </si>
  <si>
    <t>1276CH3304</t>
  </si>
  <si>
    <t>GO181</t>
  </si>
  <si>
    <t>1273TA1702</t>
  </si>
  <si>
    <t>GO054</t>
  </si>
  <si>
    <t>1273TA1703</t>
  </si>
  <si>
    <t>GO055</t>
  </si>
  <si>
    <t>1261ZP3003</t>
  </si>
  <si>
    <t>GO169</t>
  </si>
  <si>
    <t>1271BM1703</t>
  </si>
  <si>
    <t>GB119</t>
  </si>
  <si>
    <t>Keucheniusstraat</t>
  </si>
  <si>
    <t>1271BM</t>
  </si>
  <si>
    <t>CL1271BM17</t>
  </si>
  <si>
    <t>1271BM1704</t>
  </si>
  <si>
    <t>GB120</t>
  </si>
  <si>
    <t>1271BM1705</t>
  </si>
  <si>
    <t>X19</t>
  </si>
  <si>
    <t>1271BM1706</t>
  </si>
  <si>
    <t>X20</t>
  </si>
  <si>
    <t>1271BM1707</t>
  </si>
  <si>
    <t>GB111</t>
  </si>
  <si>
    <t>1251MA503</t>
  </si>
  <si>
    <t>GO213</t>
  </si>
  <si>
    <t>1251MA504</t>
  </si>
  <si>
    <t>GO214</t>
  </si>
  <si>
    <t>1221CX1203</t>
  </si>
  <si>
    <t>GO140</t>
  </si>
  <si>
    <t>12 A</t>
  </si>
  <si>
    <t>1221JZ7104</t>
  </si>
  <si>
    <t>GO206</t>
  </si>
  <si>
    <t>1217DA102</t>
  </si>
  <si>
    <t>GB104</t>
  </si>
  <si>
    <t>Oude Meentweg</t>
  </si>
  <si>
    <t>1217DA</t>
  </si>
  <si>
    <t>CL1217DA1</t>
  </si>
  <si>
    <t>1231NP706</t>
  </si>
  <si>
    <t>GO198</t>
  </si>
  <si>
    <t>1231XK202</t>
  </si>
  <si>
    <t>GO150</t>
  </si>
  <si>
    <t>Prinses Marijkestraat</t>
  </si>
  <si>
    <t>1231XK</t>
  </si>
  <si>
    <t>CL1231XK2</t>
  </si>
  <si>
    <t>1241CK4503</t>
  </si>
  <si>
    <t>GO151</t>
  </si>
  <si>
    <t>1241CK4504</t>
  </si>
  <si>
    <t>GO152</t>
  </si>
  <si>
    <t>1241XZ704</t>
  </si>
  <si>
    <t>GO126</t>
  </si>
  <si>
    <t>1241XZ705</t>
  </si>
  <si>
    <t>GO127</t>
  </si>
  <si>
    <t>1241XZ706</t>
  </si>
  <si>
    <t>GO128</t>
  </si>
  <si>
    <t>1222HP3904</t>
  </si>
  <si>
    <t>GO092</t>
  </si>
  <si>
    <t>1222HP3905</t>
  </si>
  <si>
    <t>GO093</t>
  </si>
  <si>
    <t>1222KD12303</t>
  </si>
  <si>
    <t>GO203</t>
  </si>
  <si>
    <t>1223KB1204</t>
  </si>
  <si>
    <t>GO209</t>
  </si>
  <si>
    <t>1223LJ13403</t>
  </si>
  <si>
    <t>1223LJ15603</t>
  </si>
  <si>
    <t>1223PC3803</t>
  </si>
  <si>
    <t>GO197</t>
  </si>
  <si>
    <t>1231BG5104</t>
  </si>
  <si>
    <t>GO175</t>
  </si>
  <si>
    <t>1231CN6902</t>
  </si>
  <si>
    <t>GB086</t>
  </si>
  <si>
    <t>Lindelaan</t>
  </si>
  <si>
    <t>96B</t>
  </si>
  <si>
    <t>1231CN</t>
  </si>
  <si>
    <t>CL1231CN96</t>
  </si>
  <si>
    <t>1221CL15702</t>
  </si>
  <si>
    <t>GO088</t>
  </si>
  <si>
    <t>157 1</t>
  </si>
  <si>
    <t>1221CL</t>
  </si>
  <si>
    <t>CL1221CL157</t>
  </si>
  <si>
    <t>1221CL15703</t>
  </si>
  <si>
    <t>GO089</t>
  </si>
  <si>
    <t>1221CL15704</t>
  </si>
  <si>
    <t>GO090</t>
  </si>
  <si>
    <t>1216JJ11402</t>
  </si>
  <si>
    <t>GO115</t>
  </si>
  <si>
    <t>1216JJ11403</t>
  </si>
  <si>
    <t>GO116</t>
  </si>
  <si>
    <t>1216JJ11404</t>
  </si>
  <si>
    <t>GO117</t>
  </si>
  <si>
    <t>1216LT109</t>
  </si>
  <si>
    <t>GO050</t>
  </si>
  <si>
    <t>1216GL3006</t>
  </si>
  <si>
    <t>GO219</t>
  </si>
  <si>
    <t>1215JX4602</t>
  </si>
  <si>
    <t>GO114</t>
  </si>
  <si>
    <t>1215JX</t>
  </si>
  <si>
    <t>CL1215JX46</t>
  </si>
  <si>
    <t>1215LV3503</t>
  </si>
  <si>
    <t>GO189</t>
  </si>
  <si>
    <t>1215LV3504</t>
  </si>
  <si>
    <t>GO190</t>
  </si>
  <si>
    <t>1215LV3505</t>
  </si>
  <si>
    <t>GO191</t>
  </si>
  <si>
    <t>1214JJ7601</t>
  </si>
  <si>
    <t>GO165</t>
  </si>
  <si>
    <t>Hilvertsweg</t>
  </si>
  <si>
    <t>76A</t>
  </si>
  <si>
    <t>1214JJ</t>
  </si>
  <si>
    <t>CL1214JJ76</t>
  </si>
  <si>
    <t>1214JJ7602</t>
  </si>
  <si>
    <t>GO166</t>
  </si>
  <si>
    <t>1215EG1702</t>
  </si>
  <si>
    <t>GO111</t>
  </si>
  <si>
    <t>Van Hogendorplaan</t>
  </si>
  <si>
    <t>1215EG</t>
  </si>
  <si>
    <t>CL1215EG17</t>
  </si>
  <si>
    <t>1215EG1703</t>
  </si>
  <si>
    <t>GO112</t>
  </si>
  <si>
    <t>1212BK1503</t>
  </si>
  <si>
    <t>1212BK1502</t>
  </si>
  <si>
    <t>Willem barentszweg</t>
  </si>
  <si>
    <t>1212BK903</t>
  </si>
  <si>
    <t>1212BX104</t>
  </si>
  <si>
    <t>GO154</t>
  </si>
  <si>
    <t>1213LK5702</t>
  </si>
  <si>
    <t>1211LZ1204</t>
  </si>
  <si>
    <t>GO101</t>
  </si>
  <si>
    <t>1211LZ1205</t>
  </si>
  <si>
    <t>GO102</t>
  </si>
  <si>
    <t>1211LZ1206</t>
  </si>
  <si>
    <t>GO104</t>
  </si>
  <si>
    <t>1398JM101</t>
  </si>
  <si>
    <t>Grote Lijster</t>
  </si>
  <si>
    <t>1398JM</t>
  </si>
  <si>
    <t>1273MK71</t>
  </si>
  <si>
    <t>Schipbeek</t>
  </si>
  <si>
    <t>1211BE4505</t>
  </si>
  <si>
    <t>GO149</t>
  </si>
  <si>
    <t>1211GK9803</t>
  </si>
  <si>
    <t>GO157</t>
  </si>
  <si>
    <t>1211GHK</t>
  </si>
  <si>
    <t>1211KB104</t>
  </si>
  <si>
    <t>GO167</t>
  </si>
  <si>
    <t>1403AW27702</t>
  </si>
  <si>
    <t>GO138</t>
  </si>
  <si>
    <t>1222NX4603</t>
  </si>
  <si>
    <t>GO187</t>
  </si>
  <si>
    <t>1222NX4604</t>
  </si>
  <si>
    <t>GO188</t>
  </si>
  <si>
    <t>1401EX2501</t>
  </si>
  <si>
    <t>1401EX2503</t>
  </si>
  <si>
    <t>GO215</t>
  </si>
  <si>
    <t>1401EX2504</t>
  </si>
  <si>
    <t>GO216</t>
  </si>
  <si>
    <t>1404DE10103</t>
  </si>
  <si>
    <t>GO200</t>
  </si>
  <si>
    <t>1404DE10104</t>
  </si>
  <si>
    <t>GO201</t>
  </si>
  <si>
    <t>1382CH8401</t>
  </si>
  <si>
    <t>Amstellandlaan</t>
  </si>
  <si>
    <t>1382CH</t>
  </si>
  <si>
    <t>CL1382CH84</t>
  </si>
  <si>
    <t>1382CH8402</t>
  </si>
  <si>
    <t>1406PD11701</t>
  </si>
  <si>
    <t>1406PD</t>
  </si>
  <si>
    <t>CL1406PD117</t>
  </si>
  <si>
    <t>1405GX1901</t>
  </si>
  <si>
    <t>Graaf Wichmanlaan</t>
  </si>
  <si>
    <t>1405GX</t>
  </si>
  <si>
    <t>CL1405GX19</t>
  </si>
  <si>
    <t>1381DE3504</t>
  </si>
  <si>
    <t>GO005</t>
  </si>
  <si>
    <t>1381VV7003</t>
  </si>
  <si>
    <t>GB008</t>
  </si>
  <si>
    <t>1276EH1002</t>
  </si>
  <si>
    <t>GO204</t>
  </si>
  <si>
    <t>1276EH1003</t>
  </si>
  <si>
    <t>GO205</t>
  </si>
  <si>
    <t>1398XR101</t>
  </si>
  <si>
    <t>GO007</t>
  </si>
  <si>
    <t>Ravelijnsplein</t>
  </si>
  <si>
    <t>1398XR</t>
  </si>
  <si>
    <t>CL1398XR1</t>
  </si>
  <si>
    <t>1398AE11901</t>
  </si>
  <si>
    <t>GO009</t>
  </si>
  <si>
    <t>Herengracht</t>
  </si>
  <si>
    <t>119</t>
  </si>
  <si>
    <t>1398AE</t>
  </si>
  <si>
    <t>CL1398AE119</t>
  </si>
  <si>
    <t>1398XH201</t>
  </si>
  <si>
    <t>GB019</t>
  </si>
  <si>
    <t>Constantijn Huygenslaan</t>
  </si>
  <si>
    <t>1398XH</t>
  </si>
  <si>
    <t>CL1398XH2</t>
  </si>
  <si>
    <t>1398ED3201</t>
  </si>
  <si>
    <t>GB090</t>
  </si>
  <si>
    <t>1398ED</t>
  </si>
  <si>
    <t>CL1398ED32</t>
  </si>
  <si>
    <t>1398CP1501</t>
  </si>
  <si>
    <t>GB038</t>
  </si>
  <si>
    <t>Kruitpad</t>
  </si>
  <si>
    <t>1398CP</t>
  </si>
  <si>
    <t>CL1398CP15</t>
  </si>
  <si>
    <t>1398CP1502</t>
  </si>
  <si>
    <t>GB025</t>
  </si>
  <si>
    <t>1398CP1503</t>
  </si>
  <si>
    <t>GB055</t>
  </si>
  <si>
    <t>1244PN1801</t>
  </si>
  <si>
    <t>GB099</t>
  </si>
  <si>
    <t>Stichts End</t>
  </si>
  <si>
    <t>1244PN</t>
  </si>
  <si>
    <t>CL1244PN18</t>
  </si>
  <si>
    <t>1244PR10001</t>
  </si>
  <si>
    <t>GB062</t>
  </si>
  <si>
    <t>1244PR100</t>
  </si>
  <si>
    <t>CL1244PR100</t>
  </si>
  <si>
    <t>1244RG4901</t>
  </si>
  <si>
    <t>GB096</t>
  </si>
  <si>
    <t>Cannenburgerweg</t>
  </si>
  <si>
    <t>1244RG</t>
  </si>
  <si>
    <t>CL1244RG49</t>
  </si>
  <si>
    <t>1244PW5001</t>
  </si>
  <si>
    <t>GB097</t>
  </si>
  <si>
    <t>Herenweg</t>
  </si>
  <si>
    <t>1244PW</t>
  </si>
  <si>
    <t>CL1244PW50</t>
  </si>
  <si>
    <t>1261EN801</t>
  </si>
  <si>
    <t>GB059</t>
  </si>
  <si>
    <t>Burg. Heerschopweg</t>
  </si>
  <si>
    <t>1261EN</t>
  </si>
  <si>
    <t>CL1261EN8</t>
  </si>
  <si>
    <t>1261EN802</t>
  </si>
  <si>
    <t>GB060</t>
  </si>
  <si>
    <t>1261EN803</t>
  </si>
  <si>
    <t>GB061</t>
  </si>
  <si>
    <t>9999AA99901</t>
  </si>
  <si>
    <t>GO070</t>
  </si>
  <si>
    <t>De Noord</t>
  </si>
  <si>
    <t>999</t>
  </si>
  <si>
    <t>9999AA</t>
  </si>
  <si>
    <t>CL9999AA999</t>
  </si>
  <si>
    <t>1261XX403</t>
  </si>
  <si>
    <t>GO129</t>
  </si>
  <si>
    <t>Bergweg</t>
  </si>
  <si>
    <t>1261XX</t>
  </si>
  <si>
    <t>CL1261XX2</t>
  </si>
  <si>
    <t>1261XX404</t>
  </si>
  <si>
    <t>GO130</t>
  </si>
  <si>
    <t>1405AL104</t>
  </si>
  <si>
    <t>GO217</t>
  </si>
  <si>
    <t>1401GP201</t>
  </si>
  <si>
    <t>GB029</t>
  </si>
  <si>
    <t>De Nieuwe Vaart</t>
  </si>
  <si>
    <t>1401GP</t>
  </si>
  <si>
    <t>CL1401GP2</t>
  </si>
  <si>
    <t>1401GP202</t>
  </si>
  <si>
    <t>BKC0065</t>
  </si>
  <si>
    <t>1401GP203</t>
  </si>
  <si>
    <t>GB031</t>
  </si>
  <si>
    <t>1402BJ2001</t>
  </si>
  <si>
    <t>GB033</t>
  </si>
  <si>
    <t>1402BJ</t>
  </si>
  <si>
    <t>CL1402BJ20</t>
  </si>
  <si>
    <t>1402BJ2002</t>
  </si>
  <si>
    <t>GB034</t>
  </si>
  <si>
    <t>1404CV2901</t>
  </si>
  <si>
    <t>GB036</t>
  </si>
  <si>
    <t>Veldweg</t>
  </si>
  <si>
    <t>1404CV</t>
  </si>
  <si>
    <t>CL1404CV29</t>
  </si>
  <si>
    <t>1406NB5901</t>
  </si>
  <si>
    <t>GB037</t>
  </si>
  <si>
    <t>Nieuwe 's-Gravelandseweg</t>
  </si>
  <si>
    <t>1406NB</t>
  </si>
  <si>
    <t>CL1406NB59</t>
  </si>
  <si>
    <t>1406TT36901</t>
  </si>
  <si>
    <t>369</t>
  </si>
  <si>
    <t>CL1406TT309</t>
  </si>
  <si>
    <t>1404HH1201</t>
  </si>
  <si>
    <t>GB058</t>
  </si>
  <si>
    <t>Kerkstraat</t>
  </si>
  <si>
    <t>1404HH</t>
  </si>
  <si>
    <t>CL1404HH12</t>
  </si>
  <si>
    <t>1401TB4301</t>
  </si>
  <si>
    <t>GO031</t>
  </si>
  <si>
    <t>Dr. Frederik van Eedenweg</t>
  </si>
  <si>
    <t>1401TB</t>
  </si>
  <si>
    <t>CL1401TB43</t>
  </si>
  <si>
    <t>1401GH4901</t>
  </si>
  <si>
    <t>GO033</t>
  </si>
  <si>
    <t>Huizerweg</t>
  </si>
  <si>
    <t>1401GH</t>
  </si>
  <si>
    <t>CL1401GH49</t>
  </si>
  <si>
    <t>1406PL12401</t>
  </si>
  <si>
    <t>GO052</t>
  </si>
  <si>
    <t>Beerensteinerlaan</t>
  </si>
  <si>
    <t>1406PL</t>
  </si>
  <si>
    <t>CL1406PL124</t>
  </si>
  <si>
    <t>1217SN12901</t>
  </si>
  <si>
    <t>GB070</t>
  </si>
  <si>
    <t>1217SN</t>
  </si>
  <si>
    <t>CL1217SN129</t>
  </si>
  <si>
    <t>1222AB1001</t>
  </si>
  <si>
    <t>GB066</t>
  </si>
  <si>
    <t>Nieuwe Crailoseweg</t>
  </si>
  <si>
    <t>1222AB</t>
  </si>
  <si>
    <t>CL1222AB10</t>
  </si>
  <si>
    <t>1222AB1002</t>
  </si>
  <si>
    <t>GB067</t>
  </si>
  <si>
    <t>1222AB1003</t>
  </si>
  <si>
    <t>GB068</t>
  </si>
  <si>
    <t>1222AB1004</t>
  </si>
  <si>
    <t>GB069</t>
  </si>
  <si>
    <t>1214JM19201</t>
  </si>
  <si>
    <t>GB071</t>
  </si>
  <si>
    <t>1214JM</t>
  </si>
  <si>
    <t>CL1214JM192</t>
  </si>
  <si>
    <t>1213TC101</t>
  </si>
  <si>
    <t>GB072</t>
  </si>
  <si>
    <t>Holleweg</t>
  </si>
  <si>
    <t>1213TC</t>
  </si>
  <si>
    <t>CL1213TC1</t>
  </si>
  <si>
    <t>1213VJ101</t>
  </si>
  <si>
    <t>GB076</t>
  </si>
  <si>
    <t>Curacaolaan</t>
  </si>
  <si>
    <t>1213VJ</t>
  </si>
  <si>
    <t>CL1213VJ1</t>
  </si>
  <si>
    <t>1217BN6701</t>
  </si>
  <si>
    <t>GB080</t>
  </si>
  <si>
    <t>Bussummergrintweg</t>
  </si>
  <si>
    <t>67</t>
  </si>
  <si>
    <t>1217BN</t>
  </si>
  <si>
    <t>CL1217BN67</t>
  </si>
  <si>
    <t>1214JL14401</t>
  </si>
  <si>
    <t>GB089</t>
  </si>
  <si>
    <t>144</t>
  </si>
  <si>
    <t>1214JL</t>
  </si>
  <si>
    <t>CL1214JL144</t>
  </si>
  <si>
    <t>1212EG301</t>
  </si>
  <si>
    <t>GB105</t>
  </si>
  <si>
    <t>1212EG</t>
  </si>
  <si>
    <t>CL1212EG3</t>
  </si>
  <si>
    <t>1216NH501</t>
  </si>
  <si>
    <t>GO020</t>
  </si>
  <si>
    <t>CL1216NH5</t>
  </si>
  <si>
    <t>1222TB701</t>
  </si>
  <si>
    <t>GO087</t>
  </si>
  <si>
    <t>Snelliuslaan</t>
  </si>
  <si>
    <t>1222TB</t>
  </si>
  <si>
    <t>CL1222TB7</t>
  </si>
  <si>
    <t>1213CL7001</t>
  </si>
  <si>
    <t>GO106</t>
  </si>
  <si>
    <t>1213CL</t>
  </si>
  <si>
    <t>CL1213CL70</t>
  </si>
  <si>
    <t>1218GW401</t>
  </si>
  <si>
    <t>GO131</t>
  </si>
  <si>
    <t>CL1218GW4</t>
  </si>
  <si>
    <t>1218GW402</t>
  </si>
  <si>
    <t>GO132</t>
  </si>
  <si>
    <t>1223ME301</t>
  </si>
  <si>
    <t>GO136</t>
  </si>
  <si>
    <t>CL1223ME3</t>
  </si>
  <si>
    <t>1217AB101</t>
  </si>
  <si>
    <t>GO137</t>
  </si>
  <si>
    <t>Hoge Naarderweg</t>
  </si>
  <si>
    <t>1217AB</t>
  </si>
  <si>
    <t>CL1217AB1</t>
  </si>
  <si>
    <t>1218AP201</t>
  </si>
  <si>
    <t>GO141</t>
  </si>
  <si>
    <t>Varenmeent</t>
  </si>
  <si>
    <t>1218AP</t>
  </si>
  <si>
    <t>CL1218AP2</t>
  </si>
  <si>
    <t>1221MA43401</t>
  </si>
  <si>
    <t>GO142</t>
  </si>
  <si>
    <t>Liebergerweg</t>
  </si>
  <si>
    <t>434</t>
  </si>
  <si>
    <t>1221MA</t>
  </si>
  <si>
    <t>CL1221MA434</t>
  </si>
  <si>
    <t>1223JE15101</t>
  </si>
  <si>
    <t>GO144</t>
  </si>
  <si>
    <t>151</t>
  </si>
  <si>
    <t>1223JE</t>
  </si>
  <si>
    <t>CL1223JE151</t>
  </si>
  <si>
    <t>1213RS1101</t>
  </si>
  <si>
    <t>GO182</t>
  </si>
  <si>
    <t>1213RS</t>
  </si>
  <si>
    <t>CL1213RS11</t>
  </si>
  <si>
    <t>1276XZ201</t>
  </si>
  <si>
    <t>GB042</t>
  </si>
  <si>
    <t>Bovenweg</t>
  </si>
  <si>
    <t>1276XZ</t>
  </si>
  <si>
    <t>CL1276XZ2</t>
  </si>
  <si>
    <t>1271AC4101</t>
  </si>
  <si>
    <t>GB044</t>
  </si>
  <si>
    <t>1271AC</t>
  </si>
  <si>
    <t>CL1271AC41</t>
  </si>
  <si>
    <t>1271AL1301</t>
  </si>
  <si>
    <t>GB046</t>
  </si>
  <si>
    <t>1271AL</t>
  </si>
  <si>
    <t>CL1271AL13</t>
  </si>
  <si>
    <t>1271AL1302</t>
  </si>
  <si>
    <t>GB047</t>
  </si>
  <si>
    <t>1271AL1303</t>
  </si>
  <si>
    <t>GB048</t>
  </si>
  <si>
    <t>1271AL1304</t>
  </si>
  <si>
    <t>GB049</t>
  </si>
  <si>
    <t>1271AL1305</t>
  </si>
  <si>
    <t>GB050</t>
  </si>
  <si>
    <t>1271AL1306</t>
  </si>
  <si>
    <t>GB051</t>
  </si>
  <si>
    <t>1271ER6301</t>
  </si>
  <si>
    <t>GB053</t>
  </si>
  <si>
    <t>Zuiderzee</t>
  </si>
  <si>
    <t>1271ER</t>
  </si>
  <si>
    <t>CL1271ER63</t>
  </si>
  <si>
    <t>1271ER6302</t>
  </si>
  <si>
    <t>GB054</t>
  </si>
  <si>
    <t>1273SP12801</t>
  </si>
  <si>
    <t>CL1273SP128</t>
  </si>
  <si>
    <t>1275AG14601</t>
  </si>
  <si>
    <t>GB056</t>
  </si>
  <si>
    <t>1275AG</t>
  </si>
  <si>
    <t>CL1275AG146</t>
  </si>
  <si>
    <t>1275AZ5701</t>
  </si>
  <si>
    <t>GB057</t>
  </si>
  <si>
    <t>Kruin</t>
  </si>
  <si>
    <t>1275AZ</t>
  </si>
  <si>
    <t>CL1275AZ57</t>
  </si>
  <si>
    <t>1272KG2401</t>
  </si>
  <si>
    <t>GB063</t>
  </si>
  <si>
    <t>Aalberselaan</t>
  </si>
  <si>
    <t>1272KG</t>
  </si>
  <si>
    <t>CL1272KG24</t>
  </si>
  <si>
    <t>1272KG2402</t>
  </si>
  <si>
    <t>GB110</t>
  </si>
  <si>
    <t>1271CA3101</t>
  </si>
  <si>
    <t>GO223</t>
  </si>
  <si>
    <t>1271CA</t>
  </si>
  <si>
    <t>CL1271CA31</t>
  </si>
  <si>
    <t>1271XZ4401</t>
  </si>
  <si>
    <t>GO171</t>
  </si>
  <si>
    <t>Bestevaer</t>
  </si>
  <si>
    <t>1271XZ</t>
  </si>
  <si>
    <t>CL1271XZ44</t>
  </si>
  <si>
    <t>1271XZ4402</t>
  </si>
  <si>
    <t>GO172</t>
  </si>
  <si>
    <t>1241HD5401</t>
  </si>
  <si>
    <t>GB093</t>
  </si>
  <si>
    <t>1241HD</t>
  </si>
  <si>
    <t>CL1241HD54</t>
  </si>
  <si>
    <t>1241BG401</t>
  </si>
  <si>
    <t>GB094</t>
  </si>
  <si>
    <t>Parklaan</t>
  </si>
  <si>
    <t>1241BG</t>
  </si>
  <si>
    <t>CL1241BG4</t>
  </si>
  <si>
    <t>1241LX13901</t>
  </si>
  <si>
    <t>GB095</t>
  </si>
  <si>
    <t>Kortenhoefsedijk</t>
  </si>
  <si>
    <t>139</t>
  </si>
  <si>
    <t>1241LX</t>
  </si>
  <si>
    <t>CL1241LX139</t>
  </si>
  <si>
    <t>1241BS1901</t>
  </si>
  <si>
    <t>GO146</t>
  </si>
  <si>
    <t>Egidius Blocklaan</t>
  </si>
  <si>
    <t>1241BS</t>
  </si>
  <si>
    <t>CL1241BS19</t>
  </si>
  <si>
    <t>1251HJ1001</t>
  </si>
  <si>
    <t>GB064</t>
  </si>
  <si>
    <t>Torenlaan</t>
  </si>
  <si>
    <t>1251HJ</t>
  </si>
  <si>
    <t>CL1251HJ10</t>
  </si>
  <si>
    <t>1251KC301</t>
  </si>
  <si>
    <t>GO083</t>
  </si>
  <si>
    <t>Stationsweg</t>
  </si>
  <si>
    <t>1251KC</t>
  </si>
  <si>
    <t>CL1251KC3</t>
  </si>
  <si>
    <t>1251BT301</t>
  </si>
  <si>
    <t>GO161</t>
  </si>
  <si>
    <t>Hein Keverweg</t>
  </si>
  <si>
    <t>1251BT</t>
  </si>
  <si>
    <t>CL1251BT3</t>
  </si>
  <si>
    <t>1231VX2101</t>
  </si>
  <si>
    <t>GB085</t>
  </si>
  <si>
    <t>Godelindelaan</t>
  </si>
  <si>
    <t>1231VX</t>
  </si>
  <si>
    <t>CL1231VX31</t>
  </si>
  <si>
    <t>1231AT1101</t>
  </si>
  <si>
    <t>GB088</t>
  </si>
  <si>
    <t>1231AT</t>
  </si>
  <si>
    <t>CL1231AT11</t>
  </si>
  <si>
    <t>1231KT20901</t>
  </si>
  <si>
    <t>GO077</t>
  </si>
  <si>
    <t>Nieuw-Loosdrechtsedijk</t>
  </si>
  <si>
    <t>1231KT</t>
  </si>
  <si>
    <t>CL1231KT209</t>
  </si>
  <si>
    <t>1231KT20902</t>
  </si>
  <si>
    <t>GO176</t>
  </si>
  <si>
    <t>1399VR101</t>
  </si>
  <si>
    <t>GB020</t>
  </si>
  <si>
    <t>Naarderstraatweg</t>
  </si>
  <si>
    <t>1399VR</t>
  </si>
  <si>
    <t>CL1399VR1</t>
  </si>
  <si>
    <t>1399GE1501</t>
  </si>
  <si>
    <t>GB022</t>
  </si>
  <si>
    <t>Ruysdaellaan</t>
  </si>
  <si>
    <t>1399GE</t>
  </si>
  <si>
    <t>CL1399GE15</t>
  </si>
  <si>
    <t>1399ES301</t>
  </si>
  <si>
    <t>GO010</t>
  </si>
  <si>
    <t>Gerard Doulaan</t>
  </si>
  <si>
    <t>1399ES</t>
  </si>
  <si>
    <t>CL1399ES3</t>
  </si>
  <si>
    <t>1399HX7501</t>
  </si>
  <si>
    <t>GO011</t>
  </si>
  <si>
    <t>Tesselschadelaan</t>
  </si>
  <si>
    <t>1399HX</t>
  </si>
  <si>
    <t>CL1399HX75</t>
  </si>
  <si>
    <t>1399HH2601</t>
  </si>
  <si>
    <t>GO013</t>
  </si>
  <si>
    <t>Nienhuis Ruijskade</t>
  </si>
  <si>
    <t>1399HH</t>
  </si>
  <si>
    <t>CL1399HH26</t>
  </si>
  <si>
    <t>1399KC12801</t>
  </si>
  <si>
    <t>GO014</t>
  </si>
  <si>
    <t>1399KC</t>
  </si>
  <si>
    <t>CL1399KC128</t>
  </si>
  <si>
    <t>1411XW201</t>
  </si>
  <si>
    <t>GB024</t>
  </si>
  <si>
    <t>1411XW</t>
  </si>
  <si>
    <t>CL1411XW2</t>
  </si>
  <si>
    <t>1411BV301</t>
  </si>
  <si>
    <t>GB027</t>
  </si>
  <si>
    <t>Pr. Margriethof</t>
  </si>
  <si>
    <t>1411BV</t>
  </si>
  <si>
    <t>CL1411BV3</t>
  </si>
  <si>
    <t>1401CV3901</t>
  </si>
  <si>
    <t>GO158</t>
  </si>
  <si>
    <t>1401CV</t>
  </si>
  <si>
    <t>CL1401CV39</t>
  </si>
  <si>
    <t>1411LR201</t>
  </si>
  <si>
    <t>GB023</t>
  </si>
  <si>
    <t>Wijkplaats</t>
  </si>
  <si>
    <t>1411LR</t>
  </si>
  <si>
    <t>CL1411LR2</t>
  </si>
  <si>
    <t>1394BD5001</t>
  </si>
  <si>
    <t>GB102</t>
  </si>
  <si>
    <t>Overmeerseweg</t>
  </si>
  <si>
    <t>1394BD</t>
  </si>
  <si>
    <t>CL1394BD50</t>
  </si>
  <si>
    <t>1394GT10301</t>
  </si>
  <si>
    <t>GB103</t>
  </si>
  <si>
    <t>1394GT</t>
  </si>
  <si>
    <t>CL1394GT103</t>
  </si>
  <si>
    <t>1243KL14001</t>
  </si>
  <si>
    <t>GB091</t>
  </si>
  <si>
    <t>Zuidereinde</t>
  </si>
  <si>
    <t>140</t>
  </si>
  <si>
    <t>1243KL</t>
  </si>
  <si>
    <t>CL1243KL140</t>
  </si>
  <si>
    <t>1243JK10301</t>
  </si>
  <si>
    <t>GB092</t>
  </si>
  <si>
    <t>1243JK</t>
  </si>
  <si>
    <t>CL1243JK103</t>
  </si>
  <si>
    <t>1383AX1801</t>
  </si>
  <si>
    <t>GB002</t>
  </si>
  <si>
    <t>Begijnepolderweg</t>
  </si>
  <si>
    <t>1383AX</t>
  </si>
  <si>
    <t>CL1383AX18</t>
  </si>
  <si>
    <t>1381ES501</t>
  </si>
  <si>
    <t>GB003</t>
  </si>
  <si>
    <t>J.A. Fijnvandraatlaan</t>
  </si>
  <si>
    <t>1381ES</t>
  </si>
  <si>
    <t>CL1381ES5</t>
  </si>
  <si>
    <t>1381GC1201</t>
  </si>
  <si>
    <t>GB004</t>
  </si>
  <si>
    <t>M. Dotingalaan</t>
  </si>
  <si>
    <t>1381GC</t>
  </si>
  <si>
    <t>CL1381GC12</t>
  </si>
  <si>
    <t>1382LE101</t>
  </si>
  <si>
    <t>GB015</t>
  </si>
  <si>
    <t>Nijverheidslaan</t>
  </si>
  <si>
    <t>1C</t>
  </si>
  <si>
    <t>1382LE</t>
  </si>
  <si>
    <t>CL1382LE1</t>
  </si>
  <si>
    <t>1382LE102</t>
  </si>
  <si>
    <t>GB016</t>
  </si>
  <si>
    <t>1382LE103</t>
  </si>
  <si>
    <t>GB017</t>
  </si>
  <si>
    <t>1382MJ4801</t>
  </si>
  <si>
    <t>GB018</t>
  </si>
  <si>
    <t>Lobbrich Boudgerslaan</t>
  </si>
  <si>
    <t>1382MJ</t>
  </si>
  <si>
    <t>CL1382MJ48</t>
  </si>
  <si>
    <t>1251LB3201</t>
  </si>
  <si>
    <t>GB065</t>
  </si>
  <si>
    <t>Sint Janstraat</t>
  </si>
  <si>
    <t>1251LB</t>
  </si>
  <si>
    <t>CL1251LB32</t>
  </si>
  <si>
    <t>1276KZ24804</t>
  </si>
  <si>
    <t>GO218</t>
  </si>
  <si>
    <t>1216GL3002</t>
  </si>
  <si>
    <t>VO508</t>
  </si>
  <si>
    <t>1215LW5101</t>
  </si>
  <si>
    <t>BKC0018</t>
  </si>
  <si>
    <t>1215LW</t>
  </si>
  <si>
    <t>CL1215LW51</t>
  </si>
  <si>
    <t>1403EK13201</t>
  </si>
  <si>
    <t>BKC0039</t>
  </si>
  <si>
    <t>1221EN18202</t>
  </si>
  <si>
    <t>PO069</t>
  </si>
  <si>
    <t>1274SC1604</t>
  </si>
  <si>
    <t>PO088</t>
  </si>
  <si>
    <t>1211GT2701</t>
  </si>
  <si>
    <t>PO055</t>
  </si>
  <si>
    <t>1221JZ7102</t>
  </si>
  <si>
    <t>PO056</t>
  </si>
  <si>
    <t>1211LZ2802</t>
  </si>
  <si>
    <t>PO071</t>
  </si>
  <si>
    <t>1214JJ7603</t>
  </si>
  <si>
    <t>PO084</t>
  </si>
  <si>
    <t>1211RZ7402</t>
  </si>
  <si>
    <t>PO054</t>
  </si>
  <si>
    <t>1211KM4402</t>
  </si>
  <si>
    <t>PO083</t>
  </si>
  <si>
    <t>1221CX1202</t>
  </si>
  <si>
    <t>PO078</t>
  </si>
  <si>
    <t>1231XK201</t>
  </si>
  <si>
    <t>BKC0063</t>
  </si>
  <si>
    <t>1271GC11703</t>
  </si>
  <si>
    <t>PO092</t>
  </si>
  <si>
    <t>1276NC1501</t>
  </si>
  <si>
    <t>RO660</t>
  </si>
  <si>
    <t>1276NC</t>
  </si>
  <si>
    <t>CL1276NC15</t>
  </si>
  <si>
    <t>1382SZ1601</t>
  </si>
  <si>
    <t>BKC0054</t>
  </si>
  <si>
    <t>1411MC101</t>
  </si>
  <si>
    <t>1401EX2303</t>
  </si>
  <si>
    <t>1223KJ1201</t>
  </si>
  <si>
    <t>RO1021</t>
  </si>
  <si>
    <t>1216GL3001</t>
  </si>
  <si>
    <t>RO1025</t>
  </si>
  <si>
    <t>1382EA101</t>
  </si>
  <si>
    <t>BKC0068</t>
  </si>
  <si>
    <t>Boternesserstraat</t>
  </si>
  <si>
    <t>1382EA</t>
  </si>
  <si>
    <t>CL1382EA1</t>
  </si>
  <si>
    <t>1251WG4801</t>
  </si>
  <si>
    <t>GO184</t>
  </si>
  <si>
    <t>1217DA101</t>
  </si>
  <si>
    <t>BKC0003</t>
  </si>
  <si>
    <t>1221CL15701</t>
  </si>
  <si>
    <t>1271BM1701</t>
  </si>
  <si>
    <t>X21</t>
  </si>
  <si>
    <t>1271BM1702</t>
  </si>
  <si>
    <t>X22</t>
  </si>
  <si>
    <t>1273SR19001</t>
  </si>
  <si>
    <t>190</t>
  </si>
  <si>
    <t>1273SR</t>
  </si>
  <si>
    <t>CL1273SR190</t>
  </si>
  <si>
    <t>1222HP3903</t>
  </si>
  <si>
    <t>GO091</t>
  </si>
  <si>
    <t>1215EG1701</t>
  </si>
  <si>
    <t>GO110</t>
  </si>
  <si>
    <t>1215JX4601</t>
  </si>
  <si>
    <t>GO113</t>
  </si>
  <si>
    <t>1216GL3003</t>
  </si>
  <si>
    <t>PO206</t>
  </si>
  <si>
    <t>1216GW28601</t>
  </si>
  <si>
    <t>RO1024</t>
  </si>
  <si>
    <t>1406SH601</t>
  </si>
  <si>
    <t>RO936</t>
  </si>
  <si>
    <t>Nieuwe Spiegelstraat</t>
  </si>
  <si>
    <t>6A</t>
  </si>
  <si>
    <t>1406SH</t>
  </si>
  <si>
    <t>CL1406SH6</t>
  </si>
  <si>
    <t>1276KR31404</t>
  </si>
  <si>
    <t>PO114</t>
  </si>
  <si>
    <t>1406SH603</t>
  </si>
  <si>
    <t>PO167</t>
  </si>
  <si>
    <t>1216GW28602</t>
  </si>
  <si>
    <t>VO507</t>
  </si>
  <si>
    <t>1406SH602</t>
  </si>
  <si>
    <t>VO417</t>
  </si>
  <si>
    <t>1276NC1502</t>
  </si>
  <si>
    <t>VO177</t>
  </si>
  <si>
    <t>1404ED7402</t>
  </si>
  <si>
    <t>RO1028</t>
  </si>
  <si>
    <t>1273SR19002</t>
  </si>
  <si>
    <t>1276XB2603</t>
  </si>
  <si>
    <t>1243JG380104</t>
  </si>
  <si>
    <t>1406SH604</t>
  </si>
  <si>
    <t>GFE0177</t>
  </si>
  <si>
    <t>1211BA2107</t>
  </si>
  <si>
    <t>GO168</t>
  </si>
  <si>
    <t>1276NC1503</t>
  </si>
  <si>
    <t>GFE0054</t>
  </si>
  <si>
    <t>1223LH11003</t>
  </si>
  <si>
    <t>GFE0321</t>
  </si>
  <si>
    <t>1411TC7402</t>
  </si>
  <si>
    <t>GO221</t>
  </si>
  <si>
    <t>1215lv901</t>
  </si>
  <si>
    <t>1213AT201</t>
  </si>
  <si>
    <t>Wernerlaan</t>
  </si>
  <si>
    <t>1213AT</t>
  </si>
  <si>
    <t>CL1213AT2</t>
  </si>
  <si>
    <t>1213AT202</t>
  </si>
  <si>
    <t>1221CN5001</t>
  </si>
  <si>
    <t>CL1221CN50</t>
  </si>
  <si>
    <t>1221CN5002</t>
  </si>
  <si>
    <t>1251MB3501</t>
  </si>
  <si>
    <t>1251MB</t>
  </si>
  <si>
    <t>CL1251MB35</t>
  </si>
  <si>
    <t>1231KE14601</t>
  </si>
  <si>
    <t>GO194</t>
  </si>
  <si>
    <t>1231KE14602</t>
  </si>
  <si>
    <t>GO195</t>
  </si>
  <si>
    <t>1215LZ17302</t>
  </si>
  <si>
    <t>1216LT107</t>
  </si>
  <si>
    <t>Consultant MOD1</t>
  </si>
  <si>
    <t>1216LT108</t>
  </si>
  <si>
    <t>Loodijk tbv koppelen</t>
  </si>
  <si>
    <t>Loodijk</t>
  </si>
  <si>
    <t>1244NL</t>
  </si>
  <si>
    <t>1251MC5102</t>
  </si>
  <si>
    <t>51A</t>
  </si>
  <si>
    <t>1251MC</t>
  </si>
  <si>
    <t>1271KW21703</t>
  </si>
  <si>
    <t>1412LA1104</t>
  </si>
  <si>
    <t>1251MC5101</t>
  </si>
  <si>
    <t>CL1251MC51</t>
  </si>
  <si>
    <t>1215LW3901</t>
  </si>
  <si>
    <t>CL1215LW39</t>
  </si>
  <si>
    <t>1215LX9901</t>
  </si>
  <si>
    <t>99</t>
  </si>
  <si>
    <t>CL1215LX99</t>
  </si>
  <si>
    <t>1215NC7601</t>
  </si>
  <si>
    <t>1215NC</t>
  </si>
  <si>
    <t>CL1215NC76</t>
  </si>
  <si>
    <t>1215ND14601</t>
  </si>
  <si>
    <t>1215ND</t>
  </si>
  <si>
    <t>CL1215ND146</t>
  </si>
  <si>
    <t>1215ND14602</t>
  </si>
  <si>
    <t>1215PM201</t>
  </si>
  <si>
    <t>1215PM</t>
  </si>
  <si>
    <t>CL1215PM2</t>
  </si>
  <si>
    <t>1216JJ11401</t>
  </si>
  <si>
    <t>PO159</t>
  </si>
  <si>
    <t>1231KH601</t>
  </si>
  <si>
    <t>Industrieweg</t>
  </si>
  <si>
    <t>1231KH</t>
  </si>
  <si>
    <t>CL1231KH6</t>
  </si>
  <si>
    <t>1231KH602</t>
  </si>
  <si>
    <t>1221KA1801</t>
  </si>
  <si>
    <t>1221KA</t>
  </si>
  <si>
    <t>CL1221KA18</t>
  </si>
  <si>
    <t>1213RN13501</t>
  </si>
  <si>
    <t>1213RN</t>
  </si>
  <si>
    <t>CL1213RN135</t>
  </si>
  <si>
    <t>1213RN13502</t>
  </si>
  <si>
    <t>1214GW7201</t>
  </si>
  <si>
    <t>1214GW</t>
  </si>
  <si>
    <t>CL1214GW72</t>
  </si>
  <si>
    <t>1214GW7202</t>
  </si>
  <si>
    <t>1251MA101</t>
  </si>
  <si>
    <t>CL1251MA1</t>
  </si>
  <si>
    <t>1251MA501</t>
  </si>
  <si>
    <t>BKC0081</t>
  </si>
  <si>
    <t>1261LJ701</t>
  </si>
  <si>
    <t>CL1261LJ7</t>
  </si>
  <si>
    <t>1261LJ702</t>
  </si>
  <si>
    <t>1261KN201</t>
  </si>
  <si>
    <t>Veurhuis</t>
  </si>
  <si>
    <t>1261KN</t>
  </si>
  <si>
    <t>CL1261KN2</t>
  </si>
  <si>
    <t>1382CT901</t>
  </si>
  <si>
    <t>BKC0066</t>
  </si>
  <si>
    <t>1383CC201</t>
  </si>
  <si>
    <t>GO139</t>
  </si>
  <si>
    <t>1411TC7401</t>
  </si>
  <si>
    <t>GO220</t>
  </si>
  <si>
    <t>1412CA5001</t>
  </si>
  <si>
    <t>BKC0030</t>
  </si>
  <si>
    <t>1412CA</t>
  </si>
  <si>
    <t>CL1412CA50</t>
  </si>
  <si>
    <t>1402TH5701</t>
  </si>
  <si>
    <t>BKC0009</t>
  </si>
  <si>
    <t>1398XD101</t>
  </si>
  <si>
    <t>BKC0057</t>
  </si>
  <si>
    <t>1403GA3401</t>
  </si>
  <si>
    <t>BKC0061</t>
  </si>
  <si>
    <t>Top Naefflaan</t>
  </si>
  <si>
    <t>1402AW101</t>
  </si>
  <si>
    <t>Vredehof</t>
  </si>
  <si>
    <t>1402AW</t>
  </si>
  <si>
    <t>CL1402AW1</t>
  </si>
  <si>
    <t>1402AW102</t>
  </si>
  <si>
    <t>1394JJ1001</t>
  </si>
  <si>
    <t>BKC0021</t>
  </si>
  <si>
    <t>1394JJ</t>
  </si>
  <si>
    <t>1381DK24101</t>
  </si>
  <si>
    <t>1381DK</t>
  </si>
  <si>
    <t>CL1381DK241</t>
  </si>
  <si>
    <t>1403GA3402</t>
  </si>
  <si>
    <t>BKC0069</t>
  </si>
  <si>
    <t>1404GZ7401</t>
  </si>
  <si>
    <t>PO052</t>
  </si>
  <si>
    <t>1211BG204</t>
  </si>
  <si>
    <t>PO081</t>
  </si>
  <si>
    <t>1215HM16402</t>
  </si>
  <si>
    <t>BKC0040</t>
  </si>
  <si>
    <t>Oude Loosdrechtseweg</t>
  </si>
  <si>
    <t>1215HM</t>
  </si>
  <si>
    <t>CL1215HM164</t>
  </si>
  <si>
    <t>1398GA102</t>
  </si>
  <si>
    <t>PO060</t>
  </si>
  <si>
    <t>1211EE8802</t>
  </si>
  <si>
    <t>PO090</t>
  </si>
  <si>
    <t>1211HL102</t>
  </si>
  <si>
    <t>PO091</t>
  </si>
  <si>
    <t>1211BA2101</t>
  </si>
  <si>
    <t>PO080</t>
  </si>
  <si>
    <t>1211EZ101</t>
  </si>
  <si>
    <t>PO079</t>
  </si>
  <si>
    <t>1403NV28202</t>
  </si>
  <si>
    <t>PO074</t>
  </si>
  <si>
    <t>1406TX902</t>
  </si>
  <si>
    <t>PO053</t>
  </si>
  <si>
    <t>1211GJ4102</t>
  </si>
  <si>
    <t>PO065</t>
  </si>
  <si>
    <t>1403RE5802</t>
  </si>
  <si>
    <t>PO067</t>
  </si>
  <si>
    <t>1215HM16401</t>
  </si>
  <si>
    <t>BKC0010</t>
  </si>
  <si>
    <t>1231CN9601</t>
  </si>
  <si>
    <t>BKC0056</t>
  </si>
  <si>
    <t>1261ZP3001</t>
  </si>
  <si>
    <t>PO087</t>
  </si>
  <si>
    <t>1411WZ13201</t>
  </si>
  <si>
    <t>PO075</t>
  </si>
  <si>
    <t>1403JD4201</t>
  </si>
  <si>
    <t>BKC0015</t>
  </si>
  <si>
    <t>1403JD</t>
  </si>
  <si>
    <t>CL1403JD42</t>
  </si>
  <si>
    <t>1251ZV701</t>
  </si>
  <si>
    <t>PO077</t>
  </si>
  <si>
    <t>1382MC1801</t>
  </si>
  <si>
    <t>BKC0019</t>
  </si>
  <si>
    <t>1382MC</t>
  </si>
  <si>
    <t>CL1382MC18</t>
  </si>
  <si>
    <t>1403NE6901</t>
  </si>
  <si>
    <t>PO072</t>
  </si>
  <si>
    <t>1222EL402</t>
  </si>
  <si>
    <t>BKC0041</t>
  </si>
  <si>
    <t>1381BL4501</t>
  </si>
  <si>
    <t>BKC0046</t>
  </si>
  <si>
    <t>1381EV8501</t>
  </si>
  <si>
    <t>BKC0023</t>
  </si>
  <si>
    <t>1381EV</t>
  </si>
  <si>
    <t>CL1381EV85</t>
  </si>
  <si>
    <t>1382RD201</t>
  </si>
  <si>
    <t>RB005</t>
  </si>
  <si>
    <t>Plataanlaan</t>
  </si>
  <si>
    <t>1382RD</t>
  </si>
  <si>
    <t>CL1382RD2</t>
  </si>
  <si>
    <t>1218GW801</t>
  </si>
  <si>
    <t>BKC0012</t>
  </si>
  <si>
    <t>CL1218GW8</t>
  </si>
  <si>
    <t>1218GW802</t>
  </si>
  <si>
    <t>BKC0059</t>
  </si>
  <si>
    <t>1382CS83101</t>
  </si>
  <si>
    <t>X17</t>
  </si>
  <si>
    <t>ContainerName</t>
  </si>
  <si>
    <t>Capacity</t>
  </si>
  <si>
    <t>Fraction</t>
  </si>
  <si>
    <t>Litres</t>
  </si>
  <si>
    <t>MaxDumpCount</t>
  </si>
  <si>
    <t>Manufacturer</t>
  </si>
  <si>
    <t>ContainerHeightInMM</t>
  </si>
  <si>
    <t>FillSensorFullDistanceMarginInMM</t>
  </si>
  <si>
    <t>FillSensorInstallationHeightInMM</t>
  </si>
  <si>
    <t>SensorType</t>
  </si>
  <si>
    <t>SerialNumber</t>
  </si>
  <si>
    <t>Type</t>
  </si>
  <si>
    <t>datum reinigen</t>
  </si>
  <si>
    <t>graffiti ja/nee</t>
  </si>
  <si>
    <t>onderhoud nodig</t>
  </si>
  <si>
    <t>status algemeen og</t>
  </si>
  <si>
    <t>opmerking</t>
  </si>
  <si>
    <t>omgeving schoon</t>
  </si>
  <si>
    <t>status lak</t>
  </si>
  <si>
    <t>VO125</t>
  </si>
  <si>
    <t>Ondergronds</t>
  </si>
  <si>
    <t>HMISOL2017</t>
  </si>
  <si>
    <t>OVC</t>
  </si>
  <si>
    <t>RO358</t>
  </si>
  <si>
    <t>BAMRUB2014</t>
  </si>
  <si>
    <t>RO359</t>
  </si>
  <si>
    <t>WTLBOV2011</t>
  </si>
  <si>
    <t>RO323</t>
  </si>
  <si>
    <t>RO413</t>
  </si>
  <si>
    <t>RO476</t>
  </si>
  <si>
    <t>RO475</t>
  </si>
  <si>
    <t>RO477</t>
  </si>
  <si>
    <t>RO478</t>
  </si>
  <si>
    <t>RO401</t>
  </si>
  <si>
    <t>HMISOL2016</t>
  </si>
  <si>
    <t>RO458</t>
  </si>
  <si>
    <t>RO460</t>
  </si>
  <si>
    <t>RO265</t>
  </si>
  <si>
    <t>HMISOL2018</t>
  </si>
  <si>
    <t>RO462</t>
  </si>
  <si>
    <t>RO193</t>
  </si>
  <si>
    <t>HMISOL2015</t>
  </si>
  <si>
    <t>RO110</t>
  </si>
  <si>
    <t>BAMRUB2016</t>
  </si>
  <si>
    <t>RO471</t>
  </si>
  <si>
    <t>RO104</t>
  </si>
  <si>
    <t>RO182</t>
  </si>
  <si>
    <t>VO073</t>
  </si>
  <si>
    <t>SIDCON_PERS</t>
  </si>
  <si>
    <t>OVC-Pers</t>
  </si>
  <si>
    <t>OGDUO</t>
  </si>
  <si>
    <t>HMIDUO2022</t>
  </si>
  <si>
    <t>OVC-DUO</t>
  </si>
  <si>
    <t>Bovengronds</t>
  </si>
  <si>
    <t>MCBG242022</t>
  </si>
  <si>
    <t>BVC GFT Behuizing</t>
  </si>
  <si>
    <t>MCBG242019</t>
  </si>
  <si>
    <t>BVC GFT behuizing</t>
  </si>
  <si>
    <t>BAMRUB2013</t>
  </si>
  <si>
    <t>RO511</t>
  </si>
  <si>
    <t>BAMRUB2012</t>
  </si>
  <si>
    <t>PO076</t>
  </si>
  <si>
    <t>Semi</t>
  </si>
  <si>
    <t>KIKSOL2014</t>
  </si>
  <si>
    <t>RO293</t>
  </si>
  <si>
    <t>BO052</t>
  </si>
  <si>
    <t>RO277</t>
  </si>
  <si>
    <t>BAMRUB2018</t>
  </si>
  <si>
    <t>HMIDUO2019</t>
  </si>
  <si>
    <t>RO635</t>
  </si>
  <si>
    <t>HMISOL2019</t>
  </si>
  <si>
    <t>RO490</t>
  </si>
  <si>
    <t>BAMRUB2017</t>
  </si>
  <si>
    <t>HMISOL2014</t>
  </si>
  <si>
    <t>RO027</t>
  </si>
  <si>
    <t>RO626</t>
  </si>
  <si>
    <t>RO019</t>
  </si>
  <si>
    <t>HMISOL2012</t>
  </si>
  <si>
    <t>RO022</t>
  </si>
  <si>
    <t>SULSOL2014</t>
  </si>
  <si>
    <t>RO232</t>
  </si>
  <si>
    <t>HMISOL2011</t>
  </si>
  <si>
    <t>RO420</t>
  </si>
  <si>
    <t>RO465</t>
  </si>
  <si>
    <t>RO415</t>
  </si>
  <si>
    <t>BAMRUB2015</t>
  </si>
  <si>
    <t>RO386</t>
  </si>
  <si>
    <t>RO234</t>
  </si>
  <si>
    <t>RO406</t>
  </si>
  <si>
    <t>BAMRUB2010</t>
  </si>
  <si>
    <t>VO026</t>
  </si>
  <si>
    <t>BAMBOV2014</t>
  </si>
  <si>
    <t>BVC</t>
  </si>
  <si>
    <t>RO407</t>
  </si>
  <si>
    <t>HMISOL2022</t>
  </si>
  <si>
    <t>RO604</t>
  </si>
  <si>
    <t>HMISOL2021</t>
  </si>
  <si>
    <t>HMIDUO2021</t>
  </si>
  <si>
    <t>RO114</t>
  </si>
  <si>
    <t>HMISOL2020</t>
  </si>
  <si>
    <t>UNKN</t>
  </si>
  <si>
    <t>Onbekend</t>
  </si>
  <si>
    <t>HMIDUO2020</t>
  </si>
  <si>
    <t>MCBG242020</t>
  </si>
  <si>
    <t>RO120</t>
  </si>
  <si>
    <t>RO155</t>
  </si>
  <si>
    <t>KLISOL2009</t>
  </si>
  <si>
    <t>RB026</t>
  </si>
  <si>
    <t>KIKDUO2016</t>
  </si>
  <si>
    <t>RB006</t>
  </si>
  <si>
    <t>KIKDUO2018</t>
  </si>
  <si>
    <t>RB045</t>
  </si>
  <si>
    <t>RB039</t>
  </si>
  <si>
    <t>RB040</t>
  </si>
  <si>
    <t>BAMRUB2008</t>
  </si>
  <si>
    <t>RB010</t>
  </si>
  <si>
    <t>RB001</t>
  </si>
  <si>
    <t>RO791</t>
  </si>
  <si>
    <t>MCBG242021</t>
  </si>
  <si>
    <t>BAMBOV2012</t>
  </si>
  <si>
    <t>X13</t>
  </si>
  <si>
    <t>Tijdelijk</t>
  </si>
  <si>
    <t>BAMBOV</t>
  </si>
  <si>
    <t>BKC0007</t>
  </si>
  <si>
    <t>KLIBOV2010</t>
  </si>
  <si>
    <t>BKC0042</t>
  </si>
  <si>
    <t>HMIBOV2012</t>
  </si>
  <si>
    <t>HMIBOV2016</t>
  </si>
  <si>
    <t>VO126</t>
  </si>
  <si>
    <t>VO016</t>
  </si>
  <si>
    <t>BKC0044</t>
  </si>
  <si>
    <t>BKC0051</t>
  </si>
  <si>
    <t>WTLSOL</t>
  </si>
  <si>
    <t>RO348</t>
  </si>
  <si>
    <t>ECOBOV2022</t>
  </si>
  <si>
    <t>DEPOTCONTAINER</t>
  </si>
  <si>
    <t>VDL HMI</t>
  </si>
  <si>
    <t>BOV KLEP</t>
  </si>
  <si>
    <t>VDL/HMI2022</t>
  </si>
  <si>
    <t>Bol</t>
  </si>
  <si>
    <t>ECOBOV2021</t>
  </si>
  <si>
    <t>GFE0178</t>
  </si>
  <si>
    <t>GFE0188</t>
  </si>
  <si>
    <t>GB078</t>
  </si>
  <si>
    <t>GB079</t>
  </si>
  <si>
    <t>GB030</t>
  </si>
  <si>
    <t>GO035</t>
  </si>
  <si>
    <t>GO061</t>
  </si>
  <si>
    <t>GO062</t>
  </si>
  <si>
    <t>GB077</t>
  </si>
  <si>
    <t>GB121</t>
  </si>
  <si>
    <t>GB122</t>
  </si>
  <si>
    <t>GB123</t>
  </si>
  <si>
    <t>GB124</t>
  </si>
  <si>
    <t>GB125</t>
  </si>
  <si>
    <t>GB126</t>
  </si>
  <si>
    <t>GB127</t>
  </si>
  <si>
    <t>GB128</t>
  </si>
  <si>
    <t>GB129</t>
  </si>
  <si>
    <t>GB130</t>
  </si>
  <si>
    <t>GB131</t>
  </si>
  <si>
    <t>GB132</t>
  </si>
  <si>
    <t>GB117</t>
  </si>
  <si>
    <t>GB112</t>
  </si>
  <si>
    <t>GB113</t>
  </si>
  <si>
    <t>GB114</t>
  </si>
  <si>
    <t>GB115</t>
  </si>
  <si>
    <t>GB118</t>
  </si>
  <si>
    <t>GO053</t>
  </si>
  <si>
    <t>GO074</t>
  </si>
  <si>
    <t>GO075</t>
  </si>
  <si>
    <t>GO076</t>
  </si>
  <si>
    <t>GO207</t>
  </si>
  <si>
    <t>GO208</t>
  </si>
  <si>
    <t>Contrade 130</t>
  </si>
  <si>
    <t>Contrade 131</t>
  </si>
  <si>
    <t>KLISOL2014</t>
  </si>
  <si>
    <t>GO056</t>
  </si>
  <si>
    <t>GFE0216</t>
  </si>
  <si>
    <t>BKC0049</t>
  </si>
  <si>
    <t>BKC0055</t>
  </si>
  <si>
    <t>BAMBOV2013</t>
  </si>
  <si>
    <t>SULBOV204</t>
  </si>
  <si>
    <t>BKC0062</t>
  </si>
  <si>
    <t>BKC0031</t>
  </si>
  <si>
    <t>BKC0022</t>
  </si>
  <si>
    <t>RO875</t>
  </si>
  <si>
    <t>BKC0026</t>
  </si>
  <si>
    <t>BKC0060</t>
  </si>
  <si>
    <t>HMIBOV2017</t>
  </si>
  <si>
    <t>BKC0032</t>
  </si>
  <si>
    <t>HMIBOV2014</t>
  </si>
  <si>
    <t>BKC0014</t>
  </si>
  <si>
    <t>BKC0005</t>
  </si>
  <si>
    <t>KLISOL2012</t>
  </si>
  <si>
    <t>KLISOL2010</t>
  </si>
  <si>
    <t>MCBG242023</t>
  </si>
  <si>
    <t>HMIDUO2023</t>
  </si>
  <si>
    <t>HMISOL2023</t>
  </si>
  <si>
    <t>BVC Engels</t>
  </si>
  <si>
    <t>RO203</t>
  </si>
  <si>
    <t>X16</t>
  </si>
  <si>
    <t>BAMBO12014</t>
  </si>
  <si>
    <t>HMIDUO2018</t>
  </si>
  <si>
    <t>RO455</t>
  </si>
  <si>
    <t>RO487</t>
  </si>
  <si>
    <t>RO467</t>
  </si>
  <si>
    <t>PO062</t>
  </si>
  <si>
    <t>PO063</t>
  </si>
  <si>
    <t>PO064</t>
  </si>
  <si>
    <t>RO667</t>
  </si>
  <si>
    <t>RO078</t>
  </si>
  <si>
    <t>PO059</t>
  </si>
  <si>
    <t>RO080</t>
  </si>
  <si>
    <t>RO312</t>
  </si>
  <si>
    <t>RO313</t>
  </si>
  <si>
    <t>RO803</t>
  </si>
  <si>
    <t>OVC-Duo</t>
  </si>
  <si>
    <t>VO147</t>
  </si>
  <si>
    <t>RO709</t>
  </si>
  <si>
    <t>RO802</t>
  </si>
  <si>
    <t>VO171</t>
  </si>
  <si>
    <t>X02</t>
  </si>
  <si>
    <t>X04</t>
  </si>
  <si>
    <t>X14</t>
  </si>
  <si>
    <t>VO167</t>
  </si>
  <si>
    <t>X18</t>
  </si>
  <si>
    <t>X12</t>
  </si>
  <si>
    <t>VO257</t>
  </si>
  <si>
    <t>RO769</t>
  </si>
  <si>
    <t>RO754</t>
  </si>
  <si>
    <t>RO760</t>
  </si>
  <si>
    <t>RO762</t>
  </si>
  <si>
    <t>X07</t>
  </si>
  <si>
    <t>BAMBOV2015</t>
  </si>
  <si>
    <t>X15</t>
  </si>
  <si>
    <t>PO115</t>
  </si>
  <si>
    <t>Edwin Westgeest</t>
  </si>
  <si>
    <t>X09</t>
  </si>
  <si>
    <t>BAMENG2015</t>
  </si>
  <si>
    <t>Maikel van Santvoort</t>
  </si>
  <si>
    <t>VDL/HMI2023</t>
  </si>
  <si>
    <t>check dump</t>
  </si>
  <si>
    <t>check basis</t>
  </si>
  <si>
    <t xml:space="preserve">Basis </t>
  </si>
  <si>
    <t>Dump</t>
  </si>
  <si>
    <t>export uit Tardif dumplocations overzicht van alle apparaten nu 1940</t>
  </si>
  <si>
    <t xml:space="preserve">aantal </t>
  </si>
  <si>
    <t>containers zonder nummer (space)</t>
  </si>
  <si>
    <t>containers</t>
  </si>
  <si>
    <t>verschil containers met dump</t>
  </si>
  <si>
    <t>is begin aantal nu 1870 LOCATIE NRS</t>
  </si>
  <si>
    <t>dump</t>
  </si>
  <si>
    <t>verplaatst kolom dumplocation na loctienr</t>
  </si>
  <si>
    <t>datum reinigen gereed</t>
  </si>
  <si>
    <t>jaartal container</t>
  </si>
  <si>
    <t xml:space="preserve">Muiden 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</si>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</sst>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yy&quot; &quot;h&quot;:&quot;mm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64" fontId="0" fillId="0" borderId="0" xfId="0" applyNumberFormat="1"/>
    <xf numFmtId="0" fontId="1" fillId="2" borderId="0" xfId="0" applyFont="1" applyFill="1"/>
    <xf numFmtId="0" fontId="1" fillId="3" borderId="0" xfId="0" applyFont="1" applyFill="1"/>
    <xf numFmtId="0" fontId="0" fillId="3" borderId="0" xfId="0" applyFill="1"/>
    <xf numFmtId="0" fontId="1" fillId="2" borderId="0" xfId="0" applyFont="1" applyFill="1" applyAlignment="1">
      <alignment horizontal="center"/>
    </xf>
    <xf numFmtId="0" fontId="0" fillId="2" borderId="0" xfId="0" applyFill="1"/>
    <xf numFmtId="164" fontId="0" fillId="3" borderId="0" xfId="0" applyNumberFormat="1" applyFill="1"/>
    <xf numFmtId="0" fontId="0" fillId="0" borderId="1" xfId="0" applyBorder="1"/>
    <xf numFmtId="0" fontId="1" fillId="5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0" fillId="0" borderId="1" xfId="0" quotePrefix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Inge van Dorsten" id="{4385E2BC-15A1-4B2F-9842-20E9F3E99BA6}" userId="S::i.vandorsten@gad.nl::1abb821e-5a85-4ffd-84bc-a7bdb6be2390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O1" dT="2023-02-13T15:50:09.63" personId="{4385E2BC-15A1-4B2F-9842-20E9F3E99BA6}" id="{0CA2959F-A992-4E6E-9BE8-5AFC23ED18AB}">
    <text>Waarom erbij is altijd 100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3693B-03E5-4C61-BD52-E82405A485DC}">
  <dimension ref="A1:S1871"/>
  <sheetViews>
    <sheetView workbookViewId="0">
      <pane ySplit="1" topLeftCell="A2" activePane="bottomLeft" state="frozen"/>
      <selection activeCell="G1" sqref="G1"/>
      <selection pane="bottomLeft" activeCell="J2" sqref="J2:J1871"/>
    </sheetView>
  </sheetViews>
  <sheetFormatPr defaultRowHeight="15" x14ac:dyDescent="0.25"/>
  <cols>
    <col min="1" max="1" width="10.140625" style="9" customWidth="1"/>
    <col min="2" max="2" width="10.42578125" style="9" customWidth="1"/>
    <col min="3" max="3" width="9.140625" style="9"/>
    <col min="4" max="4" width="25.42578125" style="9" customWidth="1"/>
    <col min="5" max="5" width="6.7109375" style="9" customWidth="1"/>
    <col min="6" max="6" width="9.140625" style="9"/>
    <col min="7" max="7" width="11.28515625" style="9" customWidth="1"/>
    <col min="8" max="8" width="9.140625" style="9"/>
    <col min="9" max="9" width="13" style="9" customWidth="1"/>
    <col min="10" max="10" width="14" style="9" customWidth="1"/>
    <col min="11" max="13" width="9.140625" style="9"/>
    <col min="14" max="14" width="15" style="9" customWidth="1"/>
    <col min="15" max="15" width="20.7109375" style="9" customWidth="1"/>
    <col min="16" max="16" width="15.28515625" style="9" customWidth="1"/>
    <col min="17" max="17" width="11.5703125" style="9" customWidth="1"/>
    <col min="18" max="18" width="27.7109375" style="9" customWidth="1"/>
    <col min="19" max="16384" width="9.140625" style="9"/>
  </cols>
  <sheetData>
    <row r="1" spans="1:18" s="11" customFormat="1" ht="45" x14ac:dyDescent="0.25">
      <c r="A1" s="11" t="s">
        <v>1</v>
      </c>
      <c r="B1" s="13" t="s">
        <v>15</v>
      </c>
      <c r="C1" s="13" t="s">
        <v>16</v>
      </c>
      <c r="D1" s="13" t="s">
        <v>9</v>
      </c>
      <c r="E1" s="13" t="s">
        <v>10</v>
      </c>
      <c r="F1" s="13" t="s">
        <v>11</v>
      </c>
      <c r="G1" s="13" t="s">
        <v>12</v>
      </c>
      <c r="H1" s="13" t="s">
        <v>6124</v>
      </c>
      <c r="I1" s="14" t="s">
        <v>7</v>
      </c>
      <c r="J1" s="14" t="s">
        <v>6127</v>
      </c>
      <c r="K1" s="10" t="s">
        <v>6376</v>
      </c>
      <c r="L1" s="10" t="s">
        <v>6377</v>
      </c>
      <c r="M1" s="10" t="s">
        <v>6135</v>
      </c>
      <c r="N1" s="10" t="s">
        <v>6136</v>
      </c>
      <c r="O1" s="10" t="s">
        <v>6137</v>
      </c>
      <c r="P1" s="10" t="s">
        <v>6139</v>
      </c>
      <c r="Q1" s="10" t="s">
        <v>6140</v>
      </c>
      <c r="R1" s="10" t="s">
        <v>6138</v>
      </c>
    </row>
    <row r="2" spans="1:18" x14ac:dyDescent="0.25">
      <c r="A2" s="9" t="s">
        <v>2225</v>
      </c>
      <c r="B2" s="9">
        <f>VLOOKUP($A2,Basis!$A:$P,4,FALSE)</f>
        <v>52.2279099</v>
      </c>
      <c r="C2" s="9">
        <f>VLOOKUP($A2,Basis!$A:$P,5,FALSE)</f>
        <v>5.1794228999999996</v>
      </c>
      <c r="D2" s="9" t="str">
        <f>VLOOKUP($A2,Basis!$A:$P,6,FALSE)</f>
        <v>Koninginneweg</v>
      </c>
      <c r="E2" s="9" t="str">
        <f>VLOOKUP($A2,Basis!$A:$P,7,FALSE)</f>
        <v>74</v>
      </c>
      <c r="F2" s="9" t="str">
        <f>VLOOKUP($A2,Basis!$A:$P,8,FALSE)</f>
        <v>1211AT</v>
      </c>
      <c r="G2" s="9" t="str">
        <f>VLOOKUP($A2,Basis!$A:$P,9,FALSE)</f>
        <v>Hilversum</v>
      </c>
      <c r="H2" s="9" t="str">
        <f>VLOOKUP($A2,Basis!$A:$P,11,FALSE)</f>
        <v>REST</v>
      </c>
      <c r="I2" s="9" t="str">
        <f>VLOOKUP($A2,Basis!$A:$P,13,FALSE)</f>
        <v>Ondergronds</v>
      </c>
      <c r="J2" s="9" t="str">
        <f>VLOOKUP($A2,Basis!$A:$P,16,FALSE)</f>
        <v>HMISOL2017</v>
      </c>
    </row>
    <row r="3" spans="1:18" x14ac:dyDescent="0.25">
      <c r="A3" s="9" t="s">
        <v>1819</v>
      </c>
      <c r="B3" s="9">
        <f>VLOOKUP($A3,Basis!$A:$P,4,FALSE)</f>
        <v>52.2279099</v>
      </c>
      <c r="C3" s="9">
        <f>VLOOKUP($A3,Basis!$A:$P,5,FALSE)</f>
        <v>5.1794228999999996</v>
      </c>
      <c r="D3" s="9" t="str">
        <f>VLOOKUP($A3,Basis!$A:$P,6,FALSE)</f>
        <v>Koninginneweg</v>
      </c>
      <c r="E3" s="9" t="str">
        <f>VLOOKUP($A3,Basis!$A:$P,7,FALSE)</f>
        <v>74</v>
      </c>
      <c r="F3" s="9" t="str">
        <f>VLOOKUP($A3,Basis!$A:$P,8,FALSE)</f>
        <v>1211AT</v>
      </c>
      <c r="G3" s="9" t="str">
        <f>VLOOKUP($A3,Basis!$A:$P,9,FALSE)</f>
        <v>Hilversum</v>
      </c>
      <c r="H3" s="9" t="str">
        <f>VLOOKUP($A3,Basis!$A:$P,11,FALSE)</f>
        <v>PMD</v>
      </c>
      <c r="I3" s="9" t="str">
        <f>VLOOKUP($A3,Basis!$A:$P,13,FALSE)</f>
        <v>Ondergronds</v>
      </c>
      <c r="J3" s="9" t="str">
        <f>VLOOKUP($A3,Basis!$A:$P,16,FALSE)</f>
        <v>HMISOL2017</v>
      </c>
    </row>
    <row r="4" spans="1:18" x14ac:dyDescent="0.25">
      <c r="A4" s="9" t="s">
        <v>2424</v>
      </c>
      <c r="B4" s="9">
        <f>VLOOKUP($A4,Basis!$A:$P,4,FALSE)</f>
        <v>52.228532000000001</v>
      </c>
      <c r="C4" s="9">
        <f>VLOOKUP($A4,Basis!$A:$P,5,FALSE)</f>
        <v>5.1778839999999997</v>
      </c>
      <c r="D4" s="9" t="str">
        <f>VLOOKUP($A4,Basis!$A:$P,6,FALSE)</f>
        <v>Schoolstraat</v>
      </c>
      <c r="E4" s="9" t="str">
        <f>VLOOKUP($A4,Basis!$A:$P,7,FALSE)</f>
        <v>2</v>
      </c>
      <c r="F4" s="9" t="str">
        <f>VLOOKUP($A4,Basis!$A:$P,8,FALSE)</f>
        <v>1211AZ</v>
      </c>
      <c r="G4" s="9" t="str">
        <f>VLOOKUP($A4,Basis!$A:$P,9,FALSE)</f>
        <v>Hilversum</v>
      </c>
      <c r="H4" s="9" t="str">
        <f>VLOOKUP($A4,Basis!$A:$P,11,FALSE)</f>
        <v>REST</v>
      </c>
      <c r="I4" s="9" t="str">
        <f>VLOOKUP($A4,Basis!$A:$P,13,FALSE)</f>
        <v>Ondergronds</v>
      </c>
      <c r="J4" s="9" t="str">
        <f>VLOOKUP($A4,Basis!$A:$P,16,FALSE)</f>
        <v>HMISOL2017</v>
      </c>
    </row>
    <row r="5" spans="1:18" x14ac:dyDescent="0.25">
      <c r="A5" s="9" t="s">
        <v>4497</v>
      </c>
      <c r="B5" s="9">
        <f>VLOOKUP($A5,Basis!$A:$P,4,FALSE)</f>
        <v>52.227834999999999</v>
      </c>
      <c r="C5" s="9">
        <f>VLOOKUP($A5,Basis!$A:$P,5,FALSE)</f>
        <v>5.1771808000000004</v>
      </c>
      <c r="D5" s="9" t="str">
        <f>VLOOKUP($A5,Basis!$A:$P,6,FALSE)</f>
        <v>Langgewenst</v>
      </c>
      <c r="E5" s="9" t="str">
        <f>VLOOKUP($A5,Basis!$A:$P,7,FALSE)</f>
        <v>1</v>
      </c>
      <c r="F5" s="9" t="str">
        <f>VLOOKUP($A5,Basis!$A:$P,8,FALSE)</f>
        <v>1211BA</v>
      </c>
      <c r="G5" s="9" t="str">
        <f>VLOOKUP($A5,Basis!$A:$P,9,FALSE)</f>
        <v>Hilversum</v>
      </c>
      <c r="H5" s="9" t="str">
        <f>VLOOKUP($A5,Basis!$A:$P,11,FALSE)</f>
        <v>GFT</v>
      </c>
      <c r="I5" s="9" t="str">
        <f>VLOOKUP($A5,Basis!$A:$P,13,FALSE)</f>
        <v>Bovengronds</v>
      </c>
      <c r="J5" s="9" t="str">
        <f>VLOOKUP($A5,Basis!$A:$P,16,FALSE)</f>
        <v>MCBG242022</v>
      </c>
    </row>
    <row r="6" spans="1:18" x14ac:dyDescent="0.25">
      <c r="A6" s="9" t="s">
        <v>3584</v>
      </c>
      <c r="B6" s="9">
        <f>VLOOKUP($A6,Basis!$A:$P,4,FALSE)</f>
        <v>52.228380799999996</v>
      </c>
      <c r="C6" s="9">
        <f>VLOOKUP($A6,Basis!$A:$P,5,FALSE)</f>
        <v>5.1779691999999997</v>
      </c>
      <c r="D6" s="9" t="str">
        <f>VLOOKUP($A6,Basis!$A:$P,6,FALSE)</f>
        <v>Langgewenst</v>
      </c>
      <c r="E6" s="9" t="str">
        <f>VLOOKUP($A6,Basis!$A:$P,7,FALSE)</f>
        <v>21</v>
      </c>
      <c r="F6" s="9" t="str">
        <f>VLOOKUP($A6,Basis!$A:$P,8,FALSE)</f>
        <v>1211BA</v>
      </c>
      <c r="G6" s="9" t="str">
        <f>VLOOKUP($A6,Basis!$A:$P,9,FALSE)</f>
        <v>Hilversum</v>
      </c>
      <c r="H6" s="9" t="str">
        <f>VLOOKUP($A6,Basis!$A:$P,11,FALSE)</f>
        <v>GFT</v>
      </c>
      <c r="I6" s="9" t="str">
        <f>VLOOKUP($A6,Basis!$A:$P,13,FALSE)</f>
        <v>Bovengronds</v>
      </c>
      <c r="J6" s="9" t="str">
        <f>VLOOKUP($A6,Basis!$A:$P,16,FALSE)</f>
        <v>MCBG242022</v>
      </c>
    </row>
    <row r="7" spans="1:18" x14ac:dyDescent="0.25">
      <c r="A7" s="9" t="s">
        <v>5944</v>
      </c>
      <c r="B7" s="9">
        <f>VLOOKUP($A7,Basis!$A:$P,4,FALSE)</f>
        <v>52.228172302246101</v>
      </c>
      <c r="C7" s="9">
        <f>VLOOKUP($A7,Basis!$A:$P,5,FALSE)</f>
        <v>5.1771721839904803</v>
      </c>
      <c r="D7" s="9" t="str">
        <f>VLOOKUP($A7,Basis!$A:$P,6,FALSE)</f>
        <v>Langgewenst</v>
      </c>
      <c r="E7" s="9" t="str">
        <f>VLOOKUP($A7,Basis!$A:$P,7,FALSE)</f>
        <v>21</v>
      </c>
      <c r="F7" s="9" t="str">
        <f>VLOOKUP($A7,Basis!$A:$P,8,FALSE)</f>
        <v>1211BA</v>
      </c>
      <c r="G7" s="9" t="str">
        <f>VLOOKUP($A7,Basis!$A:$P,9,FALSE)</f>
        <v>Hilversum</v>
      </c>
      <c r="H7" s="9" t="str">
        <f>VLOOKUP($A7,Basis!$A:$P,11,FALSE)</f>
        <v>GLAS</v>
      </c>
      <c r="I7" s="9" t="str">
        <f>VLOOKUP($A7,Basis!$A:$P,13,FALSE)</f>
        <v>Ondergronds</v>
      </c>
      <c r="J7" s="9" t="str">
        <f>VLOOKUP($A7,Basis!$A:$P,16,FALSE)</f>
        <v>Onbekend</v>
      </c>
    </row>
    <row r="8" spans="1:18" x14ac:dyDescent="0.25">
      <c r="A8" s="9" t="s">
        <v>6071</v>
      </c>
      <c r="B8" s="9">
        <f>VLOOKUP($A8,Basis!$A:$P,4,FALSE)</f>
        <v>52.228380799999996</v>
      </c>
      <c r="C8" s="9">
        <f>VLOOKUP($A8,Basis!$A:$P,5,FALSE)</f>
        <v>5.1779691999999997</v>
      </c>
      <c r="D8" s="9" t="str">
        <f>VLOOKUP($A8,Basis!$A:$P,6,FALSE)</f>
        <v>Langgewenst</v>
      </c>
      <c r="E8" s="9" t="str">
        <f>VLOOKUP($A8,Basis!$A:$P,7,FALSE)</f>
        <v>21</v>
      </c>
      <c r="F8" s="9" t="str">
        <f>VLOOKUP($A8,Basis!$A:$P,8,FALSE)</f>
        <v>1211BA</v>
      </c>
      <c r="G8" s="9" t="str">
        <f>VLOOKUP($A8,Basis!$A:$P,9,FALSE)</f>
        <v>Hilversum</v>
      </c>
      <c r="H8" s="9" t="str">
        <f>VLOOKUP($A8,Basis!$A:$P,11,FALSE)</f>
        <v>OPK</v>
      </c>
      <c r="I8" s="9" t="str">
        <f>VLOOKUP($A8,Basis!$A:$P,13,FALSE)</f>
        <v>Ondergronds</v>
      </c>
      <c r="J8" s="9" t="str">
        <f>VLOOKUP($A8,Basis!$A:$P,16,FALSE)</f>
        <v>BAMRUB2016</v>
      </c>
    </row>
    <row r="9" spans="1:18" x14ac:dyDescent="0.25">
      <c r="A9" s="9" t="s">
        <v>2003</v>
      </c>
      <c r="B9" s="9">
        <f>VLOOKUP($A9,Basis!$A:$P,4,FALSE)</f>
        <v>52.228380799999996</v>
      </c>
      <c r="C9" s="9">
        <f>VLOOKUP($A9,Basis!$A:$P,5,FALSE)</f>
        <v>5.1779691999999997</v>
      </c>
      <c r="D9" s="9" t="str">
        <f>VLOOKUP($A9,Basis!$A:$P,6,FALSE)</f>
        <v>Langgewenst</v>
      </c>
      <c r="E9" s="9" t="str">
        <f>VLOOKUP($A9,Basis!$A:$P,7,FALSE)</f>
        <v>21</v>
      </c>
      <c r="F9" s="9" t="str">
        <f>VLOOKUP($A9,Basis!$A:$P,8,FALSE)</f>
        <v>1211BA</v>
      </c>
      <c r="G9" s="9" t="str">
        <f>VLOOKUP($A9,Basis!$A:$P,9,FALSE)</f>
        <v>Hilversum</v>
      </c>
      <c r="H9" s="9" t="str">
        <f>VLOOKUP($A9,Basis!$A:$P,11,FALSE)</f>
        <v>REST</v>
      </c>
      <c r="I9" s="9" t="str">
        <f>VLOOKUP($A9,Basis!$A:$P,13,FALSE)</f>
        <v>Ondergronds</v>
      </c>
      <c r="J9" s="9" t="str">
        <f>VLOOKUP($A9,Basis!$A:$P,16,FALSE)</f>
        <v>BAMRUB2016</v>
      </c>
    </row>
    <row r="10" spans="1:18" x14ac:dyDescent="0.25">
      <c r="A10" s="9" t="s">
        <v>2005</v>
      </c>
      <c r="B10" s="9">
        <f>VLOOKUP($A10,Basis!$A:$P,4,FALSE)</f>
        <v>52.228380799999996</v>
      </c>
      <c r="C10" s="9">
        <f>VLOOKUP($A10,Basis!$A:$P,5,FALSE)</f>
        <v>5.1779691999999997</v>
      </c>
      <c r="D10" s="9" t="str">
        <f>VLOOKUP($A10,Basis!$A:$P,6,FALSE)</f>
        <v>Langgewenst</v>
      </c>
      <c r="E10" s="9" t="str">
        <f>VLOOKUP($A10,Basis!$A:$P,7,FALSE)</f>
        <v>21</v>
      </c>
      <c r="F10" s="9" t="str">
        <f>VLOOKUP($A10,Basis!$A:$P,8,FALSE)</f>
        <v>1211BA</v>
      </c>
      <c r="G10" s="9" t="str">
        <f>VLOOKUP($A10,Basis!$A:$P,9,FALSE)</f>
        <v>Hilversum</v>
      </c>
      <c r="H10" s="9" t="str">
        <f>VLOOKUP($A10,Basis!$A:$P,11,FALSE)</f>
        <v>REST</v>
      </c>
      <c r="I10" s="9" t="str">
        <f>VLOOKUP($A10,Basis!$A:$P,13,FALSE)</f>
        <v>Ondergronds</v>
      </c>
      <c r="J10" s="9" t="str">
        <f>VLOOKUP($A10,Basis!$A:$P,16,FALSE)</f>
        <v>BAMRUB2016</v>
      </c>
    </row>
    <row r="11" spans="1:18" x14ac:dyDescent="0.25">
      <c r="A11" s="9" t="s">
        <v>4570</v>
      </c>
      <c r="B11" s="9">
        <f>VLOOKUP($A11,Basis!$A:$P,4,FALSE)</f>
        <v>52.227749000000003</v>
      </c>
      <c r="C11" s="9">
        <f>VLOOKUP($A11,Basis!$A:$P,5,FALSE)</f>
        <v>5.17706</v>
      </c>
      <c r="D11" s="9" t="str">
        <f>VLOOKUP($A11,Basis!$A:$P,6,FALSE)</f>
        <v>Langgewenst</v>
      </c>
      <c r="E11" s="9" t="str">
        <f>VLOOKUP($A11,Basis!$A:$P,7,FALSE)</f>
        <v>1</v>
      </c>
      <c r="F11" s="9" t="str">
        <f>VLOOKUP($A11,Basis!$A:$P,8,FALSE)</f>
        <v>1211BA</v>
      </c>
      <c r="G11" s="9" t="str">
        <f>VLOOKUP($A11,Basis!$A:$P,9,FALSE)</f>
        <v>Hilversum</v>
      </c>
      <c r="H11" s="9" t="str">
        <f>VLOOKUP($A11,Basis!$A:$P,11,FALSE)</f>
        <v>REST</v>
      </c>
      <c r="I11" s="9" t="str">
        <f>VLOOKUP($A11,Basis!$A:$P,13,FALSE)</f>
        <v>Ondergronds</v>
      </c>
      <c r="J11" s="9" t="str">
        <f>VLOOKUP($A11,Basis!$A:$P,16,FALSE)</f>
        <v>HMISOL2017</v>
      </c>
    </row>
    <row r="12" spans="1:18" x14ac:dyDescent="0.25">
      <c r="A12" s="9" t="s">
        <v>1829</v>
      </c>
      <c r="B12" s="9">
        <f>VLOOKUP($A12,Basis!$A:$P,4,FALSE)</f>
        <v>52.228380799999996</v>
      </c>
      <c r="C12" s="9">
        <f>VLOOKUP($A12,Basis!$A:$P,5,FALSE)</f>
        <v>5.1779691999999997</v>
      </c>
      <c r="D12" s="9" t="str">
        <f>VLOOKUP($A12,Basis!$A:$P,6,FALSE)</f>
        <v>Langgewenst</v>
      </c>
      <c r="E12" s="9" t="str">
        <f>VLOOKUP($A12,Basis!$A:$P,7,FALSE)</f>
        <v>21</v>
      </c>
      <c r="F12" s="9" t="str">
        <f>VLOOKUP($A12,Basis!$A:$P,8,FALSE)</f>
        <v>1211BA</v>
      </c>
      <c r="G12" s="9" t="str">
        <f>VLOOKUP($A12,Basis!$A:$P,9,FALSE)</f>
        <v>Hilversum</v>
      </c>
      <c r="H12" s="9" t="str">
        <f>VLOOKUP($A12,Basis!$A:$P,11,FALSE)</f>
        <v>PMD</v>
      </c>
      <c r="I12" s="9" t="str">
        <f>VLOOKUP($A12,Basis!$A:$P,13,FALSE)</f>
        <v>Ondergronds</v>
      </c>
      <c r="J12" s="9" t="str">
        <f>VLOOKUP($A12,Basis!$A:$P,16,FALSE)</f>
        <v>HMISOL2017</v>
      </c>
    </row>
    <row r="13" spans="1:18" x14ac:dyDescent="0.25">
      <c r="A13" s="9" t="s">
        <v>1792</v>
      </c>
      <c r="B13" s="9">
        <f>VLOOKUP($A13,Basis!$A:$P,4,FALSE)</f>
        <v>52.228380799999996</v>
      </c>
      <c r="C13" s="9">
        <f>VLOOKUP($A13,Basis!$A:$P,5,FALSE)</f>
        <v>5.1779691999999997</v>
      </c>
      <c r="D13" s="9" t="str">
        <f>VLOOKUP($A13,Basis!$A:$P,6,FALSE)</f>
        <v>Langgewenst</v>
      </c>
      <c r="E13" s="9" t="str">
        <f>VLOOKUP($A13,Basis!$A:$P,7,FALSE)</f>
        <v>21</v>
      </c>
      <c r="F13" s="9" t="str">
        <f>VLOOKUP($A13,Basis!$A:$P,8,FALSE)</f>
        <v>1211BA</v>
      </c>
      <c r="G13" s="9" t="str">
        <f>VLOOKUP($A13,Basis!$A:$P,9,FALSE)</f>
        <v>Hilversum</v>
      </c>
      <c r="H13" s="9" t="str">
        <f>VLOOKUP($A13,Basis!$A:$P,11,FALSE)</f>
        <v>PMD</v>
      </c>
      <c r="I13" s="9" t="str">
        <f>VLOOKUP($A13,Basis!$A:$P,13,FALSE)</f>
        <v>Ondergronds</v>
      </c>
      <c r="J13" s="9" t="str">
        <f>VLOOKUP($A13,Basis!$A:$P,16,FALSE)</f>
        <v>HMISOL2017</v>
      </c>
    </row>
    <row r="14" spans="1:18" x14ac:dyDescent="0.25">
      <c r="A14" s="9" t="s">
        <v>4061</v>
      </c>
      <c r="B14" s="9">
        <f>VLOOKUP($A14,Basis!$A:$P,4,FALSE)</f>
        <v>52.227749000000003</v>
      </c>
      <c r="C14" s="9">
        <f>VLOOKUP($A14,Basis!$A:$P,5,FALSE)</f>
        <v>5.17706</v>
      </c>
      <c r="D14" s="9" t="str">
        <f>VLOOKUP($A14,Basis!$A:$P,6,FALSE)</f>
        <v>Langgewenst</v>
      </c>
      <c r="E14" s="9" t="str">
        <f>VLOOKUP($A14,Basis!$A:$P,7,FALSE)</f>
        <v>1</v>
      </c>
      <c r="F14" s="9" t="str">
        <f>VLOOKUP($A14,Basis!$A:$P,8,FALSE)</f>
        <v>1211BA</v>
      </c>
      <c r="G14" s="9" t="str">
        <f>VLOOKUP($A14,Basis!$A:$P,9,FALSE)</f>
        <v>Hilversum</v>
      </c>
      <c r="H14" s="9" t="str">
        <f>VLOOKUP($A14,Basis!$A:$P,11,FALSE)</f>
        <v>PMD</v>
      </c>
      <c r="I14" s="9" t="str">
        <f>VLOOKUP($A14,Basis!$A:$P,13,FALSE)</f>
        <v>Ondergronds</v>
      </c>
      <c r="J14" s="9" t="str">
        <f>VLOOKUP($A14,Basis!$A:$P,16,FALSE)</f>
        <v>HMISOL2016</v>
      </c>
    </row>
    <row r="15" spans="1:18" x14ac:dyDescent="0.25">
      <c r="A15" s="9" t="s">
        <v>1487</v>
      </c>
      <c r="B15" s="9">
        <f>VLOOKUP($A15,Basis!$A:$P,4,FALSE)</f>
        <v>52.226287841796903</v>
      </c>
      <c r="C15" s="9">
        <f>VLOOKUP($A15,Basis!$A:$P,5,FALSE)</f>
        <v>5.1720128059387198</v>
      </c>
      <c r="D15" s="9" t="str">
        <f>VLOOKUP($A15,Basis!$A:$P,6,FALSE)</f>
        <v>Noordse Bosje</v>
      </c>
      <c r="E15" s="9" t="str">
        <f>VLOOKUP($A15,Basis!$A:$P,7,FALSE)</f>
        <v>27A</v>
      </c>
      <c r="F15" s="9" t="str">
        <f>VLOOKUP($A15,Basis!$A:$P,8,FALSE)</f>
        <v>1211BD</v>
      </c>
      <c r="G15" s="9" t="str">
        <f>VLOOKUP($A15,Basis!$A:$P,9,FALSE)</f>
        <v>Hilversum</v>
      </c>
      <c r="H15" s="9" t="str">
        <f>VLOOKUP($A15,Basis!$A:$P,11,FALSE)</f>
        <v>GFT</v>
      </c>
      <c r="I15" s="9" t="str">
        <f>VLOOKUP($A15,Basis!$A:$P,13,FALSE)</f>
        <v>Bovengronds</v>
      </c>
      <c r="J15" s="9" t="str">
        <f>VLOOKUP($A15,Basis!$A:$P,16,FALSE)</f>
        <v>MCBG242019</v>
      </c>
    </row>
    <row r="16" spans="1:18" x14ac:dyDescent="0.25">
      <c r="A16" s="9" t="s">
        <v>1612</v>
      </c>
      <c r="B16" s="9">
        <f>VLOOKUP($A16,Basis!$A:$P,4,FALSE)</f>
        <v>52.226287841796903</v>
      </c>
      <c r="C16" s="9">
        <f>VLOOKUP($A16,Basis!$A:$P,5,FALSE)</f>
        <v>5.1720128059387198</v>
      </c>
      <c r="D16" s="9" t="str">
        <f>VLOOKUP($A16,Basis!$A:$P,6,FALSE)</f>
        <v>Noordse Bosje</v>
      </c>
      <c r="E16" s="9" t="str">
        <f>VLOOKUP($A16,Basis!$A:$P,7,FALSE)</f>
        <v>27A</v>
      </c>
      <c r="F16" s="9" t="str">
        <f>VLOOKUP($A16,Basis!$A:$P,8,FALSE)</f>
        <v>1211BD</v>
      </c>
      <c r="G16" s="9" t="str">
        <f>VLOOKUP($A16,Basis!$A:$P,9,FALSE)</f>
        <v>Hilversum</v>
      </c>
      <c r="H16" s="9" t="str">
        <f>VLOOKUP($A16,Basis!$A:$P,11,FALSE)</f>
        <v>REST</v>
      </c>
      <c r="I16" s="9" t="str">
        <f>VLOOKUP($A16,Basis!$A:$P,13,FALSE)</f>
        <v>OGDUO</v>
      </c>
      <c r="J16" s="9" t="str">
        <f>VLOOKUP($A16,Basis!$A:$P,16,FALSE)</f>
        <v>HMIDUO2019</v>
      </c>
    </row>
    <row r="17" spans="1:10" x14ac:dyDescent="0.25">
      <c r="A17" s="9" t="s">
        <v>912</v>
      </c>
      <c r="B17" s="9">
        <f>VLOOKUP($A17,Basis!$A:$P,4,FALSE)</f>
        <v>52.226287841796903</v>
      </c>
      <c r="C17" s="9">
        <f>VLOOKUP($A17,Basis!$A:$P,5,FALSE)</f>
        <v>5.1720128059387198</v>
      </c>
      <c r="D17" s="9" t="str">
        <f>VLOOKUP($A17,Basis!$A:$P,6,FALSE)</f>
        <v>Noordse Bosje</v>
      </c>
      <c r="E17" s="9" t="str">
        <f>VLOOKUP($A17,Basis!$A:$P,7,FALSE)</f>
        <v>27A</v>
      </c>
      <c r="F17" s="9" t="str">
        <f>VLOOKUP($A17,Basis!$A:$P,8,FALSE)</f>
        <v>1211BD</v>
      </c>
      <c r="G17" s="9" t="str">
        <f>VLOOKUP($A17,Basis!$A:$P,9,FALSE)</f>
        <v>Hilversum</v>
      </c>
      <c r="H17" s="9" t="str">
        <f>VLOOKUP($A17,Basis!$A:$P,11,FALSE)</f>
        <v>PMD</v>
      </c>
      <c r="I17" s="9" t="str">
        <f>VLOOKUP($A17,Basis!$A:$P,13,FALSE)</f>
        <v>OGDUO</v>
      </c>
      <c r="J17" s="9" t="str">
        <f>VLOOKUP($A17,Basis!$A:$P,16,FALSE)</f>
        <v>HMIDUO2019</v>
      </c>
    </row>
    <row r="18" spans="1:10" x14ac:dyDescent="0.25">
      <c r="A18" s="9" t="s">
        <v>4241</v>
      </c>
      <c r="B18" s="9">
        <f>VLOOKUP($A18,Basis!$A:$P,4,FALSE)</f>
        <v>52.226489999999998</v>
      </c>
      <c r="C18" s="9">
        <f>VLOOKUP($A18,Basis!$A:$P,5,FALSE)</f>
        <v>5.1734369999999998</v>
      </c>
      <c r="D18" s="9" t="str">
        <f>VLOOKUP($A18,Basis!$A:$P,6,FALSE)</f>
        <v>Noordse Bosje</v>
      </c>
      <c r="E18" s="9" t="str">
        <f>VLOOKUP($A18,Basis!$A:$P,7,FALSE)</f>
        <v>45B</v>
      </c>
      <c r="F18" s="9" t="str">
        <f>VLOOKUP($A18,Basis!$A:$P,8,FALSE)</f>
        <v>1211BE</v>
      </c>
      <c r="G18" s="9" t="str">
        <f>VLOOKUP($A18,Basis!$A:$P,9,FALSE)</f>
        <v>Hilversum</v>
      </c>
      <c r="H18" s="9" t="str">
        <f>VLOOKUP($A18,Basis!$A:$P,11,FALSE)</f>
        <v>GFT</v>
      </c>
      <c r="I18" s="9" t="str">
        <f>VLOOKUP($A18,Basis!$A:$P,13,FALSE)</f>
        <v>Bovengronds</v>
      </c>
      <c r="J18" s="9" t="str">
        <f>VLOOKUP($A18,Basis!$A:$P,16,FALSE)</f>
        <v>MCBG242021</v>
      </c>
    </row>
    <row r="19" spans="1:10" x14ac:dyDescent="0.25">
      <c r="A19" s="9" t="s">
        <v>5387</v>
      </c>
      <c r="B19" s="9">
        <f>VLOOKUP($A19,Basis!$A:$P,4,FALSE)</f>
        <v>52.226472999999999</v>
      </c>
      <c r="C19" s="9">
        <f>VLOOKUP($A19,Basis!$A:$P,5,FALSE)</f>
        <v>5.1733929999999999</v>
      </c>
      <c r="D19" s="9" t="str">
        <f>VLOOKUP($A19,Basis!$A:$P,6,FALSE)</f>
        <v>Noordse Bosje</v>
      </c>
      <c r="E19" s="9" t="str">
        <f>VLOOKUP($A19,Basis!$A:$P,7,FALSE)</f>
        <v>45B</v>
      </c>
      <c r="F19" s="9" t="str">
        <f>VLOOKUP($A19,Basis!$A:$P,8,FALSE)</f>
        <v>1211BE</v>
      </c>
      <c r="G19" s="9" t="str">
        <f>VLOOKUP($A19,Basis!$A:$P,9,FALSE)</f>
        <v>Hilversum</v>
      </c>
      <c r="H19" s="9" t="str">
        <f>VLOOKUP($A19,Basis!$A:$P,11,FALSE)</f>
        <v>GLAS</v>
      </c>
      <c r="I19" s="9" t="str">
        <f>VLOOKUP($A19,Basis!$A:$P,13,FALSE)</f>
        <v>Ondergronds</v>
      </c>
      <c r="J19" s="9" t="str">
        <f>VLOOKUP($A19,Basis!$A:$P,16,FALSE)</f>
        <v>Onbekend</v>
      </c>
    </row>
    <row r="20" spans="1:10" x14ac:dyDescent="0.25">
      <c r="A20" s="9" t="s">
        <v>1991</v>
      </c>
      <c r="B20" s="9">
        <f>VLOOKUP($A20,Basis!$A:$P,4,FALSE)</f>
        <v>52.226489999999998</v>
      </c>
      <c r="C20" s="9">
        <f>VLOOKUP($A20,Basis!$A:$P,5,FALSE)</f>
        <v>5.1734369999999998</v>
      </c>
      <c r="D20" s="9" t="str">
        <f>VLOOKUP($A20,Basis!$A:$P,6,FALSE)</f>
        <v>Noordse Bosje</v>
      </c>
      <c r="E20" s="9" t="str">
        <f>VLOOKUP($A20,Basis!$A:$P,7,FALSE)</f>
        <v>45B</v>
      </c>
      <c r="F20" s="9" t="str">
        <f>VLOOKUP($A20,Basis!$A:$P,8,FALSE)</f>
        <v>1211BE</v>
      </c>
      <c r="G20" s="9" t="str">
        <f>VLOOKUP($A20,Basis!$A:$P,9,FALSE)</f>
        <v>Hilversum</v>
      </c>
      <c r="H20" s="9" t="str">
        <f>VLOOKUP($A20,Basis!$A:$P,11,FALSE)</f>
        <v>REST</v>
      </c>
      <c r="I20" s="9" t="str">
        <f>VLOOKUP($A20,Basis!$A:$P,13,FALSE)</f>
        <v>Ondergronds</v>
      </c>
      <c r="J20" s="9" t="str">
        <f>VLOOKUP($A20,Basis!$A:$P,16,FALSE)</f>
        <v>BAMRUB2016</v>
      </c>
    </row>
    <row r="21" spans="1:10" x14ac:dyDescent="0.25">
      <c r="A21" s="9" t="s">
        <v>1824</v>
      </c>
      <c r="B21" s="9">
        <f>VLOOKUP($A21,Basis!$A:$P,4,FALSE)</f>
        <v>52.226489999999998</v>
      </c>
      <c r="C21" s="9">
        <f>VLOOKUP($A21,Basis!$A:$P,5,FALSE)</f>
        <v>5.1734369999999998</v>
      </c>
      <c r="D21" s="9" t="str">
        <f>VLOOKUP($A21,Basis!$A:$P,6,FALSE)</f>
        <v>Noordse Bosje</v>
      </c>
      <c r="E21" s="9" t="str">
        <f>VLOOKUP($A21,Basis!$A:$P,7,FALSE)</f>
        <v>45B</v>
      </c>
      <c r="F21" s="9" t="str">
        <f>VLOOKUP($A21,Basis!$A:$P,8,FALSE)</f>
        <v>1211BE</v>
      </c>
      <c r="G21" s="9" t="str">
        <f>VLOOKUP($A21,Basis!$A:$P,9,FALSE)</f>
        <v>Hilversum</v>
      </c>
      <c r="H21" s="9" t="str">
        <f>VLOOKUP($A21,Basis!$A:$P,11,FALSE)</f>
        <v>PMD</v>
      </c>
      <c r="I21" s="9" t="str">
        <f>VLOOKUP($A21,Basis!$A:$P,13,FALSE)</f>
        <v>Ondergronds</v>
      </c>
      <c r="J21" s="9" t="str">
        <f>VLOOKUP($A21,Basis!$A:$P,16,FALSE)</f>
        <v>BAMRUB2016</v>
      </c>
    </row>
    <row r="22" spans="1:10" x14ac:dyDescent="0.25">
      <c r="A22" s="9" t="s">
        <v>1797</v>
      </c>
      <c r="B22" s="9">
        <f>VLOOKUP($A22,Basis!$A:$P,4,FALSE)</f>
        <v>52.225749999999998</v>
      </c>
      <c r="C22" s="9">
        <f>VLOOKUP($A22,Basis!$A:$P,5,FALSE)</f>
        <v>5.1732399999999998</v>
      </c>
      <c r="D22" s="9" t="str">
        <f>VLOOKUP($A22,Basis!$A:$P,6,FALSE)</f>
        <v>Noordse Bosje</v>
      </c>
      <c r="E22" s="9" t="str">
        <f>VLOOKUP($A22,Basis!$A:$P,7,FALSE)</f>
        <v>2B</v>
      </c>
      <c r="F22" s="9" t="str">
        <f>VLOOKUP($A22,Basis!$A:$P,8,FALSE)</f>
        <v>1211BG</v>
      </c>
      <c r="G22" s="9" t="str">
        <f>VLOOKUP($A22,Basis!$A:$P,9,FALSE)</f>
        <v>Hilversum</v>
      </c>
      <c r="H22" s="9" t="str">
        <f>VLOOKUP($A22,Basis!$A:$P,11,FALSE)</f>
        <v>GFT</v>
      </c>
      <c r="I22" s="9" t="str">
        <f>VLOOKUP($A22,Basis!$A:$P,13,FALSE)</f>
        <v>Ondergronds</v>
      </c>
      <c r="J22" s="9" t="str">
        <f>VLOOKUP($A22,Basis!$A:$P,16,FALSE)</f>
        <v>BAMRUB2016</v>
      </c>
    </row>
    <row r="23" spans="1:10" x14ac:dyDescent="0.25">
      <c r="A23" s="9" t="s">
        <v>6058</v>
      </c>
      <c r="B23" s="9">
        <f>VLOOKUP($A23,Basis!$A:$P,4,FALSE)</f>
        <v>52.225749999999998</v>
      </c>
      <c r="C23" s="9">
        <f>VLOOKUP($A23,Basis!$A:$P,5,FALSE)</f>
        <v>5.1732399999999998</v>
      </c>
      <c r="D23" s="9" t="str">
        <f>VLOOKUP($A23,Basis!$A:$P,6,FALSE)</f>
        <v>Noordse Bosje</v>
      </c>
      <c r="E23" s="9" t="str">
        <f>VLOOKUP($A23,Basis!$A:$P,7,FALSE)</f>
        <v>2B</v>
      </c>
      <c r="F23" s="9" t="str">
        <f>VLOOKUP($A23,Basis!$A:$P,8,FALSE)</f>
        <v>1211BG</v>
      </c>
      <c r="G23" s="9" t="str">
        <f>VLOOKUP($A23,Basis!$A:$P,9,FALSE)</f>
        <v>Hilversum</v>
      </c>
      <c r="H23" s="9" t="str">
        <f>VLOOKUP($A23,Basis!$A:$P,11,FALSE)</f>
        <v>OPK</v>
      </c>
      <c r="I23" s="9" t="str">
        <f>VLOOKUP($A23,Basis!$A:$P,13,FALSE)</f>
        <v>Ondergronds</v>
      </c>
      <c r="J23" s="9" t="str">
        <f>VLOOKUP($A23,Basis!$A:$P,16,FALSE)</f>
        <v>BAMRUB2016</v>
      </c>
    </row>
    <row r="24" spans="1:10" x14ac:dyDescent="0.25">
      <c r="A24" s="9" t="s">
        <v>2001</v>
      </c>
      <c r="B24" s="9">
        <f>VLOOKUP($A24,Basis!$A:$P,4,FALSE)</f>
        <v>52.225749999999998</v>
      </c>
      <c r="C24" s="9">
        <f>VLOOKUP($A24,Basis!$A:$P,5,FALSE)</f>
        <v>5.1732399999999998</v>
      </c>
      <c r="D24" s="9" t="str">
        <f>VLOOKUP($A24,Basis!$A:$P,6,FALSE)</f>
        <v>Noordse Bosje</v>
      </c>
      <c r="E24" s="9" t="str">
        <f>VLOOKUP($A24,Basis!$A:$P,7,FALSE)</f>
        <v>2B</v>
      </c>
      <c r="F24" s="9" t="str">
        <f>VLOOKUP($A24,Basis!$A:$P,8,FALSE)</f>
        <v>1211BG</v>
      </c>
      <c r="G24" s="9" t="str">
        <f>VLOOKUP($A24,Basis!$A:$P,9,FALSE)</f>
        <v>Hilversum</v>
      </c>
      <c r="H24" s="9" t="str">
        <f>VLOOKUP($A24,Basis!$A:$P,11,FALSE)</f>
        <v>REST</v>
      </c>
      <c r="I24" s="9" t="str">
        <f>VLOOKUP($A24,Basis!$A:$P,13,FALSE)</f>
        <v>Ondergronds</v>
      </c>
      <c r="J24" s="9" t="str">
        <f>VLOOKUP($A24,Basis!$A:$P,16,FALSE)</f>
        <v>HMISOL2017</v>
      </c>
    </row>
    <row r="25" spans="1:10" x14ac:dyDescent="0.25">
      <c r="A25" s="9" t="s">
        <v>1831</v>
      </c>
      <c r="B25" s="9">
        <f>VLOOKUP($A25,Basis!$A:$P,4,FALSE)</f>
        <v>52.225749999999998</v>
      </c>
      <c r="C25" s="9">
        <f>VLOOKUP($A25,Basis!$A:$P,5,FALSE)</f>
        <v>5.1732399999999998</v>
      </c>
      <c r="D25" s="9" t="str">
        <f>VLOOKUP($A25,Basis!$A:$P,6,FALSE)</f>
        <v>Noordse Bosje</v>
      </c>
      <c r="E25" s="9" t="str">
        <f>VLOOKUP($A25,Basis!$A:$P,7,FALSE)</f>
        <v>2B</v>
      </c>
      <c r="F25" s="9" t="str">
        <f>VLOOKUP($A25,Basis!$A:$P,8,FALSE)</f>
        <v>1211BG</v>
      </c>
      <c r="G25" s="9" t="str">
        <f>VLOOKUP($A25,Basis!$A:$P,9,FALSE)</f>
        <v>Hilversum</v>
      </c>
      <c r="H25" s="9" t="str">
        <f>VLOOKUP($A25,Basis!$A:$P,11,FALSE)</f>
        <v>PMD</v>
      </c>
      <c r="I25" s="9" t="str">
        <f>VLOOKUP($A25,Basis!$A:$P,13,FALSE)</f>
        <v>Ondergronds</v>
      </c>
      <c r="J25" s="9" t="str">
        <f>VLOOKUP($A25,Basis!$A:$P,16,FALSE)</f>
        <v>HMISOL2017</v>
      </c>
    </row>
    <row r="26" spans="1:10" x14ac:dyDescent="0.25">
      <c r="A26" s="9" t="s">
        <v>1862</v>
      </c>
      <c r="B26" s="9">
        <f>VLOOKUP($A26,Basis!$A:$P,4,FALSE)</f>
        <v>52.225777000000001</v>
      </c>
      <c r="C26" s="9">
        <f>VLOOKUP($A26,Basis!$A:$P,5,FALSE)</f>
        <v>5.1714560000000001</v>
      </c>
      <c r="D26" s="9" t="str">
        <f>VLOOKUP($A26,Basis!$A:$P,6,FALSE)</f>
        <v>'s-Gravelandseweg</v>
      </c>
      <c r="E26" s="9" t="str">
        <f>VLOOKUP($A26,Basis!$A:$P,7,FALSE)</f>
        <v>16B</v>
      </c>
      <c r="F26" s="9" t="str">
        <f>VLOOKUP($A26,Basis!$A:$P,8,FALSE)</f>
        <v>1211BS</v>
      </c>
      <c r="G26" s="9" t="str">
        <f>VLOOKUP($A26,Basis!$A:$P,9,FALSE)</f>
        <v>Hilversum</v>
      </c>
      <c r="H26" s="9" t="str">
        <f>VLOOKUP($A26,Basis!$A:$P,11,FALSE)</f>
        <v>GFT</v>
      </c>
      <c r="I26" s="9" t="str">
        <f>VLOOKUP($A26,Basis!$A:$P,13,FALSE)</f>
        <v>Ondergronds</v>
      </c>
      <c r="J26" s="9" t="str">
        <f>VLOOKUP($A26,Basis!$A:$P,16,FALSE)</f>
        <v>HMISOL2016</v>
      </c>
    </row>
    <row r="27" spans="1:10" x14ac:dyDescent="0.25">
      <c r="A27" s="9" t="s">
        <v>1944</v>
      </c>
      <c r="B27" s="9">
        <f>VLOOKUP($A27,Basis!$A:$P,4,FALSE)</f>
        <v>52.225777000000001</v>
      </c>
      <c r="C27" s="9">
        <f>VLOOKUP($A27,Basis!$A:$P,5,FALSE)</f>
        <v>5.1714560000000001</v>
      </c>
      <c r="D27" s="9" t="str">
        <f>VLOOKUP($A27,Basis!$A:$P,6,FALSE)</f>
        <v>'s-Gravelandseweg</v>
      </c>
      <c r="E27" s="9" t="str">
        <f>VLOOKUP($A27,Basis!$A:$P,7,FALSE)</f>
        <v>16B</v>
      </c>
      <c r="F27" s="9" t="str">
        <f>VLOOKUP($A27,Basis!$A:$P,8,FALSE)</f>
        <v>1211BS</v>
      </c>
      <c r="G27" s="9" t="str">
        <f>VLOOKUP($A27,Basis!$A:$P,9,FALSE)</f>
        <v>Hilversum</v>
      </c>
      <c r="H27" s="9" t="str">
        <f>VLOOKUP($A27,Basis!$A:$P,11,FALSE)</f>
        <v>OPK</v>
      </c>
      <c r="I27" s="9" t="str">
        <f>VLOOKUP($A27,Basis!$A:$P,13,FALSE)</f>
        <v>Ondergronds</v>
      </c>
      <c r="J27" s="9" t="str">
        <f>VLOOKUP($A27,Basis!$A:$P,16,FALSE)</f>
        <v>HMISOL2018</v>
      </c>
    </row>
    <row r="28" spans="1:10" x14ac:dyDescent="0.25">
      <c r="A28" s="9" t="s">
        <v>1997</v>
      </c>
      <c r="B28" s="9">
        <f>VLOOKUP($A28,Basis!$A:$P,4,FALSE)</f>
        <v>52.225777000000001</v>
      </c>
      <c r="C28" s="9">
        <f>VLOOKUP($A28,Basis!$A:$P,5,FALSE)</f>
        <v>5.1714560000000001</v>
      </c>
      <c r="D28" s="9" t="str">
        <f>VLOOKUP($A28,Basis!$A:$P,6,FALSE)</f>
        <v>'s-Gravelandseweg</v>
      </c>
      <c r="E28" s="9" t="str">
        <f>VLOOKUP($A28,Basis!$A:$P,7,FALSE)</f>
        <v>16B</v>
      </c>
      <c r="F28" s="9" t="str">
        <f>VLOOKUP($A28,Basis!$A:$P,8,FALSE)</f>
        <v>1211BS</v>
      </c>
      <c r="G28" s="9" t="str">
        <f>VLOOKUP($A28,Basis!$A:$P,9,FALSE)</f>
        <v>Hilversum</v>
      </c>
      <c r="H28" s="9" t="str">
        <f>VLOOKUP($A28,Basis!$A:$P,11,FALSE)</f>
        <v>REST</v>
      </c>
      <c r="I28" s="9" t="str">
        <f>VLOOKUP($A28,Basis!$A:$P,13,FALSE)</f>
        <v>Ondergronds</v>
      </c>
      <c r="J28" s="9" t="str">
        <f>VLOOKUP($A28,Basis!$A:$P,16,FALSE)</f>
        <v>HMISOL2018</v>
      </c>
    </row>
    <row r="29" spans="1:10" x14ac:dyDescent="0.25">
      <c r="A29" s="9" t="s">
        <v>1999</v>
      </c>
      <c r="B29" s="9">
        <f>VLOOKUP($A29,Basis!$A:$P,4,FALSE)</f>
        <v>52.225777000000001</v>
      </c>
      <c r="C29" s="9">
        <f>VLOOKUP($A29,Basis!$A:$P,5,FALSE)</f>
        <v>5.1714560000000001</v>
      </c>
      <c r="D29" s="9" t="str">
        <f>VLOOKUP($A29,Basis!$A:$P,6,FALSE)</f>
        <v>'s-Gravelandseweg</v>
      </c>
      <c r="E29" s="9" t="str">
        <f>VLOOKUP($A29,Basis!$A:$P,7,FALSE)</f>
        <v>16B</v>
      </c>
      <c r="F29" s="9" t="str">
        <f>VLOOKUP($A29,Basis!$A:$P,8,FALSE)</f>
        <v>1211BS</v>
      </c>
      <c r="G29" s="9" t="str">
        <f>VLOOKUP($A29,Basis!$A:$P,9,FALSE)</f>
        <v>Hilversum</v>
      </c>
      <c r="H29" s="9" t="str">
        <f>VLOOKUP($A29,Basis!$A:$P,11,FALSE)</f>
        <v>PMD</v>
      </c>
      <c r="I29" s="9" t="str">
        <f>VLOOKUP($A29,Basis!$A:$P,13,FALSE)</f>
        <v>Ondergronds</v>
      </c>
      <c r="J29" s="9" t="str">
        <f>VLOOKUP($A29,Basis!$A:$P,16,FALSE)</f>
        <v>HMISOL2018</v>
      </c>
    </row>
    <row r="30" spans="1:10" x14ac:dyDescent="0.25">
      <c r="A30" s="9" t="s">
        <v>728</v>
      </c>
      <c r="B30" s="9">
        <f>VLOOKUP($A30,Basis!$A:$P,4,FALSE)</f>
        <v>52.224498748779297</v>
      </c>
      <c r="C30" s="9">
        <f>VLOOKUP($A30,Basis!$A:$P,5,FALSE)</f>
        <v>5.1706061363220197</v>
      </c>
      <c r="D30" s="9" t="str">
        <f>VLOOKUP($A30,Basis!$A:$P,6,FALSE)</f>
        <v>Oude Torenstraat</v>
      </c>
      <c r="E30" s="9" t="str">
        <f>VLOOKUP($A30,Basis!$A:$P,7,FALSE)</f>
        <v>41</v>
      </c>
      <c r="F30" s="9" t="str">
        <f>VLOOKUP($A30,Basis!$A:$P,8,FALSE)</f>
        <v>1211BV</v>
      </c>
      <c r="G30" s="9" t="str">
        <f>VLOOKUP($A30,Basis!$A:$P,9,FALSE)</f>
        <v>Hilversum</v>
      </c>
      <c r="H30" s="9" t="str">
        <f>VLOOKUP($A30,Basis!$A:$P,11,FALSE)</f>
        <v>REST</v>
      </c>
      <c r="I30" s="9" t="str">
        <f>VLOOKUP($A30,Basis!$A:$P,13,FALSE)</f>
        <v>Ondergronds</v>
      </c>
      <c r="J30" s="9" t="str">
        <f>VLOOKUP($A30,Basis!$A:$P,16,FALSE)</f>
        <v>HMISOL2016</v>
      </c>
    </row>
    <row r="31" spans="1:10" x14ac:dyDescent="0.25">
      <c r="A31" s="9" t="s">
        <v>1518</v>
      </c>
      <c r="B31" s="9">
        <f>VLOOKUP($A31,Basis!$A:$P,4,FALSE)</f>
        <v>52.224498748779297</v>
      </c>
      <c r="C31" s="9">
        <f>VLOOKUP($A31,Basis!$A:$P,5,FALSE)</f>
        <v>5.1706061363220197</v>
      </c>
      <c r="D31" s="9" t="str">
        <f>VLOOKUP($A31,Basis!$A:$P,6,FALSE)</f>
        <v>Oude Torenstraat</v>
      </c>
      <c r="E31" s="9" t="str">
        <f>VLOOKUP($A31,Basis!$A:$P,7,FALSE)</f>
        <v>41</v>
      </c>
      <c r="F31" s="9" t="str">
        <f>VLOOKUP($A31,Basis!$A:$P,8,FALSE)</f>
        <v>1211BV</v>
      </c>
      <c r="G31" s="9" t="str">
        <f>VLOOKUP($A31,Basis!$A:$P,9,FALSE)</f>
        <v>Hilversum</v>
      </c>
      <c r="H31" s="9" t="str">
        <f>VLOOKUP($A31,Basis!$A:$P,11,FALSE)</f>
        <v>PMD</v>
      </c>
      <c r="I31" s="9" t="str">
        <f>VLOOKUP($A31,Basis!$A:$P,13,FALSE)</f>
        <v>Ondergronds</v>
      </c>
      <c r="J31" s="9" t="str">
        <f>VLOOKUP($A31,Basis!$A:$P,16,FALSE)</f>
        <v>HMISOL2020</v>
      </c>
    </row>
    <row r="32" spans="1:10" x14ac:dyDescent="0.25">
      <c r="A32" s="9" t="s">
        <v>4249</v>
      </c>
      <c r="B32" s="9">
        <f>VLOOKUP($A32,Basis!$A:$P,4,FALSE)</f>
        <v>52.226489999999998</v>
      </c>
      <c r="C32" s="9">
        <f>VLOOKUP($A32,Basis!$A:$P,5,FALSE)</f>
        <v>5.1734369999999998</v>
      </c>
      <c r="D32" s="9" t="str">
        <f>VLOOKUP($A32,Basis!$A:$P,6,FALSE)</f>
        <v>Noordse Bosje</v>
      </c>
      <c r="E32" s="9" t="str">
        <f>VLOOKUP($A32,Basis!$A:$P,7,FALSE)</f>
        <v>45B</v>
      </c>
      <c r="F32" s="9" t="str">
        <f>VLOOKUP($A32,Basis!$A:$P,8,FALSE)</f>
        <v>1211BVE</v>
      </c>
      <c r="G32" s="9" t="str">
        <f>VLOOKUP($A32,Basis!$A:$P,9,FALSE)</f>
        <v>Hilversum</v>
      </c>
      <c r="H32" s="9" t="str">
        <f>VLOOKUP($A32,Basis!$A:$P,11,FALSE)</f>
        <v>GFT</v>
      </c>
      <c r="I32" s="9" t="str">
        <f>VLOOKUP($A32,Basis!$A:$P,13,FALSE)</f>
        <v>Bovengronds</v>
      </c>
      <c r="J32" s="9" t="str">
        <f>VLOOKUP($A32,Basis!$A:$P,16,FALSE)</f>
        <v>MCBG242021</v>
      </c>
    </row>
    <row r="33" spans="1:10" x14ac:dyDescent="0.25">
      <c r="A33" s="9" t="s">
        <v>988</v>
      </c>
      <c r="B33" s="9">
        <f>VLOOKUP($A33,Basis!$A:$P,4,FALSE)</f>
        <v>52.2234916687012</v>
      </c>
      <c r="C33" s="9">
        <f>VLOOKUP($A33,Basis!$A:$P,5,FALSE)</f>
        <v>5.1705298423767099</v>
      </c>
      <c r="D33" s="9" t="str">
        <f>VLOOKUP($A33,Basis!$A:$P,6,FALSE)</f>
        <v>Kerkbrink</v>
      </c>
      <c r="E33" s="9" t="str">
        <f>VLOOKUP($A33,Basis!$A:$P,7,FALSE)</f>
        <v>24</v>
      </c>
      <c r="F33" s="9" t="str">
        <f>VLOOKUP($A33,Basis!$A:$P,8,FALSE)</f>
        <v>1211BX</v>
      </c>
      <c r="G33" s="9" t="str">
        <f>VLOOKUP($A33,Basis!$A:$P,9,FALSE)</f>
        <v>Hilversum</v>
      </c>
      <c r="H33" s="9" t="str">
        <f>VLOOKUP($A33,Basis!$A:$P,11,FALSE)</f>
        <v>OPK</v>
      </c>
      <c r="I33" s="9" t="str">
        <f>VLOOKUP($A33,Basis!$A:$P,13,FALSE)</f>
        <v>Ondergronds</v>
      </c>
      <c r="J33" s="9" t="str">
        <f>VLOOKUP($A33,Basis!$A:$P,16,FALSE)</f>
        <v>HMISOL2022</v>
      </c>
    </row>
    <row r="34" spans="1:10" x14ac:dyDescent="0.25">
      <c r="A34" s="9" t="s">
        <v>1136</v>
      </c>
      <c r="B34" s="9">
        <f>VLOOKUP($A34,Basis!$A:$P,4,FALSE)</f>
        <v>52.2234916687012</v>
      </c>
      <c r="C34" s="9">
        <f>VLOOKUP($A34,Basis!$A:$P,5,FALSE)</f>
        <v>5.1705298423767099</v>
      </c>
      <c r="D34" s="9" t="str">
        <f>VLOOKUP($A34,Basis!$A:$P,6,FALSE)</f>
        <v>Kerkbrink</v>
      </c>
      <c r="E34" s="9" t="str">
        <f>VLOOKUP($A34,Basis!$A:$P,7,FALSE)</f>
        <v>24</v>
      </c>
      <c r="F34" s="9" t="str">
        <f>VLOOKUP($A34,Basis!$A:$P,8,FALSE)</f>
        <v>1211BX</v>
      </c>
      <c r="G34" s="9" t="str">
        <f>VLOOKUP($A34,Basis!$A:$P,9,FALSE)</f>
        <v>Hilversum</v>
      </c>
      <c r="H34" s="9" t="str">
        <f>VLOOKUP($A34,Basis!$A:$P,11,FALSE)</f>
        <v>REST</v>
      </c>
      <c r="I34" s="9" t="str">
        <f>VLOOKUP($A34,Basis!$A:$P,13,FALSE)</f>
        <v>Ondergronds</v>
      </c>
      <c r="J34" s="9" t="str">
        <f>VLOOKUP($A34,Basis!$A:$P,16,FALSE)</f>
        <v>HMISOL2015</v>
      </c>
    </row>
    <row r="35" spans="1:10" x14ac:dyDescent="0.25">
      <c r="A35" s="9" t="s">
        <v>220</v>
      </c>
      <c r="B35" s="9">
        <f>VLOOKUP($A35,Basis!$A:$P,4,FALSE)</f>
        <v>52.2234916687012</v>
      </c>
      <c r="C35" s="9">
        <f>VLOOKUP($A35,Basis!$A:$P,5,FALSE)</f>
        <v>5.1705298423767099</v>
      </c>
      <c r="D35" s="9" t="str">
        <f>VLOOKUP($A35,Basis!$A:$P,6,FALSE)</f>
        <v>Kerkbrink</v>
      </c>
      <c r="E35" s="9" t="str">
        <f>VLOOKUP($A35,Basis!$A:$P,7,FALSE)</f>
        <v>24</v>
      </c>
      <c r="F35" s="9" t="str">
        <f>VLOOKUP($A35,Basis!$A:$P,8,FALSE)</f>
        <v>1211BX</v>
      </c>
      <c r="G35" s="9" t="str">
        <f>VLOOKUP($A35,Basis!$A:$P,9,FALSE)</f>
        <v>Hilversum</v>
      </c>
      <c r="H35" s="9" t="str">
        <f>VLOOKUP($A35,Basis!$A:$P,11,FALSE)</f>
        <v>PMD</v>
      </c>
      <c r="I35" s="9" t="str">
        <f>VLOOKUP($A35,Basis!$A:$P,13,FALSE)</f>
        <v>Ondergronds</v>
      </c>
      <c r="J35" s="9" t="str">
        <f>VLOOKUP($A35,Basis!$A:$P,16,FALSE)</f>
        <v>HMISOL2018</v>
      </c>
    </row>
    <row r="36" spans="1:10" x14ac:dyDescent="0.25">
      <c r="A36" s="9" t="s">
        <v>3548</v>
      </c>
      <c r="B36" s="9">
        <f>VLOOKUP($A36,Basis!$A:$P,4,FALSE)</f>
        <v>52.223856400000003</v>
      </c>
      <c r="C36" s="9">
        <f>VLOOKUP($A36,Basis!$A:$P,5,FALSE)</f>
        <v>5.1735619000000002</v>
      </c>
      <c r="D36" s="9" t="str">
        <f>VLOOKUP($A36,Basis!$A:$P,6,FALSE)</f>
        <v>Herenstraat</v>
      </c>
      <c r="E36" s="9" t="str">
        <f>VLOOKUP($A36,Basis!$A:$P,7,FALSE)</f>
        <v>34</v>
      </c>
      <c r="F36" s="9" t="str">
        <f>VLOOKUP($A36,Basis!$A:$P,8,FALSE)</f>
        <v>1211CC</v>
      </c>
      <c r="G36" s="9" t="str">
        <f>VLOOKUP($A36,Basis!$A:$P,9,FALSE)</f>
        <v>Hilversum</v>
      </c>
      <c r="H36" s="9" t="str">
        <f>VLOOKUP($A36,Basis!$A:$P,11,FALSE)</f>
        <v>REST</v>
      </c>
      <c r="I36" s="9" t="str">
        <f>VLOOKUP($A36,Basis!$A:$P,13,FALSE)</f>
        <v>Ondergronds</v>
      </c>
      <c r="J36" s="9" t="str">
        <f>VLOOKUP($A36,Basis!$A:$P,16,FALSE)</f>
        <v>HMISOL2017</v>
      </c>
    </row>
    <row r="37" spans="1:10" x14ac:dyDescent="0.25">
      <c r="A37" s="9" t="s">
        <v>3319</v>
      </c>
      <c r="B37" s="9">
        <f>VLOOKUP($A37,Basis!$A:$P,4,FALSE)</f>
        <v>52.223856400000003</v>
      </c>
      <c r="C37" s="9">
        <f>VLOOKUP($A37,Basis!$A:$P,5,FALSE)</f>
        <v>5.1735619000000002</v>
      </c>
      <c r="D37" s="9" t="str">
        <f>VLOOKUP($A37,Basis!$A:$P,6,FALSE)</f>
        <v>Herenstraat</v>
      </c>
      <c r="E37" s="9" t="str">
        <f>VLOOKUP($A37,Basis!$A:$P,7,FALSE)</f>
        <v>34</v>
      </c>
      <c r="F37" s="9" t="str">
        <f>VLOOKUP($A37,Basis!$A:$P,8,FALSE)</f>
        <v>1211CC</v>
      </c>
      <c r="G37" s="9" t="str">
        <f>VLOOKUP($A37,Basis!$A:$P,9,FALSE)</f>
        <v>Hilversum</v>
      </c>
      <c r="H37" s="9" t="str">
        <f>VLOOKUP($A37,Basis!$A:$P,11,FALSE)</f>
        <v>REST</v>
      </c>
      <c r="I37" s="9" t="str">
        <f>VLOOKUP($A37,Basis!$A:$P,13,FALSE)</f>
        <v>Ondergronds</v>
      </c>
      <c r="J37" s="9" t="str">
        <f>VLOOKUP($A37,Basis!$A:$P,16,FALSE)</f>
        <v>HMISOL2021</v>
      </c>
    </row>
    <row r="38" spans="1:10" x14ac:dyDescent="0.25">
      <c r="A38" s="9" t="s">
        <v>1912</v>
      </c>
      <c r="B38" s="9">
        <f>VLOOKUP($A38,Basis!$A:$P,4,FALSE)</f>
        <v>52.222414000000001</v>
      </c>
      <c r="C38" s="9">
        <f>VLOOKUP($A38,Basis!$A:$P,5,FALSE)</f>
        <v>5.1748139999999996</v>
      </c>
      <c r="D38" s="9" t="str">
        <f>VLOOKUP($A38,Basis!$A:$P,6,FALSE)</f>
        <v>Tapijtstraat</v>
      </c>
      <c r="E38" s="9" t="str">
        <f>VLOOKUP($A38,Basis!$A:$P,7,FALSE)</f>
        <v>23</v>
      </c>
      <c r="F38" s="9" t="str">
        <f>VLOOKUP($A38,Basis!$A:$P,8,FALSE)</f>
        <v>1211DC</v>
      </c>
      <c r="G38" s="9" t="str">
        <f>VLOOKUP($A38,Basis!$A:$P,9,FALSE)</f>
        <v>Hilversum</v>
      </c>
      <c r="H38" s="9" t="str">
        <f>VLOOKUP($A38,Basis!$A:$P,11,FALSE)</f>
        <v>REST</v>
      </c>
      <c r="I38" s="9" t="str">
        <f>VLOOKUP($A38,Basis!$A:$P,13,FALSE)</f>
        <v>Ondergronds</v>
      </c>
      <c r="J38" s="9" t="str">
        <f>VLOOKUP($A38,Basis!$A:$P,16,FALSE)</f>
        <v>HMISOL2017</v>
      </c>
    </row>
    <row r="39" spans="1:10" x14ac:dyDescent="0.25">
      <c r="A39" s="9" t="s">
        <v>1787</v>
      </c>
      <c r="B39" s="9">
        <f>VLOOKUP($A39,Basis!$A:$P,4,FALSE)</f>
        <v>52.222414000000001</v>
      </c>
      <c r="C39" s="9">
        <f>VLOOKUP($A39,Basis!$A:$P,5,FALSE)</f>
        <v>5.1748139999999996</v>
      </c>
      <c r="D39" s="9" t="str">
        <f>VLOOKUP($A39,Basis!$A:$P,6,FALSE)</f>
        <v>Tapijtstraat</v>
      </c>
      <c r="E39" s="9" t="str">
        <f>VLOOKUP($A39,Basis!$A:$P,7,FALSE)</f>
        <v>23</v>
      </c>
      <c r="F39" s="9" t="str">
        <f>VLOOKUP($A39,Basis!$A:$P,8,FALSE)</f>
        <v>1211DC</v>
      </c>
      <c r="G39" s="9" t="str">
        <f>VLOOKUP($A39,Basis!$A:$P,9,FALSE)</f>
        <v>Hilversum</v>
      </c>
      <c r="H39" s="9" t="str">
        <f>VLOOKUP($A39,Basis!$A:$P,11,FALSE)</f>
        <v>PMD</v>
      </c>
      <c r="I39" s="9" t="str">
        <f>VLOOKUP($A39,Basis!$A:$P,13,FALSE)</f>
        <v>Ondergronds</v>
      </c>
      <c r="J39" s="9" t="str">
        <f>VLOOKUP($A39,Basis!$A:$P,16,FALSE)</f>
        <v>HMISOL2017</v>
      </c>
    </row>
    <row r="40" spans="1:10" x14ac:dyDescent="0.25">
      <c r="A40" s="9" t="s">
        <v>2696</v>
      </c>
      <c r="B40" s="9">
        <f>VLOOKUP($A40,Basis!$A:$P,4,FALSE)</f>
        <v>52.225848999999997</v>
      </c>
      <c r="C40" s="9">
        <f>VLOOKUP($A40,Basis!$A:$P,5,FALSE)</f>
        <v>5.1774659999999999</v>
      </c>
      <c r="D40" s="9" t="str">
        <f>VLOOKUP($A40,Basis!$A:$P,6,FALSE)</f>
        <v>Groest</v>
      </c>
      <c r="E40" s="9" t="str">
        <f>VLOOKUP($A40,Basis!$A:$P,7,FALSE)</f>
        <v>56</v>
      </c>
      <c r="F40" s="9" t="str">
        <f>VLOOKUP($A40,Basis!$A:$P,8,FALSE)</f>
        <v>1211EC</v>
      </c>
      <c r="G40" s="9" t="str">
        <f>VLOOKUP($A40,Basis!$A:$P,9,FALSE)</f>
        <v>Hilversum</v>
      </c>
      <c r="H40" s="9" t="str">
        <f>VLOOKUP($A40,Basis!$A:$P,11,FALSE)</f>
        <v>REST</v>
      </c>
      <c r="I40" s="9" t="str">
        <f>VLOOKUP($A40,Basis!$A:$P,13,FALSE)</f>
        <v>Ondergronds</v>
      </c>
      <c r="J40" s="9" t="str">
        <f>VLOOKUP($A40,Basis!$A:$P,16,FALSE)</f>
        <v>HMISOL2017</v>
      </c>
    </row>
    <row r="41" spans="1:10" x14ac:dyDescent="0.25">
      <c r="A41" s="9" t="s">
        <v>2692</v>
      </c>
      <c r="B41" s="9">
        <f>VLOOKUP($A41,Basis!$A:$P,4,FALSE)</f>
        <v>52.225848999999997</v>
      </c>
      <c r="C41" s="9">
        <f>VLOOKUP($A41,Basis!$A:$P,5,FALSE)</f>
        <v>5.1774659999999999</v>
      </c>
      <c r="D41" s="9" t="str">
        <f>VLOOKUP($A41,Basis!$A:$P,6,FALSE)</f>
        <v>Groest</v>
      </c>
      <c r="E41" s="9" t="str">
        <f>VLOOKUP($A41,Basis!$A:$P,7,FALSE)</f>
        <v>56</v>
      </c>
      <c r="F41" s="9" t="str">
        <f>VLOOKUP($A41,Basis!$A:$P,8,FALSE)</f>
        <v>1211EC</v>
      </c>
      <c r="G41" s="9" t="str">
        <f>VLOOKUP($A41,Basis!$A:$P,9,FALSE)</f>
        <v>Hilversum</v>
      </c>
      <c r="H41" s="9" t="str">
        <f>VLOOKUP($A41,Basis!$A:$P,11,FALSE)</f>
        <v>REST</v>
      </c>
      <c r="I41" s="9" t="str">
        <f>VLOOKUP($A41,Basis!$A:$P,13,FALSE)</f>
        <v>Ondergronds</v>
      </c>
      <c r="J41" s="9" t="str">
        <f>VLOOKUP($A41,Basis!$A:$P,16,FALSE)</f>
        <v>HMISOL2021</v>
      </c>
    </row>
    <row r="42" spans="1:10" x14ac:dyDescent="0.25">
      <c r="A42" s="9" t="s">
        <v>6067</v>
      </c>
      <c r="B42" s="9">
        <f>VLOOKUP($A42,Basis!$A:$P,4,FALSE)</f>
        <v>52.224299999999999</v>
      </c>
      <c r="C42" s="9">
        <f>VLOOKUP($A42,Basis!$A:$P,5,FALSE)</f>
        <v>5.1772</v>
      </c>
      <c r="D42" s="9" t="str">
        <f>VLOOKUP($A42,Basis!$A:$P,6,FALSE)</f>
        <v>Groest</v>
      </c>
      <c r="E42" s="9" t="str">
        <f>VLOOKUP($A42,Basis!$A:$P,7,FALSE)</f>
        <v>88</v>
      </c>
      <c r="F42" s="9" t="str">
        <f>VLOOKUP($A42,Basis!$A:$P,8,FALSE)</f>
        <v>1211EE</v>
      </c>
      <c r="G42" s="9" t="str">
        <f>VLOOKUP($A42,Basis!$A:$P,9,FALSE)</f>
        <v>Hilversum</v>
      </c>
      <c r="H42" s="9" t="str">
        <f>VLOOKUP($A42,Basis!$A:$P,11,FALSE)</f>
        <v>OPK</v>
      </c>
      <c r="I42" s="9" t="str">
        <f>VLOOKUP($A42,Basis!$A:$P,13,FALSE)</f>
        <v>Ondergronds</v>
      </c>
      <c r="J42" s="9" t="str">
        <f>VLOOKUP($A42,Basis!$A:$P,16,FALSE)</f>
        <v>HMISOL2017</v>
      </c>
    </row>
    <row r="43" spans="1:10" x14ac:dyDescent="0.25">
      <c r="A43" s="9" t="s">
        <v>2664</v>
      </c>
      <c r="B43" s="9">
        <f>VLOOKUP($A43,Basis!$A:$P,4,FALSE)</f>
        <v>52.224299999999999</v>
      </c>
      <c r="C43" s="9">
        <f>VLOOKUP($A43,Basis!$A:$P,5,FALSE)</f>
        <v>5.1772</v>
      </c>
      <c r="D43" s="9" t="str">
        <f>VLOOKUP($A43,Basis!$A:$P,6,FALSE)</f>
        <v>Groest</v>
      </c>
      <c r="E43" s="9" t="str">
        <f>VLOOKUP($A43,Basis!$A:$P,7,FALSE)</f>
        <v>88</v>
      </c>
      <c r="F43" s="9" t="str">
        <f>VLOOKUP($A43,Basis!$A:$P,8,FALSE)</f>
        <v>1211EE</v>
      </c>
      <c r="G43" s="9" t="str">
        <f>VLOOKUP($A43,Basis!$A:$P,9,FALSE)</f>
        <v>Hilversum</v>
      </c>
      <c r="H43" s="9" t="str">
        <f>VLOOKUP($A43,Basis!$A:$P,11,FALSE)</f>
        <v>REST</v>
      </c>
      <c r="I43" s="9" t="str">
        <f>VLOOKUP($A43,Basis!$A:$P,13,FALSE)</f>
        <v>Ondergronds</v>
      </c>
      <c r="J43" s="9" t="str">
        <f>VLOOKUP($A43,Basis!$A:$P,16,FALSE)</f>
        <v>HMISOL2017</v>
      </c>
    </row>
    <row r="44" spans="1:10" x14ac:dyDescent="0.25">
      <c r="A44" s="9" t="s">
        <v>1914</v>
      </c>
      <c r="B44" s="9">
        <f>VLOOKUP($A44,Basis!$A:$P,4,FALSE)</f>
        <v>52.223174</v>
      </c>
      <c r="C44" s="9">
        <f>VLOOKUP($A44,Basis!$A:$P,5,FALSE)</f>
        <v>5.1782310000000003</v>
      </c>
      <c r="D44" s="9" t="str">
        <f>VLOOKUP($A44,Basis!$A:$P,6,FALSE)</f>
        <v>Groest</v>
      </c>
      <c r="E44" s="9" t="str">
        <f>VLOOKUP($A44,Basis!$A:$P,7,FALSE)</f>
        <v>136</v>
      </c>
      <c r="F44" s="9" t="str">
        <f>VLOOKUP($A44,Basis!$A:$P,8,FALSE)</f>
        <v>1211EG</v>
      </c>
      <c r="G44" s="9" t="str">
        <f>VLOOKUP($A44,Basis!$A:$P,9,FALSE)</f>
        <v>Hilversum</v>
      </c>
      <c r="H44" s="9" t="str">
        <f>VLOOKUP($A44,Basis!$A:$P,11,FALSE)</f>
        <v>REST</v>
      </c>
      <c r="I44" s="9" t="str">
        <f>VLOOKUP($A44,Basis!$A:$P,13,FALSE)</f>
        <v>Ondergronds</v>
      </c>
      <c r="J44" s="9" t="str">
        <f>VLOOKUP($A44,Basis!$A:$P,16,FALSE)</f>
        <v>HMISOL2017</v>
      </c>
    </row>
    <row r="45" spans="1:10" x14ac:dyDescent="0.25">
      <c r="A45" s="9" t="s">
        <v>1752</v>
      </c>
      <c r="B45" s="9">
        <f>VLOOKUP($A45,Basis!$A:$P,4,FALSE)</f>
        <v>52.223174</v>
      </c>
      <c r="C45" s="9">
        <f>VLOOKUP($A45,Basis!$A:$P,5,FALSE)</f>
        <v>5.1782310000000003</v>
      </c>
      <c r="D45" s="9" t="str">
        <f>VLOOKUP($A45,Basis!$A:$P,6,FALSE)</f>
        <v>Groest</v>
      </c>
      <c r="E45" s="9" t="str">
        <f>VLOOKUP($A45,Basis!$A:$P,7,FALSE)</f>
        <v>136</v>
      </c>
      <c r="F45" s="9" t="str">
        <f>VLOOKUP($A45,Basis!$A:$P,8,FALSE)</f>
        <v>1211EG</v>
      </c>
      <c r="G45" s="9" t="str">
        <f>VLOOKUP($A45,Basis!$A:$P,9,FALSE)</f>
        <v>Hilversum</v>
      </c>
      <c r="H45" s="9" t="str">
        <f>VLOOKUP($A45,Basis!$A:$P,11,FALSE)</f>
        <v>PMD</v>
      </c>
      <c r="I45" s="9" t="str">
        <f>VLOOKUP($A45,Basis!$A:$P,13,FALSE)</f>
        <v>Ondergronds</v>
      </c>
      <c r="J45" s="9" t="str">
        <f>VLOOKUP($A45,Basis!$A:$P,16,FALSE)</f>
        <v>HMISOL2017</v>
      </c>
    </row>
    <row r="46" spans="1:10" x14ac:dyDescent="0.25">
      <c r="A46" s="9" t="s">
        <v>6073</v>
      </c>
      <c r="B46" s="9">
        <f>VLOOKUP($A46,Basis!$A:$P,4,FALSE)</f>
        <v>52.225233899999999</v>
      </c>
      <c r="C46" s="9">
        <f>VLOOKUP($A46,Basis!$A:$P,5,FALSE)</f>
        <v>5.1801748999999999</v>
      </c>
      <c r="D46" s="9" t="str">
        <f>VLOOKUP($A46,Basis!$A:$P,6,FALSE)</f>
        <v>Spoorstraat</v>
      </c>
      <c r="E46" s="9" t="str">
        <f>VLOOKUP($A46,Basis!$A:$P,7,FALSE)</f>
        <v>1A</v>
      </c>
      <c r="F46" s="9" t="str">
        <f>VLOOKUP($A46,Basis!$A:$P,8,FALSE)</f>
        <v>1211EZ</v>
      </c>
      <c r="G46" s="9" t="str">
        <f>VLOOKUP($A46,Basis!$A:$P,9,FALSE)</f>
        <v>Hilversum</v>
      </c>
      <c r="H46" s="9" t="str">
        <f>VLOOKUP($A46,Basis!$A:$P,11,FALSE)</f>
        <v>OPK</v>
      </c>
      <c r="I46" s="9" t="str">
        <f>VLOOKUP($A46,Basis!$A:$P,13,FALSE)</f>
        <v>Ondergronds</v>
      </c>
      <c r="J46" s="9" t="str">
        <f>VLOOKUP($A46,Basis!$A:$P,16,FALSE)</f>
        <v>HMISOL2017</v>
      </c>
    </row>
    <row r="47" spans="1:10" x14ac:dyDescent="0.25">
      <c r="A47" s="9" t="s">
        <v>1910</v>
      </c>
      <c r="B47" s="9">
        <f>VLOOKUP($A47,Basis!$A:$P,4,FALSE)</f>
        <v>52.225233899999999</v>
      </c>
      <c r="C47" s="9">
        <f>VLOOKUP($A47,Basis!$A:$P,5,FALSE)</f>
        <v>5.1801748999999999</v>
      </c>
      <c r="D47" s="9" t="str">
        <f>VLOOKUP($A47,Basis!$A:$P,6,FALSE)</f>
        <v>Spoorstraat</v>
      </c>
      <c r="E47" s="9" t="str">
        <f>VLOOKUP($A47,Basis!$A:$P,7,FALSE)</f>
        <v>1A</v>
      </c>
      <c r="F47" s="9" t="str">
        <f>VLOOKUP($A47,Basis!$A:$P,8,FALSE)</f>
        <v>1211EZ</v>
      </c>
      <c r="G47" s="9" t="str">
        <f>VLOOKUP($A47,Basis!$A:$P,9,FALSE)</f>
        <v>Hilversum</v>
      </c>
      <c r="H47" s="9" t="str">
        <f>VLOOKUP($A47,Basis!$A:$P,11,FALSE)</f>
        <v>REST</v>
      </c>
      <c r="I47" s="9" t="str">
        <f>VLOOKUP($A47,Basis!$A:$P,13,FALSE)</f>
        <v>Ondergronds</v>
      </c>
      <c r="J47" s="9" t="str">
        <f>VLOOKUP($A47,Basis!$A:$P,16,FALSE)</f>
        <v>HMISOL2017</v>
      </c>
    </row>
    <row r="48" spans="1:10" x14ac:dyDescent="0.25">
      <c r="A48" s="9" t="s">
        <v>1758</v>
      </c>
      <c r="B48" s="9">
        <f>VLOOKUP($A48,Basis!$A:$P,4,FALSE)</f>
        <v>52.225233899999999</v>
      </c>
      <c r="C48" s="9">
        <f>VLOOKUP($A48,Basis!$A:$P,5,FALSE)</f>
        <v>5.1801748999999999</v>
      </c>
      <c r="D48" s="9" t="str">
        <f>VLOOKUP($A48,Basis!$A:$P,6,FALSE)</f>
        <v>Spoorstraat</v>
      </c>
      <c r="E48" s="9" t="str">
        <f>VLOOKUP($A48,Basis!$A:$P,7,FALSE)</f>
        <v>1A</v>
      </c>
      <c r="F48" s="9" t="str">
        <f>VLOOKUP($A48,Basis!$A:$P,8,FALSE)</f>
        <v>1211EZ</v>
      </c>
      <c r="G48" s="9" t="str">
        <f>VLOOKUP($A48,Basis!$A:$P,9,FALSE)</f>
        <v>Hilversum</v>
      </c>
      <c r="H48" s="9" t="str">
        <f>VLOOKUP($A48,Basis!$A:$P,11,FALSE)</f>
        <v>PMD</v>
      </c>
      <c r="I48" s="9" t="str">
        <f>VLOOKUP($A48,Basis!$A:$P,13,FALSE)</f>
        <v>Ondergronds</v>
      </c>
      <c r="J48" s="9" t="str">
        <f>VLOOKUP($A48,Basis!$A:$P,16,FALSE)</f>
        <v>HMISOL2017</v>
      </c>
    </row>
    <row r="49" spans="1:10" x14ac:dyDescent="0.25">
      <c r="A49" s="9" t="s">
        <v>1899</v>
      </c>
      <c r="B49" s="9">
        <f>VLOOKUP($A49,Basis!$A:$P,4,FALSE)</f>
        <v>52.224952000000002</v>
      </c>
      <c r="C49" s="9">
        <f>VLOOKUP($A49,Basis!$A:$P,5,FALSE)</f>
        <v>5.1788530000000002</v>
      </c>
      <c r="D49" s="9" t="str">
        <f>VLOOKUP($A49,Basis!$A:$P,6,FALSE)</f>
        <v>Kampstraat</v>
      </c>
      <c r="E49" s="9" t="str">
        <f>VLOOKUP($A49,Basis!$A:$P,7,FALSE)</f>
        <v>45A</v>
      </c>
      <c r="F49" s="9" t="str">
        <f>VLOOKUP($A49,Basis!$A:$P,8,FALSE)</f>
        <v>1211GD</v>
      </c>
      <c r="G49" s="9" t="str">
        <f>VLOOKUP($A49,Basis!$A:$P,9,FALSE)</f>
        <v>Hilversum</v>
      </c>
      <c r="H49" s="9" t="str">
        <f>VLOOKUP($A49,Basis!$A:$P,11,FALSE)</f>
        <v>REST</v>
      </c>
      <c r="I49" s="9" t="str">
        <f>VLOOKUP($A49,Basis!$A:$P,13,FALSE)</f>
        <v>Ondergronds</v>
      </c>
      <c r="J49" s="9" t="str">
        <f>VLOOKUP($A49,Basis!$A:$P,16,FALSE)</f>
        <v>HMISOL2017</v>
      </c>
    </row>
    <row r="50" spans="1:10" x14ac:dyDescent="0.25">
      <c r="A50" s="9" t="s">
        <v>1905</v>
      </c>
      <c r="B50" s="9">
        <f>VLOOKUP($A50,Basis!$A:$P,4,FALSE)</f>
        <v>52.224688</v>
      </c>
      <c r="C50" s="9">
        <f>VLOOKUP($A50,Basis!$A:$P,5,FALSE)</f>
        <v>5.1784730000000003</v>
      </c>
      <c r="D50" s="9" t="str">
        <f>VLOOKUP($A50,Basis!$A:$P,6,FALSE)</f>
        <v>Kampstraat</v>
      </c>
      <c r="E50" s="9" t="str">
        <f>VLOOKUP($A50,Basis!$A:$P,7,FALSE)</f>
        <v>32A</v>
      </c>
      <c r="F50" s="9" t="str">
        <f>VLOOKUP($A50,Basis!$A:$P,8,FALSE)</f>
        <v>1211GE</v>
      </c>
      <c r="G50" s="9" t="str">
        <f>VLOOKUP($A50,Basis!$A:$P,9,FALSE)</f>
        <v>Hilversum</v>
      </c>
      <c r="H50" s="9" t="str">
        <f>VLOOKUP($A50,Basis!$A:$P,11,FALSE)</f>
        <v>PMD</v>
      </c>
      <c r="I50" s="9" t="str">
        <f>VLOOKUP($A50,Basis!$A:$P,13,FALSE)</f>
        <v>Ondergronds</v>
      </c>
      <c r="J50" s="9" t="str">
        <f>VLOOKUP($A50,Basis!$A:$P,16,FALSE)</f>
        <v>HMISOL2017</v>
      </c>
    </row>
    <row r="51" spans="1:10" x14ac:dyDescent="0.25">
      <c r="A51" s="9" t="s">
        <v>5389</v>
      </c>
      <c r="B51" s="9">
        <f>VLOOKUP($A51,Basis!$A:$P,4,FALSE)</f>
        <v>52.224001999999999</v>
      </c>
      <c r="C51" s="9">
        <f>VLOOKUP($A51,Basis!$A:$P,5,FALSE)</f>
        <v>5.1793560000000003</v>
      </c>
      <c r="D51" s="9" t="str">
        <f>VLOOKUP($A51,Basis!$A:$P,6,FALSE)</f>
        <v>Prins Bernhardstraat</v>
      </c>
      <c r="E51" s="9" t="str">
        <f>VLOOKUP($A51,Basis!$A:$P,7,FALSE)</f>
        <v>98</v>
      </c>
      <c r="F51" s="9" t="str">
        <f>VLOOKUP($A51,Basis!$A:$P,8,FALSE)</f>
        <v>1211GHK</v>
      </c>
      <c r="G51" s="9" t="str">
        <f>VLOOKUP($A51,Basis!$A:$P,9,FALSE)</f>
        <v>Hilversum</v>
      </c>
      <c r="H51" s="9" t="str">
        <f>VLOOKUP($A51,Basis!$A:$P,11,FALSE)</f>
        <v>GLAS</v>
      </c>
      <c r="I51" s="9" t="str">
        <f>VLOOKUP($A51,Basis!$A:$P,13,FALSE)</f>
        <v>Ondergronds</v>
      </c>
      <c r="J51" s="9" t="str">
        <f>VLOOKUP($A51,Basis!$A:$P,16,FALSE)</f>
        <v>Onbekend</v>
      </c>
    </row>
    <row r="52" spans="1:10" x14ac:dyDescent="0.25">
      <c r="A52" s="9" t="s">
        <v>3539</v>
      </c>
      <c r="B52" s="9">
        <f>VLOOKUP($A52,Basis!$A:$P,4,FALSE)</f>
        <v>52.224592426840402</v>
      </c>
      <c r="C52" s="9">
        <f>VLOOKUP($A52,Basis!$A:$P,5,FALSE)</f>
        <v>5.1818245556253801</v>
      </c>
      <c r="D52" s="9" t="str">
        <f>VLOOKUP($A52,Basis!$A:$P,6,FALSE)</f>
        <v>Prins Bernhardstraat</v>
      </c>
      <c r="E52" s="9" t="str">
        <f>VLOOKUP($A52,Basis!$A:$P,7,FALSE)</f>
        <v>41</v>
      </c>
      <c r="F52" s="9" t="str">
        <f>VLOOKUP($A52,Basis!$A:$P,8,FALSE)</f>
        <v>1211GJ</v>
      </c>
      <c r="G52" s="9" t="str">
        <f>VLOOKUP($A52,Basis!$A:$P,9,FALSE)</f>
        <v>Hilversum</v>
      </c>
      <c r="H52" s="9" t="str">
        <f>VLOOKUP($A52,Basis!$A:$P,11,FALSE)</f>
        <v>GFT</v>
      </c>
      <c r="I52" s="9" t="str">
        <f>VLOOKUP($A52,Basis!$A:$P,13,FALSE)</f>
        <v>Ondergronds</v>
      </c>
      <c r="J52" s="9" t="str">
        <f>VLOOKUP($A52,Basis!$A:$P,16,FALSE)</f>
        <v>BAMRUB2014</v>
      </c>
    </row>
    <row r="53" spans="1:10" x14ac:dyDescent="0.25">
      <c r="A53" s="9" t="s">
        <v>6079</v>
      </c>
      <c r="B53" s="9">
        <f>VLOOKUP($A53,Basis!$A:$P,4,FALSE)</f>
        <v>52.224499220077199</v>
      </c>
      <c r="C53" s="9">
        <f>VLOOKUP($A53,Basis!$A:$P,5,FALSE)</f>
        <v>5.1818186882931601</v>
      </c>
      <c r="D53" s="9" t="str">
        <f>VLOOKUP($A53,Basis!$A:$P,6,FALSE)</f>
        <v>Prins Bernhardstraat</v>
      </c>
      <c r="E53" s="9" t="str">
        <f>VLOOKUP($A53,Basis!$A:$P,7,FALSE)</f>
        <v>41</v>
      </c>
      <c r="F53" s="9" t="str">
        <f>VLOOKUP($A53,Basis!$A:$P,8,FALSE)</f>
        <v>1211GJ</v>
      </c>
      <c r="G53" s="9" t="str">
        <f>VLOOKUP($A53,Basis!$A:$P,9,FALSE)</f>
        <v>Hilversum</v>
      </c>
      <c r="H53" s="9" t="str">
        <f>VLOOKUP($A53,Basis!$A:$P,11,FALSE)</f>
        <v>OPK</v>
      </c>
      <c r="I53" s="9" t="str">
        <f>VLOOKUP($A53,Basis!$A:$P,13,FALSE)</f>
        <v>Ondergronds</v>
      </c>
      <c r="J53" s="9" t="str">
        <f>VLOOKUP($A53,Basis!$A:$P,16,FALSE)</f>
        <v>BAMENG2015</v>
      </c>
    </row>
    <row r="54" spans="1:10" x14ac:dyDescent="0.25">
      <c r="A54" s="9" t="s">
        <v>1993</v>
      </c>
      <c r="B54" s="9">
        <f>VLOOKUP($A54,Basis!$A:$P,4,FALSE)</f>
        <v>52.224641921978701</v>
      </c>
      <c r="C54" s="9">
        <f>VLOOKUP($A54,Basis!$A:$P,5,FALSE)</f>
        <v>5.18176177517062</v>
      </c>
      <c r="D54" s="9" t="str">
        <f>VLOOKUP($A54,Basis!$A:$P,6,FALSE)</f>
        <v>Prins Bernhardstraat</v>
      </c>
      <c r="E54" s="9" t="str">
        <f>VLOOKUP($A54,Basis!$A:$P,7,FALSE)</f>
        <v>41</v>
      </c>
      <c r="F54" s="9" t="str">
        <f>VLOOKUP($A54,Basis!$A:$P,8,FALSE)</f>
        <v>1211GJ</v>
      </c>
      <c r="G54" s="9" t="str">
        <f>VLOOKUP($A54,Basis!$A:$P,9,FALSE)</f>
        <v>Hilversum</v>
      </c>
      <c r="H54" s="9" t="str">
        <f>VLOOKUP($A54,Basis!$A:$P,11,FALSE)</f>
        <v>REST</v>
      </c>
      <c r="I54" s="9" t="str">
        <f>VLOOKUP($A54,Basis!$A:$P,13,FALSE)</f>
        <v>Ondergronds</v>
      </c>
      <c r="J54" s="9" t="str">
        <f>VLOOKUP($A54,Basis!$A:$P,16,FALSE)</f>
        <v>WTLBOV2011</v>
      </c>
    </row>
    <row r="55" spans="1:10" x14ac:dyDescent="0.25">
      <c r="A55" s="9" t="s">
        <v>1986</v>
      </c>
      <c r="B55" s="9">
        <f>VLOOKUP($A55,Basis!$A:$P,4,FALSE)</f>
        <v>52.224591085735902</v>
      </c>
      <c r="C55" s="9">
        <f>VLOOKUP($A55,Basis!$A:$P,5,FALSE)</f>
        <v>5.1820134837228604</v>
      </c>
      <c r="D55" s="9" t="str">
        <f>VLOOKUP($A55,Basis!$A:$P,6,FALSE)</f>
        <v>Prins Bernhardstraat</v>
      </c>
      <c r="E55" s="9" t="str">
        <f>VLOOKUP($A55,Basis!$A:$P,7,FALSE)</f>
        <v>41</v>
      </c>
      <c r="F55" s="9" t="str">
        <f>VLOOKUP($A55,Basis!$A:$P,8,FALSE)</f>
        <v>1211GJ</v>
      </c>
      <c r="G55" s="9" t="str">
        <f>VLOOKUP($A55,Basis!$A:$P,9,FALSE)</f>
        <v>Hilversum</v>
      </c>
      <c r="H55" s="9" t="str">
        <f>VLOOKUP($A55,Basis!$A:$P,11,FALSE)</f>
        <v>REST</v>
      </c>
      <c r="I55" s="9" t="str">
        <f>VLOOKUP($A55,Basis!$A:$P,13,FALSE)</f>
        <v>Ondergronds</v>
      </c>
      <c r="J55" s="9" t="str">
        <f>VLOOKUP($A55,Basis!$A:$P,16,FALSE)</f>
        <v>BAMRUB2014</v>
      </c>
    </row>
    <row r="56" spans="1:10" x14ac:dyDescent="0.25">
      <c r="A56" s="9" t="s">
        <v>1972</v>
      </c>
      <c r="B56" s="9">
        <f>VLOOKUP($A56,Basis!$A:$P,4,FALSE)</f>
        <v>52.2245032433907</v>
      </c>
      <c r="C56" s="9">
        <f>VLOOKUP($A56,Basis!$A:$P,5,FALSE)</f>
        <v>5.1817949675071802</v>
      </c>
      <c r="D56" s="9" t="str">
        <f>VLOOKUP($A56,Basis!$A:$P,6,FALSE)</f>
        <v>Prins Bernhardstraat</v>
      </c>
      <c r="E56" s="9" t="str">
        <f>VLOOKUP($A56,Basis!$A:$P,7,FALSE)</f>
        <v>41</v>
      </c>
      <c r="F56" s="9" t="str">
        <f>VLOOKUP($A56,Basis!$A:$P,8,FALSE)</f>
        <v>1211GJ</v>
      </c>
      <c r="G56" s="9" t="str">
        <f>VLOOKUP($A56,Basis!$A:$P,9,FALSE)</f>
        <v>Hilversum</v>
      </c>
      <c r="H56" s="9" t="str">
        <f>VLOOKUP($A56,Basis!$A:$P,11,FALSE)</f>
        <v>REST</v>
      </c>
      <c r="I56" s="9" t="str">
        <f>VLOOKUP($A56,Basis!$A:$P,13,FALSE)</f>
        <v>Ondergronds</v>
      </c>
      <c r="J56" s="9" t="str">
        <f>VLOOKUP($A56,Basis!$A:$P,16,FALSE)</f>
        <v>WTLBOV2011</v>
      </c>
    </row>
    <row r="57" spans="1:10" x14ac:dyDescent="0.25">
      <c r="A57" s="9" t="s">
        <v>1995</v>
      </c>
      <c r="B57" s="9">
        <f>VLOOKUP($A57,Basis!$A:$P,4,FALSE)</f>
        <v>52.224540207583701</v>
      </c>
      <c r="C57" s="9">
        <f>VLOOKUP($A57,Basis!$A:$P,5,FALSE)</f>
        <v>5.1817905250985001</v>
      </c>
      <c r="D57" s="9" t="str">
        <f>VLOOKUP($A57,Basis!$A:$P,6,FALSE)</f>
        <v>Prins Bernhardstraat</v>
      </c>
      <c r="E57" s="9" t="str">
        <f>VLOOKUP($A57,Basis!$A:$P,7,FALSE)</f>
        <v>41</v>
      </c>
      <c r="F57" s="9" t="str">
        <f>VLOOKUP($A57,Basis!$A:$P,8,FALSE)</f>
        <v>1211GJ</v>
      </c>
      <c r="G57" s="9" t="str">
        <f>VLOOKUP($A57,Basis!$A:$P,9,FALSE)</f>
        <v>Hilversum</v>
      </c>
      <c r="H57" s="9" t="str">
        <f>VLOOKUP($A57,Basis!$A:$P,11,FALSE)</f>
        <v>PMD</v>
      </c>
      <c r="I57" s="9" t="str">
        <f>VLOOKUP($A57,Basis!$A:$P,13,FALSE)</f>
        <v>Ondergronds</v>
      </c>
      <c r="J57" s="9" t="str">
        <f>VLOOKUP($A57,Basis!$A:$P,16,FALSE)</f>
        <v>BAMRUB2014</v>
      </c>
    </row>
    <row r="58" spans="1:10" x14ac:dyDescent="0.25">
      <c r="A58" s="9" t="s">
        <v>2036</v>
      </c>
      <c r="B58" s="9">
        <f>VLOOKUP($A58,Basis!$A:$P,4,FALSE)</f>
        <v>52.223971788820101</v>
      </c>
      <c r="C58" s="9">
        <f>VLOOKUP($A58,Basis!$A:$P,5,FALSE)</f>
        <v>5.1793876849163096</v>
      </c>
      <c r="D58" s="9" t="str">
        <f>VLOOKUP($A58,Basis!$A:$P,6,FALSE)</f>
        <v>Prins Bernhardstraat</v>
      </c>
      <c r="E58" s="9" t="str">
        <f>VLOOKUP($A58,Basis!$A:$P,7,FALSE)</f>
        <v>98</v>
      </c>
      <c r="F58" s="9" t="str">
        <f>VLOOKUP($A58,Basis!$A:$P,8,FALSE)</f>
        <v>1211GK</v>
      </c>
      <c r="G58" s="9" t="str">
        <f>VLOOKUP($A58,Basis!$A:$P,9,FALSE)</f>
        <v>Hilversum</v>
      </c>
      <c r="H58" s="9" t="str">
        <f>VLOOKUP($A58,Basis!$A:$P,11,FALSE)</f>
        <v>REST</v>
      </c>
      <c r="I58" s="9" t="str">
        <f>VLOOKUP($A58,Basis!$A:$P,13,FALSE)</f>
        <v>Ondergronds</v>
      </c>
      <c r="J58" s="9" t="str">
        <f>VLOOKUP($A58,Basis!$A:$P,16,FALSE)</f>
        <v>HMISOL2017</v>
      </c>
    </row>
    <row r="59" spans="1:10" x14ac:dyDescent="0.25">
      <c r="A59" s="9" t="s">
        <v>1813</v>
      </c>
      <c r="B59" s="9">
        <f>VLOOKUP($A59,Basis!$A:$P,4,FALSE)</f>
        <v>52.224039095502597</v>
      </c>
      <c r="C59" s="9">
        <f>VLOOKUP($A59,Basis!$A:$P,5,FALSE)</f>
        <v>5.1793433446485402</v>
      </c>
      <c r="D59" s="9" t="str">
        <f>VLOOKUP($A59,Basis!$A:$P,6,FALSE)</f>
        <v>Prins Bernhardstraat</v>
      </c>
      <c r="E59" s="9" t="str">
        <f>VLOOKUP($A59,Basis!$A:$P,7,FALSE)</f>
        <v>98</v>
      </c>
      <c r="F59" s="9" t="str">
        <f>VLOOKUP($A59,Basis!$A:$P,8,FALSE)</f>
        <v>1211GK</v>
      </c>
      <c r="G59" s="9" t="str">
        <f>VLOOKUP($A59,Basis!$A:$P,9,FALSE)</f>
        <v>Hilversum</v>
      </c>
      <c r="H59" s="9" t="str">
        <f>VLOOKUP($A59,Basis!$A:$P,11,FALSE)</f>
        <v>PMD</v>
      </c>
      <c r="I59" s="9" t="str">
        <f>VLOOKUP($A59,Basis!$A:$P,13,FALSE)</f>
        <v>Ondergronds</v>
      </c>
      <c r="J59" s="9" t="str">
        <f>VLOOKUP($A59,Basis!$A:$P,16,FALSE)</f>
        <v>HMISOL2017</v>
      </c>
    </row>
    <row r="60" spans="1:10" x14ac:dyDescent="0.25">
      <c r="A60" s="9" t="s">
        <v>5863</v>
      </c>
      <c r="B60" s="9">
        <f>VLOOKUP($A60,Basis!$A:$P,4,FALSE)</f>
        <v>52.221995</v>
      </c>
      <c r="C60" s="9">
        <f>VLOOKUP($A60,Basis!$A:$P,5,FALSE)</f>
        <v>5.1761229999999996</v>
      </c>
      <c r="D60" s="9" t="str">
        <f>VLOOKUP($A60,Basis!$A:$P,6,FALSE)</f>
        <v>Langestraat</v>
      </c>
      <c r="E60" s="9" t="str">
        <f>VLOOKUP($A60,Basis!$A:$P,7,FALSE)</f>
        <v>27</v>
      </c>
      <c r="F60" s="9" t="str">
        <f>VLOOKUP($A60,Basis!$A:$P,8,FALSE)</f>
        <v>1211GT</v>
      </c>
      <c r="G60" s="9" t="str">
        <f>VLOOKUP($A60,Basis!$A:$P,9,FALSE)</f>
        <v>Hilversum</v>
      </c>
      <c r="H60" s="9" t="str">
        <f>VLOOKUP($A60,Basis!$A:$P,11,FALSE)</f>
        <v>OPK</v>
      </c>
      <c r="I60" s="9" t="str">
        <f>VLOOKUP($A60,Basis!$A:$P,13,FALSE)</f>
        <v>Ondergronds</v>
      </c>
      <c r="J60" s="9" t="str">
        <f>VLOOKUP($A60,Basis!$A:$P,16,FALSE)</f>
        <v>HMISOL2017</v>
      </c>
    </row>
    <row r="61" spans="1:10" x14ac:dyDescent="0.25">
      <c r="A61" s="9" t="s">
        <v>2032</v>
      </c>
      <c r="B61" s="9">
        <f>VLOOKUP($A61,Basis!$A:$P,4,FALSE)</f>
        <v>52.221995</v>
      </c>
      <c r="C61" s="9">
        <f>VLOOKUP($A61,Basis!$A:$P,5,FALSE)</f>
        <v>5.1761229999999996</v>
      </c>
      <c r="D61" s="9" t="str">
        <f>VLOOKUP($A61,Basis!$A:$P,6,FALSE)</f>
        <v>Langestraat</v>
      </c>
      <c r="E61" s="9" t="str">
        <f>VLOOKUP($A61,Basis!$A:$P,7,FALSE)</f>
        <v>27</v>
      </c>
      <c r="F61" s="9" t="str">
        <f>VLOOKUP($A61,Basis!$A:$P,8,FALSE)</f>
        <v>1211GT</v>
      </c>
      <c r="G61" s="9" t="str">
        <f>VLOOKUP($A61,Basis!$A:$P,9,FALSE)</f>
        <v>Hilversum</v>
      </c>
      <c r="H61" s="9" t="str">
        <f>VLOOKUP($A61,Basis!$A:$P,11,FALSE)</f>
        <v>REST</v>
      </c>
      <c r="I61" s="9" t="str">
        <f>VLOOKUP($A61,Basis!$A:$P,13,FALSE)</f>
        <v>Ondergronds</v>
      </c>
      <c r="J61" s="9" t="str">
        <f>VLOOKUP($A61,Basis!$A:$P,16,FALSE)</f>
        <v>HMISOL2017</v>
      </c>
    </row>
    <row r="62" spans="1:10" x14ac:dyDescent="0.25">
      <c r="A62" s="9" t="s">
        <v>4295</v>
      </c>
      <c r="B62" s="9">
        <f>VLOOKUP($A62,Basis!$A:$P,4,FALSE)</f>
        <v>52.222289199999999</v>
      </c>
      <c r="C62" s="9">
        <f>VLOOKUP($A62,Basis!$A:$P,5,FALSE)</f>
        <v>5.1774339999999999</v>
      </c>
      <c r="D62" s="9" t="str">
        <f>VLOOKUP($A62,Basis!$A:$P,6,FALSE)</f>
        <v>Langestraat</v>
      </c>
      <c r="E62" s="9" t="str">
        <f>VLOOKUP($A62,Basis!$A:$P,7,FALSE)</f>
        <v>22A</v>
      </c>
      <c r="F62" s="9" t="str">
        <f>VLOOKUP($A62,Basis!$A:$P,8,FALSE)</f>
        <v>1211GZ</v>
      </c>
      <c r="G62" s="9" t="str">
        <f>VLOOKUP($A62,Basis!$A:$P,9,FALSE)</f>
        <v>Hilversum</v>
      </c>
      <c r="H62" s="9" t="str">
        <f>VLOOKUP($A62,Basis!$A:$P,11,FALSE)</f>
        <v>GFT</v>
      </c>
      <c r="I62" s="9" t="str">
        <f>VLOOKUP($A62,Basis!$A:$P,13,FALSE)</f>
        <v>Bovengronds</v>
      </c>
      <c r="J62" s="9" t="str">
        <f>VLOOKUP($A62,Basis!$A:$P,16,FALSE)</f>
        <v>MCBG242022</v>
      </c>
    </row>
    <row r="63" spans="1:10" x14ac:dyDescent="0.25">
      <c r="A63" s="9" t="s">
        <v>1916</v>
      </c>
      <c r="B63" s="9">
        <f>VLOOKUP($A63,Basis!$A:$P,4,FALSE)</f>
        <v>52.222270999999999</v>
      </c>
      <c r="C63" s="9">
        <f>VLOOKUP($A63,Basis!$A:$P,5,FALSE)</f>
        <v>5.177397</v>
      </c>
      <c r="D63" s="9" t="str">
        <f>VLOOKUP($A63,Basis!$A:$P,6,FALSE)</f>
        <v>Langestraat</v>
      </c>
      <c r="E63" s="9" t="str">
        <f>VLOOKUP($A63,Basis!$A:$P,7,FALSE)</f>
        <v>22A</v>
      </c>
      <c r="F63" s="9" t="str">
        <f>VLOOKUP($A63,Basis!$A:$P,8,FALSE)</f>
        <v>1211GZ</v>
      </c>
      <c r="G63" s="9" t="str">
        <f>VLOOKUP($A63,Basis!$A:$P,9,FALSE)</f>
        <v>Hilversum</v>
      </c>
      <c r="H63" s="9" t="str">
        <f>VLOOKUP($A63,Basis!$A:$P,11,FALSE)</f>
        <v>REST</v>
      </c>
      <c r="I63" s="9" t="str">
        <f>VLOOKUP($A63,Basis!$A:$P,13,FALSE)</f>
        <v>Ondergronds</v>
      </c>
      <c r="J63" s="9" t="str">
        <f>VLOOKUP($A63,Basis!$A:$P,16,FALSE)</f>
        <v>HMISOL2017</v>
      </c>
    </row>
    <row r="64" spans="1:10" x14ac:dyDescent="0.25">
      <c r="A64" s="9" t="s">
        <v>1922</v>
      </c>
      <c r="B64" s="9">
        <f>VLOOKUP($A64,Basis!$A:$P,4,FALSE)</f>
        <v>52.222270999999999</v>
      </c>
      <c r="C64" s="9">
        <f>VLOOKUP($A64,Basis!$A:$P,5,FALSE)</f>
        <v>5.177397</v>
      </c>
      <c r="D64" s="9" t="str">
        <f>VLOOKUP($A64,Basis!$A:$P,6,FALSE)</f>
        <v>Langestraat</v>
      </c>
      <c r="E64" s="9" t="str">
        <f>VLOOKUP($A64,Basis!$A:$P,7,FALSE)</f>
        <v>22A</v>
      </c>
      <c r="F64" s="9" t="str">
        <f>VLOOKUP($A64,Basis!$A:$P,8,FALSE)</f>
        <v>1211GZ</v>
      </c>
      <c r="G64" s="9" t="str">
        <f>VLOOKUP($A64,Basis!$A:$P,9,FALSE)</f>
        <v>Hilversum</v>
      </c>
      <c r="H64" s="9" t="str">
        <f>VLOOKUP($A64,Basis!$A:$P,11,FALSE)</f>
        <v>REST</v>
      </c>
      <c r="I64" s="9" t="str">
        <f>VLOOKUP($A64,Basis!$A:$P,13,FALSE)</f>
        <v>Ondergronds</v>
      </c>
      <c r="J64" s="9" t="str">
        <f>VLOOKUP($A64,Basis!$A:$P,16,FALSE)</f>
        <v>BAMRUB2016</v>
      </c>
    </row>
    <row r="65" spans="1:10" x14ac:dyDescent="0.25">
      <c r="A65" s="9" t="s">
        <v>3582</v>
      </c>
      <c r="B65" s="9">
        <f>VLOOKUP($A65,Basis!$A:$P,4,FALSE)</f>
        <v>52.223077000000004</v>
      </c>
      <c r="C65" s="9">
        <f>VLOOKUP($A65,Basis!$A:$P,5,FALSE)</f>
        <v>5.176323</v>
      </c>
      <c r="D65" s="9" t="str">
        <f>VLOOKUP($A65,Basis!$A:$P,6,FALSE)</f>
        <v>Veerstraat</v>
      </c>
      <c r="E65" s="9" t="str">
        <f>VLOOKUP($A65,Basis!$A:$P,7,FALSE)</f>
        <v>53</v>
      </c>
      <c r="F65" s="9" t="str">
        <f>VLOOKUP($A65,Basis!$A:$P,8,FALSE)</f>
        <v>1211HJ</v>
      </c>
      <c r="G65" s="9" t="str">
        <f>VLOOKUP($A65,Basis!$A:$P,9,FALSE)</f>
        <v>Hilversum</v>
      </c>
      <c r="H65" s="9" t="str">
        <f>VLOOKUP($A65,Basis!$A:$P,11,FALSE)</f>
        <v>GFT</v>
      </c>
      <c r="I65" s="9" t="str">
        <f>VLOOKUP($A65,Basis!$A:$P,13,FALSE)</f>
        <v>Bovengronds</v>
      </c>
      <c r="J65" s="9" t="str">
        <f>VLOOKUP($A65,Basis!$A:$P,16,FALSE)</f>
        <v>MCBG242019</v>
      </c>
    </row>
    <row r="66" spans="1:10" x14ac:dyDescent="0.25">
      <c r="A66" s="9" t="s">
        <v>3785</v>
      </c>
      <c r="B66" s="9">
        <f>VLOOKUP($A66,Basis!$A:$P,4,FALSE)</f>
        <v>52.223077000000004</v>
      </c>
      <c r="C66" s="9">
        <f>VLOOKUP($A66,Basis!$A:$P,5,FALSE)</f>
        <v>5.176323</v>
      </c>
      <c r="D66" s="9" t="str">
        <f>VLOOKUP($A66,Basis!$A:$P,6,FALSE)</f>
        <v>Veerstraat</v>
      </c>
      <c r="E66" s="9" t="str">
        <f>VLOOKUP($A66,Basis!$A:$P,7,FALSE)</f>
        <v>53</v>
      </c>
      <c r="F66" s="9" t="str">
        <f>VLOOKUP($A66,Basis!$A:$P,8,FALSE)</f>
        <v>1211HJ</v>
      </c>
      <c r="G66" s="9" t="str">
        <f>VLOOKUP($A66,Basis!$A:$P,9,FALSE)</f>
        <v>Hilversum</v>
      </c>
      <c r="H66" s="9" t="str">
        <f>VLOOKUP($A66,Basis!$A:$P,11,FALSE)</f>
        <v>OPK</v>
      </c>
      <c r="I66" s="9" t="str">
        <f>VLOOKUP($A66,Basis!$A:$P,13,FALSE)</f>
        <v>Ondergronds</v>
      </c>
      <c r="J66" s="9" t="str">
        <f>VLOOKUP($A66,Basis!$A:$P,16,FALSE)</f>
        <v>HMISOL2016</v>
      </c>
    </row>
    <row r="67" spans="1:10" x14ac:dyDescent="0.25">
      <c r="A67" s="9" t="s">
        <v>2644</v>
      </c>
      <c r="B67" s="9">
        <f>VLOOKUP($A67,Basis!$A:$P,4,FALSE)</f>
        <v>52.223077000000004</v>
      </c>
      <c r="C67" s="9">
        <f>VLOOKUP($A67,Basis!$A:$P,5,FALSE)</f>
        <v>5.176323</v>
      </c>
      <c r="D67" s="9" t="str">
        <f>VLOOKUP($A67,Basis!$A:$P,6,FALSE)</f>
        <v>Veerstraat</v>
      </c>
      <c r="E67" s="9" t="str">
        <f>VLOOKUP($A67,Basis!$A:$P,7,FALSE)</f>
        <v>53</v>
      </c>
      <c r="F67" s="9" t="str">
        <f>VLOOKUP($A67,Basis!$A:$P,8,FALSE)</f>
        <v>1211HJ</v>
      </c>
      <c r="G67" s="9" t="str">
        <f>VLOOKUP($A67,Basis!$A:$P,9,FALSE)</f>
        <v>Hilversum</v>
      </c>
      <c r="H67" s="9" t="str">
        <f>VLOOKUP($A67,Basis!$A:$P,11,FALSE)</f>
        <v>REST</v>
      </c>
      <c r="I67" s="9" t="str">
        <f>VLOOKUP($A67,Basis!$A:$P,13,FALSE)</f>
        <v>Ondergronds</v>
      </c>
      <c r="J67" s="9" t="str">
        <f>VLOOKUP($A67,Basis!$A:$P,16,FALSE)</f>
        <v>HMISOL2016</v>
      </c>
    </row>
    <row r="68" spans="1:10" x14ac:dyDescent="0.25">
      <c r="A68" s="9" t="s">
        <v>3105</v>
      </c>
      <c r="B68" s="9">
        <f>VLOOKUP($A68,Basis!$A:$P,4,FALSE)</f>
        <v>52.223077000000004</v>
      </c>
      <c r="C68" s="9">
        <f>VLOOKUP($A68,Basis!$A:$P,5,FALSE)</f>
        <v>5.176323</v>
      </c>
      <c r="D68" s="9" t="str">
        <f>VLOOKUP($A68,Basis!$A:$P,6,FALSE)</f>
        <v>Veerstraat</v>
      </c>
      <c r="E68" s="9" t="str">
        <f>VLOOKUP($A68,Basis!$A:$P,7,FALSE)</f>
        <v>53</v>
      </c>
      <c r="F68" s="9" t="str">
        <f>VLOOKUP($A68,Basis!$A:$P,8,FALSE)</f>
        <v>1211HJ</v>
      </c>
      <c r="G68" s="9" t="str">
        <f>VLOOKUP($A68,Basis!$A:$P,9,FALSE)</f>
        <v>Hilversum</v>
      </c>
      <c r="H68" s="9" t="str">
        <f>VLOOKUP($A68,Basis!$A:$P,11,FALSE)</f>
        <v>PMD</v>
      </c>
      <c r="I68" s="9" t="str">
        <f>VLOOKUP($A68,Basis!$A:$P,13,FALSE)</f>
        <v>Ondergronds</v>
      </c>
      <c r="J68" s="9" t="str">
        <f>VLOOKUP($A68,Basis!$A:$P,16,FALSE)</f>
        <v>HMISOL2016</v>
      </c>
    </row>
    <row r="69" spans="1:10" x14ac:dyDescent="0.25">
      <c r="A69" s="9" t="s">
        <v>6069</v>
      </c>
      <c r="B69" s="9">
        <f>VLOOKUP($A69,Basis!$A:$P,4,FALSE)</f>
        <v>52.223599999999998</v>
      </c>
      <c r="C69" s="9">
        <f>VLOOKUP($A69,Basis!$A:$P,5,FALSE)</f>
        <v>5.1792999999999996</v>
      </c>
      <c r="D69" s="9" t="str">
        <f>VLOOKUP($A69,Basis!$A:$P,6,FALSE)</f>
        <v>Schapenstraat</v>
      </c>
      <c r="E69" s="9" t="str">
        <f>VLOOKUP($A69,Basis!$A:$P,7,FALSE)</f>
        <v>1</v>
      </c>
      <c r="F69" s="9" t="str">
        <f>VLOOKUP($A69,Basis!$A:$P,8,FALSE)</f>
        <v>1211HL</v>
      </c>
      <c r="G69" s="9" t="str">
        <f>VLOOKUP($A69,Basis!$A:$P,9,FALSE)</f>
        <v>Hilversum</v>
      </c>
      <c r="H69" s="9" t="str">
        <f>VLOOKUP($A69,Basis!$A:$P,11,FALSE)</f>
        <v>OPK</v>
      </c>
      <c r="I69" s="9" t="str">
        <f>VLOOKUP($A69,Basis!$A:$P,13,FALSE)</f>
        <v>Ondergronds</v>
      </c>
      <c r="J69" s="9" t="str">
        <f>VLOOKUP($A69,Basis!$A:$P,16,FALSE)</f>
        <v>HMISOL2017</v>
      </c>
    </row>
    <row r="70" spans="1:10" x14ac:dyDescent="0.25">
      <c r="A70" s="9" t="s">
        <v>1857</v>
      </c>
      <c r="B70" s="9">
        <f>VLOOKUP($A70,Basis!$A:$P,4,FALSE)</f>
        <v>52.223100000000002</v>
      </c>
      <c r="C70" s="9">
        <f>VLOOKUP($A70,Basis!$A:$P,5,FALSE)</f>
        <v>5.1791999999999998</v>
      </c>
      <c r="D70" s="9" t="str">
        <f>VLOOKUP($A70,Basis!$A:$P,6,FALSE)</f>
        <v>Schapenstraat</v>
      </c>
      <c r="E70" s="9" t="str">
        <f>VLOOKUP($A70,Basis!$A:$P,7,FALSE)</f>
        <v>65</v>
      </c>
      <c r="F70" s="9" t="str">
        <f>VLOOKUP($A70,Basis!$A:$P,8,FALSE)</f>
        <v>1211HL</v>
      </c>
      <c r="G70" s="9" t="str">
        <f>VLOOKUP($A70,Basis!$A:$P,9,FALSE)</f>
        <v>Hilversum</v>
      </c>
      <c r="H70" s="9" t="str">
        <f>VLOOKUP($A70,Basis!$A:$P,11,FALSE)</f>
        <v>REST</v>
      </c>
      <c r="I70" s="9" t="str">
        <f>VLOOKUP($A70,Basis!$A:$P,13,FALSE)</f>
        <v>Ondergronds</v>
      </c>
      <c r="J70" s="9" t="str">
        <f>VLOOKUP($A70,Basis!$A:$P,16,FALSE)</f>
        <v>HMISOL2017</v>
      </c>
    </row>
    <row r="71" spans="1:10" x14ac:dyDescent="0.25">
      <c r="A71" s="9" t="s">
        <v>1802</v>
      </c>
      <c r="B71" s="9">
        <f>VLOOKUP($A71,Basis!$A:$P,4,FALSE)</f>
        <v>52.223599999999998</v>
      </c>
      <c r="C71" s="9">
        <f>VLOOKUP($A71,Basis!$A:$P,5,FALSE)</f>
        <v>5.1792999999999996</v>
      </c>
      <c r="D71" s="9" t="str">
        <f>VLOOKUP($A71,Basis!$A:$P,6,FALSE)</f>
        <v>Schapenstraat</v>
      </c>
      <c r="E71" s="9" t="str">
        <f>VLOOKUP($A71,Basis!$A:$P,7,FALSE)</f>
        <v>1</v>
      </c>
      <c r="F71" s="9" t="str">
        <f>VLOOKUP($A71,Basis!$A:$P,8,FALSE)</f>
        <v>1211HL</v>
      </c>
      <c r="G71" s="9" t="str">
        <f>VLOOKUP($A71,Basis!$A:$P,9,FALSE)</f>
        <v>Hilversum</v>
      </c>
      <c r="H71" s="9" t="str">
        <f>VLOOKUP($A71,Basis!$A:$P,11,FALSE)</f>
        <v>REST</v>
      </c>
      <c r="I71" s="9" t="str">
        <f>VLOOKUP($A71,Basis!$A:$P,13,FALSE)</f>
        <v>Ondergronds</v>
      </c>
      <c r="J71" s="9" t="str">
        <f>VLOOKUP($A71,Basis!$A:$P,16,FALSE)</f>
        <v>HMISOL2017</v>
      </c>
    </row>
    <row r="72" spans="1:10" x14ac:dyDescent="0.25">
      <c r="A72" s="9" t="s">
        <v>1860</v>
      </c>
      <c r="B72" s="9">
        <f>VLOOKUP($A72,Basis!$A:$P,4,FALSE)</f>
        <v>52.223100000000002</v>
      </c>
      <c r="C72" s="9">
        <f>VLOOKUP($A72,Basis!$A:$P,5,FALSE)</f>
        <v>5.1791999999999998</v>
      </c>
      <c r="D72" s="9" t="str">
        <f>VLOOKUP($A72,Basis!$A:$P,6,FALSE)</f>
        <v>Schapenstraat</v>
      </c>
      <c r="E72" s="9" t="str">
        <f>VLOOKUP($A72,Basis!$A:$P,7,FALSE)</f>
        <v>65</v>
      </c>
      <c r="F72" s="9" t="str">
        <f>VLOOKUP($A72,Basis!$A:$P,8,FALSE)</f>
        <v>1211HL</v>
      </c>
      <c r="G72" s="9" t="str">
        <f>VLOOKUP($A72,Basis!$A:$P,9,FALSE)</f>
        <v>Hilversum</v>
      </c>
      <c r="H72" s="9" t="str">
        <f>VLOOKUP($A72,Basis!$A:$P,11,FALSE)</f>
        <v>PMD</v>
      </c>
      <c r="I72" s="9" t="str">
        <f>VLOOKUP($A72,Basis!$A:$P,13,FALSE)</f>
        <v>Ondergronds</v>
      </c>
      <c r="J72" s="9" t="str">
        <f>VLOOKUP($A72,Basis!$A:$P,16,FALSE)</f>
        <v>HMISOL2017</v>
      </c>
    </row>
    <row r="73" spans="1:10" x14ac:dyDescent="0.25">
      <c r="A73" s="9" t="s">
        <v>1503</v>
      </c>
      <c r="B73" s="9">
        <f>VLOOKUP($A73,Basis!$A:$P,4,FALSE)</f>
        <v>52.222579956054702</v>
      </c>
      <c r="C73" s="9">
        <f>VLOOKUP($A73,Basis!$A:$P,5,FALSE)</f>
        <v>5.1679701805114702</v>
      </c>
      <c r="D73" s="9" t="str">
        <f>VLOOKUP($A73,Basis!$A:$P,6,FALSE)</f>
        <v>Vaartweg</v>
      </c>
      <c r="E73" s="9" t="str">
        <f>VLOOKUP($A73,Basis!$A:$P,7,FALSE)</f>
        <v>47</v>
      </c>
      <c r="F73" s="9" t="str">
        <f>VLOOKUP($A73,Basis!$A:$P,8,FALSE)</f>
        <v>1211JE</v>
      </c>
      <c r="G73" s="9" t="str">
        <f>VLOOKUP($A73,Basis!$A:$P,9,FALSE)</f>
        <v>Hilversum</v>
      </c>
      <c r="H73" s="9" t="str">
        <f>VLOOKUP($A73,Basis!$A:$P,11,FALSE)</f>
        <v>GFT</v>
      </c>
      <c r="I73" s="9" t="str">
        <f>VLOOKUP($A73,Basis!$A:$P,13,FALSE)</f>
        <v>Bovengronds</v>
      </c>
      <c r="J73" s="9" t="str">
        <f>VLOOKUP($A73,Basis!$A:$P,16,FALSE)</f>
        <v>MCBG242021</v>
      </c>
    </row>
    <row r="74" spans="1:10" x14ac:dyDescent="0.25">
      <c r="A74" s="9" t="s">
        <v>215</v>
      </c>
      <c r="B74" s="9">
        <f>VLOOKUP($A74,Basis!$A:$P,4,FALSE)</f>
        <v>52.222579956054702</v>
      </c>
      <c r="C74" s="9">
        <f>VLOOKUP($A74,Basis!$A:$P,5,FALSE)</f>
        <v>5.1679701805114702</v>
      </c>
      <c r="D74" s="9" t="str">
        <f>VLOOKUP($A74,Basis!$A:$P,6,FALSE)</f>
        <v>Vaartweg</v>
      </c>
      <c r="E74" s="9" t="str">
        <f>VLOOKUP($A74,Basis!$A:$P,7,FALSE)</f>
        <v>47</v>
      </c>
      <c r="F74" s="9" t="str">
        <f>VLOOKUP($A74,Basis!$A:$P,8,FALSE)</f>
        <v>1211JE</v>
      </c>
      <c r="G74" s="9" t="str">
        <f>VLOOKUP($A74,Basis!$A:$P,9,FALSE)</f>
        <v>Hilversum</v>
      </c>
      <c r="H74" s="9" t="str">
        <f>VLOOKUP($A74,Basis!$A:$P,11,FALSE)</f>
        <v>REST</v>
      </c>
      <c r="I74" s="9" t="str">
        <f>VLOOKUP($A74,Basis!$A:$P,13,FALSE)</f>
        <v>OGDUO</v>
      </c>
      <c r="J74" s="9" t="str">
        <f>VLOOKUP($A74,Basis!$A:$P,16,FALSE)</f>
        <v>HMIDUO2019</v>
      </c>
    </row>
    <row r="75" spans="1:10" x14ac:dyDescent="0.25">
      <c r="A75" s="9" t="s">
        <v>797</v>
      </c>
      <c r="B75" s="9">
        <f>VLOOKUP($A75,Basis!$A:$P,4,FALSE)</f>
        <v>52.222579956054702</v>
      </c>
      <c r="C75" s="9">
        <f>VLOOKUP($A75,Basis!$A:$P,5,FALSE)</f>
        <v>5.1679701805114702</v>
      </c>
      <c r="D75" s="9" t="str">
        <f>VLOOKUP($A75,Basis!$A:$P,6,FALSE)</f>
        <v>Vaartweg</v>
      </c>
      <c r="E75" s="9" t="str">
        <f>VLOOKUP($A75,Basis!$A:$P,7,FALSE)</f>
        <v>47</v>
      </c>
      <c r="F75" s="9" t="str">
        <f>VLOOKUP($A75,Basis!$A:$P,8,FALSE)</f>
        <v>1211JE</v>
      </c>
      <c r="G75" s="9" t="str">
        <f>VLOOKUP($A75,Basis!$A:$P,9,FALSE)</f>
        <v>Hilversum</v>
      </c>
      <c r="H75" s="9" t="str">
        <f>VLOOKUP($A75,Basis!$A:$P,11,FALSE)</f>
        <v>PMD</v>
      </c>
      <c r="I75" s="9" t="str">
        <f>VLOOKUP($A75,Basis!$A:$P,13,FALSE)</f>
        <v>OGDUO</v>
      </c>
      <c r="J75" s="9" t="str">
        <f>VLOOKUP($A75,Basis!$A:$P,16,FALSE)</f>
        <v>HMIDUO2019</v>
      </c>
    </row>
    <row r="76" spans="1:10" x14ac:dyDescent="0.25">
      <c r="A76" s="9" t="s">
        <v>4558</v>
      </c>
      <c r="B76" s="9">
        <f>VLOOKUP($A76,Basis!$A:$P,4,FALSE)</f>
        <v>52.221705</v>
      </c>
      <c r="C76" s="9">
        <f>VLOOKUP($A76,Basis!$A:$P,5,FALSE)</f>
        <v>5.168336</v>
      </c>
      <c r="D76" s="9" t="str">
        <f>VLOOKUP($A76,Basis!$A:$P,6,FALSE)</f>
        <v>Gasthuisstraat</v>
      </c>
      <c r="E76" s="9" t="str">
        <f>VLOOKUP($A76,Basis!$A:$P,7,FALSE)</f>
        <v>1A</v>
      </c>
      <c r="F76" s="9" t="str">
        <f>VLOOKUP($A76,Basis!$A:$P,8,FALSE)</f>
        <v>1211KB</v>
      </c>
      <c r="G76" s="9" t="str">
        <f>VLOOKUP($A76,Basis!$A:$P,9,FALSE)</f>
        <v>Hilversum</v>
      </c>
      <c r="H76" s="9" t="str">
        <f>VLOOKUP($A76,Basis!$A:$P,11,FALSE)</f>
        <v>GFT</v>
      </c>
      <c r="I76" s="9" t="str">
        <f>VLOOKUP($A76,Basis!$A:$P,13,FALSE)</f>
        <v>Bovengronds</v>
      </c>
      <c r="J76" s="9" t="str">
        <f>VLOOKUP($A76,Basis!$A:$P,16,FALSE)</f>
        <v>MCBG242021</v>
      </c>
    </row>
    <row r="77" spans="1:10" x14ac:dyDescent="0.25">
      <c r="A77" s="9" t="s">
        <v>5392</v>
      </c>
      <c r="B77" s="9">
        <f>VLOOKUP($A77,Basis!$A:$P,4,FALSE)</f>
        <v>52.221747000000001</v>
      </c>
      <c r="C77" s="9">
        <f>VLOOKUP($A77,Basis!$A:$P,5,FALSE)</f>
        <v>5.1684330000000003</v>
      </c>
      <c r="D77" s="9" t="str">
        <f>VLOOKUP($A77,Basis!$A:$P,6,FALSE)</f>
        <v>Gasthuisstraat</v>
      </c>
      <c r="E77" s="9" t="str">
        <f>VLOOKUP($A77,Basis!$A:$P,7,FALSE)</f>
        <v>1A</v>
      </c>
      <c r="F77" s="9" t="str">
        <f>VLOOKUP($A77,Basis!$A:$P,8,FALSE)</f>
        <v>1211KB</v>
      </c>
      <c r="G77" s="9" t="str">
        <f>VLOOKUP($A77,Basis!$A:$P,9,FALSE)</f>
        <v>Hilversum</v>
      </c>
      <c r="H77" s="9" t="str">
        <f>VLOOKUP($A77,Basis!$A:$P,11,FALSE)</f>
        <v>GLAS</v>
      </c>
      <c r="I77" s="9" t="str">
        <f>VLOOKUP($A77,Basis!$A:$P,13,FALSE)</f>
        <v>Ondergronds</v>
      </c>
      <c r="J77" s="9" t="str">
        <f>VLOOKUP($A77,Basis!$A:$P,16,FALSE)</f>
        <v>Onbekend</v>
      </c>
    </row>
    <row r="78" spans="1:10" x14ac:dyDescent="0.25">
      <c r="A78" s="9" t="s">
        <v>1673</v>
      </c>
      <c r="B78" s="9">
        <f>VLOOKUP($A78,Basis!$A:$P,4,FALSE)</f>
        <v>52.221705</v>
      </c>
      <c r="C78" s="9">
        <f>VLOOKUP($A78,Basis!$A:$P,5,FALSE)</f>
        <v>5.168336</v>
      </c>
      <c r="D78" s="9" t="str">
        <f>VLOOKUP($A78,Basis!$A:$P,6,FALSE)</f>
        <v>Gasthuisstraat</v>
      </c>
      <c r="E78" s="9" t="str">
        <f>VLOOKUP($A78,Basis!$A:$P,7,FALSE)</f>
        <v>1A</v>
      </c>
      <c r="F78" s="9" t="str">
        <f>VLOOKUP($A78,Basis!$A:$P,8,FALSE)</f>
        <v>1211KB</v>
      </c>
      <c r="G78" s="9" t="str">
        <f>VLOOKUP($A78,Basis!$A:$P,9,FALSE)</f>
        <v>Hilversum</v>
      </c>
      <c r="H78" s="9" t="str">
        <f>VLOOKUP($A78,Basis!$A:$P,11,FALSE)</f>
        <v>OPK</v>
      </c>
      <c r="I78" s="9" t="str">
        <f>VLOOKUP($A78,Basis!$A:$P,13,FALSE)</f>
        <v>Ondergronds</v>
      </c>
      <c r="J78" s="9" t="str">
        <f>VLOOKUP($A78,Basis!$A:$P,16,FALSE)</f>
        <v>HMISOL2018</v>
      </c>
    </row>
    <row r="79" spans="1:10" x14ac:dyDescent="0.25">
      <c r="A79" s="9" t="s">
        <v>2020</v>
      </c>
      <c r="B79" s="9">
        <f>VLOOKUP($A79,Basis!$A:$P,4,FALSE)</f>
        <v>52.221705</v>
      </c>
      <c r="C79" s="9">
        <f>VLOOKUP($A79,Basis!$A:$P,5,FALSE)</f>
        <v>5.168336</v>
      </c>
      <c r="D79" s="9" t="str">
        <f>VLOOKUP($A79,Basis!$A:$P,6,FALSE)</f>
        <v>Gasthuisstraat</v>
      </c>
      <c r="E79" s="9" t="str">
        <f>VLOOKUP($A79,Basis!$A:$P,7,FALSE)</f>
        <v>1A</v>
      </c>
      <c r="F79" s="9" t="str">
        <f>VLOOKUP($A79,Basis!$A:$P,8,FALSE)</f>
        <v>1211KB</v>
      </c>
      <c r="G79" s="9" t="str">
        <f>VLOOKUP($A79,Basis!$A:$P,9,FALSE)</f>
        <v>Hilversum</v>
      </c>
      <c r="H79" s="9" t="str">
        <f>VLOOKUP($A79,Basis!$A:$P,11,FALSE)</f>
        <v>REST</v>
      </c>
      <c r="I79" s="9" t="str">
        <f>VLOOKUP($A79,Basis!$A:$P,13,FALSE)</f>
        <v>Ondergronds</v>
      </c>
      <c r="J79" s="9" t="str">
        <f>VLOOKUP($A79,Basis!$A:$P,16,FALSE)</f>
        <v>BAMRUB2016</v>
      </c>
    </row>
    <row r="80" spans="1:10" x14ac:dyDescent="0.25">
      <c r="A80" s="9" t="s">
        <v>1935</v>
      </c>
      <c r="B80" s="9">
        <f>VLOOKUP($A80,Basis!$A:$P,4,FALSE)</f>
        <v>52.221705</v>
      </c>
      <c r="C80" s="9">
        <f>VLOOKUP($A80,Basis!$A:$P,5,FALSE)</f>
        <v>5.168336</v>
      </c>
      <c r="D80" s="9" t="str">
        <f>VLOOKUP($A80,Basis!$A:$P,6,FALSE)</f>
        <v>Gasthuisstraat</v>
      </c>
      <c r="E80" s="9" t="str">
        <f>VLOOKUP($A80,Basis!$A:$P,7,FALSE)</f>
        <v>1A</v>
      </c>
      <c r="F80" s="9" t="str">
        <f>VLOOKUP($A80,Basis!$A:$P,8,FALSE)</f>
        <v>1211KB</v>
      </c>
      <c r="G80" s="9" t="str">
        <f>VLOOKUP($A80,Basis!$A:$P,9,FALSE)</f>
        <v>Hilversum</v>
      </c>
      <c r="H80" s="9" t="str">
        <f>VLOOKUP($A80,Basis!$A:$P,11,FALSE)</f>
        <v>PMD</v>
      </c>
      <c r="I80" s="9" t="str">
        <f>VLOOKUP($A80,Basis!$A:$P,13,FALSE)</f>
        <v>Ondergronds</v>
      </c>
      <c r="J80" s="9" t="str">
        <f>VLOOKUP($A80,Basis!$A:$P,16,FALSE)</f>
        <v>HMISOL2017</v>
      </c>
    </row>
    <row r="81" spans="1:10" x14ac:dyDescent="0.25">
      <c r="A81" s="9" t="s">
        <v>2221</v>
      </c>
      <c r="B81" s="9">
        <f>VLOOKUP($A81,Basis!$A:$P,4,FALSE)</f>
        <v>52.220623000000003</v>
      </c>
      <c r="C81" s="9">
        <f>VLOOKUP($A81,Basis!$A:$P,5,FALSE)</f>
        <v>5.167624</v>
      </c>
      <c r="D81" s="9" t="str">
        <f>VLOOKUP($A81,Basis!$A:$P,6,FALSE)</f>
        <v>Gasthuisstraat</v>
      </c>
      <c r="E81" s="9" t="str">
        <f>VLOOKUP($A81,Basis!$A:$P,7,FALSE)</f>
        <v>36</v>
      </c>
      <c r="F81" s="9" t="str">
        <f>VLOOKUP($A81,Basis!$A:$P,8,FALSE)</f>
        <v>1211KD</v>
      </c>
      <c r="G81" s="9" t="str">
        <f>VLOOKUP($A81,Basis!$A:$P,9,FALSE)</f>
        <v>Hilversum</v>
      </c>
      <c r="H81" s="9" t="str">
        <f>VLOOKUP($A81,Basis!$A:$P,11,FALSE)</f>
        <v>REST</v>
      </c>
      <c r="I81" s="9" t="str">
        <f>VLOOKUP($A81,Basis!$A:$P,13,FALSE)</f>
        <v>Ondergronds</v>
      </c>
      <c r="J81" s="9" t="str">
        <f>VLOOKUP($A81,Basis!$A:$P,16,FALSE)</f>
        <v>WTLSOL</v>
      </c>
    </row>
    <row r="82" spans="1:10" x14ac:dyDescent="0.25">
      <c r="A82" s="9" t="s">
        <v>1779</v>
      </c>
      <c r="B82" s="9">
        <f>VLOOKUP($A82,Basis!$A:$P,4,FALSE)</f>
        <v>52.222315000000002</v>
      </c>
      <c r="C82" s="9">
        <f>VLOOKUP($A82,Basis!$A:$P,5,FALSE)</f>
        <v>5.1692809999999998</v>
      </c>
      <c r="D82" s="9" t="str">
        <f>VLOOKUP($A82,Basis!$A:$P,6,FALSE)</f>
        <v>Havenstraat</v>
      </c>
      <c r="E82" s="9" t="str">
        <f>VLOOKUP($A82,Basis!$A:$P,7,FALSE)</f>
        <v>43A 1</v>
      </c>
      <c r="F82" s="9" t="str">
        <f>VLOOKUP($A82,Basis!$A:$P,8,FALSE)</f>
        <v>1211KG</v>
      </c>
      <c r="G82" s="9" t="str">
        <f>VLOOKUP($A82,Basis!$A:$P,9,FALSE)</f>
        <v>Hilversum</v>
      </c>
      <c r="H82" s="9" t="str">
        <f>VLOOKUP($A82,Basis!$A:$P,11,FALSE)</f>
        <v>REST</v>
      </c>
      <c r="I82" s="9" t="str">
        <f>VLOOKUP($A82,Basis!$A:$P,13,FALSE)</f>
        <v>Ondergronds</v>
      </c>
      <c r="J82" s="9" t="str">
        <f>VLOOKUP($A82,Basis!$A:$P,16,FALSE)</f>
        <v>HMISOL2017</v>
      </c>
    </row>
    <row r="83" spans="1:10" x14ac:dyDescent="0.25">
      <c r="A83" s="9" t="s">
        <v>1774</v>
      </c>
      <c r="B83" s="9">
        <f>VLOOKUP($A83,Basis!$A:$P,4,FALSE)</f>
        <v>52.222315000000002</v>
      </c>
      <c r="C83" s="9">
        <f>VLOOKUP($A83,Basis!$A:$P,5,FALSE)</f>
        <v>5.1692809999999998</v>
      </c>
      <c r="D83" s="9" t="str">
        <f>VLOOKUP($A83,Basis!$A:$P,6,FALSE)</f>
        <v>Havenstraat</v>
      </c>
      <c r="E83" s="9" t="str">
        <f>VLOOKUP($A83,Basis!$A:$P,7,FALSE)</f>
        <v>43A 1</v>
      </c>
      <c r="F83" s="9" t="str">
        <f>VLOOKUP($A83,Basis!$A:$P,8,FALSE)</f>
        <v>1211KG</v>
      </c>
      <c r="G83" s="9" t="str">
        <f>VLOOKUP($A83,Basis!$A:$P,9,FALSE)</f>
        <v>Hilversum</v>
      </c>
      <c r="H83" s="9" t="str">
        <f>VLOOKUP($A83,Basis!$A:$P,11,FALSE)</f>
        <v>PMD</v>
      </c>
      <c r="I83" s="9" t="str">
        <f>VLOOKUP($A83,Basis!$A:$P,13,FALSE)</f>
        <v>Ondergronds</v>
      </c>
      <c r="J83" s="9" t="str">
        <f>VLOOKUP($A83,Basis!$A:$P,16,FALSE)</f>
        <v>HMISOL2017</v>
      </c>
    </row>
    <row r="84" spans="1:10" x14ac:dyDescent="0.25">
      <c r="A84" s="9" t="s">
        <v>3793</v>
      </c>
      <c r="B84" s="9">
        <f>VLOOKUP($A84,Basis!$A:$P,4,FALSE)</f>
        <v>52.2210641</v>
      </c>
      <c r="C84" s="9">
        <f>VLOOKUP($A84,Basis!$A:$P,5,FALSE)</f>
        <v>5.1683747999999996</v>
      </c>
      <c r="D84" s="9" t="str">
        <f>VLOOKUP($A84,Basis!$A:$P,6,FALSE)</f>
        <v>Havenstraat</v>
      </c>
      <c r="E84" s="9" t="str">
        <f>VLOOKUP($A84,Basis!$A:$P,7,FALSE)</f>
        <v>93</v>
      </c>
      <c r="F84" s="9" t="str">
        <f>VLOOKUP($A84,Basis!$A:$P,8,FALSE)</f>
        <v>1211KJ</v>
      </c>
      <c r="G84" s="9" t="str">
        <f>VLOOKUP($A84,Basis!$A:$P,9,FALSE)</f>
        <v>Hilversum</v>
      </c>
      <c r="H84" s="9" t="str">
        <f>VLOOKUP($A84,Basis!$A:$P,11,FALSE)</f>
        <v>REST</v>
      </c>
      <c r="I84" s="9" t="str">
        <f>VLOOKUP($A84,Basis!$A:$P,13,FALSE)</f>
        <v>Ondergronds</v>
      </c>
      <c r="J84" s="9" t="str">
        <f>VLOOKUP($A84,Basis!$A:$P,16,FALSE)</f>
        <v>HMISOL2017</v>
      </c>
    </row>
    <row r="85" spans="1:10" x14ac:dyDescent="0.25">
      <c r="A85" s="9" t="s">
        <v>3740</v>
      </c>
      <c r="B85" s="9">
        <f>VLOOKUP($A85,Basis!$A:$P,4,FALSE)</f>
        <v>52.221063100000002</v>
      </c>
      <c r="C85" s="9">
        <f>VLOOKUP($A85,Basis!$A:$P,5,FALSE)</f>
        <v>5.1683747999999996</v>
      </c>
      <c r="D85" s="9" t="str">
        <f>VLOOKUP($A85,Basis!$A:$P,6,FALSE)</f>
        <v>Havenstraat</v>
      </c>
      <c r="E85" s="9" t="str">
        <f>VLOOKUP($A85,Basis!$A:$P,7,FALSE)</f>
        <v>93</v>
      </c>
      <c r="F85" s="9" t="str">
        <f>VLOOKUP($A85,Basis!$A:$P,8,FALSE)</f>
        <v>1211KJ</v>
      </c>
      <c r="G85" s="9" t="str">
        <f>VLOOKUP($A85,Basis!$A:$P,9,FALSE)</f>
        <v>Hilversum</v>
      </c>
      <c r="H85" s="9" t="str">
        <f>VLOOKUP($A85,Basis!$A:$P,11,FALSE)</f>
        <v>PMD</v>
      </c>
      <c r="I85" s="9" t="str">
        <f>VLOOKUP($A85,Basis!$A:$P,13,FALSE)</f>
        <v>Ondergronds</v>
      </c>
      <c r="J85" s="9" t="str">
        <f>VLOOKUP($A85,Basis!$A:$P,16,FALSE)</f>
        <v>HMISOL2022</v>
      </c>
    </row>
    <row r="86" spans="1:10" x14ac:dyDescent="0.25">
      <c r="A86" s="9" t="s">
        <v>1024</v>
      </c>
      <c r="B86" s="9">
        <f>VLOOKUP($A86,Basis!$A:$P,4,FALSE)</f>
        <v>52.219795227050803</v>
      </c>
      <c r="C86" s="9">
        <f>VLOOKUP($A86,Basis!$A:$P,5,FALSE)</f>
        <v>5.1675858497619602</v>
      </c>
      <c r="D86" s="9" t="str">
        <f>VLOOKUP($A86,Basis!$A:$P,6,FALSE)</f>
        <v>Havenstraat</v>
      </c>
      <c r="E86" s="9" t="str">
        <f>VLOOKUP($A86,Basis!$A:$P,7,FALSE)</f>
        <v>123</v>
      </c>
      <c r="F86" s="9" t="str">
        <f>VLOOKUP($A86,Basis!$A:$P,8,FALSE)</f>
        <v>1211KK</v>
      </c>
      <c r="G86" s="9" t="str">
        <f>VLOOKUP($A86,Basis!$A:$P,9,FALSE)</f>
        <v>Hilversum</v>
      </c>
      <c r="H86" s="9" t="str">
        <f>VLOOKUP($A86,Basis!$A:$P,11,FALSE)</f>
        <v>REST</v>
      </c>
      <c r="I86" s="9" t="str">
        <f>VLOOKUP($A86,Basis!$A:$P,13,FALSE)</f>
        <v>Ondergronds</v>
      </c>
      <c r="J86" s="9" t="str">
        <f>VLOOKUP($A86,Basis!$A:$P,16,FALSE)</f>
        <v>HMISOL2016</v>
      </c>
    </row>
    <row r="87" spans="1:10" x14ac:dyDescent="0.25">
      <c r="A87" s="9" t="s">
        <v>650</v>
      </c>
      <c r="B87" s="9">
        <f>VLOOKUP($A87,Basis!$A:$P,4,FALSE)</f>
        <v>52.219795227050803</v>
      </c>
      <c r="C87" s="9">
        <f>VLOOKUP($A87,Basis!$A:$P,5,FALSE)</f>
        <v>5.1675858497619602</v>
      </c>
      <c r="D87" s="9" t="str">
        <f>VLOOKUP($A87,Basis!$A:$P,6,FALSE)</f>
        <v>Havenstraat</v>
      </c>
      <c r="E87" s="9" t="str">
        <f>VLOOKUP($A87,Basis!$A:$P,7,FALSE)</f>
        <v>123</v>
      </c>
      <c r="F87" s="9" t="str">
        <f>VLOOKUP($A87,Basis!$A:$P,8,FALSE)</f>
        <v>1211KK</v>
      </c>
      <c r="G87" s="9" t="str">
        <f>VLOOKUP($A87,Basis!$A:$P,9,FALSE)</f>
        <v>Hilversum</v>
      </c>
      <c r="H87" s="9" t="str">
        <f>VLOOKUP($A87,Basis!$A:$P,11,FALSE)</f>
        <v>PMD</v>
      </c>
      <c r="I87" s="9" t="str">
        <f>VLOOKUP($A87,Basis!$A:$P,13,FALSE)</f>
        <v>Ondergronds</v>
      </c>
      <c r="J87" s="9" t="str">
        <f>VLOOKUP($A87,Basis!$A:$P,16,FALSE)</f>
        <v>HMISOL2017</v>
      </c>
    </row>
    <row r="88" spans="1:10" x14ac:dyDescent="0.25">
      <c r="A88" s="9" t="s">
        <v>5873</v>
      </c>
      <c r="B88" s="9">
        <f>VLOOKUP($A88,Basis!$A:$P,4,FALSE)</f>
        <v>52.220509</v>
      </c>
      <c r="C88" s="9">
        <f>VLOOKUP($A88,Basis!$A:$P,5,FALSE)</f>
        <v>5.1680820000000001</v>
      </c>
      <c r="D88" s="9" t="str">
        <f>VLOOKUP($A88,Basis!$A:$P,6,FALSE)</f>
        <v>Havenstraat</v>
      </c>
      <c r="E88" s="9" t="str">
        <f>VLOOKUP($A88,Basis!$A:$P,7,FALSE)</f>
        <v>44A</v>
      </c>
      <c r="F88" s="9" t="str">
        <f>VLOOKUP($A88,Basis!$A:$P,8,FALSE)</f>
        <v>1211KM</v>
      </c>
      <c r="G88" s="9" t="str">
        <f>VLOOKUP($A88,Basis!$A:$P,9,FALSE)</f>
        <v>Hilversum</v>
      </c>
      <c r="H88" s="9" t="str">
        <f>VLOOKUP($A88,Basis!$A:$P,11,FALSE)</f>
        <v>OPK</v>
      </c>
      <c r="I88" s="9" t="str">
        <f>VLOOKUP($A88,Basis!$A:$P,13,FALSE)</f>
        <v>Ondergronds</v>
      </c>
      <c r="J88" s="9" t="str">
        <f>VLOOKUP($A88,Basis!$A:$P,16,FALSE)</f>
        <v>HMISOL2017</v>
      </c>
    </row>
    <row r="89" spans="1:10" x14ac:dyDescent="0.25">
      <c r="A89" s="9" t="s">
        <v>2050</v>
      </c>
      <c r="B89" s="9">
        <f>VLOOKUP($A89,Basis!$A:$P,4,FALSE)</f>
        <v>52.220509</v>
      </c>
      <c r="C89" s="9">
        <f>VLOOKUP($A89,Basis!$A:$P,5,FALSE)</f>
        <v>5.1680820000000001</v>
      </c>
      <c r="D89" s="9" t="str">
        <f>VLOOKUP($A89,Basis!$A:$P,6,FALSE)</f>
        <v>Havenstraat</v>
      </c>
      <c r="E89" s="9" t="str">
        <f>VLOOKUP($A89,Basis!$A:$P,7,FALSE)</f>
        <v>44A</v>
      </c>
      <c r="F89" s="9" t="str">
        <f>VLOOKUP($A89,Basis!$A:$P,8,FALSE)</f>
        <v>1211KM</v>
      </c>
      <c r="G89" s="9" t="str">
        <f>VLOOKUP($A89,Basis!$A:$P,9,FALSE)</f>
        <v>Hilversum</v>
      </c>
      <c r="H89" s="9" t="str">
        <f>VLOOKUP($A89,Basis!$A:$P,11,FALSE)</f>
        <v>REST</v>
      </c>
      <c r="I89" s="9" t="str">
        <f>VLOOKUP($A89,Basis!$A:$P,13,FALSE)</f>
        <v>Ondergronds</v>
      </c>
      <c r="J89" s="9" t="str">
        <f>VLOOKUP($A89,Basis!$A:$P,16,FALSE)</f>
        <v>HMISOL2017</v>
      </c>
    </row>
    <row r="90" spans="1:10" x14ac:dyDescent="0.25">
      <c r="A90" s="9" t="s">
        <v>1669</v>
      </c>
      <c r="B90" s="9">
        <f>VLOOKUP($A90,Basis!$A:$P,4,FALSE)</f>
        <v>52.221809</v>
      </c>
      <c r="C90" s="9">
        <f>VLOOKUP($A90,Basis!$A:$P,5,FALSE)</f>
        <v>5.1725919999999999</v>
      </c>
      <c r="D90" s="9" t="str">
        <f>VLOOKUP($A90,Basis!$A:$P,6,FALSE)</f>
        <v>Ruitersweg</v>
      </c>
      <c r="E90" s="9" t="str">
        <f>VLOOKUP($A90,Basis!$A:$P,7,FALSE)</f>
        <v>27</v>
      </c>
      <c r="F90" s="9" t="str">
        <f>VLOOKUP($A90,Basis!$A:$P,8,FALSE)</f>
        <v>1211KT</v>
      </c>
      <c r="G90" s="9" t="str">
        <f>VLOOKUP($A90,Basis!$A:$P,9,FALSE)</f>
        <v>Hilversum</v>
      </c>
      <c r="H90" s="9" t="str">
        <f>VLOOKUP($A90,Basis!$A:$P,11,FALSE)</f>
        <v>OPK</v>
      </c>
      <c r="I90" s="9" t="str">
        <f>VLOOKUP($A90,Basis!$A:$P,13,FALSE)</f>
        <v>Ondergronds</v>
      </c>
      <c r="J90" s="9" t="str">
        <f>VLOOKUP($A90,Basis!$A:$P,16,FALSE)</f>
        <v>HMISOL2018</v>
      </c>
    </row>
    <row r="91" spans="1:10" x14ac:dyDescent="0.25">
      <c r="A91" s="9" t="s">
        <v>1126</v>
      </c>
      <c r="B91" s="9">
        <f>VLOOKUP($A91,Basis!$A:$P,4,FALSE)</f>
        <v>52.221809</v>
      </c>
      <c r="C91" s="9">
        <f>VLOOKUP($A91,Basis!$A:$P,5,FALSE)</f>
        <v>5.1725919999999999</v>
      </c>
      <c r="D91" s="9" t="str">
        <f>VLOOKUP($A91,Basis!$A:$P,6,FALSE)</f>
        <v>Ruitersweg</v>
      </c>
      <c r="E91" s="9" t="str">
        <f>VLOOKUP($A91,Basis!$A:$P,7,FALSE)</f>
        <v>27</v>
      </c>
      <c r="F91" s="9" t="str">
        <f>VLOOKUP($A91,Basis!$A:$P,8,FALSE)</f>
        <v>1211KT</v>
      </c>
      <c r="G91" s="9" t="str">
        <f>VLOOKUP($A91,Basis!$A:$P,9,FALSE)</f>
        <v>Hilversum</v>
      </c>
      <c r="H91" s="9" t="str">
        <f>VLOOKUP($A91,Basis!$A:$P,11,FALSE)</f>
        <v>REST</v>
      </c>
      <c r="I91" s="9" t="str">
        <f>VLOOKUP($A91,Basis!$A:$P,13,FALSE)</f>
        <v>Ondergronds</v>
      </c>
      <c r="J91" s="9" t="str">
        <f>VLOOKUP($A91,Basis!$A:$P,16,FALSE)</f>
        <v>HMISOL2016</v>
      </c>
    </row>
    <row r="92" spans="1:10" x14ac:dyDescent="0.25">
      <c r="A92" s="9" t="s">
        <v>1188</v>
      </c>
      <c r="B92" s="9">
        <f>VLOOKUP($A92,Basis!$A:$P,4,FALSE)</f>
        <v>52.221809</v>
      </c>
      <c r="C92" s="9">
        <f>VLOOKUP($A92,Basis!$A:$P,5,FALSE)</f>
        <v>5.1725919999999999</v>
      </c>
      <c r="D92" s="9" t="str">
        <f>VLOOKUP($A92,Basis!$A:$P,6,FALSE)</f>
        <v>Ruitersweg</v>
      </c>
      <c r="E92" s="9" t="str">
        <f>VLOOKUP($A92,Basis!$A:$P,7,FALSE)</f>
        <v>27</v>
      </c>
      <c r="F92" s="9" t="str">
        <f>VLOOKUP($A92,Basis!$A:$P,8,FALSE)</f>
        <v>1211KT</v>
      </c>
      <c r="G92" s="9" t="str">
        <f>VLOOKUP($A92,Basis!$A:$P,9,FALSE)</f>
        <v>Hilversum</v>
      </c>
      <c r="H92" s="9" t="str">
        <f>VLOOKUP($A92,Basis!$A:$P,11,FALSE)</f>
        <v>PMD</v>
      </c>
      <c r="I92" s="9" t="str">
        <f>VLOOKUP($A92,Basis!$A:$P,13,FALSE)</f>
        <v>Ondergronds</v>
      </c>
      <c r="J92" s="9" t="str">
        <f>VLOOKUP($A92,Basis!$A:$P,16,FALSE)</f>
        <v>HMISOL2018</v>
      </c>
    </row>
    <row r="93" spans="1:10" x14ac:dyDescent="0.25">
      <c r="A93" s="9" t="s">
        <v>192</v>
      </c>
      <c r="B93" s="9">
        <f>VLOOKUP($A93,Basis!$A:$P,4,FALSE)</f>
        <v>52.221862000000002</v>
      </c>
      <c r="C93" s="9">
        <f>VLOOKUP($A93,Basis!$A:$P,5,FALSE)</f>
        <v>5.1718580000000003</v>
      </c>
      <c r="D93" s="9" t="str">
        <f>VLOOKUP($A93,Basis!$A:$P,6,FALSE)</f>
        <v>Ruitersweg</v>
      </c>
      <c r="E93" s="9" t="str">
        <f>VLOOKUP($A93,Basis!$A:$P,7,FALSE)</f>
        <v>38</v>
      </c>
      <c r="F93" s="9" t="str">
        <f>VLOOKUP($A93,Basis!$A:$P,8,FALSE)</f>
        <v>1211KW</v>
      </c>
      <c r="G93" s="9" t="str">
        <f>VLOOKUP($A93,Basis!$A:$P,9,FALSE)</f>
        <v>Hilversum</v>
      </c>
      <c r="H93" s="9" t="str">
        <f>VLOOKUP($A93,Basis!$A:$P,11,FALSE)</f>
        <v>GFT</v>
      </c>
      <c r="I93" s="9" t="str">
        <f>VLOOKUP($A93,Basis!$A:$P,13,FALSE)</f>
        <v>Ondergronds</v>
      </c>
      <c r="J93" s="9" t="str">
        <f>VLOOKUP($A93,Basis!$A:$P,16,FALSE)</f>
        <v>HMISOL2017</v>
      </c>
    </row>
    <row r="94" spans="1:10" x14ac:dyDescent="0.25">
      <c r="A94" s="9" t="s">
        <v>1221</v>
      </c>
      <c r="B94" s="9">
        <f>VLOOKUP($A94,Basis!$A:$P,4,FALSE)</f>
        <v>52.221862000000002</v>
      </c>
      <c r="C94" s="9">
        <f>VLOOKUP($A94,Basis!$A:$P,5,FALSE)</f>
        <v>5.1718580000000003</v>
      </c>
      <c r="D94" s="9" t="str">
        <f>VLOOKUP($A94,Basis!$A:$P,6,FALSE)</f>
        <v>Ruitersweg</v>
      </c>
      <c r="E94" s="9" t="str">
        <f>VLOOKUP($A94,Basis!$A:$P,7,FALSE)</f>
        <v>38</v>
      </c>
      <c r="F94" s="9" t="str">
        <f>VLOOKUP($A94,Basis!$A:$P,8,FALSE)</f>
        <v>1211KW</v>
      </c>
      <c r="G94" s="9" t="str">
        <f>VLOOKUP($A94,Basis!$A:$P,9,FALSE)</f>
        <v>Hilversum</v>
      </c>
      <c r="H94" s="9" t="str">
        <f>VLOOKUP($A94,Basis!$A:$P,11,FALSE)</f>
        <v>OPK</v>
      </c>
      <c r="I94" s="9" t="str">
        <f>VLOOKUP($A94,Basis!$A:$P,13,FALSE)</f>
        <v>Ondergronds</v>
      </c>
      <c r="J94" s="9" t="str">
        <f>VLOOKUP($A94,Basis!$A:$P,16,FALSE)</f>
        <v>HMISOL2018</v>
      </c>
    </row>
    <row r="95" spans="1:10" x14ac:dyDescent="0.25">
      <c r="A95" s="9" t="s">
        <v>1606</v>
      </c>
      <c r="B95" s="9">
        <f>VLOOKUP($A95,Basis!$A:$P,4,FALSE)</f>
        <v>52.221862000000002</v>
      </c>
      <c r="C95" s="9">
        <f>VLOOKUP($A95,Basis!$A:$P,5,FALSE)</f>
        <v>5.1718580000000003</v>
      </c>
      <c r="D95" s="9" t="str">
        <f>VLOOKUP($A95,Basis!$A:$P,6,FALSE)</f>
        <v>Ruitersweg</v>
      </c>
      <c r="E95" s="9" t="str">
        <f>VLOOKUP($A95,Basis!$A:$P,7,FALSE)</f>
        <v>38</v>
      </c>
      <c r="F95" s="9" t="str">
        <f>VLOOKUP($A95,Basis!$A:$P,8,FALSE)</f>
        <v>1211KW</v>
      </c>
      <c r="G95" s="9" t="str">
        <f>VLOOKUP($A95,Basis!$A:$P,9,FALSE)</f>
        <v>Hilversum</v>
      </c>
      <c r="H95" s="9" t="str">
        <f>VLOOKUP($A95,Basis!$A:$P,11,FALSE)</f>
        <v>REST</v>
      </c>
      <c r="I95" s="9" t="str">
        <f>VLOOKUP($A95,Basis!$A:$P,13,FALSE)</f>
        <v>Ondergronds</v>
      </c>
      <c r="J95" s="9" t="str">
        <f>VLOOKUP($A95,Basis!$A:$P,16,FALSE)</f>
        <v>HMISOL2022</v>
      </c>
    </row>
    <row r="96" spans="1:10" x14ac:dyDescent="0.25">
      <c r="A96" s="9" t="s">
        <v>1600</v>
      </c>
      <c r="B96" s="9">
        <f>VLOOKUP($A96,Basis!$A:$P,4,FALSE)</f>
        <v>52.221862000000002</v>
      </c>
      <c r="C96" s="9">
        <f>VLOOKUP($A96,Basis!$A:$P,5,FALSE)</f>
        <v>5.1718580000000003</v>
      </c>
      <c r="D96" s="9" t="str">
        <f>VLOOKUP($A96,Basis!$A:$P,6,FALSE)</f>
        <v>Ruitersweg</v>
      </c>
      <c r="E96" s="9" t="str">
        <f>VLOOKUP($A96,Basis!$A:$P,7,FALSE)</f>
        <v>38</v>
      </c>
      <c r="F96" s="9" t="str">
        <f>VLOOKUP($A96,Basis!$A:$P,8,FALSE)</f>
        <v>1211KW</v>
      </c>
      <c r="G96" s="9" t="str">
        <f>VLOOKUP($A96,Basis!$A:$P,9,FALSE)</f>
        <v>Hilversum</v>
      </c>
      <c r="H96" s="9" t="str">
        <f>VLOOKUP($A96,Basis!$A:$P,11,FALSE)</f>
        <v>PMD</v>
      </c>
      <c r="I96" s="9" t="str">
        <f>VLOOKUP($A96,Basis!$A:$P,13,FALSE)</f>
        <v>Ondergronds</v>
      </c>
      <c r="J96" s="9" t="str">
        <f>VLOOKUP($A96,Basis!$A:$P,16,FALSE)</f>
        <v>HMISOL2022</v>
      </c>
    </row>
    <row r="97" spans="1:10" x14ac:dyDescent="0.25">
      <c r="A97" s="9" t="s">
        <v>676</v>
      </c>
      <c r="B97" s="9">
        <f>VLOOKUP($A97,Basis!$A:$P,4,FALSE)</f>
        <v>52.221080780029297</v>
      </c>
      <c r="C97" s="9">
        <f>VLOOKUP($A97,Basis!$A:$P,5,FALSE)</f>
        <v>5.1740097999572798</v>
      </c>
      <c r="D97" s="9" t="str">
        <f>VLOOKUP($A97,Basis!$A:$P,6,FALSE)</f>
        <v>Neuweg</v>
      </c>
      <c r="E97" s="9" t="str">
        <f>VLOOKUP($A97,Basis!$A:$P,7,FALSE)</f>
        <v>31</v>
      </c>
      <c r="F97" s="9" t="str">
        <f>VLOOKUP($A97,Basis!$A:$P,8,FALSE)</f>
        <v>1211LV</v>
      </c>
      <c r="G97" s="9" t="str">
        <f>VLOOKUP($A97,Basis!$A:$P,9,FALSE)</f>
        <v>Hilversum</v>
      </c>
      <c r="H97" s="9" t="str">
        <f>VLOOKUP($A97,Basis!$A:$P,11,FALSE)</f>
        <v>GFT</v>
      </c>
      <c r="I97" s="9" t="str">
        <f>VLOOKUP($A97,Basis!$A:$P,13,FALSE)</f>
        <v>Bovengronds</v>
      </c>
      <c r="J97" s="9" t="str">
        <f>VLOOKUP($A97,Basis!$A:$P,16,FALSE)</f>
        <v>MCBG242021</v>
      </c>
    </row>
    <row r="98" spans="1:10" x14ac:dyDescent="0.25">
      <c r="A98" s="9" t="s">
        <v>656</v>
      </c>
      <c r="B98" s="9">
        <f>VLOOKUP($A98,Basis!$A:$P,4,FALSE)</f>
        <v>52.221080780029297</v>
      </c>
      <c r="C98" s="9">
        <f>VLOOKUP($A98,Basis!$A:$P,5,FALSE)</f>
        <v>5.1740097999572798</v>
      </c>
      <c r="D98" s="9" t="str">
        <f>VLOOKUP($A98,Basis!$A:$P,6,FALSE)</f>
        <v>Neuweg</v>
      </c>
      <c r="E98" s="9" t="str">
        <f>VLOOKUP($A98,Basis!$A:$P,7,FALSE)</f>
        <v>31</v>
      </c>
      <c r="F98" s="9" t="str">
        <f>VLOOKUP($A98,Basis!$A:$P,8,FALSE)</f>
        <v>1211LV</v>
      </c>
      <c r="G98" s="9" t="str">
        <f>VLOOKUP($A98,Basis!$A:$P,9,FALSE)</f>
        <v>Hilversum</v>
      </c>
      <c r="H98" s="9" t="str">
        <f>VLOOKUP($A98,Basis!$A:$P,11,FALSE)</f>
        <v>REST</v>
      </c>
      <c r="I98" s="9" t="str">
        <f>VLOOKUP($A98,Basis!$A:$P,13,FALSE)</f>
        <v>Ondergronds</v>
      </c>
      <c r="J98" s="9" t="str">
        <f>VLOOKUP($A98,Basis!$A:$P,16,FALSE)</f>
        <v>HMISOL2018</v>
      </c>
    </row>
    <row r="99" spans="1:10" x14ac:dyDescent="0.25">
      <c r="A99" s="9" t="s">
        <v>173</v>
      </c>
      <c r="B99" s="9">
        <f>VLOOKUP($A99,Basis!$A:$P,4,FALSE)</f>
        <v>52.221080780029297</v>
      </c>
      <c r="C99" s="9">
        <f>VLOOKUP($A99,Basis!$A:$P,5,FALSE)</f>
        <v>5.1740097999572798</v>
      </c>
      <c r="D99" s="9" t="str">
        <f>VLOOKUP($A99,Basis!$A:$P,6,FALSE)</f>
        <v>Neuweg</v>
      </c>
      <c r="E99" s="9" t="str">
        <f>VLOOKUP($A99,Basis!$A:$P,7,FALSE)</f>
        <v>31</v>
      </c>
      <c r="F99" s="9" t="str">
        <f>VLOOKUP($A99,Basis!$A:$P,8,FALSE)</f>
        <v>1211LV</v>
      </c>
      <c r="G99" s="9" t="str">
        <f>VLOOKUP($A99,Basis!$A:$P,9,FALSE)</f>
        <v>Hilversum</v>
      </c>
      <c r="H99" s="9" t="str">
        <f>VLOOKUP($A99,Basis!$A:$P,11,FALSE)</f>
        <v>PMD</v>
      </c>
      <c r="I99" s="9" t="str">
        <f>VLOOKUP($A99,Basis!$A:$P,13,FALSE)</f>
        <v>Ondergronds</v>
      </c>
      <c r="J99" s="9" t="str">
        <f>VLOOKUP($A99,Basis!$A:$P,16,FALSE)</f>
        <v>HMISOL2019</v>
      </c>
    </row>
    <row r="100" spans="1:10" x14ac:dyDescent="0.25">
      <c r="A100" s="9" t="s">
        <v>5376</v>
      </c>
      <c r="B100" s="9">
        <f>VLOOKUP($A100,Basis!$A:$P,4,FALSE)</f>
        <v>52.221612999999998</v>
      </c>
      <c r="C100" s="9">
        <f>VLOOKUP($A100,Basis!$A:$P,5,FALSE)</f>
        <v>5.1761559999999998</v>
      </c>
      <c r="D100" s="9" t="str">
        <f>VLOOKUP($A100,Basis!$A:$P,6,FALSE)</f>
        <v>Kapelstraat</v>
      </c>
      <c r="E100" s="9" t="str">
        <f>VLOOKUP($A100,Basis!$A:$P,7,FALSE)</f>
        <v>12</v>
      </c>
      <c r="F100" s="9" t="str">
        <f>VLOOKUP($A100,Basis!$A:$P,8,FALSE)</f>
        <v>1211LZ</v>
      </c>
      <c r="G100" s="9" t="str">
        <f>VLOOKUP($A100,Basis!$A:$P,9,FALSE)</f>
        <v>Hilversum</v>
      </c>
      <c r="H100" s="9" t="str">
        <f>VLOOKUP($A100,Basis!$A:$P,11,FALSE)</f>
        <v>GLAS</v>
      </c>
      <c r="I100" s="9" t="str">
        <f>VLOOKUP($A100,Basis!$A:$P,13,FALSE)</f>
        <v>Ondergronds</v>
      </c>
      <c r="J100" s="9" t="str">
        <f>VLOOKUP($A100,Basis!$A:$P,16,FALSE)</f>
        <v>Onbekend</v>
      </c>
    </row>
    <row r="101" spans="1:10" x14ac:dyDescent="0.25">
      <c r="A101" s="9" t="s">
        <v>5378</v>
      </c>
      <c r="B101" s="9">
        <f>VLOOKUP($A101,Basis!$A:$P,4,FALSE)</f>
        <v>52.221612999999998</v>
      </c>
      <c r="C101" s="9">
        <f>VLOOKUP($A101,Basis!$A:$P,5,FALSE)</f>
        <v>5.1761559999999998</v>
      </c>
      <c r="D101" s="9" t="str">
        <f>VLOOKUP($A101,Basis!$A:$P,6,FALSE)</f>
        <v>Kapelstraat</v>
      </c>
      <c r="E101" s="9" t="str">
        <f>VLOOKUP($A101,Basis!$A:$P,7,FALSE)</f>
        <v>12</v>
      </c>
      <c r="F101" s="9" t="str">
        <f>VLOOKUP($A101,Basis!$A:$P,8,FALSE)</f>
        <v>1211LZ</v>
      </c>
      <c r="G101" s="9" t="str">
        <f>VLOOKUP($A101,Basis!$A:$P,9,FALSE)</f>
        <v>Hilversum</v>
      </c>
      <c r="H101" s="9" t="str">
        <f>VLOOKUP($A101,Basis!$A:$P,11,FALSE)</f>
        <v>GLAS</v>
      </c>
      <c r="I101" s="9" t="str">
        <f>VLOOKUP($A101,Basis!$A:$P,13,FALSE)</f>
        <v>Ondergronds</v>
      </c>
      <c r="J101" s="9" t="str">
        <f>VLOOKUP($A101,Basis!$A:$P,16,FALSE)</f>
        <v>Onbekend</v>
      </c>
    </row>
    <row r="102" spans="1:10" x14ac:dyDescent="0.25">
      <c r="A102" s="9" t="s">
        <v>5380</v>
      </c>
      <c r="B102" s="9">
        <f>VLOOKUP($A102,Basis!$A:$P,4,FALSE)</f>
        <v>52.221612999999998</v>
      </c>
      <c r="C102" s="9">
        <f>VLOOKUP($A102,Basis!$A:$P,5,FALSE)</f>
        <v>5.1761559999999998</v>
      </c>
      <c r="D102" s="9" t="str">
        <f>VLOOKUP($A102,Basis!$A:$P,6,FALSE)</f>
        <v>Kapelstraat</v>
      </c>
      <c r="E102" s="9" t="str">
        <f>VLOOKUP($A102,Basis!$A:$P,7,FALSE)</f>
        <v>12</v>
      </c>
      <c r="F102" s="9" t="str">
        <f>VLOOKUP($A102,Basis!$A:$P,8,FALSE)</f>
        <v>1211LZ</v>
      </c>
      <c r="G102" s="9" t="str">
        <f>VLOOKUP($A102,Basis!$A:$P,9,FALSE)</f>
        <v>Hilversum</v>
      </c>
      <c r="H102" s="9" t="str">
        <f>VLOOKUP($A102,Basis!$A:$P,11,FALSE)</f>
        <v>GLAS</v>
      </c>
      <c r="I102" s="9" t="str">
        <f>VLOOKUP($A102,Basis!$A:$P,13,FALSE)</f>
        <v>Ondergronds</v>
      </c>
      <c r="J102" s="9" t="str">
        <f>VLOOKUP($A102,Basis!$A:$P,16,FALSE)</f>
        <v>Onbekend</v>
      </c>
    </row>
    <row r="103" spans="1:10" x14ac:dyDescent="0.25">
      <c r="A103" s="9" t="s">
        <v>5867</v>
      </c>
      <c r="B103" s="9">
        <f>VLOOKUP($A103,Basis!$A:$P,4,FALSE)</f>
        <v>52.221505999999998</v>
      </c>
      <c r="C103" s="9">
        <f>VLOOKUP($A103,Basis!$A:$P,5,FALSE)</f>
        <v>5.1763630000000003</v>
      </c>
      <c r="D103" s="9" t="str">
        <f>VLOOKUP($A103,Basis!$A:$P,6,FALSE)</f>
        <v>Kapelstraat</v>
      </c>
      <c r="E103" s="9" t="str">
        <f>VLOOKUP($A103,Basis!$A:$P,7,FALSE)</f>
        <v>28</v>
      </c>
      <c r="F103" s="9" t="str">
        <f>VLOOKUP($A103,Basis!$A:$P,8,FALSE)</f>
        <v>1211LZ</v>
      </c>
      <c r="G103" s="9" t="str">
        <f>VLOOKUP($A103,Basis!$A:$P,9,FALSE)</f>
        <v>Hilversum</v>
      </c>
      <c r="H103" s="9" t="str">
        <f>VLOOKUP($A103,Basis!$A:$P,11,FALSE)</f>
        <v>OPK</v>
      </c>
      <c r="I103" s="9" t="str">
        <f>VLOOKUP($A103,Basis!$A:$P,13,FALSE)</f>
        <v>Ondergronds</v>
      </c>
      <c r="J103" s="9" t="str">
        <f>VLOOKUP($A103,Basis!$A:$P,16,FALSE)</f>
        <v>HMISOL2017</v>
      </c>
    </row>
    <row r="104" spans="1:10" x14ac:dyDescent="0.25">
      <c r="A104" s="9" t="s">
        <v>2029</v>
      </c>
      <c r="B104" s="9">
        <f>VLOOKUP($A104,Basis!$A:$P,4,FALSE)</f>
        <v>52.221505999999998</v>
      </c>
      <c r="C104" s="9">
        <f>VLOOKUP($A104,Basis!$A:$P,5,FALSE)</f>
        <v>5.1763630000000003</v>
      </c>
      <c r="D104" s="9" t="str">
        <f>VLOOKUP($A104,Basis!$A:$P,6,FALSE)</f>
        <v>Kapelstraat</v>
      </c>
      <c r="E104" s="9" t="str">
        <f>VLOOKUP($A104,Basis!$A:$P,7,FALSE)</f>
        <v>28</v>
      </c>
      <c r="F104" s="9" t="str">
        <f>VLOOKUP($A104,Basis!$A:$P,8,FALSE)</f>
        <v>1211LZ</v>
      </c>
      <c r="G104" s="9" t="str">
        <f>VLOOKUP($A104,Basis!$A:$P,9,FALSE)</f>
        <v>Hilversum</v>
      </c>
      <c r="H104" s="9" t="str">
        <f>VLOOKUP($A104,Basis!$A:$P,11,FALSE)</f>
        <v>REST</v>
      </c>
      <c r="I104" s="9" t="str">
        <f>VLOOKUP($A104,Basis!$A:$P,13,FALSE)</f>
        <v>Ondergronds</v>
      </c>
      <c r="J104" s="9" t="str">
        <f>VLOOKUP($A104,Basis!$A:$P,16,FALSE)</f>
        <v>HMISOL2017</v>
      </c>
    </row>
    <row r="105" spans="1:10" x14ac:dyDescent="0.25">
      <c r="A105" s="9" t="s">
        <v>2024</v>
      </c>
      <c r="B105" s="9">
        <f>VLOOKUP($A105,Basis!$A:$P,4,FALSE)</f>
        <v>52.221612999999998</v>
      </c>
      <c r="C105" s="9">
        <f>VLOOKUP($A105,Basis!$A:$P,5,FALSE)</f>
        <v>5.1761559999999998</v>
      </c>
      <c r="D105" s="9" t="str">
        <f>VLOOKUP($A105,Basis!$A:$P,6,FALSE)</f>
        <v>Kapelstraat</v>
      </c>
      <c r="E105" s="9" t="str">
        <f>VLOOKUP($A105,Basis!$A:$P,7,FALSE)</f>
        <v>12</v>
      </c>
      <c r="F105" s="9" t="str">
        <f>VLOOKUP($A105,Basis!$A:$P,8,FALSE)</f>
        <v>1211LZ</v>
      </c>
      <c r="G105" s="9" t="str">
        <f>VLOOKUP($A105,Basis!$A:$P,9,FALSE)</f>
        <v>Hilversum</v>
      </c>
      <c r="H105" s="9" t="str">
        <f>VLOOKUP($A105,Basis!$A:$P,11,FALSE)</f>
        <v>REST</v>
      </c>
      <c r="I105" s="9" t="str">
        <f>VLOOKUP($A105,Basis!$A:$P,13,FALSE)</f>
        <v>Ondergronds</v>
      </c>
      <c r="J105" s="9" t="str">
        <f>VLOOKUP($A105,Basis!$A:$P,16,FALSE)</f>
        <v>HMISOL2017</v>
      </c>
    </row>
    <row r="106" spans="1:10" x14ac:dyDescent="0.25">
      <c r="A106" s="9" t="s">
        <v>2810</v>
      </c>
      <c r="B106" s="9">
        <f>VLOOKUP($A106,Basis!$A:$P,4,FALSE)</f>
        <v>52.221612999999998</v>
      </c>
      <c r="C106" s="9">
        <f>VLOOKUP($A106,Basis!$A:$P,5,FALSE)</f>
        <v>5.1761559999999998</v>
      </c>
      <c r="D106" s="9" t="str">
        <f>VLOOKUP($A106,Basis!$A:$P,6,FALSE)</f>
        <v>Kapelstraat</v>
      </c>
      <c r="E106" s="9" t="str">
        <f>VLOOKUP($A106,Basis!$A:$P,7,FALSE)</f>
        <v>12</v>
      </c>
      <c r="F106" s="9" t="str">
        <f>VLOOKUP($A106,Basis!$A:$P,8,FALSE)</f>
        <v>1211LZ</v>
      </c>
      <c r="G106" s="9" t="str">
        <f>VLOOKUP($A106,Basis!$A:$P,9,FALSE)</f>
        <v>Hilversum</v>
      </c>
      <c r="H106" s="9" t="str">
        <f>VLOOKUP($A106,Basis!$A:$P,11,FALSE)</f>
        <v>PMD</v>
      </c>
      <c r="I106" s="9" t="str">
        <f>VLOOKUP($A106,Basis!$A:$P,13,FALSE)</f>
        <v>Ondergronds</v>
      </c>
      <c r="J106" s="9" t="str">
        <f>VLOOKUP($A106,Basis!$A:$P,16,FALSE)</f>
        <v>SIDCON_PERS</v>
      </c>
    </row>
    <row r="107" spans="1:10" x14ac:dyDescent="0.25">
      <c r="A107" s="9" t="s">
        <v>1988</v>
      </c>
      <c r="B107" s="9">
        <f>VLOOKUP($A107,Basis!$A:$P,4,FALSE)</f>
        <v>52.219263799537202</v>
      </c>
      <c r="C107" s="9">
        <f>VLOOKUP($A107,Basis!$A:$P,5,FALSE)</f>
        <v>5.1757453288931199</v>
      </c>
      <c r="D107" s="9" t="str">
        <f>VLOOKUP($A107,Basis!$A:$P,6,FALSE)</f>
        <v>Laan van de Heelmeesters</v>
      </c>
      <c r="E107" s="9" t="str">
        <f>VLOOKUP($A107,Basis!$A:$P,7,FALSE)</f>
        <v>71</v>
      </c>
      <c r="F107" s="9" t="str">
        <f>VLOOKUP($A107,Basis!$A:$P,8,FALSE)</f>
        <v>1211MT</v>
      </c>
      <c r="G107" s="9" t="str">
        <f>VLOOKUP($A107,Basis!$A:$P,9,FALSE)</f>
        <v>Hilversum</v>
      </c>
      <c r="H107" s="9" t="str">
        <f>VLOOKUP($A107,Basis!$A:$P,11,FALSE)</f>
        <v>REST</v>
      </c>
      <c r="I107" s="9" t="str">
        <f>VLOOKUP($A107,Basis!$A:$P,13,FALSE)</f>
        <v>Ondergronds</v>
      </c>
      <c r="J107" s="9" t="str">
        <f>VLOOKUP($A107,Basis!$A:$P,16,FALSE)</f>
        <v>WTLBOV2011</v>
      </c>
    </row>
    <row r="108" spans="1:10" x14ac:dyDescent="0.25">
      <c r="A108" s="9" t="s">
        <v>1958</v>
      </c>
      <c r="B108" s="9">
        <f>VLOOKUP($A108,Basis!$A:$P,4,FALSE)</f>
        <v>52.218740014407999</v>
      </c>
      <c r="C108" s="9">
        <f>VLOOKUP($A108,Basis!$A:$P,5,FALSE)</f>
        <v>5.1747232396203797</v>
      </c>
      <c r="D108" s="9" t="str">
        <f>VLOOKUP($A108,Basis!$A:$P,6,FALSE)</f>
        <v>Laan van de Heelmeesters</v>
      </c>
      <c r="E108" s="9" t="str">
        <f>VLOOKUP($A108,Basis!$A:$P,7,FALSE)</f>
        <v>1</v>
      </c>
      <c r="F108" s="9" t="str">
        <f>VLOOKUP($A108,Basis!$A:$P,8,FALSE)</f>
        <v>1211MT</v>
      </c>
      <c r="G108" s="9" t="str">
        <f>VLOOKUP($A108,Basis!$A:$P,9,FALSE)</f>
        <v>Hilversum</v>
      </c>
      <c r="H108" s="9" t="str">
        <f>VLOOKUP($A108,Basis!$A:$P,11,FALSE)</f>
        <v>REST</v>
      </c>
      <c r="I108" s="9" t="str">
        <f>VLOOKUP($A108,Basis!$A:$P,13,FALSE)</f>
        <v>Ondergronds</v>
      </c>
      <c r="J108" s="9" t="str">
        <f>VLOOKUP($A108,Basis!$A:$P,16,FALSE)</f>
        <v>HMISOL2017</v>
      </c>
    </row>
    <row r="109" spans="1:10" x14ac:dyDescent="0.25">
      <c r="A109" s="9" t="s">
        <v>1953</v>
      </c>
      <c r="B109" s="9">
        <f>VLOOKUP($A109,Basis!$A:$P,4,FALSE)</f>
        <v>52.219010372694797</v>
      </c>
      <c r="C109" s="9">
        <f>VLOOKUP($A109,Basis!$A:$P,5,FALSE)</f>
        <v>5.1754726655829497</v>
      </c>
      <c r="D109" s="9" t="str">
        <f>VLOOKUP($A109,Basis!$A:$P,6,FALSE)</f>
        <v>Zeshoven</v>
      </c>
      <c r="E109" s="9" t="str">
        <f>VLOOKUP($A109,Basis!$A:$P,7,FALSE)</f>
        <v>53</v>
      </c>
      <c r="F109" s="9" t="str">
        <f>VLOOKUP($A109,Basis!$A:$P,8,FALSE)</f>
        <v>1211MX</v>
      </c>
      <c r="G109" s="9" t="str">
        <f>VLOOKUP($A109,Basis!$A:$P,9,FALSE)</f>
        <v>Hilversum</v>
      </c>
      <c r="H109" s="9" t="str">
        <f>VLOOKUP($A109,Basis!$A:$P,11,FALSE)</f>
        <v>REST</v>
      </c>
      <c r="I109" s="9" t="str">
        <f>VLOOKUP($A109,Basis!$A:$P,13,FALSE)</f>
        <v>Ondergronds</v>
      </c>
      <c r="J109" s="9" t="str">
        <f>VLOOKUP($A109,Basis!$A:$P,16,FALSE)</f>
        <v>BAMRUB2014</v>
      </c>
    </row>
    <row r="110" spans="1:10" x14ac:dyDescent="0.25">
      <c r="A110" s="9" t="s">
        <v>4406</v>
      </c>
      <c r="B110" s="9">
        <f>VLOOKUP($A110,Basis!$A:$P,4,FALSE)</f>
        <v>52.220362530000003</v>
      </c>
      <c r="C110" s="9">
        <f>VLOOKUP($A110,Basis!$A:$P,5,FALSE)</f>
        <v>5.1714475999999996</v>
      </c>
      <c r="D110" s="9" t="str">
        <f>VLOOKUP($A110,Basis!$A:$P,6,FALSE)</f>
        <v>Koningsstraat</v>
      </c>
      <c r="E110" s="9" t="str">
        <f>VLOOKUP($A110,Basis!$A:$P,7,FALSE)</f>
        <v>103</v>
      </c>
      <c r="F110" s="9" t="str">
        <f>VLOOKUP($A110,Basis!$A:$P,8,FALSE)</f>
        <v>1211NL</v>
      </c>
      <c r="G110" s="9" t="str">
        <f>VLOOKUP($A110,Basis!$A:$P,9,FALSE)</f>
        <v>Hilversum</v>
      </c>
      <c r="H110" s="9" t="str">
        <f>VLOOKUP($A110,Basis!$A:$P,11,FALSE)</f>
        <v>GFT</v>
      </c>
      <c r="I110" s="9" t="str">
        <f>VLOOKUP($A110,Basis!$A:$P,13,FALSE)</f>
        <v>Bovengronds</v>
      </c>
      <c r="J110" s="9" t="str">
        <f>VLOOKUP($A110,Basis!$A:$P,16,FALSE)</f>
        <v>MCBG242021</v>
      </c>
    </row>
    <row r="111" spans="1:10" x14ac:dyDescent="0.25">
      <c r="A111" s="9" t="s">
        <v>1155</v>
      </c>
      <c r="B111" s="9">
        <f>VLOOKUP($A111,Basis!$A:$P,4,FALSE)</f>
        <v>52.220362299999998</v>
      </c>
      <c r="C111" s="9">
        <f>VLOOKUP($A111,Basis!$A:$P,5,FALSE)</f>
        <v>5.1714475999999996</v>
      </c>
      <c r="D111" s="9" t="str">
        <f>VLOOKUP($A111,Basis!$A:$P,6,FALSE)</f>
        <v>Koningsstraat</v>
      </c>
      <c r="E111" s="9" t="str">
        <f>VLOOKUP($A111,Basis!$A:$P,7,FALSE)</f>
        <v>103</v>
      </c>
      <c r="F111" s="9" t="str">
        <f>VLOOKUP($A111,Basis!$A:$P,8,FALSE)</f>
        <v>1211NL</v>
      </c>
      <c r="G111" s="9" t="str">
        <f>VLOOKUP($A111,Basis!$A:$P,9,FALSE)</f>
        <v>Hilversum</v>
      </c>
      <c r="H111" s="9" t="str">
        <f>VLOOKUP($A111,Basis!$A:$P,11,FALSE)</f>
        <v>REST</v>
      </c>
      <c r="I111" s="9" t="str">
        <f>VLOOKUP($A111,Basis!$A:$P,13,FALSE)</f>
        <v>Ondergronds</v>
      </c>
      <c r="J111" s="9" t="str">
        <f>VLOOKUP($A111,Basis!$A:$P,16,FALSE)</f>
        <v>HMISOL2016</v>
      </c>
    </row>
    <row r="112" spans="1:10" x14ac:dyDescent="0.25">
      <c r="A112" s="9" t="s">
        <v>1190</v>
      </c>
      <c r="B112" s="9">
        <f>VLOOKUP($A112,Basis!$A:$P,4,FALSE)</f>
        <v>52.220362299999998</v>
      </c>
      <c r="C112" s="9">
        <f>VLOOKUP($A112,Basis!$A:$P,5,FALSE)</f>
        <v>5.1714475999999996</v>
      </c>
      <c r="D112" s="9" t="str">
        <f>VLOOKUP($A112,Basis!$A:$P,6,FALSE)</f>
        <v>Koningsstraat</v>
      </c>
      <c r="E112" s="9" t="str">
        <f>VLOOKUP($A112,Basis!$A:$P,7,FALSE)</f>
        <v>103</v>
      </c>
      <c r="F112" s="9" t="str">
        <f>VLOOKUP($A112,Basis!$A:$P,8,FALSE)</f>
        <v>1211NL</v>
      </c>
      <c r="G112" s="9" t="str">
        <f>VLOOKUP($A112,Basis!$A:$P,9,FALSE)</f>
        <v>Hilversum</v>
      </c>
      <c r="H112" s="9" t="str">
        <f>VLOOKUP($A112,Basis!$A:$P,11,FALSE)</f>
        <v>PMD</v>
      </c>
      <c r="I112" s="9" t="str">
        <f>VLOOKUP($A112,Basis!$A:$P,13,FALSE)</f>
        <v>Ondergronds</v>
      </c>
      <c r="J112" s="9" t="str">
        <f>VLOOKUP($A112,Basis!$A:$P,16,FALSE)</f>
        <v>HMISOL2018</v>
      </c>
    </row>
    <row r="113" spans="1:10" x14ac:dyDescent="0.25">
      <c r="A113" s="9" t="s">
        <v>1981</v>
      </c>
      <c r="B113" s="9">
        <f>VLOOKUP($A113,Basis!$A:$P,4,FALSE)</f>
        <v>52.220793</v>
      </c>
      <c r="C113" s="9">
        <f>VLOOKUP($A113,Basis!$A:$P,5,FALSE)</f>
        <v>5.1809399999999997</v>
      </c>
      <c r="D113" s="9" t="str">
        <f>VLOOKUP($A113,Basis!$A:$P,6,FALSE)</f>
        <v>Binnendoor</v>
      </c>
      <c r="E113" s="9" t="str">
        <f>VLOOKUP($A113,Basis!$A:$P,7,FALSE)</f>
        <v>1</v>
      </c>
      <c r="F113" s="9" t="str">
        <f>VLOOKUP($A113,Basis!$A:$P,8,FALSE)</f>
        <v>1211NW</v>
      </c>
      <c r="G113" s="9" t="str">
        <f>VLOOKUP($A113,Basis!$A:$P,9,FALSE)</f>
        <v>Hilversum</v>
      </c>
      <c r="H113" s="9" t="str">
        <f>VLOOKUP($A113,Basis!$A:$P,11,FALSE)</f>
        <v>REST</v>
      </c>
      <c r="I113" s="9" t="str">
        <f>VLOOKUP($A113,Basis!$A:$P,13,FALSE)</f>
        <v>Ondergronds</v>
      </c>
      <c r="J113" s="9" t="str">
        <f>VLOOKUP($A113,Basis!$A:$P,16,FALSE)</f>
        <v>HMISOL2017</v>
      </c>
    </row>
    <row r="114" spans="1:10" x14ac:dyDescent="0.25">
      <c r="A114" s="9" t="s">
        <v>3082</v>
      </c>
      <c r="B114" s="9">
        <f>VLOOKUP($A114,Basis!$A:$P,4,FALSE)</f>
        <v>52.222751000000002</v>
      </c>
      <c r="C114" s="9">
        <f>VLOOKUP($A114,Basis!$A:$P,5,FALSE)</f>
        <v>5.1726349999999996</v>
      </c>
      <c r="D114" s="9" t="str">
        <f>VLOOKUP($A114,Basis!$A:$P,6,FALSE)</f>
        <v>Brinkweg</v>
      </c>
      <c r="E114" s="9" t="str">
        <f>VLOOKUP($A114,Basis!$A:$P,7,FALSE)</f>
        <v>74</v>
      </c>
      <c r="F114" s="9" t="str">
        <f>VLOOKUP($A114,Basis!$A:$P,8,FALSE)</f>
        <v>1211RZ</v>
      </c>
      <c r="G114" s="9" t="str">
        <f>VLOOKUP($A114,Basis!$A:$P,9,FALSE)</f>
        <v>Hilversum</v>
      </c>
      <c r="H114" s="9" t="str">
        <f>VLOOKUP($A114,Basis!$A:$P,11,FALSE)</f>
        <v>GFT</v>
      </c>
      <c r="I114" s="9" t="str">
        <f>VLOOKUP($A114,Basis!$A:$P,13,FALSE)</f>
        <v>Ondergronds</v>
      </c>
      <c r="J114" s="9" t="str">
        <f>VLOOKUP($A114,Basis!$A:$P,16,FALSE)</f>
        <v>HMISOL2017</v>
      </c>
    </row>
    <row r="115" spans="1:10" x14ac:dyDescent="0.25">
      <c r="A115" s="9" t="s">
        <v>5871</v>
      </c>
      <c r="B115" s="9">
        <f>VLOOKUP($A115,Basis!$A:$P,4,FALSE)</f>
        <v>52.222751000000002</v>
      </c>
      <c r="C115" s="9">
        <f>VLOOKUP($A115,Basis!$A:$P,5,FALSE)</f>
        <v>5.1726349999999996</v>
      </c>
      <c r="D115" s="9" t="str">
        <f>VLOOKUP($A115,Basis!$A:$P,6,FALSE)</f>
        <v>Brinkweg</v>
      </c>
      <c r="E115" s="9" t="str">
        <f>VLOOKUP($A115,Basis!$A:$P,7,FALSE)</f>
        <v>74</v>
      </c>
      <c r="F115" s="9" t="str">
        <f>VLOOKUP($A115,Basis!$A:$P,8,FALSE)</f>
        <v>1211RZ</v>
      </c>
      <c r="G115" s="9" t="str">
        <f>VLOOKUP($A115,Basis!$A:$P,9,FALSE)</f>
        <v>Hilversum</v>
      </c>
      <c r="H115" s="9" t="str">
        <f>VLOOKUP($A115,Basis!$A:$P,11,FALSE)</f>
        <v>OPK</v>
      </c>
      <c r="I115" s="9" t="str">
        <f>VLOOKUP($A115,Basis!$A:$P,13,FALSE)</f>
        <v>Ondergronds</v>
      </c>
      <c r="J115" s="9" t="str">
        <f>VLOOKUP($A115,Basis!$A:$P,16,FALSE)</f>
        <v>HMISOL2017</v>
      </c>
    </row>
    <row r="116" spans="1:10" x14ac:dyDescent="0.25">
      <c r="A116" s="9" t="s">
        <v>3869</v>
      </c>
      <c r="B116" s="9">
        <f>VLOOKUP($A116,Basis!$A:$P,4,FALSE)</f>
        <v>52.222751000000002</v>
      </c>
      <c r="C116" s="9">
        <f>VLOOKUP($A116,Basis!$A:$P,5,FALSE)</f>
        <v>5.1726349999999996</v>
      </c>
      <c r="D116" s="9" t="str">
        <f>VLOOKUP($A116,Basis!$A:$P,6,FALSE)</f>
        <v>Brinkweg</v>
      </c>
      <c r="E116" s="9" t="str">
        <f>VLOOKUP($A116,Basis!$A:$P,7,FALSE)</f>
        <v>74</v>
      </c>
      <c r="F116" s="9" t="str">
        <f>VLOOKUP($A116,Basis!$A:$P,8,FALSE)</f>
        <v>1211RZ</v>
      </c>
      <c r="G116" s="9" t="str">
        <f>VLOOKUP($A116,Basis!$A:$P,9,FALSE)</f>
        <v>Hilversum</v>
      </c>
      <c r="H116" s="9" t="str">
        <f>VLOOKUP($A116,Basis!$A:$P,11,FALSE)</f>
        <v>REST</v>
      </c>
      <c r="I116" s="9" t="str">
        <f>VLOOKUP($A116,Basis!$A:$P,13,FALSE)</f>
        <v>Ondergronds</v>
      </c>
      <c r="J116" s="9" t="str">
        <f>VLOOKUP($A116,Basis!$A:$P,16,FALSE)</f>
        <v>HMISOL2017</v>
      </c>
    </row>
    <row r="117" spans="1:10" x14ac:dyDescent="0.25">
      <c r="A117" s="9" t="s">
        <v>1851</v>
      </c>
      <c r="B117" s="9">
        <f>VLOOKUP($A117,Basis!$A:$P,4,FALSE)</f>
        <v>52.222751000000002</v>
      </c>
      <c r="C117" s="9">
        <f>VLOOKUP($A117,Basis!$A:$P,5,FALSE)</f>
        <v>5.1726349999999996</v>
      </c>
      <c r="D117" s="9" t="str">
        <f>VLOOKUP($A117,Basis!$A:$P,6,FALSE)</f>
        <v>Brinkweg</v>
      </c>
      <c r="E117" s="9" t="str">
        <f>VLOOKUP($A117,Basis!$A:$P,7,FALSE)</f>
        <v>92</v>
      </c>
      <c r="F117" s="9" t="str">
        <f>VLOOKUP($A117,Basis!$A:$P,8,FALSE)</f>
        <v>1211RZ</v>
      </c>
      <c r="G117" s="9" t="str">
        <f>VLOOKUP($A117,Basis!$A:$P,9,FALSE)</f>
        <v>Hilversum</v>
      </c>
      <c r="H117" s="9" t="str">
        <f>VLOOKUP($A117,Basis!$A:$P,11,FALSE)</f>
        <v>PMD</v>
      </c>
      <c r="I117" s="9" t="str">
        <f>VLOOKUP($A117,Basis!$A:$P,13,FALSE)</f>
        <v>Ondergronds</v>
      </c>
      <c r="J117" s="9" t="str">
        <f>VLOOKUP($A117,Basis!$A:$P,16,FALSE)</f>
        <v>HMISOL2017</v>
      </c>
    </row>
    <row r="118" spans="1:10" x14ac:dyDescent="0.25">
      <c r="A118" s="9" t="s">
        <v>1269</v>
      </c>
      <c r="B118" s="9">
        <f>VLOOKUP($A118,Basis!$A:$P,4,FALSE)</f>
        <v>52.225978851318402</v>
      </c>
      <c r="C118" s="9">
        <f>VLOOKUP($A118,Basis!$A:$P,5,FALSE)</f>
        <v>5.1748199462890598</v>
      </c>
      <c r="D118" s="9" t="str">
        <f>VLOOKUP($A118,Basis!$A:$P,6,FALSE)</f>
        <v>Wagenmakersplein</v>
      </c>
      <c r="E118" s="9" t="str">
        <f>VLOOKUP($A118,Basis!$A:$P,7,FALSE)</f>
        <v>21</v>
      </c>
      <c r="F118" s="9" t="str">
        <f>VLOOKUP($A118,Basis!$A:$P,8,FALSE)</f>
        <v>1211SB</v>
      </c>
      <c r="G118" s="9" t="str">
        <f>VLOOKUP($A118,Basis!$A:$P,9,FALSE)</f>
        <v>Hilversum</v>
      </c>
      <c r="H118" s="9" t="str">
        <f>VLOOKUP($A118,Basis!$A:$P,11,FALSE)</f>
        <v>REST</v>
      </c>
      <c r="I118" s="9" t="str">
        <f>VLOOKUP($A118,Basis!$A:$P,13,FALSE)</f>
        <v>Ondergronds</v>
      </c>
      <c r="J118" s="9" t="str">
        <f>VLOOKUP($A118,Basis!$A:$P,16,FALSE)</f>
        <v>HMISOL2016</v>
      </c>
    </row>
    <row r="119" spans="1:10" x14ac:dyDescent="0.25">
      <c r="A119" s="9" t="s">
        <v>1516</v>
      </c>
      <c r="B119" s="9">
        <f>VLOOKUP($A119,Basis!$A:$P,4,FALSE)</f>
        <v>52.225978851318402</v>
      </c>
      <c r="C119" s="9">
        <f>VLOOKUP($A119,Basis!$A:$P,5,FALSE)</f>
        <v>5.1748199462890598</v>
      </c>
      <c r="D119" s="9" t="str">
        <f>VLOOKUP($A119,Basis!$A:$P,6,FALSE)</f>
        <v>Wagenmakersplein</v>
      </c>
      <c r="E119" s="9" t="str">
        <f>VLOOKUP($A119,Basis!$A:$P,7,FALSE)</f>
        <v>21</v>
      </c>
      <c r="F119" s="9" t="str">
        <f>VLOOKUP($A119,Basis!$A:$P,8,FALSE)</f>
        <v>1211SB</v>
      </c>
      <c r="G119" s="9" t="str">
        <f>VLOOKUP($A119,Basis!$A:$P,9,FALSE)</f>
        <v>Hilversum</v>
      </c>
      <c r="H119" s="9" t="str">
        <f>VLOOKUP($A119,Basis!$A:$P,11,FALSE)</f>
        <v>PMD</v>
      </c>
      <c r="I119" s="9" t="str">
        <f>VLOOKUP($A119,Basis!$A:$P,13,FALSE)</f>
        <v>Ondergronds</v>
      </c>
      <c r="J119" s="9" t="str">
        <f>VLOOKUP($A119,Basis!$A:$P,16,FALSE)</f>
        <v>HMISOL2020</v>
      </c>
    </row>
    <row r="120" spans="1:10" x14ac:dyDescent="0.25">
      <c r="A120" s="9" t="s">
        <v>2083</v>
      </c>
      <c r="B120" s="9">
        <f>VLOOKUP($A120,Basis!$A:$P,4,FALSE)</f>
        <v>52.218779954176597</v>
      </c>
      <c r="C120" s="9">
        <f>VLOOKUP($A120,Basis!$A:$P,5,FALSE)</f>
        <v>5.1938385888982497</v>
      </c>
      <c r="D120" s="9" t="str">
        <f>VLOOKUP($A120,Basis!$A:$P,6,FALSE)</f>
        <v>Olivier van Noortstraat</v>
      </c>
      <c r="E120" s="9" t="str">
        <f>VLOOKUP($A120,Basis!$A:$P,7,FALSE)</f>
        <v>141</v>
      </c>
      <c r="F120" s="9" t="str">
        <f>VLOOKUP($A120,Basis!$A:$P,8,FALSE)</f>
        <v>1212AR</v>
      </c>
      <c r="G120" s="9" t="str">
        <f>VLOOKUP($A120,Basis!$A:$P,9,FALSE)</f>
        <v>Hilversum</v>
      </c>
      <c r="H120" s="9" t="str">
        <f>VLOOKUP($A120,Basis!$A:$P,11,FALSE)</f>
        <v>REST</v>
      </c>
      <c r="I120" s="9" t="str">
        <f>VLOOKUP($A120,Basis!$A:$P,13,FALSE)</f>
        <v>Ondergronds</v>
      </c>
      <c r="J120" s="9" t="str">
        <f>VLOOKUP($A120,Basis!$A:$P,16,FALSE)</f>
        <v>BAMRUB2014</v>
      </c>
    </row>
    <row r="121" spans="1:10" x14ac:dyDescent="0.25">
      <c r="A121" s="9" t="s">
        <v>2813</v>
      </c>
      <c r="B121" s="9">
        <f>VLOOKUP($A121,Basis!$A:$P,4,FALSE)</f>
        <v>52.218816331636397</v>
      </c>
      <c r="C121" s="9">
        <f>VLOOKUP($A121,Basis!$A:$P,5,FALSE)</f>
        <v>5.1940335519660197</v>
      </c>
      <c r="D121" s="9" t="str">
        <f>VLOOKUP($A121,Basis!$A:$P,6,FALSE)</f>
        <v>Olivier van Noortstraat</v>
      </c>
      <c r="E121" s="9" t="str">
        <f>VLOOKUP($A121,Basis!$A:$P,7,FALSE)</f>
        <v>141</v>
      </c>
      <c r="F121" s="9" t="str">
        <f>VLOOKUP($A121,Basis!$A:$P,8,FALSE)</f>
        <v>1212AR</v>
      </c>
      <c r="G121" s="9" t="str">
        <f>VLOOKUP($A121,Basis!$A:$P,9,FALSE)</f>
        <v>Hilversum</v>
      </c>
      <c r="H121" s="9" t="str">
        <f>VLOOKUP($A121,Basis!$A:$P,11,FALSE)</f>
        <v>PMD</v>
      </c>
      <c r="I121" s="9" t="str">
        <f>VLOOKUP($A121,Basis!$A:$P,13,FALSE)</f>
        <v>Ondergronds</v>
      </c>
      <c r="J121" s="9" t="str">
        <f>VLOOKUP($A121,Basis!$A:$P,16,FALSE)</f>
        <v>SIDCON_PERS</v>
      </c>
    </row>
    <row r="122" spans="1:10" x14ac:dyDescent="0.25">
      <c r="A122" s="9" t="s">
        <v>1976</v>
      </c>
      <c r="B122" s="9">
        <f>VLOOKUP($A122,Basis!$A:$P,4,FALSE)</f>
        <v>52.2184564965332</v>
      </c>
      <c r="C122" s="9">
        <f>VLOOKUP($A122,Basis!$A:$P,5,FALSE)</f>
        <v>5.1916285324890099</v>
      </c>
      <c r="D122" s="9" t="str">
        <f>VLOOKUP($A122,Basis!$A:$P,6,FALSE)</f>
        <v>Olivier van Noortstraat</v>
      </c>
      <c r="E122" s="9" t="str">
        <f>VLOOKUP($A122,Basis!$A:$P,7,FALSE)</f>
        <v>56</v>
      </c>
      <c r="F122" s="9" t="str">
        <f>VLOOKUP($A122,Basis!$A:$P,8,FALSE)</f>
        <v>1212AT</v>
      </c>
      <c r="G122" s="9" t="str">
        <f>VLOOKUP($A122,Basis!$A:$P,9,FALSE)</f>
        <v>Hilversum</v>
      </c>
      <c r="H122" s="9" t="str">
        <f>VLOOKUP($A122,Basis!$A:$P,11,FALSE)</f>
        <v>REST</v>
      </c>
      <c r="I122" s="9" t="str">
        <f>VLOOKUP($A122,Basis!$A:$P,13,FALSE)</f>
        <v>Ondergronds</v>
      </c>
      <c r="J122" s="9" t="str">
        <f>VLOOKUP($A122,Basis!$A:$P,16,FALSE)</f>
        <v>BAMRUB2014</v>
      </c>
    </row>
    <row r="123" spans="1:10" x14ac:dyDescent="0.25">
      <c r="A123" s="9" t="s">
        <v>2088</v>
      </c>
      <c r="B123" s="9">
        <f>VLOOKUP($A123,Basis!$A:$P,4,FALSE)</f>
        <v>52.218684149023296</v>
      </c>
      <c r="C123" s="9">
        <f>VLOOKUP($A123,Basis!$A:$P,5,FALSE)</f>
        <v>5.1931468304294999</v>
      </c>
      <c r="D123" s="9" t="str">
        <f>VLOOKUP($A123,Basis!$A:$P,6,FALSE)</f>
        <v>Olivier van Noortstraat</v>
      </c>
      <c r="E123" s="9" t="str">
        <f>VLOOKUP($A123,Basis!$A:$P,7,FALSE)</f>
        <v>80</v>
      </c>
      <c r="F123" s="9" t="str">
        <f>VLOOKUP($A123,Basis!$A:$P,8,FALSE)</f>
        <v>1212AV</v>
      </c>
      <c r="G123" s="9" t="str">
        <f>VLOOKUP($A123,Basis!$A:$P,9,FALSE)</f>
        <v>Hilversum</v>
      </c>
      <c r="H123" s="9" t="str">
        <f>VLOOKUP($A123,Basis!$A:$P,11,FALSE)</f>
        <v>REST</v>
      </c>
      <c r="I123" s="9" t="str">
        <f>VLOOKUP($A123,Basis!$A:$P,13,FALSE)</f>
        <v>Ondergronds</v>
      </c>
      <c r="J123" s="9" t="str">
        <f>VLOOKUP($A123,Basis!$A:$P,16,FALSE)</f>
        <v>BAMRUB2014</v>
      </c>
    </row>
    <row r="124" spans="1:10" x14ac:dyDescent="0.25">
      <c r="A124" s="9" t="s">
        <v>2093</v>
      </c>
      <c r="B124" s="9">
        <f>VLOOKUP($A124,Basis!$A:$P,4,FALSE)</f>
        <v>52.218527575072102</v>
      </c>
      <c r="C124" s="9">
        <f>VLOOKUP($A124,Basis!$A:$P,5,FALSE)</f>
        <v>5.1923611946452297</v>
      </c>
      <c r="D124" s="9" t="str">
        <f>VLOOKUP($A124,Basis!$A:$P,6,FALSE)</f>
        <v>Olivier van Noortstraat</v>
      </c>
      <c r="E124" s="9" t="str">
        <f>VLOOKUP($A124,Basis!$A:$P,7,FALSE)</f>
        <v>66</v>
      </c>
      <c r="F124" s="9" t="str">
        <f>VLOOKUP($A124,Basis!$A:$P,8,FALSE)</f>
        <v>1212AV</v>
      </c>
      <c r="G124" s="9" t="str">
        <f>VLOOKUP($A124,Basis!$A:$P,9,FALSE)</f>
        <v>Hilversum</v>
      </c>
      <c r="H124" s="9" t="str">
        <f>VLOOKUP($A124,Basis!$A:$P,11,FALSE)</f>
        <v>REST</v>
      </c>
      <c r="I124" s="9" t="str">
        <f>VLOOKUP($A124,Basis!$A:$P,13,FALSE)</f>
        <v>Ondergronds</v>
      </c>
      <c r="J124" s="9" t="str">
        <f>VLOOKUP($A124,Basis!$A:$P,16,FALSE)</f>
        <v>BAMRUB2014</v>
      </c>
    </row>
    <row r="125" spans="1:10" x14ac:dyDescent="0.25">
      <c r="A125" s="9" t="s">
        <v>1967</v>
      </c>
      <c r="B125" s="9">
        <f>VLOOKUP($A125,Basis!$A:$P,4,FALSE)</f>
        <v>52.217650744181299</v>
      </c>
      <c r="C125" s="9">
        <f>VLOOKUP($A125,Basis!$A:$P,5,FALSE)</f>
        <v>5.1910362672109098</v>
      </c>
      <c r="D125" s="9" t="str">
        <f>VLOOKUP($A125,Basis!$A:$P,6,FALSE)</f>
        <v>Jacob Roggeveenstraat</v>
      </c>
      <c r="E125" s="9" t="str">
        <f>VLOOKUP($A125,Basis!$A:$P,7,FALSE)</f>
        <v>4</v>
      </c>
      <c r="F125" s="9" t="str">
        <f>VLOOKUP($A125,Basis!$A:$P,8,FALSE)</f>
        <v>1212BA</v>
      </c>
      <c r="G125" s="9" t="str">
        <f>VLOOKUP($A125,Basis!$A:$P,9,FALSE)</f>
        <v>Hilversum</v>
      </c>
      <c r="H125" s="9" t="str">
        <f>VLOOKUP($A125,Basis!$A:$P,11,FALSE)</f>
        <v>REST</v>
      </c>
      <c r="I125" s="9" t="str">
        <f>VLOOKUP($A125,Basis!$A:$P,13,FALSE)</f>
        <v>Ondergronds</v>
      </c>
      <c r="J125" s="9" t="str">
        <f>VLOOKUP($A125,Basis!$A:$P,16,FALSE)</f>
        <v>BAMRUB2014</v>
      </c>
    </row>
    <row r="126" spans="1:10" x14ac:dyDescent="0.25">
      <c r="A126" s="9" t="s">
        <v>5153</v>
      </c>
      <c r="B126" s="9">
        <f>VLOOKUP($A126,Basis!$A:$P,4,FALSE)</f>
        <v>52.216775999900001</v>
      </c>
      <c r="C126" s="9">
        <f>VLOOKUP($A126,Basis!$A:$P,5,FALSE)</f>
        <v>5.1936260000000001</v>
      </c>
      <c r="D126" s="9" t="str">
        <f>VLOOKUP($A126,Basis!$A:$P,6,FALSE)</f>
        <v>Willem Barentszweg</v>
      </c>
      <c r="E126" s="9" t="str">
        <f>VLOOKUP($A126,Basis!$A:$P,7,FALSE)</f>
        <v>15A</v>
      </c>
      <c r="F126" s="9" t="str">
        <f>VLOOKUP($A126,Basis!$A:$P,8,FALSE)</f>
        <v>1212BK</v>
      </c>
      <c r="G126" s="9" t="str">
        <f>VLOOKUP($A126,Basis!$A:$P,9,FALSE)</f>
        <v>Hilversum</v>
      </c>
      <c r="H126" s="9" t="str">
        <f>VLOOKUP($A126,Basis!$A:$P,11,FALSE)</f>
        <v>OPK</v>
      </c>
      <c r="I126" s="9" t="str">
        <f>VLOOKUP($A126,Basis!$A:$P,13,FALSE)</f>
        <v>Ondergronds</v>
      </c>
      <c r="J126" s="9" t="str">
        <f>VLOOKUP($A126,Basis!$A:$P,16,FALSE)</f>
        <v>HMISOL2023</v>
      </c>
    </row>
    <row r="127" spans="1:10" x14ac:dyDescent="0.25">
      <c r="A127" s="9" t="s">
        <v>5157</v>
      </c>
      <c r="B127" s="9">
        <f>VLOOKUP($A127,Basis!$A:$P,4,FALSE)</f>
        <v>52.216359998999998</v>
      </c>
      <c r="C127" s="9">
        <f>VLOOKUP($A127,Basis!$A:$P,5,FALSE)</f>
        <v>5.1937898999999996</v>
      </c>
      <c r="D127" s="9" t="str">
        <f>VLOOKUP($A127,Basis!$A:$P,6,FALSE)</f>
        <v>Willem Barentszweg</v>
      </c>
      <c r="E127" s="9" t="str">
        <f>VLOOKUP($A127,Basis!$A:$P,7,FALSE)</f>
        <v>9A</v>
      </c>
      <c r="F127" s="9" t="str">
        <f>VLOOKUP($A127,Basis!$A:$P,8,FALSE)</f>
        <v>1212BK</v>
      </c>
      <c r="G127" s="9" t="str">
        <f>VLOOKUP($A127,Basis!$A:$P,9,FALSE)</f>
        <v>Hilversum</v>
      </c>
      <c r="H127" s="9" t="str">
        <f>VLOOKUP($A127,Basis!$A:$P,11,FALSE)</f>
        <v>REST</v>
      </c>
      <c r="I127" s="9" t="str">
        <f>VLOOKUP($A127,Basis!$A:$P,13,FALSE)</f>
        <v>OGDUO</v>
      </c>
      <c r="J127" s="9" t="str">
        <f>VLOOKUP($A127,Basis!$A:$P,16,FALSE)</f>
        <v>HMIDUO2023</v>
      </c>
    </row>
    <row r="128" spans="1:10" x14ac:dyDescent="0.25">
      <c r="A128" s="9" t="s">
        <v>5009</v>
      </c>
      <c r="B128" s="9">
        <f>VLOOKUP($A128,Basis!$A:$P,4,FALSE)</f>
        <v>52.216359998999998</v>
      </c>
      <c r="C128" s="9">
        <f>VLOOKUP($A128,Basis!$A:$P,5,FALSE)</f>
        <v>5.1937898999999996</v>
      </c>
      <c r="D128" s="9" t="str">
        <f>VLOOKUP($A128,Basis!$A:$P,6,FALSE)</f>
        <v>Willem Barentszweg</v>
      </c>
      <c r="E128" s="9" t="str">
        <f>VLOOKUP($A128,Basis!$A:$P,7,FALSE)</f>
        <v>9A</v>
      </c>
      <c r="F128" s="9" t="str">
        <f>VLOOKUP($A128,Basis!$A:$P,8,FALSE)</f>
        <v>1212BK</v>
      </c>
      <c r="G128" s="9" t="str">
        <f>VLOOKUP($A128,Basis!$A:$P,9,FALSE)</f>
        <v>Hilversum</v>
      </c>
      <c r="H128" s="9" t="str">
        <f>VLOOKUP($A128,Basis!$A:$P,11,FALSE)</f>
        <v>PMD</v>
      </c>
      <c r="I128" s="9" t="str">
        <f>VLOOKUP($A128,Basis!$A:$P,13,FALSE)</f>
        <v>OGDUO</v>
      </c>
      <c r="J128" s="9" t="str">
        <f>VLOOKUP($A128,Basis!$A:$P,16,FALSE)</f>
        <v>HMIDUO2023</v>
      </c>
    </row>
    <row r="129" spans="1:10" x14ac:dyDescent="0.25">
      <c r="A129" s="9" t="s">
        <v>5373</v>
      </c>
      <c r="B129" s="9">
        <f>VLOOKUP($A129,Basis!$A:$P,4,FALSE)</f>
        <v>52.219234999999998</v>
      </c>
      <c r="C129" s="9">
        <f>VLOOKUP($A129,Basis!$A:$P,5,FALSE)</f>
        <v>5.1942159999999999</v>
      </c>
      <c r="D129" s="9" t="str">
        <f>VLOOKUP($A129,Basis!$A:$P,6,FALSE)</f>
        <v>Willem Bontekoestraat</v>
      </c>
      <c r="E129" s="9" t="str">
        <f>VLOOKUP($A129,Basis!$A:$P,7,FALSE)</f>
        <v>1</v>
      </c>
      <c r="F129" s="9" t="str">
        <f>VLOOKUP($A129,Basis!$A:$P,8,FALSE)</f>
        <v>1212BX</v>
      </c>
      <c r="G129" s="9" t="str">
        <f>VLOOKUP($A129,Basis!$A:$P,9,FALSE)</f>
        <v>Hilversum</v>
      </c>
      <c r="H129" s="9" t="str">
        <f>VLOOKUP($A129,Basis!$A:$P,11,FALSE)</f>
        <v>GLAS</v>
      </c>
      <c r="I129" s="9" t="str">
        <f>VLOOKUP($A129,Basis!$A:$P,13,FALSE)</f>
        <v>Ondergronds</v>
      </c>
      <c r="J129" s="9" t="str">
        <f>VLOOKUP($A129,Basis!$A:$P,16,FALSE)</f>
        <v>Onbekend</v>
      </c>
    </row>
    <row r="130" spans="1:10" x14ac:dyDescent="0.25">
      <c r="A130" s="9" t="s">
        <v>1146</v>
      </c>
      <c r="B130" s="9">
        <f>VLOOKUP($A130,Basis!$A:$P,4,FALSE)</f>
        <v>52.219123840332003</v>
      </c>
      <c r="C130" s="9">
        <f>VLOOKUP($A130,Basis!$A:$P,5,FALSE)</f>
        <v>5.1942300796508798</v>
      </c>
      <c r="D130" s="9" t="str">
        <f>VLOOKUP($A130,Basis!$A:$P,6,FALSE)</f>
        <v>Willem Bontekoestraat</v>
      </c>
      <c r="E130" s="9" t="str">
        <f>VLOOKUP($A130,Basis!$A:$P,7,FALSE)</f>
        <v>1</v>
      </c>
      <c r="F130" s="9" t="str">
        <f>VLOOKUP($A130,Basis!$A:$P,8,FALSE)</f>
        <v>1212BX</v>
      </c>
      <c r="G130" s="9" t="str">
        <f>VLOOKUP($A130,Basis!$A:$P,9,FALSE)</f>
        <v>Hilversum</v>
      </c>
      <c r="H130" s="9" t="str">
        <f>VLOOKUP($A130,Basis!$A:$P,11,FALSE)</f>
        <v>OPK</v>
      </c>
      <c r="I130" s="9" t="str">
        <f>VLOOKUP($A130,Basis!$A:$P,13,FALSE)</f>
        <v>Ondergronds</v>
      </c>
      <c r="J130" s="9" t="str">
        <f>VLOOKUP($A130,Basis!$A:$P,16,FALSE)</f>
        <v>HMISOL2020</v>
      </c>
    </row>
    <row r="131" spans="1:10" x14ac:dyDescent="0.25">
      <c r="A131" s="9" t="s">
        <v>2013</v>
      </c>
      <c r="B131" s="9">
        <f>VLOOKUP($A131,Basis!$A:$P,4,FALSE)</f>
        <v>52.219207892242999</v>
      </c>
      <c r="C131" s="9">
        <f>VLOOKUP($A131,Basis!$A:$P,5,FALSE)</f>
        <v>5.19426388666517</v>
      </c>
      <c r="D131" s="9" t="str">
        <f>VLOOKUP($A131,Basis!$A:$P,6,FALSE)</f>
        <v>Willem Bontekoestraat</v>
      </c>
      <c r="E131" s="9" t="str">
        <f>VLOOKUP($A131,Basis!$A:$P,7,FALSE)</f>
        <v>1</v>
      </c>
      <c r="F131" s="9" t="str">
        <f>VLOOKUP($A131,Basis!$A:$P,8,FALSE)</f>
        <v>1212BX</v>
      </c>
      <c r="G131" s="9" t="str">
        <f>VLOOKUP($A131,Basis!$A:$P,9,FALSE)</f>
        <v>Hilversum</v>
      </c>
      <c r="H131" s="9" t="str">
        <f>VLOOKUP($A131,Basis!$A:$P,11,FALSE)</f>
        <v>REST</v>
      </c>
      <c r="I131" s="9" t="str">
        <f>VLOOKUP($A131,Basis!$A:$P,13,FALSE)</f>
        <v>Ondergronds</v>
      </c>
      <c r="J131" s="9" t="str">
        <f>VLOOKUP($A131,Basis!$A:$P,16,FALSE)</f>
        <v>HMISOL2017</v>
      </c>
    </row>
    <row r="132" spans="1:10" x14ac:dyDescent="0.25">
      <c r="A132" s="9" t="s">
        <v>907</v>
      </c>
      <c r="B132" s="9">
        <f>VLOOKUP($A132,Basis!$A:$P,4,FALSE)</f>
        <v>52.219123840332003</v>
      </c>
      <c r="C132" s="9">
        <f>VLOOKUP($A132,Basis!$A:$P,5,FALSE)</f>
        <v>5.1942300796508798</v>
      </c>
      <c r="D132" s="9" t="str">
        <f>VLOOKUP($A132,Basis!$A:$P,6,FALSE)</f>
        <v>Willem Bontekoestraat</v>
      </c>
      <c r="E132" s="9" t="str">
        <f>VLOOKUP($A132,Basis!$A:$P,7,FALSE)</f>
        <v>1</v>
      </c>
      <c r="F132" s="9" t="str">
        <f>VLOOKUP($A132,Basis!$A:$P,8,FALSE)</f>
        <v>1212BX</v>
      </c>
      <c r="G132" s="9" t="str">
        <f>VLOOKUP($A132,Basis!$A:$P,9,FALSE)</f>
        <v>Hilversum</v>
      </c>
      <c r="H132" s="9" t="str">
        <f>VLOOKUP($A132,Basis!$A:$P,11,FALSE)</f>
        <v>REST</v>
      </c>
      <c r="I132" s="9" t="str">
        <f>VLOOKUP($A132,Basis!$A:$P,13,FALSE)</f>
        <v>Ondergronds</v>
      </c>
      <c r="J132" s="9" t="str">
        <f>VLOOKUP($A132,Basis!$A:$P,16,FALSE)</f>
        <v>HMISOL2016</v>
      </c>
    </row>
    <row r="133" spans="1:10" x14ac:dyDescent="0.25">
      <c r="A133" s="9" t="s">
        <v>1526</v>
      </c>
      <c r="B133" s="9">
        <f>VLOOKUP($A133,Basis!$A:$P,4,FALSE)</f>
        <v>52.218086999999997</v>
      </c>
      <c r="C133" s="9">
        <f>VLOOKUP($A133,Basis!$A:$P,5,FALSE)</f>
        <v>5.1957630000000004</v>
      </c>
      <c r="D133" s="9" t="str">
        <f>VLOOKUP($A133,Basis!$A:$P,6,FALSE)</f>
        <v>Oosterengweg</v>
      </c>
      <c r="E133" s="9" t="str">
        <f>VLOOKUP($A133,Basis!$A:$P,7,FALSE)</f>
        <v>186</v>
      </c>
      <c r="F133" s="9" t="str">
        <f>VLOOKUP($A133,Basis!$A:$P,8,FALSE)</f>
        <v>1212CS</v>
      </c>
      <c r="G133" s="9" t="str">
        <f>VLOOKUP($A133,Basis!$A:$P,9,FALSE)</f>
        <v>Hilversum</v>
      </c>
      <c r="H133" s="9" t="str">
        <f>VLOOKUP($A133,Basis!$A:$P,11,FALSE)</f>
        <v>GFT</v>
      </c>
      <c r="I133" s="9" t="str">
        <f>VLOOKUP($A133,Basis!$A:$P,13,FALSE)</f>
        <v>Bovengronds</v>
      </c>
      <c r="J133" s="9" t="str">
        <f>VLOOKUP($A133,Basis!$A:$P,16,FALSE)</f>
        <v>MCBG242022</v>
      </c>
    </row>
    <row r="134" spans="1:10" x14ac:dyDescent="0.25">
      <c r="A134" s="9" t="s">
        <v>4677</v>
      </c>
      <c r="B134" s="9">
        <f>VLOOKUP($A134,Basis!$A:$P,4,FALSE)</f>
        <v>52.218086999999997</v>
      </c>
      <c r="C134" s="9">
        <f>VLOOKUP($A134,Basis!$A:$P,5,FALSE)</f>
        <v>5.1957630000000004</v>
      </c>
      <c r="D134" s="9" t="str">
        <f>VLOOKUP($A134,Basis!$A:$P,6,FALSE)</f>
        <v>Oosterengweg</v>
      </c>
      <c r="E134" s="9" t="str">
        <f>VLOOKUP($A134,Basis!$A:$P,7,FALSE)</f>
        <v>186</v>
      </c>
      <c r="F134" s="9" t="str">
        <f>VLOOKUP($A134,Basis!$A:$P,8,FALSE)</f>
        <v>1212CS</v>
      </c>
      <c r="G134" s="9" t="str">
        <f>VLOOKUP($A134,Basis!$A:$P,9,FALSE)</f>
        <v>Hilversum</v>
      </c>
      <c r="H134" s="9" t="str">
        <f>VLOOKUP($A134,Basis!$A:$P,11,FALSE)</f>
        <v>REST</v>
      </c>
      <c r="I134" s="9" t="str">
        <f>VLOOKUP($A134,Basis!$A:$P,13,FALSE)</f>
        <v>OGDUO</v>
      </c>
      <c r="J134" s="9" t="str">
        <f>VLOOKUP($A134,Basis!$A:$P,16,FALSE)</f>
        <v>HMIDUO2022</v>
      </c>
    </row>
    <row r="135" spans="1:10" x14ac:dyDescent="0.25">
      <c r="A135" s="9" t="s">
        <v>4673</v>
      </c>
      <c r="B135" s="9">
        <f>VLOOKUP($A135,Basis!$A:$P,4,FALSE)</f>
        <v>52.218086999999997</v>
      </c>
      <c r="C135" s="9">
        <f>VLOOKUP($A135,Basis!$A:$P,5,FALSE)</f>
        <v>5.1957630000000004</v>
      </c>
      <c r="D135" s="9" t="str">
        <f>VLOOKUP($A135,Basis!$A:$P,6,FALSE)</f>
        <v>Oosterengweg</v>
      </c>
      <c r="E135" s="9" t="str">
        <f>VLOOKUP($A135,Basis!$A:$P,7,FALSE)</f>
        <v>186</v>
      </c>
      <c r="F135" s="9" t="str">
        <f>VLOOKUP($A135,Basis!$A:$P,8,FALSE)</f>
        <v>1212CS</v>
      </c>
      <c r="G135" s="9" t="str">
        <f>VLOOKUP($A135,Basis!$A:$P,9,FALSE)</f>
        <v>Hilversum</v>
      </c>
      <c r="H135" s="9" t="str">
        <f>VLOOKUP($A135,Basis!$A:$P,11,FALSE)</f>
        <v>PMD</v>
      </c>
      <c r="I135" s="9" t="str">
        <f>VLOOKUP($A135,Basis!$A:$P,13,FALSE)</f>
        <v>OGDUO</v>
      </c>
      <c r="J135" s="9" t="str">
        <f>VLOOKUP($A135,Basis!$A:$P,16,FALSE)</f>
        <v>HMIDUO2022</v>
      </c>
    </row>
    <row r="136" spans="1:10" x14ac:dyDescent="0.25">
      <c r="A136" s="9" t="s">
        <v>481</v>
      </c>
      <c r="B136" s="9">
        <f>VLOOKUP($A136,Basis!$A:$P,4,FALSE)</f>
        <v>52.2188529968262</v>
      </c>
      <c r="C136" s="9">
        <f>VLOOKUP($A136,Basis!$A:$P,5,FALSE)</f>
        <v>5.1968021392822301</v>
      </c>
      <c r="D136" s="9" t="str">
        <f>VLOOKUP($A136,Basis!$A:$P,6,FALSE)</f>
        <v>Compagnieweg</v>
      </c>
      <c r="E136" s="9" t="str">
        <f>VLOOKUP($A136,Basis!$A:$P,7,FALSE)</f>
        <v>26</v>
      </c>
      <c r="F136" s="9" t="str">
        <f>VLOOKUP($A136,Basis!$A:$P,8,FALSE)</f>
        <v>1212EA</v>
      </c>
      <c r="G136" s="9" t="str">
        <f>VLOOKUP($A136,Basis!$A:$P,9,FALSE)</f>
        <v>Hilversum</v>
      </c>
      <c r="H136" s="9" t="str">
        <f>VLOOKUP($A136,Basis!$A:$P,11,FALSE)</f>
        <v>GFT</v>
      </c>
      <c r="I136" s="9" t="str">
        <f>VLOOKUP($A136,Basis!$A:$P,13,FALSE)</f>
        <v>Bovengronds</v>
      </c>
      <c r="J136" s="9" t="str">
        <f>VLOOKUP($A136,Basis!$A:$P,16,FALSE)</f>
        <v>MCBG242021</v>
      </c>
    </row>
    <row r="137" spans="1:10" x14ac:dyDescent="0.25">
      <c r="A137" s="9" t="s">
        <v>1671</v>
      </c>
      <c r="B137" s="9">
        <f>VLOOKUP($A137,Basis!$A:$P,4,FALSE)</f>
        <v>52.2188529968262</v>
      </c>
      <c r="C137" s="9">
        <f>VLOOKUP($A137,Basis!$A:$P,5,FALSE)</f>
        <v>5.1968021392822301</v>
      </c>
      <c r="D137" s="9" t="str">
        <f>VLOOKUP($A137,Basis!$A:$P,6,FALSE)</f>
        <v>Compagnieweg</v>
      </c>
      <c r="E137" s="9" t="str">
        <f>VLOOKUP($A137,Basis!$A:$P,7,FALSE)</f>
        <v>26</v>
      </c>
      <c r="F137" s="9" t="str">
        <f>VLOOKUP($A137,Basis!$A:$P,8,FALSE)</f>
        <v>1212EA</v>
      </c>
      <c r="G137" s="9" t="str">
        <f>VLOOKUP($A137,Basis!$A:$P,9,FALSE)</f>
        <v>Hilversum</v>
      </c>
      <c r="H137" s="9" t="str">
        <f>VLOOKUP($A137,Basis!$A:$P,11,FALSE)</f>
        <v>OPK</v>
      </c>
      <c r="I137" s="9" t="str">
        <f>VLOOKUP($A137,Basis!$A:$P,13,FALSE)</f>
        <v>Ondergronds</v>
      </c>
      <c r="J137" s="9" t="str">
        <f>VLOOKUP($A137,Basis!$A:$P,16,FALSE)</f>
        <v>HMISOL2018</v>
      </c>
    </row>
    <row r="138" spans="1:10" x14ac:dyDescent="0.25">
      <c r="A138" s="9" t="s">
        <v>753</v>
      </c>
      <c r="B138" s="9">
        <f>VLOOKUP($A138,Basis!$A:$P,4,FALSE)</f>
        <v>52.2188529968262</v>
      </c>
      <c r="C138" s="9">
        <f>VLOOKUP($A138,Basis!$A:$P,5,FALSE)</f>
        <v>5.1968021392822301</v>
      </c>
      <c r="D138" s="9" t="str">
        <f>VLOOKUP($A138,Basis!$A:$P,6,FALSE)</f>
        <v>Compagnieweg</v>
      </c>
      <c r="E138" s="9" t="str">
        <f>VLOOKUP($A138,Basis!$A:$P,7,FALSE)</f>
        <v>26</v>
      </c>
      <c r="F138" s="9" t="str">
        <f>VLOOKUP($A138,Basis!$A:$P,8,FALSE)</f>
        <v>1212EA</v>
      </c>
      <c r="G138" s="9" t="str">
        <f>VLOOKUP($A138,Basis!$A:$P,9,FALSE)</f>
        <v>Hilversum</v>
      </c>
      <c r="H138" s="9" t="str">
        <f>VLOOKUP($A138,Basis!$A:$P,11,FALSE)</f>
        <v>REST</v>
      </c>
      <c r="I138" s="9" t="str">
        <f>VLOOKUP($A138,Basis!$A:$P,13,FALSE)</f>
        <v>Ondergronds</v>
      </c>
      <c r="J138" s="9" t="str">
        <f>VLOOKUP($A138,Basis!$A:$P,16,FALSE)</f>
        <v>HMISOL2017</v>
      </c>
    </row>
    <row r="139" spans="1:10" x14ac:dyDescent="0.25">
      <c r="A139" s="9" t="s">
        <v>1661</v>
      </c>
      <c r="B139" s="9">
        <f>VLOOKUP($A139,Basis!$A:$P,4,FALSE)</f>
        <v>52.2188529968262</v>
      </c>
      <c r="C139" s="9">
        <f>VLOOKUP($A139,Basis!$A:$P,5,FALSE)</f>
        <v>5.1968021392822301</v>
      </c>
      <c r="D139" s="9" t="str">
        <f>VLOOKUP($A139,Basis!$A:$P,6,FALSE)</f>
        <v>Compagnieweg</v>
      </c>
      <c r="E139" s="9" t="str">
        <f>VLOOKUP($A139,Basis!$A:$P,7,FALSE)</f>
        <v>26</v>
      </c>
      <c r="F139" s="9" t="str">
        <f>VLOOKUP($A139,Basis!$A:$P,8,FALSE)</f>
        <v>1212EA</v>
      </c>
      <c r="G139" s="9" t="str">
        <f>VLOOKUP($A139,Basis!$A:$P,9,FALSE)</f>
        <v>Hilversum</v>
      </c>
      <c r="H139" s="9" t="str">
        <f>VLOOKUP($A139,Basis!$A:$P,11,FALSE)</f>
        <v>PMD</v>
      </c>
      <c r="I139" s="9" t="str">
        <f>VLOOKUP($A139,Basis!$A:$P,13,FALSE)</f>
        <v>Ondergronds</v>
      </c>
      <c r="J139" s="9" t="str">
        <f>VLOOKUP($A139,Basis!$A:$P,16,FALSE)</f>
        <v>HMISOL2018</v>
      </c>
    </row>
    <row r="140" spans="1:10" x14ac:dyDescent="0.25">
      <c r="A140" s="9" t="s">
        <v>611</v>
      </c>
      <c r="B140" s="9">
        <f>VLOOKUP($A140,Basis!$A:$P,4,FALSE)</f>
        <v>52.2188529968262</v>
      </c>
      <c r="C140" s="9">
        <f>VLOOKUP($A140,Basis!$A:$P,5,FALSE)</f>
        <v>5.1968021392822301</v>
      </c>
      <c r="D140" s="9" t="str">
        <f>VLOOKUP($A140,Basis!$A:$P,6,FALSE)</f>
        <v>Compagnieweg</v>
      </c>
      <c r="E140" s="9" t="str">
        <f>VLOOKUP($A140,Basis!$A:$P,7,FALSE)</f>
        <v>26</v>
      </c>
      <c r="F140" s="9" t="str">
        <f>VLOOKUP($A140,Basis!$A:$P,8,FALSE)</f>
        <v>1212EA</v>
      </c>
      <c r="G140" s="9" t="str">
        <f>VLOOKUP($A140,Basis!$A:$P,9,FALSE)</f>
        <v>Hilversum</v>
      </c>
      <c r="H140" s="9" t="str">
        <f>VLOOKUP($A140,Basis!$A:$P,11,FALSE)</f>
        <v>PMD</v>
      </c>
      <c r="I140" s="9" t="str">
        <f>VLOOKUP($A140,Basis!$A:$P,13,FALSE)</f>
        <v>Ondergronds</v>
      </c>
      <c r="J140" s="9" t="str">
        <f>VLOOKUP($A140,Basis!$A:$P,16,FALSE)</f>
        <v>HMISOL2018</v>
      </c>
    </row>
    <row r="141" spans="1:10" x14ac:dyDescent="0.25">
      <c r="A141" s="9" t="s">
        <v>466</v>
      </c>
      <c r="B141" s="9">
        <f>VLOOKUP($A141,Basis!$A:$P,4,FALSE)</f>
        <v>52.217872619628899</v>
      </c>
      <c r="C141" s="9">
        <f>VLOOKUP($A141,Basis!$A:$P,5,FALSE)</f>
        <v>5.1974010467529297</v>
      </c>
      <c r="D141" s="9" t="str">
        <f>VLOOKUP($A141,Basis!$A:$P,6,FALSE)</f>
        <v>Compagnieweg</v>
      </c>
      <c r="E141" s="9" t="str">
        <f>VLOOKUP($A141,Basis!$A:$P,7,FALSE)</f>
        <v>96</v>
      </c>
      <c r="F141" s="9" t="str">
        <f>VLOOKUP($A141,Basis!$A:$P,8,FALSE)</f>
        <v>1212EB</v>
      </c>
      <c r="G141" s="9" t="str">
        <f>VLOOKUP($A141,Basis!$A:$P,9,FALSE)</f>
        <v>Hilversum</v>
      </c>
      <c r="H141" s="9" t="str">
        <f>VLOOKUP($A141,Basis!$A:$P,11,FALSE)</f>
        <v>GFT</v>
      </c>
      <c r="I141" s="9" t="str">
        <f>VLOOKUP($A141,Basis!$A:$P,13,FALSE)</f>
        <v>Bovengronds</v>
      </c>
      <c r="J141" s="9" t="str">
        <f>VLOOKUP($A141,Basis!$A:$P,16,FALSE)</f>
        <v>MCBG242021</v>
      </c>
    </row>
    <row r="142" spans="1:10" x14ac:dyDescent="0.25">
      <c r="A142" s="9" t="s">
        <v>734</v>
      </c>
      <c r="B142" s="9">
        <f>VLOOKUP($A142,Basis!$A:$P,4,FALSE)</f>
        <v>52.217872619628899</v>
      </c>
      <c r="C142" s="9">
        <f>VLOOKUP($A142,Basis!$A:$P,5,FALSE)</f>
        <v>5.1974010467529297</v>
      </c>
      <c r="D142" s="9" t="str">
        <f>VLOOKUP($A142,Basis!$A:$P,6,FALSE)</f>
        <v>Compagnieweg</v>
      </c>
      <c r="E142" s="9" t="str">
        <f>VLOOKUP($A142,Basis!$A:$P,7,FALSE)</f>
        <v>96</v>
      </c>
      <c r="F142" s="9" t="str">
        <f>VLOOKUP($A142,Basis!$A:$P,8,FALSE)</f>
        <v>1212EB</v>
      </c>
      <c r="G142" s="9" t="str">
        <f>VLOOKUP($A142,Basis!$A:$P,9,FALSE)</f>
        <v>Hilversum</v>
      </c>
      <c r="H142" s="9" t="str">
        <f>VLOOKUP($A142,Basis!$A:$P,11,FALSE)</f>
        <v>REST</v>
      </c>
      <c r="I142" s="9" t="str">
        <f>VLOOKUP($A142,Basis!$A:$P,13,FALSE)</f>
        <v>Ondergronds</v>
      </c>
      <c r="J142" s="9" t="str">
        <f>VLOOKUP($A142,Basis!$A:$P,16,FALSE)</f>
        <v>HMISOL2017</v>
      </c>
    </row>
    <row r="143" spans="1:10" x14ac:dyDescent="0.25">
      <c r="A143" s="9" t="s">
        <v>1694</v>
      </c>
      <c r="B143" s="9">
        <f>VLOOKUP($A143,Basis!$A:$P,4,FALSE)</f>
        <v>52.217872619628899</v>
      </c>
      <c r="C143" s="9">
        <f>VLOOKUP($A143,Basis!$A:$P,5,FALSE)</f>
        <v>5.1974010467529297</v>
      </c>
      <c r="D143" s="9" t="str">
        <f>VLOOKUP($A143,Basis!$A:$P,6,FALSE)</f>
        <v>Compagnieweg</v>
      </c>
      <c r="E143" s="9" t="str">
        <f>VLOOKUP($A143,Basis!$A:$P,7,FALSE)</f>
        <v>96</v>
      </c>
      <c r="F143" s="9" t="str">
        <f>VLOOKUP($A143,Basis!$A:$P,8,FALSE)</f>
        <v>1212EB</v>
      </c>
      <c r="G143" s="9" t="str">
        <f>VLOOKUP($A143,Basis!$A:$P,9,FALSE)</f>
        <v>Hilversum</v>
      </c>
      <c r="H143" s="9" t="str">
        <f>VLOOKUP($A143,Basis!$A:$P,11,FALSE)</f>
        <v>PMD</v>
      </c>
      <c r="I143" s="9" t="str">
        <f>VLOOKUP($A143,Basis!$A:$P,13,FALSE)</f>
        <v>Ondergronds</v>
      </c>
      <c r="J143" s="9" t="str">
        <f>VLOOKUP($A143,Basis!$A:$P,16,FALSE)</f>
        <v>HMISOL2019</v>
      </c>
    </row>
    <row r="144" spans="1:10" x14ac:dyDescent="0.25">
      <c r="A144" s="9" t="s">
        <v>1573</v>
      </c>
      <c r="B144" s="9">
        <f>VLOOKUP($A144,Basis!$A:$P,4,FALSE)</f>
        <v>52.217475891113303</v>
      </c>
      <c r="C144" s="9">
        <f>VLOOKUP($A144,Basis!$A:$P,5,FALSE)</f>
        <v>5.1976609230041504</v>
      </c>
      <c r="D144" s="9" t="str">
        <f>VLOOKUP($A144,Basis!$A:$P,6,FALSE)</f>
        <v>Compagnieweg</v>
      </c>
      <c r="E144" s="9" t="str">
        <f>VLOOKUP($A144,Basis!$A:$P,7,FALSE)</f>
        <v>132</v>
      </c>
      <c r="F144" s="9" t="str">
        <f>VLOOKUP($A144,Basis!$A:$P,8,FALSE)</f>
        <v>1212EC</v>
      </c>
      <c r="G144" s="9" t="str">
        <f>VLOOKUP($A144,Basis!$A:$P,9,FALSE)</f>
        <v>Hilversum</v>
      </c>
      <c r="H144" s="9" t="str">
        <f>VLOOKUP($A144,Basis!$A:$P,11,FALSE)</f>
        <v>GFT</v>
      </c>
      <c r="I144" s="9" t="str">
        <f>VLOOKUP($A144,Basis!$A:$P,13,FALSE)</f>
        <v>Bovengronds</v>
      </c>
      <c r="J144" s="9" t="str">
        <f>VLOOKUP($A144,Basis!$A:$P,16,FALSE)</f>
        <v>MCBG242022</v>
      </c>
    </row>
    <row r="145" spans="1:10" x14ac:dyDescent="0.25">
      <c r="A145" s="9" t="s">
        <v>606</v>
      </c>
      <c r="B145" s="9">
        <f>VLOOKUP($A145,Basis!$A:$P,4,FALSE)</f>
        <v>52.217475891113303</v>
      </c>
      <c r="C145" s="9">
        <f>VLOOKUP($A145,Basis!$A:$P,5,FALSE)</f>
        <v>5.1976609230041504</v>
      </c>
      <c r="D145" s="9" t="str">
        <f>VLOOKUP($A145,Basis!$A:$P,6,FALSE)</f>
        <v>Compagnieweg</v>
      </c>
      <c r="E145" s="9" t="str">
        <f>VLOOKUP($A145,Basis!$A:$P,7,FALSE)</f>
        <v>132</v>
      </c>
      <c r="F145" s="9" t="str">
        <f>VLOOKUP($A145,Basis!$A:$P,8,FALSE)</f>
        <v>1212EC</v>
      </c>
      <c r="G145" s="9" t="str">
        <f>VLOOKUP($A145,Basis!$A:$P,9,FALSE)</f>
        <v>Hilversum</v>
      </c>
      <c r="H145" s="9" t="str">
        <f>VLOOKUP($A145,Basis!$A:$P,11,FALSE)</f>
        <v>REST</v>
      </c>
      <c r="I145" s="9" t="str">
        <f>VLOOKUP($A145,Basis!$A:$P,13,FALSE)</f>
        <v>Ondergronds</v>
      </c>
      <c r="J145" s="9" t="str">
        <f>VLOOKUP($A145,Basis!$A:$P,16,FALSE)</f>
        <v>HMISOL2017</v>
      </c>
    </row>
    <row r="146" spans="1:10" x14ac:dyDescent="0.25">
      <c r="A146" s="9" t="s">
        <v>1690</v>
      </c>
      <c r="B146" s="9">
        <f>VLOOKUP($A146,Basis!$A:$P,4,FALSE)</f>
        <v>52.217475891113303</v>
      </c>
      <c r="C146" s="9">
        <f>VLOOKUP($A146,Basis!$A:$P,5,FALSE)</f>
        <v>5.1976609230041504</v>
      </c>
      <c r="D146" s="9" t="str">
        <f>VLOOKUP($A146,Basis!$A:$P,6,FALSE)</f>
        <v>Compagnieweg</v>
      </c>
      <c r="E146" s="9" t="str">
        <f>VLOOKUP($A146,Basis!$A:$P,7,FALSE)</f>
        <v>132</v>
      </c>
      <c r="F146" s="9" t="str">
        <f>VLOOKUP($A146,Basis!$A:$P,8,FALSE)</f>
        <v>1212EC</v>
      </c>
      <c r="G146" s="9" t="str">
        <f>VLOOKUP($A146,Basis!$A:$P,9,FALSE)</f>
        <v>Hilversum</v>
      </c>
      <c r="H146" s="9" t="str">
        <f>VLOOKUP($A146,Basis!$A:$P,11,FALSE)</f>
        <v>PMD</v>
      </c>
      <c r="I146" s="9" t="str">
        <f>VLOOKUP($A146,Basis!$A:$P,13,FALSE)</f>
        <v>Ondergronds</v>
      </c>
      <c r="J146" s="9" t="str">
        <f>VLOOKUP($A146,Basis!$A:$P,16,FALSE)</f>
        <v>HMISOL2018</v>
      </c>
    </row>
    <row r="147" spans="1:10" x14ac:dyDescent="0.25">
      <c r="A147" s="9" t="s">
        <v>1692</v>
      </c>
      <c r="B147" s="9">
        <f>VLOOKUP($A147,Basis!$A:$P,4,FALSE)</f>
        <v>52.217475891113303</v>
      </c>
      <c r="C147" s="9">
        <f>VLOOKUP($A147,Basis!$A:$P,5,FALSE)</f>
        <v>5.1976609230041504</v>
      </c>
      <c r="D147" s="9" t="str">
        <f>VLOOKUP($A147,Basis!$A:$P,6,FALSE)</f>
        <v>Compagnieweg</v>
      </c>
      <c r="E147" s="9" t="str">
        <f>VLOOKUP($A147,Basis!$A:$P,7,FALSE)</f>
        <v>132</v>
      </c>
      <c r="F147" s="9" t="str">
        <f>VLOOKUP($A147,Basis!$A:$P,8,FALSE)</f>
        <v>1212EC</v>
      </c>
      <c r="G147" s="9" t="str">
        <f>VLOOKUP($A147,Basis!$A:$P,9,FALSE)</f>
        <v>Hilversum</v>
      </c>
      <c r="H147" s="9" t="str">
        <f>VLOOKUP($A147,Basis!$A:$P,11,FALSE)</f>
        <v>PMD</v>
      </c>
      <c r="I147" s="9" t="str">
        <f>VLOOKUP($A147,Basis!$A:$P,13,FALSE)</f>
        <v>Ondergronds</v>
      </c>
      <c r="J147" s="9" t="str">
        <f>VLOOKUP($A147,Basis!$A:$P,16,FALSE)</f>
        <v>HMISOL2018</v>
      </c>
    </row>
    <row r="148" spans="1:10" x14ac:dyDescent="0.25">
      <c r="A148" s="9" t="s">
        <v>477</v>
      </c>
      <c r="B148" s="9">
        <f>VLOOKUP($A148,Basis!$A:$P,4,FALSE)</f>
        <v>52.218574523925803</v>
      </c>
      <c r="C148" s="9">
        <f>VLOOKUP($A148,Basis!$A:$P,5,FALSE)</f>
        <v>5.1986098289489702</v>
      </c>
      <c r="D148" s="9" t="str">
        <f>VLOOKUP($A148,Basis!$A:$P,6,FALSE)</f>
        <v>Zeevaertweg</v>
      </c>
      <c r="E148" s="9" t="str">
        <f>VLOOKUP($A148,Basis!$A:$P,7,FALSE)</f>
        <v>1</v>
      </c>
      <c r="F148" s="9" t="str">
        <f>VLOOKUP($A148,Basis!$A:$P,8,FALSE)</f>
        <v>1212ED</v>
      </c>
      <c r="G148" s="9" t="str">
        <f>VLOOKUP($A148,Basis!$A:$P,9,FALSE)</f>
        <v>Hilversum</v>
      </c>
      <c r="H148" s="9" t="str">
        <f>VLOOKUP($A148,Basis!$A:$P,11,FALSE)</f>
        <v>GFT</v>
      </c>
      <c r="I148" s="9" t="str">
        <f>VLOOKUP($A148,Basis!$A:$P,13,FALSE)</f>
        <v>Bovengronds</v>
      </c>
      <c r="J148" s="9" t="str">
        <f>VLOOKUP($A148,Basis!$A:$P,16,FALSE)</f>
        <v>MCBG242021</v>
      </c>
    </row>
    <row r="149" spans="1:10" x14ac:dyDescent="0.25">
      <c r="A149" s="9" t="s">
        <v>873</v>
      </c>
      <c r="B149" s="9">
        <f>VLOOKUP($A149,Basis!$A:$P,4,FALSE)</f>
        <v>52.218574523925803</v>
      </c>
      <c r="C149" s="9">
        <f>VLOOKUP($A149,Basis!$A:$P,5,FALSE)</f>
        <v>5.1986098289489702</v>
      </c>
      <c r="D149" s="9" t="str">
        <f>VLOOKUP($A149,Basis!$A:$P,6,FALSE)</f>
        <v>Zeevaertweg</v>
      </c>
      <c r="E149" s="9" t="str">
        <f>VLOOKUP($A149,Basis!$A:$P,7,FALSE)</f>
        <v>1</v>
      </c>
      <c r="F149" s="9" t="str">
        <f>VLOOKUP($A149,Basis!$A:$P,8,FALSE)</f>
        <v>1212ED</v>
      </c>
      <c r="G149" s="9" t="str">
        <f>VLOOKUP($A149,Basis!$A:$P,9,FALSE)</f>
        <v>Hilversum</v>
      </c>
      <c r="H149" s="9" t="str">
        <f>VLOOKUP($A149,Basis!$A:$P,11,FALSE)</f>
        <v>REST</v>
      </c>
      <c r="I149" s="9" t="str">
        <f>VLOOKUP($A149,Basis!$A:$P,13,FALSE)</f>
        <v>Ondergronds</v>
      </c>
      <c r="J149" s="9" t="str">
        <f>VLOOKUP($A149,Basis!$A:$P,16,FALSE)</f>
        <v>HMISOL2017</v>
      </c>
    </row>
    <row r="150" spans="1:10" x14ac:dyDescent="0.25">
      <c r="A150" s="9" t="s">
        <v>871</v>
      </c>
      <c r="B150" s="9">
        <f>VLOOKUP($A150,Basis!$A:$P,4,FALSE)</f>
        <v>52.218574523925803</v>
      </c>
      <c r="C150" s="9">
        <f>VLOOKUP($A150,Basis!$A:$P,5,FALSE)</f>
        <v>5.1986098289489702</v>
      </c>
      <c r="D150" s="9" t="str">
        <f>VLOOKUP($A150,Basis!$A:$P,6,FALSE)</f>
        <v>Zeevaertweg</v>
      </c>
      <c r="E150" s="9" t="str">
        <f>VLOOKUP($A150,Basis!$A:$P,7,FALSE)</f>
        <v>1</v>
      </c>
      <c r="F150" s="9" t="str">
        <f>VLOOKUP($A150,Basis!$A:$P,8,FALSE)</f>
        <v>1212ED</v>
      </c>
      <c r="G150" s="9" t="str">
        <f>VLOOKUP($A150,Basis!$A:$P,9,FALSE)</f>
        <v>Hilversum</v>
      </c>
      <c r="H150" s="9" t="str">
        <f>VLOOKUP($A150,Basis!$A:$P,11,FALSE)</f>
        <v>PMD</v>
      </c>
      <c r="I150" s="9" t="str">
        <f>VLOOKUP($A150,Basis!$A:$P,13,FALSE)</f>
        <v>OGDUO</v>
      </c>
      <c r="J150" s="9" t="str">
        <f>VLOOKUP($A150,Basis!$A:$P,16,FALSE)</f>
        <v>HMIDUO2019</v>
      </c>
    </row>
    <row r="151" spans="1:10" x14ac:dyDescent="0.25">
      <c r="A151" s="9" t="s">
        <v>456</v>
      </c>
      <c r="B151" s="9">
        <f>VLOOKUP($A151,Basis!$A:$P,4,FALSE)</f>
        <v>52.217437744140597</v>
      </c>
      <c r="C151" s="9">
        <f>VLOOKUP($A151,Basis!$A:$P,5,FALSE)</f>
        <v>5.1982779502868697</v>
      </c>
      <c r="D151" s="9" t="str">
        <f>VLOOKUP($A151,Basis!$A:$P,6,FALSE)</f>
        <v>Zeevaertweg</v>
      </c>
      <c r="E151" s="9" t="str">
        <f>VLOOKUP($A151,Basis!$A:$P,7,FALSE)</f>
        <v>71</v>
      </c>
      <c r="F151" s="9" t="str">
        <f>VLOOKUP($A151,Basis!$A:$P,8,FALSE)</f>
        <v>1212EE</v>
      </c>
      <c r="G151" s="9" t="str">
        <f>VLOOKUP($A151,Basis!$A:$P,9,FALSE)</f>
        <v>Hilversum</v>
      </c>
      <c r="H151" s="9" t="str">
        <f>VLOOKUP($A151,Basis!$A:$P,11,FALSE)</f>
        <v>GFT</v>
      </c>
      <c r="I151" s="9" t="str">
        <f>VLOOKUP($A151,Basis!$A:$P,13,FALSE)</f>
        <v>Bovengronds</v>
      </c>
      <c r="J151" s="9" t="str">
        <f>VLOOKUP($A151,Basis!$A:$P,16,FALSE)</f>
        <v>MCBG242021</v>
      </c>
    </row>
    <row r="152" spans="1:10" x14ac:dyDescent="0.25">
      <c r="A152" s="9" t="s">
        <v>1276</v>
      </c>
      <c r="B152" s="9">
        <f>VLOOKUP($A152,Basis!$A:$P,4,FALSE)</f>
        <v>52.217437744140597</v>
      </c>
      <c r="C152" s="9">
        <f>VLOOKUP($A152,Basis!$A:$P,5,FALSE)</f>
        <v>5.1982779502868697</v>
      </c>
      <c r="D152" s="9" t="str">
        <f>VLOOKUP($A152,Basis!$A:$P,6,FALSE)</f>
        <v>Zeevaertweg</v>
      </c>
      <c r="E152" s="9" t="str">
        <f>VLOOKUP($A152,Basis!$A:$P,7,FALSE)</f>
        <v>71</v>
      </c>
      <c r="F152" s="9" t="str">
        <f>VLOOKUP($A152,Basis!$A:$P,8,FALSE)</f>
        <v>1212EE</v>
      </c>
      <c r="G152" s="9" t="str">
        <f>VLOOKUP($A152,Basis!$A:$P,9,FALSE)</f>
        <v>Hilversum</v>
      </c>
      <c r="H152" s="9" t="str">
        <f>VLOOKUP($A152,Basis!$A:$P,11,FALSE)</f>
        <v>OPK</v>
      </c>
      <c r="I152" s="9" t="str">
        <f>VLOOKUP($A152,Basis!$A:$P,13,FALSE)</f>
        <v>Ondergronds</v>
      </c>
      <c r="J152" s="9" t="str">
        <f>VLOOKUP($A152,Basis!$A:$P,16,FALSE)</f>
        <v>HMISOL2017</v>
      </c>
    </row>
    <row r="153" spans="1:10" x14ac:dyDescent="0.25">
      <c r="A153" s="9" t="s">
        <v>226</v>
      </c>
      <c r="B153" s="9">
        <f>VLOOKUP($A153,Basis!$A:$P,4,FALSE)</f>
        <v>52.217437744140597</v>
      </c>
      <c r="C153" s="9">
        <f>VLOOKUP($A153,Basis!$A:$P,5,FALSE)</f>
        <v>5.1982779502868697</v>
      </c>
      <c r="D153" s="9" t="str">
        <f>VLOOKUP($A153,Basis!$A:$P,6,FALSE)</f>
        <v>Zeevaertweg</v>
      </c>
      <c r="E153" s="9" t="str">
        <f>VLOOKUP($A153,Basis!$A:$P,7,FALSE)</f>
        <v>71</v>
      </c>
      <c r="F153" s="9" t="str">
        <f>VLOOKUP($A153,Basis!$A:$P,8,FALSE)</f>
        <v>1212EE</v>
      </c>
      <c r="G153" s="9" t="str">
        <f>VLOOKUP($A153,Basis!$A:$P,9,FALSE)</f>
        <v>Hilversum</v>
      </c>
      <c r="H153" s="9" t="str">
        <f>VLOOKUP($A153,Basis!$A:$P,11,FALSE)</f>
        <v>REST</v>
      </c>
      <c r="I153" s="9" t="str">
        <f>VLOOKUP($A153,Basis!$A:$P,13,FALSE)</f>
        <v>Ondergronds</v>
      </c>
      <c r="J153" s="9" t="str">
        <f>VLOOKUP($A153,Basis!$A:$P,16,FALSE)</f>
        <v>HMISOL2018</v>
      </c>
    </row>
    <row r="154" spans="1:10" x14ac:dyDescent="0.25">
      <c r="A154" s="9" t="s">
        <v>1688</v>
      </c>
      <c r="B154" s="9">
        <f>VLOOKUP($A154,Basis!$A:$P,4,FALSE)</f>
        <v>52.217437744140597</v>
      </c>
      <c r="C154" s="9">
        <f>VLOOKUP($A154,Basis!$A:$P,5,FALSE)</f>
        <v>5.1982779502868697</v>
      </c>
      <c r="D154" s="9" t="str">
        <f>VLOOKUP($A154,Basis!$A:$P,6,FALSE)</f>
        <v>Zeevaertweg</v>
      </c>
      <c r="E154" s="9" t="str">
        <f>VLOOKUP($A154,Basis!$A:$P,7,FALSE)</f>
        <v>71</v>
      </c>
      <c r="F154" s="9" t="str">
        <f>VLOOKUP($A154,Basis!$A:$P,8,FALSE)</f>
        <v>1212EE</v>
      </c>
      <c r="G154" s="9" t="str">
        <f>VLOOKUP($A154,Basis!$A:$P,9,FALSE)</f>
        <v>Hilversum</v>
      </c>
      <c r="H154" s="9" t="str">
        <f>VLOOKUP($A154,Basis!$A:$P,11,FALSE)</f>
        <v>PMD</v>
      </c>
      <c r="I154" s="9" t="str">
        <f>VLOOKUP($A154,Basis!$A:$P,13,FALSE)</f>
        <v>Ondergronds</v>
      </c>
      <c r="J154" s="9" t="str">
        <f>VLOOKUP($A154,Basis!$A:$P,16,FALSE)</f>
        <v>HMISOL2018</v>
      </c>
    </row>
    <row r="155" spans="1:10" x14ac:dyDescent="0.25">
      <c r="A155" s="9" t="s">
        <v>5589</v>
      </c>
      <c r="B155" s="9">
        <f>VLOOKUP($A155,Basis!$A:$P,4,FALSE)</f>
        <v>52.215812999999997</v>
      </c>
      <c r="C155" s="9">
        <f>VLOOKUP($A155,Basis!$A:$P,5,FALSE)</f>
        <v>5.1909910000000004</v>
      </c>
      <c r="D155" s="9" t="str">
        <f>VLOOKUP($A155,Basis!$A:$P,6,FALSE)</f>
        <v>Van Riebeeckweg</v>
      </c>
      <c r="E155" s="9" t="str">
        <f>VLOOKUP($A155,Basis!$A:$P,7,FALSE)</f>
        <v>3</v>
      </c>
      <c r="F155" s="9" t="str">
        <f>VLOOKUP($A155,Basis!$A:$P,8,FALSE)</f>
        <v>1212EG</v>
      </c>
      <c r="G155" s="9" t="str">
        <f>VLOOKUP($A155,Basis!$A:$P,9,FALSE)</f>
        <v>Hilversum</v>
      </c>
      <c r="H155" s="9" t="str">
        <f>VLOOKUP($A155,Basis!$A:$P,11,FALSE)</f>
        <v>GLAS</v>
      </c>
      <c r="I155" s="9" t="str">
        <f>VLOOKUP($A155,Basis!$A:$P,13,FALSE)</f>
        <v>Bovengronds</v>
      </c>
      <c r="J155" s="9" t="str">
        <f>VLOOKUP($A155,Basis!$A:$P,16,FALSE)</f>
        <v>Onbekend</v>
      </c>
    </row>
    <row r="156" spans="1:10" x14ac:dyDescent="0.25">
      <c r="A156" s="9" t="s">
        <v>3942</v>
      </c>
      <c r="B156" s="9">
        <f>VLOOKUP($A156,Basis!$A:$P,4,FALSE)</f>
        <v>52.216350878637499</v>
      </c>
      <c r="C156" s="9">
        <f>VLOOKUP($A156,Basis!$A:$P,5,FALSE)</f>
        <v>5.1956174802083499</v>
      </c>
      <c r="D156" s="9" t="str">
        <f>VLOOKUP($A156,Basis!$A:$P,6,FALSE)</f>
        <v>Van Riebeeckweg</v>
      </c>
      <c r="E156" s="9" t="str">
        <f>VLOOKUP($A156,Basis!$A:$P,7,FALSE)</f>
        <v>50</v>
      </c>
      <c r="F156" s="9" t="str">
        <f>VLOOKUP($A156,Basis!$A:$P,8,FALSE)</f>
        <v>1212EM</v>
      </c>
      <c r="G156" s="9" t="str">
        <f>VLOOKUP($A156,Basis!$A:$P,9,FALSE)</f>
        <v>Hilversum</v>
      </c>
      <c r="H156" s="9" t="str">
        <f>VLOOKUP($A156,Basis!$A:$P,11,FALSE)</f>
        <v>REST</v>
      </c>
      <c r="I156" s="9" t="str">
        <f>VLOOKUP($A156,Basis!$A:$P,13,FALSE)</f>
        <v>Ondergronds</v>
      </c>
      <c r="J156" s="9" t="str">
        <f>VLOOKUP($A156,Basis!$A:$P,16,FALSE)</f>
        <v>BAMRUB2014</v>
      </c>
    </row>
    <row r="157" spans="1:10" x14ac:dyDescent="0.25">
      <c r="A157" s="9" t="s">
        <v>3141</v>
      </c>
      <c r="B157" s="9">
        <f>VLOOKUP($A157,Basis!$A:$P,4,FALSE)</f>
        <v>52.216031905312299</v>
      </c>
      <c r="C157" s="9">
        <f>VLOOKUP($A157,Basis!$A:$P,5,FALSE)</f>
        <v>5.1941293571192704</v>
      </c>
      <c r="D157" s="9" t="str">
        <f>VLOOKUP($A157,Basis!$A:$P,6,FALSE)</f>
        <v>Van Riebeeckweg</v>
      </c>
      <c r="E157" s="9" t="str">
        <f>VLOOKUP($A157,Basis!$A:$P,7,FALSE)</f>
        <v>50</v>
      </c>
      <c r="F157" s="9" t="str">
        <f>VLOOKUP($A157,Basis!$A:$P,8,FALSE)</f>
        <v>1212EM</v>
      </c>
      <c r="G157" s="9" t="str">
        <f>VLOOKUP($A157,Basis!$A:$P,9,FALSE)</f>
        <v>Hilversum</v>
      </c>
      <c r="H157" s="9" t="str">
        <f>VLOOKUP($A157,Basis!$A:$P,11,FALSE)</f>
        <v>REST</v>
      </c>
      <c r="I157" s="9" t="str">
        <f>VLOOKUP($A157,Basis!$A:$P,13,FALSE)</f>
        <v>Ondergronds</v>
      </c>
      <c r="J157" s="9" t="str">
        <f>VLOOKUP($A157,Basis!$A:$P,16,FALSE)</f>
        <v>HMISOL2017</v>
      </c>
    </row>
    <row r="158" spans="1:10" x14ac:dyDescent="0.25">
      <c r="A158" s="9" t="s">
        <v>1781</v>
      </c>
      <c r="B158" s="9">
        <f>VLOOKUP($A158,Basis!$A:$P,4,FALSE)</f>
        <v>52.215202699999999</v>
      </c>
      <c r="C158" s="9">
        <f>VLOOKUP($A158,Basis!$A:$P,5,FALSE)</f>
        <v>5.1982502999999998</v>
      </c>
      <c r="D158" s="9" t="str">
        <f>VLOOKUP($A158,Basis!$A:$P,6,FALSE)</f>
        <v>Van Linschotenlaan</v>
      </c>
      <c r="E158" s="9" t="str">
        <f>VLOOKUP($A158,Basis!$A:$P,7,FALSE)</f>
        <v>296</v>
      </c>
      <c r="F158" s="9" t="str">
        <f>VLOOKUP($A158,Basis!$A:$P,8,FALSE)</f>
        <v>1212GB</v>
      </c>
      <c r="G158" s="9" t="str">
        <f>VLOOKUP($A158,Basis!$A:$P,9,FALSE)</f>
        <v>Hilversum</v>
      </c>
      <c r="H158" s="9" t="str">
        <f>VLOOKUP($A158,Basis!$A:$P,11,FALSE)</f>
        <v>REST</v>
      </c>
      <c r="I158" s="9" t="str">
        <f>VLOOKUP($A158,Basis!$A:$P,13,FALSE)</f>
        <v>Ondergronds</v>
      </c>
      <c r="J158" s="9" t="str">
        <f>VLOOKUP($A158,Basis!$A:$P,16,FALSE)</f>
        <v>HMISOL2017</v>
      </c>
    </row>
    <row r="159" spans="1:10" x14ac:dyDescent="0.25">
      <c r="A159" s="9" t="s">
        <v>1937</v>
      </c>
      <c r="B159" s="9">
        <f>VLOOKUP($A159,Basis!$A:$P,4,FALSE)</f>
        <v>52.215202699999999</v>
      </c>
      <c r="C159" s="9">
        <f>VLOOKUP($A159,Basis!$A:$P,5,FALSE)</f>
        <v>5.1982502999999998</v>
      </c>
      <c r="D159" s="9" t="str">
        <f>VLOOKUP($A159,Basis!$A:$P,6,FALSE)</f>
        <v>Van Linschotenlaan</v>
      </c>
      <c r="E159" s="9" t="str">
        <f>VLOOKUP($A159,Basis!$A:$P,7,FALSE)</f>
        <v>296</v>
      </c>
      <c r="F159" s="9" t="str">
        <f>VLOOKUP($A159,Basis!$A:$P,8,FALSE)</f>
        <v>1212GB</v>
      </c>
      <c r="G159" s="9" t="str">
        <f>VLOOKUP($A159,Basis!$A:$P,9,FALSE)</f>
        <v>Hilversum</v>
      </c>
      <c r="H159" s="9" t="str">
        <f>VLOOKUP($A159,Basis!$A:$P,11,FALSE)</f>
        <v>PMD</v>
      </c>
      <c r="I159" s="9" t="str">
        <f>VLOOKUP($A159,Basis!$A:$P,13,FALSE)</f>
        <v>Ondergronds</v>
      </c>
      <c r="J159" s="9" t="str">
        <f>VLOOKUP($A159,Basis!$A:$P,16,FALSE)</f>
        <v>HMISOL2017</v>
      </c>
    </row>
    <row r="160" spans="1:10" x14ac:dyDescent="0.25">
      <c r="A160" s="9" t="s">
        <v>4431</v>
      </c>
      <c r="B160" s="9">
        <f>VLOOKUP($A160,Basis!$A:$P,4,FALSE)</f>
        <v>52.22007</v>
      </c>
      <c r="C160" s="9">
        <f>VLOOKUP($A160,Basis!$A:$P,5,FALSE)</f>
        <v>5.1797199999999997</v>
      </c>
      <c r="D160" s="9" t="str">
        <f>VLOOKUP($A160,Basis!$A:$P,6,FALSE)</f>
        <v>Koningsstraat</v>
      </c>
      <c r="E160" s="9" t="str">
        <f>VLOOKUP($A160,Basis!$A:$P,7,FALSE)</f>
        <v>12</v>
      </c>
      <c r="F160" s="9" t="str">
        <f>VLOOKUP($A160,Basis!$A:$P,8,FALSE)</f>
        <v>1213AX</v>
      </c>
      <c r="G160" s="9" t="str">
        <f>VLOOKUP($A160,Basis!$A:$P,9,FALSE)</f>
        <v>Hilversum</v>
      </c>
      <c r="H160" s="9" t="str">
        <f>VLOOKUP($A160,Basis!$A:$P,11,FALSE)</f>
        <v>GFT</v>
      </c>
      <c r="I160" s="9" t="str">
        <f>VLOOKUP($A160,Basis!$A:$P,13,FALSE)</f>
        <v>Bovengronds</v>
      </c>
      <c r="J160" s="9" t="str">
        <f>VLOOKUP($A160,Basis!$A:$P,16,FALSE)</f>
        <v>MCBG242020</v>
      </c>
    </row>
    <row r="161" spans="1:10" x14ac:dyDescent="0.25">
      <c r="A161" s="9" t="s">
        <v>4262</v>
      </c>
      <c r="B161" s="9">
        <f>VLOOKUP($A161,Basis!$A:$P,4,FALSE)</f>
        <v>52.22007</v>
      </c>
      <c r="C161" s="9">
        <f>VLOOKUP($A161,Basis!$A:$P,5,FALSE)</f>
        <v>5.1797199999999997</v>
      </c>
      <c r="D161" s="9" t="str">
        <f>VLOOKUP($A161,Basis!$A:$P,6,FALSE)</f>
        <v>Koningsstraat</v>
      </c>
      <c r="E161" s="9" t="str">
        <f>VLOOKUP($A161,Basis!$A:$P,7,FALSE)</f>
        <v>12</v>
      </c>
      <c r="F161" s="9" t="str">
        <f>VLOOKUP($A161,Basis!$A:$P,8,FALSE)</f>
        <v>1213AX</v>
      </c>
      <c r="G161" s="9" t="str">
        <f>VLOOKUP($A161,Basis!$A:$P,9,FALSE)</f>
        <v>Hilversum</v>
      </c>
      <c r="H161" s="9" t="str">
        <f>VLOOKUP($A161,Basis!$A:$P,11,FALSE)</f>
        <v>OPK</v>
      </c>
      <c r="I161" s="9" t="str">
        <f>VLOOKUP($A161,Basis!$A:$P,13,FALSE)</f>
        <v>Ondergronds</v>
      </c>
      <c r="J161" s="9" t="str">
        <f>VLOOKUP($A161,Basis!$A:$P,16,FALSE)</f>
        <v>HMISOL2020</v>
      </c>
    </row>
    <row r="162" spans="1:10" x14ac:dyDescent="0.25">
      <c r="A162" s="9" t="s">
        <v>4052</v>
      </c>
      <c r="B162" s="9">
        <f>VLOOKUP($A162,Basis!$A:$P,4,FALSE)</f>
        <v>52.22007</v>
      </c>
      <c r="C162" s="9">
        <f>VLOOKUP($A162,Basis!$A:$P,5,FALSE)</f>
        <v>5.1797199999999997</v>
      </c>
      <c r="D162" s="9" t="str">
        <f>VLOOKUP($A162,Basis!$A:$P,6,FALSE)</f>
        <v>Koningsstraat</v>
      </c>
      <c r="E162" s="9" t="str">
        <f>VLOOKUP($A162,Basis!$A:$P,7,FALSE)</f>
        <v>12</v>
      </c>
      <c r="F162" s="9" t="str">
        <f>VLOOKUP($A162,Basis!$A:$P,8,FALSE)</f>
        <v>1213AX</v>
      </c>
      <c r="G162" s="9" t="str">
        <f>VLOOKUP($A162,Basis!$A:$P,9,FALSE)</f>
        <v>Hilversum</v>
      </c>
      <c r="H162" s="9" t="str">
        <f>VLOOKUP($A162,Basis!$A:$P,11,FALSE)</f>
        <v>REST</v>
      </c>
      <c r="I162" s="9" t="str">
        <f>VLOOKUP($A162,Basis!$A:$P,13,FALSE)</f>
        <v>Ondergronds</v>
      </c>
      <c r="J162" s="9" t="str">
        <f>VLOOKUP($A162,Basis!$A:$P,16,FALSE)</f>
        <v>HMISOL2020</v>
      </c>
    </row>
    <row r="163" spans="1:10" x14ac:dyDescent="0.25">
      <c r="A163" s="9" t="s">
        <v>4311</v>
      </c>
      <c r="B163" s="9">
        <f>VLOOKUP($A163,Basis!$A:$P,4,FALSE)</f>
        <v>52.22007</v>
      </c>
      <c r="C163" s="9">
        <f>VLOOKUP($A163,Basis!$A:$P,5,FALSE)</f>
        <v>5.1797199999999997</v>
      </c>
      <c r="D163" s="9" t="str">
        <f>VLOOKUP($A163,Basis!$A:$P,6,FALSE)</f>
        <v>Koningsstraat</v>
      </c>
      <c r="E163" s="9" t="str">
        <f>VLOOKUP($A163,Basis!$A:$P,7,FALSE)</f>
        <v>12</v>
      </c>
      <c r="F163" s="9" t="str">
        <f>VLOOKUP($A163,Basis!$A:$P,8,FALSE)</f>
        <v>1213AX</v>
      </c>
      <c r="G163" s="9" t="str">
        <f>VLOOKUP($A163,Basis!$A:$P,9,FALSE)</f>
        <v>Hilversum</v>
      </c>
      <c r="H163" s="9" t="str">
        <f>VLOOKUP($A163,Basis!$A:$P,11,FALSE)</f>
        <v>PMD</v>
      </c>
      <c r="I163" s="9" t="str">
        <f>VLOOKUP($A163,Basis!$A:$P,13,FALSE)</f>
        <v>Ondergronds</v>
      </c>
      <c r="J163" s="9" t="str">
        <f>VLOOKUP($A163,Basis!$A:$P,16,FALSE)</f>
        <v>HMISOL2020</v>
      </c>
    </row>
    <row r="164" spans="1:10" x14ac:dyDescent="0.25">
      <c r="A164" s="9" t="s">
        <v>5601</v>
      </c>
      <c r="B164" s="9">
        <f>VLOOKUP($A164,Basis!$A:$P,4,FALSE)</f>
        <v>52.215513000000001</v>
      </c>
      <c r="C164" s="9">
        <f>VLOOKUP($A164,Basis!$A:$P,5,FALSE)</f>
        <v>5.1742229999999996</v>
      </c>
      <c r="D164" s="9" t="str">
        <f>VLOOKUP($A164,Basis!$A:$P,6,FALSE)</f>
        <v>Gijsbrecht van Amstelstraat</v>
      </c>
      <c r="E164" s="9" t="str">
        <f>VLOOKUP($A164,Basis!$A:$P,7,FALSE)</f>
        <v>70</v>
      </c>
      <c r="F164" s="9" t="str">
        <f>VLOOKUP($A164,Basis!$A:$P,8,FALSE)</f>
        <v>1213CL</v>
      </c>
      <c r="G164" s="9" t="str">
        <f>VLOOKUP($A164,Basis!$A:$P,9,FALSE)</f>
        <v>Hilversum</v>
      </c>
      <c r="H164" s="9" t="str">
        <f>VLOOKUP($A164,Basis!$A:$P,11,FALSE)</f>
        <v>GLAS</v>
      </c>
      <c r="I164" s="9" t="str">
        <f>VLOOKUP($A164,Basis!$A:$P,13,FALSE)</f>
        <v>Ondergronds</v>
      </c>
      <c r="J164" s="9" t="str">
        <f>VLOOKUP($A164,Basis!$A:$P,16,FALSE)</f>
        <v>Onbekend</v>
      </c>
    </row>
    <row r="165" spans="1:10" x14ac:dyDescent="0.25">
      <c r="A165" s="9" t="s">
        <v>4323</v>
      </c>
      <c r="B165" s="9">
        <f>VLOOKUP($A165,Basis!$A:$P,4,FALSE)</f>
        <v>52.209457999999998</v>
      </c>
      <c r="C165" s="9">
        <f>VLOOKUP($A165,Basis!$A:$P,5,FALSE)</f>
        <v>5.1785110000000003</v>
      </c>
      <c r="D165" s="9" t="str">
        <f>VLOOKUP($A165,Basis!$A:$P,6,FALSE)</f>
        <v>Acaciapark</v>
      </c>
      <c r="E165" s="9" t="str">
        <f>VLOOKUP($A165,Basis!$A:$P,7,FALSE)</f>
        <v>9</v>
      </c>
      <c r="F165" s="9" t="str">
        <f>VLOOKUP($A165,Basis!$A:$P,8,FALSE)</f>
        <v>1213LC</v>
      </c>
      <c r="G165" s="9" t="str">
        <f>VLOOKUP($A165,Basis!$A:$P,9,FALSE)</f>
        <v>Hilversum</v>
      </c>
      <c r="H165" s="9" t="str">
        <f>VLOOKUP($A165,Basis!$A:$P,11,FALSE)</f>
        <v>GFT</v>
      </c>
      <c r="I165" s="9" t="str">
        <f>VLOOKUP($A165,Basis!$A:$P,13,FALSE)</f>
        <v>Bovengronds</v>
      </c>
      <c r="J165" s="9" t="str">
        <f>VLOOKUP($A165,Basis!$A:$P,16,FALSE)</f>
        <v>MCBG242021</v>
      </c>
    </row>
    <row r="166" spans="1:10" x14ac:dyDescent="0.25">
      <c r="A166" s="9" t="s">
        <v>2995</v>
      </c>
      <c r="B166" s="9">
        <f>VLOOKUP($A166,Basis!$A:$P,4,FALSE)</f>
        <v>52.209457999999998</v>
      </c>
      <c r="C166" s="9">
        <f>VLOOKUP($A166,Basis!$A:$P,5,FALSE)</f>
        <v>5.1785110000000003</v>
      </c>
      <c r="D166" s="9" t="str">
        <f>VLOOKUP($A166,Basis!$A:$P,6,FALSE)</f>
        <v>Acaciapark</v>
      </c>
      <c r="E166" s="9" t="str">
        <f>VLOOKUP($A166,Basis!$A:$P,7,FALSE)</f>
        <v>9</v>
      </c>
      <c r="F166" s="9" t="str">
        <f>VLOOKUP($A166,Basis!$A:$P,8,FALSE)</f>
        <v>1213LC</v>
      </c>
      <c r="G166" s="9" t="str">
        <f>VLOOKUP($A166,Basis!$A:$P,9,FALSE)</f>
        <v>Hilversum</v>
      </c>
      <c r="H166" s="9" t="str">
        <f>VLOOKUP($A166,Basis!$A:$P,11,FALSE)</f>
        <v>REST</v>
      </c>
      <c r="I166" s="9" t="str">
        <f>VLOOKUP($A166,Basis!$A:$P,13,FALSE)</f>
        <v>OGDUO</v>
      </c>
      <c r="J166" s="9" t="str">
        <f>VLOOKUP($A166,Basis!$A:$P,16,FALSE)</f>
        <v>HMIDUO2021</v>
      </c>
    </row>
    <row r="167" spans="1:10" x14ac:dyDescent="0.25">
      <c r="A167" s="9" t="s">
        <v>4111</v>
      </c>
      <c r="B167" s="9">
        <f>VLOOKUP($A167,Basis!$A:$P,4,FALSE)</f>
        <v>52.209457999999998</v>
      </c>
      <c r="C167" s="9">
        <f>VLOOKUP($A167,Basis!$A:$P,5,FALSE)</f>
        <v>5.1785110000000003</v>
      </c>
      <c r="D167" s="9" t="str">
        <f>VLOOKUP($A167,Basis!$A:$P,6,FALSE)</f>
        <v>Acaciapark</v>
      </c>
      <c r="E167" s="9" t="str">
        <f>VLOOKUP($A167,Basis!$A:$P,7,FALSE)</f>
        <v>9</v>
      </c>
      <c r="F167" s="9" t="str">
        <f>VLOOKUP($A167,Basis!$A:$P,8,FALSE)</f>
        <v>1213LC</v>
      </c>
      <c r="G167" s="9" t="str">
        <f>VLOOKUP($A167,Basis!$A:$P,9,FALSE)</f>
        <v>Hilversum</v>
      </c>
      <c r="H167" s="9" t="str">
        <f>VLOOKUP($A167,Basis!$A:$P,11,FALSE)</f>
        <v>PMD</v>
      </c>
      <c r="I167" s="9" t="str">
        <f>VLOOKUP($A167,Basis!$A:$P,13,FALSE)</f>
        <v>OGDUO</v>
      </c>
      <c r="J167" s="9" t="str">
        <f>VLOOKUP($A167,Basis!$A:$P,16,FALSE)</f>
        <v>HMIDUO2021</v>
      </c>
    </row>
    <row r="168" spans="1:10" x14ac:dyDescent="0.25">
      <c r="A168" s="9" t="s">
        <v>4419</v>
      </c>
      <c r="B168" s="9">
        <f>VLOOKUP($A168,Basis!$A:$P,4,FALSE)</f>
        <v>52.210659</v>
      </c>
      <c r="C168" s="9">
        <f>VLOOKUP($A168,Basis!$A:$P,5,FALSE)</f>
        <v>5.1768689999999999</v>
      </c>
      <c r="D168" s="9" t="str">
        <f>VLOOKUP($A168,Basis!$A:$P,6,FALSE)</f>
        <v>Charley Tooropstraat</v>
      </c>
      <c r="E168" s="9" t="str">
        <f>VLOOKUP($A168,Basis!$A:$P,7,FALSE)</f>
        <v>1</v>
      </c>
      <c r="F168" s="9" t="str">
        <f>VLOOKUP($A168,Basis!$A:$P,8,FALSE)</f>
        <v>1213LJ</v>
      </c>
      <c r="G168" s="9" t="str">
        <f>VLOOKUP($A168,Basis!$A:$P,9,FALSE)</f>
        <v>Hilversum</v>
      </c>
      <c r="H168" s="9" t="str">
        <f>VLOOKUP($A168,Basis!$A:$P,11,FALSE)</f>
        <v>GFT</v>
      </c>
      <c r="I168" s="9" t="str">
        <f>VLOOKUP($A168,Basis!$A:$P,13,FALSE)</f>
        <v>Bovengronds</v>
      </c>
      <c r="J168" s="9" t="str">
        <f>VLOOKUP($A168,Basis!$A:$P,16,FALSE)</f>
        <v>MCBG242021</v>
      </c>
    </row>
    <row r="169" spans="1:10" x14ac:dyDescent="0.25">
      <c r="A169" s="9" t="s">
        <v>3037</v>
      </c>
      <c r="B169" s="9">
        <f>VLOOKUP($A169,Basis!$A:$P,4,FALSE)</f>
        <v>52.210659</v>
      </c>
      <c r="C169" s="9">
        <f>VLOOKUP($A169,Basis!$A:$P,5,FALSE)</f>
        <v>5.1768689999999999</v>
      </c>
      <c r="D169" s="9" t="str">
        <f>VLOOKUP($A169,Basis!$A:$P,6,FALSE)</f>
        <v>Charley Tooropstraat</v>
      </c>
      <c r="E169" s="9" t="str">
        <f>VLOOKUP($A169,Basis!$A:$P,7,FALSE)</f>
        <v>1</v>
      </c>
      <c r="F169" s="9" t="str">
        <f>VLOOKUP($A169,Basis!$A:$P,8,FALSE)</f>
        <v>1213LJ</v>
      </c>
      <c r="G169" s="9" t="str">
        <f>VLOOKUP($A169,Basis!$A:$P,9,FALSE)</f>
        <v>Hilversum</v>
      </c>
      <c r="H169" s="9" t="str">
        <f>VLOOKUP($A169,Basis!$A:$P,11,FALSE)</f>
        <v>REST</v>
      </c>
      <c r="I169" s="9" t="str">
        <f>VLOOKUP($A169,Basis!$A:$P,13,FALSE)</f>
        <v>OGDUO</v>
      </c>
      <c r="J169" s="9" t="str">
        <f>VLOOKUP($A169,Basis!$A:$P,16,FALSE)</f>
        <v>HMIDUO2021</v>
      </c>
    </row>
    <row r="170" spans="1:10" x14ac:dyDescent="0.25">
      <c r="A170" s="9" t="s">
        <v>4073</v>
      </c>
      <c r="B170" s="9">
        <f>VLOOKUP($A170,Basis!$A:$P,4,FALSE)</f>
        <v>52.210659</v>
      </c>
      <c r="C170" s="9">
        <f>VLOOKUP($A170,Basis!$A:$P,5,FALSE)</f>
        <v>5.1768689999999999</v>
      </c>
      <c r="D170" s="9" t="str">
        <f>VLOOKUP($A170,Basis!$A:$P,6,FALSE)</f>
        <v>Charley Tooropstraat</v>
      </c>
      <c r="E170" s="9" t="str">
        <f>VLOOKUP($A170,Basis!$A:$P,7,FALSE)</f>
        <v>1</v>
      </c>
      <c r="F170" s="9" t="str">
        <f>VLOOKUP($A170,Basis!$A:$P,8,FALSE)</f>
        <v>1213LJ</v>
      </c>
      <c r="G170" s="9" t="str">
        <f>VLOOKUP($A170,Basis!$A:$P,9,FALSE)</f>
        <v>Hilversum</v>
      </c>
      <c r="H170" s="9" t="str">
        <f>VLOOKUP($A170,Basis!$A:$P,11,FALSE)</f>
        <v>PMD</v>
      </c>
      <c r="I170" s="9" t="str">
        <f>VLOOKUP($A170,Basis!$A:$P,13,FALSE)</f>
        <v>OGDUO</v>
      </c>
      <c r="J170" s="9" t="str">
        <f>VLOOKUP($A170,Basis!$A:$P,16,FALSE)</f>
        <v>HMIDUO2021</v>
      </c>
    </row>
    <row r="171" spans="1:10" x14ac:dyDescent="0.25">
      <c r="A171" s="9" t="s">
        <v>4309</v>
      </c>
      <c r="B171" s="9">
        <f>VLOOKUP($A171,Basis!$A:$P,4,FALSE)</f>
        <v>52.210664999999999</v>
      </c>
      <c r="C171" s="9">
        <f>VLOOKUP($A171,Basis!$A:$P,5,FALSE)</f>
        <v>5.1763110000000001</v>
      </c>
      <c r="D171" s="9" t="str">
        <f>VLOOKUP($A171,Basis!$A:$P,6,FALSE)</f>
        <v>Charley Tooropstraat</v>
      </c>
      <c r="E171" s="9" t="str">
        <f>VLOOKUP($A171,Basis!$A:$P,7,FALSE)</f>
        <v>57</v>
      </c>
      <c r="F171" s="9" t="str">
        <f>VLOOKUP($A171,Basis!$A:$P,8,FALSE)</f>
        <v>1213LK</v>
      </c>
      <c r="G171" s="9" t="str">
        <f>VLOOKUP($A171,Basis!$A:$P,9,FALSE)</f>
        <v>Hilversum</v>
      </c>
      <c r="H171" s="9" t="str">
        <f>VLOOKUP($A171,Basis!$A:$P,11,FALSE)</f>
        <v>GFT</v>
      </c>
      <c r="I171" s="9" t="str">
        <f>VLOOKUP($A171,Basis!$A:$P,13,FALSE)</f>
        <v>Bovengronds</v>
      </c>
      <c r="J171" s="9" t="str">
        <f>VLOOKUP($A171,Basis!$A:$P,16,FALSE)</f>
        <v>MCBG242021</v>
      </c>
    </row>
    <row r="172" spans="1:10" x14ac:dyDescent="0.25">
      <c r="A172" s="9" t="s">
        <v>3700</v>
      </c>
      <c r="B172" s="9">
        <f>VLOOKUP($A172,Basis!$A:$P,4,FALSE)</f>
        <v>52.210664999999999</v>
      </c>
      <c r="C172" s="9">
        <f>VLOOKUP($A172,Basis!$A:$P,5,FALSE)</f>
        <v>5.1763110000000001</v>
      </c>
      <c r="D172" s="9" t="str">
        <f>VLOOKUP($A172,Basis!$A:$P,6,FALSE)</f>
        <v>Charley Tooropstraat</v>
      </c>
      <c r="E172" s="9" t="str">
        <f>VLOOKUP($A172,Basis!$A:$P,7,FALSE)</f>
        <v>57</v>
      </c>
      <c r="F172" s="9" t="str">
        <f>VLOOKUP($A172,Basis!$A:$P,8,FALSE)</f>
        <v>1213LK</v>
      </c>
      <c r="G172" s="9" t="str">
        <f>VLOOKUP($A172,Basis!$A:$P,9,FALSE)</f>
        <v>Hilversum</v>
      </c>
      <c r="H172" s="9" t="str">
        <f>VLOOKUP($A172,Basis!$A:$P,11,FALSE)</f>
        <v>OPK</v>
      </c>
      <c r="I172" s="9" t="str">
        <f>VLOOKUP($A172,Basis!$A:$P,13,FALSE)</f>
        <v>Ondergronds</v>
      </c>
      <c r="J172" s="9" t="str">
        <f>VLOOKUP($A172,Basis!$A:$P,16,FALSE)</f>
        <v>HMISOL2021</v>
      </c>
    </row>
    <row r="173" spans="1:10" x14ac:dyDescent="0.25">
      <c r="A173" s="9" t="s">
        <v>4382</v>
      </c>
      <c r="B173" s="9">
        <f>VLOOKUP($A173,Basis!$A:$P,4,FALSE)</f>
        <v>52.210648999999997</v>
      </c>
      <c r="C173" s="9">
        <f>VLOOKUP($A173,Basis!$A:$P,5,FALSE)</f>
        <v>5.1752159999999998</v>
      </c>
      <c r="D173" s="9" t="str">
        <f>VLOOKUP($A173,Basis!$A:$P,6,FALSE)</f>
        <v>Charley Tooropstraat</v>
      </c>
      <c r="E173" s="9" t="str">
        <f>VLOOKUP($A173,Basis!$A:$P,7,FALSE)</f>
        <v>123</v>
      </c>
      <c r="F173" s="9" t="str">
        <f>VLOOKUP($A173,Basis!$A:$P,8,FALSE)</f>
        <v>1213LM</v>
      </c>
      <c r="G173" s="9" t="str">
        <f>VLOOKUP($A173,Basis!$A:$P,9,FALSE)</f>
        <v>Hilversum</v>
      </c>
      <c r="H173" s="9" t="str">
        <f>VLOOKUP($A173,Basis!$A:$P,11,FALSE)</f>
        <v>GFT</v>
      </c>
      <c r="I173" s="9" t="str">
        <f>VLOOKUP($A173,Basis!$A:$P,13,FALSE)</f>
        <v>Bovengronds</v>
      </c>
      <c r="J173" s="9" t="str">
        <f>VLOOKUP($A173,Basis!$A:$P,16,FALSE)</f>
        <v>MCBG242021</v>
      </c>
    </row>
    <row r="174" spans="1:10" x14ac:dyDescent="0.25">
      <c r="A174" s="9" t="s">
        <v>3634</v>
      </c>
      <c r="B174" s="9">
        <f>VLOOKUP($A174,Basis!$A:$P,4,FALSE)</f>
        <v>52.210648999999997</v>
      </c>
      <c r="C174" s="9">
        <f>VLOOKUP($A174,Basis!$A:$P,5,FALSE)</f>
        <v>5.1752159999999998</v>
      </c>
      <c r="D174" s="9" t="str">
        <f>VLOOKUP($A174,Basis!$A:$P,6,FALSE)</f>
        <v>Charley Tooropstraat</v>
      </c>
      <c r="E174" s="9" t="str">
        <f>VLOOKUP($A174,Basis!$A:$P,7,FALSE)</f>
        <v>123</v>
      </c>
      <c r="F174" s="9" t="str">
        <f>VLOOKUP($A174,Basis!$A:$P,8,FALSE)</f>
        <v>1213LM</v>
      </c>
      <c r="G174" s="9" t="str">
        <f>VLOOKUP($A174,Basis!$A:$P,9,FALSE)</f>
        <v>Hilversum</v>
      </c>
      <c r="H174" s="9" t="str">
        <f>VLOOKUP($A174,Basis!$A:$P,11,FALSE)</f>
        <v>REST</v>
      </c>
      <c r="I174" s="9" t="str">
        <f>VLOOKUP($A174,Basis!$A:$P,13,FALSE)</f>
        <v>OGDUO</v>
      </c>
      <c r="J174" s="9" t="str">
        <f>VLOOKUP($A174,Basis!$A:$P,16,FALSE)</f>
        <v>HMIDUO2021</v>
      </c>
    </row>
    <row r="175" spans="1:10" x14ac:dyDescent="0.25">
      <c r="A175" s="9" t="s">
        <v>4863</v>
      </c>
      <c r="B175" s="9">
        <f>VLOOKUP($A175,Basis!$A:$P,4,FALSE)</f>
        <v>52.210648999999997</v>
      </c>
      <c r="C175" s="9">
        <f>VLOOKUP($A175,Basis!$A:$P,5,FALSE)</f>
        <v>5.1752159999999998</v>
      </c>
      <c r="D175" s="9" t="str">
        <f>VLOOKUP($A175,Basis!$A:$P,6,FALSE)</f>
        <v>Charley Tooropstraat</v>
      </c>
      <c r="E175" s="9" t="str">
        <f>VLOOKUP($A175,Basis!$A:$P,7,FALSE)</f>
        <v>123</v>
      </c>
      <c r="F175" s="9" t="str">
        <f>VLOOKUP($A175,Basis!$A:$P,8,FALSE)</f>
        <v>1213LM</v>
      </c>
      <c r="G175" s="9" t="str">
        <f>VLOOKUP($A175,Basis!$A:$P,9,FALSE)</f>
        <v>Hilversum</v>
      </c>
      <c r="H175" s="9" t="str">
        <f>VLOOKUP($A175,Basis!$A:$P,11,FALSE)</f>
        <v>PMD</v>
      </c>
      <c r="I175" s="9" t="str">
        <f>VLOOKUP($A175,Basis!$A:$P,13,FALSE)</f>
        <v>OGDUO</v>
      </c>
      <c r="J175" s="9" t="str">
        <f>VLOOKUP($A175,Basis!$A:$P,16,FALSE)</f>
        <v>HMIDUO2021</v>
      </c>
    </row>
    <row r="176" spans="1:10" x14ac:dyDescent="0.25">
      <c r="A176" s="9" t="s">
        <v>1484</v>
      </c>
      <c r="B176" s="9">
        <f>VLOOKUP($A176,Basis!$A:$P,4,FALSE)</f>
        <v>52.210323333740199</v>
      </c>
      <c r="C176" s="9">
        <f>VLOOKUP($A176,Basis!$A:$P,5,FALSE)</f>
        <v>5.1773171424865696</v>
      </c>
      <c r="D176" s="9" t="str">
        <f>VLOOKUP($A176,Basis!$A:$P,6,FALSE)</f>
        <v>Mondriaanstraat</v>
      </c>
      <c r="E176" s="9" t="str">
        <f>VLOOKUP($A176,Basis!$A:$P,7,FALSE)</f>
        <v>10-38</v>
      </c>
      <c r="F176" s="9" t="str">
        <f>VLOOKUP($A176,Basis!$A:$P,8,FALSE)</f>
        <v>1213LR</v>
      </c>
      <c r="G176" s="9" t="str">
        <f>VLOOKUP($A176,Basis!$A:$P,9,FALSE)</f>
        <v>Hilversum</v>
      </c>
      <c r="H176" s="9" t="str">
        <f>VLOOKUP($A176,Basis!$A:$P,11,FALSE)</f>
        <v>GFT</v>
      </c>
      <c r="I176" s="9" t="str">
        <f>VLOOKUP($A176,Basis!$A:$P,13,FALSE)</f>
        <v>Bovengronds</v>
      </c>
      <c r="J176" s="9" t="str">
        <f>VLOOKUP($A176,Basis!$A:$P,16,FALSE)</f>
        <v>MCBG242019</v>
      </c>
    </row>
    <row r="177" spans="1:10" x14ac:dyDescent="0.25">
      <c r="A177" s="9" t="s">
        <v>3000</v>
      </c>
      <c r="B177" s="9">
        <f>VLOOKUP($A177,Basis!$A:$P,4,FALSE)</f>
        <v>52.210404421251503</v>
      </c>
      <c r="C177" s="9">
        <f>VLOOKUP($A177,Basis!$A:$P,5,FALSE)</f>
        <v>5.1773170000000004</v>
      </c>
      <c r="D177" s="9" t="str">
        <f>VLOOKUP($A177,Basis!$A:$P,6,FALSE)</f>
        <v>Mondriaanstraat</v>
      </c>
      <c r="E177" s="9" t="str">
        <f>VLOOKUP($A177,Basis!$A:$P,7,FALSE)</f>
        <v>40-68</v>
      </c>
      <c r="F177" s="9" t="str">
        <f>VLOOKUP($A177,Basis!$A:$P,8,FALSE)</f>
        <v>1213LR</v>
      </c>
      <c r="G177" s="9" t="str">
        <f>VLOOKUP($A177,Basis!$A:$P,9,FALSE)</f>
        <v>Hilversum</v>
      </c>
      <c r="H177" s="9" t="str">
        <f>VLOOKUP($A177,Basis!$A:$P,11,FALSE)</f>
        <v>REST</v>
      </c>
      <c r="I177" s="9" t="str">
        <f>VLOOKUP($A177,Basis!$A:$P,13,FALSE)</f>
        <v>OGDUO</v>
      </c>
      <c r="J177" s="9" t="str">
        <f>VLOOKUP($A177,Basis!$A:$P,16,FALSE)</f>
        <v>HMIDUO2019</v>
      </c>
    </row>
    <row r="178" spans="1:10" x14ac:dyDescent="0.25">
      <c r="A178" s="9" t="s">
        <v>1060</v>
      </c>
      <c r="B178" s="9">
        <f>VLOOKUP($A178,Basis!$A:$P,4,FALSE)</f>
        <v>52.210323333740199</v>
      </c>
      <c r="C178" s="9">
        <f>VLOOKUP($A178,Basis!$A:$P,5,FALSE)</f>
        <v>5.1773171424865696</v>
      </c>
      <c r="D178" s="9" t="str">
        <f>VLOOKUP($A178,Basis!$A:$P,6,FALSE)</f>
        <v>Mondriaanstraat</v>
      </c>
      <c r="E178" s="9" t="str">
        <f>VLOOKUP($A178,Basis!$A:$P,7,FALSE)</f>
        <v>40-68</v>
      </c>
      <c r="F178" s="9" t="str">
        <f>VLOOKUP($A178,Basis!$A:$P,8,FALSE)</f>
        <v>1213LR</v>
      </c>
      <c r="G178" s="9" t="str">
        <f>VLOOKUP($A178,Basis!$A:$P,9,FALSE)</f>
        <v>Hilversum</v>
      </c>
      <c r="H178" s="9" t="str">
        <f>VLOOKUP($A178,Basis!$A:$P,11,FALSE)</f>
        <v>PMD</v>
      </c>
      <c r="I178" s="9" t="str">
        <f>VLOOKUP($A178,Basis!$A:$P,13,FALSE)</f>
        <v>OGDUO</v>
      </c>
      <c r="J178" s="9" t="str">
        <f>VLOOKUP($A178,Basis!$A:$P,16,FALSE)</f>
        <v>HMIDUO2019</v>
      </c>
    </row>
    <row r="179" spans="1:10" x14ac:dyDescent="0.25">
      <c r="A179" s="9" t="s">
        <v>670</v>
      </c>
      <c r="B179" s="9">
        <f>VLOOKUP($A179,Basis!$A:$P,4,FALSE)</f>
        <v>52.210353851318402</v>
      </c>
      <c r="C179" s="9">
        <f>VLOOKUP($A179,Basis!$A:$P,5,FALSE)</f>
        <v>5.17563819885254</v>
      </c>
      <c r="D179" s="9" t="str">
        <f>VLOOKUP($A179,Basis!$A:$P,6,FALSE)</f>
        <v>Mondriaanstraat</v>
      </c>
      <c r="E179" s="9" t="str">
        <f>VLOOKUP($A179,Basis!$A:$P,7,FALSE)</f>
        <v>102</v>
      </c>
      <c r="F179" s="9" t="str">
        <f>VLOOKUP($A179,Basis!$A:$P,8,FALSE)</f>
        <v>1213LS</v>
      </c>
      <c r="G179" s="9" t="str">
        <f>VLOOKUP($A179,Basis!$A:$P,9,FALSE)</f>
        <v>Hilversum</v>
      </c>
      <c r="H179" s="9" t="str">
        <f>VLOOKUP($A179,Basis!$A:$P,11,FALSE)</f>
        <v>GFT</v>
      </c>
      <c r="I179" s="9" t="str">
        <f>VLOOKUP($A179,Basis!$A:$P,13,FALSE)</f>
        <v>Bovengronds</v>
      </c>
      <c r="J179" s="9" t="str">
        <f>VLOOKUP($A179,Basis!$A:$P,16,FALSE)</f>
        <v>MCBG242019</v>
      </c>
    </row>
    <row r="180" spans="1:10" x14ac:dyDescent="0.25">
      <c r="A180" s="9" t="s">
        <v>1052</v>
      </c>
      <c r="B180" s="9">
        <f>VLOOKUP($A180,Basis!$A:$P,4,FALSE)</f>
        <v>52.210353851318402</v>
      </c>
      <c r="C180" s="9">
        <f>VLOOKUP($A180,Basis!$A:$P,5,FALSE)</f>
        <v>5.17563819885254</v>
      </c>
      <c r="D180" s="9" t="str">
        <f>VLOOKUP($A180,Basis!$A:$P,6,FALSE)</f>
        <v>Mondriaanstraat</v>
      </c>
      <c r="E180" s="9" t="str">
        <f>VLOOKUP($A180,Basis!$A:$P,7,FALSE)</f>
        <v>102</v>
      </c>
      <c r="F180" s="9" t="str">
        <f>VLOOKUP($A180,Basis!$A:$P,8,FALSE)</f>
        <v>1213LS</v>
      </c>
      <c r="G180" s="9" t="str">
        <f>VLOOKUP($A180,Basis!$A:$P,9,FALSE)</f>
        <v>Hilversum</v>
      </c>
      <c r="H180" s="9" t="str">
        <f>VLOOKUP($A180,Basis!$A:$P,11,FALSE)</f>
        <v>REST</v>
      </c>
      <c r="I180" s="9" t="str">
        <f>VLOOKUP($A180,Basis!$A:$P,13,FALSE)</f>
        <v>OGDUO</v>
      </c>
      <c r="J180" s="9" t="str">
        <f>VLOOKUP($A180,Basis!$A:$P,16,FALSE)</f>
        <v>HMIDUO2019</v>
      </c>
    </row>
    <row r="181" spans="1:10" x14ac:dyDescent="0.25">
      <c r="A181" s="9" t="s">
        <v>1054</v>
      </c>
      <c r="B181" s="9">
        <f>VLOOKUP($A181,Basis!$A:$P,4,FALSE)</f>
        <v>52.210353851318402</v>
      </c>
      <c r="C181" s="9">
        <f>VLOOKUP($A181,Basis!$A:$P,5,FALSE)</f>
        <v>5.17563819885254</v>
      </c>
      <c r="D181" s="9" t="str">
        <f>VLOOKUP($A181,Basis!$A:$P,6,FALSE)</f>
        <v>Mondriaanstraat</v>
      </c>
      <c r="E181" s="9" t="str">
        <f>VLOOKUP($A181,Basis!$A:$P,7,FALSE)</f>
        <v>102</v>
      </c>
      <c r="F181" s="9" t="str">
        <f>VLOOKUP($A181,Basis!$A:$P,8,FALSE)</f>
        <v>1213LS</v>
      </c>
      <c r="G181" s="9" t="str">
        <f>VLOOKUP($A181,Basis!$A:$P,9,FALSE)</f>
        <v>Hilversum</v>
      </c>
      <c r="H181" s="9" t="str">
        <f>VLOOKUP($A181,Basis!$A:$P,11,FALSE)</f>
        <v>PMD</v>
      </c>
      <c r="I181" s="9" t="str">
        <f>VLOOKUP($A181,Basis!$A:$P,13,FALSE)</f>
        <v>OGDUO</v>
      </c>
      <c r="J181" s="9" t="str">
        <f>VLOOKUP($A181,Basis!$A:$P,16,FALSE)</f>
        <v>HMIDUO2019</v>
      </c>
    </row>
    <row r="182" spans="1:10" x14ac:dyDescent="0.25">
      <c r="A182" s="9" t="s">
        <v>5634</v>
      </c>
      <c r="B182" s="9">
        <f>VLOOKUP($A182,Basis!$A:$P,4,FALSE)</f>
        <v>52.207538999999997</v>
      </c>
      <c r="C182" s="9">
        <f>VLOOKUP($A182,Basis!$A:$P,5,FALSE)</f>
        <v>5.1651639999999999</v>
      </c>
      <c r="D182" s="9" t="str">
        <f>VLOOKUP($A182,Basis!$A:$P,6,FALSE)</f>
        <v>Kolhornseweg</v>
      </c>
      <c r="E182" s="9" t="str">
        <f>VLOOKUP($A182,Basis!$A:$P,7,FALSE)</f>
        <v>11</v>
      </c>
      <c r="F182" s="9" t="str">
        <f>VLOOKUP($A182,Basis!$A:$P,8,FALSE)</f>
        <v>1213RS</v>
      </c>
      <c r="G182" s="9" t="str">
        <f>VLOOKUP($A182,Basis!$A:$P,9,FALSE)</f>
        <v>Hilversum</v>
      </c>
      <c r="H182" s="9" t="str">
        <f>VLOOKUP($A182,Basis!$A:$P,11,FALSE)</f>
        <v>GLAS</v>
      </c>
      <c r="I182" s="9" t="str">
        <f>VLOOKUP($A182,Basis!$A:$P,13,FALSE)</f>
        <v>Ondergronds</v>
      </c>
      <c r="J182" s="9" t="str">
        <f>VLOOKUP($A182,Basis!$A:$P,16,FALSE)</f>
        <v>Onbekend</v>
      </c>
    </row>
    <row r="183" spans="1:10" x14ac:dyDescent="0.25">
      <c r="A183" s="9" t="s">
        <v>5568</v>
      </c>
      <c r="B183" s="9">
        <f>VLOOKUP($A183,Basis!$A:$P,4,FALSE)</f>
        <v>52.210948999999999</v>
      </c>
      <c r="C183" s="9">
        <f>VLOOKUP($A183,Basis!$A:$P,5,FALSE)</f>
        <v>5.1787766</v>
      </c>
      <c r="D183" s="9" t="str">
        <f>VLOOKUP($A183,Basis!$A:$P,6,FALSE)</f>
        <v>Holleweg</v>
      </c>
      <c r="E183" s="9" t="str">
        <f>VLOOKUP($A183,Basis!$A:$P,7,FALSE)</f>
        <v>1</v>
      </c>
      <c r="F183" s="9" t="str">
        <f>VLOOKUP($A183,Basis!$A:$P,8,FALSE)</f>
        <v>1213TC</v>
      </c>
      <c r="G183" s="9" t="str">
        <f>VLOOKUP($A183,Basis!$A:$P,9,FALSE)</f>
        <v>Hilversum</v>
      </c>
      <c r="H183" s="9" t="str">
        <f>VLOOKUP($A183,Basis!$A:$P,11,FALSE)</f>
        <v>GLAS</v>
      </c>
      <c r="I183" s="9" t="str">
        <f>VLOOKUP($A183,Basis!$A:$P,13,FALSE)</f>
        <v>Bovengronds</v>
      </c>
      <c r="J183" s="9" t="str">
        <f>VLOOKUP($A183,Basis!$A:$P,16,FALSE)</f>
        <v>Onbekend</v>
      </c>
    </row>
    <row r="184" spans="1:10" x14ac:dyDescent="0.25">
      <c r="A184" s="9" t="s">
        <v>5573</v>
      </c>
      <c r="B184" s="9">
        <f>VLOOKUP($A184,Basis!$A:$P,4,FALSE)</f>
        <v>52.212705999999997</v>
      </c>
      <c r="C184" s="9">
        <f>VLOOKUP($A184,Basis!$A:$P,5,FALSE)</f>
        <v>5.1978619999999998</v>
      </c>
      <c r="D184" s="9" t="str">
        <f>VLOOKUP($A184,Basis!$A:$P,6,FALSE)</f>
        <v>Curacaolaan</v>
      </c>
      <c r="E184" s="9" t="str">
        <f>VLOOKUP($A184,Basis!$A:$P,7,FALSE)</f>
        <v>1</v>
      </c>
      <c r="F184" s="9" t="str">
        <f>VLOOKUP($A184,Basis!$A:$P,8,FALSE)</f>
        <v>1213VJ</v>
      </c>
      <c r="G184" s="9" t="str">
        <f>VLOOKUP($A184,Basis!$A:$P,9,FALSE)</f>
        <v>Hilversum</v>
      </c>
      <c r="H184" s="9" t="str">
        <f>VLOOKUP($A184,Basis!$A:$P,11,FALSE)</f>
        <v>GLAS</v>
      </c>
      <c r="I184" s="9" t="str">
        <f>VLOOKUP($A184,Basis!$A:$P,13,FALSE)</f>
        <v>Bovengronds</v>
      </c>
      <c r="J184" s="9" t="str">
        <f>VLOOKUP($A184,Basis!$A:$P,16,FALSE)</f>
        <v>Onbekend</v>
      </c>
    </row>
    <row r="185" spans="1:10" x14ac:dyDescent="0.25">
      <c r="A185" s="9" t="s">
        <v>4366</v>
      </c>
      <c r="B185" s="9">
        <f>VLOOKUP($A185,Basis!$A:$P,4,FALSE)</f>
        <v>52.215312900000001</v>
      </c>
      <c r="C185" s="9">
        <f>VLOOKUP($A185,Basis!$A:$P,5,FALSE)</f>
        <v>5.2029905000000003</v>
      </c>
      <c r="D185" s="9" t="str">
        <f>VLOOKUP($A185,Basis!$A:$P,6,FALSE)</f>
        <v>Dopheidelaan</v>
      </c>
      <c r="E185" s="9" t="str">
        <f>VLOOKUP($A185,Basis!$A:$P,7,FALSE)</f>
        <v>4</v>
      </c>
      <c r="F185" s="9" t="str">
        <f>VLOOKUP($A185,Basis!$A:$P,8,FALSE)</f>
        <v>1213WX</v>
      </c>
      <c r="G185" s="9" t="str">
        <f>VLOOKUP($A185,Basis!$A:$P,9,FALSE)</f>
        <v>Hilversum</v>
      </c>
      <c r="H185" s="9" t="str">
        <f>VLOOKUP($A185,Basis!$A:$P,11,FALSE)</f>
        <v>GFT</v>
      </c>
      <c r="I185" s="9" t="str">
        <f>VLOOKUP($A185,Basis!$A:$P,13,FALSE)</f>
        <v>Bovengronds</v>
      </c>
      <c r="J185" s="9" t="str">
        <f>VLOOKUP($A185,Basis!$A:$P,16,FALSE)</f>
        <v>MCBG242021</v>
      </c>
    </row>
    <row r="186" spans="1:10" x14ac:dyDescent="0.25">
      <c r="A186" s="9" t="s">
        <v>4192</v>
      </c>
      <c r="B186" s="9">
        <f>VLOOKUP($A186,Basis!$A:$P,4,FALSE)</f>
        <v>52.215311999999997</v>
      </c>
      <c r="C186" s="9">
        <f>VLOOKUP($A186,Basis!$A:$P,5,FALSE)</f>
        <v>5.2029899999999998</v>
      </c>
      <c r="D186" s="9" t="str">
        <f>VLOOKUP($A186,Basis!$A:$P,6,FALSE)</f>
        <v>Dopheidelaan</v>
      </c>
      <c r="E186" s="9" t="str">
        <f>VLOOKUP($A186,Basis!$A:$P,7,FALSE)</f>
        <v>4</v>
      </c>
      <c r="F186" s="9" t="str">
        <f>VLOOKUP($A186,Basis!$A:$P,8,FALSE)</f>
        <v>1213WX</v>
      </c>
      <c r="G186" s="9" t="str">
        <f>VLOOKUP($A186,Basis!$A:$P,9,FALSE)</f>
        <v>Hilversum</v>
      </c>
      <c r="H186" s="9" t="str">
        <f>VLOOKUP($A186,Basis!$A:$P,11,FALSE)</f>
        <v>GFT</v>
      </c>
      <c r="I186" s="9" t="str">
        <f>VLOOKUP($A186,Basis!$A:$P,13,FALSE)</f>
        <v>Bovengronds</v>
      </c>
      <c r="J186" s="9" t="str">
        <f>VLOOKUP($A186,Basis!$A:$P,16,FALSE)</f>
        <v>MCBG242021</v>
      </c>
    </row>
    <row r="187" spans="1:10" x14ac:dyDescent="0.25">
      <c r="A187" s="9" t="s">
        <v>1684</v>
      </c>
      <c r="B187" s="9">
        <f>VLOOKUP($A187,Basis!$A:$P,4,FALSE)</f>
        <v>52.2153129577637</v>
      </c>
      <c r="C187" s="9">
        <f>VLOOKUP($A187,Basis!$A:$P,5,FALSE)</f>
        <v>5.2029905319213903</v>
      </c>
      <c r="D187" s="9" t="str">
        <f>VLOOKUP($A187,Basis!$A:$P,6,FALSE)</f>
        <v>Dopheidelaan</v>
      </c>
      <c r="E187" s="9" t="str">
        <f>VLOOKUP($A187,Basis!$A:$P,7,FALSE)</f>
        <v>4</v>
      </c>
      <c r="F187" s="9" t="str">
        <f>VLOOKUP($A187,Basis!$A:$P,8,FALSE)</f>
        <v>1213WX</v>
      </c>
      <c r="G187" s="9" t="str">
        <f>VLOOKUP($A187,Basis!$A:$P,9,FALSE)</f>
        <v>Hilversum</v>
      </c>
      <c r="H187" s="9" t="str">
        <f>VLOOKUP($A187,Basis!$A:$P,11,FALSE)</f>
        <v>OPK</v>
      </c>
      <c r="I187" s="9" t="str">
        <f>VLOOKUP($A187,Basis!$A:$P,13,FALSE)</f>
        <v>Ondergronds</v>
      </c>
      <c r="J187" s="9" t="str">
        <f>VLOOKUP($A187,Basis!$A:$P,16,FALSE)</f>
        <v>HMISOL2018</v>
      </c>
    </row>
    <row r="188" spans="1:10" x14ac:dyDescent="0.25">
      <c r="A188" s="9" t="s">
        <v>760</v>
      </c>
      <c r="B188" s="9">
        <f>VLOOKUP($A188,Basis!$A:$P,4,FALSE)</f>
        <v>52.2153129577637</v>
      </c>
      <c r="C188" s="9">
        <f>VLOOKUP($A188,Basis!$A:$P,5,FALSE)</f>
        <v>5.2029905319213903</v>
      </c>
      <c r="D188" s="9" t="str">
        <f>VLOOKUP($A188,Basis!$A:$P,6,FALSE)</f>
        <v>Dopheidelaan</v>
      </c>
      <c r="E188" s="9" t="str">
        <f>VLOOKUP($A188,Basis!$A:$P,7,FALSE)</f>
        <v>4</v>
      </c>
      <c r="F188" s="9" t="str">
        <f>VLOOKUP($A188,Basis!$A:$P,8,FALSE)</f>
        <v>1213WX</v>
      </c>
      <c r="G188" s="9" t="str">
        <f>VLOOKUP($A188,Basis!$A:$P,9,FALSE)</f>
        <v>Hilversum</v>
      </c>
      <c r="H188" s="9" t="str">
        <f>VLOOKUP($A188,Basis!$A:$P,11,FALSE)</f>
        <v>REST</v>
      </c>
      <c r="I188" s="9" t="str">
        <f>VLOOKUP($A188,Basis!$A:$P,13,FALSE)</f>
        <v>Ondergronds</v>
      </c>
      <c r="J188" s="9" t="str">
        <f>VLOOKUP($A188,Basis!$A:$P,16,FALSE)</f>
        <v>HMISOL2017</v>
      </c>
    </row>
    <row r="189" spans="1:10" x14ac:dyDescent="0.25">
      <c r="A189" s="9" t="s">
        <v>1680</v>
      </c>
      <c r="B189" s="9">
        <f>VLOOKUP($A189,Basis!$A:$P,4,FALSE)</f>
        <v>52.2153129577637</v>
      </c>
      <c r="C189" s="9">
        <f>VLOOKUP($A189,Basis!$A:$P,5,FALSE)</f>
        <v>5.2029905319213903</v>
      </c>
      <c r="D189" s="9" t="str">
        <f>VLOOKUP($A189,Basis!$A:$P,6,FALSE)</f>
        <v>Dopheidelaan</v>
      </c>
      <c r="E189" s="9" t="str">
        <f>VLOOKUP($A189,Basis!$A:$P,7,FALSE)</f>
        <v>4</v>
      </c>
      <c r="F189" s="9" t="str">
        <f>VLOOKUP($A189,Basis!$A:$P,8,FALSE)</f>
        <v>1213WX</v>
      </c>
      <c r="G189" s="9" t="str">
        <f>VLOOKUP($A189,Basis!$A:$P,9,FALSE)</f>
        <v>Hilversum</v>
      </c>
      <c r="H189" s="9" t="str">
        <f>VLOOKUP($A189,Basis!$A:$P,11,FALSE)</f>
        <v>PMD</v>
      </c>
      <c r="I189" s="9" t="str">
        <f>VLOOKUP($A189,Basis!$A:$P,13,FALSE)</f>
        <v>Ondergronds</v>
      </c>
      <c r="J189" s="9" t="str">
        <f>VLOOKUP($A189,Basis!$A:$P,16,FALSE)</f>
        <v>HMISOL2018</v>
      </c>
    </row>
    <row r="190" spans="1:10" x14ac:dyDescent="0.25">
      <c r="A190" s="9" t="s">
        <v>1682</v>
      </c>
      <c r="B190" s="9">
        <f>VLOOKUP($A190,Basis!$A:$P,4,FALSE)</f>
        <v>52.2153129577637</v>
      </c>
      <c r="C190" s="9">
        <f>VLOOKUP($A190,Basis!$A:$P,5,FALSE)</f>
        <v>5.2029905319213903</v>
      </c>
      <c r="D190" s="9" t="str">
        <f>VLOOKUP($A190,Basis!$A:$P,6,FALSE)</f>
        <v>Dopheidelaan</v>
      </c>
      <c r="E190" s="9" t="str">
        <f>VLOOKUP($A190,Basis!$A:$P,7,FALSE)</f>
        <v>4</v>
      </c>
      <c r="F190" s="9" t="str">
        <f>VLOOKUP($A190,Basis!$A:$P,8,FALSE)</f>
        <v>1213WX</v>
      </c>
      <c r="G190" s="9" t="str">
        <f>VLOOKUP($A190,Basis!$A:$P,9,FALSE)</f>
        <v>Hilversum</v>
      </c>
      <c r="H190" s="9" t="str">
        <f>VLOOKUP($A190,Basis!$A:$P,11,FALSE)</f>
        <v>PMD</v>
      </c>
      <c r="I190" s="9" t="str">
        <f>VLOOKUP($A190,Basis!$A:$P,13,FALSE)</f>
        <v>Ondergronds</v>
      </c>
      <c r="J190" s="9" t="str">
        <f>VLOOKUP($A190,Basis!$A:$P,16,FALSE)</f>
        <v>HMISOL2018</v>
      </c>
    </row>
    <row r="191" spans="1:10" x14ac:dyDescent="0.25">
      <c r="A191" s="9" t="s">
        <v>4376</v>
      </c>
      <c r="B191" s="9">
        <f>VLOOKUP($A191,Basis!$A:$P,4,FALSE)</f>
        <v>52.214942000000001</v>
      </c>
      <c r="C191" s="9">
        <f>VLOOKUP($A191,Basis!$A:$P,5,FALSE)</f>
        <v>5.2043169999999996</v>
      </c>
      <c r="D191" s="9" t="str">
        <f>VLOOKUP($A191,Basis!$A:$P,6,FALSE)</f>
        <v>Struikheidelaan</v>
      </c>
      <c r="E191" s="9" t="str">
        <f>VLOOKUP($A191,Basis!$A:$P,7,FALSE)</f>
        <v>63</v>
      </c>
      <c r="F191" s="9" t="str">
        <f>VLOOKUP($A191,Basis!$A:$P,8,FALSE)</f>
        <v>1213WZ</v>
      </c>
      <c r="G191" s="9" t="str">
        <f>VLOOKUP($A191,Basis!$A:$P,9,FALSE)</f>
        <v>Hilversum</v>
      </c>
      <c r="H191" s="9" t="str">
        <f>VLOOKUP($A191,Basis!$A:$P,11,FALSE)</f>
        <v>GFT</v>
      </c>
      <c r="I191" s="9" t="str">
        <f>VLOOKUP($A191,Basis!$A:$P,13,FALSE)</f>
        <v>Bovengronds</v>
      </c>
      <c r="J191" s="9" t="str">
        <f>VLOOKUP($A191,Basis!$A:$P,16,FALSE)</f>
        <v>MCBG242021</v>
      </c>
    </row>
    <row r="192" spans="1:10" x14ac:dyDescent="0.25">
      <c r="A192" s="9" t="s">
        <v>4843</v>
      </c>
      <c r="B192" s="9">
        <f>VLOOKUP($A192,Basis!$A:$P,4,FALSE)</f>
        <v>52.214942000000001</v>
      </c>
      <c r="C192" s="9">
        <f>VLOOKUP($A192,Basis!$A:$P,5,FALSE)</f>
        <v>5.2043169999999996</v>
      </c>
      <c r="D192" s="9" t="str">
        <f>VLOOKUP($A192,Basis!$A:$P,6,FALSE)</f>
        <v>Struikheidelaan</v>
      </c>
      <c r="E192" s="9" t="str">
        <f>VLOOKUP($A192,Basis!$A:$P,7,FALSE)</f>
        <v>63</v>
      </c>
      <c r="F192" s="9" t="str">
        <f>VLOOKUP($A192,Basis!$A:$P,8,FALSE)</f>
        <v>1213WZ</v>
      </c>
      <c r="G192" s="9" t="str">
        <f>VLOOKUP($A192,Basis!$A:$P,9,FALSE)</f>
        <v>Hilversum</v>
      </c>
      <c r="H192" s="9" t="str">
        <f>VLOOKUP($A192,Basis!$A:$P,11,FALSE)</f>
        <v>OPK</v>
      </c>
      <c r="I192" s="9" t="str">
        <f>VLOOKUP($A192,Basis!$A:$P,13,FALSE)</f>
        <v>Ondergronds</v>
      </c>
      <c r="J192" s="9" t="str">
        <f>VLOOKUP($A192,Basis!$A:$P,16,FALSE)</f>
        <v>HMISOL2021</v>
      </c>
    </row>
    <row r="193" spans="1:10" x14ac:dyDescent="0.25">
      <c r="A193" s="9" t="s">
        <v>4742</v>
      </c>
      <c r="B193" s="9">
        <f>VLOOKUP($A193,Basis!$A:$P,4,FALSE)</f>
        <v>52.214942000000001</v>
      </c>
      <c r="C193" s="9">
        <f>VLOOKUP($A193,Basis!$A:$P,5,FALSE)</f>
        <v>5.2043169999999996</v>
      </c>
      <c r="D193" s="9" t="str">
        <f>VLOOKUP($A193,Basis!$A:$P,6,FALSE)</f>
        <v>Struikheidelaan</v>
      </c>
      <c r="E193" s="9" t="str">
        <f>VLOOKUP($A193,Basis!$A:$P,7,FALSE)</f>
        <v>63</v>
      </c>
      <c r="F193" s="9" t="str">
        <f>VLOOKUP($A193,Basis!$A:$P,8,FALSE)</f>
        <v>1213WZ</v>
      </c>
      <c r="G193" s="9" t="str">
        <f>VLOOKUP($A193,Basis!$A:$P,9,FALSE)</f>
        <v>Hilversum</v>
      </c>
      <c r="H193" s="9" t="str">
        <f>VLOOKUP($A193,Basis!$A:$P,11,FALSE)</f>
        <v>REST</v>
      </c>
      <c r="I193" s="9" t="str">
        <f>VLOOKUP($A193,Basis!$A:$P,13,FALSE)</f>
        <v>OGDUO</v>
      </c>
      <c r="J193" s="9" t="str">
        <f>VLOOKUP($A193,Basis!$A:$P,16,FALSE)</f>
        <v>HMIDUO2021</v>
      </c>
    </row>
    <row r="194" spans="1:10" x14ac:dyDescent="0.25">
      <c r="A194" s="9" t="s">
        <v>4736</v>
      </c>
      <c r="B194" s="9">
        <f>VLOOKUP($A194,Basis!$A:$P,4,FALSE)</f>
        <v>52.214942000000001</v>
      </c>
      <c r="C194" s="9">
        <f>VLOOKUP($A194,Basis!$A:$P,5,FALSE)</f>
        <v>5.2043169999999996</v>
      </c>
      <c r="D194" s="9" t="str">
        <f>VLOOKUP($A194,Basis!$A:$P,6,FALSE)</f>
        <v>Struikheidelaan</v>
      </c>
      <c r="E194" s="9" t="str">
        <f>VLOOKUP($A194,Basis!$A:$P,7,FALSE)</f>
        <v>63</v>
      </c>
      <c r="F194" s="9" t="str">
        <f>VLOOKUP($A194,Basis!$A:$P,8,FALSE)</f>
        <v>1213WZ</v>
      </c>
      <c r="G194" s="9" t="str">
        <f>VLOOKUP($A194,Basis!$A:$P,9,FALSE)</f>
        <v>Hilversum</v>
      </c>
      <c r="H194" s="9" t="str">
        <f>VLOOKUP($A194,Basis!$A:$P,11,FALSE)</f>
        <v>PMD</v>
      </c>
      <c r="I194" s="9" t="str">
        <f>VLOOKUP($A194,Basis!$A:$P,13,FALSE)</f>
        <v>OGDUO</v>
      </c>
      <c r="J194" s="9" t="str">
        <f>VLOOKUP($A194,Basis!$A:$P,16,FALSE)</f>
        <v>HMIDUO2021</v>
      </c>
    </row>
    <row r="195" spans="1:10" x14ac:dyDescent="0.25">
      <c r="A195" s="9" t="s">
        <v>4394</v>
      </c>
      <c r="B195" s="9">
        <f>VLOOKUP($A195,Basis!$A:$P,4,FALSE)</f>
        <v>52.204216003417997</v>
      </c>
      <c r="C195" s="9">
        <f>VLOOKUP($A195,Basis!$A:$P,5,FALSE)</f>
        <v>5.14855861663818</v>
      </c>
      <c r="D195" s="9" t="str">
        <f>VLOOKUP($A195,Basis!$A:$P,6,FALSE)</f>
        <v>Loosdrechtse Bos</v>
      </c>
      <c r="E195" s="9" t="str">
        <f>VLOOKUP($A195,Basis!$A:$P,7,FALSE)</f>
        <v>26</v>
      </c>
      <c r="F195" s="9" t="str">
        <f>VLOOKUP($A195,Basis!$A:$P,8,FALSE)</f>
        <v>1213ZA</v>
      </c>
      <c r="G195" s="9" t="str">
        <f>VLOOKUP($A195,Basis!$A:$P,9,FALSE)</f>
        <v>Hilversum</v>
      </c>
      <c r="H195" s="9" t="str">
        <f>VLOOKUP($A195,Basis!$A:$P,11,FALSE)</f>
        <v>GFT</v>
      </c>
      <c r="I195" s="9" t="str">
        <f>VLOOKUP($A195,Basis!$A:$P,13,FALSE)</f>
        <v>Bovengronds</v>
      </c>
      <c r="J195" s="9" t="str">
        <f>VLOOKUP($A195,Basis!$A:$P,16,FALSE)</f>
        <v>MCBG242020</v>
      </c>
    </row>
    <row r="196" spans="1:10" x14ac:dyDescent="0.25">
      <c r="A196" s="9" t="s">
        <v>3018</v>
      </c>
      <c r="B196" s="9">
        <f>VLOOKUP($A196,Basis!$A:$P,4,FALSE)</f>
        <v>52.204216690782602</v>
      </c>
      <c r="C196" s="9">
        <f>VLOOKUP($A196,Basis!$A:$P,5,FALSE)</f>
        <v>5.1485585421371702</v>
      </c>
      <c r="D196" s="9" t="str">
        <f>VLOOKUP($A196,Basis!$A:$P,6,FALSE)</f>
        <v>Loosdrechtse Bos</v>
      </c>
      <c r="E196" s="9" t="str">
        <f>VLOOKUP($A196,Basis!$A:$P,7,FALSE)</f>
        <v>26</v>
      </c>
      <c r="F196" s="9" t="str">
        <f>VLOOKUP($A196,Basis!$A:$P,8,FALSE)</f>
        <v>1213ZA</v>
      </c>
      <c r="G196" s="9" t="str">
        <f>VLOOKUP($A196,Basis!$A:$P,9,FALSE)</f>
        <v>Hilversum</v>
      </c>
      <c r="H196" s="9" t="str">
        <f>VLOOKUP($A196,Basis!$A:$P,11,FALSE)</f>
        <v>REST</v>
      </c>
      <c r="I196" s="9" t="str">
        <f>VLOOKUP($A196,Basis!$A:$P,13,FALSE)</f>
        <v>OGDUO</v>
      </c>
      <c r="J196" s="9" t="str">
        <f>VLOOKUP($A196,Basis!$A:$P,16,FALSE)</f>
        <v>HMIDUO2020</v>
      </c>
    </row>
    <row r="197" spans="1:10" x14ac:dyDescent="0.25">
      <c r="A197" s="9" t="s">
        <v>4099</v>
      </c>
      <c r="B197" s="9">
        <f>VLOOKUP($A197,Basis!$A:$P,4,FALSE)</f>
        <v>52.204216690782602</v>
      </c>
      <c r="C197" s="9">
        <f>VLOOKUP($A197,Basis!$A:$P,5,FALSE)</f>
        <v>5.1485585421371702</v>
      </c>
      <c r="D197" s="9" t="str">
        <f>VLOOKUP($A197,Basis!$A:$P,6,FALSE)</f>
        <v>Loosdrechtse Bos</v>
      </c>
      <c r="E197" s="9" t="str">
        <f>VLOOKUP($A197,Basis!$A:$P,7,FALSE)</f>
        <v>26</v>
      </c>
      <c r="F197" s="9" t="str">
        <f>VLOOKUP($A197,Basis!$A:$P,8,FALSE)</f>
        <v>1213ZA</v>
      </c>
      <c r="G197" s="9" t="str">
        <f>VLOOKUP($A197,Basis!$A:$P,9,FALSE)</f>
        <v>Hilversum</v>
      </c>
      <c r="H197" s="9" t="str">
        <f>VLOOKUP($A197,Basis!$A:$P,11,FALSE)</f>
        <v>PMD</v>
      </c>
      <c r="I197" s="9" t="str">
        <f>VLOOKUP($A197,Basis!$A:$P,13,FALSE)</f>
        <v>OGDUO</v>
      </c>
      <c r="J197" s="9" t="str">
        <f>VLOOKUP($A197,Basis!$A:$P,16,FALSE)</f>
        <v>HMIDUO2020</v>
      </c>
    </row>
    <row r="198" spans="1:10" x14ac:dyDescent="0.25">
      <c r="A198" s="9" t="s">
        <v>3550</v>
      </c>
      <c r="B198" s="9">
        <f>VLOOKUP($A198,Basis!$A:$P,4,FALSE)</f>
        <v>52.203348535161702</v>
      </c>
      <c r="C198" s="9">
        <f>VLOOKUP($A198,Basis!$A:$P,5,FALSE)</f>
        <v>5.1495894324082396</v>
      </c>
      <c r="D198" s="9" t="str">
        <f>VLOOKUP($A198,Basis!$A:$P,6,FALSE)</f>
        <v>Loosdrechtse Bos</v>
      </c>
      <c r="E198" s="9" t="str">
        <f>VLOOKUP($A198,Basis!$A:$P,7,FALSE)</f>
        <v>110</v>
      </c>
      <c r="F198" s="9" t="str">
        <f>VLOOKUP($A198,Basis!$A:$P,8,FALSE)</f>
        <v>1213ZD</v>
      </c>
      <c r="G198" s="9" t="str">
        <f>VLOOKUP($A198,Basis!$A:$P,9,FALSE)</f>
        <v>Hilversum</v>
      </c>
      <c r="H198" s="9" t="str">
        <f>VLOOKUP($A198,Basis!$A:$P,11,FALSE)</f>
        <v>REST</v>
      </c>
      <c r="I198" s="9" t="str">
        <f>VLOOKUP($A198,Basis!$A:$P,13,FALSE)</f>
        <v>Ondergronds</v>
      </c>
      <c r="J198" s="9" t="str">
        <f>VLOOKUP($A198,Basis!$A:$P,16,FALSE)</f>
        <v>BAMRUB2014</v>
      </c>
    </row>
    <row r="199" spans="1:10" x14ac:dyDescent="0.25">
      <c r="A199" s="9" t="s">
        <v>2011</v>
      </c>
      <c r="B199" s="9">
        <f>VLOOKUP($A199,Basis!$A:$P,4,FALSE)</f>
        <v>52.215958000000001</v>
      </c>
      <c r="C199" s="9">
        <f>VLOOKUP($A199,Basis!$A:$P,5,FALSE)</f>
        <v>5.1704790000000003</v>
      </c>
      <c r="D199" s="9" t="str">
        <f>VLOOKUP($A199,Basis!$A:$P,6,FALSE)</f>
        <v>Gijsbrecht van Amstelstraat</v>
      </c>
      <c r="E199" s="9" t="str">
        <f>VLOOKUP($A199,Basis!$A:$P,7,FALSE)</f>
        <v>127A</v>
      </c>
      <c r="F199" s="9" t="str">
        <f>VLOOKUP($A199,Basis!$A:$P,8,FALSE)</f>
        <v>1214AW</v>
      </c>
      <c r="G199" s="9" t="str">
        <f>VLOOKUP($A199,Basis!$A:$P,9,FALSE)</f>
        <v>Hilversum</v>
      </c>
      <c r="H199" s="9" t="str">
        <f>VLOOKUP($A199,Basis!$A:$P,11,FALSE)</f>
        <v>REST</v>
      </c>
      <c r="I199" s="9" t="str">
        <f>VLOOKUP($A199,Basis!$A:$P,13,FALSE)</f>
        <v>Ondergronds</v>
      </c>
      <c r="J199" s="9" t="str">
        <f>VLOOKUP($A199,Basis!$A:$P,16,FALSE)</f>
        <v>HMISOL2017</v>
      </c>
    </row>
    <row r="200" spans="1:10" x14ac:dyDescent="0.25">
      <c r="A200" s="9" t="s">
        <v>1763</v>
      </c>
      <c r="B200" s="9">
        <f>VLOOKUP($A200,Basis!$A:$P,4,FALSE)</f>
        <v>52.215958000000001</v>
      </c>
      <c r="C200" s="9">
        <f>VLOOKUP($A200,Basis!$A:$P,5,FALSE)</f>
        <v>5.1704790000000003</v>
      </c>
      <c r="D200" s="9" t="str">
        <f>VLOOKUP($A200,Basis!$A:$P,6,FALSE)</f>
        <v>Gijsbrecht van Amstelstraat</v>
      </c>
      <c r="E200" s="9" t="str">
        <f>VLOOKUP($A200,Basis!$A:$P,7,FALSE)</f>
        <v>127A</v>
      </c>
      <c r="F200" s="9" t="str">
        <f>VLOOKUP($A200,Basis!$A:$P,8,FALSE)</f>
        <v>1214AW</v>
      </c>
      <c r="G200" s="9" t="str">
        <f>VLOOKUP($A200,Basis!$A:$P,9,FALSE)</f>
        <v>Hilversum</v>
      </c>
      <c r="H200" s="9" t="str">
        <f>VLOOKUP($A200,Basis!$A:$P,11,FALSE)</f>
        <v>PMD</v>
      </c>
      <c r="I200" s="9" t="str">
        <f>VLOOKUP($A200,Basis!$A:$P,13,FALSE)</f>
        <v>Ondergronds</v>
      </c>
      <c r="J200" s="9" t="str">
        <f>VLOOKUP($A200,Basis!$A:$P,16,FALSE)</f>
        <v>HMISOL2017</v>
      </c>
    </row>
    <row r="201" spans="1:10" x14ac:dyDescent="0.25">
      <c r="A201" s="9" t="s">
        <v>2015</v>
      </c>
      <c r="B201" s="9">
        <f>VLOOKUP($A201,Basis!$A:$P,4,FALSE)</f>
        <v>52.215981999999997</v>
      </c>
      <c r="C201" s="9">
        <f>VLOOKUP($A201,Basis!$A:$P,5,FALSE)</f>
        <v>5.1696289999999996</v>
      </c>
      <c r="D201" s="9" t="str">
        <f>VLOOKUP($A201,Basis!$A:$P,6,FALSE)</f>
        <v>Gijsbrecht van Amstelstraat</v>
      </c>
      <c r="E201" s="9" t="str">
        <f>VLOOKUP($A201,Basis!$A:$P,7,FALSE)</f>
        <v>142A</v>
      </c>
      <c r="F201" s="9" t="str">
        <f>VLOOKUP($A201,Basis!$A:$P,8,FALSE)</f>
        <v>1214BD</v>
      </c>
      <c r="G201" s="9" t="str">
        <f>VLOOKUP($A201,Basis!$A:$P,9,FALSE)</f>
        <v>Hilversum</v>
      </c>
      <c r="H201" s="9" t="str">
        <f>VLOOKUP($A201,Basis!$A:$P,11,FALSE)</f>
        <v>REST</v>
      </c>
      <c r="I201" s="9" t="str">
        <f>VLOOKUP($A201,Basis!$A:$P,13,FALSE)</f>
        <v>Ondergronds</v>
      </c>
      <c r="J201" s="9" t="str">
        <f>VLOOKUP($A201,Basis!$A:$P,16,FALSE)</f>
        <v>HMISOL2017</v>
      </c>
    </row>
    <row r="202" spans="1:10" x14ac:dyDescent="0.25">
      <c r="A202" s="9" t="s">
        <v>2022</v>
      </c>
      <c r="B202" s="9">
        <f>VLOOKUP($A202,Basis!$A:$P,4,FALSE)</f>
        <v>52.215981999999997</v>
      </c>
      <c r="C202" s="9">
        <f>VLOOKUP($A202,Basis!$A:$P,5,FALSE)</f>
        <v>5.1696289999999996</v>
      </c>
      <c r="D202" s="9" t="str">
        <f>VLOOKUP($A202,Basis!$A:$P,6,FALSE)</f>
        <v>Gijsbrecht van Amstelstraat</v>
      </c>
      <c r="E202" s="9" t="str">
        <f>VLOOKUP($A202,Basis!$A:$P,7,FALSE)</f>
        <v>142A</v>
      </c>
      <c r="F202" s="9" t="str">
        <f>VLOOKUP($A202,Basis!$A:$P,8,FALSE)</f>
        <v>1214BD</v>
      </c>
      <c r="G202" s="9" t="str">
        <f>VLOOKUP($A202,Basis!$A:$P,9,FALSE)</f>
        <v>Hilversum</v>
      </c>
      <c r="H202" s="9" t="str">
        <f>VLOOKUP($A202,Basis!$A:$P,11,FALSE)</f>
        <v>PMD</v>
      </c>
      <c r="I202" s="9" t="str">
        <f>VLOOKUP($A202,Basis!$A:$P,13,FALSE)</f>
        <v>Ondergronds</v>
      </c>
      <c r="J202" s="9" t="str">
        <f>VLOOKUP($A202,Basis!$A:$P,16,FALSE)</f>
        <v>HMISOL2017</v>
      </c>
    </row>
    <row r="203" spans="1:10" x14ac:dyDescent="0.25">
      <c r="A203" s="9" t="s">
        <v>3568</v>
      </c>
      <c r="B203" s="9">
        <f>VLOOKUP($A203,Basis!$A:$P,4,FALSE)</f>
        <v>52.215341000000002</v>
      </c>
      <c r="C203" s="9">
        <f>VLOOKUP($A203,Basis!$A:$P,5,FALSE)</f>
        <v>5.1657570000000002</v>
      </c>
      <c r="D203" s="9" t="str">
        <f>VLOOKUP($A203,Basis!$A:$P,6,FALSE)</f>
        <v>Gijsbrecht van Amstelstraat</v>
      </c>
      <c r="E203" s="9" t="str">
        <f>VLOOKUP($A203,Basis!$A:$P,7,FALSE)</f>
        <v>228</v>
      </c>
      <c r="F203" s="9" t="str">
        <f>VLOOKUP($A203,Basis!$A:$P,8,FALSE)</f>
        <v>1214BE</v>
      </c>
      <c r="G203" s="9" t="str">
        <f>VLOOKUP($A203,Basis!$A:$P,9,FALSE)</f>
        <v>Hilversum</v>
      </c>
      <c r="H203" s="9" t="str">
        <f>VLOOKUP($A203,Basis!$A:$P,11,FALSE)</f>
        <v>REST</v>
      </c>
      <c r="I203" s="9" t="str">
        <f>VLOOKUP($A203,Basis!$A:$P,13,FALSE)</f>
        <v>Ondergronds</v>
      </c>
      <c r="J203" s="9" t="str">
        <f>VLOOKUP($A203,Basis!$A:$P,16,FALSE)</f>
        <v>HMISOL2017</v>
      </c>
    </row>
    <row r="204" spans="1:10" x14ac:dyDescent="0.25">
      <c r="A204" s="9" t="s">
        <v>3573</v>
      </c>
      <c r="B204" s="9">
        <f>VLOOKUP($A204,Basis!$A:$P,4,FALSE)</f>
        <v>52.215341000000002</v>
      </c>
      <c r="C204" s="9">
        <f>VLOOKUP($A204,Basis!$A:$P,5,FALSE)</f>
        <v>5.1657570000000002</v>
      </c>
      <c r="D204" s="9" t="str">
        <f>VLOOKUP($A204,Basis!$A:$P,6,FALSE)</f>
        <v>Gijsbrecht van Amstelstraat</v>
      </c>
      <c r="E204" s="9" t="str">
        <f>VLOOKUP($A204,Basis!$A:$P,7,FALSE)</f>
        <v>228</v>
      </c>
      <c r="F204" s="9" t="str">
        <f>VLOOKUP($A204,Basis!$A:$P,8,FALSE)</f>
        <v>1214BE</v>
      </c>
      <c r="G204" s="9" t="str">
        <f>VLOOKUP($A204,Basis!$A:$P,9,FALSE)</f>
        <v>Hilversum</v>
      </c>
      <c r="H204" s="9" t="str">
        <f>VLOOKUP($A204,Basis!$A:$P,11,FALSE)</f>
        <v>PMD</v>
      </c>
      <c r="I204" s="9" t="str">
        <f>VLOOKUP($A204,Basis!$A:$P,13,FALSE)</f>
        <v>Ondergronds</v>
      </c>
      <c r="J204" s="9" t="str">
        <f>VLOOKUP($A204,Basis!$A:$P,16,FALSE)</f>
        <v>HMISOL2017</v>
      </c>
    </row>
    <row r="205" spans="1:10" x14ac:dyDescent="0.25">
      <c r="A205" s="9" t="s">
        <v>354</v>
      </c>
      <c r="B205" s="9">
        <f>VLOOKUP($A205,Basis!$A:$P,4,FALSE)</f>
        <v>52.213301907999998</v>
      </c>
      <c r="C205" s="9">
        <f>VLOOKUP($A205,Basis!$A:$P,5,FALSE)</f>
        <v>5.1723124699999996</v>
      </c>
      <c r="D205" s="9" t="str">
        <f>VLOOKUP($A205,Basis!$A:$P,6,FALSE)</f>
        <v>Egelantierstraat</v>
      </c>
      <c r="E205" s="9" t="str">
        <f>VLOOKUP($A205,Basis!$A:$P,7,FALSE)</f>
        <v>122</v>
      </c>
      <c r="F205" s="9" t="str">
        <f>VLOOKUP($A205,Basis!$A:$P,8,FALSE)</f>
        <v>1214EH</v>
      </c>
      <c r="G205" s="9" t="str">
        <f>VLOOKUP($A205,Basis!$A:$P,9,FALSE)</f>
        <v>Hilversum</v>
      </c>
      <c r="H205" s="9" t="str">
        <f>VLOOKUP($A205,Basis!$A:$P,11,FALSE)</f>
        <v>GFT</v>
      </c>
      <c r="I205" s="9" t="str">
        <f>VLOOKUP($A205,Basis!$A:$P,13,FALSE)</f>
        <v>Bovengronds</v>
      </c>
      <c r="J205" s="9" t="str">
        <f>VLOOKUP($A205,Basis!$A:$P,16,FALSE)</f>
        <v>MCBG242022</v>
      </c>
    </row>
    <row r="206" spans="1:10" x14ac:dyDescent="0.25">
      <c r="A206" s="9" t="s">
        <v>1561</v>
      </c>
      <c r="B206" s="9">
        <f>VLOOKUP($A206,Basis!$A:$P,4,FALSE)</f>
        <v>52.213301907999998</v>
      </c>
      <c r="C206" s="9">
        <f>VLOOKUP($A206,Basis!$A:$P,5,FALSE)</f>
        <v>5.1723124699999996</v>
      </c>
      <c r="D206" s="9" t="str">
        <f>VLOOKUP($A206,Basis!$A:$P,6,FALSE)</f>
        <v>Egelantierstraat</v>
      </c>
      <c r="E206" s="9" t="str">
        <f>VLOOKUP($A206,Basis!$A:$P,7,FALSE)</f>
        <v>122</v>
      </c>
      <c r="F206" s="9" t="str">
        <f>VLOOKUP($A206,Basis!$A:$P,8,FALSE)</f>
        <v>1214EH</v>
      </c>
      <c r="G206" s="9" t="str">
        <f>VLOOKUP($A206,Basis!$A:$P,9,FALSE)</f>
        <v>HIlversum</v>
      </c>
      <c r="H206" s="9" t="str">
        <f>VLOOKUP($A206,Basis!$A:$P,11,FALSE)</f>
        <v>GFT</v>
      </c>
      <c r="I206" s="9" t="str">
        <f>VLOOKUP($A206,Basis!$A:$P,13,FALSE)</f>
        <v>Bovengronds</v>
      </c>
      <c r="J206" s="9" t="str">
        <f>VLOOKUP($A206,Basis!$A:$P,16,FALSE)</f>
        <v>MCBG242022</v>
      </c>
    </row>
    <row r="207" spans="1:10" x14ac:dyDescent="0.25">
      <c r="A207" s="9" t="s">
        <v>4675</v>
      </c>
      <c r="B207" s="9">
        <f>VLOOKUP($A207,Basis!$A:$P,4,FALSE)</f>
        <v>52.213301907999998</v>
      </c>
      <c r="C207" s="9">
        <f>VLOOKUP($A207,Basis!$A:$P,5,FALSE)</f>
        <v>5.1723124699999996</v>
      </c>
      <c r="D207" s="9" t="str">
        <f>VLOOKUP($A207,Basis!$A:$P,6,FALSE)</f>
        <v>Egelantierstraat</v>
      </c>
      <c r="E207" s="9" t="str">
        <f>VLOOKUP($A207,Basis!$A:$P,7,FALSE)</f>
        <v>122</v>
      </c>
      <c r="F207" s="9" t="str">
        <f>VLOOKUP($A207,Basis!$A:$P,8,FALSE)</f>
        <v>1214EH</v>
      </c>
      <c r="G207" s="9" t="str">
        <f>VLOOKUP($A207,Basis!$A:$P,9,FALSE)</f>
        <v>Hilversum</v>
      </c>
      <c r="H207" s="9" t="str">
        <f>VLOOKUP($A207,Basis!$A:$P,11,FALSE)</f>
        <v>OPK</v>
      </c>
      <c r="I207" s="9" t="str">
        <f>VLOOKUP($A207,Basis!$A:$P,13,FALSE)</f>
        <v>Ondergronds</v>
      </c>
      <c r="J207" s="9" t="str">
        <f>VLOOKUP($A207,Basis!$A:$P,16,FALSE)</f>
        <v>HMISOL2022</v>
      </c>
    </row>
    <row r="208" spans="1:10" x14ac:dyDescent="0.25">
      <c r="A208" s="9" t="s">
        <v>4683</v>
      </c>
      <c r="B208" s="9">
        <f>VLOOKUP($A208,Basis!$A:$P,4,FALSE)</f>
        <v>52.213301907999998</v>
      </c>
      <c r="C208" s="9">
        <f>VLOOKUP($A208,Basis!$A:$P,5,FALSE)</f>
        <v>5.1723124699999996</v>
      </c>
      <c r="D208" s="9" t="str">
        <f>VLOOKUP($A208,Basis!$A:$P,6,FALSE)</f>
        <v>Egelantierstraat</v>
      </c>
      <c r="E208" s="9" t="str">
        <f>VLOOKUP($A208,Basis!$A:$P,7,FALSE)</f>
        <v>122</v>
      </c>
      <c r="F208" s="9" t="str">
        <f>VLOOKUP($A208,Basis!$A:$P,8,FALSE)</f>
        <v>1214EH</v>
      </c>
      <c r="G208" s="9" t="str">
        <f>VLOOKUP($A208,Basis!$A:$P,9,FALSE)</f>
        <v>Hilversum</v>
      </c>
      <c r="H208" s="9" t="str">
        <f>VLOOKUP($A208,Basis!$A:$P,11,FALSE)</f>
        <v>REST</v>
      </c>
      <c r="I208" s="9" t="str">
        <f>VLOOKUP($A208,Basis!$A:$P,13,FALSE)</f>
        <v>OGDUO</v>
      </c>
      <c r="J208" s="9" t="str">
        <f>VLOOKUP($A208,Basis!$A:$P,16,FALSE)</f>
        <v>HMIDUO2022</v>
      </c>
    </row>
    <row r="209" spans="1:10" x14ac:dyDescent="0.25">
      <c r="A209" s="9" t="s">
        <v>4685</v>
      </c>
      <c r="B209" s="9">
        <f>VLOOKUP($A209,Basis!$A:$P,4,FALSE)</f>
        <v>52.213301907999998</v>
      </c>
      <c r="C209" s="9">
        <f>VLOOKUP($A209,Basis!$A:$P,5,FALSE)</f>
        <v>5.1723124699999996</v>
      </c>
      <c r="D209" s="9" t="str">
        <f>VLOOKUP($A209,Basis!$A:$P,6,FALSE)</f>
        <v>Egelantierstraat</v>
      </c>
      <c r="E209" s="9" t="str">
        <f>VLOOKUP($A209,Basis!$A:$P,7,FALSE)</f>
        <v>122</v>
      </c>
      <c r="F209" s="9" t="str">
        <f>VLOOKUP($A209,Basis!$A:$P,8,FALSE)</f>
        <v>1214EH</v>
      </c>
      <c r="G209" s="9" t="str">
        <f>VLOOKUP($A209,Basis!$A:$P,9,FALSE)</f>
        <v>Hilversum</v>
      </c>
      <c r="H209" s="9" t="str">
        <f>VLOOKUP($A209,Basis!$A:$P,11,FALSE)</f>
        <v>PMD</v>
      </c>
      <c r="I209" s="9" t="str">
        <f>VLOOKUP($A209,Basis!$A:$P,13,FALSE)</f>
        <v>OGDUO</v>
      </c>
      <c r="J209" s="9" t="str">
        <f>VLOOKUP($A209,Basis!$A:$P,16,FALSE)</f>
        <v>HMIDUO2022</v>
      </c>
    </row>
    <row r="210" spans="1:10" x14ac:dyDescent="0.25">
      <c r="A210" s="9" t="s">
        <v>4243</v>
      </c>
      <c r="B210" s="9">
        <f>VLOOKUP($A210,Basis!$A:$P,4,FALSE)</f>
        <v>52.212127000000002</v>
      </c>
      <c r="C210" s="9">
        <f>VLOOKUP($A210,Basis!$A:$P,5,FALSE)</f>
        <v>5.1730239999999998</v>
      </c>
      <c r="D210" s="9" t="str">
        <f>VLOOKUP($A210,Basis!$A:$P,6,FALSE)</f>
        <v>Fuchsiastraat</v>
      </c>
      <c r="E210" s="9" t="str">
        <f>VLOOKUP($A210,Basis!$A:$P,7,FALSE)</f>
        <v>52</v>
      </c>
      <c r="F210" s="9" t="str">
        <f>VLOOKUP($A210,Basis!$A:$P,8,FALSE)</f>
        <v>1214GK</v>
      </c>
      <c r="G210" s="9" t="str">
        <f>VLOOKUP($A210,Basis!$A:$P,9,FALSE)</f>
        <v>Hilversum</v>
      </c>
      <c r="H210" s="9" t="str">
        <f>VLOOKUP($A210,Basis!$A:$P,11,FALSE)</f>
        <v>GFT</v>
      </c>
      <c r="I210" s="9" t="str">
        <f>VLOOKUP($A210,Basis!$A:$P,13,FALSE)</f>
        <v>Bovengronds</v>
      </c>
      <c r="J210" s="9" t="str">
        <f>VLOOKUP($A210,Basis!$A:$P,16,FALSE)</f>
        <v>MCBG242021</v>
      </c>
    </row>
    <row r="211" spans="1:10" x14ac:dyDescent="0.25">
      <c r="A211" s="9" t="s">
        <v>4485</v>
      </c>
      <c r="B211" s="9">
        <f>VLOOKUP($A211,Basis!$A:$P,4,FALSE)</f>
        <v>52.212127000000002</v>
      </c>
      <c r="C211" s="9">
        <f>VLOOKUP($A211,Basis!$A:$P,5,FALSE)</f>
        <v>5.1730239999999998</v>
      </c>
      <c r="D211" s="9" t="str">
        <f>VLOOKUP($A211,Basis!$A:$P,6,FALSE)</f>
        <v>Fuchsiastraat</v>
      </c>
      <c r="E211" s="9" t="str">
        <f>VLOOKUP($A211,Basis!$A:$P,7,FALSE)</f>
        <v>52</v>
      </c>
      <c r="F211" s="9" t="str">
        <f>VLOOKUP($A211,Basis!$A:$P,8,FALSE)</f>
        <v>1214GK</v>
      </c>
      <c r="G211" s="9" t="str">
        <f>VLOOKUP($A211,Basis!$A:$P,9,FALSE)</f>
        <v>Hilversum</v>
      </c>
      <c r="H211" s="9" t="str">
        <f>VLOOKUP($A211,Basis!$A:$P,11,FALSE)</f>
        <v>GFT</v>
      </c>
      <c r="I211" s="9" t="str">
        <f>VLOOKUP($A211,Basis!$A:$P,13,FALSE)</f>
        <v>Bovengronds</v>
      </c>
      <c r="J211" s="9" t="str">
        <f>VLOOKUP($A211,Basis!$A:$P,16,FALSE)</f>
        <v>MCBG242021</v>
      </c>
    </row>
    <row r="212" spans="1:10" x14ac:dyDescent="0.25">
      <c r="A212" s="9" t="s">
        <v>2372</v>
      </c>
      <c r="B212" s="9">
        <f>VLOOKUP($A212,Basis!$A:$P,4,FALSE)</f>
        <v>52.212127000000002</v>
      </c>
      <c r="C212" s="9">
        <f>VLOOKUP($A212,Basis!$A:$P,5,FALSE)</f>
        <v>5.1730239999999998</v>
      </c>
      <c r="D212" s="9" t="str">
        <f>VLOOKUP($A212,Basis!$A:$P,6,FALSE)</f>
        <v>Fuchsiastraat</v>
      </c>
      <c r="E212" s="9" t="str">
        <f>VLOOKUP($A212,Basis!$A:$P,7,FALSE)</f>
        <v>52</v>
      </c>
      <c r="F212" s="9" t="str">
        <f>VLOOKUP($A212,Basis!$A:$P,8,FALSE)</f>
        <v>1214GK</v>
      </c>
      <c r="G212" s="9" t="str">
        <f>VLOOKUP($A212,Basis!$A:$P,9,FALSE)</f>
        <v>Hilversum</v>
      </c>
      <c r="H212" s="9" t="str">
        <f>VLOOKUP($A212,Basis!$A:$P,11,FALSE)</f>
        <v>REST</v>
      </c>
      <c r="I212" s="9" t="str">
        <f>VLOOKUP($A212,Basis!$A:$P,13,FALSE)</f>
        <v>Ondergronds</v>
      </c>
      <c r="J212" s="9" t="str">
        <f>VLOOKUP($A212,Basis!$A:$P,16,FALSE)</f>
        <v>BAMRUB2014</v>
      </c>
    </row>
    <row r="213" spans="1:10" x14ac:dyDescent="0.25">
      <c r="A213" s="9" t="s">
        <v>4386</v>
      </c>
      <c r="B213" s="9">
        <f>VLOOKUP($A213,Basis!$A:$P,4,FALSE)</f>
        <v>52.218184999999998</v>
      </c>
      <c r="C213" s="9">
        <f>VLOOKUP($A213,Basis!$A:$P,5,FALSE)</f>
        <v>5.1725989999999999</v>
      </c>
      <c r="D213" s="9" t="str">
        <f>VLOOKUP($A213,Basis!$A:$P,6,FALSE)</f>
        <v>Neuweg</v>
      </c>
      <c r="E213" s="9" t="str">
        <f>VLOOKUP($A213,Basis!$A:$P,7,FALSE)</f>
        <v>97A</v>
      </c>
      <c r="F213" s="9" t="str">
        <f>VLOOKUP($A213,Basis!$A:$P,8,FALSE)</f>
        <v>1214GN</v>
      </c>
      <c r="G213" s="9" t="str">
        <f>VLOOKUP($A213,Basis!$A:$P,9,FALSE)</f>
        <v>Hilversum</v>
      </c>
      <c r="H213" s="9" t="str">
        <f>VLOOKUP($A213,Basis!$A:$P,11,FALSE)</f>
        <v>GFT</v>
      </c>
      <c r="I213" s="9" t="str">
        <f>VLOOKUP($A213,Basis!$A:$P,13,FALSE)</f>
        <v>Bovengronds</v>
      </c>
      <c r="J213" s="9" t="str">
        <f>VLOOKUP($A213,Basis!$A:$P,16,FALSE)</f>
        <v>MCBG242021</v>
      </c>
    </row>
    <row r="214" spans="1:10" x14ac:dyDescent="0.25">
      <c r="A214" s="9" t="s">
        <v>3676</v>
      </c>
      <c r="B214" s="9">
        <f>VLOOKUP($A214,Basis!$A:$P,4,FALSE)</f>
        <v>52.218184999999998</v>
      </c>
      <c r="C214" s="9">
        <f>VLOOKUP($A214,Basis!$A:$P,5,FALSE)</f>
        <v>5.1725989999999999</v>
      </c>
      <c r="D214" s="9" t="str">
        <f>VLOOKUP($A214,Basis!$A:$P,6,FALSE)</f>
        <v>Neuweg</v>
      </c>
      <c r="E214" s="9" t="str">
        <f>VLOOKUP($A214,Basis!$A:$P,7,FALSE)</f>
        <v>97A</v>
      </c>
      <c r="F214" s="9" t="str">
        <f>VLOOKUP($A214,Basis!$A:$P,8,FALSE)</f>
        <v>1214GN</v>
      </c>
      <c r="G214" s="9" t="str">
        <f>VLOOKUP($A214,Basis!$A:$P,9,FALSE)</f>
        <v>Hilversum</v>
      </c>
      <c r="H214" s="9" t="str">
        <f>VLOOKUP($A214,Basis!$A:$P,11,FALSE)</f>
        <v>REST</v>
      </c>
      <c r="I214" s="9" t="str">
        <f>VLOOKUP($A214,Basis!$A:$P,13,FALSE)</f>
        <v>Ondergronds</v>
      </c>
      <c r="J214" s="9" t="str">
        <f>VLOOKUP($A214,Basis!$A:$P,16,FALSE)</f>
        <v>HMISOL2021</v>
      </c>
    </row>
    <row r="215" spans="1:10" x14ac:dyDescent="0.25">
      <c r="A215" s="9" t="s">
        <v>3223</v>
      </c>
      <c r="B215" s="9">
        <f>VLOOKUP($A215,Basis!$A:$P,4,FALSE)</f>
        <v>52.218184999999998</v>
      </c>
      <c r="C215" s="9">
        <f>VLOOKUP($A215,Basis!$A:$P,5,FALSE)</f>
        <v>5.1725989999999999</v>
      </c>
      <c r="D215" s="9" t="str">
        <f>VLOOKUP($A215,Basis!$A:$P,6,FALSE)</f>
        <v>Neuweg</v>
      </c>
      <c r="E215" s="9" t="str">
        <f>VLOOKUP($A215,Basis!$A:$P,7,FALSE)</f>
        <v>97A</v>
      </c>
      <c r="F215" s="9" t="str">
        <f>VLOOKUP($A215,Basis!$A:$P,8,FALSE)</f>
        <v>1214GN</v>
      </c>
      <c r="G215" s="9" t="str">
        <f>VLOOKUP($A215,Basis!$A:$P,9,FALSE)</f>
        <v>Hilversum</v>
      </c>
      <c r="H215" s="9" t="str">
        <f>VLOOKUP($A215,Basis!$A:$P,11,FALSE)</f>
        <v>PMD</v>
      </c>
      <c r="I215" s="9" t="str">
        <f>VLOOKUP($A215,Basis!$A:$P,13,FALSE)</f>
        <v>Ondergronds</v>
      </c>
      <c r="J215" s="9" t="str">
        <f>VLOOKUP($A215,Basis!$A:$P,16,FALSE)</f>
        <v>HMISOL2021</v>
      </c>
    </row>
    <row r="216" spans="1:10" x14ac:dyDescent="0.25">
      <c r="A216" s="9" t="s">
        <v>4427</v>
      </c>
      <c r="B216" s="9">
        <f>VLOOKUP($A216,Basis!$A:$P,4,FALSE)</f>
        <v>52.215274810791001</v>
      </c>
      <c r="C216" s="9">
        <f>VLOOKUP($A216,Basis!$A:$P,5,FALSE)</f>
        <v>5.1714978218078604</v>
      </c>
      <c r="D216" s="9" t="str">
        <f>VLOOKUP($A216,Basis!$A:$P,6,FALSE)</f>
        <v>Neuweg</v>
      </c>
      <c r="E216" s="9" t="str">
        <f>VLOOKUP($A216,Basis!$A:$P,7,FALSE)</f>
        <v>245</v>
      </c>
      <c r="F216" s="9" t="str">
        <f>VLOOKUP($A216,Basis!$A:$P,8,FALSE)</f>
        <v>1214GR</v>
      </c>
      <c r="G216" s="9" t="str">
        <f>VLOOKUP($A216,Basis!$A:$P,9,FALSE)</f>
        <v>Hilversum</v>
      </c>
      <c r="H216" s="9" t="str">
        <f>VLOOKUP($A216,Basis!$A:$P,11,FALSE)</f>
        <v>GFT</v>
      </c>
      <c r="I216" s="9" t="str">
        <f>VLOOKUP($A216,Basis!$A:$P,13,FALSE)</f>
        <v>Bovengronds</v>
      </c>
      <c r="J216" s="9" t="str">
        <f>VLOOKUP($A216,Basis!$A:$P,16,FALSE)</f>
        <v>MCBG242020</v>
      </c>
    </row>
    <row r="217" spans="1:10" x14ac:dyDescent="0.25">
      <c r="A217" s="9" t="s">
        <v>4056</v>
      </c>
      <c r="B217" s="9">
        <f>VLOOKUP($A217,Basis!$A:$P,4,FALSE)</f>
        <v>52.215274999999998</v>
      </c>
      <c r="C217" s="9">
        <f>VLOOKUP($A217,Basis!$A:$P,5,FALSE)</f>
        <v>5.1714979999999997</v>
      </c>
      <c r="D217" s="9" t="str">
        <f>VLOOKUP($A217,Basis!$A:$P,6,FALSE)</f>
        <v>Neuweg</v>
      </c>
      <c r="E217" s="9" t="str">
        <f>VLOOKUP($A217,Basis!$A:$P,7,FALSE)</f>
        <v>245</v>
      </c>
      <c r="F217" s="9" t="str">
        <f>VLOOKUP($A217,Basis!$A:$P,8,FALSE)</f>
        <v>1214GR</v>
      </c>
      <c r="G217" s="9" t="str">
        <f>VLOOKUP($A217,Basis!$A:$P,9,FALSE)</f>
        <v>Hilversum</v>
      </c>
      <c r="H217" s="9" t="str">
        <f>VLOOKUP($A217,Basis!$A:$P,11,FALSE)</f>
        <v>OPK</v>
      </c>
      <c r="I217" s="9" t="str">
        <f>VLOOKUP($A217,Basis!$A:$P,13,FALSE)</f>
        <v>Ondergronds</v>
      </c>
      <c r="J217" s="9" t="str">
        <f>VLOOKUP($A217,Basis!$A:$P,16,FALSE)</f>
        <v>HMISOL2020</v>
      </c>
    </row>
    <row r="218" spans="1:10" x14ac:dyDescent="0.25">
      <c r="A218" s="9" t="s">
        <v>4141</v>
      </c>
      <c r="B218" s="9">
        <f>VLOOKUP($A218,Basis!$A:$P,4,FALSE)</f>
        <v>52.215274810791001</v>
      </c>
      <c r="C218" s="9">
        <f>VLOOKUP($A218,Basis!$A:$P,5,FALSE)</f>
        <v>5.1714978218078604</v>
      </c>
      <c r="D218" s="9" t="str">
        <f>VLOOKUP($A218,Basis!$A:$P,6,FALSE)</f>
        <v>Neuweg</v>
      </c>
      <c r="E218" s="9" t="str">
        <f>VLOOKUP($A218,Basis!$A:$P,7,FALSE)</f>
        <v>245</v>
      </c>
      <c r="F218" s="9" t="str">
        <f>VLOOKUP($A218,Basis!$A:$P,8,FALSE)</f>
        <v>1214GR</v>
      </c>
      <c r="G218" s="9" t="str">
        <f>VLOOKUP($A218,Basis!$A:$P,9,FALSE)</f>
        <v>Hilversum</v>
      </c>
      <c r="H218" s="9" t="str">
        <f>VLOOKUP($A218,Basis!$A:$P,11,FALSE)</f>
        <v>REST</v>
      </c>
      <c r="I218" s="9" t="str">
        <f>VLOOKUP($A218,Basis!$A:$P,13,FALSE)</f>
        <v>OGDUO</v>
      </c>
      <c r="J218" s="9" t="str">
        <f>VLOOKUP($A218,Basis!$A:$P,16,FALSE)</f>
        <v>HMIDUO2020</v>
      </c>
    </row>
    <row r="219" spans="1:10" x14ac:dyDescent="0.25">
      <c r="A219" s="9" t="s">
        <v>4147</v>
      </c>
      <c r="B219" s="9">
        <f>VLOOKUP($A219,Basis!$A:$P,4,FALSE)</f>
        <v>52.215274810791001</v>
      </c>
      <c r="C219" s="9">
        <f>VLOOKUP($A219,Basis!$A:$P,5,FALSE)</f>
        <v>5.1714978218078604</v>
      </c>
      <c r="D219" s="9" t="str">
        <f>VLOOKUP($A219,Basis!$A:$P,6,FALSE)</f>
        <v>Neuweg</v>
      </c>
      <c r="E219" s="9" t="str">
        <f>VLOOKUP($A219,Basis!$A:$P,7,FALSE)</f>
        <v>245</v>
      </c>
      <c r="F219" s="9" t="str">
        <f>VLOOKUP($A219,Basis!$A:$P,8,FALSE)</f>
        <v>1214GR</v>
      </c>
      <c r="G219" s="9" t="str">
        <f>VLOOKUP($A219,Basis!$A:$P,9,FALSE)</f>
        <v>Hilversum</v>
      </c>
      <c r="H219" s="9" t="str">
        <f>VLOOKUP($A219,Basis!$A:$P,11,FALSE)</f>
        <v>PMD</v>
      </c>
      <c r="I219" s="9" t="str">
        <f>VLOOKUP($A219,Basis!$A:$P,13,FALSE)</f>
        <v>OGDUO</v>
      </c>
      <c r="J219" s="9" t="str">
        <f>VLOOKUP($A219,Basis!$A:$P,16,FALSE)</f>
        <v>HMIDUO2020</v>
      </c>
    </row>
    <row r="220" spans="1:10" x14ac:dyDescent="0.25">
      <c r="A220" s="9" t="s">
        <v>5354</v>
      </c>
      <c r="B220" s="9">
        <f>VLOOKUP($A220,Basis!$A:$P,4,FALSE)</f>
        <v>52.215395000000001</v>
      </c>
      <c r="C220" s="9">
        <f>VLOOKUP($A220,Basis!$A:$P,5,FALSE)</f>
        <v>5.1678660000000001</v>
      </c>
      <c r="D220" s="9" t="str">
        <f>VLOOKUP($A220,Basis!$A:$P,6,FALSE)</f>
        <v>Hilvertsweg</v>
      </c>
      <c r="E220" s="9" t="str">
        <f>VLOOKUP($A220,Basis!$A:$P,7,FALSE)</f>
        <v>76A</v>
      </c>
      <c r="F220" s="9" t="str">
        <f>VLOOKUP($A220,Basis!$A:$P,8,FALSE)</f>
        <v>1214JJ</v>
      </c>
      <c r="G220" s="9" t="str">
        <f>VLOOKUP($A220,Basis!$A:$P,9,FALSE)</f>
        <v>Hilversum</v>
      </c>
      <c r="H220" s="9" t="str">
        <f>VLOOKUP($A220,Basis!$A:$P,11,FALSE)</f>
        <v>GLAS</v>
      </c>
      <c r="I220" s="9" t="str">
        <f>VLOOKUP($A220,Basis!$A:$P,13,FALSE)</f>
        <v>Ondergronds</v>
      </c>
      <c r="J220" s="9" t="str">
        <f>VLOOKUP($A220,Basis!$A:$P,16,FALSE)</f>
        <v>Onbekend</v>
      </c>
    </row>
    <row r="221" spans="1:10" x14ac:dyDescent="0.25">
      <c r="A221" s="9" t="s">
        <v>5360</v>
      </c>
      <c r="B221" s="9">
        <f>VLOOKUP($A221,Basis!$A:$P,4,FALSE)</f>
        <v>52.215395000000001</v>
      </c>
      <c r="C221" s="9">
        <f>VLOOKUP($A221,Basis!$A:$P,5,FALSE)</f>
        <v>5.1678660000000001</v>
      </c>
      <c r="D221" s="9" t="str">
        <f>VLOOKUP($A221,Basis!$A:$P,6,FALSE)</f>
        <v>Hilvertsweg</v>
      </c>
      <c r="E221" s="9" t="str">
        <f>VLOOKUP($A221,Basis!$A:$P,7,FALSE)</f>
        <v>76A</v>
      </c>
      <c r="F221" s="9" t="str">
        <f>VLOOKUP($A221,Basis!$A:$P,8,FALSE)</f>
        <v>1214JJ</v>
      </c>
      <c r="G221" s="9" t="str">
        <f>VLOOKUP($A221,Basis!$A:$P,9,FALSE)</f>
        <v>Hilversum</v>
      </c>
      <c r="H221" s="9" t="str">
        <f>VLOOKUP($A221,Basis!$A:$P,11,FALSE)</f>
        <v>GLAS</v>
      </c>
      <c r="I221" s="9" t="str">
        <f>VLOOKUP($A221,Basis!$A:$P,13,FALSE)</f>
        <v>Ondergronds</v>
      </c>
      <c r="J221" s="9" t="str">
        <f>VLOOKUP($A221,Basis!$A:$P,16,FALSE)</f>
        <v>Onbekend</v>
      </c>
    </row>
    <row r="222" spans="1:10" x14ac:dyDescent="0.25">
      <c r="A222" s="9" t="s">
        <v>5869</v>
      </c>
      <c r="B222" s="9">
        <f>VLOOKUP($A222,Basis!$A:$P,4,FALSE)</f>
        <v>52.215437000000001</v>
      </c>
      <c r="C222" s="9">
        <f>VLOOKUP($A222,Basis!$A:$P,5,FALSE)</f>
        <v>5.1678329999999999</v>
      </c>
      <c r="D222" s="9" t="str">
        <f>VLOOKUP($A222,Basis!$A:$P,6,FALSE)</f>
        <v>Hilvertsweg</v>
      </c>
      <c r="E222" s="9" t="str">
        <f>VLOOKUP($A222,Basis!$A:$P,7,FALSE)</f>
        <v>76A</v>
      </c>
      <c r="F222" s="9" t="str">
        <f>VLOOKUP($A222,Basis!$A:$P,8,FALSE)</f>
        <v>1214JJ</v>
      </c>
      <c r="G222" s="9" t="str">
        <f>VLOOKUP($A222,Basis!$A:$P,9,FALSE)</f>
        <v>Hilversum</v>
      </c>
      <c r="H222" s="9" t="str">
        <f>VLOOKUP($A222,Basis!$A:$P,11,FALSE)</f>
        <v>OPK</v>
      </c>
      <c r="I222" s="9" t="str">
        <f>VLOOKUP($A222,Basis!$A:$P,13,FALSE)</f>
        <v>Ondergronds</v>
      </c>
      <c r="J222" s="9" t="str">
        <f>VLOOKUP($A222,Basis!$A:$P,16,FALSE)</f>
        <v>HMISOL2017</v>
      </c>
    </row>
    <row r="223" spans="1:10" x14ac:dyDescent="0.25">
      <c r="A223" s="9" t="s">
        <v>5584</v>
      </c>
      <c r="B223" s="9">
        <f>VLOOKUP($A223,Basis!$A:$P,4,FALSE)</f>
        <v>52.213399000000003</v>
      </c>
      <c r="C223" s="9">
        <f>VLOOKUP($A223,Basis!$A:$P,5,FALSE)</f>
        <v>5.1679069999999996</v>
      </c>
      <c r="D223" s="9" t="str">
        <f>VLOOKUP($A223,Basis!$A:$P,6,FALSE)</f>
        <v>Hilvertsweg</v>
      </c>
      <c r="E223" s="9" t="str">
        <f>VLOOKUP($A223,Basis!$A:$P,7,FALSE)</f>
        <v>144</v>
      </c>
      <c r="F223" s="9" t="str">
        <f>VLOOKUP($A223,Basis!$A:$P,8,FALSE)</f>
        <v>1214JL</v>
      </c>
      <c r="G223" s="9" t="str">
        <f>VLOOKUP($A223,Basis!$A:$P,9,FALSE)</f>
        <v>Hilversum</v>
      </c>
      <c r="H223" s="9" t="str">
        <f>VLOOKUP($A223,Basis!$A:$P,11,FALSE)</f>
        <v>GLAS</v>
      </c>
      <c r="I223" s="9" t="str">
        <f>VLOOKUP($A223,Basis!$A:$P,13,FALSE)</f>
        <v>Bovengronds</v>
      </c>
      <c r="J223" s="9" t="str">
        <f>VLOOKUP($A223,Basis!$A:$P,16,FALSE)</f>
        <v>Onbekend</v>
      </c>
    </row>
    <row r="224" spans="1:10" x14ac:dyDescent="0.25">
      <c r="A224" s="9" t="s">
        <v>5564</v>
      </c>
      <c r="B224" s="9">
        <f>VLOOKUP($A224,Basis!$A:$P,4,FALSE)</f>
        <v>52.210934000000002</v>
      </c>
      <c r="C224" s="9">
        <f>VLOOKUP($A224,Basis!$A:$P,5,FALSE)</f>
        <v>5.1674540000000002</v>
      </c>
      <c r="D224" s="9" t="str">
        <f>VLOOKUP($A224,Basis!$A:$P,6,FALSE)</f>
        <v>Hilvertsweg</v>
      </c>
      <c r="E224" s="9" t="str">
        <f>VLOOKUP($A224,Basis!$A:$P,7,FALSE)</f>
        <v>192</v>
      </c>
      <c r="F224" s="9" t="str">
        <f>VLOOKUP($A224,Basis!$A:$P,8,FALSE)</f>
        <v>1214JM</v>
      </c>
      <c r="G224" s="9" t="str">
        <f>VLOOKUP($A224,Basis!$A:$P,9,FALSE)</f>
        <v>Hilversum</v>
      </c>
      <c r="H224" s="9" t="str">
        <f>VLOOKUP($A224,Basis!$A:$P,11,FALSE)</f>
        <v>GLAS</v>
      </c>
      <c r="I224" s="9" t="str">
        <f>VLOOKUP($A224,Basis!$A:$P,13,FALSE)</f>
        <v>Bovengronds</v>
      </c>
      <c r="J224" s="9" t="str">
        <f>VLOOKUP($A224,Basis!$A:$P,16,FALSE)</f>
        <v>Onbekend</v>
      </c>
    </row>
    <row r="225" spans="1:10" x14ac:dyDescent="0.25">
      <c r="A225" s="9" t="s">
        <v>1939</v>
      </c>
      <c r="B225" s="9">
        <f>VLOOKUP($A225,Basis!$A:$P,4,FALSE)</f>
        <v>52.208486851353399</v>
      </c>
      <c r="C225" s="9">
        <f>VLOOKUP($A225,Basis!$A:$P,5,FALSE)</f>
        <v>5.1620967406827596</v>
      </c>
      <c r="D225" s="9" t="str">
        <f>VLOOKUP($A225,Basis!$A:$P,6,FALSE)</f>
        <v>Bosdrift</v>
      </c>
      <c r="E225" s="9" t="str">
        <f>VLOOKUP($A225,Basis!$A:$P,7,FALSE)</f>
        <v>233</v>
      </c>
      <c r="F225" s="9" t="str">
        <f>VLOOKUP($A225,Basis!$A:$P,8,FALSE)</f>
        <v>1214JX</v>
      </c>
      <c r="G225" s="9" t="str">
        <f>VLOOKUP($A225,Basis!$A:$P,9,FALSE)</f>
        <v>Hilversum</v>
      </c>
      <c r="H225" s="9" t="str">
        <f>VLOOKUP($A225,Basis!$A:$P,11,FALSE)</f>
        <v>REST</v>
      </c>
      <c r="I225" s="9" t="str">
        <f>VLOOKUP($A225,Basis!$A:$P,13,FALSE)</f>
        <v>Ondergronds</v>
      </c>
      <c r="J225" s="9" t="str">
        <f>VLOOKUP($A225,Basis!$A:$P,16,FALSE)</f>
        <v>HMISOL2017</v>
      </c>
    </row>
    <row r="226" spans="1:10" x14ac:dyDescent="0.25">
      <c r="A226" s="9" t="s">
        <v>3154</v>
      </c>
      <c r="B226" s="9">
        <f>VLOOKUP($A226,Basis!$A:$P,4,FALSE)</f>
        <v>52.208011890810198</v>
      </c>
      <c r="C226" s="9">
        <f>VLOOKUP($A226,Basis!$A:$P,5,FALSE)</f>
        <v>5.1620522327769196</v>
      </c>
      <c r="D226" s="9" t="str">
        <f>VLOOKUP($A226,Basis!$A:$P,6,FALSE)</f>
        <v>Bosdrift</v>
      </c>
      <c r="E226" s="9" t="str">
        <f>VLOOKUP($A226,Basis!$A:$P,7,FALSE)</f>
        <v>269</v>
      </c>
      <c r="F226" s="9" t="str">
        <f>VLOOKUP($A226,Basis!$A:$P,8,FALSE)</f>
        <v>1214JZ</v>
      </c>
      <c r="G226" s="9" t="str">
        <f>VLOOKUP($A226,Basis!$A:$P,9,FALSE)</f>
        <v>Hilversum</v>
      </c>
      <c r="H226" s="9" t="str">
        <f>VLOOKUP($A226,Basis!$A:$P,11,FALSE)</f>
        <v>REST</v>
      </c>
      <c r="I226" s="9" t="str">
        <f>VLOOKUP($A226,Basis!$A:$P,13,FALSE)</f>
        <v>Ondergronds</v>
      </c>
      <c r="J226" s="9" t="str">
        <f>VLOOKUP($A226,Basis!$A:$P,16,FALSE)</f>
        <v>BAMRUB2015</v>
      </c>
    </row>
    <row r="227" spans="1:10" x14ac:dyDescent="0.25">
      <c r="A227" s="9" t="s">
        <v>4966</v>
      </c>
      <c r="B227" s="9">
        <f>VLOOKUP($A227,Basis!$A:$P,4,FALSE)</f>
        <v>52.207267999000003</v>
      </c>
      <c r="C227" s="9">
        <f>VLOOKUP($A227,Basis!$A:$P,5,FALSE)</f>
        <v>5.1630959990000003</v>
      </c>
      <c r="D227" s="9" t="str">
        <f>VLOOKUP($A227,Basis!$A:$P,6,FALSE)</f>
        <v>Kolhornseweg</v>
      </c>
      <c r="E227" s="9" t="str">
        <f>VLOOKUP($A227,Basis!$A:$P,7,FALSE)</f>
        <v>30</v>
      </c>
      <c r="F227" s="9" t="str">
        <f>VLOOKUP($A227,Basis!$A:$P,8,FALSE)</f>
        <v>1214NB</v>
      </c>
      <c r="G227" s="9" t="str">
        <f>VLOOKUP($A227,Basis!$A:$P,9,FALSE)</f>
        <v>Hilversum</v>
      </c>
      <c r="H227" s="9" t="str">
        <f>VLOOKUP($A227,Basis!$A:$P,11,FALSE)</f>
        <v>GFT</v>
      </c>
      <c r="I227" s="9" t="str">
        <f>VLOOKUP($A227,Basis!$A:$P,13,FALSE)</f>
        <v>Bovengronds</v>
      </c>
      <c r="J227" s="9" t="str">
        <f>VLOOKUP($A227,Basis!$A:$P,16,FALSE)</f>
        <v>MCBG242022</v>
      </c>
    </row>
    <row r="228" spans="1:10" x14ac:dyDescent="0.25">
      <c r="A228" s="9" t="s">
        <v>3824</v>
      </c>
      <c r="B228" s="9">
        <f>VLOOKUP($A228,Basis!$A:$P,4,FALSE)</f>
        <v>52.207267999000003</v>
      </c>
      <c r="C228" s="9">
        <f>VLOOKUP($A228,Basis!$A:$P,5,FALSE)</f>
        <v>5.1630959990000003</v>
      </c>
      <c r="D228" s="9" t="str">
        <f>VLOOKUP($A228,Basis!$A:$P,6,FALSE)</f>
        <v>Kolhornseweg</v>
      </c>
      <c r="E228" s="9" t="str">
        <f>VLOOKUP($A228,Basis!$A:$P,7,FALSE)</f>
        <v>30</v>
      </c>
      <c r="F228" s="9" t="str">
        <f>VLOOKUP($A228,Basis!$A:$P,8,FALSE)</f>
        <v>1214NB</v>
      </c>
      <c r="G228" s="9" t="str">
        <f>VLOOKUP($A228,Basis!$A:$P,9,FALSE)</f>
        <v>Hilversum</v>
      </c>
      <c r="H228" s="9" t="str">
        <f>VLOOKUP($A228,Basis!$A:$P,11,FALSE)</f>
        <v>REST</v>
      </c>
      <c r="I228" s="9" t="str">
        <f>VLOOKUP($A228,Basis!$A:$P,13,FALSE)</f>
        <v>OGDUO</v>
      </c>
      <c r="J228" s="9" t="str">
        <f>VLOOKUP($A228,Basis!$A:$P,16,FALSE)</f>
        <v>HMIDUO2022</v>
      </c>
    </row>
    <row r="229" spans="1:10" x14ac:dyDescent="0.25">
      <c r="A229" s="9" t="s">
        <v>4653</v>
      </c>
      <c r="B229" s="9">
        <f>VLOOKUP($A229,Basis!$A:$P,4,FALSE)</f>
        <v>52.207267999000003</v>
      </c>
      <c r="C229" s="9">
        <f>VLOOKUP($A229,Basis!$A:$P,5,FALSE)</f>
        <v>5.1630959990000003</v>
      </c>
      <c r="D229" s="9" t="str">
        <f>VLOOKUP($A229,Basis!$A:$P,6,FALSE)</f>
        <v>Kolhornseweg</v>
      </c>
      <c r="E229" s="9" t="str">
        <f>VLOOKUP($A229,Basis!$A:$P,7,FALSE)</f>
        <v>30</v>
      </c>
      <c r="F229" s="9" t="str">
        <f>VLOOKUP($A229,Basis!$A:$P,8,FALSE)</f>
        <v>1214NB</v>
      </c>
      <c r="G229" s="9" t="str">
        <f>VLOOKUP($A229,Basis!$A:$P,9,FALSE)</f>
        <v>Hilversum</v>
      </c>
      <c r="H229" s="9" t="str">
        <f>VLOOKUP($A229,Basis!$A:$P,11,FALSE)</f>
        <v>PMD</v>
      </c>
      <c r="I229" s="9" t="str">
        <f>VLOOKUP($A229,Basis!$A:$P,13,FALSE)</f>
        <v>OGDUO</v>
      </c>
      <c r="J229" s="9" t="str">
        <f>VLOOKUP($A229,Basis!$A:$P,16,FALSE)</f>
        <v>HMIDUO2022</v>
      </c>
    </row>
    <row r="230" spans="1:10" x14ac:dyDescent="0.25">
      <c r="A230" s="9" t="s">
        <v>4329</v>
      </c>
      <c r="B230" s="9">
        <f>VLOOKUP($A230,Basis!$A:$P,4,FALSE)</f>
        <v>52.209491999999997</v>
      </c>
      <c r="C230" s="9">
        <f>VLOOKUP($A230,Basis!$A:$P,5,FALSE)</f>
        <v>5.16167</v>
      </c>
      <c r="D230" s="9" t="str">
        <f>VLOOKUP($A230,Basis!$A:$P,6,FALSE)</f>
        <v>Nieuwlandseweg</v>
      </c>
      <c r="E230" s="9" t="str">
        <f>VLOOKUP($A230,Basis!$A:$P,7,FALSE)</f>
        <v>35</v>
      </c>
      <c r="F230" s="9" t="str">
        <f>VLOOKUP($A230,Basis!$A:$P,8,FALSE)</f>
        <v>1215AV</v>
      </c>
      <c r="G230" s="9" t="str">
        <f>VLOOKUP($A230,Basis!$A:$P,9,FALSE)</f>
        <v>Hilversum</v>
      </c>
      <c r="H230" s="9" t="str">
        <f>VLOOKUP($A230,Basis!$A:$P,11,FALSE)</f>
        <v>GFT</v>
      </c>
      <c r="I230" s="9" t="str">
        <f>VLOOKUP($A230,Basis!$A:$P,13,FALSE)</f>
        <v>Bovengronds</v>
      </c>
      <c r="J230" s="9" t="str">
        <f>VLOOKUP($A230,Basis!$A:$P,16,FALSE)</f>
        <v>MCBG242021</v>
      </c>
    </row>
    <row r="231" spans="1:10" x14ac:dyDescent="0.25">
      <c r="A231" s="9" t="s">
        <v>3828</v>
      </c>
      <c r="B231" s="9">
        <f>VLOOKUP($A231,Basis!$A:$P,4,FALSE)</f>
        <v>52.209491999999997</v>
      </c>
      <c r="C231" s="9">
        <f>VLOOKUP($A231,Basis!$A:$P,5,FALSE)</f>
        <v>5.16167</v>
      </c>
      <c r="D231" s="9" t="str">
        <f>VLOOKUP($A231,Basis!$A:$P,6,FALSE)</f>
        <v>Nieuwlandseweg</v>
      </c>
      <c r="E231" s="9" t="str">
        <f>VLOOKUP($A231,Basis!$A:$P,7,FALSE)</f>
        <v>35</v>
      </c>
      <c r="F231" s="9" t="str">
        <f>VLOOKUP($A231,Basis!$A:$P,8,FALSE)</f>
        <v>1215AV</v>
      </c>
      <c r="G231" s="9" t="str">
        <f>VLOOKUP($A231,Basis!$A:$P,9,FALSE)</f>
        <v>Hilversum</v>
      </c>
      <c r="H231" s="9" t="str">
        <f>VLOOKUP($A231,Basis!$A:$P,11,FALSE)</f>
        <v>REST</v>
      </c>
      <c r="I231" s="9" t="str">
        <f>VLOOKUP($A231,Basis!$A:$P,13,FALSE)</f>
        <v>OGDUO</v>
      </c>
      <c r="J231" s="9" t="str">
        <f>VLOOKUP($A231,Basis!$A:$P,16,FALSE)</f>
        <v>HMIDUO2021</v>
      </c>
    </row>
    <row r="232" spans="1:10" x14ac:dyDescent="0.25">
      <c r="A232" s="9" t="s">
        <v>4935</v>
      </c>
      <c r="B232" s="9">
        <f>VLOOKUP($A232,Basis!$A:$P,4,FALSE)</f>
        <v>52.209491999999997</v>
      </c>
      <c r="C232" s="9">
        <f>VLOOKUP($A232,Basis!$A:$P,5,FALSE)</f>
        <v>5.16167</v>
      </c>
      <c r="D232" s="9" t="str">
        <f>VLOOKUP($A232,Basis!$A:$P,6,FALSE)</f>
        <v>Nieuwlandseweg</v>
      </c>
      <c r="E232" s="9" t="str">
        <f>VLOOKUP($A232,Basis!$A:$P,7,FALSE)</f>
        <v>35</v>
      </c>
      <c r="F232" s="9" t="str">
        <f>VLOOKUP($A232,Basis!$A:$P,8,FALSE)</f>
        <v>1215AV</v>
      </c>
      <c r="G232" s="9" t="str">
        <f>VLOOKUP($A232,Basis!$A:$P,9,FALSE)</f>
        <v>Hilversum</v>
      </c>
      <c r="H232" s="9" t="str">
        <f>VLOOKUP($A232,Basis!$A:$P,11,FALSE)</f>
        <v>PMD</v>
      </c>
      <c r="I232" s="9" t="str">
        <f>VLOOKUP($A232,Basis!$A:$P,13,FALSE)</f>
        <v>OGDUO</v>
      </c>
      <c r="J232" s="9" t="str">
        <f>VLOOKUP($A232,Basis!$A:$P,16,FALSE)</f>
        <v>HMIDUO2021</v>
      </c>
    </row>
    <row r="233" spans="1:10" x14ac:dyDescent="0.25">
      <c r="A233" s="9" t="s">
        <v>5913</v>
      </c>
      <c r="B233" s="9">
        <f>VLOOKUP($A233,Basis!$A:$P,4,FALSE)</f>
        <v>52.214559999999999</v>
      </c>
      <c r="C233" s="9">
        <f>VLOOKUP($A233,Basis!$A:$P,5,FALSE)</f>
        <v>5.1560600000000001</v>
      </c>
      <c r="D233" s="9" t="str">
        <f>VLOOKUP($A233,Basis!$A:$P,6,FALSE)</f>
        <v>Van Hogendorplaan</v>
      </c>
      <c r="E233" s="9" t="str">
        <f>VLOOKUP($A233,Basis!$A:$P,7,FALSE)</f>
        <v>17</v>
      </c>
      <c r="F233" s="9" t="str">
        <f>VLOOKUP($A233,Basis!$A:$P,8,FALSE)</f>
        <v>1215EG</v>
      </c>
      <c r="G233" s="9" t="str">
        <f>VLOOKUP($A233,Basis!$A:$P,9,FALSE)</f>
        <v>Hilversum</v>
      </c>
      <c r="H233" s="9" t="str">
        <f>VLOOKUP($A233,Basis!$A:$P,11,FALSE)</f>
        <v>GLAS</v>
      </c>
      <c r="I233" s="9" t="str">
        <f>VLOOKUP($A233,Basis!$A:$P,13,FALSE)</f>
        <v>Ondergronds</v>
      </c>
      <c r="J233" s="9" t="str">
        <f>VLOOKUP($A233,Basis!$A:$P,16,FALSE)</f>
        <v>Onbekend</v>
      </c>
    </row>
    <row r="234" spans="1:10" x14ac:dyDescent="0.25">
      <c r="A234" s="9" t="s">
        <v>5362</v>
      </c>
      <c r="B234" s="9">
        <f>VLOOKUP($A234,Basis!$A:$P,4,FALSE)</f>
        <v>52.214559999999999</v>
      </c>
      <c r="C234" s="9">
        <f>VLOOKUP($A234,Basis!$A:$P,5,FALSE)</f>
        <v>5.1560600000000001</v>
      </c>
      <c r="D234" s="9" t="str">
        <f>VLOOKUP($A234,Basis!$A:$P,6,FALSE)</f>
        <v>Van Hogendorplaan</v>
      </c>
      <c r="E234" s="9" t="str">
        <f>VLOOKUP($A234,Basis!$A:$P,7,FALSE)</f>
        <v>17</v>
      </c>
      <c r="F234" s="9" t="str">
        <f>VLOOKUP($A234,Basis!$A:$P,8,FALSE)</f>
        <v>1215EG</v>
      </c>
      <c r="G234" s="9" t="str">
        <f>VLOOKUP($A234,Basis!$A:$P,9,FALSE)</f>
        <v>Hilversum</v>
      </c>
      <c r="H234" s="9" t="str">
        <f>VLOOKUP($A234,Basis!$A:$P,11,FALSE)</f>
        <v>GLAS</v>
      </c>
      <c r="I234" s="9" t="str">
        <f>VLOOKUP($A234,Basis!$A:$P,13,FALSE)</f>
        <v>Ondergronds</v>
      </c>
      <c r="J234" s="9" t="str">
        <f>VLOOKUP($A234,Basis!$A:$P,16,FALSE)</f>
        <v>Onbekend</v>
      </c>
    </row>
    <row r="235" spans="1:10" x14ac:dyDescent="0.25">
      <c r="A235" s="9" t="s">
        <v>5367</v>
      </c>
      <c r="B235" s="9">
        <f>VLOOKUP($A235,Basis!$A:$P,4,FALSE)</f>
        <v>52.214559999999999</v>
      </c>
      <c r="C235" s="9">
        <f>VLOOKUP($A235,Basis!$A:$P,5,FALSE)</f>
        <v>5.1560600000000001</v>
      </c>
      <c r="D235" s="9" t="str">
        <f>VLOOKUP($A235,Basis!$A:$P,6,FALSE)</f>
        <v>Van Hogendorplaan</v>
      </c>
      <c r="E235" s="9" t="str">
        <f>VLOOKUP($A235,Basis!$A:$P,7,FALSE)</f>
        <v>17</v>
      </c>
      <c r="F235" s="9" t="str">
        <f>VLOOKUP($A235,Basis!$A:$P,8,FALSE)</f>
        <v>1215EG</v>
      </c>
      <c r="G235" s="9" t="str">
        <f>VLOOKUP($A235,Basis!$A:$P,9,FALSE)</f>
        <v>Hilversum</v>
      </c>
      <c r="H235" s="9" t="str">
        <f>VLOOKUP($A235,Basis!$A:$P,11,FALSE)</f>
        <v>GLAS</v>
      </c>
      <c r="I235" s="9" t="str">
        <f>VLOOKUP($A235,Basis!$A:$P,13,FALSE)</f>
        <v>Ondergronds</v>
      </c>
      <c r="J235" s="9" t="str">
        <f>VLOOKUP($A235,Basis!$A:$P,16,FALSE)</f>
        <v>Onbekend</v>
      </c>
    </row>
    <row r="236" spans="1:10" x14ac:dyDescent="0.25">
      <c r="A236" s="9" t="s">
        <v>6083</v>
      </c>
      <c r="B236" s="9">
        <f>VLOOKUP($A236,Basis!$A:$P,4,FALSE)</f>
        <v>52.214897999999998</v>
      </c>
      <c r="C236" s="9">
        <f>VLOOKUP($A236,Basis!$A:$P,5,FALSE)</f>
        <v>5.1517600000000003</v>
      </c>
      <c r="D236" s="9" t="str">
        <f>VLOOKUP($A236,Basis!$A:$P,6,FALSE)</f>
        <v>Oude Loosdrechtseweg</v>
      </c>
      <c r="E236" s="9" t="str">
        <f>VLOOKUP($A236,Basis!$A:$P,7,FALSE)</f>
        <v>164</v>
      </c>
      <c r="F236" s="9" t="str">
        <f>VLOOKUP($A236,Basis!$A:$P,8,FALSE)</f>
        <v>1215HM</v>
      </c>
      <c r="G236" s="9" t="str">
        <f>VLOOKUP($A236,Basis!$A:$P,9,FALSE)</f>
        <v>Hilversum</v>
      </c>
      <c r="H236" s="9" t="str">
        <f>VLOOKUP($A236,Basis!$A:$P,11,FALSE)</f>
        <v>PMD</v>
      </c>
      <c r="I236" s="9" t="str">
        <f>VLOOKUP($A236,Basis!$A:$P,13,FALSE)</f>
        <v>Bovengronds</v>
      </c>
      <c r="J236" s="9" t="str">
        <f>VLOOKUP($A236,Basis!$A:$P,16,FALSE)</f>
        <v>BAMBOV2012</v>
      </c>
    </row>
    <row r="237" spans="1:10" x14ac:dyDescent="0.25">
      <c r="A237" s="9" t="s">
        <v>6060</v>
      </c>
      <c r="B237" s="9">
        <f>VLOOKUP($A237,Basis!$A:$P,4,FALSE)</f>
        <v>52.214897999999998</v>
      </c>
      <c r="C237" s="9">
        <f>VLOOKUP($A237,Basis!$A:$P,5,FALSE)</f>
        <v>5.1517600000000003</v>
      </c>
      <c r="D237" s="9" t="str">
        <f>VLOOKUP($A237,Basis!$A:$P,6,FALSE)</f>
        <v>Oude Loosdrechtseweg</v>
      </c>
      <c r="E237" s="9" t="str">
        <f>VLOOKUP($A237,Basis!$A:$P,7,FALSE)</f>
        <v>164</v>
      </c>
      <c r="F237" s="9" t="str">
        <f>VLOOKUP($A237,Basis!$A:$P,8,FALSE)</f>
        <v>1215HM</v>
      </c>
      <c r="G237" s="9" t="str">
        <f>VLOOKUP($A237,Basis!$A:$P,9,FALSE)</f>
        <v>Hilversum</v>
      </c>
      <c r="H237" s="9" t="str">
        <f>VLOOKUP($A237,Basis!$A:$P,11,FALSE)</f>
        <v>PMD</v>
      </c>
      <c r="I237" s="9" t="str">
        <f>VLOOKUP($A237,Basis!$A:$P,13,FALSE)</f>
        <v>Bovengronds</v>
      </c>
      <c r="J237" s="9" t="str">
        <f>VLOOKUP($A237,Basis!$A:$P,16,FALSE)</f>
        <v>BAMBOV2012</v>
      </c>
    </row>
    <row r="238" spans="1:10" x14ac:dyDescent="0.25">
      <c r="A238" s="9" t="s">
        <v>1541</v>
      </c>
      <c r="B238" s="9">
        <f>VLOOKUP($A238,Basis!$A:$P,4,FALSE)</f>
        <v>52.214459999989998</v>
      </c>
      <c r="C238" s="9">
        <f>VLOOKUP($A238,Basis!$A:$P,5,FALSE)</f>
        <v>5.1551899900000002</v>
      </c>
      <c r="D238" s="9" t="str">
        <f>VLOOKUP($A238,Basis!$A:$P,6,FALSE)</f>
        <v>Jacob van Maerlantlaan</v>
      </c>
      <c r="E238" s="9" t="str">
        <f>VLOOKUP($A238,Basis!$A:$P,7,FALSE)</f>
        <v>40</v>
      </c>
      <c r="F238" s="9" t="str">
        <f>VLOOKUP($A238,Basis!$A:$P,8,FALSE)</f>
        <v>1215HX</v>
      </c>
      <c r="G238" s="9" t="str">
        <f>VLOOKUP($A238,Basis!$A:$P,9,FALSE)</f>
        <v>Hilversum</v>
      </c>
      <c r="H238" s="9" t="str">
        <f>VLOOKUP($A238,Basis!$A:$P,11,FALSE)</f>
        <v>GFT</v>
      </c>
      <c r="I238" s="9" t="str">
        <f>VLOOKUP($A238,Basis!$A:$P,13,FALSE)</f>
        <v>Bovengronds</v>
      </c>
      <c r="J238" s="9" t="str">
        <f>VLOOKUP($A238,Basis!$A:$P,16,FALSE)</f>
        <v>MCBG242022</v>
      </c>
    </row>
    <row r="239" spans="1:10" x14ac:dyDescent="0.25">
      <c r="A239" s="9" t="s">
        <v>583</v>
      </c>
      <c r="B239" s="9">
        <f>VLOOKUP($A239,Basis!$A:$P,4,FALSE)</f>
        <v>52.214459999989998</v>
      </c>
      <c r="C239" s="9">
        <f>VLOOKUP($A239,Basis!$A:$P,5,FALSE)</f>
        <v>5.1551899900000002</v>
      </c>
      <c r="D239" s="9" t="str">
        <f>VLOOKUP($A239,Basis!$A:$P,6,FALSE)</f>
        <v>Jacob van Maerlantlaan</v>
      </c>
      <c r="E239" s="9" t="str">
        <f>VLOOKUP($A239,Basis!$A:$P,7,FALSE)</f>
        <v>40</v>
      </c>
      <c r="F239" s="9" t="str">
        <f>VLOOKUP($A239,Basis!$A:$P,8,FALSE)</f>
        <v>1215HX</v>
      </c>
      <c r="G239" s="9" t="str">
        <f>VLOOKUP($A239,Basis!$A:$P,9,FALSE)</f>
        <v>Hilversum</v>
      </c>
      <c r="H239" s="9" t="str">
        <f>VLOOKUP($A239,Basis!$A:$P,11,FALSE)</f>
        <v>REST</v>
      </c>
      <c r="I239" s="9" t="str">
        <f>VLOOKUP($A239,Basis!$A:$P,13,FALSE)</f>
        <v>OGDUO</v>
      </c>
      <c r="J239" s="9" t="str">
        <f>VLOOKUP($A239,Basis!$A:$P,16,FALSE)</f>
        <v>HMIDUO2022</v>
      </c>
    </row>
    <row r="240" spans="1:10" x14ac:dyDescent="0.25">
      <c r="A240" s="9" t="s">
        <v>4945</v>
      </c>
      <c r="B240" s="9">
        <f>VLOOKUP($A240,Basis!$A:$P,4,FALSE)</f>
        <v>52.214459999989998</v>
      </c>
      <c r="C240" s="9">
        <f>VLOOKUP($A240,Basis!$A:$P,5,FALSE)</f>
        <v>5.1551899900000002</v>
      </c>
      <c r="D240" s="9" t="str">
        <f>VLOOKUP($A240,Basis!$A:$P,6,FALSE)</f>
        <v>Jacob van Maerlantlaan</v>
      </c>
      <c r="E240" s="9" t="str">
        <f>VLOOKUP($A240,Basis!$A:$P,7,FALSE)</f>
        <v>40</v>
      </c>
      <c r="F240" s="9" t="str">
        <f>VLOOKUP($A240,Basis!$A:$P,8,FALSE)</f>
        <v>1215HX</v>
      </c>
      <c r="G240" s="9" t="str">
        <f>VLOOKUP($A240,Basis!$A:$P,9,FALSE)</f>
        <v>Hilversum</v>
      </c>
      <c r="H240" s="9" t="str">
        <f>VLOOKUP($A240,Basis!$A:$P,11,FALSE)</f>
        <v>PMD</v>
      </c>
      <c r="I240" s="9" t="str">
        <f>VLOOKUP($A240,Basis!$A:$P,13,FALSE)</f>
        <v>OGDUO</v>
      </c>
      <c r="J240" s="9" t="str">
        <f>VLOOKUP($A240,Basis!$A:$P,16,FALSE)</f>
        <v>HMIDUO2022</v>
      </c>
    </row>
    <row r="241" spans="1:10" x14ac:dyDescent="0.25">
      <c r="A241" s="9" t="s">
        <v>2045</v>
      </c>
      <c r="B241" s="9">
        <f>VLOOKUP($A241,Basis!$A:$P,4,FALSE)</f>
        <v>52.215716620024502</v>
      </c>
      <c r="C241" s="9">
        <f>VLOOKUP($A241,Basis!$A:$P,5,FALSE)</f>
        <v>5.15319633298102</v>
      </c>
      <c r="D241" s="9" t="str">
        <f>VLOOKUP($A241,Basis!$A:$P,6,FALSE)</f>
        <v>Loosdrechtseweg</v>
      </c>
      <c r="E241" s="9" t="str">
        <f>VLOOKUP($A241,Basis!$A:$P,7,FALSE)</f>
        <v>137</v>
      </c>
      <c r="F241" s="9" t="str">
        <f>VLOOKUP($A241,Basis!$A:$P,8,FALSE)</f>
        <v>1215JR</v>
      </c>
      <c r="G241" s="9" t="str">
        <f>VLOOKUP($A241,Basis!$A:$P,9,FALSE)</f>
        <v>Hilversum</v>
      </c>
      <c r="H241" s="9" t="str">
        <f>VLOOKUP($A241,Basis!$A:$P,11,FALSE)</f>
        <v>REST</v>
      </c>
      <c r="I241" s="9" t="str">
        <f>VLOOKUP($A241,Basis!$A:$P,13,FALSE)</f>
        <v>Ondergronds</v>
      </c>
      <c r="J241" s="9" t="str">
        <f>VLOOKUP($A241,Basis!$A:$P,16,FALSE)</f>
        <v>BAMRUB2014</v>
      </c>
    </row>
    <row r="242" spans="1:10" x14ac:dyDescent="0.25">
      <c r="A242" s="9" t="s">
        <v>2040</v>
      </c>
      <c r="B242" s="9">
        <f>VLOOKUP($A242,Basis!$A:$P,4,FALSE)</f>
        <v>52.214999464389102</v>
      </c>
      <c r="C242" s="9">
        <f>VLOOKUP($A242,Basis!$A:$P,5,FALSE)</f>
        <v>5.1526184007573397</v>
      </c>
      <c r="D242" s="9" t="str">
        <f>VLOOKUP($A242,Basis!$A:$P,6,FALSE)</f>
        <v>Loosdrechtseweg</v>
      </c>
      <c r="E242" s="9" t="str">
        <f>VLOOKUP($A242,Basis!$A:$P,7,FALSE)</f>
        <v>155</v>
      </c>
      <c r="F242" s="9" t="str">
        <f>VLOOKUP($A242,Basis!$A:$P,8,FALSE)</f>
        <v>1215JS</v>
      </c>
      <c r="G242" s="9" t="str">
        <f>VLOOKUP($A242,Basis!$A:$P,9,FALSE)</f>
        <v>Hilversum</v>
      </c>
      <c r="H242" s="9" t="str">
        <f>VLOOKUP($A242,Basis!$A:$P,11,FALSE)</f>
        <v>REST</v>
      </c>
      <c r="I242" s="9" t="str">
        <f>VLOOKUP($A242,Basis!$A:$P,13,FALSE)</f>
        <v>Ondergronds</v>
      </c>
      <c r="J242" s="9" t="str">
        <f>VLOOKUP($A242,Basis!$A:$P,16,FALSE)</f>
        <v>BAMRUB2014</v>
      </c>
    </row>
    <row r="243" spans="1:10" x14ac:dyDescent="0.25">
      <c r="A243" s="9" t="s">
        <v>5915</v>
      </c>
      <c r="B243" s="9">
        <f>VLOOKUP($A243,Basis!$A:$P,4,FALSE)</f>
        <v>52.220602</v>
      </c>
      <c r="C243" s="9">
        <f>VLOOKUP($A243,Basis!$A:$P,5,FALSE)</f>
        <v>5.1559679000000003</v>
      </c>
      <c r="D243" s="9" t="str">
        <f>VLOOKUP($A243,Basis!$A:$P,6,FALSE)</f>
        <v>Loosdrechtseweg</v>
      </c>
      <c r="E243" s="9" t="str">
        <f>VLOOKUP($A243,Basis!$A:$P,7,FALSE)</f>
        <v>46</v>
      </c>
      <c r="F243" s="9" t="str">
        <f>VLOOKUP($A243,Basis!$A:$P,8,FALSE)</f>
        <v>1215JX</v>
      </c>
      <c r="G243" s="9" t="str">
        <f>VLOOKUP($A243,Basis!$A:$P,9,FALSE)</f>
        <v>Hilversum</v>
      </c>
      <c r="H243" s="9" t="str">
        <f>VLOOKUP($A243,Basis!$A:$P,11,FALSE)</f>
        <v>GLAS</v>
      </c>
      <c r="I243" s="9" t="str">
        <f>VLOOKUP($A243,Basis!$A:$P,13,FALSE)</f>
        <v>Ondergronds</v>
      </c>
      <c r="J243" s="9" t="str">
        <f>VLOOKUP($A243,Basis!$A:$P,16,FALSE)</f>
        <v>Onbekend</v>
      </c>
    </row>
    <row r="244" spans="1:10" x14ac:dyDescent="0.25">
      <c r="A244" s="9" t="s">
        <v>5344</v>
      </c>
      <c r="B244" s="9">
        <f>VLOOKUP($A244,Basis!$A:$P,4,FALSE)</f>
        <v>52.220602</v>
      </c>
      <c r="C244" s="9">
        <f>VLOOKUP($A244,Basis!$A:$P,5,FALSE)</f>
        <v>5.1559679000000003</v>
      </c>
      <c r="D244" s="9" t="str">
        <f>VLOOKUP($A244,Basis!$A:$P,6,FALSE)</f>
        <v>Loosdrechtseweg</v>
      </c>
      <c r="E244" s="9" t="str">
        <f>VLOOKUP($A244,Basis!$A:$P,7,FALSE)</f>
        <v>46</v>
      </c>
      <c r="F244" s="9" t="str">
        <f>VLOOKUP($A244,Basis!$A:$P,8,FALSE)</f>
        <v>1215JX</v>
      </c>
      <c r="G244" s="9" t="str">
        <f>VLOOKUP($A244,Basis!$A:$P,9,FALSE)</f>
        <v>Hilversum</v>
      </c>
      <c r="H244" s="9" t="str">
        <f>VLOOKUP($A244,Basis!$A:$P,11,FALSE)</f>
        <v>GLAS</v>
      </c>
      <c r="I244" s="9" t="str">
        <f>VLOOKUP($A244,Basis!$A:$P,13,FALSE)</f>
        <v>Ondergronds</v>
      </c>
      <c r="J244" s="9" t="str">
        <f>VLOOKUP($A244,Basis!$A:$P,16,FALSE)</f>
        <v>Onbekend</v>
      </c>
    </row>
    <row r="245" spans="1:10" x14ac:dyDescent="0.25">
      <c r="A245" s="9" t="s">
        <v>532</v>
      </c>
      <c r="B245" s="9">
        <f>VLOOKUP($A245,Basis!$A:$P,4,FALSE)</f>
        <v>52.211589813232401</v>
      </c>
      <c r="C245" s="9">
        <f>VLOOKUP($A245,Basis!$A:$P,5,FALSE)</f>
        <v>5.1583657264709499</v>
      </c>
      <c r="D245" s="9" t="str">
        <f>VLOOKUP($A245,Basis!$A:$P,6,FALSE)</f>
        <v>Admiraal de Ruyterlaan</v>
      </c>
      <c r="E245" s="9" t="str">
        <f>VLOOKUP($A245,Basis!$A:$P,7,FALSE)</f>
        <v>9</v>
      </c>
      <c r="F245" s="9" t="str">
        <f>VLOOKUP($A245,Basis!$A:$P,8,FALSE)</f>
        <v>1215LV</v>
      </c>
      <c r="G245" s="9" t="str">
        <f>VLOOKUP($A245,Basis!$A:$P,9,FALSE)</f>
        <v>Hilversum</v>
      </c>
      <c r="H245" s="9" t="str">
        <f>VLOOKUP($A245,Basis!$A:$P,11,FALSE)</f>
        <v>GFT</v>
      </c>
      <c r="I245" s="9" t="str">
        <f>VLOOKUP($A245,Basis!$A:$P,13,FALSE)</f>
        <v>Bovengronds</v>
      </c>
      <c r="J245" s="9" t="str">
        <f>VLOOKUP($A245,Basis!$A:$P,16,FALSE)</f>
        <v>MCBG242020</v>
      </c>
    </row>
    <row r="246" spans="1:10" x14ac:dyDescent="0.25">
      <c r="A246" s="9" t="s">
        <v>5348</v>
      </c>
      <c r="B246" s="9">
        <f>VLOOKUP($A246,Basis!$A:$P,4,FALSE)</f>
        <v>52.210917500000001</v>
      </c>
      <c r="C246" s="9">
        <f>VLOOKUP($A246,Basis!$A:$P,5,FALSE)</f>
        <v>5.1575470000000001</v>
      </c>
      <c r="D246" s="9" t="str">
        <f>VLOOKUP($A246,Basis!$A:$P,6,FALSE)</f>
        <v>Admiraal de Ruyterlaan</v>
      </c>
      <c r="E246" s="9" t="str">
        <f>VLOOKUP($A246,Basis!$A:$P,7,FALSE)</f>
        <v>35</v>
      </c>
      <c r="F246" s="9" t="str">
        <f>VLOOKUP($A246,Basis!$A:$P,8,FALSE)</f>
        <v>1215LV</v>
      </c>
      <c r="G246" s="9" t="str">
        <f>VLOOKUP($A246,Basis!$A:$P,9,FALSE)</f>
        <v>Hilversum</v>
      </c>
      <c r="H246" s="9" t="str">
        <f>VLOOKUP($A246,Basis!$A:$P,11,FALSE)</f>
        <v>GLAS</v>
      </c>
      <c r="I246" s="9" t="str">
        <f>VLOOKUP($A246,Basis!$A:$P,13,FALSE)</f>
        <v>Ondergronds</v>
      </c>
      <c r="J246" s="9" t="str">
        <f>VLOOKUP($A246,Basis!$A:$P,16,FALSE)</f>
        <v>Onbekend</v>
      </c>
    </row>
    <row r="247" spans="1:10" x14ac:dyDescent="0.25">
      <c r="A247" s="9" t="s">
        <v>5350</v>
      </c>
      <c r="B247" s="9">
        <f>VLOOKUP($A247,Basis!$A:$P,4,FALSE)</f>
        <v>52.210917500000001</v>
      </c>
      <c r="C247" s="9">
        <f>VLOOKUP($A247,Basis!$A:$P,5,FALSE)</f>
        <v>5.1575470000000001</v>
      </c>
      <c r="D247" s="9" t="str">
        <f>VLOOKUP($A247,Basis!$A:$P,6,FALSE)</f>
        <v>Admiraal de Ruyterlaan</v>
      </c>
      <c r="E247" s="9" t="str">
        <f>VLOOKUP($A247,Basis!$A:$P,7,FALSE)</f>
        <v>35</v>
      </c>
      <c r="F247" s="9" t="str">
        <f>VLOOKUP($A247,Basis!$A:$P,8,FALSE)</f>
        <v>1215LV</v>
      </c>
      <c r="G247" s="9" t="str">
        <f>VLOOKUP($A247,Basis!$A:$P,9,FALSE)</f>
        <v>Hilversum</v>
      </c>
      <c r="H247" s="9" t="str">
        <f>VLOOKUP($A247,Basis!$A:$P,11,FALSE)</f>
        <v>GLAS</v>
      </c>
      <c r="I247" s="9" t="str">
        <f>VLOOKUP($A247,Basis!$A:$P,13,FALSE)</f>
        <v>Ondergronds</v>
      </c>
      <c r="J247" s="9" t="str">
        <f>VLOOKUP($A247,Basis!$A:$P,16,FALSE)</f>
        <v>Onbekend</v>
      </c>
    </row>
    <row r="248" spans="1:10" x14ac:dyDescent="0.25">
      <c r="A248" s="9" t="s">
        <v>5352</v>
      </c>
      <c r="B248" s="9">
        <f>VLOOKUP($A248,Basis!$A:$P,4,FALSE)</f>
        <v>52.210917500000001</v>
      </c>
      <c r="C248" s="9">
        <f>VLOOKUP($A248,Basis!$A:$P,5,FALSE)</f>
        <v>5.1575470000000001</v>
      </c>
      <c r="D248" s="9" t="str">
        <f>VLOOKUP($A248,Basis!$A:$P,6,FALSE)</f>
        <v>Admiraal de Ruyterlaan</v>
      </c>
      <c r="E248" s="9" t="str">
        <f>VLOOKUP($A248,Basis!$A:$P,7,FALSE)</f>
        <v>35</v>
      </c>
      <c r="F248" s="9" t="str">
        <f>VLOOKUP($A248,Basis!$A:$P,8,FALSE)</f>
        <v>1215LV</v>
      </c>
      <c r="G248" s="9" t="str">
        <f>VLOOKUP($A248,Basis!$A:$P,9,FALSE)</f>
        <v>Hilversum</v>
      </c>
      <c r="H248" s="9" t="str">
        <f>VLOOKUP($A248,Basis!$A:$P,11,FALSE)</f>
        <v>GLAS</v>
      </c>
      <c r="I248" s="9" t="str">
        <f>VLOOKUP($A248,Basis!$A:$P,13,FALSE)</f>
        <v>Ondergronds</v>
      </c>
      <c r="J248" s="9" t="str">
        <f>VLOOKUP($A248,Basis!$A:$P,16,FALSE)</f>
        <v>Onbekend</v>
      </c>
    </row>
    <row r="249" spans="1:10" x14ac:dyDescent="0.25">
      <c r="A249" s="9" t="s">
        <v>3027</v>
      </c>
      <c r="B249" s="9">
        <f>VLOOKUP($A249,Basis!$A:$P,4,FALSE)</f>
        <v>52.210917500000001</v>
      </c>
      <c r="C249" s="9">
        <f>VLOOKUP($A249,Basis!$A:$P,5,FALSE)</f>
        <v>5.1575470000000001</v>
      </c>
      <c r="D249" s="9" t="str">
        <f>VLOOKUP($A249,Basis!$A:$P,6,FALSE)</f>
        <v>Admiraal de Ruyterlaan</v>
      </c>
      <c r="E249" s="9" t="str">
        <f>VLOOKUP($A249,Basis!$A:$P,7,FALSE)</f>
        <v>35</v>
      </c>
      <c r="F249" s="9" t="str">
        <f>VLOOKUP($A249,Basis!$A:$P,8,FALSE)</f>
        <v>1215LV</v>
      </c>
      <c r="G249" s="9" t="str">
        <f>VLOOKUP($A249,Basis!$A:$P,9,FALSE)</f>
        <v>Hilversum</v>
      </c>
      <c r="H249" s="9" t="str">
        <f>VLOOKUP($A249,Basis!$A:$P,11,FALSE)</f>
        <v>REST</v>
      </c>
      <c r="I249" s="9" t="str">
        <f>VLOOKUP($A249,Basis!$A:$P,13,FALSE)</f>
        <v>OGDUO</v>
      </c>
      <c r="J249" s="9" t="str">
        <f>VLOOKUP($A249,Basis!$A:$P,16,FALSE)</f>
        <v>HMIDUO2020</v>
      </c>
    </row>
    <row r="250" spans="1:10" x14ac:dyDescent="0.25">
      <c r="A250" s="9" t="s">
        <v>1020</v>
      </c>
      <c r="B250" s="9">
        <f>VLOOKUP($A250,Basis!$A:$P,4,FALSE)</f>
        <v>52.211589813232401</v>
      </c>
      <c r="C250" s="9">
        <f>VLOOKUP($A250,Basis!$A:$P,5,FALSE)</f>
        <v>5.15836477279663</v>
      </c>
      <c r="D250" s="9" t="str">
        <f>VLOOKUP($A250,Basis!$A:$P,6,FALSE)</f>
        <v>Admiraal de Ruyterlaan</v>
      </c>
      <c r="E250" s="9" t="str">
        <f>VLOOKUP($A250,Basis!$A:$P,7,FALSE)</f>
        <v>9</v>
      </c>
      <c r="F250" s="9" t="str">
        <f>VLOOKUP($A250,Basis!$A:$P,8,FALSE)</f>
        <v>1215LV</v>
      </c>
      <c r="G250" s="9" t="str">
        <f>VLOOKUP($A250,Basis!$A:$P,9,FALSE)</f>
        <v>Hilversum</v>
      </c>
      <c r="H250" s="9" t="str">
        <f>VLOOKUP($A250,Basis!$A:$P,11,FALSE)</f>
        <v>REST</v>
      </c>
      <c r="I250" s="9" t="str">
        <f>VLOOKUP($A250,Basis!$A:$P,13,FALSE)</f>
        <v>OGDUO</v>
      </c>
      <c r="J250" s="9" t="str">
        <f>VLOOKUP($A250,Basis!$A:$P,16,FALSE)</f>
        <v>HMIDUO2020</v>
      </c>
    </row>
    <row r="251" spans="1:10" x14ac:dyDescent="0.25">
      <c r="A251" s="9" t="s">
        <v>1081</v>
      </c>
      <c r="B251" s="9">
        <f>VLOOKUP($A251,Basis!$A:$P,4,FALSE)</f>
        <v>52.210917500000001</v>
      </c>
      <c r="C251" s="9">
        <f>VLOOKUP($A251,Basis!$A:$P,5,FALSE)</f>
        <v>5.1575446999999999</v>
      </c>
      <c r="D251" s="9" t="str">
        <f>VLOOKUP($A251,Basis!$A:$P,6,FALSE)</f>
        <v>Admiraal de Ruyterlaan</v>
      </c>
      <c r="E251" s="9" t="str">
        <f>VLOOKUP($A251,Basis!$A:$P,7,FALSE)</f>
        <v>35</v>
      </c>
      <c r="F251" s="9" t="str">
        <f>VLOOKUP($A251,Basis!$A:$P,8,FALSE)</f>
        <v>1215LV</v>
      </c>
      <c r="G251" s="9" t="str">
        <f>VLOOKUP($A251,Basis!$A:$P,9,FALSE)</f>
        <v>Hilversum</v>
      </c>
      <c r="H251" s="9" t="str">
        <f>VLOOKUP($A251,Basis!$A:$P,11,FALSE)</f>
        <v>PMD</v>
      </c>
      <c r="I251" s="9" t="str">
        <f>VLOOKUP($A251,Basis!$A:$P,13,FALSE)</f>
        <v>OGDUO</v>
      </c>
      <c r="J251" s="9" t="str">
        <f>VLOOKUP($A251,Basis!$A:$P,16,FALSE)</f>
        <v>HMIDUO2020</v>
      </c>
    </row>
    <row r="252" spans="1:10" x14ac:dyDescent="0.25">
      <c r="A252" s="9" t="s">
        <v>1018</v>
      </c>
      <c r="B252" s="9">
        <f>VLOOKUP($A252,Basis!$A:$P,4,FALSE)</f>
        <v>52.211589813232401</v>
      </c>
      <c r="C252" s="9">
        <f>VLOOKUP($A252,Basis!$A:$P,5,FALSE)</f>
        <v>5.1583657264709499</v>
      </c>
      <c r="D252" s="9" t="str">
        <f>VLOOKUP($A252,Basis!$A:$P,6,FALSE)</f>
        <v>Admiraal de Ruyterlaan</v>
      </c>
      <c r="E252" s="9" t="str">
        <f>VLOOKUP($A252,Basis!$A:$P,7,FALSE)</f>
        <v>9</v>
      </c>
      <c r="F252" s="9" t="str">
        <f>VLOOKUP($A252,Basis!$A:$P,8,FALSE)</f>
        <v>1215LV</v>
      </c>
      <c r="G252" s="9" t="str">
        <f>VLOOKUP($A252,Basis!$A:$P,9,FALSE)</f>
        <v>Hilversum</v>
      </c>
      <c r="H252" s="9" t="str">
        <f>VLOOKUP($A252,Basis!$A:$P,11,FALSE)</f>
        <v>PMD</v>
      </c>
      <c r="I252" s="9" t="str">
        <f>VLOOKUP($A252,Basis!$A:$P,13,FALSE)</f>
        <v>OGDUO</v>
      </c>
      <c r="J252" s="9" t="str">
        <f>VLOOKUP($A252,Basis!$A:$P,16,FALSE)</f>
        <v>HMIDUO2020</v>
      </c>
    </row>
    <row r="253" spans="1:10" x14ac:dyDescent="0.25">
      <c r="A253" s="9" t="s">
        <v>5853</v>
      </c>
      <c r="B253" s="9">
        <f>VLOOKUP($A253,Basis!$A:$P,4,FALSE)</f>
        <v>52.210566999999998</v>
      </c>
      <c r="C253" s="9">
        <f>VLOOKUP($A253,Basis!$A:$P,5,FALSE)</f>
        <v>5.156847</v>
      </c>
      <c r="D253" s="9" t="str">
        <f>VLOOKUP($A253,Basis!$A:$P,6,FALSE)</f>
        <v>Admiraal de Ruyterlaan</v>
      </c>
      <c r="E253" s="9" t="str">
        <f>VLOOKUP($A253,Basis!$A:$P,7,FALSE)</f>
        <v>51</v>
      </c>
      <c r="F253" s="9" t="str">
        <f>VLOOKUP($A253,Basis!$A:$P,8,FALSE)</f>
        <v>1215LW</v>
      </c>
      <c r="G253" s="9" t="str">
        <f>VLOOKUP($A253,Basis!$A:$P,9,FALSE)</f>
        <v>Hilversum</v>
      </c>
      <c r="H253" s="9" t="str">
        <f>VLOOKUP($A253,Basis!$A:$P,11,FALSE)</f>
        <v>PMD</v>
      </c>
      <c r="I253" s="9" t="str">
        <f>VLOOKUP($A253,Basis!$A:$P,13,FALSE)</f>
        <v>Bovengronds</v>
      </c>
      <c r="J253" s="9" t="str">
        <f>VLOOKUP($A253,Basis!$A:$P,16,FALSE)</f>
        <v>BAMBOV2012</v>
      </c>
    </row>
    <row r="254" spans="1:10" x14ac:dyDescent="0.25">
      <c r="A254" s="9" t="s">
        <v>1637</v>
      </c>
      <c r="B254" s="9">
        <f>VLOOKUP($A254,Basis!$A:$P,4,FALSE)</f>
        <v>52.210361480712898</v>
      </c>
      <c r="C254" s="9">
        <f>VLOOKUP($A254,Basis!$A:$P,5,FALSE)</f>
        <v>5.1568460464477504</v>
      </c>
      <c r="D254" s="9" t="str">
        <f>VLOOKUP($A254,Basis!$A:$P,6,FALSE)</f>
        <v>Admiraal de Ruyterlaan</v>
      </c>
      <c r="E254" s="9" t="str">
        <f>VLOOKUP($A254,Basis!$A:$P,7,FALSE)</f>
        <v>109</v>
      </c>
      <c r="F254" s="9" t="str">
        <f>VLOOKUP($A254,Basis!$A:$P,8,FALSE)</f>
        <v>1215LX</v>
      </c>
      <c r="G254" s="9" t="str">
        <f>VLOOKUP($A254,Basis!$A:$P,9,FALSE)</f>
        <v>Hilversum</v>
      </c>
      <c r="H254" s="9" t="str">
        <f>VLOOKUP($A254,Basis!$A:$P,11,FALSE)</f>
        <v>GFT</v>
      </c>
      <c r="I254" s="9" t="str">
        <f>VLOOKUP($A254,Basis!$A:$P,13,FALSE)</f>
        <v>Bovengronds</v>
      </c>
      <c r="J254" s="9" t="str">
        <f>VLOOKUP($A254,Basis!$A:$P,16,FALSE)</f>
        <v>MCBG242020</v>
      </c>
    </row>
    <row r="255" spans="1:10" x14ac:dyDescent="0.25">
      <c r="A255" s="9" t="s">
        <v>1430</v>
      </c>
      <c r="B255" s="9">
        <f>VLOOKUP($A255,Basis!$A:$P,4,FALSE)</f>
        <v>52.210361480712898</v>
      </c>
      <c r="C255" s="9">
        <f>VLOOKUP($A255,Basis!$A:$P,5,FALSE)</f>
        <v>5.1568460464477504</v>
      </c>
      <c r="D255" s="9" t="str">
        <f>VLOOKUP($A255,Basis!$A:$P,6,FALSE)</f>
        <v>Admiraal de Ruyterlaan</v>
      </c>
      <c r="E255" s="9" t="str">
        <f>VLOOKUP($A255,Basis!$A:$P,7,FALSE)</f>
        <v>109</v>
      </c>
      <c r="F255" s="9" t="str">
        <f>VLOOKUP($A255,Basis!$A:$P,8,FALSE)</f>
        <v>1215LX</v>
      </c>
      <c r="G255" s="9" t="str">
        <f>VLOOKUP($A255,Basis!$A:$P,9,FALSE)</f>
        <v>Hilversum</v>
      </c>
      <c r="H255" s="9" t="str">
        <f>VLOOKUP($A255,Basis!$A:$P,11,FALSE)</f>
        <v>OPK</v>
      </c>
      <c r="I255" s="9" t="str">
        <f>VLOOKUP($A255,Basis!$A:$P,13,FALSE)</f>
        <v>Ondergronds</v>
      </c>
      <c r="J255" s="9" t="str">
        <f>VLOOKUP($A255,Basis!$A:$P,16,FALSE)</f>
        <v>HMISOL2020</v>
      </c>
    </row>
    <row r="256" spans="1:10" x14ac:dyDescent="0.25">
      <c r="A256" s="9" t="s">
        <v>1122</v>
      </c>
      <c r="B256" s="9">
        <f>VLOOKUP($A256,Basis!$A:$P,4,FALSE)</f>
        <v>52.210361480712898</v>
      </c>
      <c r="C256" s="9">
        <f>VLOOKUP($A256,Basis!$A:$P,5,FALSE)</f>
        <v>5.1568460464477504</v>
      </c>
      <c r="D256" s="9" t="str">
        <f>VLOOKUP($A256,Basis!$A:$P,6,FALSE)</f>
        <v>Admiraal de Ruyterlaan</v>
      </c>
      <c r="E256" s="9" t="str">
        <f>VLOOKUP($A256,Basis!$A:$P,7,FALSE)</f>
        <v>109</v>
      </c>
      <c r="F256" s="9" t="str">
        <f>VLOOKUP($A256,Basis!$A:$P,8,FALSE)</f>
        <v>1215LX</v>
      </c>
      <c r="G256" s="9" t="str">
        <f>VLOOKUP($A256,Basis!$A:$P,9,FALSE)</f>
        <v>Hilversum</v>
      </c>
      <c r="H256" s="9" t="str">
        <f>VLOOKUP($A256,Basis!$A:$P,11,FALSE)</f>
        <v>REST</v>
      </c>
      <c r="I256" s="9" t="str">
        <f>VLOOKUP($A256,Basis!$A:$P,13,FALSE)</f>
        <v>OGDUO</v>
      </c>
      <c r="J256" s="9" t="str">
        <f>VLOOKUP($A256,Basis!$A:$P,16,FALSE)</f>
        <v>HMIDUO2020</v>
      </c>
    </row>
    <row r="257" spans="1:10" x14ac:dyDescent="0.25">
      <c r="A257" s="9" t="s">
        <v>1097</v>
      </c>
      <c r="B257" s="9">
        <f>VLOOKUP($A257,Basis!$A:$P,4,FALSE)</f>
        <v>52.210361480712898</v>
      </c>
      <c r="C257" s="9">
        <f>VLOOKUP($A257,Basis!$A:$P,5,FALSE)</f>
        <v>5.1568460464477504</v>
      </c>
      <c r="D257" s="9" t="str">
        <f>VLOOKUP($A257,Basis!$A:$P,6,FALSE)</f>
        <v>Admiraal de Ruyterlaan</v>
      </c>
      <c r="E257" s="9" t="str">
        <f>VLOOKUP($A257,Basis!$A:$P,7,FALSE)</f>
        <v>109</v>
      </c>
      <c r="F257" s="9" t="str">
        <f>VLOOKUP($A257,Basis!$A:$P,8,FALSE)</f>
        <v>1215LX</v>
      </c>
      <c r="G257" s="9" t="str">
        <f>VLOOKUP($A257,Basis!$A:$P,9,FALSE)</f>
        <v>Hilversum</v>
      </c>
      <c r="H257" s="9" t="str">
        <f>VLOOKUP($A257,Basis!$A:$P,11,FALSE)</f>
        <v>PMD</v>
      </c>
      <c r="I257" s="9" t="str">
        <f>VLOOKUP($A257,Basis!$A:$P,13,FALSE)</f>
        <v>OGDUO</v>
      </c>
      <c r="J257" s="9" t="str">
        <f>VLOOKUP($A257,Basis!$A:$P,16,FALSE)</f>
        <v>HMIDUO2020</v>
      </c>
    </row>
    <row r="258" spans="1:10" x14ac:dyDescent="0.25">
      <c r="A258" s="9" t="s">
        <v>1369</v>
      </c>
      <c r="B258" s="9">
        <f>VLOOKUP($A258,Basis!$A:$P,4,FALSE)</f>
        <v>52.209438323974602</v>
      </c>
      <c r="C258" s="9">
        <f>VLOOKUP($A258,Basis!$A:$P,5,FALSE)</f>
        <v>5.1557087898254403</v>
      </c>
      <c r="D258" s="9" t="str">
        <f>VLOOKUP($A258,Basis!$A:$P,6,FALSE)</f>
        <v>Admiraal de Ruyterlaan</v>
      </c>
      <c r="E258" s="9" t="str">
        <f>VLOOKUP($A258,Basis!$A:$P,7,FALSE)</f>
        <v>173</v>
      </c>
      <c r="F258" s="9" t="str">
        <f>VLOOKUP($A258,Basis!$A:$P,8,FALSE)</f>
        <v>1215LZ</v>
      </c>
      <c r="G258" s="9" t="str">
        <f>VLOOKUP($A258,Basis!$A:$P,9,FALSE)</f>
        <v>Hilversum</v>
      </c>
      <c r="H258" s="9" t="str">
        <f>VLOOKUP($A258,Basis!$A:$P,11,FALSE)</f>
        <v>GFT</v>
      </c>
      <c r="I258" s="9" t="str">
        <f>VLOOKUP($A258,Basis!$A:$P,13,FALSE)</f>
        <v>Bovengronds</v>
      </c>
      <c r="J258" s="9" t="str">
        <f>VLOOKUP($A258,Basis!$A:$P,16,FALSE)</f>
        <v>MCBG242020</v>
      </c>
    </row>
    <row r="259" spans="1:10" x14ac:dyDescent="0.25">
      <c r="A259" s="9" t="s">
        <v>1134</v>
      </c>
      <c r="B259" s="9">
        <f>VLOOKUP($A259,Basis!$A:$P,4,FALSE)</f>
        <v>52.209438323974602</v>
      </c>
      <c r="C259" s="9">
        <f>VLOOKUP($A259,Basis!$A:$P,5,FALSE)</f>
        <v>5.1557087898254403</v>
      </c>
      <c r="D259" s="9" t="str">
        <f>VLOOKUP($A259,Basis!$A:$P,6,FALSE)</f>
        <v>Admiraal de Ruyterlaan</v>
      </c>
      <c r="E259" s="9" t="str">
        <f>VLOOKUP($A259,Basis!$A:$P,7,FALSE)</f>
        <v>173</v>
      </c>
      <c r="F259" s="9" t="str">
        <f>VLOOKUP($A259,Basis!$A:$P,8,FALSE)</f>
        <v>1215LZ</v>
      </c>
      <c r="G259" s="9" t="str">
        <f>VLOOKUP($A259,Basis!$A:$P,9,FALSE)</f>
        <v>Hilversum</v>
      </c>
      <c r="H259" s="9" t="str">
        <f>VLOOKUP($A259,Basis!$A:$P,11,FALSE)</f>
        <v>REST</v>
      </c>
      <c r="I259" s="9" t="str">
        <f>VLOOKUP($A259,Basis!$A:$P,13,FALSE)</f>
        <v>Ondergronds</v>
      </c>
      <c r="J259" s="9" t="str">
        <f>VLOOKUP($A259,Basis!$A:$P,16,FALSE)</f>
        <v>HMISOL2016</v>
      </c>
    </row>
    <row r="260" spans="1:10" x14ac:dyDescent="0.25">
      <c r="A260" s="9" t="s">
        <v>199</v>
      </c>
      <c r="B260" s="9">
        <f>VLOOKUP($A260,Basis!$A:$P,4,FALSE)</f>
        <v>52.209438323974602</v>
      </c>
      <c r="C260" s="9">
        <f>VLOOKUP($A260,Basis!$A:$P,5,FALSE)</f>
        <v>5.1557087898254403</v>
      </c>
      <c r="D260" s="9" t="str">
        <f>VLOOKUP($A260,Basis!$A:$P,6,FALSE)</f>
        <v>Admiraal de Ruyterlaan</v>
      </c>
      <c r="E260" s="9" t="str">
        <f>VLOOKUP($A260,Basis!$A:$P,7,FALSE)</f>
        <v>173</v>
      </c>
      <c r="F260" s="9" t="str">
        <f>VLOOKUP($A260,Basis!$A:$P,8,FALSE)</f>
        <v>1215LZ</v>
      </c>
      <c r="G260" s="9" t="str">
        <f>VLOOKUP($A260,Basis!$A:$P,9,FALSE)</f>
        <v>Hilversum</v>
      </c>
      <c r="H260" s="9" t="str">
        <f>VLOOKUP($A260,Basis!$A:$P,11,FALSE)</f>
        <v>PMD</v>
      </c>
      <c r="I260" s="9" t="str">
        <f>VLOOKUP($A260,Basis!$A:$P,13,FALSE)</f>
        <v>Ondergronds</v>
      </c>
      <c r="J260" s="9" t="str">
        <f>VLOOKUP($A260,Basis!$A:$P,16,FALSE)</f>
        <v>HMISOL2018</v>
      </c>
    </row>
    <row r="261" spans="1:10" x14ac:dyDescent="0.25">
      <c r="A261" s="9" t="s">
        <v>4535</v>
      </c>
      <c r="B261" s="9">
        <f>VLOOKUP($A261,Basis!$A:$P,4,FALSE)</f>
        <v>52.211559000000001</v>
      </c>
      <c r="C261" s="9">
        <f>VLOOKUP($A261,Basis!$A:$P,5,FALSE)</f>
        <v>5.1570229999999997</v>
      </c>
      <c r="D261" s="9" t="str">
        <f>VLOOKUP($A261,Basis!$A:$P,6,FALSE)</f>
        <v>Karel Doormanlaan</v>
      </c>
      <c r="E261" s="9" t="str">
        <f>VLOOKUP($A261,Basis!$A:$P,7,FALSE)</f>
        <v>46</v>
      </c>
      <c r="F261" s="9" t="str">
        <f>VLOOKUP($A261,Basis!$A:$P,8,FALSE)</f>
        <v>1215NP</v>
      </c>
      <c r="G261" s="9" t="str">
        <f>VLOOKUP($A261,Basis!$A:$P,9,FALSE)</f>
        <v>Hilversum</v>
      </c>
      <c r="H261" s="9" t="str">
        <f>VLOOKUP($A261,Basis!$A:$P,11,FALSE)</f>
        <v>GFT</v>
      </c>
      <c r="I261" s="9" t="str">
        <f>VLOOKUP($A261,Basis!$A:$P,13,FALSE)</f>
        <v>Bovengronds</v>
      </c>
      <c r="J261" s="9" t="str">
        <f>VLOOKUP($A261,Basis!$A:$P,16,FALSE)</f>
        <v>MCBG242022</v>
      </c>
    </row>
    <row r="262" spans="1:10" x14ac:dyDescent="0.25">
      <c r="A262" s="9" t="s">
        <v>3840</v>
      </c>
      <c r="B262" s="9">
        <f>VLOOKUP($A262,Basis!$A:$P,4,FALSE)</f>
        <v>52.211559000000001</v>
      </c>
      <c r="C262" s="9">
        <f>VLOOKUP($A262,Basis!$A:$P,5,FALSE)</f>
        <v>5.1570229999999997</v>
      </c>
      <c r="D262" s="9" t="str">
        <f>VLOOKUP($A262,Basis!$A:$P,6,FALSE)</f>
        <v>Karel Doormanlaan</v>
      </c>
      <c r="E262" s="9" t="str">
        <f>VLOOKUP($A262,Basis!$A:$P,7,FALSE)</f>
        <v>46</v>
      </c>
      <c r="F262" s="9" t="str">
        <f>VLOOKUP($A262,Basis!$A:$P,8,FALSE)</f>
        <v>1215NP</v>
      </c>
      <c r="G262" s="9" t="str">
        <f>VLOOKUP($A262,Basis!$A:$P,9,FALSE)</f>
        <v>Hilversum</v>
      </c>
      <c r="H262" s="9" t="str">
        <f>VLOOKUP($A262,Basis!$A:$P,11,FALSE)</f>
        <v>OPK</v>
      </c>
      <c r="I262" s="9" t="str">
        <f>VLOOKUP($A262,Basis!$A:$P,13,FALSE)</f>
        <v>Ondergronds</v>
      </c>
      <c r="J262" s="9" t="str">
        <f>VLOOKUP($A262,Basis!$A:$P,16,FALSE)</f>
        <v>HMISOL2022</v>
      </c>
    </row>
    <row r="263" spans="1:10" x14ac:dyDescent="0.25">
      <c r="A263" s="9" t="s">
        <v>3232</v>
      </c>
      <c r="B263" s="9">
        <f>VLOOKUP($A263,Basis!$A:$P,4,FALSE)</f>
        <v>52.211559000000001</v>
      </c>
      <c r="C263" s="9">
        <f>VLOOKUP($A263,Basis!$A:$P,5,FALSE)</f>
        <v>5.1570229999999997</v>
      </c>
      <c r="D263" s="9" t="str">
        <f>VLOOKUP($A263,Basis!$A:$P,6,FALSE)</f>
        <v>Karel Doormanlaan</v>
      </c>
      <c r="E263" s="9" t="str">
        <f>VLOOKUP($A263,Basis!$A:$P,7,FALSE)</f>
        <v>46</v>
      </c>
      <c r="F263" s="9" t="str">
        <f>VLOOKUP($A263,Basis!$A:$P,8,FALSE)</f>
        <v>1215NP</v>
      </c>
      <c r="G263" s="9" t="str">
        <f>VLOOKUP($A263,Basis!$A:$P,9,FALSE)</f>
        <v>Hilversum</v>
      </c>
      <c r="H263" s="9" t="str">
        <f>VLOOKUP($A263,Basis!$A:$P,11,FALSE)</f>
        <v>REST</v>
      </c>
      <c r="I263" s="9" t="str">
        <f>VLOOKUP($A263,Basis!$A:$P,13,FALSE)</f>
        <v>Ondergronds</v>
      </c>
      <c r="J263" s="9" t="str">
        <f>VLOOKUP($A263,Basis!$A:$P,16,FALSE)</f>
        <v>HMISOL2022</v>
      </c>
    </row>
    <row r="264" spans="1:10" x14ac:dyDescent="0.25">
      <c r="A264" s="9" t="s">
        <v>3061</v>
      </c>
      <c r="B264" s="9">
        <f>VLOOKUP($A264,Basis!$A:$P,4,FALSE)</f>
        <v>52.211559000000001</v>
      </c>
      <c r="C264" s="9">
        <f>VLOOKUP($A264,Basis!$A:$P,5,FALSE)</f>
        <v>5.1570229999999997</v>
      </c>
      <c r="D264" s="9" t="str">
        <f>VLOOKUP($A264,Basis!$A:$P,6,FALSE)</f>
        <v>Karel Doormanlaan</v>
      </c>
      <c r="E264" s="9" t="str">
        <f>VLOOKUP($A264,Basis!$A:$P,7,FALSE)</f>
        <v>46</v>
      </c>
      <c r="F264" s="9" t="str">
        <f>VLOOKUP($A264,Basis!$A:$P,8,FALSE)</f>
        <v>1215NP</v>
      </c>
      <c r="G264" s="9" t="str">
        <f>VLOOKUP($A264,Basis!$A:$P,9,FALSE)</f>
        <v>Hilversum</v>
      </c>
      <c r="H264" s="9" t="str">
        <f>VLOOKUP($A264,Basis!$A:$P,11,FALSE)</f>
        <v>PMD</v>
      </c>
      <c r="I264" s="9" t="str">
        <f>VLOOKUP($A264,Basis!$A:$P,13,FALSE)</f>
        <v>Ondergronds</v>
      </c>
      <c r="J264" s="9" t="str">
        <f>VLOOKUP($A264,Basis!$A:$P,16,FALSE)</f>
        <v>HMISOL2022</v>
      </c>
    </row>
    <row r="265" spans="1:10" x14ac:dyDescent="0.25">
      <c r="A265" s="9" t="s">
        <v>4417</v>
      </c>
      <c r="B265" s="9">
        <f>VLOOKUP($A265,Basis!$A:$P,4,FALSE)</f>
        <v>52.211928999999998</v>
      </c>
      <c r="C265" s="9">
        <f>VLOOKUP($A265,Basis!$A:$P,5,FALSE)</f>
        <v>5.1555410000000004</v>
      </c>
      <c r="D265" s="9" t="str">
        <f>VLOOKUP($A265,Basis!$A:$P,6,FALSE)</f>
        <v>Karel Doormanlaan</v>
      </c>
      <c r="E265" s="9" t="str">
        <f>VLOOKUP($A265,Basis!$A:$P,7,FALSE)</f>
        <v>202</v>
      </c>
      <c r="F265" s="9" t="str">
        <f>VLOOKUP($A265,Basis!$A:$P,8,FALSE)</f>
        <v>1215NT</v>
      </c>
      <c r="G265" s="9" t="str">
        <f>VLOOKUP($A265,Basis!$A:$P,9,FALSE)</f>
        <v>Hilversum</v>
      </c>
      <c r="H265" s="9" t="str">
        <f>VLOOKUP($A265,Basis!$A:$P,11,FALSE)</f>
        <v>GFT</v>
      </c>
      <c r="I265" s="9" t="str">
        <f>VLOOKUP($A265,Basis!$A:$P,13,FALSE)</f>
        <v>Bovengronds</v>
      </c>
      <c r="J265" s="9" t="str">
        <f>VLOOKUP($A265,Basis!$A:$P,16,FALSE)</f>
        <v>MCBG242021</v>
      </c>
    </row>
    <row r="266" spans="1:10" x14ac:dyDescent="0.25">
      <c r="A266" s="9" t="s">
        <v>4408</v>
      </c>
      <c r="B266" s="9">
        <f>VLOOKUP($A266,Basis!$A:$P,4,FALSE)</f>
        <v>52.211928999999998</v>
      </c>
      <c r="C266" s="9">
        <f>VLOOKUP($A266,Basis!$A:$P,5,FALSE)</f>
        <v>5.1555410000000004</v>
      </c>
      <c r="D266" s="9" t="str">
        <f>VLOOKUP($A266,Basis!$A:$P,6,FALSE)</f>
        <v>Karel Doormanlaan</v>
      </c>
      <c r="E266" s="9" t="str">
        <f>VLOOKUP($A266,Basis!$A:$P,7,FALSE)</f>
        <v>202</v>
      </c>
      <c r="F266" s="9" t="str">
        <f>VLOOKUP($A266,Basis!$A:$P,8,FALSE)</f>
        <v>1215NT</v>
      </c>
      <c r="G266" s="9" t="str">
        <f>VLOOKUP($A266,Basis!$A:$P,9,FALSE)</f>
        <v>Hilversum</v>
      </c>
      <c r="H266" s="9" t="str">
        <f>VLOOKUP($A266,Basis!$A:$P,11,FALSE)</f>
        <v>GFT</v>
      </c>
      <c r="I266" s="9" t="str">
        <f>VLOOKUP($A266,Basis!$A:$P,13,FALSE)</f>
        <v>Bovengronds</v>
      </c>
      <c r="J266" s="9" t="str">
        <f>VLOOKUP($A266,Basis!$A:$P,16,FALSE)</f>
        <v>MCBG242021</v>
      </c>
    </row>
    <row r="267" spans="1:10" x14ac:dyDescent="0.25">
      <c r="A267" s="9" t="s">
        <v>3758</v>
      </c>
      <c r="B267" s="9">
        <f>VLOOKUP($A267,Basis!$A:$P,4,FALSE)</f>
        <v>52.211928999999998</v>
      </c>
      <c r="C267" s="9">
        <f>VLOOKUP($A267,Basis!$A:$P,5,FALSE)</f>
        <v>5.1555410000000004</v>
      </c>
      <c r="D267" s="9" t="str">
        <f>VLOOKUP($A267,Basis!$A:$P,6,FALSE)</f>
        <v>Karel Doormanlaan</v>
      </c>
      <c r="E267" s="9" t="str">
        <f>VLOOKUP($A267,Basis!$A:$P,7,FALSE)</f>
        <v>202</v>
      </c>
      <c r="F267" s="9" t="str">
        <f>VLOOKUP($A267,Basis!$A:$P,8,FALSE)</f>
        <v>1215NT</v>
      </c>
      <c r="G267" s="9" t="str">
        <f>VLOOKUP($A267,Basis!$A:$P,9,FALSE)</f>
        <v>Hilversum</v>
      </c>
      <c r="H267" s="9" t="str">
        <f>VLOOKUP($A267,Basis!$A:$P,11,FALSE)</f>
        <v>OPK</v>
      </c>
      <c r="I267" s="9" t="str">
        <f>VLOOKUP($A267,Basis!$A:$P,13,FALSE)</f>
        <v>Ondergronds</v>
      </c>
      <c r="J267" s="9" t="str">
        <f>VLOOKUP($A267,Basis!$A:$P,16,FALSE)</f>
        <v>HMISOL2021</v>
      </c>
    </row>
    <row r="268" spans="1:10" x14ac:dyDescent="0.25">
      <c r="A268" s="9" t="s">
        <v>3993</v>
      </c>
      <c r="B268" s="9">
        <f>VLOOKUP($A268,Basis!$A:$P,4,FALSE)</f>
        <v>52.211928999999998</v>
      </c>
      <c r="C268" s="9">
        <f>VLOOKUP($A268,Basis!$A:$P,5,FALSE)</f>
        <v>5.1555410000000004</v>
      </c>
      <c r="D268" s="9" t="str">
        <f>VLOOKUP($A268,Basis!$A:$P,6,FALSE)</f>
        <v>Karel Doormanlaan</v>
      </c>
      <c r="E268" s="9" t="str">
        <f>VLOOKUP($A268,Basis!$A:$P,7,FALSE)</f>
        <v>202</v>
      </c>
      <c r="F268" s="9" t="str">
        <f>VLOOKUP($A268,Basis!$A:$P,8,FALSE)</f>
        <v>1215NT</v>
      </c>
      <c r="G268" s="9" t="str">
        <f>VLOOKUP($A268,Basis!$A:$P,9,FALSE)</f>
        <v>Hilversum</v>
      </c>
      <c r="H268" s="9" t="str">
        <f>VLOOKUP($A268,Basis!$A:$P,11,FALSE)</f>
        <v>REST</v>
      </c>
      <c r="I268" s="9" t="str">
        <f>VLOOKUP($A268,Basis!$A:$P,13,FALSE)</f>
        <v>Ondergronds</v>
      </c>
      <c r="J268" s="9" t="str">
        <f>VLOOKUP($A268,Basis!$A:$P,16,FALSE)</f>
        <v>HMISOL2021</v>
      </c>
    </row>
    <row r="269" spans="1:10" x14ac:dyDescent="0.25">
      <c r="A269" s="9" t="s">
        <v>4005</v>
      </c>
      <c r="B269" s="9">
        <f>VLOOKUP($A269,Basis!$A:$P,4,FALSE)</f>
        <v>52.211928999999998</v>
      </c>
      <c r="C269" s="9">
        <f>VLOOKUP($A269,Basis!$A:$P,5,FALSE)</f>
        <v>5.1555410000000004</v>
      </c>
      <c r="D269" s="9" t="str">
        <f>VLOOKUP($A269,Basis!$A:$P,6,FALSE)</f>
        <v>Karel Doormanlaan</v>
      </c>
      <c r="E269" s="9" t="str">
        <f>VLOOKUP($A269,Basis!$A:$P,7,FALSE)</f>
        <v>202</v>
      </c>
      <c r="F269" s="9" t="str">
        <f>VLOOKUP($A269,Basis!$A:$P,8,FALSE)</f>
        <v>1215NT</v>
      </c>
      <c r="G269" s="9" t="str">
        <f>VLOOKUP($A269,Basis!$A:$P,9,FALSE)</f>
        <v>Hilversum</v>
      </c>
      <c r="H269" s="9" t="str">
        <f>VLOOKUP($A269,Basis!$A:$P,11,FALSE)</f>
        <v>REST</v>
      </c>
      <c r="I269" s="9" t="str">
        <f>VLOOKUP($A269,Basis!$A:$P,13,FALSE)</f>
        <v>Ondergronds</v>
      </c>
      <c r="J269" s="9" t="str">
        <f>VLOOKUP($A269,Basis!$A:$P,16,FALSE)</f>
        <v>HMISOL2021</v>
      </c>
    </row>
    <row r="270" spans="1:10" x14ac:dyDescent="0.25">
      <c r="A270" s="9" t="s">
        <v>4752</v>
      </c>
      <c r="B270" s="9">
        <f>VLOOKUP($A270,Basis!$A:$P,4,FALSE)</f>
        <v>52.211928999999998</v>
      </c>
      <c r="C270" s="9">
        <f>VLOOKUP($A270,Basis!$A:$P,5,FALSE)</f>
        <v>5.1555410000000004</v>
      </c>
      <c r="D270" s="9" t="str">
        <f>VLOOKUP($A270,Basis!$A:$P,6,FALSE)</f>
        <v>Karel Doormanlaan</v>
      </c>
      <c r="E270" s="9" t="str">
        <f>VLOOKUP($A270,Basis!$A:$P,7,FALSE)</f>
        <v>202</v>
      </c>
      <c r="F270" s="9" t="str">
        <f>VLOOKUP($A270,Basis!$A:$P,8,FALSE)</f>
        <v>1215NT</v>
      </c>
      <c r="G270" s="9" t="str">
        <f>VLOOKUP($A270,Basis!$A:$P,9,FALSE)</f>
        <v>Hilversum</v>
      </c>
      <c r="H270" s="9" t="str">
        <f>VLOOKUP($A270,Basis!$A:$P,11,FALSE)</f>
        <v>PMD</v>
      </c>
      <c r="I270" s="9" t="str">
        <f>VLOOKUP($A270,Basis!$A:$P,13,FALSE)</f>
        <v>Ondergronds</v>
      </c>
      <c r="J270" s="9" t="str">
        <f>VLOOKUP($A270,Basis!$A:$P,16,FALSE)</f>
        <v>HMISOL2021</v>
      </c>
    </row>
    <row r="271" spans="1:10" x14ac:dyDescent="0.25">
      <c r="A271" s="9" t="s">
        <v>4957</v>
      </c>
      <c r="B271" s="9">
        <f>VLOOKUP($A271,Basis!$A:$P,4,FALSE)</f>
        <v>52.212450500000003</v>
      </c>
      <c r="C271" s="9">
        <f>VLOOKUP($A271,Basis!$A:$P,5,FALSE)</f>
        <v>5.1543519</v>
      </c>
      <c r="D271" s="9" t="str">
        <f>VLOOKUP($A271,Basis!$A:$P,6,FALSE)</f>
        <v>Karel Doormanlaan</v>
      </c>
      <c r="E271" s="9" t="str">
        <f>VLOOKUP($A271,Basis!$A:$P,7,FALSE)</f>
        <v>298</v>
      </c>
      <c r="F271" s="9" t="str">
        <f>VLOOKUP($A271,Basis!$A:$P,8,FALSE)</f>
        <v>1215NW</v>
      </c>
      <c r="G271" s="9" t="str">
        <f>VLOOKUP($A271,Basis!$A:$P,9,FALSE)</f>
        <v>Hilversum</v>
      </c>
      <c r="H271" s="9" t="str">
        <f>VLOOKUP($A271,Basis!$A:$P,11,FALSE)</f>
        <v>GFT</v>
      </c>
      <c r="I271" s="9" t="str">
        <f>VLOOKUP($A271,Basis!$A:$P,13,FALSE)</f>
        <v>Bovengronds</v>
      </c>
      <c r="J271" s="9" t="str">
        <f>VLOOKUP($A271,Basis!$A:$P,16,FALSE)</f>
        <v>MCBG242022</v>
      </c>
    </row>
    <row r="272" spans="1:10" x14ac:dyDescent="0.25">
      <c r="A272" s="9" t="s">
        <v>3886</v>
      </c>
      <c r="B272" s="9">
        <f>VLOOKUP($A272,Basis!$A:$P,4,FALSE)</f>
        <v>52.212450500000003</v>
      </c>
      <c r="C272" s="9">
        <f>VLOOKUP($A272,Basis!$A:$P,5,FALSE)</f>
        <v>5.1543519</v>
      </c>
      <c r="D272" s="9" t="str">
        <f>VLOOKUP($A272,Basis!$A:$P,6,FALSE)</f>
        <v>Karel Doormanlaan</v>
      </c>
      <c r="E272" s="9" t="str">
        <f>VLOOKUP($A272,Basis!$A:$P,7,FALSE)</f>
        <v>298</v>
      </c>
      <c r="F272" s="9" t="str">
        <f>VLOOKUP($A272,Basis!$A:$P,8,FALSE)</f>
        <v>1215NW</v>
      </c>
      <c r="G272" s="9" t="str">
        <f>VLOOKUP($A272,Basis!$A:$P,9,FALSE)</f>
        <v>Hilversum</v>
      </c>
      <c r="H272" s="9" t="str">
        <f>VLOOKUP($A272,Basis!$A:$P,11,FALSE)</f>
        <v>OPK</v>
      </c>
      <c r="I272" s="9" t="str">
        <f>VLOOKUP($A272,Basis!$A:$P,13,FALSE)</f>
        <v>Ondergronds</v>
      </c>
      <c r="J272" s="9" t="str">
        <f>VLOOKUP($A272,Basis!$A:$P,16,FALSE)</f>
        <v>HMISOL2022</v>
      </c>
    </row>
    <row r="273" spans="1:10" x14ac:dyDescent="0.25">
      <c r="A273" s="9" t="s">
        <v>3257</v>
      </c>
      <c r="B273" s="9">
        <f>VLOOKUP($A273,Basis!$A:$P,4,FALSE)</f>
        <v>52.212450500000003</v>
      </c>
      <c r="C273" s="9">
        <f>VLOOKUP($A273,Basis!$A:$P,5,FALSE)</f>
        <v>5.1543519</v>
      </c>
      <c r="D273" s="9" t="str">
        <f>VLOOKUP($A273,Basis!$A:$P,6,FALSE)</f>
        <v>Karel Doormanlaan</v>
      </c>
      <c r="E273" s="9" t="str">
        <f>VLOOKUP($A273,Basis!$A:$P,7,FALSE)</f>
        <v>298</v>
      </c>
      <c r="F273" s="9" t="str">
        <f>VLOOKUP($A273,Basis!$A:$P,8,FALSE)</f>
        <v>1215NW</v>
      </c>
      <c r="G273" s="9" t="str">
        <f>VLOOKUP($A273,Basis!$A:$P,9,FALSE)</f>
        <v>Hilversum</v>
      </c>
      <c r="H273" s="9" t="str">
        <f>VLOOKUP($A273,Basis!$A:$P,11,FALSE)</f>
        <v>REST</v>
      </c>
      <c r="I273" s="9" t="str">
        <f>VLOOKUP($A273,Basis!$A:$P,13,FALSE)</f>
        <v>Ondergronds</v>
      </c>
      <c r="J273" s="9" t="str">
        <f>VLOOKUP($A273,Basis!$A:$P,16,FALSE)</f>
        <v>HMISOL2022</v>
      </c>
    </row>
    <row r="274" spans="1:10" x14ac:dyDescent="0.25">
      <c r="A274" s="9" t="s">
        <v>3490</v>
      </c>
      <c r="B274" s="9">
        <f>VLOOKUP($A274,Basis!$A:$P,4,FALSE)</f>
        <v>52.212450500000003</v>
      </c>
      <c r="C274" s="9">
        <f>VLOOKUP($A274,Basis!$A:$P,5,FALSE)</f>
        <v>5.1543519</v>
      </c>
      <c r="D274" s="9" t="str">
        <f>VLOOKUP($A274,Basis!$A:$P,6,FALSE)</f>
        <v>Karel Doormanlaan</v>
      </c>
      <c r="E274" s="9" t="str">
        <f>VLOOKUP($A274,Basis!$A:$P,7,FALSE)</f>
        <v>298</v>
      </c>
      <c r="F274" s="9" t="str">
        <f>VLOOKUP($A274,Basis!$A:$P,8,FALSE)</f>
        <v>1215NW</v>
      </c>
      <c r="G274" s="9" t="str">
        <f>VLOOKUP($A274,Basis!$A:$P,9,FALSE)</f>
        <v>Hilversum</v>
      </c>
      <c r="H274" s="9" t="str">
        <f>VLOOKUP($A274,Basis!$A:$P,11,FALSE)</f>
        <v>PMD</v>
      </c>
      <c r="I274" s="9" t="str">
        <f>VLOOKUP($A274,Basis!$A:$P,13,FALSE)</f>
        <v>Ondergronds</v>
      </c>
      <c r="J274" s="9" t="str">
        <f>VLOOKUP($A274,Basis!$A:$P,16,FALSE)</f>
        <v>HMISOL2022</v>
      </c>
    </row>
    <row r="275" spans="1:10" x14ac:dyDescent="0.25">
      <c r="A275" s="9" t="s">
        <v>4562</v>
      </c>
      <c r="B275" s="9">
        <f>VLOOKUP($A275,Basis!$A:$P,4,FALSE)</f>
        <v>52.212809</v>
      </c>
      <c r="C275" s="9">
        <f>VLOOKUP($A275,Basis!$A:$P,5,FALSE)</f>
        <v>5.153276</v>
      </c>
      <c r="D275" s="9" t="str">
        <f>VLOOKUP($A275,Basis!$A:$P,6,FALSE)</f>
        <v>Karel Doormanlaan</v>
      </c>
      <c r="E275" s="9" t="str">
        <f>VLOOKUP($A275,Basis!$A:$P,7,FALSE)</f>
        <v>350</v>
      </c>
      <c r="F275" s="9" t="str">
        <f>VLOOKUP($A275,Basis!$A:$P,8,FALSE)</f>
        <v>1215NX</v>
      </c>
      <c r="G275" s="9" t="str">
        <f>VLOOKUP($A275,Basis!$A:$P,9,FALSE)</f>
        <v>Hilversum</v>
      </c>
      <c r="H275" s="9" t="str">
        <f>VLOOKUP($A275,Basis!$A:$P,11,FALSE)</f>
        <v>GFT</v>
      </c>
      <c r="I275" s="9" t="str">
        <f>VLOOKUP($A275,Basis!$A:$P,13,FALSE)</f>
        <v>Bovengronds</v>
      </c>
      <c r="J275" s="9" t="str">
        <f>VLOOKUP($A275,Basis!$A:$P,16,FALSE)</f>
        <v>MCBG242022</v>
      </c>
    </row>
    <row r="276" spans="1:10" x14ac:dyDescent="0.25">
      <c r="A276" s="9" t="s">
        <v>3898</v>
      </c>
      <c r="B276" s="9">
        <f>VLOOKUP($A276,Basis!$A:$P,4,FALSE)</f>
        <v>52.212809</v>
      </c>
      <c r="C276" s="9">
        <f>VLOOKUP($A276,Basis!$A:$P,5,FALSE)</f>
        <v>5.153276</v>
      </c>
      <c r="D276" s="9" t="str">
        <f>VLOOKUP($A276,Basis!$A:$P,6,FALSE)</f>
        <v>Karel Doormanlaan</v>
      </c>
      <c r="E276" s="9" t="str">
        <f>VLOOKUP($A276,Basis!$A:$P,7,FALSE)</f>
        <v>350</v>
      </c>
      <c r="F276" s="9" t="str">
        <f>VLOOKUP($A276,Basis!$A:$P,8,FALSE)</f>
        <v>1215NX</v>
      </c>
      <c r="G276" s="9" t="str">
        <f>VLOOKUP($A276,Basis!$A:$P,9,FALSE)</f>
        <v>Hilversum</v>
      </c>
      <c r="H276" s="9" t="str">
        <f>VLOOKUP($A276,Basis!$A:$P,11,FALSE)</f>
        <v>OPK</v>
      </c>
      <c r="I276" s="9" t="str">
        <f>VLOOKUP($A276,Basis!$A:$P,13,FALSE)</f>
        <v>Ondergronds</v>
      </c>
      <c r="J276" s="9" t="str">
        <f>VLOOKUP($A276,Basis!$A:$P,16,FALSE)</f>
        <v>HMISOL2022</v>
      </c>
    </row>
    <row r="277" spans="1:10" x14ac:dyDescent="0.25">
      <c r="A277" s="9" t="s">
        <v>1929</v>
      </c>
      <c r="B277" s="9">
        <f>VLOOKUP($A277,Basis!$A:$P,4,FALSE)</f>
        <v>52.212809</v>
      </c>
      <c r="C277" s="9">
        <f>VLOOKUP($A277,Basis!$A:$P,5,FALSE)</f>
        <v>5.153276</v>
      </c>
      <c r="D277" s="9" t="str">
        <f>VLOOKUP($A277,Basis!$A:$P,6,FALSE)</f>
        <v>Karel Doormanlaan</v>
      </c>
      <c r="E277" s="9" t="str">
        <f>VLOOKUP($A277,Basis!$A:$P,7,FALSE)</f>
        <v>350</v>
      </c>
      <c r="F277" s="9" t="str">
        <f>VLOOKUP($A277,Basis!$A:$P,8,FALSE)</f>
        <v>1215NX</v>
      </c>
      <c r="G277" s="9" t="str">
        <f>VLOOKUP($A277,Basis!$A:$P,9,FALSE)</f>
        <v>Hilversum</v>
      </c>
      <c r="H277" s="9" t="str">
        <f>VLOOKUP($A277,Basis!$A:$P,11,FALSE)</f>
        <v>REST</v>
      </c>
      <c r="I277" s="9" t="str">
        <f>VLOOKUP($A277,Basis!$A:$P,13,FALSE)</f>
        <v>Ondergronds</v>
      </c>
      <c r="J277" s="9" t="str">
        <f>VLOOKUP($A277,Basis!$A:$P,16,FALSE)</f>
        <v>HMISOL2022</v>
      </c>
    </row>
    <row r="278" spans="1:10" x14ac:dyDescent="0.25">
      <c r="A278" s="9" t="s">
        <v>3530</v>
      </c>
      <c r="B278" s="9">
        <f>VLOOKUP($A278,Basis!$A:$P,4,FALSE)</f>
        <v>52.212809</v>
      </c>
      <c r="C278" s="9">
        <f>VLOOKUP($A278,Basis!$A:$P,5,FALSE)</f>
        <v>5.153276</v>
      </c>
      <c r="D278" s="9" t="str">
        <f>VLOOKUP($A278,Basis!$A:$P,6,FALSE)</f>
        <v>Karel Doormanlaan</v>
      </c>
      <c r="E278" s="9" t="str">
        <f>VLOOKUP($A278,Basis!$A:$P,7,FALSE)</f>
        <v>350</v>
      </c>
      <c r="F278" s="9" t="str">
        <f>VLOOKUP($A278,Basis!$A:$P,8,FALSE)</f>
        <v>1215NX</v>
      </c>
      <c r="G278" s="9" t="str">
        <f>VLOOKUP($A278,Basis!$A:$P,9,FALSE)</f>
        <v>Hilversum</v>
      </c>
      <c r="H278" s="9" t="str">
        <f>VLOOKUP($A278,Basis!$A:$P,11,FALSE)</f>
        <v>PMD</v>
      </c>
      <c r="I278" s="9" t="str">
        <f>VLOOKUP($A278,Basis!$A:$P,13,FALSE)</f>
        <v>Ondergronds</v>
      </c>
      <c r="J278" s="9" t="str">
        <f>VLOOKUP($A278,Basis!$A:$P,16,FALSE)</f>
        <v>HMISOL2022</v>
      </c>
    </row>
    <row r="279" spans="1:10" x14ac:dyDescent="0.25">
      <c r="A279" s="9" t="s">
        <v>4433</v>
      </c>
      <c r="B279" s="9">
        <f>VLOOKUP($A279,Basis!$A:$P,4,FALSE)</f>
        <v>52.210338</v>
      </c>
      <c r="C279" s="9">
        <f>VLOOKUP($A279,Basis!$A:$P,5,FALSE)</f>
        <v>5.1538440000000003</v>
      </c>
      <c r="D279" s="9" t="str">
        <f>VLOOKUP($A279,Basis!$A:$P,6,FALSE)</f>
        <v>Van Brakellaan</v>
      </c>
      <c r="E279" s="9" t="str">
        <f>VLOOKUP($A279,Basis!$A:$P,7,FALSE)</f>
        <v>91</v>
      </c>
      <c r="F279" s="9" t="str">
        <f>VLOOKUP($A279,Basis!$A:$P,8,FALSE)</f>
        <v>1215PG</v>
      </c>
      <c r="G279" s="9" t="str">
        <f>VLOOKUP($A279,Basis!$A:$P,9,FALSE)</f>
        <v>Hilversum</v>
      </c>
      <c r="H279" s="9" t="str">
        <f>VLOOKUP($A279,Basis!$A:$P,11,FALSE)</f>
        <v>GFT</v>
      </c>
      <c r="I279" s="9" t="str">
        <f>VLOOKUP($A279,Basis!$A:$P,13,FALSE)</f>
        <v>Bovengronds</v>
      </c>
      <c r="J279" s="9" t="str">
        <f>VLOOKUP($A279,Basis!$A:$P,16,FALSE)</f>
        <v>MCBG242021</v>
      </c>
    </row>
    <row r="280" spans="1:10" x14ac:dyDescent="0.25">
      <c r="A280" s="9" t="s">
        <v>3625</v>
      </c>
      <c r="B280" s="9">
        <f>VLOOKUP($A280,Basis!$A:$P,4,FALSE)</f>
        <v>52.210338</v>
      </c>
      <c r="C280" s="9">
        <f>VLOOKUP($A280,Basis!$A:$P,5,FALSE)</f>
        <v>5.1538440000000003</v>
      </c>
      <c r="D280" s="9" t="str">
        <f>VLOOKUP($A280,Basis!$A:$P,6,FALSE)</f>
        <v>Van Brakellaan</v>
      </c>
      <c r="E280" s="9" t="str">
        <f>VLOOKUP($A280,Basis!$A:$P,7,FALSE)</f>
        <v>91</v>
      </c>
      <c r="F280" s="9" t="str">
        <f>VLOOKUP($A280,Basis!$A:$P,8,FALSE)</f>
        <v>1215PG</v>
      </c>
      <c r="G280" s="9" t="str">
        <f>VLOOKUP($A280,Basis!$A:$P,9,FALSE)</f>
        <v>Hilversum</v>
      </c>
      <c r="H280" s="9" t="str">
        <f>VLOOKUP($A280,Basis!$A:$P,11,FALSE)</f>
        <v>REST</v>
      </c>
      <c r="I280" s="9" t="str">
        <f>VLOOKUP($A280,Basis!$A:$P,13,FALSE)</f>
        <v>OGDUO</v>
      </c>
      <c r="J280" s="9" t="str">
        <f>VLOOKUP($A280,Basis!$A:$P,16,FALSE)</f>
        <v>HMIDUO2021</v>
      </c>
    </row>
    <row r="281" spans="1:10" x14ac:dyDescent="0.25">
      <c r="A281" s="9" t="s">
        <v>4855</v>
      </c>
      <c r="B281" s="9">
        <f>VLOOKUP($A281,Basis!$A:$P,4,FALSE)</f>
        <v>52.210338</v>
      </c>
      <c r="C281" s="9">
        <f>VLOOKUP($A281,Basis!$A:$P,5,FALSE)</f>
        <v>5.1538440000000003</v>
      </c>
      <c r="D281" s="9" t="str">
        <f>VLOOKUP($A281,Basis!$A:$P,6,FALSE)</f>
        <v>Van Brakellaan</v>
      </c>
      <c r="E281" s="9" t="str">
        <f>VLOOKUP($A281,Basis!$A:$P,7,FALSE)</f>
        <v>91</v>
      </c>
      <c r="F281" s="9" t="str">
        <f>VLOOKUP($A281,Basis!$A:$P,8,FALSE)</f>
        <v>1215PG</v>
      </c>
      <c r="G281" s="9" t="str">
        <f>VLOOKUP($A281,Basis!$A:$P,9,FALSE)</f>
        <v>Hilversum</v>
      </c>
      <c r="H281" s="9" t="str">
        <f>VLOOKUP($A281,Basis!$A:$P,11,FALSE)</f>
        <v>PMD</v>
      </c>
      <c r="I281" s="9" t="str">
        <f>VLOOKUP($A281,Basis!$A:$P,13,FALSE)</f>
        <v>OGDUO</v>
      </c>
      <c r="J281" s="9" t="str">
        <f>VLOOKUP($A281,Basis!$A:$P,16,FALSE)</f>
        <v>HMIDUO2021</v>
      </c>
    </row>
    <row r="282" spans="1:10" x14ac:dyDescent="0.25">
      <c r="A282" s="9" t="s">
        <v>1148</v>
      </c>
      <c r="B282" s="9">
        <f>VLOOKUP($A282,Basis!$A:$P,4,FALSE)</f>
        <v>52.209918975830099</v>
      </c>
      <c r="C282" s="9">
        <f>VLOOKUP($A282,Basis!$A:$P,5,FALSE)</f>
        <v>5.1520080566406303</v>
      </c>
      <c r="D282" s="9" t="str">
        <f>VLOOKUP($A282,Basis!$A:$P,6,FALSE)</f>
        <v>Van Neslaan</v>
      </c>
      <c r="E282" s="9" t="str">
        <f>VLOOKUP($A282,Basis!$A:$P,7,FALSE)</f>
        <v>31</v>
      </c>
      <c r="F282" s="9" t="str">
        <f>VLOOKUP($A282,Basis!$A:$P,8,FALSE)</f>
        <v>1215PL</v>
      </c>
      <c r="G282" s="9" t="str">
        <f>VLOOKUP($A282,Basis!$A:$P,9,FALSE)</f>
        <v>Hilversum</v>
      </c>
      <c r="H282" s="9" t="str">
        <f>VLOOKUP($A282,Basis!$A:$P,11,FALSE)</f>
        <v>OPK</v>
      </c>
      <c r="I282" s="9" t="str">
        <f>VLOOKUP($A282,Basis!$A:$P,13,FALSE)</f>
        <v>Ondergronds</v>
      </c>
      <c r="J282" s="9" t="str">
        <f>VLOOKUP($A282,Basis!$A:$P,16,FALSE)</f>
        <v>HMISOL2020</v>
      </c>
    </row>
    <row r="283" spans="1:10" x14ac:dyDescent="0.25">
      <c r="A283" s="9" t="s">
        <v>3564</v>
      </c>
      <c r="B283" s="9">
        <f>VLOOKUP($A283,Basis!$A:$P,4,FALSE)</f>
        <v>52.209886880640099</v>
      </c>
      <c r="C283" s="9">
        <f>VLOOKUP($A283,Basis!$A:$P,5,FALSE)</f>
        <v>5.1520839706111303</v>
      </c>
      <c r="D283" s="9" t="str">
        <f>VLOOKUP($A283,Basis!$A:$P,6,FALSE)</f>
        <v>Van Neslaan</v>
      </c>
      <c r="E283" s="9" t="str">
        <f>VLOOKUP($A283,Basis!$A:$P,7,FALSE)</f>
        <v>31</v>
      </c>
      <c r="F283" s="9" t="str">
        <f>VLOOKUP($A283,Basis!$A:$P,8,FALSE)</f>
        <v>1215PL</v>
      </c>
      <c r="G283" s="9" t="str">
        <f>VLOOKUP($A283,Basis!$A:$P,9,FALSE)</f>
        <v>Hilversum</v>
      </c>
      <c r="H283" s="9" t="str">
        <f>VLOOKUP($A283,Basis!$A:$P,11,FALSE)</f>
        <v>REST</v>
      </c>
      <c r="I283" s="9" t="str">
        <f>VLOOKUP($A283,Basis!$A:$P,13,FALSE)</f>
        <v>Ondergronds</v>
      </c>
      <c r="J283" s="9" t="str">
        <f>VLOOKUP($A283,Basis!$A:$P,16,FALSE)</f>
        <v>HMISOL2020</v>
      </c>
    </row>
    <row r="284" spans="1:10" x14ac:dyDescent="0.25">
      <c r="A284" s="9" t="s">
        <v>3243</v>
      </c>
      <c r="B284" s="9">
        <f>VLOOKUP($A284,Basis!$A:$P,4,FALSE)</f>
        <v>52.2099286225179</v>
      </c>
      <c r="C284" s="9">
        <f>VLOOKUP($A284,Basis!$A:$P,5,FALSE)</f>
        <v>5.1520454976755703</v>
      </c>
      <c r="D284" s="9" t="str">
        <f>VLOOKUP($A284,Basis!$A:$P,6,FALSE)</f>
        <v>Van Neslaan</v>
      </c>
      <c r="E284" s="9" t="str">
        <f>VLOOKUP($A284,Basis!$A:$P,7,FALSE)</f>
        <v>31</v>
      </c>
      <c r="F284" s="9" t="str">
        <f>VLOOKUP($A284,Basis!$A:$P,8,FALSE)</f>
        <v>1215PL</v>
      </c>
      <c r="G284" s="9" t="str">
        <f>VLOOKUP($A284,Basis!$A:$P,9,FALSE)</f>
        <v>Hilversum</v>
      </c>
      <c r="H284" s="9" t="str">
        <f>VLOOKUP($A284,Basis!$A:$P,11,FALSE)</f>
        <v>PMD</v>
      </c>
      <c r="I284" s="9" t="str">
        <f>VLOOKUP($A284,Basis!$A:$P,13,FALSE)</f>
        <v>Ondergronds</v>
      </c>
      <c r="J284" s="9" t="str">
        <f>VLOOKUP($A284,Basis!$A:$P,16,FALSE)</f>
        <v>HMISOL2020</v>
      </c>
    </row>
    <row r="285" spans="1:10" x14ac:dyDescent="0.25">
      <c r="A285" s="9" t="s">
        <v>5131</v>
      </c>
      <c r="B285" s="9">
        <f>VLOOKUP($A285,Basis!$A:$P,4,FALSE)</f>
        <v>52.213000000000001</v>
      </c>
      <c r="C285" s="9">
        <f>VLOOKUP($A285,Basis!$A:$P,5,FALSE)</f>
        <v>5.1529439999999997</v>
      </c>
      <c r="D285" s="9" t="str">
        <f>VLOOKUP($A285,Basis!$A:$P,6,FALSE)</f>
        <v>Van Ghentlaan</v>
      </c>
      <c r="E285" s="9" t="str">
        <f>VLOOKUP($A285,Basis!$A:$P,7,FALSE)</f>
        <v>2</v>
      </c>
      <c r="F285" s="9" t="str">
        <f>VLOOKUP($A285,Basis!$A:$P,8,FALSE)</f>
        <v>1215PP</v>
      </c>
      <c r="G285" s="9" t="str">
        <f>VLOOKUP($A285,Basis!$A:$P,9,FALSE)</f>
        <v>Hilversum</v>
      </c>
      <c r="H285" s="9" t="str">
        <f>VLOOKUP($A285,Basis!$A:$P,11,FALSE)</f>
        <v>GLAS</v>
      </c>
      <c r="I285" s="9" t="str">
        <f>VLOOKUP($A285,Basis!$A:$P,13,FALSE)</f>
        <v>Ondergronds</v>
      </c>
      <c r="J285" s="9" t="str">
        <f>VLOOKUP($A285,Basis!$A:$P,16,FALSE)</f>
        <v>Onbekend</v>
      </c>
    </row>
    <row r="286" spans="1:10" x14ac:dyDescent="0.25">
      <c r="A286" s="9" t="s">
        <v>1223</v>
      </c>
      <c r="B286" s="9">
        <f>VLOOKUP($A286,Basis!$A:$P,4,FALSE)</f>
        <v>52.2130126953125</v>
      </c>
      <c r="C286" s="9">
        <f>VLOOKUP($A286,Basis!$A:$P,5,FALSE)</f>
        <v>5.1525950431823704</v>
      </c>
      <c r="D286" s="9" t="str">
        <f>VLOOKUP($A286,Basis!$A:$P,6,FALSE)</f>
        <v>Van Ghentlaan</v>
      </c>
      <c r="E286" s="9" t="str">
        <f>VLOOKUP($A286,Basis!$A:$P,7,FALSE)</f>
        <v>2</v>
      </c>
      <c r="F286" s="9" t="str">
        <f>VLOOKUP($A286,Basis!$A:$P,8,FALSE)</f>
        <v>1215PP</v>
      </c>
      <c r="G286" s="9" t="str">
        <f>VLOOKUP($A286,Basis!$A:$P,9,FALSE)</f>
        <v>Hilversum</v>
      </c>
      <c r="H286" s="9" t="str">
        <f>VLOOKUP($A286,Basis!$A:$P,11,FALSE)</f>
        <v>OPK</v>
      </c>
      <c r="I286" s="9" t="str">
        <f>VLOOKUP($A286,Basis!$A:$P,13,FALSE)</f>
        <v>Ondergronds</v>
      </c>
      <c r="J286" s="9" t="str">
        <f>VLOOKUP($A286,Basis!$A:$P,16,FALSE)</f>
        <v>HMISOL2018</v>
      </c>
    </row>
    <row r="287" spans="1:10" x14ac:dyDescent="0.25">
      <c r="A287" s="9" t="s">
        <v>596</v>
      </c>
      <c r="B287" s="9">
        <f>VLOOKUP($A287,Basis!$A:$P,4,FALSE)</f>
        <v>52.2130126953125</v>
      </c>
      <c r="C287" s="9">
        <f>VLOOKUP($A287,Basis!$A:$P,5,FALSE)</f>
        <v>5.1525950431823704</v>
      </c>
      <c r="D287" s="9" t="str">
        <f>VLOOKUP($A287,Basis!$A:$P,6,FALSE)</f>
        <v>Van Ghentlaan</v>
      </c>
      <c r="E287" s="9" t="str">
        <f>VLOOKUP($A287,Basis!$A:$P,7,FALSE)</f>
        <v>2</v>
      </c>
      <c r="F287" s="9" t="str">
        <f>VLOOKUP($A287,Basis!$A:$P,8,FALSE)</f>
        <v>1215PP</v>
      </c>
      <c r="G287" s="9" t="str">
        <f>VLOOKUP($A287,Basis!$A:$P,9,FALSE)</f>
        <v>Hilversum</v>
      </c>
      <c r="H287" s="9" t="str">
        <f>VLOOKUP($A287,Basis!$A:$P,11,FALSE)</f>
        <v>REST</v>
      </c>
      <c r="I287" s="9" t="str">
        <f>VLOOKUP($A287,Basis!$A:$P,13,FALSE)</f>
        <v>Ondergronds</v>
      </c>
      <c r="J287" s="9" t="str">
        <f>VLOOKUP($A287,Basis!$A:$P,16,FALSE)</f>
        <v>HMISOL2016</v>
      </c>
    </row>
    <row r="288" spans="1:10" x14ac:dyDescent="0.25">
      <c r="A288" s="9" t="s">
        <v>783</v>
      </c>
      <c r="B288" s="9">
        <f>VLOOKUP($A288,Basis!$A:$P,4,FALSE)</f>
        <v>52.2130126953125</v>
      </c>
      <c r="C288" s="9">
        <f>VLOOKUP($A288,Basis!$A:$P,5,FALSE)</f>
        <v>5.1525950431823704</v>
      </c>
      <c r="D288" s="9" t="str">
        <f>VLOOKUP($A288,Basis!$A:$P,6,FALSE)</f>
        <v>Van Ghentlaan</v>
      </c>
      <c r="E288" s="9" t="str">
        <f>VLOOKUP($A288,Basis!$A:$P,7,FALSE)</f>
        <v>2</v>
      </c>
      <c r="F288" s="9" t="str">
        <f>VLOOKUP($A288,Basis!$A:$P,8,FALSE)</f>
        <v>1215PP</v>
      </c>
      <c r="G288" s="9" t="str">
        <f>VLOOKUP($A288,Basis!$A:$P,9,FALSE)</f>
        <v>Hilversum</v>
      </c>
      <c r="H288" s="9" t="str">
        <f>VLOOKUP($A288,Basis!$A:$P,11,FALSE)</f>
        <v>REST</v>
      </c>
      <c r="I288" s="9" t="str">
        <f>VLOOKUP($A288,Basis!$A:$P,13,FALSE)</f>
        <v>Ondergronds</v>
      </c>
      <c r="J288" s="9" t="str">
        <f>VLOOKUP($A288,Basis!$A:$P,16,FALSE)</f>
        <v>HMISOL2017</v>
      </c>
    </row>
    <row r="289" spans="1:10" x14ac:dyDescent="0.25">
      <c r="A289" s="9" t="s">
        <v>779</v>
      </c>
      <c r="B289" s="9">
        <f>VLOOKUP($A289,Basis!$A:$P,4,FALSE)</f>
        <v>52.2130126953125</v>
      </c>
      <c r="C289" s="9">
        <f>VLOOKUP($A289,Basis!$A:$P,5,FALSE)</f>
        <v>5.1525950431823704</v>
      </c>
      <c r="D289" s="9" t="str">
        <f>VLOOKUP($A289,Basis!$A:$P,6,FALSE)</f>
        <v>Van Ghentlaan</v>
      </c>
      <c r="E289" s="9" t="str">
        <f>VLOOKUP($A289,Basis!$A:$P,7,FALSE)</f>
        <v>2</v>
      </c>
      <c r="F289" s="9" t="str">
        <f>VLOOKUP($A289,Basis!$A:$P,8,FALSE)</f>
        <v>1215PP</v>
      </c>
      <c r="G289" s="9" t="str">
        <f>VLOOKUP($A289,Basis!$A:$P,9,FALSE)</f>
        <v>Hilversum</v>
      </c>
      <c r="H289" s="9" t="str">
        <f>VLOOKUP($A289,Basis!$A:$P,11,FALSE)</f>
        <v>PMD</v>
      </c>
      <c r="I289" s="9" t="str">
        <f>VLOOKUP($A289,Basis!$A:$P,13,FALSE)</f>
        <v>Ondergronds</v>
      </c>
      <c r="J289" s="9" t="str">
        <f>VLOOKUP($A289,Basis!$A:$P,16,FALSE)</f>
        <v>HMISOL2018</v>
      </c>
    </row>
    <row r="290" spans="1:10" x14ac:dyDescent="0.25">
      <c r="A290" s="9" t="s">
        <v>1184</v>
      </c>
      <c r="B290" s="9">
        <f>VLOOKUP($A290,Basis!$A:$P,4,FALSE)</f>
        <v>52.2130126953125</v>
      </c>
      <c r="C290" s="9">
        <f>VLOOKUP($A290,Basis!$A:$P,5,FALSE)</f>
        <v>5.1525950431823704</v>
      </c>
      <c r="D290" s="9" t="str">
        <f>VLOOKUP($A290,Basis!$A:$P,6,FALSE)</f>
        <v>Van Ghentlaan</v>
      </c>
      <c r="E290" s="9" t="str">
        <f>VLOOKUP($A290,Basis!$A:$P,7,FALSE)</f>
        <v>2</v>
      </c>
      <c r="F290" s="9" t="str">
        <f>VLOOKUP($A290,Basis!$A:$P,8,FALSE)</f>
        <v>1215PP</v>
      </c>
      <c r="G290" s="9" t="str">
        <f>VLOOKUP($A290,Basis!$A:$P,9,FALSE)</f>
        <v>Hilversum</v>
      </c>
      <c r="H290" s="9" t="str">
        <f>VLOOKUP($A290,Basis!$A:$P,11,FALSE)</f>
        <v>PMD</v>
      </c>
      <c r="I290" s="9" t="str">
        <f>VLOOKUP($A290,Basis!$A:$P,13,FALSE)</f>
        <v>Ondergronds</v>
      </c>
      <c r="J290" s="9" t="str">
        <f>VLOOKUP($A290,Basis!$A:$P,16,FALSE)</f>
        <v>HMISOL2018</v>
      </c>
    </row>
    <row r="291" spans="1:10" x14ac:dyDescent="0.25">
      <c r="A291" s="9" t="s">
        <v>4336</v>
      </c>
      <c r="B291" s="9">
        <f>VLOOKUP($A291,Basis!$A:$P,4,FALSE)</f>
        <v>52.211163999999997</v>
      </c>
      <c r="C291" s="9">
        <f>VLOOKUP($A291,Basis!$A:$P,5,FALSE)</f>
        <v>5.151904</v>
      </c>
      <c r="D291" s="9" t="str">
        <f>VLOOKUP($A291,Basis!$A:$P,6,FALSE)</f>
        <v>Zoutmanlaan</v>
      </c>
      <c r="E291" s="9" t="str">
        <f>VLOOKUP($A291,Basis!$A:$P,7,FALSE)</f>
        <v>11</v>
      </c>
      <c r="F291" s="9" t="str">
        <f>VLOOKUP($A291,Basis!$A:$P,8,FALSE)</f>
        <v>1215PR</v>
      </c>
      <c r="G291" s="9" t="str">
        <f>VLOOKUP($A291,Basis!$A:$P,9,FALSE)</f>
        <v>Hilversum</v>
      </c>
      <c r="H291" s="9" t="str">
        <f>VLOOKUP($A291,Basis!$A:$P,11,FALSE)</f>
        <v>GFT</v>
      </c>
      <c r="I291" s="9" t="str">
        <f>VLOOKUP($A291,Basis!$A:$P,13,FALSE)</f>
        <v>Bovengronds</v>
      </c>
      <c r="J291" s="9" t="str">
        <f>VLOOKUP($A291,Basis!$A:$P,16,FALSE)</f>
        <v>MCBG242021</v>
      </c>
    </row>
    <row r="292" spans="1:10" x14ac:dyDescent="0.25">
      <c r="A292" s="9" t="s">
        <v>3881</v>
      </c>
      <c r="B292" s="9">
        <f>VLOOKUP($A292,Basis!$A:$P,4,FALSE)</f>
        <v>52.211163999999997</v>
      </c>
      <c r="C292" s="9">
        <f>VLOOKUP($A292,Basis!$A:$P,5,FALSE)</f>
        <v>5.151904</v>
      </c>
      <c r="D292" s="9" t="str">
        <f>VLOOKUP($A292,Basis!$A:$P,6,FALSE)</f>
        <v>Zoutmanlaan</v>
      </c>
      <c r="E292" s="9" t="str">
        <f>VLOOKUP($A292,Basis!$A:$P,7,FALSE)</f>
        <v>11</v>
      </c>
      <c r="F292" s="9" t="str">
        <f>VLOOKUP($A292,Basis!$A:$P,8,FALSE)</f>
        <v>1215PR</v>
      </c>
      <c r="G292" s="9" t="str">
        <f>VLOOKUP($A292,Basis!$A:$P,9,FALSE)</f>
        <v>Hilversum</v>
      </c>
      <c r="H292" s="9" t="str">
        <f>VLOOKUP($A292,Basis!$A:$P,11,FALSE)</f>
        <v>REST</v>
      </c>
      <c r="I292" s="9" t="str">
        <f>VLOOKUP($A292,Basis!$A:$P,13,FALSE)</f>
        <v>OGDUO</v>
      </c>
      <c r="J292" s="9" t="str">
        <f>VLOOKUP($A292,Basis!$A:$P,16,FALSE)</f>
        <v>HMIDUO2021</v>
      </c>
    </row>
    <row r="293" spans="1:10" x14ac:dyDescent="0.25">
      <c r="A293" s="9" t="s">
        <v>4657</v>
      </c>
      <c r="B293" s="9">
        <f>VLOOKUP($A293,Basis!$A:$P,4,FALSE)</f>
        <v>52.211163999999997</v>
      </c>
      <c r="C293" s="9">
        <f>VLOOKUP($A293,Basis!$A:$P,5,FALSE)</f>
        <v>5.151904</v>
      </c>
      <c r="D293" s="9" t="str">
        <f>VLOOKUP($A293,Basis!$A:$P,6,FALSE)</f>
        <v>Zoutmanlaan</v>
      </c>
      <c r="E293" s="9" t="str">
        <f>VLOOKUP($A293,Basis!$A:$P,7,FALSE)</f>
        <v>11</v>
      </c>
      <c r="F293" s="9" t="str">
        <f>VLOOKUP($A293,Basis!$A:$P,8,FALSE)</f>
        <v>1215PR</v>
      </c>
      <c r="G293" s="9" t="str">
        <f>VLOOKUP($A293,Basis!$A:$P,9,FALSE)</f>
        <v>Hilversum</v>
      </c>
      <c r="H293" s="9" t="str">
        <f>VLOOKUP($A293,Basis!$A:$P,11,FALSE)</f>
        <v>PMD</v>
      </c>
      <c r="I293" s="9" t="str">
        <f>VLOOKUP($A293,Basis!$A:$P,13,FALSE)</f>
        <v>OGDUO</v>
      </c>
      <c r="J293" s="9" t="str">
        <f>VLOOKUP($A293,Basis!$A:$P,16,FALSE)</f>
        <v>HMIDUO2021</v>
      </c>
    </row>
    <row r="294" spans="1:10" x14ac:dyDescent="0.25">
      <c r="A294" s="9" t="s">
        <v>4613</v>
      </c>
      <c r="B294" s="9">
        <f>VLOOKUP($A294,Basis!$A:$P,4,FALSE)</f>
        <v>52.2099418640137</v>
      </c>
      <c r="C294" s="9">
        <f>VLOOKUP($A294,Basis!$A:$P,5,FALSE)</f>
        <v>5.1508498191833496</v>
      </c>
      <c r="D294" s="9" t="str">
        <f>VLOOKUP($A294,Basis!$A:$P,6,FALSE)</f>
        <v>Sweerslaan</v>
      </c>
      <c r="E294" s="9" t="str">
        <f>VLOOKUP($A294,Basis!$A:$P,7,FALSE)</f>
        <v>31</v>
      </c>
      <c r="F294" s="9" t="str">
        <f>VLOOKUP($A294,Basis!$A:$P,8,FALSE)</f>
        <v>1215PS</v>
      </c>
      <c r="G294" s="9" t="str">
        <f>VLOOKUP($A294,Basis!$A:$P,9,FALSE)</f>
        <v>Hilversum</v>
      </c>
      <c r="H294" s="9" t="str">
        <f>VLOOKUP($A294,Basis!$A:$P,11,FALSE)</f>
        <v>GFT</v>
      </c>
      <c r="I294" s="9" t="str">
        <f>VLOOKUP($A294,Basis!$A:$P,13,FALSE)</f>
        <v>Bovengronds</v>
      </c>
      <c r="J294" s="9" t="str">
        <f>VLOOKUP($A294,Basis!$A:$P,16,FALSE)</f>
        <v>MCBG242020</v>
      </c>
    </row>
    <row r="295" spans="1:10" x14ac:dyDescent="0.25">
      <c r="A295" s="9" t="s">
        <v>3944</v>
      </c>
      <c r="B295" s="9">
        <f>VLOOKUP($A295,Basis!$A:$P,4,FALSE)</f>
        <v>52.209940000000003</v>
      </c>
      <c r="C295" s="9">
        <f>VLOOKUP($A295,Basis!$A:$P,5,FALSE)</f>
        <v>5.1508500000000002</v>
      </c>
      <c r="D295" s="9" t="str">
        <f>VLOOKUP($A295,Basis!$A:$P,6,FALSE)</f>
        <v>Sweerslaan</v>
      </c>
      <c r="E295" s="9" t="str">
        <f>VLOOKUP($A295,Basis!$A:$P,7,FALSE)</f>
        <v>31</v>
      </c>
      <c r="F295" s="9" t="str">
        <f>VLOOKUP($A295,Basis!$A:$P,8,FALSE)</f>
        <v>1215PS</v>
      </c>
      <c r="G295" s="9" t="str">
        <f>VLOOKUP($A295,Basis!$A:$P,9,FALSE)</f>
        <v>Hilversum</v>
      </c>
      <c r="H295" s="9" t="str">
        <f>VLOOKUP($A295,Basis!$A:$P,11,FALSE)</f>
        <v>OPK</v>
      </c>
      <c r="I295" s="9" t="str">
        <f>VLOOKUP($A295,Basis!$A:$P,13,FALSE)</f>
        <v>Ondergronds</v>
      </c>
      <c r="J295" s="9" t="str">
        <f>VLOOKUP($A295,Basis!$A:$P,16,FALSE)</f>
        <v>HMISOL2020</v>
      </c>
    </row>
    <row r="296" spans="1:10" x14ac:dyDescent="0.25">
      <c r="A296" s="9" t="s">
        <v>3236</v>
      </c>
      <c r="B296" s="9">
        <f>VLOOKUP($A296,Basis!$A:$P,4,FALSE)</f>
        <v>52.209940000000003</v>
      </c>
      <c r="C296" s="9">
        <f>VLOOKUP($A296,Basis!$A:$P,5,FALSE)</f>
        <v>5.1508500000000002</v>
      </c>
      <c r="D296" s="9" t="str">
        <f>VLOOKUP($A296,Basis!$A:$P,6,FALSE)</f>
        <v>Sweerslaan</v>
      </c>
      <c r="E296" s="9" t="str">
        <f>VLOOKUP($A296,Basis!$A:$P,7,FALSE)</f>
        <v>31</v>
      </c>
      <c r="F296" s="9" t="str">
        <f>VLOOKUP($A296,Basis!$A:$P,8,FALSE)</f>
        <v>1215PS</v>
      </c>
      <c r="G296" s="9" t="str">
        <f>VLOOKUP($A296,Basis!$A:$P,9,FALSE)</f>
        <v>Hilversum</v>
      </c>
      <c r="H296" s="9" t="str">
        <f>VLOOKUP($A296,Basis!$A:$P,11,FALSE)</f>
        <v>REST</v>
      </c>
      <c r="I296" s="9" t="str">
        <f>VLOOKUP($A296,Basis!$A:$P,13,FALSE)</f>
        <v>Ondergronds</v>
      </c>
      <c r="J296" s="9" t="str">
        <f>VLOOKUP($A296,Basis!$A:$P,16,FALSE)</f>
        <v>HMISOL2020</v>
      </c>
    </row>
    <row r="297" spans="1:10" x14ac:dyDescent="0.25">
      <c r="A297" s="9" t="s">
        <v>3592</v>
      </c>
      <c r="B297" s="9">
        <f>VLOOKUP($A297,Basis!$A:$P,4,FALSE)</f>
        <v>52.209940000000003</v>
      </c>
      <c r="C297" s="9">
        <f>VLOOKUP($A297,Basis!$A:$P,5,FALSE)</f>
        <v>5.1508500000000002</v>
      </c>
      <c r="D297" s="9" t="str">
        <f>VLOOKUP($A297,Basis!$A:$P,6,FALSE)</f>
        <v>Sweerslaan</v>
      </c>
      <c r="E297" s="9" t="str">
        <f>VLOOKUP($A297,Basis!$A:$P,7,FALSE)</f>
        <v>31</v>
      </c>
      <c r="F297" s="9" t="str">
        <f>VLOOKUP($A297,Basis!$A:$P,8,FALSE)</f>
        <v>1215PS</v>
      </c>
      <c r="G297" s="9" t="str">
        <f>VLOOKUP($A297,Basis!$A:$P,9,FALSE)</f>
        <v>Hilversum</v>
      </c>
      <c r="H297" s="9" t="str">
        <f>VLOOKUP($A297,Basis!$A:$P,11,FALSE)</f>
        <v>PMD</v>
      </c>
      <c r="I297" s="9" t="str">
        <f>VLOOKUP($A297,Basis!$A:$P,13,FALSE)</f>
        <v>Ondergronds</v>
      </c>
      <c r="J297" s="9" t="str">
        <f>VLOOKUP($A297,Basis!$A:$P,16,FALSE)</f>
        <v>HMISOL2020</v>
      </c>
    </row>
    <row r="298" spans="1:10" x14ac:dyDescent="0.25">
      <c r="A298" s="9" t="s">
        <v>4279</v>
      </c>
      <c r="B298" s="9">
        <f>VLOOKUP($A298,Basis!$A:$P,4,FALSE)</f>
        <v>52.209760000000003</v>
      </c>
      <c r="C298" s="9">
        <f>VLOOKUP($A298,Basis!$A:$P,5,FALSE)</f>
        <v>5.1531500000000001</v>
      </c>
      <c r="D298" s="9" t="str">
        <f>VLOOKUP($A298,Basis!$A:$P,6,FALSE)</f>
        <v>Banckertlaan</v>
      </c>
      <c r="E298" s="9" t="str">
        <f>VLOOKUP($A298,Basis!$A:$P,7,FALSE)</f>
        <v>1</v>
      </c>
      <c r="F298" s="9" t="str">
        <f>VLOOKUP($A298,Basis!$A:$P,8,FALSE)</f>
        <v>1215PV</v>
      </c>
      <c r="G298" s="9" t="str">
        <f>VLOOKUP($A298,Basis!$A:$P,9,FALSE)</f>
        <v>Hilversum</v>
      </c>
      <c r="H298" s="9" t="str">
        <f>VLOOKUP($A298,Basis!$A:$P,11,FALSE)</f>
        <v>GFT</v>
      </c>
      <c r="I298" s="9" t="str">
        <f>VLOOKUP($A298,Basis!$A:$P,13,FALSE)</f>
        <v>Bovengronds</v>
      </c>
      <c r="J298" s="9" t="str">
        <f>VLOOKUP($A298,Basis!$A:$P,16,FALSE)</f>
        <v>MCBG242020</v>
      </c>
    </row>
    <row r="299" spans="1:10" x14ac:dyDescent="0.25">
      <c r="A299" s="9" t="s">
        <v>3280</v>
      </c>
      <c r="B299" s="9">
        <f>VLOOKUP($A299,Basis!$A:$P,4,FALSE)</f>
        <v>52.209760000000003</v>
      </c>
      <c r="C299" s="9">
        <f>VLOOKUP($A299,Basis!$A:$P,5,FALSE)</f>
        <v>5.1531500000000001</v>
      </c>
      <c r="D299" s="9" t="str">
        <f>VLOOKUP($A299,Basis!$A:$P,6,FALSE)</f>
        <v>Banckertlaan</v>
      </c>
      <c r="E299" s="9" t="str">
        <f>VLOOKUP($A299,Basis!$A:$P,7,FALSE)</f>
        <v>1</v>
      </c>
      <c r="F299" s="9" t="str">
        <f>VLOOKUP($A299,Basis!$A:$P,8,FALSE)</f>
        <v>1215PV</v>
      </c>
      <c r="G299" s="9" t="str">
        <f>VLOOKUP($A299,Basis!$A:$P,9,FALSE)</f>
        <v>Hilversum</v>
      </c>
      <c r="H299" s="9" t="str">
        <f>VLOOKUP($A299,Basis!$A:$P,11,FALSE)</f>
        <v>REST</v>
      </c>
      <c r="I299" s="9" t="str">
        <f>VLOOKUP($A299,Basis!$A:$P,13,FALSE)</f>
        <v>Ondergronds</v>
      </c>
      <c r="J299" s="9" t="str">
        <f>VLOOKUP($A299,Basis!$A:$P,16,FALSE)</f>
        <v>HMISOL2020</v>
      </c>
    </row>
    <row r="300" spans="1:10" x14ac:dyDescent="0.25">
      <c r="A300" s="9" t="s">
        <v>4349</v>
      </c>
      <c r="B300" s="9">
        <f>VLOOKUP($A300,Basis!$A:$P,4,FALSE)</f>
        <v>52.209758758544901</v>
      </c>
      <c r="C300" s="9">
        <f>VLOOKUP($A300,Basis!$A:$P,5,FALSE)</f>
        <v>5.1531500816345197</v>
      </c>
      <c r="D300" s="9" t="str">
        <f>VLOOKUP($A300,Basis!$A:$P,6,FALSE)</f>
        <v>Banckertlaan</v>
      </c>
      <c r="E300" s="9" t="str">
        <f>VLOOKUP($A300,Basis!$A:$P,7,FALSE)</f>
        <v>1</v>
      </c>
      <c r="F300" s="9" t="str">
        <f>VLOOKUP($A300,Basis!$A:$P,8,FALSE)</f>
        <v>1215PV</v>
      </c>
      <c r="G300" s="9" t="str">
        <f>VLOOKUP($A300,Basis!$A:$P,9,FALSE)</f>
        <v>Hilversum</v>
      </c>
      <c r="H300" s="9" t="str">
        <f>VLOOKUP($A300,Basis!$A:$P,11,FALSE)</f>
        <v>PMD</v>
      </c>
      <c r="I300" s="9" t="str">
        <f>VLOOKUP($A300,Basis!$A:$P,13,FALSE)</f>
        <v>Ondergronds</v>
      </c>
      <c r="J300" s="9" t="str">
        <f>VLOOKUP($A300,Basis!$A:$P,16,FALSE)</f>
        <v>HMISOL2020</v>
      </c>
    </row>
    <row r="301" spans="1:10" x14ac:dyDescent="0.25">
      <c r="A301" s="9" t="s">
        <v>375</v>
      </c>
      <c r="B301" s="9">
        <f>VLOOKUP($A301,Basis!$A:$P,4,FALSE)</f>
        <v>52.210553990000001</v>
      </c>
      <c r="C301" s="9">
        <f>VLOOKUP($A301,Basis!$A:$P,5,FALSE)</f>
        <v>5.1503739900000003</v>
      </c>
      <c r="D301" s="9" t="str">
        <f>VLOOKUP($A301,Basis!$A:$P,6,FALSE)</f>
        <v>Banckertlaan</v>
      </c>
      <c r="E301" s="9" t="str">
        <f>VLOOKUP($A301,Basis!$A:$P,7,FALSE)</f>
        <v>241</v>
      </c>
      <c r="F301" s="9" t="str">
        <f>VLOOKUP($A301,Basis!$A:$P,8,FALSE)</f>
        <v>1215RB</v>
      </c>
      <c r="G301" s="9" t="str">
        <f>VLOOKUP($A301,Basis!$A:$P,9,FALSE)</f>
        <v>Hilversum</v>
      </c>
      <c r="H301" s="9" t="str">
        <f>VLOOKUP($A301,Basis!$A:$P,11,FALSE)</f>
        <v>GFT</v>
      </c>
      <c r="I301" s="9" t="str">
        <f>VLOOKUP($A301,Basis!$A:$P,13,FALSE)</f>
        <v>Bovengronds</v>
      </c>
      <c r="J301" s="9" t="str">
        <f>VLOOKUP($A301,Basis!$A:$P,16,FALSE)</f>
        <v>MCBG242022</v>
      </c>
    </row>
    <row r="302" spans="1:10" x14ac:dyDescent="0.25">
      <c r="A302" s="9" t="s">
        <v>3031</v>
      </c>
      <c r="B302" s="9">
        <f>VLOOKUP($A302,Basis!$A:$P,4,FALSE)</f>
        <v>52.210562126759598</v>
      </c>
      <c r="C302" s="9">
        <f>VLOOKUP($A302,Basis!$A:$P,5,FALSE)</f>
        <v>5.1503402832943497</v>
      </c>
      <c r="D302" s="9" t="str">
        <f>VLOOKUP($A302,Basis!$A:$P,6,FALSE)</f>
        <v>Banckertlaan</v>
      </c>
      <c r="E302" s="9" t="str">
        <f>VLOOKUP($A302,Basis!$A:$P,7,FALSE)</f>
        <v>241</v>
      </c>
      <c r="F302" s="9" t="str">
        <f>VLOOKUP($A302,Basis!$A:$P,8,FALSE)</f>
        <v>1215RB</v>
      </c>
      <c r="G302" s="9" t="str">
        <f>VLOOKUP($A302,Basis!$A:$P,9,FALSE)</f>
        <v>Hilversum</v>
      </c>
      <c r="H302" s="9" t="str">
        <f>VLOOKUP($A302,Basis!$A:$P,11,FALSE)</f>
        <v>REST</v>
      </c>
      <c r="I302" s="9" t="str">
        <f>VLOOKUP($A302,Basis!$A:$P,13,FALSE)</f>
        <v>OGDUO</v>
      </c>
      <c r="J302" s="9" t="str">
        <f>VLOOKUP($A302,Basis!$A:$P,16,FALSE)</f>
        <v>HMIDUO2021</v>
      </c>
    </row>
    <row r="303" spans="1:10" x14ac:dyDescent="0.25">
      <c r="A303" s="9" t="s">
        <v>4097</v>
      </c>
      <c r="B303" s="9">
        <f>VLOOKUP($A303,Basis!$A:$P,4,FALSE)</f>
        <v>52.210562000000003</v>
      </c>
      <c r="C303" s="9">
        <f>VLOOKUP($A303,Basis!$A:$P,5,FALSE)</f>
        <v>5.1503399999999999</v>
      </c>
      <c r="D303" s="9" t="str">
        <f>VLOOKUP($A303,Basis!$A:$P,6,FALSE)</f>
        <v>Banckertlaan</v>
      </c>
      <c r="E303" s="9" t="str">
        <f>VLOOKUP($A303,Basis!$A:$P,7,FALSE)</f>
        <v>241</v>
      </c>
      <c r="F303" s="9" t="str">
        <f>VLOOKUP($A303,Basis!$A:$P,8,FALSE)</f>
        <v>1215RB</v>
      </c>
      <c r="G303" s="9" t="str">
        <f>VLOOKUP($A303,Basis!$A:$P,9,FALSE)</f>
        <v>Hilversum</v>
      </c>
      <c r="H303" s="9" t="str">
        <f>VLOOKUP($A303,Basis!$A:$P,11,FALSE)</f>
        <v>PMD</v>
      </c>
      <c r="I303" s="9" t="str">
        <f>VLOOKUP($A303,Basis!$A:$P,13,FALSE)</f>
        <v>OGDUO</v>
      </c>
      <c r="J303" s="9" t="str">
        <f>VLOOKUP($A303,Basis!$A:$P,16,FALSE)</f>
        <v>HMIDUO2021</v>
      </c>
    </row>
    <row r="304" spans="1:10" x14ac:dyDescent="0.25">
      <c r="A304" s="9" t="s">
        <v>1568</v>
      </c>
      <c r="B304" s="9">
        <f>VLOOKUP($A304,Basis!$A:$P,4,FALSE)</f>
        <v>52.210743999000002</v>
      </c>
      <c r="C304" s="9">
        <f>VLOOKUP($A304,Basis!$A:$P,5,FALSE)</f>
        <v>5.1498299999999997</v>
      </c>
      <c r="D304" s="9" t="str">
        <f>VLOOKUP($A304,Basis!$A:$P,6,FALSE)</f>
        <v>Banckertlaan</v>
      </c>
      <c r="E304" s="9" t="str">
        <f>VLOOKUP($A304,Basis!$A:$P,7,FALSE)</f>
        <v>289</v>
      </c>
      <c r="F304" s="9" t="str">
        <f>VLOOKUP($A304,Basis!$A:$P,8,FALSE)</f>
        <v>1215RC</v>
      </c>
      <c r="G304" s="9" t="str">
        <f>VLOOKUP($A304,Basis!$A:$P,9,FALSE)</f>
        <v>Hilversum</v>
      </c>
      <c r="H304" s="9" t="str">
        <f>VLOOKUP($A304,Basis!$A:$P,11,FALSE)</f>
        <v>GFT</v>
      </c>
      <c r="I304" s="9" t="str">
        <f>VLOOKUP($A304,Basis!$A:$P,13,FALSE)</f>
        <v>Bovengronds</v>
      </c>
      <c r="J304" s="9" t="str">
        <f>VLOOKUP($A304,Basis!$A:$P,16,FALSE)</f>
        <v>MCBG242022</v>
      </c>
    </row>
    <row r="305" spans="1:10" x14ac:dyDescent="0.25">
      <c r="A305" s="9" t="s">
        <v>3805</v>
      </c>
      <c r="B305" s="9">
        <f>VLOOKUP($A305,Basis!$A:$P,4,FALSE)</f>
        <v>52.2107408289353</v>
      </c>
      <c r="C305" s="9">
        <f>VLOOKUP($A305,Basis!$A:$P,5,FALSE)</f>
        <v>5.1497555617291004</v>
      </c>
      <c r="D305" s="9" t="str">
        <f>VLOOKUP($A305,Basis!$A:$P,6,FALSE)</f>
        <v>Banckertlaan</v>
      </c>
      <c r="E305" s="9" t="str">
        <f>VLOOKUP($A305,Basis!$A:$P,7,FALSE)</f>
        <v>289</v>
      </c>
      <c r="F305" s="9" t="str">
        <f>VLOOKUP($A305,Basis!$A:$P,8,FALSE)</f>
        <v>1215RC</v>
      </c>
      <c r="G305" s="9" t="str">
        <f>VLOOKUP($A305,Basis!$A:$P,9,FALSE)</f>
        <v>Hilversum</v>
      </c>
      <c r="H305" s="9" t="str">
        <f>VLOOKUP($A305,Basis!$A:$P,11,FALSE)</f>
        <v>REST</v>
      </c>
      <c r="I305" s="9" t="str">
        <f>VLOOKUP($A305,Basis!$A:$P,13,FALSE)</f>
        <v>OGDUO</v>
      </c>
      <c r="J305" s="9" t="str">
        <f>VLOOKUP($A305,Basis!$A:$P,16,FALSE)</f>
        <v>HMIDUO2022</v>
      </c>
    </row>
    <row r="306" spans="1:10" x14ac:dyDescent="0.25">
      <c r="A306" s="9" t="s">
        <v>4939</v>
      </c>
      <c r="B306" s="9">
        <f>VLOOKUP($A306,Basis!$A:$P,4,FALSE)</f>
        <v>52.210743999000002</v>
      </c>
      <c r="C306" s="9">
        <f>VLOOKUP($A306,Basis!$A:$P,5,FALSE)</f>
        <v>5.1498299999999997</v>
      </c>
      <c r="D306" s="9" t="str">
        <f>VLOOKUP($A306,Basis!$A:$P,6,FALSE)</f>
        <v>Banckertlaan</v>
      </c>
      <c r="E306" s="9" t="str">
        <f>VLOOKUP($A306,Basis!$A:$P,7,FALSE)</f>
        <v>289</v>
      </c>
      <c r="F306" s="9" t="str">
        <f>VLOOKUP($A306,Basis!$A:$P,8,FALSE)</f>
        <v>1215RC</v>
      </c>
      <c r="G306" s="9" t="str">
        <f>VLOOKUP($A306,Basis!$A:$P,9,FALSE)</f>
        <v>Hilversum</v>
      </c>
      <c r="H306" s="9" t="str">
        <f>VLOOKUP($A306,Basis!$A:$P,11,FALSE)</f>
        <v>PMD</v>
      </c>
      <c r="I306" s="9" t="str">
        <f>VLOOKUP($A306,Basis!$A:$P,13,FALSE)</f>
        <v>OGDUO</v>
      </c>
      <c r="J306" s="9" t="str">
        <f>VLOOKUP($A306,Basis!$A:$P,16,FALSE)</f>
        <v>HMIDUO2022</v>
      </c>
    </row>
    <row r="307" spans="1:10" x14ac:dyDescent="0.25">
      <c r="A307" s="9" t="s">
        <v>3461</v>
      </c>
      <c r="B307" s="9">
        <f>VLOOKUP($A307,Basis!$A:$P,4,FALSE)</f>
        <v>52.207472000000003</v>
      </c>
      <c r="C307" s="9">
        <f>VLOOKUP($A307,Basis!$A:$P,5,FALSE)</f>
        <v>5.1613579999999999</v>
      </c>
      <c r="D307" s="9" t="str">
        <f>VLOOKUP($A307,Basis!$A:$P,6,FALSE)</f>
        <v>Kolhornseweg</v>
      </c>
      <c r="E307" s="9" t="str">
        <f>VLOOKUP($A307,Basis!$A:$P,7,FALSE)</f>
        <v>66</v>
      </c>
      <c r="F307" s="9" t="str">
        <f>VLOOKUP($A307,Basis!$A:$P,8,FALSE)</f>
        <v>1215RJ</v>
      </c>
      <c r="G307" s="9" t="str">
        <f>VLOOKUP($A307,Basis!$A:$P,9,FALSE)</f>
        <v>Hilversum</v>
      </c>
      <c r="H307" s="9" t="str">
        <f>VLOOKUP($A307,Basis!$A:$P,11,FALSE)</f>
        <v>REST</v>
      </c>
      <c r="I307" s="9" t="str">
        <f>VLOOKUP($A307,Basis!$A:$P,13,FALSE)</f>
        <v>Semi</v>
      </c>
      <c r="J307" s="9" t="str">
        <f>VLOOKUP($A307,Basis!$A:$P,16,FALSE)</f>
        <v>KIKDUO2016</v>
      </c>
    </row>
    <row r="308" spans="1:10" x14ac:dyDescent="0.25">
      <c r="A308" s="9" t="s">
        <v>4512</v>
      </c>
      <c r="B308" s="9">
        <f>VLOOKUP($A308,Basis!$A:$P,4,FALSE)</f>
        <v>52.208233</v>
      </c>
      <c r="C308" s="9">
        <f>VLOOKUP($A308,Basis!$A:$P,5,FALSE)</f>
        <v>5.1564370000000004</v>
      </c>
      <c r="D308" s="9" t="str">
        <f>VLOOKUP($A308,Basis!$A:$P,6,FALSE)</f>
        <v>Kolhornseweg</v>
      </c>
      <c r="E308" s="9" t="str">
        <f>VLOOKUP($A308,Basis!$A:$P,7,FALSE)</f>
        <v>114</v>
      </c>
      <c r="F308" s="9" t="str">
        <f>VLOOKUP($A308,Basis!$A:$P,8,FALSE)</f>
        <v>1215RK</v>
      </c>
      <c r="G308" s="9" t="str">
        <f>VLOOKUP($A308,Basis!$A:$P,9,FALSE)</f>
        <v>Hilversum</v>
      </c>
      <c r="H308" s="9" t="str">
        <f>VLOOKUP($A308,Basis!$A:$P,11,FALSE)</f>
        <v>OPK</v>
      </c>
      <c r="I308" s="9" t="str">
        <f>VLOOKUP($A308,Basis!$A:$P,13,FALSE)</f>
        <v>Ondergronds</v>
      </c>
      <c r="J308" s="9" t="str">
        <f>VLOOKUP($A308,Basis!$A:$P,16,FALSE)</f>
        <v>HMISOL2021</v>
      </c>
    </row>
    <row r="309" spans="1:10" x14ac:dyDescent="0.25">
      <c r="A309" s="9" t="s">
        <v>4882</v>
      </c>
      <c r="B309" s="9">
        <f>VLOOKUP($A309,Basis!$A:$P,4,FALSE)</f>
        <v>52.208233</v>
      </c>
      <c r="C309" s="9">
        <f>VLOOKUP($A309,Basis!$A:$P,5,FALSE)</f>
        <v>5.1564370000000004</v>
      </c>
      <c r="D309" s="9" t="str">
        <f>VLOOKUP($A309,Basis!$A:$P,6,FALSE)</f>
        <v>Kolhornseweg</v>
      </c>
      <c r="E309" s="9" t="str">
        <f>VLOOKUP($A309,Basis!$A:$P,7,FALSE)</f>
        <v>114</v>
      </c>
      <c r="F309" s="9" t="str">
        <f>VLOOKUP($A309,Basis!$A:$P,8,FALSE)</f>
        <v>1215RK</v>
      </c>
      <c r="G309" s="9" t="str">
        <f>VLOOKUP($A309,Basis!$A:$P,9,FALSE)</f>
        <v>Hilversum</v>
      </c>
      <c r="H309" s="9" t="str">
        <f>VLOOKUP($A309,Basis!$A:$P,11,FALSE)</f>
        <v>REST</v>
      </c>
      <c r="I309" s="9" t="str">
        <f>VLOOKUP($A309,Basis!$A:$P,13,FALSE)</f>
        <v>OGDUO</v>
      </c>
      <c r="J309" s="9" t="str">
        <f>VLOOKUP($A309,Basis!$A:$P,16,FALSE)</f>
        <v>HMIDUO2021</v>
      </c>
    </row>
    <row r="310" spans="1:10" x14ac:dyDescent="0.25">
      <c r="A310" s="9" t="s">
        <v>4805</v>
      </c>
      <c r="B310" s="9">
        <f>VLOOKUP($A310,Basis!$A:$P,4,FALSE)</f>
        <v>52.208233</v>
      </c>
      <c r="C310" s="9">
        <f>VLOOKUP($A310,Basis!$A:$P,5,FALSE)</f>
        <v>5.1564370000000004</v>
      </c>
      <c r="D310" s="9" t="str">
        <f>VLOOKUP($A310,Basis!$A:$P,6,FALSE)</f>
        <v>Kolhornseweg</v>
      </c>
      <c r="E310" s="9" t="str">
        <f>VLOOKUP($A310,Basis!$A:$P,7,FALSE)</f>
        <v>114</v>
      </c>
      <c r="F310" s="9" t="str">
        <f>VLOOKUP($A310,Basis!$A:$P,8,FALSE)</f>
        <v>1215RK</v>
      </c>
      <c r="G310" s="9" t="str">
        <f>VLOOKUP($A310,Basis!$A:$P,9,FALSE)</f>
        <v>Hilversum</v>
      </c>
      <c r="H310" s="9" t="str">
        <f>VLOOKUP($A310,Basis!$A:$P,11,FALSE)</f>
        <v>PMD</v>
      </c>
      <c r="I310" s="9" t="str">
        <f>VLOOKUP($A310,Basis!$A:$P,13,FALSE)</f>
        <v>OGDUO</v>
      </c>
      <c r="J310" s="9" t="str">
        <f>VLOOKUP($A310,Basis!$A:$P,16,FALSE)</f>
        <v>HMIDUO2021</v>
      </c>
    </row>
    <row r="311" spans="1:10" x14ac:dyDescent="0.25">
      <c r="A311" s="9" t="s">
        <v>3799</v>
      </c>
      <c r="B311" s="9">
        <f>VLOOKUP($A311,Basis!$A:$P,4,FALSE)</f>
        <v>52.209305000000001</v>
      </c>
      <c r="C311" s="9">
        <f>VLOOKUP($A311,Basis!$A:$P,5,FALSE)</f>
        <v>5.1543559999999999</v>
      </c>
      <c r="D311" s="9" t="str">
        <f>VLOOKUP($A311,Basis!$A:$P,6,FALSE)</f>
        <v>Van Kinsbergenlaan</v>
      </c>
      <c r="E311" s="9" t="str">
        <f>VLOOKUP($A311,Basis!$A:$P,7,FALSE)</f>
        <v>65</v>
      </c>
      <c r="F311" s="9" t="str">
        <f>VLOOKUP($A311,Basis!$A:$P,8,FALSE)</f>
        <v>1215RP</v>
      </c>
      <c r="G311" s="9" t="str">
        <f>VLOOKUP($A311,Basis!$A:$P,9,FALSE)</f>
        <v>Hilversum</v>
      </c>
      <c r="H311" s="9" t="str">
        <f>VLOOKUP($A311,Basis!$A:$P,11,FALSE)</f>
        <v>REST</v>
      </c>
      <c r="I311" s="9" t="str">
        <f>VLOOKUP($A311,Basis!$A:$P,13,FALSE)</f>
        <v>Semi</v>
      </c>
      <c r="J311" s="9" t="str">
        <f>VLOOKUP($A311,Basis!$A:$P,16,FALSE)</f>
        <v>KIKSOL2014</v>
      </c>
    </row>
    <row r="312" spans="1:10" x14ac:dyDescent="0.25">
      <c r="A312" s="9" t="s">
        <v>3445</v>
      </c>
      <c r="B312" s="9">
        <f>VLOOKUP($A312,Basis!$A:$P,4,FALSE)</f>
        <v>52.209415999999997</v>
      </c>
      <c r="C312" s="9">
        <f>VLOOKUP($A312,Basis!$A:$P,5,FALSE)</f>
        <v>5.153931</v>
      </c>
      <c r="D312" s="9" t="str">
        <f>VLOOKUP($A312,Basis!$A:$P,6,FALSE)</f>
        <v>Van Kinsbergenlaan</v>
      </c>
      <c r="E312" s="9" t="str">
        <f>VLOOKUP($A312,Basis!$A:$P,7,FALSE)</f>
        <v>64</v>
      </c>
      <c r="F312" s="9" t="str">
        <f>VLOOKUP($A312,Basis!$A:$P,8,FALSE)</f>
        <v>1215RS</v>
      </c>
      <c r="G312" s="9" t="str">
        <f>VLOOKUP($A312,Basis!$A:$P,9,FALSE)</f>
        <v>Hilversum</v>
      </c>
      <c r="H312" s="9" t="str">
        <f>VLOOKUP($A312,Basis!$A:$P,11,FALSE)</f>
        <v>REST</v>
      </c>
      <c r="I312" s="9" t="str">
        <f>VLOOKUP($A312,Basis!$A:$P,13,FALSE)</f>
        <v>Semi</v>
      </c>
      <c r="J312" s="9" t="str">
        <f>VLOOKUP($A312,Basis!$A:$P,16,FALSE)</f>
        <v>KIKSOL2014</v>
      </c>
    </row>
    <row r="313" spans="1:10" x14ac:dyDescent="0.25">
      <c r="A313" s="9" t="s">
        <v>1537</v>
      </c>
      <c r="B313" s="9">
        <f>VLOOKUP($A313,Basis!$A:$P,4,FALSE)</f>
        <v>52.218759999900001</v>
      </c>
      <c r="C313" s="9">
        <f>VLOOKUP($A313,Basis!$A:$P,5,FALSE)</f>
        <v>5.1472299990000003</v>
      </c>
      <c r="D313" s="9" t="str">
        <f>VLOOKUP($A313,Basis!$A:$P,6,FALSE)</f>
        <v>Zeverijnstraat</v>
      </c>
      <c r="E313" s="9" t="str">
        <f>VLOOKUP($A313,Basis!$A:$P,7,FALSE)</f>
        <v>30</v>
      </c>
      <c r="F313" s="9" t="str">
        <f>VLOOKUP($A313,Basis!$A:$P,8,FALSE)</f>
        <v>1216GL</v>
      </c>
      <c r="G313" s="9" t="str">
        <f>VLOOKUP($A313,Basis!$A:$P,9,FALSE)</f>
        <v>Hilversum</v>
      </c>
      <c r="H313" s="9" t="str">
        <f>VLOOKUP($A313,Basis!$A:$P,11,FALSE)</f>
        <v>GFT</v>
      </c>
      <c r="I313" s="9" t="str">
        <f>VLOOKUP($A313,Basis!$A:$P,13,FALSE)</f>
        <v>Bovengronds</v>
      </c>
      <c r="J313" s="9" t="str">
        <f>VLOOKUP($A313,Basis!$A:$P,16,FALSE)</f>
        <v>MCBG242022</v>
      </c>
    </row>
    <row r="314" spans="1:10" x14ac:dyDescent="0.25">
      <c r="A314" s="9" t="s">
        <v>1543</v>
      </c>
      <c r="B314" s="9">
        <f>VLOOKUP($A314,Basis!$A:$P,4,FALSE)</f>
        <v>52.218759999900001</v>
      </c>
      <c r="C314" s="9">
        <f>VLOOKUP($A314,Basis!$A:$P,5,FALSE)</f>
        <v>5.1472299990000003</v>
      </c>
      <c r="D314" s="9" t="str">
        <f>VLOOKUP($A314,Basis!$A:$P,6,FALSE)</f>
        <v>Zeverijnstraat</v>
      </c>
      <c r="E314" s="9" t="str">
        <f>VLOOKUP($A314,Basis!$A:$P,7,FALSE)</f>
        <v>30</v>
      </c>
      <c r="F314" s="9" t="str">
        <f>VLOOKUP($A314,Basis!$A:$P,8,FALSE)</f>
        <v>1216GL</v>
      </c>
      <c r="G314" s="9" t="str">
        <f>VLOOKUP($A314,Basis!$A:$P,9,FALSE)</f>
        <v>Hilversum</v>
      </c>
      <c r="H314" s="9" t="str">
        <f>VLOOKUP($A314,Basis!$A:$P,11,FALSE)</f>
        <v>GFT</v>
      </c>
      <c r="I314" s="9" t="str">
        <f>VLOOKUP($A314,Basis!$A:$P,13,FALSE)</f>
        <v>Bovengronds</v>
      </c>
      <c r="J314" s="9" t="str">
        <f>VLOOKUP($A314,Basis!$A:$P,16,FALSE)</f>
        <v>MCBG242022</v>
      </c>
    </row>
    <row r="315" spans="1:10" x14ac:dyDescent="0.25">
      <c r="A315" s="9" t="s">
        <v>5342</v>
      </c>
      <c r="B315" s="9">
        <f>VLOOKUP($A315,Basis!$A:$P,4,FALSE)</f>
        <v>52.218759999900001</v>
      </c>
      <c r="C315" s="9">
        <f>VLOOKUP($A315,Basis!$A:$P,5,FALSE)</f>
        <v>5.1472299990000003</v>
      </c>
      <c r="D315" s="9" t="str">
        <f>VLOOKUP($A315,Basis!$A:$P,6,FALSE)</f>
        <v>Zeverijnstraat</v>
      </c>
      <c r="E315" s="9" t="str">
        <f>VLOOKUP($A315,Basis!$A:$P,7,FALSE)</f>
        <v>30</v>
      </c>
      <c r="F315" s="9" t="str">
        <f>VLOOKUP($A315,Basis!$A:$P,8,FALSE)</f>
        <v>1216GL</v>
      </c>
      <c r="G315" s="9" t="str">
        <f>VLOOKUP($A315,Basis!$A:$P,9,FALSE)</f>
        <v>Hilversum</v>
      </c>
      <c r="H315" s="9" t="str">
        <f>VLOOKUP($A315,Basis!$A:$P,11,FALSE)</f>
        <v>GLAS</v>
      </c>
      <c r="I315" s="9" t="str">
        <f>VLOOKUP($A315,Basis!$A:$P,13,FALSE)</f>
        <v>Ondergronds</v>
      </c>
      <c r="J315" s="9" t="str">
        <f>VLOOKUP($A315,Basis!$A:$P,16,FALSE)</f>
        <v>Onbekend</v>
      </c>
    </row>
    <row r="316" spans="1:10" x14ac:dyDescent="0.25">
      <c r="A316" s="9" t="s">
        <v>5917</v>
      </c>
      <c r="B316" s="9">
        <f>VLOOKUP($A316,Basis!$A:$P,4,FALSE)</f>
        <v>52.218759999900001</v>
      </c>
      <c r="C316" s="9">
        <f>VLOOKUP($A316,Basis!$A:$P,5,FALSE)</f>
        <v>5.1472299990000003</v>
      </c>
      <c r="D316" s="9" t="str">
        <f>VLOOKUP($A316,Basis!$A:$P,6,FALSE)</f>
        <v>Zeverijnstraat</v>
      </c>
      <c r="E316" s="9" t="str">
        <f>VLOOKUP($A316,Basis!$A:$P,7,FALSE)</f>
        <v>30</v>
      </c>
      <c r="F316" s="9" t="str">
        <f>VLOOKUP($A316,Basis!$A:$P,8,FALSE)</f>
        <v>1216GL</v>
      </c>
      <c r="G316" s="9" t="str">
        <f>VLOOKUP($A316,Basis!$A:$P,9,FALSE)</f>
        <v>Hilversum</v>
      </c>
      <c r="H316" s="9" t="str">
        <f>VLOOKUP($A316,Basis!$A:$P,11,FALSE)</f>
        <v>OPK</v>
      </c>
      <c r="I316" s="9" t="str">
        <f>VLOOKUP($A316,Basis!$A:$P,13,FALSE)</f>
        <v>Ondergronds</v>
      </c>
      <c r="J316" s="9" t="str">
        <f>VLOOKUP($A316,Basis!$A:$P,16,FALSE)</f>
        <v>HMISOL2022</v>
      </c>
    </row>
    <row r="317" spans="1:10" x14ac:dyDescent="0.25">
      <c r="A317" s="9" t="s">
        <v>5891</v>
      </c>
      <c r="B317" s="9">
        <f>VLOOKUP($A317,Basis!$A:$P,4,FALSE)</f>
        <v>52.218759999900001</v>
      </c>
      <c r="C317" s="9">
        <f>VLOOKUP($A317,Basis!$A:$P,5,FALSE)</f>
        <v>5.1472299990000003</v>
      </c>
      <c r="D317" s="9" t="str">
        <f>VLOOKUP($A317,Basis!$A:$P,6,FALSE)</f>
        <v>Zeverijnstraat</v>
      </c>
      <c r="E317" s="9" t="str">
        <f>VLOOKUP($A317,Basis!$A:$P,7,FALSE)</f>
        <v>30</v>
      </c>
      <c r="F317" s="9" t="str">
        <f>VLOOKUP($A317,Basis!$A:$P,8,FALSE)</f>
        <v>1216GL</v>
      </c>
      <c r="G317" s="9" t="str">
        <f>VLOOKUP($A317,Basis!$A:$P,9,FALSE)</f>
        <v>Hilversum</v>
      </c>
      <c r="H317" s="9" t="str">
        <f>VLOOKUP($A317,Basis!$A:$P,11,FALSE)</f>
        <v>REST</v>
      </c>
      <c r="I317" s="9" t="str">
        <f>VLOOKUP($A317,Basis!$A:$P,13,FALSE)</f>
        <v>Ondergronds</v>
      </c>
      <c r="J317" s="9" t="str">
        <f>VLOOKUP($A317,Basis!$A:$P,16,FALSE)</f>
        <v>HMISOL2022</v>
      </c>
    </row>
    <row r="318" spans="1:10" x14ac:dyDescent="0.25">
      <c r="A318" s="9" t="s">
        <v>5851</v>
      </c>
      <c r="B318" s="9">
        <f>VLOOKUP($A318,Basis!$A:$P,4,FALSE)</f>
        <v>52.218759999900001</v>
      </c>
      <c r="C318" s="9">
        <f>VLOOKUP($A318,Basis!$A:$P,5,FALSE)</f>
        <v>5.1472299899999996</v>
      </c>
      <c r="D318" s="9" t="str">
        <f>VLOOKUP($A318,Basis!$A:$P,6,FALSE)</f>
        <v>Zeverijnstraat</v>
      </c>
      <c r="E318" s="9" t="str">
        <f>VLOOKUP($A318,Basis!$A:$P,7,FALSE)</f>
        <v>30</v>
      </c>
      <c r="F318" s="9" t="str">
        <f>VLOOKUP($A318,Basis!$A:$P,8,FALSE)</f>
        <v>1216GL</v>
      </c>
      <c r="G318" s="9" t="str">
        <f>VLOOKUP($A318,Basis!$A:$P,9,FALSE)</f>
        <v>Hilversum</v>
      </c>
      <c r="H318" s="9" t="str">
        <f>VLOOKUP($A318,Basis!$A:$P,11,FALSE)</f>
        <v>PMD</v>
      </c>
      <c r="I318" s="9" t="str">
        <f>VLOOKUP($A318,Basis!$A:$P,13,FALSE)</f>
        <v>Ondergronds</v>
      </c>
      <c r="J318" s="9" t="str">
        <f>VLOOKUP($A318,Basis!$A:$P,16,FALSE)</f>
        <v>HMISOL2022</v>
      </c>
    </row>
    <row r="319" spans="1:10" x14ac:dyDescent="0.25">
      <c r="A319" s="9" t="s">
        <v>373</v>
      </c>
      <c r="B319" s="9">
        <f>VLOOKUP($A319,Basis!$A:$P,4,FALSE)</f>
        <v>52.2191599999</v>
      </c>
      <c r="C319" s="9">
        <f>VLOOKUP($A319,Basis!$A:$P,5,FALSE)</f>
        <v>5.1468599900000003</v>
      </c>
      <c r="D319" s="9" t="str">
        <f>VLOOKUP($A319,Basis!$A:$P,6,FALSE)</f>
        <v>Zeverijnstraat</v>
      </c>
      <c r="E319" s="9" t="str">
        <f>VLOOKUP($A319,Basis!$A:$P,7,FALSE)</f>
        <v>286</v>
      </c>
      <c r="F319" s="9" t="str">
        <f>VLOOKUP($A319,Basis!$A:$P,8,FALSE)</f>
        <v>1216GW</v>
      </c>
      <c r="G319" s="9" t="str">
        <f>VLOOKUP($A319,Basis!$A:$P,9,FALSE)</f>
        <v>Hilversum</v>
      </c>
      <c r="H319" s="9" t="str">
        <f>VLOOKUP($A319,Basis!$A:$P,11,FALSE)</f>
        <v>GFT</v>
      </c>
      <c r="I319" s="9" t="str">
        <f>VLOOKUP($A319,Basis!$A:$P,13,FALSE)</f>
        <v>Bovengronds</v>
      </c>
      <c r="J319" s="9" t="str">
        <f>VLOOKUP($A319,Basis!$A:$P,16,FALSE)</f>
        <v>MCBG242022</v>
      </c>
    </row>
    <row r="320" spans="1:10" x14ac:dyDescent="0.25">
      <c r="A320" s="9" t="s">
        <v>367</v>
      </c>
      <c r="B320" s="9">
        <f>VLOOKUP($A320,Basis!$A:$P,4,FALSE)</f>
        <v>52.2191599999</v>
      </c>
      <c r="C320" s="9">
        <f>VLOOKUP($A320,Basis!$A:$P,5,FALSE)</f>
        <v>5.1468599900000003</v>
      </c>
      <c r="D320" s="9" t="str">
        <f>VLOOKUP($A320,Basis!$A:$P,6,FALSE)</f>
        <v>Zeverijnstraat</v>
      </c>
      <c r="E320" s="9" t="str">
        <f>VLOOKUP($A320,Basis!$A:$P,7,FALSE)</f>
        <v>286</v>
      </c>
      <c r="F320" s="9" t="str">
        <f>VLOOKUP($A320,Basis!$A:$P,8,FALSE)</f>
        <v>1216GW</v>
      </c>
      <c r="G320" s="9" t="str">
        <f>VLOOKUP($A320,Basis!$A:$P,9,FALSE)</f>
        <v>Hilversum</v>
      </c>
      <c r="H320" s="9" t="str">
        <f>VLOOKUP($A320,Basis!$A:$P,11,FALSE)</f>
        <v>GFT</v>
      </c>
      <c r="I320" s="9" t="str">
        <f>VLOOKUP($A320,Basis!$A:$P,13,FALSE)</f>
        <v>Bovengronds</v>
      </c>
      <c r="J320" s="9" t="str">
        <f>VLOOKUP($A320,Basis!$A:$P,16,FALSE)</f>
        <v>MCBG242022</v>
      </c>
    </row>
    <row r="321" spans="1:10" x14ac:dyDescent="0.25">
      <c r="A321" s="9" t="s">
        <v>5038</v>
      </c>
      <c r="B321" s="9">
        <f>VLOOKUP($A321,Basis!$A:$P,4,FALSE)</f>
        <v>52.2191599999</v>
      </c>
      <c r="C321" s="9">
        <f>VLOOKUP($A321,Basis!$A:$P,5,FALSE)</f>
        <v>5.1468599900000003</v>
      </c>
      <c r="D321" s="9" t="str">
        <f>VLOOKUP($A321,Basis!$A:$P,6,FALSE)</f>
        <v>Zeverijnstraat</v>
      </c>
      <c r="E321" s="9" t="str">
        <f>VLOOKUP($A321,Basis!$A:$P,7,FALSE)</f>
        <v>286</v>
      </c>
      <c r="F321" s="9" t="str">
        <f>VLOOKUP($A321,Basis!$A:$P,8,FALSE)</f>
        <v>1216GW</v>
      </c>
      <c r="G321" s="9" t="str">
        <f>VLOOKUP($A321,Basis!$A:$P,9,FALSE)</f>
        <v>Hilversum</v>
      </c>
      <c r="H321" s="9" t="str">
        <f>VLOOKUP($A321,Basis!$A:$P,11,FALSE)</f>
        <v>OPK</v>
      </c>
      <c r="I321" s="9" t="str">
        <f>VLOOKUP($A321,Basis!$A:$P,13,FALSE)</f>
        <v>Ondergronds</v>
      </c>
      <c r="J321" s="9" t="str">
        <f>VLOOKUP($A321,Basis!$A:$P,16,FALSE)</f>
        <v>HMISOL2022</v>
      </c>
    </row>
    <row r="322" spans="1:10" x14ac:dyDescent="0.25">
      <c r="A322" s="9" t="s">
        <v>5919</v>
      </c>
      <c r="B322" s="9">
        <f>VLOOKUP($A322,Basis!$A:$P,4,FALSE)</f>
        <v>52.2191599999</v>
      </c>
      <c r="C322" s="9">
        <f>VLOOKUP($A322,Basis!$A:$P,5,FALSE)</f>
        <v>5.1468599900000003</v>
      </c>
      <c r="D322" s="9" t="str">
        <f>VLOOKUP($A322,Basis!$A:$P,6,FALSE)</f>
        <v>Zeverijnstraat</v>
      </c>
      <c r="E322" s="9" t="str">
        <f>VLOOKUP($A322,Basis!$A:$P,7,FALSE)</f>
        <v>286</v>
      </c>
      <c r="F322" s="9" t="str">
        <f>VLOOKUP($A322,Basis!$A:$P,8,FALSE)</f>
        <v>1216GW</v>
      </c>
      <c r="G322" s="9" t="str">
        <f>VLOOKUP($A322,Basis!$A:$P,9,FALSE)</f>
        <v>Hilversum</v>
      </c>
      <c r="H322" s="9" t="str">
        <f>VLOOKUP($A322,Basis!$A:$P,11,FALSE)</f>
        <v>REST</v>
      </c>
      <c r="I322" s="9" t="str">
        <f>VLOOKUP($A322,Basis!$A:$P,13,FALSE)</f>
        <v>Ondergronds</v>
      </c>
      <c r="J322" s="9" t="str">
        <f>VLOOKUP($A322,Basis!$A:$P,16,FALSE)</f>
        <v>HMISOL2022</v>
      </c>
    </row>
    <row r="323" spans="1:10" x14ac:dyDescent="0.25">
      <c r="A323" s="9" t="s">
        <v>5931</v>
      </c>
      <c r="B323" s="9">
        <f>VLOOKUP($A323,Basis!$A:$P,4,FALSE)</f>
        <v>52.2191599999</v>
      </c>
      <c r="C323" s="9">
        <f>VLOOKUP($A323,Basis!$A:$P,5,FALSE)</f>
        <v>5.1468599900000003</v>
      </c>
      <c r="D323" s="9" t="str">
        <f>VLOOKUP($A323,Basis!$A:$P,6,FALSE)</f>
        <v>Zeverijnstraat</v>
      </c>
      <c r="E323" s="9" t="str">
        <f>VLOOKUP($A323,Basis!$A:$P,7,FALSE)</f>
        <v>286</v>
      </c>
      <c r="F323" s="9" t="str">
        <f>VLOOKUP($A323,Basis!$A:$P,8,FALSE)</f>
        <v>1216GW</v>
      </c>
      <c r="G323" s="9" t="str">
        <f>VLOOKUP($A323,Basis!$A:$P,9,FALSE)</f>
        <v>Hilversum</v>
      </c>
      <c r="H323" s="9" t="str">
        <f>VLOOKUP($A323,Basis!$A:$P,11,FALSE)</f>
        <v>PMD</v>
      </c>
      <c r="I323" s="9" t="str">
        <f>VLOOKUP($A323,Basis!$A:$P,13,FALSE)</f>
        <v>Ondergronds</v>
      </c>
      <c r="J323" s="9" t="str">
        <f>VLOOKUP($A323,Basis!$A:$P,16,FALSE)</f>
        <v>HMISOL2022</v>
      </c>
    </row>
    <row r="324" spans="1:10" x14ac:dyDescent="0.25">
      <c r="A324" s="9" t="s">
        <v>1473</v>
      </c>
      <c r="B324" s="9">
        <f>VLOOKUP($A324,Basis!$A:$P,4,FALSE)</f>
        <v>52.215086999999997</v>
      </c>
      <c r="C324" s="9">
        <f>VLOOKUP($A324,Basis!$A:$P,5,FALSE)</f>
        <v>5.1418860000000004</v>
      </c>
      <c r="D324" s="9" t="str">
        <f>VLOOKUP($A324,Basis!$A:$P,6,FALSE)</f>
        <v>Kapittelweg</v>
      </c>
      <c r="E324" s="9" t="str">
        <f>VLOOKUP($A324,Basis!$A:$P,7,FALSE)</f>
        <v>101</v>
      </c>
      <c r="F324" s="9" t="str">
        <f>VLOOKUP($A324,Basis!$A:$P,8,FALSE)</f>
        <v>1216HS</v>
      </c>
      <c r="G324" s="9" t="str">
        <f>VLOOKUP($A324,Basis!$A:$P,9,FALSE)</f>
        <v>Hilversum</v>
      </c>
      <c r="H324" s="9" t="str">
        <f>VLOOKUP($A324,Basis!$A:$P,11,FALSE)</f>
        <v>GFT</v>
      </c>
      <c r="I324" s="9" t="str">
        <f>VLOOKUP($A324,Basis!$A:$P,13,FALSE)</f>
        <v>Bovengronds</v>
      </c>
      <c r="J324" s="9" t="str">
        <f>VLOOKUP($A324,Basis!$A:$P,16,FALSE)</f>
        <v>MCBG242020</v>
      </c>
    </row>
    <row r="325" spans="1:10" x14ac:dyDescent="0.25">
      <c r="A325" s="9" t="s">
        <v>1359</v>
      </c>
      <c r="B325" s="9">
        <f>VLOOKUP($A325,Basis!$A:$P,4,FALSE)</f>
        <v>52.215086999999997</v>
      </c>
      <c r="C325" s="9">
        <f>VLOOKUP($A325,Basis!$A:$P,5,FALSE)</f>
        <v>5.1418860000000004</v>
      </c>
      <c r="D325" s="9" t="str">
        <f>VLOOKUP($A325,Basis!$A:$P,6,FALSE)</f>
        <v>Kapittelweg</v>
      </c>
      <c r="E325" s="9" t="str">
        <f>VLOOKUP($A325,Basis!$A:$P,7,FALSE)</f>
        <v>101</v>
      </c>
      <c r="F325" s="9" t="str">
        <f>VLOOKUP($A325,Basis!$A:$P,8,FALSE)</f>
        <v>1216HS</v>
      </c>
      <c r="G325" s="9" t="str">
        <f>VLOOKUP($A325,Basis!$A:$P,9,FALSE)</f>
        <v>Hilversum</v>
      </c>
      <c r="H325" s="9" t="str">
        <f>VLOOKUP($A325,Basis!$A:$P,11,FALSE)</f>
        <v>GFT</v>
      </c>
      <c r="I325" s="9" t="str">
        <f>VLOOKUP($A325,Basis!$A:$P,13,FALSE)</f>
        <v>Bovengronds</v>
      </c>
      <c r="J325" s="9" t="str">
        <f>VLOOKUP($A325,Basis!$A:$P,16,FALSE)</f>
        <v>MCBG242020</v>
      </c>
    </row>
    <row r="326" spans="1:10" x14ac:dyDescent="0.25">
      <c r="A326" s="9" t="s">
        <v>2257</v>
      </c>
      <c r="B326" s="9">
        <f>VLOOKUP($A326,Basis!$A:$P,4,FALSE)</f>
        <v>52.215086999999997</v>
      </c>
      <c r="C326" s="9">
        <f>VLOOKUP($A326,Basis!$A:$P,5,FALSE)</f>
        <v>5.1418860000000004</v>
      </c>
      <c r="D326" s="9" t="str">
        <f>VLOOKUP($A326,Basis!$A:$P,6,FALSE)</f>
        <v>Kapittelweg</v>
      </c>
      <c r="E326" s="9" t="str">
        <f>VLOOKUP($A326,Basis!$A:$P,7,FALSE)</f>
        <v>101</v>
      </c>
      <c r="F326" s="9" t="str">
        <f>VLOOKUP($A326,Basis!$A:$P,8,FALSE)</f>
        <v>1216HS</v>
      </c>
      <c r="G326" s="9" t="str">
        <f>VLOOKUP($A326,Basis!$A:$P,9,FALSE)</f>
        <v>Hilversum</v>
      </c>
      <c r="H326" s="9" t="str">
        <f>VLOOKUP($A326,Basis!$A:$P,11,FALSE)</f>
        <v>REST</v>
      </c>
      <c r="I326" s="9" t="str">
        <f>VLOOKUP($A326,Basis!$A:$P,13,FALSE)</f>
        <v>Ondergronds</v>
      </c>
      <c r="J326" s="9" t="str">
        <f>VLOOKUP($A326,Basis!$A:$P,16,FALSE)</f>
        <v>HMISOL2020</v>
      </c>
    </row>
    <row r="327" spans="1:10" x14ac:dyDescent="0.25">
      <c r="A327" s="9" t="s">
        <v>3586</v>
      </c>
      <c r="B327" s="9">
        <f>VLOOKUP($A327,Basis!$A:$P,4,FALSE)</f>
        <v>52.215086999999997</v>
      </c>
      <c r="C327" s="9">
        <f>VLOOKUP($A327,Basis!$A:$P,5,FALSE)</f>
        <v>5.1418860000000004</v>
      </c>
      <c r="D327" s="9" t="str">
        <f>VLOOKUP($A327,Basis!$A:$P,6,FALSE)</f>
        <v>Kapittelweg</v>
      </c>
      <c r="E327" s="9" t="str">
        <f>VLOOKUP($A327,Basis!$A:$P,7,FALSE)</f>
        <v>101</v>
      </c>
      <c r="F327" s="9" t="str">
        <f>VLOOKUP($A327,Basis!$A:$P,8,FALSE)</f>
        <v>1216HS</v>
      </c>
      <c r="G327" s="9" t="str">
        <f>VLOOKUP($A327,Basis!$A:$P,9,FALSE)</f>
        <v>Hilversum</v>
      </c>
      <c r="H327" s="9" t="str">
        <f>VLOOKUP($A327,Basis!$A:$P,11,FALSE)</f>
        <v>PMD</v>
      </c>
      <c r="I327" s="9" t="str">
        <f>VLOOKUP($A327,Basis!$A:$P,13,FALSE)</f>
        <v>Ondergronds</v>
      </c>
      <c r="J327" s="9" t="str">
        <f>VLOOKUP($A327,Basis!$A:$P,16,FALSE)</f>
        <v>HMISOL2020</v>
      </c>
    </row>
    <row r="328" spans="1:10" x14ac:dyDescent="0.25">
      <c r="A328" s="9" t="s">
        <v>1489</v>
      </c>
      <c r="B328" s="9">
        <f>VLOOKUP($A328,Basis!$A:$P,4,FALSE)</f>
        <v>52.215141296386697</v>
      </c>
      <c r="C328" s="9">
        <f>VLOOKUP($A328,Basis!$A:$P,5,FALSE)</f>
        <v>5.1431250572204599</v>
      </c>
      <c r="D328" s="9" t="str">
        <f>VLOOKUP($A328,Basis!$A:$P,6,FALSE)</f>
        <v>Kapittelweg</v>
      </c>
      <c r="E328" s="9" t="str">
        <f>VLOOKUP($A328,Basis!$A:$P,7,FALSE)</f>
        <v>2</v>
      </c>
      <c r="F328" s="9" t="str">
        <f>VLOOKUP($A328,Basis!$A:$P,8,FALSE)</f>
        <v>1216JE</v>
      </c>
      <c r="G328" s="9" t="str">
        <f>VLOOKUP($A328,Basis!$A:$P,9,FALSE)</f>
        <v>Hilversum</v>
      </c>
      <c r="H328" s="9" t="str">
        <f>VLOOKUP($A328,Basis!$A:$P,11,FALSE)</f>
        <v>GFT</v>
      </c>
      <c r="I328" s="9" t="str">
        <f>VLOOKUP($A328,Basis!$A:$P,13,FALSE)</f>
        <v>Bovengronds</v>
      </c>
      <c r="J328" s="9" t="str">
        <f>VLOOKUP($A328,Basis!$A:$P,16,FALSE)</f>
        <v>MCBG242019</v>
      </c>
    </row>
    <row r="329" spans="1:10" x14ac:dyDescent="0.25">
      <c r="A329" s="9" t="s">
        <v>1469</v>
      </c>
      <c r="B329" s="9">
        <f>VLOOKUP($A329,Basis!$A:$P,4,FALSE)</f>
        <v>52.215141296386697</v>
      </c>
      <c r="C329" s="9">
        <f>VLOOKUP($A329,Basis!$A:$P,5,FALSE)</f>
        <v>5.1431250572204599</v>
      </c>
      <c r="D329" s="9" t="str">
        <f>VLOOKUP($A329,Basis!$A:$P,6,FALSE)</f>
        <v>Kapittelweg</v>
      </c>
      <c r="E329" s="9" t="str">
        <f>VLOOKUP($A329,Basis!$A:$P,7,FALSE)</f>
        <v>2</v>
      </c>
      <c r="F329" s="9" t="str">
        <f>VLOOKUP($A329,Basis!$A:$P,8,FALSE)</f>
        <v>1216JE</v>
      </c>
      <c r="G329" s="9" t="str">
        <f>VLOOKUP($A329,Basis!$A:$P,9,FALSE)</f>
        <v>Hilversum</v>
      </c>
      <c r="H329" s="9" t="str">
        <f>VLOOKUP($A329,Basis!$A:$P,11,FALSE)</f>
        <v>GFT</v>
      </c>
      <c r="I329" s="9" t="str">
        <f>VLOOKUP($A329,Basis!$A:$P,13,FALSE)</f>
        <v>Bovengronds</v>
      </c>
      <c r="J329" s="9" t="str">
        <f>VLOOKUP($A329,Basis!$A:$P,16,FALSE)</f>
        <v>MCBG242019</v>
      </c>
    </row>
    <row r="330" spans="1:10" x14ac:dyDescent="0.25">
      <c r="A330" s="9" t="s">
        <v>187</v>
      </c>
      <c r="B330" s="9">
        <f>VLOOKUP($A330,Basis!$A:$P,4,FALSE)</f>
        <v>52.215141296386697</v>
      </c>
      <c r="C330" s="9">
        <f>VLOOKUP($A330,Basis!$A:$P,5,FALSE)</f>
        <v>5.1431250572204599</v>
      </c>
      <c r="D330" s="9" t="str">
        <f>VLOOKUP($A330,Basis!$A:$P,6,FALSE)</f>
        <v>Kapittelweg</v>
      </c>
      <c r="E330" s="9" t="str">
        <f>VLOOKUP($A330,Basis!$A:$P,7,FALSE)</f>
        <v>2</v>
      </c>
      <c r="F330" s="9" t="str">
        <f>VLOOKUP($A330,Basis!$A:$P,8,FALSE)</f>
        <v>1216JE</v>
      </c>
      <c r="G330" s="9" t="str">
        <f>VLOOKUP($A330,Basis!$A:$P,9,FALSE)</f>
        <v>Hilversum</v>
      </c>
      <c r="H330" s="9" t="str">
        <f>VLOOKUP($A330,Basis!$A:$P,11,FALSE)</f>
        <v>OPK</v>
      </c>
      <c r="I330" s="9" t="str">
        <f>VLOOKUP($A330,Basis!$A:$P,13,FALSE)</f>
        <v>Ondergronds</v>
      </c>
      <c r="J330" s="9" t="str">
        <f>VLOOKUP($A330,Basis!$A:$P,16,FALSE)</f>
        <v>HMISOL2017</v>
      </c>
    </row>
    <row r="331" spans="1:10" x14ac:dyDescent="0.25">
      <c r="A331" s="9" t="s">
        <v>745</v>
      </c>
      <c r="B331" s="9">
        <f>VLOOKUP($A331,Basis!$A:$P,4,FALSE)</f>
        <v>52.215141296386697</v>
      </c>
      <c r="C331" s="9">
        <f>VLOOKUP($A331,Basis!$A:$P,5,FALSE)</f>
        <v>5.1431250572204599</v>
      </c>
      <c r="D331" s="9" t="str">
        <f>VLOOKUP($A331,Basis!$A:$P,6,FALSE)</f>
        <v>Kapittelweg</v>
      </c>
      <c r="E331" s="9" t="str">
        <f>VLOOKUP($A331,Basis!$A:$P,7,FALSE)</f>
        <v>2</v>
      </c>
      <c r="F331" s="9" t="str">
        <f>VLOOKUP($A331,Basis!$A:$P,8,FALSE)</f>
        <v>1216JE</v>
      </c>
      <c r="G331" s="9" t="str">
        <f>VLOOKUP($A331,Basis!$A:$P,9,FALSE)</f>
        <v>Hilversum</v>
      </c>
      <c r="H331" s="9" t="str">
        <f>VLOOKUP($A331,Basis!$A:$P,11,FALSE)</f>
        <v>REST</v>
      </c>
      <c r="I331" s="9" t="str">
        <f>VLOOKUP($A331,Basis!$A:$P,13,FALSE)</f>
        <v>Ondergronds</v>
      </c>
      <c r="J331" s="9" t="str">
        <f>VLOOKUP($A331,Basis!$A:$P,16,FALSE)</f>
        <v>HMISOL2017</v>
      </c>
    </row>
    <row r="332" spans="1:10" x14ac:dyDescent="0.25">
      <c r="A332" s="9" t="s">
        <v>637</v>
      </c>
      <c r="B332" s="9">
        <f>VLOOKUP($A332,Basis!$A:$P,4,FALSE)</f>
        <v>52.215141296386697</v>
      </c>
      <c r="C332" s="9">
        <f>VLOOKUP($A332,Basis!$A:$P,5,FALSE)</f>
        <v>5.1431250572204599</v>
      </c>
      <c r="D332" s="9" t="str">
        <f>VLOOKUP($A332,Basis!$A:$P,6,FALSE)</f>
        <v>Kapittelweg</v>
      </c>
      <c r="E332" s="9" t="str">
        <f>VLOOKUP($A332,Basis!$A:$P,7,FALSE)</f>
        <v>2</v>
      </c>
      <c r="F332" s="9" t="str">
        <f>VLOOKUP($A332,Basis!$A:$P,8,FALSE)</f>
        <v>1216JE</v>
      </c>
      <c r="G332" s="9" t="str">
        <f>VLOOKUP($A332,Basis!$A:$P,9,FALSE)</f>
        <v>Hilversum</v>
      </c>
      <c r="H332" s="9" t="str">
        <f>VLOOKUP($A332,Basis!$A:$P,11,FALSE)</f>
        <v>PMD</v>
      </c>
      <c r="I332" s="9" t="str">
        <f>VLOOKUP($A332,Basis!$A:$P,13,FALSE)</f>
        <v>Ondergronds</v>
      </c>
      <c r="J332" s="9" t="str">
        <f>VLOOKUP($A332,Basis!$A:$P,16,FALSE)</f>
        <v>HMISOL2017</v>
      </c>
    </row>
    <row r="333" spans="1:10" x14ac:dyDescent="0.25">
      <c r="A333" s="9" t="s">
        <v>3946</v>
      </c>
      <c r="B333" s="9">
        <f>VLOOKUP($A333,Basis!$A:$P,4,FALSE)</f>
        <v>52.215782753240497</v>
      </c>
      <c r="C333" s="9">
        <f>VLOOKUP($A333,Basis!$A:$P,5,FALSE)</f>
        <v>5.1425400842029099</v>
      </c>
      <c r="D333" s="9" t="str">
        <f>VLOOKUP($A333,Basis!$A:$P,6,FALSE)</f>
        <v>Kapittelweg</v>
      </c>
      <c r="E333" s="9" t="str">
        <f>VLOOKUP($A333,Basis!$A:$P,7,FALSE)</f>
        <v>114</v>
      </c>
      <c r="F333" s="9" t="str">
        <f>VLOOKUP($A333,Basis!$A:$P,8,FALSE)</f>
        <v>1216JJ</v>
      </c>
      <c r="G333" s="9" t="str">
        <f>VLOOKUP($A333,Basis!$A:$P,9,FALSE)</f>
        <v>Hilversum</v>
      </c>
      <c r="H333" s="9" t="str">
        <f>VLOOKUP($A333,Basis!$A:$P,11,FALSE)</f>
        <v>GFT</v>
      </c>
      <c r="I333" s="9" t="str">
        <f>VLOOKUP($A333,Basis!$A:$P,13,FALSE)</f>
        <v>Bovengronds</v>
      </c>
      <c r="J333" s="9" t="str">
        <f>VLOOKUP($A333,Basis!$A:$P,16,FALSE)</f>
        <v>MCBG242022</v>
      </c>
    </row>
    <row r="334" spans="1:10" x14ac:dyDescent="0.25">
      <c r="A334" s="9" t="s">
        <v>4560</v>
      </c>
      <c r="B334" s="9">
        <f>VLOOKUP($A334,Basis!$A:$P,4,FALSE)</f>
        <v>52.215781999999997</v>
      </c>
      <c r="C334" s="9">
        <f>VLOOKUP($A334,Basis!$A:$P,5,FALSE)</f>
        <v>5.1425400799999998</v>
      </c>
      <c r="D334" s="9" t="str">
        <f>VLOOKUP($A334,Basis!$A:$P,6,FALSE)</f>
        <v>Kapittelweg</v>
      </c>
      <c r="E334" s="9" t="str">
        <f>VLOOKUP($A334,Basis!$A:$P,7,FALSE)</f>
        <v>114</v>
      </c>
      <c r="F334" s="9" t="str">
        <f>VLOOKUP($A334,Basis!$A:$P,8,FALSE)</f>
        <v>1216JJ</v>
      </c>
      <c r="G334" s="9" t="str">
        <f>VLOOKUP($A334,Basis!$A:$P,9,FALSE)</f>
        <v>Hilversum</v>
      </c>
      <c r="H334" s="9" t="str">
        <f>VLOOKUP($A334,Basis!$A:$P,11,FALSE)</f>
        <v>GFT</v>
      </c>
      <c r="I334" s="9" t="str">
        <f>VLOOKUP($A334,Basis!$A:$P,13,FALSE)</f>
        <v>Bovengronds</v>
      </c>
      <c r="J334" s="9" t="str">
        <f>VLOOKUP($A334,Basis!$A:$P,16,FALSE)</f>
        <v>MCBG242022</v>
      </c>
    </row>
    <row r="335" spans="1:10" x14ac:dyDescent="0.25">
      <c r="A335" s="9" t="s">
        <v>5334</v>
      </c>
      <c r="B335" s="9">
        <f>VLOOKUP($A335,Basis!$A:$P,4,FALSE)</f>
        <v>52.215850000000003</v>
      </c>
      <c r="C335" s="9">
        <f>VLOOKUP($A335,Basis!$A:$P,5,FALSE)</f>
        <v>5.1425400000000003</v>
      </c>
      <c r="D335" s="9" t="str">
        <f>VLOOKUP($A335,Basis!$A:$P,6,FALSE)</f>
        <v>Kapittelweg</v>
      </c>
      <c r="E335" s="9" t="str">
        <f>VLOOKUP($A335,Basis!$A:$P,7,FALSE)</f>
        <v>114</v>
      </c>
      <c r="F335" s="9" t="str">
        <f>VLOOKUP($A335,Basis!$A:$P,8,FALSE)</f>
        <v>1216JJ</v>
      </c>
      <c r="G335" s="9" t="str">
        <f>VLOOKUP($A335,Basis!$A:$P,9,FALSE)</f>
        <v>Hilversum</v>
      </c>
      <c r="H335" s="9" t="str">
        <f>VLOOKUP($A335,Basis!$A:$P,11,FALSE)</f>
        <v>GLAS</v>
      </c>
      <c r="I335" s="9" t="str">
        <f>VLOOKUP($A335,Basis!$A:$P,13,FALSE)</f>
        <v>Ondergronds</v>
      </c>
      <c r="J335" s="9" t="str">
        <f>VLOOKUP($A335,Basis!$A:$P,16,FALSE)</f>
        <v>Onbekend</v>
      </c>
    </row>
    <row r="336" spans="1:10" x14ac:dyDescent="0.25">
      <c r="A336" s="9" t="s">
        <v>5336</v>
      </c>
      <c r="B336" s="9">
        <f>VLOOKUP($A336,Basis!$A:$P,4,FALSE)</f>
        <v>52.215850000000003</v>
      </c>
      <c r="C336" s="9">
        <f>VLOOKUP($A336,Basis!$A:$P,5,FALSE)</f>
        <v>5.1425409999999996</v>
      </c>
      <c r="D336" s="9" t="str">
        <f>VLOOKUP($A336,Basis!$A:$P,6,FALSE)</f>
        <v>Kapittelweg</v>
      </c>
      <c r="E336" s="9" t="str">
        <f>VLOOKUP($A336,Basis!$A:$P,7,FALSE)</f>
        <v>114</v>
      </c>
      <c r="F336" s="9" t="str">
        <f>VLOOKUP($A336,Basis!$A:$P,8,FALSE)</f>
        <v>1216JJ</v>
      </c>
      <c r="G336" s="9" t="str">
        <f>VLOOKUP($A336,Basis!$A:$P,9,FALSE)</f>
        <v>Hilversum</v>
      </c>
      <c r="H336" s="9" t="str">
        <f>VLOOKUP($A336,Basis!$A:$P,11,FALSE)</f>
        <v>GLAS</v>
      </c>
      <c r="I336" s="9" t="str">
        <f>VLOOKUP($A336,Basis!$A:$P,13,FALSE)</f>
        <v>Ondergronds</v>
      </c>
      <c r="J336" s="9" t="str">
        <f>VLOOKUP($A336,Basis!$A:$P,16,FALSE)</f>
        <v>Onbekend</v>
      </c>
    </row>
    <row r="337" spans="1:10" x14ac:dyDescent="0.25">
      <c r="A337" s="9" t="s">
        <v>5338</v>
      </c>
      <c r="B337" s="9">
        <f>VLOOKUP($A337,Basis!$A:$P,4,FALSE)</f>
        <v>52.215850000000003</v>
      </c>
      <c r="C337" s="9">
        <f>VLOOKUP($A337,Basis!$A:$P,5,FALSE)</f>
        <v>5.1425409999999996</v>
      </c>
      <c r="D337" s="9" t="str">
        <f>VLOOKUP($A337,Basis!$A:$P,6,FALSE)</f>
        <v>Kapittelweg</v>
      </c>
      <c r="E337" s="9" t="str">
        <f>VLOOKUP($A337,Basis!$A:$P,7,FALSE)</f>
        <v>114</v>
      </c>
      <c r="F337" s="9" t="str">
        <f>VLOOKUP($A337,Basis!$A:$P,8,FALSE)</f>
        <v>1216JJ</v>
      </c>
      <c r="G337" s="9" t="str">
        <f>VLOOKUP($A337,Basis!$A:$P,9,FALSE)</f>
        <v>Hilversum</v>
      </c>
      <c r="H337" s="9" t="str">
        <f>VLOOKUP($A337,Basis!$A:$P,11,FALSE)</f>
        <v>GLAS</v>
      </c>
      <c r="I337" s="9" t="str">
        <f>VLOOKUP($A337,Basis!$A:$P,13,FALSE)</f>
        <v>Ondergronds</v>
      </c>
      <c r="J337" s="9" t="str">
        <f>VLOOKUP($A337,Basis!$A:$P,16,FALSE)</f>
        <v>Onbekend</v>
      </c>
    </row>
    <row r="338" spans="1:10" x14ac:dyDescent="0.25">
      <c r="A338" s="9" t="s">
        <v>5147</v>
      </c>
      <c r="B338" s="9">
        <f>VLOOKUP($A338,Basis!$A:$P,4,FALSE)</f>
        <v>52.215855298612503</v>
      </c>
      <c r="C338" s="9">
        <f>VLOOKUP($A338,Basis!$A:$P,5,FALSE)</f>
        <v>5.1425866037655101</v>
      </c>
      <c r="D338" s="9" t="str">
        <f>VLOOKUP($A338,Basis!$A:$P,6,FALSE)</f>
        <v>Kapittelweg</v>
      </c>
      <c r="E338" s="9" t="str">
        <f>VLOOKUP($A338,Basis!$A:$P,7,FALSE)</f>
        <v>114</v>
      </c>
      <c r="F338" s="9" t="str">
        <f>VLOOKUP($A338,Basis!$A:$P,8,FALSE)</f>
        <v>1216JJ</v>
      </c>
      <c r="G338" s="9" t="str">
        <f>VLOOKUP($A338,Basis!$A:$P,9,FALSE)</f>
        <v>Hilversum</v>
      </c>
      <c r="H338" s="9" t="str">
        <f>VLOOKUP($A338,Basis!$A:$P,11,FALSE)</f>
        <v>OPK</v>
      </c>
      <c r="I338" s="9" t="str">
        <f>VLOOKUP($A338,Basis!$A:$P,13,FALSE)</f>
        <v>Ondergronds</v>
      </c>
      <c r="J338" s="9" t="str">
        <f>VLOOKUP($A338,Basis!$A:$P,16,FALSE)</f>
        <v>HMISOL2017</v>
      </c>
    </row>
    <row r="339" spans="1:10" x14ac:dyDescent="0.25">
      <c r="A339" s="9" t="s">
        <v>5997</v>
      </c>
      <c r="B339" s="9">
        <f>VLOOKUP($A339,Basis!$A:$P,4,FALSE)</f>
        <v>52.215855298612503</v>
      </c>
      <c r="C339" s="9">
        <f>VLOOKUP($A339,Basis!$A:$P,5,FALSE)</f>
        <v>5.1425866037655101</v>
      </c>
      <c r="D339" s="9" t="str">
        <f>VLOOKUP($A339,Basis!$A:$P,6,FALSE)</f>
        <v>Kapittelweg</v>
      </c>
      <c r="E339" s="9" t="str">
        <f>VLOOKUP($A339,Basis!$A:$P,7,FALSE)</f>
        <v>114</v>
      </c>
      <c r="F339" s="9" t="str">
        <f>VLOOKUP($A339,Basis!$A:$P,8,FALSE)</f>
        <v>1216JJ</v>
      </c>
      <c r="G339" s="9" t="str">
        <f>VLOOKUP($A339,Basis!$A:$P,9,FALSE)</f>
        <v>Hilversum</v>
      </c>
      <c r="H339" s="9" t="str">
        <f>VLOOKUP($A339,Basis!$A:$P,11,FALSE)</f>
        <v>OPK</v>
      </c>
      <c r="I339" s="9" t="str">
        <f>VLOOKUP($A339,Basis!$A:$P,13,FALSE)</f>
        <v>Ondergronds</v>
      </c>
      <c r="J339" s="9" t="str">
        <f>VLOOKUP($A339,Basis!$A:$P,16,FALSE)</f>
        <v>SIDCON_PERS</v>
      </c>
    </row>
    <row r="340" spans="1:10" x14ac:dyDescent="0.25">
      <c r="A340" s="9" t="s">
        <v>2007</v>
      </c>
      <c r="B340" s="9">
        <f>VLOOKUP($A340,Basis!$A:$P,4,FALSE)</f>
        <v>52.215855229861198</v>
      </c>
      <c r="C340" s="9">
        <f>VLOOKUP($A340,Basis!$A:$P,5,FALSE)</f>
        <v>5.1425866037655101</v>
      </c>
      <c r="D340" s="9" t="str">
        <f>VLOOKUP($A340,Basis!$A:$P,6,FALSE)</f>
        <v>Kapittelweg</v>
      </c>
      <c r="E340" s="9" t="str">
        <f>VLOOKUP($A340,Basis!$A:$P,7,FALSE)</f>
        <v>114</v>
      </c>
      <c r="F340" s="9" t="str">
        <f>VLOOKUP($A340,Basis!$A:$P,8,FALSE)</f>
        <v>1216JJ</v>
      </c>
      <c r="G340" s="9" t="str">
        <f>VLOOKUP($A340,Basis!$A:$P,9,FALSE)</f>
        <v>Hilversum</v>
      </c>
      <c r="H340" s="9" t="str">
        <f>VLOOKUP($A340,Basis!$A:$P,11,FALSE)</f>
        <v>REST</v>
      </c>
      <c r="I340" s="9" t="str">
        <f>VLOOKUP($A340,Basis!$A:$P,13,FALSE)</f>
        <v>Ondergronds</v>
      </c>
      <c r="J340" s="9" t="str">
        <f>VLOOKUP($A340,Basis!$A:$P,16,FALSE)</f>
        <v>HMISOL2017</v>
      </c>
    </row>
    <row r="341" spans="1:10" x14ac:dyDescent="0.25">
      <c r="A341" s="9" t="s">
        <v>2057</v>
      </c>
      <c r="B341" s="9">
        <f>VLOOKUP($A341,Basis!$A:$P,4,FALSE)</f>
        <v>52.215855298612503</v>
      </c>
      <c r="C341" s="9">
        <f>VLOOKUP($A341,Basis!$A:$P,5,FALSE)</f>
        <v>5.1425866037655101</v>
      </c>
      <c r="D341" s="9" t="str">
        <f>VLOOKUP($A341,Basis!$A:$P,6,FALSE)</f>
        <v>Kapittelweg</v>
      </c>
      <c r="E341" s="9" t="str">
        <f>VLOOKUP($A341,Basis!$A:$P,7,FALSE)</f>
        <v>114</v>
      </c>
      <c r="F341" s="9" t="str">
        <f>VLOOKUP($A341,Basis!$A:$P,8,FALSE)</f>
        <v>1216JJ</v>
      </c>
      <c r="G341" s="9" t="str">
        <f>VLOOKUP($A341,Basis!$A:$P,9,FALSE)</f>
        <v>Hilversum</v>
      </c>
      <c r="H341" s="9" t="str">
        <f>VLOOKUP($A341,Basis!$A:$P,11,FALSE)</f>
        <v>REST</v>
      </c>
      <c r="I341" s="9" t="str">
        <f>VLOOKUP($A341,Basis!$A:$P,13,FALSE)</f>
        <v>Ondergronds</v>
      </c>
      <c r="J341" s="9" t="str">
        <f>VLOOKUP($A341,Basis!$A:$P,16,FALSE)</f>
        <v>HMISOL2017</v>
      </c>
    </row>
    <row r="342" spans="1:10" x14ac:dyDescent="0.25">
      <c r="A342" s="9" t="s">
        <v>2815</v>
      </c>
      <c r="B342" s="9">
        <f>VLOOKUP($A342,Basis!$A:$P,4,FALSE)</f>
        <v>52.215855298612503</v>
      </c>
      <c r="C342" s="9">
        <f>VLOOKUP($A342,Basis!$A:$P,5,FALSE)</f>
        <v>5.1425866037655101</v>
      </c>
      <c r="D342" s="9" t="str">
        <f>VLOOKUP($A342,Basis!$A:$P,6,FALSE)</f>
        <v>Kapittelweg</v>
      </c>
      <c r="E342" s="9" t="str">
        <f>VLOOKUP($A342,Basis!$A:$P,7,FALSE)</f>
        <v>114</v>
      </c>
      <c r="F342" s="9" t="str">
        <f>VLOOKUP($A342,Basis!$A:$P,8,FALSE)</f>
        <v>1216JJ</v>
      </c>
      <c r="G342" s="9" t="str">
        <f>VLOOKUP($A342,Basis!$A:$P,9,FALSE)</f>
        <v>Hilversum</v>
      </c>
      <c r="H342" s="9" t="str">
        <f>VLOOKUP($A342,Basis!$A:$P,11,FALSE)</f>
        <v>PMD</v>
      </c>
      <c r="I342" s="9" t="str">
        <f>VLOOKUP($A342,Basis!$A:$P,13,FALSE)</f>
        <v>Ondergronds</v>
      </c>
      <c r="J342" s="9" t="str">
        <f>VLOOKUP($A342,Basis!$A:$P,16,FALSE)</f>
        <v>SIDCON_PERS</v>
      </c>
    </row>
    <row r="343" spans="1:10" x14ac:dyDescent="0.25">
      <c r="A343" s="9" t="s">
        <v>3408</v>
      </c>
      <c r="B343" s="9">
        <f>VLOOKUP($A343,Basis!$A:$P,4,FALSE)</f>
        <v>52.216183000000001</v>
      </c>
      <c r="C343" s="9">
        <f>VLOOKUP($A343,Basis!$A:$P,5,FALSE)</f>
        <v>5.143357</v>
      </c>
      <c r="D343" s="9" t="str">
        <f>VLOOKUP($A343,Basis!$A:$P,6,FALSE)</f>
        <v>Kapittelweg</v>
      </c>
      <c r="E343" s="9" t="str">
        <f>VLOOKUP($A343,Basis!$A:$P,7,FALSE)</f>
        <v>272</v>
      </c>
      <c r="F343" s="9" t="str">
        <f>VLOOKUP($A343,Basis!$A:$P,8,FALSE)</f>
        <v>1216JM</v>
      </c>
      <c r="G343" s="9" t="str">
        <f>VLOOKUP($A343,Basis!$A:$P,9,FALSE)</f>
        <v>Hilversum</v>
      </c>
      <c r="H343" s="9" t="str">
        <f>VLOOKUP($A343,Basis!$A:$P,11,FALSE)</f>
        <v>GFT</v>
      </c>
      <c r="I343" s="9" t="str">
        <f>VLOOKUP($A343,Basis!$A:$P,13,FALSE)</f>
        <v>Bovengronds</v>
      </c>
      <c r="J343" s="9" t="str">
        <f>VLOOKUP($A343,Basis!$A:$P,16,FALSE)</f>
        <v>MCBG242020</v>
      </c>
    </row>
    <row r="344" spans="1:10" x14ac:dyDescent="0.25">
      <c r="A344" s="9" t="s">
        <v>4115</v>
      </c>
      <c r="B344" s="9">
        <f>VLOOKUP($A344,Basis!$A:$P,4,FALSE)</f>
        <v>52.216183000000001</v>
      </c>
      <c r="C344" s="9">
        <f>VLOOKUP($A344,Basis!$A:$P,5,FALSE)</f>
        <v>5.143357</v>
      </c>
      <c r="D344" s="9" t="str">
        <f>VLOOKUP($A344,Basis!$A:$P,6,FALSE)</f>
        <v>Kapittelweg</v>
      </c>
      <c r="E344" s="9" t="str">
        <f>VLOOKUP($A344,Basis!$A:$P,7,FALSE)</f>
        <v>272</v>
      </c>
      <c r="F344" s="9" t="str">
        <f>VLOOKUP($A344,Basis!$A:$P,8,FALSE)</f>
        <v>1216JM</v>
      </c>
      <c r="G344" s="9" t="str">
        <f>VLOOKUP($A344,Basis!$A:$P,9,FALSE)</f>
        <v>Hilversum</v>
      </c>
      <c r="H344" s="9" t="str">
        <f>VLOOKUP($A344,Basis!$A:$P,11,FALSE)</f>
        <v>REST</v>
      </c>
      <c r="I344" s="9" t="str">
        <f>VLOOKUP($A344,Basis!$A:$P,13,FALSE)</f>
        <v>OGDUO</v>
      </c>
      <c r="J344" s="9" t="str">
        <f>VLOOKUP($A344,Basis!$A:$P,16,FALSE)</f>
        <v>HMIDUO2020</v>
      </c>
    </row>
    <row r="345" spans="1:10" x14ac:dyDescent="0.25">
      <c r="A345" s="9" t="s">
        <v>3245</v>
      </c>
      <c r="B345" s="9">
        <f>VLOOKUP($A345,Basis!$A:$P,4,FALSE)</f>
        <v>52.216183000000001</v>
      </c>
      <c r="C345" s="9">
        <f>VLOOKUP($A345,Basis!$A:$P,5,FALSE)</f>
        <v>5.143357</v>
      </c>
      <c r="D345" s="9" t="str">
        <f>VLOOKUP($A345,Basis!$A:$P,6,FALSE)</f>
        <v>Kapittelweg</v>
      </c>
      <c r="E345" s="9" t="str">
        <f>VLOOKUP($A345,Basis!$A:$P,7,FALSE)</f>
        <v>272</v>
      </c>
      <c r="F345" s="9" t="str">
        <f>VLOOKUP($A345,Basis!$A:$P,8,FALSE)</f>
        <v>1216JM</v>
      </c>
      <c r="G345" s="9" t="str">
        <f>VLOOKUP($A345,Basis!$A:$P,9,FALSE)</f>
        <v>Hilversum</v>
      </c>
      <c r="H345" s="9" t="str">
        <f>VLOOKUP($A345,Basis!$A:$P,11,FALSE)</f>
        <v>REST</v>
      </c>
      <c r="I345" s="9" t="str">
        <f>VLOOKUP($A345,Basis!$A:$P,13,FALSE)</f>
        <v>Ondergronds</v>
      </c>
      <c r="J345" s="9" t="str">
        <f>VLOOKUP($A345,Basis!$A:$P,16,FALSE)</f>
        <v>HMISOL2020</v>
      </c>
    </row>
    <row r="346" spans="1:10" x14ac:dyDescent="0.25">
      <c r="A346" s="9" t="s">
        <v>2980</v>
      </c>
      <c r="B346" s="9">
        <f>VLOOKUP($A346,Basis!$A:$P,4,FALSE)</f>
        <v>52.216183000000001</v>
      </c>
      <c r="C346" s="9">
        <f>VLOOKUP($A346,Basis!$A:$P,5,FALSE)</f>
        <v>5.143357</v>
      </c>
      <c r="D346" s="9" t="str">
        <f>VLOOKUP($A346,Basis!$A:$P,6,FALSE)</f>
        <v>Kapittelweg</v>
      </c>
      <c r="E346" s="9" t="str">
        <f>VLOOKUP($A346,Basis!$A:$P,7,FALSE)</f>
        <v>272</v>
      </c>
      <c r="F346" s="9" t="str">
        <f>VLOOKUP($A346,Basis!$A:$P,8,FALSE)</f>
        <v>1216JM</v>
      </c>
      <c r="G346" s="9" t="str">
        <f>VLOOKUP($A346,Basis!$A:$P,9,FALSE)</f>
        <v>Hilversum</v>
      </c>
      <c r="H346" s="9" t="str">
        <f>VLOOKUP($A346,Basis!$A:$P,11,FALSE)</f>
        <v>PMD</v>
      </c>
      <c r="I346" s="9" t="str">
        <f>VLOOKUP($A346,Basis!$A:$P,13,FALSE)</f>
        <v>OGDUO</v>
      </c>
      <c r="J346" s="9" t="str">
        <f>VLOOKUP($A346,Basis!$A:$P,16,FALSE)</f>
        <v>HMIDUO2020</v>
      </c>
    </row>
    <row r="347" spans="1:10" x14ac:dyDescent="0.25">
      <c r="A347" s="9" t="s">
        <v>1364</v>
      </c>
      <c r="B347" s="9">
        <f>VLOOKUP($A347,Basis!$A:$P,4,FALSE)</f>
        <v>52.217311859130902</v>
      </c>
      <c r="C347" s="9">
        <f>VLOOKUP($A347,Basis!$A:$P,5,FALSE)</f>
        <v>5.1428799629211399</v>
      </c>
      <c r="D347" s="9" t="str">
        <f>VLOOKUP($A347,Basis!$A:$P,6,FALSE)</f>
        <v>Kapittelweg</v>
      </c>
      <c r="E347" s="9" t="str">
        <f>VLOOKUP($A347,Basis!$A:$P,7,FALSE)</f>
        <v>430</v>
      </c>
      <c r="F347" s="9" t="str">
        <f>VLOOKUP($A347,Basis!$A:$P,8,FALSE)</f>
        <v>1216JS</v>
      </c>
      <c r="G347" s="9" t="str">
        <f>VLOOKUP($A347,Basis!$A:$P,9,FALSE)</f>
        <v>Hilversum</v>
      </c>
      <c r="H347" s="9" t="str">
        <f>VLOOKUP($A347,Basis!$A:$P,11,FALSE)</f>
        <v>GFT</v>
      </c>
      <c r="I347" s="9" t="str">
        <f>VLOOKUP($A347,Basis!$A:$P,13,FALSE)</f>
        <v>Bovengronds</v>
      </c>
      <c r="J347" s="9" t="str">
        <f>VLOOKUP($A347,Basis!$A:$P,16,FALSE)</f>
        <v>MCBG242020</v>
      </c>
    </row>
    <row r="348" spans="1:10" x14ac:dyDescent="0.25">
      <c r="A348" s="9" t="s">
        <v>2556</v>
      </c>
      <c r="B348" s="9">
        <f>VLOOKUP($A348,Basis!$A:$P,4,FALSE)</f>
        <v>52.2173196170965</v>
      </c>
      <c r="C348" s="9">
        <f>VLOOKUP($A348,Basis!$A:$P,5,FALSE)</f>
        <v>5.14307820238652</v>
      </c>
      <c r="D348" s="9" t="str">
        <f>VLOOKUP($A348,Basis!$A:$P,6,FALSE)</f>
        <v>Kapittelweg</v>
      </c>
      <c r="E348" s="9" t="str">
        <f>VLOOKUP($A348,Basis!$A:$P,7,FALSE)</f>
        <v>430</v>
      </c>
      <c r="F348" s="9" t="str">
        <f>VLOOKUP($A348,Basis!$A:$P,8,FALSE)</f>
        <v>1216JS</v>
      </c>
      <c r="G348" s="9" t="str">
        <f>VLOOKUP($A348,Basis!$A:$P,9,FALSE)</f>
        <v>Hilversum</v>
      </c>
      <c r="H348" s="9" t="str">
        <f>VLOOKUP($A348,Basis!$A:$P,11,FALSE)</f>
        <v>REST</v>
      </c>
      <c r="I348" s="9" t="str">
        <f>VLOOKUP($A348,Basis!$A:$P,13,FALSE)</f>
        <v>Ondergronds</v>
      </c>
      <c r="J348" s="9" t="str">
        <f>VLOOKUP($A348,Basis!$A:$P,16,FALSE)</f>
        <v>HMISOL2020</v>
      </c>
    </row>
    <row r="349" spans="1:10" x14ac:dyDescent="0.25">
      <c r="A349" s="9" t="s">
        <v>3278</v>
      </c>
      <c r="B349" s="9">
        <f>VLOOKUP($A349,Basis!$A:$P,4,FALSE)</f>
        <v>52.217382774736897</v>
      </c>
      <c r="C349" s="9">
        <f>VLOOKUP($A349,Basis!$A:$P,5,FALSE)</f>
        <v>5.1429498754489602</v>
      </c>
      <c r="D349" s="9" t="str">
        <f>VLOOKUP($A349,Basis!$A:$P,6,FALSE)</f>
        <v>Kapittelweg</v>
      </c>
      <c r="E349" s="9" t="str">
        <f>VLOOKUP($A349,Basis!$A:$P,7,FALSE)</f>
        <v>430</v>
      </c>
      <c r="F349" s="9" t="str">
        <f>VLOOKUP($A349,Basis!$A:$P,8,FALSE)</f>
        <v>1216JS</v>
      </c>
      <c r="G349" s="9" t="str">
        <f>VLOOKUP($A349,Basis!$A:$P,9,FALSE)</f>
        <v>Hilversum</v>
      </c>
      <c r="H349" s="9" t="str">
        <f>VLOOKUP($A349,Basis!$A:$P,11,FALSE)</f>
        <v>PMD</v>
      </c>
      <c r="I349" s="9" t="str">
        <f>VLOOKUP($A349,Basis!$A:$P,13,FALSE)</f>
        <v>Ondergronds</v>
      </c>
      <c r="J349" s="9" t="str">
        <f>VLOOKUP($A349,Basis!$A:$P,16,FALSE)</f>
        <v>HMISOL2020</v>
      </c>
    </row>
    <row r="350" spans="1:10" x14ac:dyDescent="0.25">
      <c r="A350" s="9" t="s">
        <v>4275</v>
      </c>
      <c r="B350" s="9">
        <f>VLOOKUP($A350,Basis!$A:$P,4,FALSE)</f>
        <v>52.216740000000001</v>
      </c>
      <c r="C350" s="9">
        <f>VLOOKUP($A350,Basis!$A:$P,5,FALSE)</f>
        <v>5.1338499999999998</v>
      </c>
      <c r="D350" s="9" t="str">
        <f>VLOOKUP($A350,Basis!$A:$P,6,FALSE)</f>
        <v>Geert Grootelaan</v>
      </c>
      <c r="E350" s="9" t="str">
        <f>VLOOKUP($A350,Basis!$A:$P,7,FALSE)</f>
        <v>1</v>
      </c>
      <c r="F350" s="9" t="str">
        <f>VLOOKUP($A350,Basis!$A:$P,8,FALSE)</f>
        <v>1216LP</v>
      </c>
      <c r="G350" s="9" t="str">
        <f>VLOOKUP($A350,Basis!$A:$P,9,FALSE)</f>
        <v>Hilversum</v>
      </c>
      <c r="H350" s="9" t="str">
        <f>VLOOKUP($A350,Basis!$A:$P,11,FALSE)</f>
        <v>GFT</v>
      </c>
      <c r="I350" s="9" t="str">
        <f>VLOOKUP($A350,Basis!$A:$P,13,FALSE)</f>
        <v>Bovengronds</v>
      </c>
      <c r="J350" s="9" t="str">
        <f>VLOOKUP($A350,Basis!$A:$P,16,FALSE)</f>
        <v>MCBG242021</v>
      </c>
    </row>
    <row r="351" spans="1:10" x14ac:dyDescent="0.25">
      <c r="A351" s="9" t="s">
        <v>2971</v>
      </c>
      <c r="B351" s="9">
        <f>VLOOKUP($A351,Basis!$A:$P,4,FALSE)</f>
        <v>52.216740000000001</v>
      </c>
      <c r="C351" s="9">
        <f>VLOOKUP($A351,Basis!$A:$P,5,FALSE)</f>
        <v>5.1338499999999998</v>
      </c>
      <c r="D351" s="9" t="str">
        <f>VLOOKUP($A351,Basis!$A:$P,6,FALSE)</f>
        <v>Geert Grootelaan</v>
      </c>
      <c r="E351" s="9" t="str">
        <f>VLOOKUP($A351,Basis!$A:$P,7,FALSE)</f>
        <v>1</v>
      </c>
      <c r="F351" s="9" t="str">
        <f>VLOOKUP($A351,Basis!$A:$P,8,FALSE)</f>
        <v>1216LP</v>
      </c>
      <c r="G351" s="9" t="str">
        <f>VLOOKUP($A351,Basis!$A:$P,9,FALSE)</f>
        <v>Hilversum</v>
      </c>
      <c r="H351" s="9" t="str">
        <f>VLOOKUP($A351,Basis!$A:$P,11,FALSE)</f>
        <v>REST</v>
      </c>
      <c r="I351" s="9" t="str">
        <f>VLOOKUP($A351,Basis!$A:$P,13,FALSE)</f>
        <v>OGDUO</v>
      </c>
      <c r="J351" s="9" t="str">
        <f>VLOOKUP($A351,Basis!$A:$P,16,FALSE)</f>
        <v>HMIDUO2021</v>
      </c>
    </row>
    <row r="352" spans="1:10" x14ac:dyDescent="0.25">
      <c r="A352" s="9" t="s">
        <v>4113</v>
      </c>
      <c r="B352" s="9">
        <f>VLOOKUP($A352,Basis!$A:$P,4,FALSE)</f>
        <v>52.216757000000001</v>
      </c>
      <c r="C352" s="9">
        <f>VLOOKUP($A352,Basis!$A:$P,5,FALSE)</f>
        <v>5.1338540000000004</v>
      </c>
      <c r="D352" s="9" t="str">
        <f>VLOOKUP($A352,Basis!$A:$P,6,FALSE)</f>
        <v>Geert Grootelaan</v>
      </c>
      <c r="E352" s="9" t="str">
        <f>VLOOKUP($A352,Basis!$A:$P,7,FALSE)</f>
        <v>1</v>
      </c>
      <c r="F352" s="9" t="str">
        <f>VLOOKUP($A352,Basis!$A:$P,8,FALSE)</f>
        <v>1216LP</v>
      </c>
      <c r="G352" s="9" t="str">
        <f>VLOOKUP($A352,Basis!$A:$P,9,FALSE)</f>
        <v>Hilversum</v>
      </c>
      <c r="H352" s="9" t="str">
        <f>VLOOKUP($A352,Basis!$A:$P,11,FALSE)</f>
        <v>PMD</v>
      </c>
      <c r="I352" s="9" t="str">
        <f>VLOOKUP($A352,Basis!$A:$P,13,FALSE)</f>
        <v>OGDUO</v>
      </c>
      <c r="J352" s="9" t="str">
        <f>VLOOKUP($A352,Basis!$A:$P,16,FALSE)</f>
        <v>HMIDUO2021</v>
      </c>
    </row>
    <row r="353" spans="1:10" x14ac:dyDescent="0.25">
      <c r="A353" s="9" t="s">
        <v>4188</v>
      </c>
      <c r="B353" s="9">
        <f>VLOOKUP($A353,Basis!$A:$P,4,FALSE)</f>
        <v>52.217303000000001</v>
      </c>
      <c r="C353" s="9">
        <f>VLOOKUP($A353,Basis!$A:$P,5,FALSE)</f>
        <v>5.1325269999999996</v>
      </c>
      <c r="D353" s="9" t="str">
        <f>VLOOKUP($A353,Basis!$A:$P,6,FALSE)</f>
        <v>Geert Grootelaan</v>
      </c>
      <c r="E353" s="9" t="str">
        <f>VLOOKUP($A353,Basis!$A:$P,7,FALSE)</f>
        <v>73</v>
      </c>
      <c r="F353" s="9" t="str">
        <f>VLOOKUP($A353,Basis!$A:$P,8,FALSE)</f>
        <v>1216LS</v>
      </c>
      <c r="G353" s="9" t="str">
        <f>VLOOKUP($A353,Basis!$A:$P,9,FALSE)</f>
        <v>Hilversum</v>
      </c>
      <c r="H353" s="9" t="str">
        <f>VLOOKUP($A353,Basis!$A:$P,11,FALSE)</f>
        <v>GFT</v>
      </c>
      <c r="I353" s="9" t="str">
        <f>VLOOKUP($A353,Basis!$A:$P,13,FALSE)</f>
        <v>Bovengronds</v>
      </c>
      <c r="J353" s="9" t="str">
        <f>VLOOKUP($A353,Basis!$A:$P,16,FALSE)</f>
        <v>MCBG242021</v>
      </c>
    </row>
    <row r="354" spans="1:10" x14ac:dyDescent="0.25">
      <c r="A354" s="9" t="s">
        <v>3049</v>
      </c>
      <c r="B354" s="9">
        <f>VLOOKUP($A354,Basis!$A:$P,4,FALSE)</f>
        <v>52.217303000000001</v>
      </c>
      <c r="C354" s="9">
        <f>VLOOKUP($A354,Basis!$A:$P,5,FALSE)</f>
        <v>5.1325269999999996</v>
      </c>
      <c r="D354" s="9" t="str">
        <f>VLOOKUP($A354,Basis!$A:$P,6,FALSE)</f>
        <v>Geert Grootelaan</v>
      </c>
      <c r="E354" s="9" t="str">
        <f>VLOOKUP($A354,Basis!$A:$P,7,FALSE)</f>
        <v>73</v>
      </c>
      <c r="F354" s="9" t="str">
        <f>VLOOKUP($A354,Basis!$A:$P,8,FALSE)</f>
        <v>1216LS</v>
      </c>
      <c r="G354" s="9" t="str">
        <f>VLOOKUP($A354,Basis!$A:$P,9,FALSE)</f>
        <v>Hilversum</v>
      </c>
      <c r="H354" s="9" t="str">
        <f>VLOOKUP($A354,Basis!$A:$P,11,FALSE)</f>
        <v>REST</v>
      </c>
      <c r="I354" s="9" t="str">
        <f>VLOOKUP($A354,Basis!$A:$P,13,FALSE)</f>
        <v>OGDUO</v>
      </c>
      <c r="J354" s="9" t="str">
        <f>VLOOKUP($A354,Basis!$A:$P,16,FALSE)</f>
        <v>HMIDUO2021</v>
      </c>
    </row>
    <row r="355" spans="1:10" x14ac:dyDescent="0.25">
      <c r="A355" s="9" t="s">
        <v>4093</v>
      </c>
      <c r="B355" s="9">
        <f>VLOOKUP($A355,Basis!$A:$P,4,FALSE)</f>
        <v>52.217303000000001</v>
      </c>
      <c r="C355" s="9">
        <f>VLOOKUP($A355,Basis!$A:$P,5,FALSE)</f>
        <v>5.1325269999999996</v>
      </c>
      <c r="D355" s="9" t="str">
        <f>VLOOKUP($A355,Basis!$A:$P,6,FALSE)</f>
        <v>Geert Grootelaan</v>
      </c>
      <c r="E355" s="9" t="str">
        <f>VLOOKUP($A355,Basis!$A:$P,7,FALSE)</f>
        <v>73</v>
      </c>
      <c r="F355" s="9" t="str">
        <f>VLOOKUP($A355,Basis!$A:$P,8,FALSE)</f>
        <v>1216LS</v>
      </c>
      <c r="G355" s="9" t="str">
        <f>VLOOKUP($A355,Basis!$A:$P,9,FALSE)</f>
        <v>Hilversum</v>
      </c>
      <c r="H355" s="9" t="str">
        <f>VLOOKUP($A355,Basis!$A:$P,11,FALSE)</f>
        <v>PMD</v>
      </c>
      <c r="I355" s="9" t="str">
        <f>VLOOKUP($A355,Basis!$A:$P,13,FALSE)</f>
        <v>OGDUO</v>
      </c>
      <c r="J355" s="9" t="str">
        <f>VLOOKUP($A355,Basis!$A:$P,16,FALSE)</f>
        <v>HMIDUO2021</v>
      </c>
    </row>
    <row r="356" spans="1:10" x14ac:dyDescent="0.25">
      <c r="A356" s="9" t="s">
        <v>5340</v>
      </c>
      <c r="B356" s="9">
        <f>VLOOKUP($A356,Basis!$A:$P,4,FALSE)</f>
        <v>52.217528999999999</v>
      </c>
      <c r="C356" s="9">
        <f>VLOOKUP($A356,Basis!$A:$P,5,FALSE)</f>
        <v>5.1321640000000004</v>
      </c>
      <c r="D356" s="9" t="str">
        <f>VLOOKUP($A356,Basis!$A:$P,6,FALSE)</f>
        <v>Erasmuslaan</v>
      </c>
      <c r="E356" s="9" t="str">
        <f>VLOOKUP($A356,Basis!$A:$P,7,FALSE)</f>
        <v>1</v>
      </c>
      <c r="F356" s="9" t="str">
        <f>VLOOKUP($A356,Basis!$A:$P,8,FALSE)</f>
        <v>1216LT</v>
      </c>
      <c r="G356" s="9" t="str">
        <f>VLOOKUP($A356,Basis!$A:$P,9,FALSE)</f>
        <v>Hilversum</v>
      </c>
      <c r="H356" s="9" t="str">
        <f>VLOOKUP($A356,Basis!$A:$P,11,FALSE)</f>
        <v>GLAS</v>
      </c>
      <c r="I356" s="9" t="str">
        <f>VLOOKUP($A356,Basis!$A:$P,13,FALSE)</f>
        <v>Ondergronds</v>
      </c>
      <c r="J356" s="9" t="str">
        <f>VLOOKUP($A356,Basis!$A:$P,16,FALSE)</f>
        <v>Onbekend</v>
      </c>
    </row>
    <row r="357" spans="1:10" x14ac:dyDescent="0.25">
      <c r="A357" s="9" t="s">
        <v>1713</v>
      </c>
      <c r="B357" s="9">
        <f>VLOOKUP($A357,Basis!$A:$P,4,FALSE)</f>
        <v>52.217529296875</v>
      </c>
      <c r="C357" s="9">
        <f>VLOOKUP($A357,Basis!$A:$P,5,FALSE)</f>
        <v>5.1321644783020002</v>
      </c>
      <c r="D357" s="9" t="str">
        <f>VLOOKUP($A357,Basis!$A:$P,6,FALSE)</f>
        <v>Erasmuslaan</v>
      </c>
      <c r="E357" s="9" t="str">
        <f>VLOOKUP($A357,Basis!$A:$P,7,FALSE)</f>
        <v>1</v>
      </c>
      <c r="F357" s="9" t="str">
        <f>VLOOKUP($A357,Basis!$A:$P,8,FALSE)</f>
        <v>1216LT</v>
      </c>
      <c r="G357" s="9" t="str">
        <f>VLOOKUP($A357,Basis!$A:$P,9,FALSE)</f>
        <v>Hilversum</v>
      </c>
      <c r="H357" s="9" t="str">
        <f>VLOOKUP($A357,Basis!$A:$P,11,FALSE)</f>
        <v>OPK</v>
      </c>
      <c r="I357" s="9" t="str">
        <f>VLOOKUP($A357,Basis!$A:$P,13,FALSE)</f>
        <v>Ondergronds</v>
      </c>
      <c r="J357" s="9" t="str">
        <f>VLOOKUP($A357,Basis!$A:$P,16,FALSE)</f>
        <v>HMISOL2018</v>
      </c>
    </row>
    <row r="358" spans="1:10" x14ac:dyDescent="0.25">
      <c r="A358" s="9" t="s">
        <v>1319</v>
      </c>
      <c r="B358" s="9">
        <f>VLOOKUP($A358,Basis!$A:$P,4,FALSE)</f>
        <v>52.217529296875</v>
      </c>
      <c r="C358" s="9">
        <f>VLOOKUP($A358,Basis!$A:$P,5,FALSE)</f>
        <v>5.1321644783020002</v>
      </c>
      <c r="D358" s="9" t="str">
        <f>VLOOKUP($A358,Basis!$A:$P,6,FALSE)</f>
        <v>Erasmuslaan</v>
      </c>
      <c r="E358" s="9" t="str">
        <f>VLOOKUP($A358,Basis!$A:$P,7,FALSE)</f>
        <v>1</v>
      </c>
      <c r="F358" s="9" t="str">
        <f>VLOOKUP($A358,Basis!$A:$P,8,FALSE)</f>
        <v>1216LT</v>
      </c>
      <c r="G358" s="9" t="str">
        <f>VLOOKUP($A358,Basis!$A:$P,9,FALSE)</f>
        <v>Hilversum</v>
      </c>
      <c r="H358" s="9" t="str">
        <f>VLOOKUP($A358,Basis!$A:$P,11,FALSE)</f>
        <v>REST</v>
      </c>
      <c r="I358" s="9" t="str">
        <f>VLOOKUP($A358,Basis!$A:$P,13,FALSE)</f>
        <v>Ondergronds</v>
      </c>
      <c r="J358" s="9" t="str">
        <f>VLOOKUP($A358,Basis!$A:$P,16,FALSE)</f>
        <v>HMISOL2017</v>
      </c>
    </row>
    <row r="359" spans="1:10" x14ac:dyDescent="0.25">
      <c r="A359" s="9" t="s">
        <v>1734</v>
      </c>
      <c r="B359" s="9">
        <f>VLOOKUP($A359,Basis!$A:$P,4,FALSE)</f>
        <v>52.217528999999999</v>
      </c>
      <c r="C359" s="9">
        <f>VLOOKUP($A359,Basis!$A:$P,5,FALSE)</f>
        <v>5.1321640000000004</v>
      </c>
      <c r="D359" s="9" t="str">
        <f>VLOOKUP($A359,Basis!$A:$P,6,FALSE)</f>
        <v>Erasmuslaan</v>
      </c>
      <c r="E359" s="9" t="str">
        <f>VLOOKUP($A359,Basis!$A:$P,7,FALSE)</f>
        <v>1</v>
      </c>
      <c r="F359" s="9" t="str">
        <f>VLOOKUP($A359,Basis!$A:$P,8,FALSE)</f>
        <v>1216LT</v>
      </c>
      <c r="G359" s="9" t="str">
        <f>VLOOKUP($A359,Basis!$A:$P,9,FALSE)</f>
        <v>Hilversum</v>
      </c>
      <c r="H359" s="9" t="str">
        <f>VLOOKUP($A359,Basis!$A:$P,11,FALSE)</f>
        <v>PMD</v>
      </c>
      <c r="I359" s="9" t="str">
        <f>VLOOKUP($A359,Basis!$A:$P,13,FALSE)</f>
        <v>Ondergronds</v>
      </c>
      <c r="J359" s="9" t="str">
        <f>VLOOKUP($A359,Basis!$A:$P,16,FALSE)</f>
        <v>HMISOL2019</v>
      </c>
    </row>
    <row r="360" spans="1:10" x14ac:dyDescent="0.25">
      <c r="A360" s="9" t="s">
        <v>2952</v>
      </c>
      <c r="B360" s="9">
        <f>VLOOKUP($A360,Basis!$A:$P,4,FALSE)</f>
        <v>52.217528999999999</v>
      </c>
      <c r="C360" s="9">
        <f>VLOOKUP($A360,Basis!$A:$P,5,FALSE)</f>
        <v>5.1321640000000004</v>
      </c>
      <c r="D360" s="9" t="str">
        <f>VLOOKUP($A360,Basis!$A:$P,6,FALSE)</f>
        <v>Erasmuslaan</v>
      </c>
      <c r="E360" s="9" t="str">
        <f>VLOOKUP($A360,Basis!$A:$P,7,FALSE)</f>
        <v>1</v>
      </c>
      <c r="F360" s="9" t="str">
        <f>VLOOKUP($A360,Basis!$A:$P,8,FALSE)</f>
        <v>1216LT</v>
      </c>
      <c r="G360" s="9" t="str">
        <f>VLOOKUP($A360,Basis!$A:$P,9,FALSE)</f>
        <v>Hilversum</v>
      </c>
      <c r="H360" s="9" t="str">
        <f>VLOOKUP($A360,Basis!$A:$P,11,FALSE)</f>
        <v>PMD</v>
      </c>
      <c r="I360" s="9" t="str">
        <f>VLOOKUP($A360,Basis!$A:$P,13,FALSE)</f>
        <v>Ondergronds</v>
      </c>
      <c r="J360" s="9" t="str">
        <f>VLOOKUP($A360,Basis!$A:$P,16,FALSE)</f>
        <v>HMISOL2019</v>
      </c>
    </row>
    <row r="361" spans="1:10" x14ac:dyDescent="0.25">
      <c r="A361" s="9" t="s">
        <v>1610</v>
      </c>
      <c r="B361" s="9">
        <f>VLOOKUP($A361,Basis!$A:$P,4,FALSE)</f>
        <v>52.217528999999999</v>
      </c>
      <c r="C361" s="9">
        <f>VLOOKUP($A361,Basis!$A:$P,5,FALSE)</f>
        <v>5.1321640000000004</v>
      </c>
      <c r="D361" s="9" t="str">
        <f>VLOOKUP($A361,Basis!$A:$P,6,FALSE)</f>
        <v>Erasmuslaan</v>
      </c>
      <c r="E361" s="9" t="str">
        <f>VLOOKUP($A361,Basis!$A:$P,7,FALSE)</f>
        <v>1</v>
      </c>
      <c r="F361" s="9" t="str">
        <f>VLOOKUP($A361,Basis!$A:$P,8,FALSE)</f>
        <v>1216LT</v>
      </c>
      <c r="G361" s="9" t="str">
        <f>VLOOKUP($A361,Basis!$A:$P,9,FALSE)</f>
        <v>Hilversum</v>
      </c>
      <c r="H361" s="9" t="str">
        <f>VLOOKUP($A361,Basis!$A:$P,11,FALSE)</f>
        <v>PMD</v>
      </c>
      <c r="I361" s="9" t="str">
        <f>VLOOKUP($A361,Basis!$A:$P,13,FALSE)</f>
        <v>Ondergronds</v>
      </c>
      <c r="J361" s="9" t="str">
        <f>VLOOKUP($A361,Basis!$A:$P,16,FALSE)</f>
        <v>HMISOL2019</v>
      </c>
    </row>
    <row r="362" spans="1:10" x14ac:dyDescent="0.25">
      <c r="A362" s="9" t="s">
        <v>741</v>
      </c>
      <c r="B362" s="9">
        <f>VLOOKUP($A362,Basis!$A:$P,4,FALSE)</f>
        <v>52.217529296875</v>
      </c>
      <c r="C362" s="9">
        <f>VLOOKUP($A362,Basis!$A:$P,5,FALSE)</f>
        <v>5.1321644783020002</v>
      </c>
      <c r="D362" s="9" t="str">
        <f>VLOOKUP($A362,Basis!$A:$P,6,FALSE)</f>
        <v>Erasmuslaan</v>
      </c>
      <c r="E362" s="9" t="str">
        <f>VLOOKUP($A362,Basis!$A:$P,7,FALSE)</f>
        <v>1</v>
      </c>
      <c r="F362" s="9" t="str">
        <f>VLOOKUP($A362,Basis!$A:$P,8,FALSE)</f>
        <v>1216LT</v>
      </c>
      <c r="G362" s="9" t="str">
        <f>VLOOKUP($A362,Basis!$A:$P,9,FALSE)</f>
        <v>Hilversum</v>
      </c>
      <c r="H362" s="9" t="str">
        <f>VLOOKUP($A362,Basis!$A:$P,11,FALSE)</f>
        <v>REST</v>
      </c>
      <c r="I362" s="9" t="str">
        <f>VLOOKUP($A362,Basis!$A:$P,13,FALSE)</f>
        <v>Ondergronds</v>
      </c>
      <c r="J362" s="9" t="str">
        <f>VLOOKUP($A362,Basis!$A:$P,16,FALSE)</f>
        <v>HMISOL2016</v>
      </c>
    </row>
    <row r="363" spans="1:10" x14ac:dyDescent="0.25">
      <c r="A363" s="9" t="s">
        <v>496</v>
      </c>
      <c r="B363" s="9">
        <f>VLOOKUP($A363,Basis!$A:$P,4,FALSE)</f>
        <v>52.216171264648402</v>
      </c>
      <c r="C363" s="9">
        <f>VLOOKUP($A363,Basis!$A:$P,5,FALSE)</f>
        <v>5.1397299766540501</v>
      </c>
      <c r="D363" s="9" t="str">
        <f>VLOOKUP($A363,Basis!$A:$P,6,FALSE)</f>
        <v>Ambrosiushof</v>
      </c>
      <c r="E363" s="9" t="str">
        <f>VLOOKUP($A363,Basis!$A:$P,7,FALSE)</f>
        <v>1</v>
      </c>
      <c r="F363" s="9" t="str">
        <f>VLOOKUP($A363,Basis!$A:$P,8,FALSE)</f>
        <v>1216ML</v>
      </c>
      <c r="G363" s="9" t="str">
        <f>VLOOKUP($A363,Basis!$A:$P,9,FALSE)</f>
        <v>Hilversum</v>
      </c>
      <c r="H363" s="9" t="str">
        <f>VLOOKUP($A363,Basis!$A:$P,11,FALSE)</f>
        <v>GFT</v>
      </c>
      <c r="I363" s="9" t="str">
        <f>VLOOKUP($A363,Basis!$A:$P,13,FALSE)</f>
        <v>Bovengronds</v>
      </c>
      <c r="J363" s="9" t="str">
        <f>VLOOKUP($A363,Basis!$A:$P,16,FALSE)</f>
        <v>MCBG242020</v>
      </c>
    </row>
    <row r="364" spans="1:10" x14ac:dyDescent="0.25">
      <c r="A364" s="9" t="s">
        <v>3847</v>
      </c>
      <c r="B364" s="9">
        <f>VLOOKUP($A364,Basis!$A:$P,4,FALSE)</f>
        <v>52.216141540605797</v>
      </c>
      <c r="C364" s="9">
        <f>VLOOKUP($A364,Basis!$A:$P,5,FALSE)</f>
        <v>5.1396887283820103</v>
      </c>
      <c r="D364" s="9" t="str">
        <f>VLOOKUP($A364,Basis!$A:$P,6,FALSE)</f>
        <v>Ambrosiushof</v>
      </c>
      <c r="E364" s="9" t="str">
        <f>VLOOKUP($A364,Basis!$A:$P,7,FALSE)</f>
        <v>1</v>
      </c>
      <c r="F364" s="9" t="str">
        <f>VLOOKUP($A364,Basis!$A:$P,8,FALSE)</f>
        <v>1216ML</v>
      </c>
      <c r="G364" s="9" t="str">
        <f>VLOOKUP($A364,Basis!$A:$P,9,FALSE)</f>
        <v>Hilversum</v>
      </c>
      <c r="H364" s="9" t="str">
        <f>VLOOKUP($A364,Basis!$A:$P,11,FALSE)</f>
        <v>OPK</v>
      </c>
      <c r="I364" s="9" t="str">
        <f>VLOOKUP($A364,Basis!$A:$P,13,FALSE)</f>
        <v>Ondergronds</v>
      </c>
      <c r="J364" s="9" t="str">
        <f>VLOOKUP($A364,Basis!$A:$P,16,FALSE)</f>
        <v>HMISOL2020</v>
      </c>
    </row>
    <row r="365" spans="1:10" x14ac:dyDescent="0.25">
      <c r="A365" s="9" t="s">
        <v>2055</v>
      </c>
      <c r="B365" s="9">
        <f>VLOOKUP($A365,Basis!$A:$P,4,FALSE)</f>
        <v>52.216195939157402</v>
      </c>
      <c r="C365" s="9">
        <f>VLOOKUP($A365,Basis!$A:$P,5,FALSE)</f>
        <v>5.13975125737967</v>
      </c>
      <c r="D365" s="9" t="str">
        <f>VLOOKUP($A365,Basis!$A:$P,6,FALSE)</f>
        <v>Ambrosiushof</v>
      </c>
      <c r="E365" s="9" t="str">
        <f>VLOOKUP($A365,Basis!$A:$P,7,FALSE)</f>
        <v>1</v>
      </c>
      <c r="F365" s="9" t="str">
        <f>VLOOKUP($A365,Basis!$A:$P,8,FALSE)</f>
        <v>1216ML</v>
      </c>
      <c r="G365" s="9" t="str">
        <f>VLOOKUP($A365,Basis!$A:$P,9,FALSE)</f>
        <v>Hilversum</v>
      </c>
      <c r="H365" s="9" t="str">
        <f>VLOOKUP($A365,Basis!$A:$P,11,FALSE)</f>
        <v>REST</v>
      </c>
      <c r="I365" s="9" t="str">
        <f>VLOOKUP($A365,Basis!$A:$P,13,FALSE)</f>
        <v>Ondergronds</v>
      </c>
      <c r="J365" s="9" t="str">
        <f>VLOOKUP($A365,Basis!$A:$P,16,FALSE)</f>
        <v>HMISOL2017</v>
      </c>
    </row>
    <row r="366" spans="1:10" x14ac:dyDescent="0.25">
      <c r="A366" s="9" t="s">
        <v>2119</v>
      </c>
      <c r="B366" s="9">
        <f>VLOOKUP($A366,Basis!$A:$P,4,FALSE)</f>
        <v>52.216208512012102</v>
      </c>
      <c r="C366" s="9">
        <f>VLOOKUP($A366,Basis!$A:$P,5,FALSE)</f>
        <v>5.1397205796140604</v>
      </c>
      <c r="D366" s="9" t="str">
        <f>VLOOKUP($A366,Basis!$A:$P,6,FALSE)</f>
        <v>Ambrosiushof</v>
      </c>
      <c r="E366" s="9" t="str">
        <f>VLOOKUP($A366,Basis!$A:$P,7,FALSE)</f>
        <v>1</v>
      </c>
      <c r="F366" s="9" t="str">
        <f>VLOOKUP($A366,Basis!$A:$P,8,FALSE)</f>
        <v>1216ML</v>
      </c>
      <c r="G366" s="9" t="str">
        <f>VLOOKUP($A366,Basis!$A:$P,9,FALSE)</f>
        <v>Hilversum</v>
      </c>
      <c r="H366" s="9" t="str">
        <f>VLOOKUP($A366,Basis!$A:$P,11,FALSE)</f>
        <v>PMD</v>
      </c>
      <c r="I366" s="9" t="str">
        <f>VLOOKUP($A366,Basis!$A:$P,13,FALSE)</f>
        <v>Ondergronds</v>
      </c>
      <c r="J366" s="9" t="str">
        <f>VLOOKUP($A366,Basis!$A:$P,16,FALSE)</f>
        <v>HMISOL2017</v>
      </c>
    </row>
    <row r="367" spans="1:10" x14ac:dyDescent="0.25">
      <c r="A367" s="9" t="s">
        <v>567</v>
      </c>
      <c r="B367" s="9">
        <f>VLOOKUP($A367,Basis!$A:$P,4,FALSE)</f>
        <v>52.218177795410199</v>
      </c>
      <c r="C367" s="9">
        <f>VLOOKUP($A367,Basis!$A:$P,5,FALSE)</f>
        <v>5.1328201293945304</v>
      </c>
      <c r="D367" s="9" t="str">
        <f>VLOOKUP($A367,Basis!$A:$P,6,FALSE)</f>
        <v>Erasmuslaan</v>
      </c>
      <c r="E367" s="9" t="str">
        <f>VLOOKUP($A367,Basis!$A:$P,7,FALSE)</f>
        <v>243</v>
      </c>
      <c r="F367" s="9" t="str">
        <f>VLOOKUP($A367,Basis!$A:$P,8,FALSE)</f>
        <v>1216ND</v>
      </c>
      <c r="G367" s="9" t="str">
        <f>VLOOKUP($A367,Basis!$A:$P,9,FALSE)</f>
        <v>Hilversum</v>
      </c>
      <c r="H367" s="9" t="str">
        <f>VLOOKUP($A367,Basis!$A:$P,11,FALSE)</f>
        <v>GFT</v>
      </c>
      <c r="I367" s="9" t="str">
        <f>VLOOKUP($A367,Basis!$A:$P,13,FALSE)</f>
        <v>Bovengronds</v>
      </c>
      <c r="J367" s="9" t="str">
        <f>VLOOKUP($A367,Basis!$A:$P,16,FALSE)</f>
        <v>MCBG242020</v>
      </c>
    </row>
    <row r="368" spans="1:10" x14ac:dyDescent="0.25">
      <c r="A368" s="9" t="s">
        <v>3267</v>
      </c>
      <c r="B368" s="9">
        <f>VLOOKUP($A368,Basis!$A:$P,4,FALSE)</f>
        <v>52.218154664250001</v>
      </c>
      <c r="C368" s="9">
        <f>VLOOKUP($A368,Basis!$A:$P,5,FALSE)</f>
        <v>5.1328323315876796</v>
      </c>
      <c r="D368" s="9" t="str">
        <f>VLOOKUP($A368,Basis!$A:$P,6,FALSE)</f>
        <v>Erasmuslaan</v>
      </c>
      <c r="E368" s="9" t="str">
        <f>VLOOKUP($A368,Basis!$A:$P,7,FALSE)</f>
        <v>243</v>
      </c>
      <c r="F368" s="9" t="str">
        <f>VLOOKUP($A368,Basis!$A:$P,8,FALSE)</f>
        <v>1216ND</v>
      </c>
      <c r="G368" s="9" t="str">
        <f>VLOOKUP($A368,Basis!$A:$P,9,FALSE)</f>
        <v>Hilversum</v>
      </c>
      <c r="H368" s="9" t="str">
        <f>VLOOKUP($A368,Basis!$A:$P,11,FALSE)</f>
        <v>REST</v>
      </c>
      <c r="I368" s="9" t="str">
        <f>VLOOKUP($A368,Basis!$A:$P,13,FALSE)</f>
        <v>Ondergronds</v>
      </c>
      <c r="J368" s="9" t="str">
        <f>VLOOKUP($A368,Basis!$A:$P,16,FALSE)</f>
        <v>HMISOL2020</v>
      </c>
    </row>
    <row r="369" spans="1:10" x14ac:dyDescent="0.25">
      <c r="A369" s="9" t="s">
        <v>3269</v>
      </c>
      <c r="B369" s="9">
        <f>VLOOKUP($A369,Basis!$A:$P,4,FALSE)</f>
        <v>52.2181777144337</v>
      </c>
      <c r="C369" s="9">
        <f>VLOOKUP($A369,Basis!$A:$P,5,FALSE)</f>
        <v>5.1327931042808403</v>
      </c>
      <c r="D369" s="9" t="str">
        <f>VLOOKUP($A369,Basis!$A:$P,6,FALSE)</f>
        <v>Erasmuslaan</v>
      </c>
      <c r="E369" s="9" t="str">
        <f>VLOOKUP($A369,Basis!$A:$P,7,FALSE)</f>
        <v>243</v>
      </c>
      <c r="F369" s="9" t="str">
        <f>VLOOKUP($A369,Basis!$A:$P,8,FALSE)</f>
        <v>1216ND</v>
      </c>
      <c r="G369" s="9" t="str">
        <f>VLOOKUP($A369,Basis!$A:$P,9,FALSE)</f>
        <v>Hilversum</v>
      </c>
      <c r="H369" s="9" t="str">
        <f>VLOOKUP($A369,Basis!$A:$P,11,FALSE)</f>
        <v>PMD</v>
      </c>
      <c r="I369" s="9" t="str">
        <f>VLOOKUP($A369,Basis!$A:$P,13,FALSE)</f>
        <v>Ondergronds</v>
      </c>
      <c r="J369" s="9" t="str">
        <f>VLOOKUP($A369,Basis!$A:$P,16,FALSE)</f>
        <v>HMISOL2020</v>
      </c>
    </row>
    <row r="370" spans="1:10" x14ac:dyDescent="0.25">
      <c r="A370" s="9" t="s">
        <v>5593</v>
      </c>
      <c r="B370" s="9">
        <f>VLOOKUP($A370,Basis!$A:$P,4,FALSE)</f>
        <v>52.219487999999998</v>
      </c>
      <c r="C370" s="9">
        <f>VLOOKUP($A370,Basis!$A:$P,5,FALSE)</f>
        <v>5.1367120000000002</v>
      </c>
      <c r="D370" s="9" t="str">
        <f>VLOOKUP($A370,Basis!$A:$P,6,FALSE)</f>
        <v>Kloosterlaan</v>
      </c>
      <c r="E370" s="9" t="str">
        <f>VLOOKUP($A370,Basis!$A:$P,7,FALSE)</f>
        <v>5</v>
      </c>
      <c r="F370" s="9" t="str">
        <f>VLOOKUP($A370,Basis!$A:$P,8,FALSE)</f>
        <v>1216NH</v>
      </c>
      <c r="G370" s="9" t="str">
        <f>VLOOKUP($A370,Basis!$A:$P,9,FALSE)</f>
        <v>Hilversum</v>
      </c>
      <c r="H370" s="9" t="str">
        <f>VLOOKUP($A370,Basis!$A:$P,11,FALSE)</f>
        <v>GLAS</v>
      </c>
      <c r="I370" s="9" t="str">
        <f>VLOOKUP($A370,Basis!$A:$P,13,FALSE)</f>
        <v>Ondergronds</v>
      </c>
      <c r="J370" s="9" t="str">
        <f>VLOOKUP($A370,Basis!$A:$P,16,FALSE)</f>
        <v>Onbekend</v>
      </c>
    </row>
    <row r="371" spans="1:10" x14ac:dyDescent="0.25">
      <c r="A371" s="9" t="s">
        <v>1868</v>
      </c>
      <c r="B371" s="9">
        <f>VLOOKUP($A371,Basis!$A:$P,4,FALSE)</f>
        <v>52.218497190673098</v>
      </c>
      <c r="C371" s="9">
        <f>VLOOKUP($A371,Basis!$A:$P,5,FALSE)</f>
        <v>5.13996474445345</v>
      </c>
      <c r="D371" s="9" t="str">
        <f>VLOOKUP($A371,Basis!$A:$P,6,FALSE)</f>
        <v>Kloosterlaan</v>
      </c>
      <c r="E371" s="9" t="str">
        <f>VLOOKUP($A371,Basis!$A:$P,7,FALSE)</f>
        <v>3 2</v>
      </c>
      <c r="F371" s="9" t="str">
        <f>VLOOKUP($A371,Basis!$A:$P,8,FALSE)</f>
        <v>1216NH</v>
      </c>
      <c r="G371" s="9" t="str">
        <f>VLOOKUP($A371,Basis!$A:$P,9,FALSE)</f>
        <v>Hilversum</v>
      </c>
      <c r="H371" s="9" t="str">
        <f>VLOOKUP($A371,Basis!$A:$P,11,FALSE)</f>
        <v>REST</v>
      </c>
      <c r="I371" s="9" t="str">
        <f>VLOOKUP($A371,Basis!$A:$P,13,FALSE)</f>
        <v>Ondergronds</v>
      </c>
      <c r="J371" s="9" t="str">
        <f>VLOOKUP($A371,Basis!$A:$P,16,FALSE)</f>
        <v>BAMRUB2016</v>
      </c>
    </row>
    <row r="372" spans="1:10" x14ac:dyDescent="0.25">
      <c r="A372" s="9" t="s">
        <v>540</v>
      </c>
      <c r="B372" s="9">
        <f>VLOOKUP($A372,Basis!$A:$P,4,FALSE)</f>
        <v>52.216354370117202</v>
      </c>
      <c r="C372" s="9">
        <f>VLOOKUP($A372,Basis!$A:$P,5,FALSE)</f>
        <v>5.1326150894165004</v>
      </c>
      <c r="D372" s="9" t="str">
        <f>VLOOKUP($A372,Basis!$A:$P,6,FALSE)</f>
        <v>Bonifaciuslaan</v>
      </c>
      <c r="E372" s="9" t="str">
        <f>VLOOKUP($A372,Basis!$A:$P,7,FALSE)</f>
        <v>1</v>
      </c>
      <c r="F372" s="9" t="str">
        <f>VLOOKUP($A372,Basis!$A:$P,8,FALSE)</f>
        <v>1216PG</v>
      </c>
      <c r="G372" s="9" t="str">
        <f>VLOOKUP($A372,Basis!$A:$P,9,FALSE)</f>
        <v>Hilversum</v>
      </c>
      <c r="H372" s="9" t="str">
        <f>VLOOKUP($A372,Basis!$A:$P,11,FALSE)</f>
        <v>GFT</v>
      </c>
      <c r="I372" s="9" t="str">
        <f>VLOOKUP($A372,Basis!$A:$P,13,FALSE)</f>
        <v>Bovengronds</v>
      </c>
      <c r="J372" s="9" t="str">
        <f>VLOOKUP($A372,Basis!$A:$P,16,FALSE)</f>
        <v>MCBG242020</v>
      </c>
    </row>
    <row r="373" spans="1:10" x14ac:dyDescent="0.25">
      <c r="A373" s="9" t="s">
        <v>2978</v>
      </c>
      <c r="B373" s="9">
        <f>VLOOKUP($A373,Basis!$A:$P,4,FALSE)</f>
        <v>52.216361984659201</v>
      </c>
      <c r="C373" s="9">
        <f>VLOOKUP($A373,Basis!$A:$P,5,FALSE)</f>
        <v>5.1325233746367802</v>
      </c>
      <c r="D373" s="9" t="str">
        <f>VLOOKUP($A373,Basis!$A:$P,6,FALSE)</f>
        <v>Bonifaciuslaan</v>
      </c>
      <c r="E373" s="9" t="str">
        <f>VLOOKUP($A373,Basis!$A:$P,7,FALSE)</f>
        <v>1</v>
      </c>
      <c r="F373" s="9" t="str">
        <f>VLOOKUP($A373,Basis!$A:$P,8,FALSE)</f>
        <v>1216PG</v>
      </c>
      <c r="G373" s="9" t="str">
        <f>VLOOKUP($A373,Basis!$A:$P,9,FALSE)</f>
        <v>Hilversum</v>
      </c>
      <c r="H373" s="9" t="str">
        <f>VLOOKUP($A373,Basis!$A:$P,11,FALSE)</f>
        <v>REST</v>
      </c>
      <c r="I373" s="9" t="str">
        <f>VLOOKUP($A373,Basis!$A:$P,13,FALSE)</f>
        <v>OGDUO</v>
      </c>
      <c r="J373" s="9" t="str">
        <f>VLOOKUP($A373,Basis!$A:$P,16,FALSE)</f>
        <v>HMIDUO2020</v>
      </c>
    </row>
    <row r="374" spans="1:10" x14ac:dyDescent="0.25">
      <c r="A374" s="9" t="s">
        <v>765</v>
      </c>
      <c r="B374" s="9">
        <f>VLOOKUP($A374,Basis!$A:$P,4,FALSE)</f>
        <v>52.216354370117202</v>
      </c>
      <c r="C374" s="9">
        <f>VLOOKUP($A374,Basis!$A:$P,5,FALSE)</f>
        <v>5.1326150894165004</v>
      </c>
      <c r="D374" s="9" t="str">
        <f>VLOOKUP($A374,Basis!$A:$P,6,FALSE)</f>
        <v>Bonifaciuslaan</v>
      </c>
      <c r="E374" s="9" t="str">
        <f>VLOOKUP($A374,Basis!$A:$P,7,FALSE)</f>
        <v>1</v>
      </c>
      <c r="F374" s="9" t="str">
        <f>VLOOKUP($A374,Basis!$A:$P,8,FALSE)</f>
        <v>1216PG</v>
      </c>
      <c r="G374" s="9" t="str">
        <f>VLOOKUP($A374,Basis!$A:$P,9,FALSE)</f>
        <v>Hilversum</v>
      </c>
      <c r="H374" s="9" t="str">
        <f>VLOOKUP($A374,Basis!$A:$P,11,FALSE)</f>
        <v>PMD</v>
      </c>
      <c r="I374" s="9" t="str">
        <f>VLOOKUP($A374,Basis!$A:$P,13,FALSE)</f>
        <v>OGDUO</v>
      </c>
      <c r="J374" s="9" t="str">
        <f>VLOOKUP($A374,Basis!$A:$P,16,FALSE)</f>
        <v>HMIDUO2020</v>
      </c>
    </row>
    <row r="375" spans="1:10" x14ac:dyDescent="0.25">
      <c r="A375" s="9" t="s">
        <v>4410</v>
      </c>
      <c r="B375" s="9">
        <f>VLOOKUP($A375,Basis!$A:$P,4,FALSE)</f>
        <v>52.216012999999997</v>
      </c>
      <c r="C375" s="9">
        <f>VLOOKUP($A375,Basis!$A:$P,5,FALSE)</f>
        <v>5.1315480000000004</v>
      </c>
      <c r="D375" s="9" t="str">
        <f>VLOOKUP($A375,Basis!$A:$P,6,FALSE)</f>
        <v>Bonifaciuslaan</v>
      </c>
      <c r="E375" s="9" t="str">
        <f>VLOOKUP($A375,Basis!$A:$P,7,FALSE)</f>
        <v>101</v>
      </c>
      <c r="F375" s="9" t="str">
        <f>VLOOKUP($A375,Basis!$A:$P,8,FALSE)</f>
        <v>1216PK</v>
      </c>
      <c r="G375" s="9" t="str">
        <f>VLOOKUP($A375,Basis!$A:$P,9,FALSE)</f>
        <v>Hilversum</v>
      </c>
      <c r="H375" s="9" t="str">
        <f>VLOOKUP($A375,Basis!$A:$P,11,FALSE)</f>
        <v>GFT</v>
      </c>
      <c r="I375" s="9" t="str">
        <f>VLOOKUP($A375,Basis!$A:$P,13,FALSE)</f>
        <v>Bovengronds</v>
      </c>
      <c r="J375" s="9" t="str">
        <f>VLOOKUP($A375,Basis!$A:$P,16,FALSE)</f>
        <v>MCBG242021</v>
      </c>
    </row>
    <row r="376" spans="1:10" x14ac:dyDescent="0.25">
      <c r="A376" s="9" t="s">
        <v>3859</v>
      </c>
      <c r="B376" s="9">
        <f>VLOOKUP($A376,Basis!$A:$P,4,FALSE)</f>
        <v>52.216012999999997</v>
      </c>
      <c r="C376" s="9">
        <f>VLOOKUP($A376,Basis!$A:$P,5,FALSE)</f>
        <v>5.1315480000000004</v>
      </c>
      <c r="D376" s="9" t="str">
        <f>VLOOKUP($A376,Basis!$A:$P,6,FALSE)</f>
        <v>Bonifaciuslaan</v>
      </c>
      <c r="E376" s="9" t="str">
        <f>VLOOKUP($A376,Basis!$A:$P,7,FALSE)</f>
        <v>101</v>
      </c>
      <c r="F376" s="9" t="str">
        <f>VLOOKUP($A376,Basis!$A:$P,8,FALSE)</f>
        <v>1216PK</v>
      </c>
      <c r="G376" s="9" t="str">
        <f>VLOOKUP($A376,Basis!$A:$P,9,FALSE)</f>
        <v>Hilversum</v>
      </c>
      <c r="H376" s="9" t="str">
        <f>VLOOKUP($A376,Basis!$A:$P,11,FALSE)</f>
        <v>REST</v>
      </c>
      <c r="I376" s="9" t="str">
        <f>VLOOKUP($A376,Basis!$A:$P,13,FALSE)</f>
        <v>Ondergronds</v>
      </c>
      <c r="J376" s="9" t="str">
        <f>VLOOKUP($A376,Basis!$A:$P,16,FALSE)</f>
        <v>HMISOL2021</v>
      </c>
    </row>
    <row r="377" spans="1:10" x14ac:dyDescent="0.25">
      <c r="A377" s="9" t="s">
        <v>3594</v>
      </c>
      <c r="B377" s="9">
        <f>VLOOKUP($A377,Basis!$A:$P,4,FALSE)</f>
        <v>52.216012999999997</v>
      </c>
      <c r="C377" s="9">
        <f>VLOOKUP($A377,Basis!$A:$P,5,FALSE)</f>
        <v>5.1315480000000004</v>
      </c>
      <c r="D377" s="9" t="str">
        <f>VLOOKUP($A377,Basis!$A:$P,6,FALSE)</f>
        <v>Bonifaciuslaan</v>
      </c>
      <c r="E377" s="9" t="str">
        <f>VLOOKUP($A377,Basis!$A:$P,7,FALSE)</f>
        <v>101</v>
      </c>
      <c r="F377" s="9" t="str">
        <f>VLOOKUP($A377,Basis!$A:$P,8,FALSE)</f>
        <v>1216PK</v>
      </c>
      <c r="G377" s="9" t="str">
        <f>VLOOKUP($A377,Basis!$A:$P,9,FALSE)</f>
        <v>Hilversum</v>
      </c>
      <c r="H377" s="9" t="str">
        <f>VLOOKUP($A377,Basis!$A:$P,11,FALSE)</f>
        <v>PMD</v>
      </c>
      <c r="I377" s="9" t="str">
        <f>VLOOKUP($A377,Basis!$A:$P,13,FALSE)</f>
        <v>Ondergronds</v>
      </c>
      <c r="J377" s="9" t="str">
        <f>VLOOKUP($A377,Basis!$A:$P,16,FALSE)</f>
        <v>HMISOL2021</v>
      </c>
    </row>
    <row r="378" spans="1:10" x14ac:dyDescent="0.25">
      <c r="A378" s="9" t="s">
        <v>1963</v>
      </c>
      <c r="B378" s="9">
        <f>VLOOKUP($A378,Basis!$A:$P,4,FALSE)</f>
        <v>52.216253900017797</v>
      </c>
      <c r="C378" s="9">
        <f>VLOOKUP($A378,Basis!$A:$P,5,FALSE)</f>
        <v>5.1304262224632602</v>
      </c>
      <c r="D378" s="9" t="str">
        <f>VLOOKUP($A378,Basis!$A:$P,6,FALSE)</f>
        <v>Bonifaciuslaan</v>
      </c>
      <c r="E378" s="9" t="str">
        <f>VLOOKUP($A378,Basis!$A:$P,7,FALSE)</f>
        <v>201</v>
      </c>
      <c r="F378" s="9" t="str">
        <f>VLOOKUP($A378,Basis!$A:$P,8,FALSE)</f>
        <v>1216PN</v>
      </c>
      <c r="G378" s="9" t="str">
        <f>VLOOKUP($A378,Basis!$A:$P,9,FALSE)</f>
        <v>Hilversum</v>
      </c>
      <c r="H378" s="9" t="str">
        <f>VLOOKUP($A378,Basis!$A:$P,11,FALSE)</f>
        <v>REST</v>
      </c>
      <c r="I378" s="9" t="str">
        <f>VLOOKUP($A378,Basis!$A:$P,13,FALSE)</f>
        <v>Ondergronds</v>
      </c>
      <c r="J378" s="9" t="str">
        <f>VLOOKUP($A378,Basis!$A:$P,16,FALSE)</f>
        <v>BAMRUB2014</v>
      </c>
    </row>
    <row r="379" spans="1:10" x14ac:dyDescent="0.25">
      <c r="A379" s="9" t="s">
        <v>2038</v>
      </c>
      <c r="B379" s="9">
        <f>VLOOKUP($A379,Basis!$A:$P,4,FALSE)</f>
        <v>52.2162337834502</v>
      </c>
      <c r="C379" s="9">
        <f>VLOOKUP($A379,Basis!$A:$P,5,FALSE)</f>
        <v>5.13048355468095</v>
      </c>
      <c r="D379" s="9" t="str">
        <f>VLOOKUP($A379,Basis!$A:$P,6,FALSE)</f>
        <v>Bonifaciuslaan</v>
      </c>
      <c r="E379" s="9" t="str">
        <f>VLOOKUP($A379,Basis!$A:$P,7,FALSE)</f>
        <v>201</v>
      </c>
      <c r="F379" s="9" t="str">
        <f>VLOOKUP($A379,Basis!$A:$P,8,FALSE)</f>
        <v>1216PN</v>
      </c>
      <c r="G379" s="9" t="str">
        <f>VLOOKUP($A379,Basis!$A:$P,9,FALSE)</f>
        <v>Hilversum</v>
      </c>
      <c r="H379" s="9" t="str">
        <f>VLOOKUP($A379,Basis!$A:$P,11,FALSE)</f>
        <v>REST</v>
      </c>
      <c r="I379" s="9" t="str">
        <f>VLOOKUP($A379,Basis!$A:$P,13,FALSE)</f>
        <v>Ondergronds</v>
      </c>
      <c r="J379" s="9" t="str">
        <f>VLOOKUP($A379,Basis!$A:$P,16,FALSE)</f>
        <v>BAMRUB2014</v>
      </c>
    </row>
    <row r="380" spans="1:10" x14ac:dyDescent="0.25">
      <c r="A380" s="9" t="s">
        <v>4384</v>
      </c>
      <c r="B380" s="9">
        <f>VLOOKUP($A380,Basis!$A:$P,4,FALSE)</f>
        <v>52.218421040000003</v>
      </c>
      <c r="C380" s="9">
        <f>VLOOKUP($A380,Basis!$A:$P,5,FALSE)</f>
        <v>5.1431930000000001</v>
      </c>
      <c r="D380" s="9" t="str">
        <f>VLOOKUP($A380,Basis!$A:$P,6,FALSE)</f>
        <v>Johannes Huslaan</v>
      </c>
      <c r="E380" s="9" t="str">
        <f>VLOOKUP($A380,Basis!$A:$P,7,FALSE)</f>
        <v>2</v>
      </c>
      <c r="F380" s="9" t="str">
        <f>VLOOKUP($A380,Basis!$A:$P,8,FALSE)</f>
        <v>1216RB</v>
      </c>
      <c r="G380" s="9" t="str">
        <f>VLOOKUP($A380,Basis!$A:$P,9,FALSE)</f>
        <v>Hilversum</v>
      </c>
      <c r="H380" s="9" t="str">
        <f>VLOOKUP($A380,Basis!$A:$P,11,FALSE)</f>
        <v>GFT</v>
      </c>
      <c r="I380" s="9" t="str">
        <f>VLOOKUP($A380,Basis!$A:$P,13,FALSE)</f>
        <v>Bovengronds</v>
      </c>
      <c r="J380" s="9" t="str">
        <f>VLOOKUP($A380,Basis!$A:$P,16,FALSE)</f>
        <v>MCBG242021</v>
      </c>
    </row>
    <row r="381" spans="1:10" x14ac:dyDescent="0.25">
      <c r="A381" s="9" t="s">
        <v>2070</v>
      </c>
      <c r="B381" s="9">
        <f>VLOOKUP($A381,Basis!$A:$P,4,FALSE)</f>
        <v>52.218421041082799</v>
      </c>
      <c r="C381" s="9">
        <f>VLOOKUP($A381,Basis!$A:$P,5,FALSE)</f>
        <v>5.1431931182790001</v>
      </c>
      <c r="D381" s="9" t="str">
        <f>VLOOKUP($A381,Basis!$A:$P,6,FALSE)</f>
        <v>Johannes Huslaan</v>
      </c>
      <c r="E381" s="9" t="str">
        <f>VLOOKUP($A381,Basis!$A:$P,7,FALSE)</f>
        <v>2</v>
      </c>
      <c r="F381" s="9" t="str">
        <f>VLOOKUP($A381,Basis!$A:$P,8,FALSE)</f>
        <v>1216RB</v>
      </c>
      <c r="G381" s="9" t="str">
        <f>VLOOKUP($A381,Basis!$A:$P,9,FALSE)</f>
        <v>Hilversum</v>
      </c>
      <c r="H381" s="9" t="str">
        <f>VLOOKUP($A381,Basis!$A:$P,11,FALSE)</f>
        <v>REST</v>
      </c>
      <c r="I381" s="9" t="str">
        <f>VLOOKUP($A381,Basis!$A:$P,13,FALSE)</f>
        <v>Ondergronds</v>
      </c>
      <c r="J381" s="9" t="str">
        <f>VLOOKUP($A381,Basis!$A:$P,16,FALSE)</f>
        <v>HMISOL2020</v>
      </c>
    </row>
    <row r="382" spans="1:10" x14ac:dyDescent="0.25">
      <c r="A382" s="9" t="s">
        <v>3059</v>
      </c>
      <c r="B382" s="9">
        <f>VLOOKUP($A382,Basis!$A:$P,4,FALSE)</f>
        <v>52.218364000000001</v>
      </c>
      <c r="C382" s="9">
        <f>VLOOKUP($A382,Basis!$A:$P,5,FALSE)</f>
        <v>5.143319</v>
      </c>
      <c r="D382" s="9" t="str">
        <f>VLOOKUP($A382,Basis!$A:$P,6,FALSE)</f>
        <v>Johannes Huslaan</v>
      </c>
      <c r="E382" s="9" t="str">
        <f>VLOOKUP($A382,Basis!$A:$P,7,FALSE)</f>
        <v>2</v>
      </c>
      <c r="F382" s="9" t="str">
        <f>VLOOKUP($A382,Basis!$A:$P,8,FALSE)</f>
        <v>1216RB</v>
      </c>
      <c r="G382" s="9" t="str">
        <f>VLOOKUP($A382,Basis!$A:$P,9,FALSE)</f>
        <v>Hilversum</v>
      </c>
      <c r="H382" s="9" t="str">
        <f>VLOOKUP($A382,Basis!$A:$P,11,FALSE)</f>
        <v>PMD</v>
      </c>
      <c r="I382" s="9" t="str">
        <f>VLOOKUP($A382,Basis!$A:$P,13,FALSE)</f>
        <v>Ondergronds</v>
      </c>
      <c r="J382" s="9" t="str">
        <f>VLOOKUP($A382,Basis!$A:$P,16,FALSE)</f>
        <v>HMISOL2020</v>
      </c>
    </row>
    <row r="383" spans="1:10" x14ac:dyDescent="0.25">
      <c r="A383" s="9" t="s">
        <v>3803</v>
      </c>
      <c r="B383" s="9">
        <f>VLOOKUP($A383,Basis!$A:$P,4,FALSE)</f>
        <v>52.218941999999998</v>
      </c>
      <c r="C383" s="9">
        <f>VLOOKUP($A383,Basis!$A:$P,5,FALSE)</f>
        <v>5.1445939999999997</v>
      </c>
      <c r="D383" s="9" t="str">
        <f>VLOOKUP($A383,Basis!$A:$P,6,FALSE)</f>
        <v>Johannes Huslaan</v>
      </c>
      <c r="E383" s="9" t="str">
        <f>VLOOKUP($A383,Basis!$A:$P,7,FALSE)</f>
        <v>164</v>
      </c>
      <c r="F383" s="9" t="str">
        <f>VLOOKUP($A383,Basis!$A:$P,8,FALSE)</f>
        <v>1216RH</v>
      </c>
      <c r="G383" s="9" t="str">
        <f>VLOOKUP($A383,Basis!$A:$P,9,FALSE)</f>
        <v>Hilversum</v>
      </c>
      <c r="H383" s="9" t="str">
        <f>VLOOKUP($A383,Basis!$A:$P,11,FALSE)</f>
        <v>REST</v>
      </c>
      <c r="I383" s="9" t="str">
        <f>VLOOKUP($A383,Basis!$A:$P,13,FALSE)</f>
        <v>Ondergronds</v>
      </c>
      <c r="J383" s="9" t="str">
        <f>VLOOKUP($A383,Basis!$A:$P,16,FALSE)</f>
        <v>HMISOL2020</v>
      </c>
    </row>
    <row r="384" spans="1:10" x14ac:dyDescent="0.25">
      <c r="A384" s="9" t="s">
        <v>3273</v>
      </c>
      <c r="B384" s="9">
        <f>VLOOKUP($A384,Basis!$A:$P,4,FALSE)</f>
        <v>52.219119463164603</v>
      </c>
      <c r="C384" s="9">
        <f>VLOOKUP($A384,Basis!$A:$P,5,FALSE)</f>
        <v>5.1444761361974702</v>
      </c>
      <c r="D384" s="9" t="str">
        <f>VLOOKUP($A384,Basis!$A:$P,6,FALSE)</f>
        <v>Johannes Huslaan</v>
      </c>
      <c r="E384" s="9" t="str">
        <f>VLOOKUP($A384,Basis!$A:$P,7,FALSE)</f>
        <v>164</v>
      </c>
      <c r="F384" s="9" t="str">
        <f>VLOOKUP($A384,Basis!$A:$P,8,FALSE)</f>
        <v>1216RH</v>
      </c>
      <c r="G384" s="9" t="str">
        <f>VLOOKUP($A384,Basis!$A:$P,9,FALSE)</f>
        <v>Hilversum</v>
      </c>
      <c r="H384" s="9" t="str">
        <f>VLOOKUP($A384,Basis!$A:$P,11,FALSE)</f>
        <v>PMD</v>
      </c>
      <c r="I384" s="9" t="str">
        <f>VLOOKUP($A384,Basis!$A:$P,13,FALSE)</f>
        <v>Ondergronds</v>
      </c>
      <c r="J384" s="9" t="str">
        <f>VLOOKUP($A384,Basis!$A:$P,16,FALSE)</f>
        <v>HMISOL2020</v>
      </c>
    </row>
    <row r="385" spans="1:10" x14ac:dyDescent="0.25">
      <c r="A385" s="9" t="s">
        <v>381</v>
      </c>
      <c r="B385" s="9">
        <f>VLOOKUP($A385,Basis!$A:$P,4,FALSE)</f>
        <v>52.216087440000003</v>
      </c>
      <c r="C385" s="9">
        <f>VLOOKUP($A385,Basis!$A:$P,5,FALSE)</f>
        <v>5.1451967999999999</v>
      </c>
      <c r="D385" s="9" t="str">
        <f>VLOOKUP($A385,Basis!$A:$P,6,FALSE)</f>
        <v>Kerkelandenlaan</v>
      </c>
      <c r="E385" s="9" t="str">
        <f>VLOOKUP($A385,Basis!$A:$P,7,FALSE)</f>
        <v>7A</v>
      </c>
      <c r="F385" s="9" t="str">
        <f>VLOOKUP($A385,Basis!$A:$P,8,FALSE)</f>
        <v>1216RP</v>
      </c>
      <c r="G385" s="9" t="str">
        <f>VLOOKUP($A385,Basis!$A:$P,9,FALSE)</f>
        <v>Hilversum</v>
      </c>
      <c r="H385" s="9" t="str">
        <f>VLOOKUP($A385,Basis!$A:$P,11,FALSE)</f>
        <v>GFT</v>
      </c>
      <c r="I385" s="9" t="str">
        <f>VLOOKUP($A385,Basis!$A:$P,13,FALSE)</f>
        <v>Bovengronds</v>
      </c>
      <c r="J385" s="9" t="str">
        <f>VLOOKUP($A385,Basis!$A:$P,16,FALSE)</f>
        <v>MCBG242022</v>
      </c>
    </row>
    <row r="386" spans="1:10" x14ac:dyDescent="0.25">
      <c r="A386" s="9" t="s">
        <v>3820</v>
      </c>
      <c r="B386" s="9">
        <f>VLOOKUP($A386,Basis!$A:$P,4,FALSE)</f>
        <v>52.216057134840803</v>
      </c>
      <c r="C386" s="9">
        <f>VLOOKUP($A386,Basis!$A:$P,5,FALSE)</f>
        <v>5.1452114805627103</v>
      </c>
      <c r="D386" s="9" t="str">
        <f>VLOOKUP($A386,Basis!$A:$P,6,FALSE)</f>
        <v>Kerkelandenlaan</v>
      </c>
      <c r="E386" s="9" t="str">
        <f>VLOOKUP($A386,Basis!$A:$P,7,FALSE)</f>
        <v>7A</v>
      </c>
      <c r="F386" s="9" t="str">
        <f>VLOOKUP($A386,Basis!$A:$P,8,FALSE)</f>
        <v>1216RP</v>
      </c>
      <c r="G386" s="9" t="str">
        <f>VLOOKUP($A386,Basis!$A:$P,9,FALSE)</f>
        <v>Hilversum</v>
      </c>
      <c r="H386" s="9" t="str">
        <f>VLOOKUP($A386,Basis!$A:$P,11,FALSE)</f>
        <v>REST</v>
      </c>
      <c r="I386" s="9" t="str">
        <f>VLOOKUP($A386,Basis!$A:$P,13,FALSE)</f>
        <v>OGDUO</v>
      </c>
      <c r="J386" s="9" t="str">
        <f>VLOOKUP($A386,Basis!$A:$P,16,FALSE)</f>
        <v>HMIDUO2022</v>
      </c>
    </row>
    <row r="387" spans="1:10" x14ac:dyDescent="0.25">
      <c r="A387" s="9" t="s">
        <v>3822</v>
      </c>
      <c r="B387" s="9">
        <f>VLOOKUP($A387,Basis!$A:$P,4,FALSE)</f>
        <v>52.216016985524597</v>
      </c>
      <c r="C387" s="9">
        <f>VLOOKUP($A387,Basis!$A:$P,5,FALSE)</f>
        <v>5.1453463453847403</v>
      </c>
      <c r="D387" s="9" t="str">
        <f>VLOOKUP($A387,Basis!$A:$P,6,FALSE)</f>
        <v>Kerkelandenlaan</v>
      </c>
      <c r="E387" s="9" t="str">
        <f>VLOOKUP($A387,Basis!$A:$P,7,FALSE)</f>
        <v>7A</v>
      </c>
      <c r="F387" s="9" t="str">
        <f>VLOOKUP($A387,Basis!$A:$P,8,FALSE)</f>
        <v>1216RP</v>
      </c>
      <c r="G387" s="9" t="str">
        <f>VLOOKUP($A387,Basis!$A:$P,9,FALSE)</f>
        <v>Hilversum</v>
      </c>
      <c r="H387" s="9" t="str">
        <f>VLOOKUP($A387,Basis!$A:$P,11,FALSE)</f>
        <v>PMD</v>
      </c>
      <c r="I387" s="9" t="str">
        <f>VLOOKUP($A387,Basis!$A:$P,13,FALSE)</f>
        <v>OGDUO</v>
      </c>
      <c r="J387" s="9" t="str">
        <f>VLOOKUP($A387,Basis!$A:$P,16,FALSE)</f>
        <v>HMIDUO2022</v>
      </c>
    </row>
    <row r="388" spans="1:10" x14ac:dyDescent="0.25">
      <c r="A388" s="9" t="s">
        <v>472</v>
      </c>
      <c r="B388" s="9">
        <f>VLOOKUP($A388,Basis!$A:$P,4,FALSE)</f>
        <v>52.215530395507798</v>
      </c>
      <c r="C388" s="9">
        <f>VLOOKUP($A388,Basis!$A:$P,5,FALSE)</f>
        <v>5.1461710929870597</v>
      </c>
      <c r="D388" s="9" t="str">
        <f>VLOOKUP($A388,Basis!$A:$P,6,FALSE)</f>
        <v>Kerkelandenlaan</v>
      </c>
      <c r="E388" s="9" t="str">
        <f>VLOOKUP($A388,Basis!$A:$P,7,FALSE)</f>
        <v>23A</v>
      </c>
      <c r="F388" s="9" t="str">
        <f>VLOOKUP($A388,Basis!$A:$P,8,FALSE)</f>
        <v>1216RR</v>
      </c>
      <c r="G388" s="9" t="str">
        <f>VLOOKUP($A388,Basis!$A:$P,9,FALSE)</f>
        <v>Hilversum</v>
      </c>
      <c r="H388" s="9" t="str">
        <f>VLOOKUP($A388,Basis!$A:$P,11,FALSE)</f>
        <v>GFT</v>
      </c>
      <c r="I388" s="9" t="str">
        <f>VLOOKUP($A388,Basis!$A:$P,13,FALSE)</f>
        <v>Bovengronds</v>
      </c>
      <c r="J388" s="9" t="str">
        <f>VLOOKUP($A388,Basis!$A:$P,16,FALSE)</f>
        <v>MCBG242020</v>
      </c>
    </row>
    <row r="389" spans="1:10" x14ac:dyDescent="0.25">
      <c r="A389" s="9" t="s">
        <v>703</v>
      </c>
      <c r="B389" s="9">
        <f>VLOOKUP($A389,Basis!$A:$P,4,FALSE)</f>
        <v>52.215358734130902</v>
      </c>
      <c r="C389" s="9">
        <f>VLOOKUP($A389,Basis!$A:$P,5,FALSE)</f>
        <v>5.1463699340820304</v>
      </c>
      <c r="D389" s="9" t="str">
        <f>VLOOKUP($A389,Basis!$A:$P,6,FALSE)</f>
        <v>Kerkelandenlaan</v>
      </c>
      <c r="E389" s="9" t="str">
        <f>VLOOKUP($A389,Basis!$A:$P,7,FALSE)</f>
        <v>53A</v>
      </c>
      <c r="F389" s="9" t="str">
        <f>VLOOKUP($A389,Basis!$A:$P,8,FALSE)</f>
        <v>1216RR</v>
      </c>
      <c r="G389" s="9" t="str">
        <f>VLOOKUP($A389,Basis!$A:$P,9,FALSE)</f>
        <v>Hilversum</v>
      </c>
      <c r="H389" s="9" t="str">
        <f>VLOOKUP($A389,Basis!$A:$P,11,FALSE)</f>
        <v>GFT</v>
      </c>
      <c r="I389" s="9" t="str">
        <f>VLOOKUP($A389,Basis!$A:$P,13,FALSE)</f>
        <v>Bovengronds</v>
      </c>
      <c r="J389" s="9" t="str">
        <f>VLOOKUP($A389,Basis!$A:$P,16,FALSE)</f>
        <v>MCBG242020</v>
      </c>
    </row>
    <row r="390" spans="1:10" x14ac:dyDescent="0.25">
      <c r="A390" s="9" t="s">
        <v>3747</v>
      </c>
      <c r="B390" s="9">
        <f>VLOOKUP($A390,Basis!$A:$P,4,FALSE)</f>
        <v>52.215319999999998</v>
      </c>
      <c r="C390" s="9">
        <f>VLOOKUP($A390,Basis!$A:$P,5,FALSE)</f>
        <v>5.1461709989999997</v>
      </c>
      <c r="D390" s="9" t="str">
        <f>VLOOKUP($A390,Basis!$A:$P,6,FALSE)</f>
        <v>Kerkelandenlaan</v>
      </c>
      <c r="E390" s="9" t="str">
        <f>VLOOKUP($A390,Basis!$A:$P,7,FALSE)</f>
        <v>23A</v>
      </c>
      <c r="F390" s="9" t="str">
        <f>VLOOKUP($A390,Basis!$A:$P,8,FALSE)</f>
        <v>1216RR</v>
      </c>
      <c r="G390" s="9" t="str">
        <f>VLOOKUP($A390,Basis!$A:$P,9,FALSE)</f>
        <v>Hilversum</v>
      </c>
      <c r="H390" s="9" t="str">
        <f>VLOOKUP($A390,Basis!$A:$P,11,FALSE)</f>
        <v>OPK</v>
      </c>
      <c r="I390" s="9" t="str">
        <f>VLOOKUP($A390,Basis!$A:$P,13,FALSE)</f>
        <v>Ondergronds</v>
      </c>
      <c r="J390" s="9" t="str">
        <f>VLOOKUP($A390,Basis!$A:$P,16,FALSE)</f>
        <v>HMISOL2022</v>
      </c>
    </row>
    <row r="391" spans="1:10" x14ac:dyDescent="0.25">
      <c r="A391" s="9" t="s">
        <v>1035</v>
      </c>
      <c r="B391" s="9">
        <f>VLOOKUP($A391,Basis!$A:$P,4,FALSE)</f>
        <v>52.215530395507798</v>
      </c>
      <c r="C391" s="9">
        <f>VLOOKUP($A391,Basis!$A:$P,5,FALSE)</f>
        <v>5.1461710929870597</v>
      </c>
      <c r="D391" s="9" t="str">
        <f>VLOOKUP($A391,Basis!$A:$P,6,FALSE)</f>
        <v>Kerkelandenlaan</v>
      </c>
      <c r="E391" s="9" t="str">
        <f>VLOOKUP($A391,Basis!$A:$P,7,FALSE)</f>
        <v>23A</v>
      </c>
      <c r="F391" s="9" t="str">
        <f>VLOOKUP($A391,Basis!$A:$P,8,FALSE)</f>
        <v>1216RR</v>
      </c>
      <c r="G391" s="9" t="str">
        <f>VLOOKUP($A391,Basis!$A:$P,9,FALSE)</f>
        <v>Hilversum</v>
      </c>
      <c r="H391" s="9" t="str">
        <f>VLOOKUP($A391,Basis!$A:$P,11,FALSE)</f>
        <v>REST</v>
      </c>
      <c r="I391" s="9" t="str">
        <f>VLOOKUP($A391,Basis!$A:$P,13,FALSE)</f>
        <v>OGDUO</v>
      </c>
      <c r="J391" s="9" t="str">
        <f>VLOOKUP($A391,Basis!$A:$P,16,FALSE)</f>
        <v>HMIDUO2020</v>
      </c>
    </row>
    <row r="392" spans="1:10" x14ac:dyDescent="0.25">
      <c r="A392" s="9" t="s">
        <v>2976</v>
      </c>
      <c r="B392" s="9">
        <f>VLOOKUP($A392,Basis!$A:$P,4,FALSE)</f>
        <v>52.215417553719298</v>
      </c>
      <c r="C392" s="9">
        <f>VLOOKUP($A392,Basis!$A:$P,5,FALSE)</f>
        <v>5.1463225856471304</v>
      </c>
      <c r="D392" s="9" t="str">
        <f>VLOOKUP($A392,Basis!$A:$P,6,FALSE)</f>
        <v>Kerkelandenlaan</v>
      </c>
      <c r="E392" s="9" t="str">
        <f>VLOOKUP($A392,Basis!$A:$P,7,FALSE)</f>
        <v>53A</v>
      </c>
      <c r="F392" s="9" t="str">
        <f>VLOOKUP($A392,Basis!$A:$P,8,FALSE)</f>
        <v>1216RR</v>
      </c>
      <c r="G392" s="9" t="str">
        <f>VLOOKUP($A392,Basis!$A:$P,9,FALSE)</f>
        <v>Hilversum</v>
      </c>
      <c r="H392" s="9" t="str">
        <f>VLOOKUP($A392,Basis!$A:$P,11,FALSE)</f>
        <v>REST</v>
      </c>
      <c r="I392" s="9" t="str">
        <f>VLOOKUP($A392,Basis!$A:$P,13,FALSE)</f>
        <v>OGDUO</v>
      </c>
      <c r="J392" s="9" t="str">
        <f>VLOOKUP($A392,Basis!$A:$P,16,FALSE)</f>
        <v>HMIDUO2020</v>
      </c>
    </row>
    <row r="393" spans="1:10" x14ac:dyDescent="0.25">
      <c r="A393" s="9" t="s">
        <v>1033</v>
      </c>
      <c r="B393" s="9">
        <f>VLOOKUP($A393,Basis!$A:$P,4,FALSE)</f>
        <v>52.215530395507798</v>
      </c>
      <c r="C393" s="9">
        <f>VLOOKUP($A393,Basis!$A:$P,5,FALSE)</f>
        <v>5.1461710929870597</v>
      </c>
      <c r="D393" s="9" t="str">
        <f>VLOOKUP($A393,Basis!$A:$P,6,FALSE)</f>
        <v>Kerkelandenlaan</v>
      </c>
      <c r="E393" s="9" t="str">
        <f>VLOOKUP($A393,Basis!$A:$P,7,FALSE)</f>
        <v>23A</v>
      </c>
      <c r="F393" s="9" t="str">
        <f>VLOOKUP($A393,Basis!$A:$P,8,FALSE)</f>
        <v>1216RR</v>
      </c>
      <c r="G393" s="9" t="str">
        <f>VLOOKUP($A393,Basis!$A:$P,9,FALSE)</f>
        <v>Hilversum</v>
      </c>
      <c r="H393" s="9" t="str">
        <f>VLOOKUP($A393,Basis!$A:$P,11,FALSE)</f>
        <v>PMD</v>
      </c>
      <c r="I393" s="9" t="str">
        <f>VLOOKUP($A393,Basis!$A:$P,13,FALSE)</f>
        <v>OGDUO</v>
      </c>
      <c r="J393" s="9" t="str">
        <f>VLOOKUP($A393,Basis!$A:$P,16,FALSE)</f>
        <v>HMIDUO2020</v>
      </c>
    </row>
    <row r="394" spans="1:10" x14ac:dyDescent="0.25">
      <c r="A394" s="9" t="s">
        <v>1022</v>
      </c>
      <c r="B394" s="9">
        <f>VLOOKUP($A394,Basis!$A:$P,4,FALSE)</f>
        <v>52.215358734130902</v>
      </c>
      <c r="C394" s="9">
        <f>VLOOKUP($A394,Basis!$A:$P,5,FALSE)</f>
        <v>5.1463699340820304</v>
      </c>
      <c r="D394" s="9" t="str">
        <f>VLOOKUP($A394,Basis!$A:$P,6,FALSE)</f>
        <v>Kerkelandenlaan</v>
      </c>
      <c r="E394" s="9" t="str">
        <f>VLOOKUP($A394,Basis!$A:$P,7,FALSE)</f>
        <v>53A</v>
      </c>
      <c r="F394" s="9" t="str">
        <f>VLOOKUP($A394,Basis!$A:$P,8,FALSE)</f>
        <v>1216RR</v>
      </c>
      <c r="G394" s="9" t="str">
        <f>VLOOKUP($A394,Basis!$A:$P,9,FALSE)</f>
        <v>Hilversum</v>
      </c>
      <c r="H394" s="9" t="str">
        <f>VLOOKUP($A394,Basis!$A:$P,11,FALSE)</f>
        <v>PMD</v>
      </c>
      <c r="I394" s="9" t="str">
        <f>VLOOKUP($A394,Basis!$A:$P,13,FALSE)</f>
        <v>OGDUO</v>
      </c>
      <c r="J394" s="9" t="str">
        <f>VLOOKUP($A394,Basis!$A:$P,16,FALSE)</f>
        <v>HMIDUO2020</v>
      </c>
    </row>
    <row r="395" spans="1:10" x14ac:dyDescent="0.25">
      <c r="A395" s="9" t="s">
        <v>1738</v>
      </c>
      <c r="B395" s="9">
        <f>VLOOKUP($A395,Basis!$A:$P,4,FALSE)</f>
        <v>52.219006999999998</v>
      </c>
      <c r="C395" s="9">
        <f>VLOOKUP($A395,Basis!$A:$P,5,FALSE)</f>
        <v>5.1276479999999998</v>
      </c>
      <c r="D395" s="9" t="str">
        <f>VLOOKUP($A395,Basis!$A:$P,6,FALSE)</f>
        <v>Willibrorduslaan</v>
      </c>
      <c r="E395" s="9" t="str">
        <f>VLOOKUP($A395,Basis!$A:$P,7,FALSE)</f>
        <v>153</v>
      </c>
      <c r="F395" s="9" t="str">
        <f>VLOOKUP($A395,Basis!$A:$P,8,FALSE)</f>
        <v>1216SP</v>
      </c>
      <c r="G395" s="9" t="str">
        <f>VLOOKUP($A395,Basis!$A:$P,9,FALSE)</f>
        <v>Hilversum</v>
      </c>
      <c r="H395" s="9" t="str">
        <f>VLOOKUP($A395,Basis!$A:$P,11,FALSE)</f>
        <v>REST</v>
      </c>
      <c r="I395" s="9" t="str">
        <f>VLOOKUP($A395,Basis!$A:$P,13,FALSE)</f>
        <v>Ondergronds</v>
      </c>
      <c r="J395" s="9" t="str">
        <f>VLOOKUP($A395,Basis!$A:$P,16,FALSE)</f>
        <v>HMISOL2021</v>
      </c>
    </row>
    <row r="396" spans="1:10" x14ac:dyDescent="0.25">
      <c r="A396" s="9" t="s">
        <v>4305</v>
      </c>
      <c r="B396" s="9">
        <f>VLOOKUP($A396,Basis!$A:$P,4,FALSE)</f>
        <v>52.219006999999998</v>
      </c>
      <c r="C396" s="9">
        <f>VLOOKUP($A396,Basis!$A:$P,5,FALSE)</f>
        <v>5.1276479999999998</v>
      </c>
      <c r="D396" s="9" t="str">
        <f>VLOOKUP($A396,Basis!$A:$P,6,FALSE)</f>
        <v>Willibrorduslaan</v>
      </c>
      <c r="E396" s="9" t="str">
        <f>VLOOKUP($A396,Basis!$A:$P,7,FALSE)</f>
        <v>153</v>
      </c>
      <c r="F396" s="9" t="str">
        <f>VLOOKUP($A396,Basis!$A:$P,8,FALSE)</f>
        <v>1216SP</v>
      </c>
      <c r="G396" s="9" t="str">
        <f>VLOOKUP($A396,Basis!$A:$P,9,FALSE)</f>
        <v>Hilversum</v>
      </c>
      <c r="H396" s="9" t="str">
        <f>VLOOKUP($A396,Basis!$A:$P,11,FALSE)</f>
        <v>PMD</v>
      </c>
      <c r="I396" s="9" t="str">
        <f>VLOOKUP($A396,Basis!$A:$P,13,FALSE)</f>
        <v>Ondergronds</v>
      </c>
      <c r="J396" s="9" t="str">
        <f>VLOOKUP($A396,Basis!$A:$P,16,FALSE)</f>
        <v>HMISOL2020</v>
      </c>
    </row>
    <row r="397" spans="1:10" x14ac:dyDescent="0.25">
      <c r="A397" s="9" t="s">
        <v>4200</v>
      </c>
      <c r="B397" s="9">
        <f>VLOOKUP($A397,Basis!$A:$P,4,FALSE)</f>
        <v>52.219504999999998</v>
      </c>
      <c r="C397" s="9">
        <f>VLOOKUP($A397,Basis!$A:$P,5,FALSE)</f>
        <v>5.126868</v>
      </c>
      <c r="D397" s="9" t="str">
        <f>VLOOKUP($A397,Basis!$A:$P,6,FALSE)</f>
        <v>Willibrorduslaan</v>
      </c>
      <c r="E397" s="9" t="str">
        <f>VLOOKUP($A397,Basis!$A:$P,7,FALSE)</f>
        <v>222</v>
      </c>
      <c r="F397" s="9" t="str">
        <f>VLOOKUP($A397,Basis!$A:$P,8,FALSE)</f>
        <v>1216ST</v>
      </c>
      <c r="G397" s="9" t="str">
        <f>VLOOKUP($A397,Basis!$A:$P,9,FALSE)</f>
        <v>Hilversum</v>
      </c>
      <c r="H397" s="9" t="str">
        <f>VLOOKUP($A397,Basis!$A:$P,11,FALSE)</f>
        <v>GFT</v>
      </c>
      <c r="I397" s="9" t="str">
        <f>VLOOKUP($A397,Basis!$A:$P,13,FALSE)</f>
        <v>Bovengronds</v>
      </c>
      <c r="J397" s="9" t="str">
        <f>VLOOKUP($A397,Basis!$A:$P,16,FALSE)</f>
        <v>MCBG242021</v>
      </c>
    </row>
    <row r="398" spans="1:10" x14ac:dyDescent="0.25">
      <c r="A398" s="9" t="s">
        <v>3492</v>
      </c>
      <c r="B398" s="9">
        <f>VLOOKUP($A398,Basis!$A:$P,4,FALSE)</f>
        <v>52.219504999999998</v>
      </c>
      <c r="C398" s="9">
        <f>VLOOKUP($A398,Basis!$A:$P,5,FALSE)</f>
        <v>5.126868</v>
      </c>
      <c r="D398" s="9" t="str">
        <f>VLOOKUP($A398,Basis!$A:$P,6,FALSE)</f>
        <v>Willibrorduslaan</v>
      </c>
      <c r="E398" s="9" t="str">
        <f>VLOOKUP($A398,Basis!$A:$P,7,FALSE)</f>
        <v>222</v>
      </c>
      <c r="F398" s="9" t="str">
        <f>VLOOKUP($A398,Basis!$A:$P,8,FALSE)</f>
        <v>1216ST</v>
      </c>
      <c r="G398" s="9" t="str">
        <f>VLOOKUP($A398,Basis!$A:$P,9,FALSE)</f>
        <v>Hilversum</v>
      </c>
      <c r="H398" s="9" t="str">
        <f>VLOOKUP($A398,Basis!$A:$P,11,FALSE)</f>
        <v>REST</v>
      </c>
      <c r="I398" s="9" t="str">
        <f>VLOOKUP($A398,Basis!$A:$P,13,FALSE)</f>
        <v>OGDUO</v>
      </c>
      <c r="J398" s="9" t="str">
        <f>VLOOKUP($A398,Basis!$A:$P,16,FALSE)</f>
        <v>HMIDUO2021</v>
      </c>
    </row>
    <row r="399" spans="1:10" x14ac:dyDescent="0.25">
      <c r="A399" s="9" t="s">
        <v>4495</v>
      </c>
      <c r="B399" s="9">
        <f>VLOOKUP($A399,Basis!$A:$P,4,FALSE)</f>
        <v>52.219504999999998</v>
      </c>
      <c r="C399" s="9">
        <f>VLOOKUP($A399,Basis!$A:$P,5,FALSE)</f>
        <v>5.126868</v>
      </c>
      <c r="D399" s="9" t="str">
        <f>VLOOKUP($A399,Basis!$A:$P,6,FALSE)</f>
        <v>Willibrorduslaan</v>
      </c>
      <c r="E399" s="9" t="str">
        <f>VLOOKUP($A399,Basis!$A:$P,7,FALSE)</f>
        <v>222</v>
      </c>
      <c r="F399" s="9" t="str">
        <f>VLOOKUP($A399,Basis!$A:$P,8,FALSE)</f>
        <v>1216ST</v>
      </c>
      <c r="G399" s="9" t="str">
        <f>VLOOKUP($A399,Basis!$A:$P,9,FALSE)</f>
        <v>Hilversum</v>
      </c>
      <c r="H399" s="9" t="str">
        <f>VLOOKUP($A399,Basis!$A:$P,11,FALSE)</f>
        <v>PMD</v>
      </c>
      <c r="I399" s="9" t="str">
        <f>VLOOKUP($A399,Basis!$A:$P,13,FALSE)</f>
        <v>OGDUO</v>
      </c>
      <c r="J399" s="9" t="str">
        <f>VLOOKUP($A399,Basis!$A:$P,16,FALSE)</f>
        <v>HMIDUO2021</v>
      </c>
    </row>
    <row r="400" spans="1:10" x14ac:dyDescent="0.25">
      <c r="A400" s="9" t="s">
        <v>1838</v>
      </c>
      <c r="B400" s="9">
        <f>VLOOKUP($A400,Basis!$A:$P,4,FALSE)</f>
        <v>52.2187415650601</v>
      </c>
      <c r="C400" s="9">
        <f>VLOOKUP($A400,Basis!$A:$P,5,FALSE)</f>
        <v>5.1283666212159504</v>
      </c>
      <c r="D400" s="9" t="str">
        <f>VLOOKUP($A400,Basis!$A:$P,6,FALSE)</f>
        <v>Ludgeruslaan</v>
      </c>
      <c r="E400" s="9" t="str">
        <f>VLOOKUP($A400,Basis!$A:$P,7,FALSE)</f>
        <v>1</v>
      </c>
      <c r="F400" s="9" t="str">
        <f>VLOOKUP($A400,Basis!$A:$P,8,FALSE)</f>
        <v>1216SV</v>
      </c>
      <c r="G400" s="9" t="str">
        <f>VLOOKUP($A400,Basis!$A:$P,9,FALSE)</f>
        <v>Hilversum</v>
      </c>
      <c r="H400" s="9" t="str">
        <f>VLOOKUP($A400,Basis!$A:$P,11,FALSE)</f>
        <v>REST</v>
      </c>
      <c r="I400" s="9" t="str">
        <f>VLOOKUP($A400,Basis!$A:$P,13,FALSE)</f>
        <v>Ondergronds</v>
      </c>
      <c r="J400" s="9" t="str">
        <f>VLOOKUP($A400,Basis!$A:$P,16,FALSE)</f>
        <v>BAMRUB2016</v>
      </c>
    </row>
    <row r="401" spans="1:10" x14ac:dyDescent="0.25">
      <c r="A401" s="9" t="s">
        <v>1885</v>
      </c>
      <c r="B401" s="9">
        <f>VLOOKUP($A401,Basis!$A:$P,4,FALSE)</f>
        <v>52.215203605640902</v>
      </c>
      <c r="C401" s="9">
        <f>VLOOKUP($A401,Basis!$A:$P,5,FALSE)</f>
        <v>5.1345491129952796</v>
      </c>
      <c r="D401" s="9" t="str">
        <f>VLOOKUP($A401,Basis!$A:$P,6,FALSE)</f>
        <v>Kerkelandenlaan</v>
      </c>
      <c r="E401" s="9" t="str">
        <f>VLOOKUP($A401,Basis!$A:$P,7,FALSE)</f>
        <v>261</v>
      </c>
      <c r="F401" s="9" t="str">
        <f>VLOOKUP($A401,Basis!$A:$P,8,FALSE)</f>
        <v>1216TE</v>
      </c>
      <c r="G401" s="9" t="str">
        <f>VLOOKUP($A401,Basis!$A:$P,9,FALSE)</f>
        <v>Hilversum</v>
      </c>
      <c r="H401" s="9" t="str">
        <f>VLOOKUP($A401,Basis!$A:$P,11,FALSE)</f>
        <v>REST</v>
      </c>
      <c r="I401" s="9" t="str">
        <f>VLOOKUP($A401,Basis!$A:$P,13,FALSE)</f>
        <v>Ondergronds</v>
      </c>
      <c r="J401" s="9" t="str">
        <f>VLOOKUP($A401,Basis!$A:$P,16,FALSE)</f>
        <v>HMISOL2017</v>
      </c>
    </row>
    <row r="402" spans="1:10" x14ac:dyDescent="0.25">
      <c r="A402" s="9" t="s">
        <v>5613</v>
      </c>
      <c r="B402" s="9">
        <f>VLOOKUP($A402,Basis!$A:$P,4,FALSE)</f>
        <v>52.227474000000001</v>
      </c>
      <c r="C402" s="9">
        <f>VLOOKUP($A402,Basis!$A:$P,5,FALSE)</f>
        <v>5.1692020000000003</v>
      </c>
      <c r="D402" s="9" t="str">
        <f>VLOOKUP($A402,Basis!$A:$P,6,FALSE)</f>
        <v>Hoge Naarderweg</v>
      </c>
      <c r="E402" s="9" t="str">
        <f>VLOOKUP($A402,Basis!$A:$P,7,FALSE)</f>
        <v>1</v>
      </c>
      <c r="F402" s="9" t="str">
        <f>VLOOKUP($A402,Basis!$A:$P,8,FALSE)</f>
        <v>1217AB</v>
      </c>
      <c r="G402" s="9" t="str">
        <f>VLOOKUP($A402,Basis!$A:$P,9,FALSE)</f>
        <v>Hilversum</v>
      </c>
      <c r="H402" s="9" t="str">
        <f>VLOOKUP($A402,Basis!$A:$P,11,FALSE)</f>
        <v>GLAS</v>
      </c>
      <c r="I402" s="9" t="str">
        <f>VLOOKUP($A402,Basis!$A:$P,13,FALSE)</f>
        <v>Ondergronds</v>
      </c>
      <c r="J402" s="9" t="str">
        <f>VLOOKUP($A402,Basis!$A:$P,16,FALSE)</f>
        <v>Onbekend</v>
      </c>
    </row>
    <row r="403" spans="1:10" x14ac:dyDescent="0.25">
      <c r="A403" s="9" t="s">
        <v>5578</v>
      </c>
      <c r="B403" s="9">
        <f>VLOOKUP($A403,Basis!$A:$P,4,FALSE)</f>
        <v>52.241593999999999</v>
      </c>
      <c r="C403" s="9">
        <f>VLOOKUP($A403,Basis!$A:$P,5,FALSE)</f>
        <v>5.1608109999999998</v>
      </c>
      <c r="D403" s="9" t="str">
        <f>VLOOKUP($A403,Basis!$A:$P,6,FALSE)</f>
        <v>Bussummergrintweg</v>
      </c>
      <c r="E403" s="9" t="str">
        <f>VLOOKUP($A403,Basis!$A:$P,7,FALSE)</f>
        <v>67</v>
      </c>
      <c r="F403" s="9" t="str">
        <f>VLOOKUP($A403,Basis!$A:$P,8,FALSE)</f>
        <v>1217BN</v>
      </c>
      <c r="G403" s="9" t="str">
        <f>VLOOKUP($A403,Basis!$A:$P,9,FALSE)</f>
        <v>Hilversum</v>
      </c>
      <c r="H403" s="9" t="str">
        <f>VLOOKUP($A403,Basis!$A:$P,11,FALSE)</f>
        <v>GLAS</v>
      </c>
      <c r="I403" s="9" t="str">
        <f>VLOOKUP($A403,Basis!$A:$P,13,FALSE)</f>
        <v>Bovengronds</v>
      </c>
      <c r="J403" s="9" t="str">
        <f>VLOOKUP($A403,Basis!$A:$P,16,FALSE)</f>
        <v>Onbekend</v>
      </c>
    </row>
    <row r="404" spans="1:10" x14ac:dyDescent="0.25">
      <c r="A404" s="9" t="s">
        <v>5900</v>
      </c>
      <c r="B404" s="9">
        <f>VLOOKUP($A404,Basis!$A:$P,4,FALSE)</f>
        <v>52.23836</v>
      </c>
      <c r="C404" s="9">
        <f>VLOOKUP($A404,Basis!$A:$P,5,FALSE)</f>
        <v>5.1416680000000001</v>
      </c>
      <c r="D404" s="9" t="str">
        <f>VLOOKUP($A404,Basis!$A:$P,6,FALSE)</f>
        <v>Oude Meentweg</v>
      </c>
      <c r="E404" s="9" t="str">
        <f>VLOOKUP($A404,Basis!$A:$P,7,FALSE)</f>
        <v>1</v>
      </c>
      <c r="F404" s="9" t="str">
        <f>VLOOKUP($A404,Basis!$A:$P,8,FALSE)</f>
        <v>1217DA</v>
      </c>
      <c r="G404" s="9" t="str">
        <f>VLOOKUP($A404,Basis!$A:$P,9,FALSE)</f>
        <v>Hilversum</v>
      </c>
      <c r="H404" s="9" t="str">
        <f>VLOOKUP($A404,Basis!$A:$P,11,FALSE)</f>
        <v>PMD</v>
      </c>
      <c r="I404" s="9" t="str">
        <f>VLOOKUP($A404,Basis!$A:$P,13,FALSE)</f>
        <v>Bovengronds</v>
      </c>
      <c r="J404" s="9" t="str">
        <f>VLOOKUP($A404,Basis!$A:$P,16,FALSE)</f>
        <v>BAMBOV2012</v>
      </c>
    </row>
    <row r="405" spans="1:10" x14ac:dyDescent="0.25">
      <c r="A405" s="9" t="s">
        <v>5283</v>
      </c>
      <c r="B405" s="9">
        <f>VLOOKUP($A405,Basis!$A:$P,4,FALSE)</f>
        <v>52.23836</v>
      </c>
      <c r="C405" s="9">
        <f>VLOOKUP($A405,Basis!$A:$P,5,FALSE)</f>
        <v>5.1416680000000001</v>
      </c>
      <c r="D405" s="9" t="str">
        <f>VLOOKUP($A405,Basis!$A:$P,6,FALSE)</f>
        <v>Oude Meentweg</v>
      </c>
      <c r="E405" s="9" t="str">
        <f>VLOOKUP($A405,Basis!$A:$P,7,FALSE)</f>
        <v>1</v>
      </c>
      <c r="F405" s="9" t="str">
        <f>VLOOKUP($A405,Basis!$A:$P,8,FALSE)</f>
        <v>1217DA</v>
      </c>
      <c r="G405" s="9" t="str">
        <f>VLOOKUP($A405,Basis!$A:$P,9,FALSE)</f>
        <v>Hilversum</v>
      </c>
      <c r="H405" s="9" t="str">
        <f>VLOOKUP($A405,Basis!$A:$P,11,FALSE)</f>
        <v>GLAS</v>
      </c>
      <c r="I405" s="9" t="str">
        <f>VLOOKUP($A405,Basis!$A:$P,13,FALSE)</f>
        <v>Bovengronds</v>
      </c>
      <c r="J405" s="9" t="str">
        <f>VLOOKUP($A405,Basis!$A:$P,16,FALSE)</f>
        <v>Onbekend</v>
      </c>
    </row>
    <row r="406" spans="1:10" x14ac:dyDescent="0.25">
      <c r="A406" s="9" t="s">
        <v>1545</v>
      </c>
      <c r="B406" s="9">
        <f>VLOOKUP($A406,Basis!$A:$P,4,FALSE)</f>
        <v>52.24156799</v>
      </c>
      <c r="C406" s="9">
        <f>VLOOKUP($A406,Basis!$A:$P,5,FALSE)</f>
        <v>5.16470099</v>
      </c>
      <c r="D406" s="9" t="str">
        <f>VLOOKUP($A406,Basis!$A:$P,6,FALSE)</f>
        <v>Vivaldipark</v>
      </c>
      <c r="E406" s="9" t="str">
        <f>VLOOKUP($A406,Basis!$A:$P,7,FALSE)</f>
        <v>18</v>
      </c>
      <c r="F406" s="9" t="str">
        <f>VLOOKUP($A406,Basis!$A:$P,8,FALSE)</f>
        <v>1217DV</v>
      </c>
      <c r="G406" s="9" t="str">
        <f>VLOOKUP($A406,Basis!$A:$P,9,FALSE)</f>
        <v>Hilversum</v>
      </c>
      <c r="H406" s="9" t="str">
        <f>VLOOKUP($A406,Basis!$A:$P,11,FALSE)</f>
        <v>GFT</v>
      </c>
      <c r="I406" s="9" t="str">
        <f>VLOOKUP($A406,Basis!$A:$P,13,FALSE)</f>
        <v>Bovengronds</v>
      </c>
      <c r="J406" s="9" t="str">
        <f>VLOOKUP($A406,Basis!$A:$P,16,FALSE)</f>
        <v>MCBG242022</v>
      </c>
    </row>
    <row r="407" spans="1:10" x14ac:dyDescent="0.25">
      <c r="A407" s="9" t="s">
        <v>1564</v>
      </c>
      <c r="B407" s="9">
        <f>VLOOKUP($A407,Basis!$A:$P,4,FALSE)</f>
        <v>52.241451990000002</v>
      </c>
      <c r="C407" s="9">
        <f>VLOOKUP($A407,Basis!$A:$P,5,FALSE)</f>
        <v>5.1639519900000002</v>
      </c>
      <c r="D407" s="9" t="str">
        <f>VLOOKUP($A407,Basis!$A:$P,6,FALSE)</f>
        <v>Vivaldipark</v>
      </c>
      <c r="E407" s="9" t="str">
        <f>VLOOKUP($A407,Basis!$A:$P,7,FALSE)</f>
        <v>32</v>
      </c>
      <c r="F407" s="9" t="str">
        <f>VLOOKUP($A407,Basis!$A:$P,8,FALSE)</f>
        <v>1217DV</v>
      </c>
      <c r="G407" s="9" t="str">
        <f>VLOOKUP($A407,Basis!$A:$P,9,FALSE)</f>
        <v>Hilversum</v>
      </c>
      <c r="H407" s="9" t="str">
        <f>VLOOKUP($A407,Basis!$A:$P,11,FALSE)</f>
        <v>GFT</v>
      </c>
      <c r="I407" s="9" t="str">
        <f>VLOOKUP($A407,Basis!$A:$P,13,FALSE)</f>
        <v>Bovengronds</v>
      </c>
      <c r="J407" s="9" t="str">
        <f>VLOOKUP($A407,Basis!$A:$P,16,FALSE)</f>
        <v>MCBG242022</v>
      </c>
    </row>
    <row r="408" spans="1:10" x14ac:dyDescent="0.25">
      <c r="A408" s="9" t="s">
        <v>4900</v>
      </c>
      <c r="B408" s="9">
        <f>VLOOKUP($A408,Basis!$A:$P,4,FALSE)</f>
        <v>52.24156799</v>
      </c>
      <c r="C408" s="9">
        <f>VLOOKUP($A408,Basis!$A:$P,5,FALSE)</f>
        <v>5.16470099</v>
      </c>
      <c r="D408" s="9" t="str">
        <f>VLOOKUP($A408,Basis!$A:$P,6,FALSE)</f>
        <v>Vivaldipark</v>
      </c>
      <c r="E408" s="9" t="str">
        <f>VLOOKUP($A408,Basis!$A:$P,7,FALSE)</f>
        <v>18</v>
      </c>
      <c r="F408" s="9" t="str">
        <f>VLOOKUP($A408,Basis!$A:$P,8,FALSE)</f>
        <v>1217DV</v>
      </c>
      <c r="G408" s="9" t="str">
        <f>VLOOKUP($A408,Basis!$A:$P,9,FALSE)</f>
        <v>Hilversum</v>
      </c>
      <c r="H408" s="9" t="str">
        <f>VLOOKUP($A408,Basis!$A:$P,11,FALSE)</f>
        <v>OPK</v>
      </c>
      <c r="I408" s="9" t="str">
        <f>VLOOKUP($A408,Basis!$A:$P,13,FALSE)</f>
        <v>OGDUO</v>
      </c>
      <c r="J408" s="9" t="str">
        <f>VLOOKUP($A408,Basis!$A:$P,16,FALSE)</f>
        <v>HMIDUO2022</v>
      </c>
    </row>
    <row r="409" spans="1:10" x14ac:dyDescent="0.25">
      <c r="A409" s="9" t="s">
        <v>4947</v>
      </c>
      <c r="B409" s="9">
        <f>VLOOKUP($A409,Basis!$A:$P,4,FALSE)</f>
        <v>52.241451990000002</v>
      </c>
      <c r="C409" s="9">
        <f>VLOOKUP($A409,Basis!$A:$P,5,FALSE)</f>
        <v>5.1639519900000002</v>
      </c>
      <c r="D409" s="9" t="str">
        <f>VLOOKUP($A409,Basis!$A:$P,6,FALSE)</f>
        <v>Vivaldipark</v>
      </c>
      <c r="E409" s="9" t="str">
        <f>VLOOKUP($A409,Basis!$A:$P,7,FALSE)</f>
        <v>32</v>
      </c>
      <c r="F409" s="9" t="str">
        <f>VLOOKUP($A409,Basis!$A:$P,8,FALSE)</f>
        <v>1217DV</v>
      </c>
      <c r="G409" s="9" t="str">
        <f>VLOOKUP($A409,Basis!$A:$P,9,FALSE)</f>
        <v>Hilversum</v>
      </c>
      <c r="H409" s="9" t="str">
        <f>VLOOKUP($A409,Basis!$A:$P,11,FALSE)</f>
        <v>OPK</v>
      </c>
      <c r="I409" s="9" t="str">
        <f>VLOOKUP($A409,Basis!$A:$P,13,FALSE)</f>
        <v>OGDUO</v>
      </c>
      <c r="J409" s="9" t="str">
        <f>VLOOKUP($A409,Basis!$A:$P,16,FALSE)</f>
        <v>HMIDUO2022</v>
      </c>
    </row>
    <row r="410" spans="1:10" x14ac:dyDescent="0.25">
      <c r="A410" s="9" t="s">
        <v>4898</v>
      </c>
      <c r="B410" s="9">
        <f>VLOOKUP($A410,Basis!$A:$P,4,FALSE)</f>
        <v>52.24156799</v>
      </c>
      <c r="C410" s="9">
        <f>VLOOKUP($A410,Basis!$A:$P,5,FALSE)</f>
        <v>5.16470099</v>
      </c>
      <c r="D410" s="9" t="str">
        <f>VLOOKUP($A410,Basis!$A:$P,6,FALSE)</f>
        <v>Vivaldipark</v>
      </c>
      <c r="E410" s="9" t="str">
        <f>VLOOKUP($A410,Basis!$A:$P,7,FALSE)</f>
        <v>18</v>
      </c>
      <c r="F410" s="9" t="str">
        <f>VLOOKUP($A410,Basis!$A:$P,8,FALSE)</f>
        <v>1217DV</v>
      </c>
      <c r="G410" s="9" t="str">
        <f>VLOOKUP($A410,Basis!$A:$P,9,FALSE)</f>
        <v>Hilversum</v>
      </c>
      <c r="H410" s="9" t="str">
        <f>VLOOKUP($A410,Basis!$A:$P,11,FALSE)</f>
        <v>REST</v>
      </c>
      <c r="I410" s="9" t="str">
        <f>VLOOKUP($A410,Basis!$A:$P,13,FALSE)</f>
        <v>OGDUO</v>
      </c>
      <c r="J410" s="9" t="str">
        <f>VLOOKUP($A410,Basis!$A:$P,16,FALSE)</f>
        <v>HMIDUO2022</v>
      </c>
    </row>
    <row r="411" spans="1:10" x14ac:dyDescent="0.25">
      <c r="A411" s="9" t="s">
        <v>3955</v>
      </c>
      <c r="B411" s="9">
        <f>VLOOKUP($A411,Basis!$A:$P,4,FALSE)</f>
        <v>52.241451990000002</v>
      </c>
      <c r="C411" s="9">
        <f>VLOOKUP($A411,Basis!$A:$P,5,FALSE)</f>
        <v>5.1639519900000002</v>
      </c>
      <c r="D411" s="9" t="str">
        <f>VLOOKUP($A411,Basis!$A:$P,6,FALSE)</f>
        <v>Vivaldipark</v>
      </c>
      <c r="E411" s="9" t="str">
        <f>VLOOKUP($A411,Basis!$A:$P,7,FALSE)</f>
        <v>32</v>
      </c>
      <c r="F411" s="9" t="str">
        <f>VLOOKUP($A411,Basis!$A:$P,8,FALSE)</f>
        <v>1217DV</v>
      </c>
      <c r="G411" s="9" t="str">
        <f>VLOOKUP($A411,Basis!$A:$P,9,FALSE)</f>
        <v>Hilversum</v>
      </c>
      <c r="H411" s="9" t="str">
        <f>VLOOKUP($A411,Basis!$A:$P,11,FALSE)</f>
        <v>REST</v>
      </c>
      <c r="I411" s="9" t="str">
        <f>VLOOKUP($A411,Basis!$A:$P,13,FALSE)</f>
        <v>OGDUO</v>
      </c>
      <c r="J411" s="9" t="str">
        <f>VLOOKUP($A411,Basis!$A:$P,16,FALSE)</f>
        <v>HMIDUO2022</v>
      </c>
    </row>
    <row r="412" spans="1:10" x14ac:dyDescent="0.25">
      <c r="A412" s="9" t="s">
        <v>3150</v>
      </c>
      <c r="B412" s="9">
        <f>VLOOKUP($A412,Basis!$A:$P,4,FALSE)</f>
        <v>52.227096899999999</v>
      </c>
      <c r="C412" s="9">
        <f>VLOOKUP($A412,Basis!$A:$P,5,FALSE)</f>
        <v>5.1758221000000004</v>
      </c>
      <c r="D412" s="9" t="str">
        <f>VLOOKUP($A412,Basis!$A:$P,6,FALSE)</f>
        <v>Melkpad</v>
      </c>
      <c r="E412" s="9" t="str">
        <f>VLOOKUP($A412,Basis!$A:$P,7,FALSE)</f>
        <v>2A 2</v>
      </c>
      <c r="F412" s="9" t="str">
        <f>VLOOKUP($A412,Basis!$A:$P,8,FALSE)</f>
        <v>1217KC</v>
      </c>
      <c r="G412" s="9" t="str">
        <f>VLOOKUP($A412,Basis!$A:$P,9,FALSE)</f>
        <v>Hilversum</v>
      </c>
      <c r="H412" s="9" t="str">
        <f>VLOOKUP($A412,Basis!$A:$P,11,FALSE)</f>
        <v>REST</v>
      </c>
      <c r="I412" s="9" t="str">
        <f>VLOOKUP($A412,Basis!$A:$P,13,FALSE)</f>
        <v>Ondergronds</v>
      </c>
      <c r="J412" s="9" t="str">
        <f>VLOOKUP($A412,Basis!$A:$P,16,FALSE)</f>
        <v>HMISOL2018</v>
      </c>
    </row>
    <row r="413" spans="1:10" x14ac:dyDescent="0.25">
      <c r="A413" s="9" t="s">
        <v>2658</v>
      </c>
      <c r="B413" s="9">
        <f>VLOOKUP($A413,Basis!$A:$P,4,FALSE)</f>
        <v>52.227096899999999</v>
      </c>
      <c r="C413" s="9">
        <f>VLOOKUP($A413,Basis!$A:$P,5,FALSE)</f>
        <v>5.1758221000000004</v>
      </c>
      <c r="D413" s="9" t="str">
        <f>VLOOKUP($A413,Basis!$A:$P,6,FALSE)</f>
        <v>Melkpad</v>
      </c>
      <c r="E413" s="9" t="str">
        <f>VLOOKUP($A413,Basis!$A:$P,7,FALSE)</f>
        <v>2A 2</v>
      </c>
      <c r="F413" s="9" t="str">
        <f>VLOOKUP($A413,Basis!$A:$P,8,FALSE)</f>
        <v>1217KC</v>
      </c>
      <c r="G413" s="9" t="str">
        <f>VLOOKUP($A413,Basis!$A:$P,9,FALSE)</f>
        <v>Hilversum</v>
      </c>
      <c r="H413" s="9" t="str">
        <f>VLOOKUP($A413,Basis!$A:$P,11,FALSE)</f>
        <v>PMD</v>
      </c>
      <c r="I413" s="9" t="str">
        <f>VLOOKUP($A413,Basis!$A:$P,13,FALSE)</f>
        <v>Ondergronds</v>
      </c>
      <c r="J413" s="9" t="str">
        <f>VLOOKUP($A413,Basis!$A:$P,16,FALSE)</f>
        <v>HMISOL2018</v>
      </c>
    </row>
    <row r="414" spans="1:10" x14ac:dyDescent="0.25">
      <c r="A414" s="9" t="s">
        <v>2817</v>
      </c>
      <c r="B414" s="9">
        <f>VLOOKUP($A414,Basis!$A:$P,4,FALSE)</f>
        <v>52.229903999999998</v>
      </c>
      <c r="C414" s="9">
        <f>VLOOKUP($A414,Basis!$A:$P,5,FALSE)</f>
        <v>5.1663959999999998</v>
      </c>
      <c r="D414" s="9" t="str">
        <f>VLOOKUP($A414,Basis!$A:$P,6,FALSE)</f>
        <v>Koninginneweg</v>
      </c>
      <c r="E414" s="9" t="str">
        <f>VLOOKUP($A414,Basis!$A:$P,7,FALSE)</f>
        <v>5A</v>
      </c>
      <c r="F414" s="9" t="str">
        <f>VLOOKUP($A414,Basis!$A:$P,8,FALSE)</f>
        <v>1217KN</v>
      </c>
      <c r="G414" s="9" t="str">
        <f>VLOOKUP($A414,Basis!$A:$P,9,FALSE)</f>
        <v>Hilversum</v>
      </c>
      <c r="H414" s="9" t="str">
        <f>VLOOKUP($A414,Basis!$A:$P,11,FALSE)</f>
        <v>REST</v>
      </c>
      <c r="I414" s="9" t="str">
        <f>VLOOKUP($A414,Basis!$A:$P,13,FALSE)</f>
        <v>Semi</v>
      </c>
      <c r="J414" s="9" t="str">
        <f>VLOOKUP($A414,Basis!$A:$P,16,FALSE)</f>
        <v>KIKSOL2014</v>
      </c>
    </row>
    <row r="415" spans="1:10" x14ac:dyDescent="0.25">
      <c r="A415" s="9" t="s">
        <v>4516</v>
      </c>
      <c r="B415" s="9">
        <f>VLOOKUP($A415,Basis!$A:$P,4,FALSE)</f>
        <v>52.224355000000003</v>
      </c>
      <c r="C415" s="9">
        <f>VLOOKUP($A415,Basis!$A:$P,5,FALSE)</f>
        <v>5.1556800000000003</v>
      </c>
      <c r="D415" s="9" t="str">
        <f>VLOOKUP($A415,Basis!$A:$P,6,FALSE)</f>
        <v>Schuttersweg</v>
      </c>
      <c r="E415" s="9" t="str">
        <f>VLOOKUP($A415,Basis!$A:$P,7,FALSE)</f>
        <v>29</v>
      </c>
      <c r="F415" s="9" t="str">
        <f>VLOOKUP($A415,Basis!$A:$P,8,FALSE)</f>
        <v>1217PV</v>
      </c>
      <c r="G415" s="9" t="str">
        <f>VLOOKUP($A415,Basis!$A:$P,9,FALSE)</f>
        <v>Hilversum</v>
      </c>
      <c r="H415" s="9" t="str">
        <f>VLOOKUP($A415,Basis!$A:$P,11,FALSE)</f>
        <v>GFT</v>
      </c>
      <c r="I415" s="9" t="str">
        <f>VLOOKUP($A415,Basis!$A:$P,13,FALSE)</f>
        <v>Bovengronds</v>
      </c>
      <c r="J415" s="9" t="str">
        <f>VLOOKUP($A415,Basis!$A:$P,16,FALSE)</f>
        <v>MCBG242022</v>
      </c>
    </row>
    <row r="416" spans="1:10" x14ac:dyDescent="0.25">
      <c r="A416" s="9" t="s">
        <v>4959</v>
      </c>
      <c r="B416" s="9">
        <f>VLOOKUP($A416,Basis!$A:$P,4,FALSE)</f>
        <v>52.224355000000003</v>
      </c>
      <c r="C416" s="9">
        <f>VLOOKUP($A416,Basis!$A:$P,5,FALSE)</f>
        <v>5.1556800000000003</v>
      </c>
      <c r="D416" s="9" t="str">
        <f>VLOOKUP($A416,Basis!$A:$P,6,FALSE)</f>
        <v>Schuttersweg</v>
      </c>
      <c r="E416" s="9" t="str">
        <f>VLOOKUP($A416,Basis!$A:$P,7,FALSE)</f>
        <v>29</v>
      </c>
      <c r="F416" s="9" t="str">
        <f>VLOOKUP($A416,Basis!$A:$P,8,FALSE)</f>
        <v>1217PV</v>
      </c>
      <c r="G416" s="9" t="str">
        <f>VLOOKUP($A416,Basis!$A:$P,9,FALSE)</f>
        <v>Hilversum</v>
      </c>
      <c r="H416" s="9" t="str">
        <f>VLOOKUP($A416,Basis!$A:$P,11,FALSE)</f>
        <v>GFT</v>
      </c>
      <c r="I416" s="9" t="str">
        <f>VLOOKUP($A416,Basis!$A:$P,13,FALSE)</f>
        <v>Bovengronds</v>
      </c>
      <c r="J416" s="9" t="str">
        <f>VLOOKUP($A416,Basis!$A:$P,16,FALSE)</f>
        <v>MCBG242022</v>
      </c>
    </row>
    <row r="417" spans="1:10" x14ac:dyDescent="0.25">
      <c r="A417" s="9" t="s">
        <v>4665</v>
      </c>
      <c r="B417" s="9">
        <f>VLOOKUP($A417,Basis!$A:$P,4,FALSE)</f>
        <v>52.224355000000003</v>
      </c>
      <c r="C417" s="9">
        <f>VLOOKUP($A417,Basis!$A:$P,5,FALSE)</f>
        <v>5.1556800000000003</v>
      </c>
      <c r="D417" s="9" t="str">
        <f>VLOOKUP($A417,Basis!$A:$P,6,FALSE)</f>
        <v>Schuttersweg</v>
      </c>
      <c r="E417" s="9" t="str">
        <f>VLOOKUP($A417,Basis!$A:$P,7,FALSE)</f>
        <v>29</v>
      </c>
      <c r="F417" s="9" t="str">
        <f>VLOOKUP($A417,Basis!$A:$P,8,FALSE)</f>
        <v>1217PV</v>
      </c>
      <c r="G417" s="9" t="str">
        <f>VLOOKUP($A417,Basis!$A:$P,9,FALSE)</f>
        <v>Hilversum</v>
      </c>
      <c r="H417" s="9" t="str">
        <f>VLOOKUP($A417,Basis!$A:$P,11,FALSE)</f>
        <v>OPK</v>
      </c>
      <c r="I417" s="9" t="str">
        <f>VLOOKUP($A417,Basis!$A:$P,13,FALSE)</f>
        <v>Ondergronds</v>
      </c>
      <c r="J417" s="9" t="str">
        <f>VLOOKUP($A417,Basis!$A:$P,16,FALSE)</f>
        <v>HMISOL2022</v>
      </c>
    </row>
    <row r="418" spans="1:10" x14ac:dyDescent="0.25">
      <c r="A418" s="9" t="s">
        <v>3733</v>
      </c>
      <c r="B418" s="9">
        <f>VLOOKUP($A418,Basis!$A:$P,4,FALSE)</f>
        <v>52.224355000000003</v>
      </c>
      <c r="C418" s="9">
        <f>VLOOKUP($A418,Basis!$A:$P,5,FALSE)</f>
        <v>5.1556800000000003</v>
      </c>
      <c r="D418" s="9" t="str">
        <f>VLOOKUP($A418,Basis!$A:$P,6,FALSE)</f>
        <v>Schuttersweg</v>
      </c>
      <c r="E418" s="9" t="str">
        <f>VLOOKUP($A418,Basis!$A:$P,7,FALSE)</f>
        <v>29</v>
      </c>
      <c r="F418" s="9" t="str">
        <f>VLOOKUP($A418,Basis!$A:$P,8,FALSE)</f>
        <v>1217PV</v>
      </c>
      <c r="G418" s="9" t="str">
        <f>VLOOKUP($A418,Basis!$A:$P,9,FALSE)</f>
        <v>Hilversum</v>
      </c>
      <c r="H418" s="9" t="str">
        <f>VLOOKUP($A418,Basis!$A:$P,11,FALSE)</f>
        <v>REST</v>
      </c>
      <c r="I418" s="9" t="str">
        <f>VLOOKUP($A418,Basis!$A:$P,13,FALSE)</f>
        <v>OGDUO</v>
      </c>
      <c r="J418" s="9" t="str">
        <f>VLOOKUP($A418,Basis!$A:$P,16,FALSE)</f>
        <v>HMIDUO2022</v>
      </c>
    </row>
    <row r="419" spans="1:10" x14ac:dyDescent="0.25">
      <c r="A419" s="9" t="s">
        <v>4706</v>
      </c>
      <c r="B419" s="9">
        <f>VLOOKUP($A419,Basis!$A:$P,4,FALSE)</f>
        <v>52.224355000000003</v>
      </c>
      <c r="C419" s="9">
        <f>VLOOKUP($A419,Basis!$A:$P,5,FALSE)</f>
        <v>5.1556800000000003</v>
      </c>
      <c r="D419" s="9" t="str">
        <f>VLOOKUP($A419,Basis!$A:$P,6,FALSE)</f>
        <v>Schuttersweg</v>
      </c>
      <c r="E419" s="9" t="str">
        <f>VLOOKUP($A419,Basis!$A:$P,7,FALSE)</f>
        <v>29</v>
      </c>
      <c r="F419" s="9" t="str">
        <f>VLOOKUP($A419,Basis!$A:$P,8,FALSE)</f>
        <v>1217PV</v>
      </c>
      <c r="G419" s="9" t="str">
        <f>VLOOKUP($A419,Basis!$A:$P,9,FALSE)</f>
        <v>Hilversum</v>
      </c>
      <c r="H419" s="9" t="str">
        <f>VLOOKUP($A419,Basis!$A:$P,11,FALSE)</f>
        <v>PMD</v>
      </c>
      <c r="I419" s="9" t="str">
        <f>VLOOKUP($A419,Basis!$A:$P,13,FALSE)</f>
        <v>OGDUO</v>
      </c>
      <c r="J419" s="9" t="str">
        <f>VLOOKUP($A419,Basis!$A:$P,16,FALSE)</f>
        <v>HMIDUO2022</v>
      </c>
    </row>
    <row r="420" spans="1:10" x14ac:dyDescent="0.25">
      <c r="A420" s="9" t="s">
        <v>2668</v>
      </c>
      <c r="B420" s="9">
        <f>VLOOKUP($A420,Basis!$A:$P,4,FALSE)</f>
        <v>52.225325099999999</v>
      </c>
      <c r="C420" s="9">
        <f>VLOOKUP($A420,Basis!$A:$P,5,FALSE)</f>
        <v>5.1701280000000001</v>
      </c>
      <c r="D420" s="9" t="str">
        <f>VLOOKUP($A420,Basis!$A:$P,6,FALSE)</f>
        <v>Burgemeester Andriessenstraat</v>
      </c>
      <c r="E420" s="9" t="str">
        <f>VLOOKUP($A420,Basis!$A:$P,7,FALSE)</f>
        <v>8</v>
      </c>
      <c r="F420" s="9" t="str">
        <f>VLOOKUP($A420,Basis!$A:$P,8,FALSE)</f>
        <v>1217RG</v>
      </c>
      <c r="G420" s="9" t="str">
        <f>VLOOKUP($A420,Basis!$A:$P,9,FALSE)</f>
        <v>Hilversum</v>
      </c>
      <c r="H420" s="9" t="str">
        <f>VLOOKUP($A420,Basis!$A:$P,11,FALSE)</f>
        <v>REST</v>
      </c>
      <c r="I420" s="9" t="str">
        <f>VLOOKUP($A420,Basis!$A:$P,13,FALSE)</f>
        <v>Ondergronds</v>
      </c>
      <c r="J420" s="9" t="str">
        <f>VLOOKUP($A420,Basis!$A:$P,16,FALSE)</f>
        <v>HMISOL2016</v>
      </c>
    </row>
    <row r="421" spans="1:10" x14ac:dyDescent="0.25">
      <c r="A421" s="9" t="s">
        <v>2969</v>
      </c>
      <c r="B421" s="9">
        <f>VLOOKUP($A421,Basis!$A:$P,4,FALSE)</f>
        <v>52.225325099999999</v>
      </c>
      <c r="C421" s="9">
        <f>VLOOKUP($A421,Basis!$A:$P,5,FALSE)</f>
        <v>5.1701280000000001</v>
      </c>
      <c r="D421" s="9" t="str">
        <f>VLOOKUP($A421,Basis!$A:$P,6,FALSE)</f>
        <v>Burgemeester Andriessenstraat</v>
      </c>
      <c r="E421" s="9" t="str">
        <f>VLOOKUP($A421,Basis!$A:$P,7,FALSE)</f>
        <v>8</v>
      </c>
      <c r="F421" s="9" t="str">
        <f>VLOOKUP($A421,Basis!$A:$P,8,FALSE)</f>
        <v>1217RG</v>
      </c>
      <c r="G421" s="9" t="str">
        <f>VLOOKUP($A421,Basis!$A:$P,9,FALSE)</f>
        <v>Hilversum</v>
      </c>
      <c r="H421" s="9" t="str">
        <f>VLOOKUP($A421,Basis!$A:$P,11,FALSE)</f>
        <v>PMD</v>
      </c>
      <c r="I421" s="9" t="str">
        <f>VLOOKUP($A421,Basis!$A:$P,13,FALSE)</f>
        <v>Ondergronds</v>
      </c>
      <c r="J421" s="9" t="str">
        <f>VLOOKUP($A421,Basis!$A:$P,16,FALSE)</f>
        <v>HMISOL2017</v>
      </c>
    </row>
    <row r="422" spans="1:10" x14ac:dyDescent="0.25">
      <c r="A422" s="9" t="s">
        <v>3035</v>
      </c>
      <c r="B422" s="9">
        <f>VLOOKUP($A422,Basis!$A:$P,4,FALSE)</f>
        <v>52.225733287681102</v>
      </c>
      <c r="C422" s="9">
        <f>VLOOKUP($A422,Basis!$A:$P,5,FALSE)</f>
        <v>5.1697101071525102</v>
      </c>
      <c r="D422" s="9" t="str">
        <f>VLOOKUP($A422,Basis!$A:$P,6,FALSE)</f>
        <v>Burgemeester Andriessenstraat</v>
      </c>
      <c r="E422" s="9" t="str">
        <f>VLOOKUP($A422,Basis!$A:$P,7,FALSE)</f>
        <v>60</v>
      </c>
      <c r="F422" s="9" t="str">
        <f>VLOOKUP($A422,Basis!$A:$P,8,FALSE)</f>
        <v>1217RH</v>
      </c>
      <c r="G422" s="9" t="str">
        <f>VLOOKUP($A422,Basis!$A:$P,9,FALSE)</f>
        <v>Hilversum</v>
      </c>
      <c r="H422" s="9" t="str">
        <f>VLOOKUP($A422,Basis!$A:$P,11,FALSE)</f>
        <v>REST</v>
      </c>
      <c r="I422" s="9" t="str">
        <f>VLOOKUP($A422,Basis!$A:$P,13,FALSE)</f>
        <v>OGDUO</v>
      </c>
      <c r="J422" s="9" t="str">
        <f>VLOOKUP($A422,Basis!$A:$P,16,FALSE)</f>
        <v>HMIDUO2019</v>
      </c>
    </row>
    <row r="423" spans="1:10" x14ac:dyDescent="0.25">
      <c r="A423" s="9" t="s">
        <v>1089</v>
      </c>
      <c r="B423" s="9">
        <f>VLOOKUP($A423,Basis!$A:$P,4,FALSE)</f>
        <v>52.225734710693402</v>
      </c>
      <c r="C423" s="9">
        <f>VLOOKUP($A423,Basis!$A:$P,5,FALSE)</f>
        <v>5.1697101593017596</v>
      </c>
      <c r="D423" s="9" t="str">
        <f>VLOOKUP($A423,Basis!$A:$P,6,FALSE)</f>
        <v>Burgemeester Andriessenstraat</v>
      </c>
      <c r="E423" s="9" t="str">
        <f>VLOOKUP($A423,Basis!$A:$P,7,FALSE)</f>
        <v>60</v>
      </c>
      <c r="F423" s="9" t="str">
        <f>VLOOKUP($A423,Basis!$A:$P,8,FALSE)</f>
        <v>1217RH</v>
      </c>
      <c r="G423" s="9" t="str">
        <f>VLOOKUP($A423,Basis!$A:$P,9,FALSE)</f>
        <v>Hilversum</v>
      </c>
      <c r="H423" s="9" t="str">
        <f>VLOOKUP($A423,Basis!$A:$P,11,FALSE)</f>
        <v>PMD</v>
      </c>
      <c r="I423" s="9" t="str">
        <f>VLOOKUP($A423,Basis!$A:$P,13,FALSE)</f>
        <v>OGDUO</v>
      </c>
      <c r="J423" s="9" t="str">
        <f>VLOOKUP($A423,Basis!$A:$P,16,FALSE)</f>
        <v>HMIDUO2019</v>
      </c>
    </row>
    <row r="424" spans="1:10" x14ac:dyDescent="0.25">
      <c r="A424" s="9" t="s">
        <v>5549</v>
      </c>
      <c r="B424" s="9">
        <f>VLOOKUP($A424,Basis!$A:$P,4,FALSE)</f>
        <v>52.223044000000002</v>
      </c>
      <c r="C424" s="9">
        <f>VLOOKUP($A424,Basis!$A:$P,5,FALSE)</f>
        <v>5.1584890000000003</v>
      </c>
      <c r="D424" s="9" t="str">
        <f>VLOOKUP($A424,Basis!$A:$P,6,FALSE)</f>
        <v>Vaartweg</v>
      </c>
      <c r="E424" s="9" t="str">
        <f>VLOOKUP($A424,Basis!$A:$P,7,FALSE)</f>
        <v>129</v>
      </c>
      <c r="F424" s="9" t="str">
        <f>VLOOKUP($A424,Basis!$A:$P,8,FALSE)</f>
        <v>1217SN</v>
      </c>
      <c r="G424" s="9" t="str">
        <f>VLOOKUP($A424,Basis!$A:$P,9,FALSE)</f>
        <v>Hilversum</v>
      </c>
      <c r="H424" s="9" t="str">
        <f>VLOOKUP($A424,Basis!$A:$P,11,FALSE)</f>
        <v>GLAS</v>
      </c>
      <c r="I424" s="9" t="str">
        <f>VLOOKUP($A424,Basis!$A:$P,13,FALSE)</f>
        <v>Bovengronds</v>
      </c>
      <c r="J424" s="9" t="str">
        <f>VLOOKUP($A424,Basis!$A:$P,16,FALSE)</f>
        <v>Onbekend</v>
      </c>
    </row>
    <row r="425" spans="1:10" x14ac:dyDescent="0.25">
      <c r="A425" s="9" t="s">
        <v>3852</v>
      </c>
      <c r="B425" s="9">
        <f>VLOOKUP($A425,Basis!$A:$P,4,FALSE)</f>
        <v>52.222641000000003</v>
      </c>
      <c r="C425" s="9">
        <f>VLOOKUP($A425,Basis!$A:$P,5,FALSE)</f>
        <v>5.1662090000000003</v>
      </c>
      <c r="D425" s="9" t="str">
        <f>VLOOKUP($A425,Basis!$A:$P,6,FALSE)</f>
        <v>Vaartweg</v>
      </c>
      <c r="E425" s="9" t="str">
        <f>VLOOKUP($A425,Basis!$A:$P,7,FALSE)</f>
        <v>44 1</v>
      </c>
      <c r="F425" s="9" t="str">
        <f>VLOOKUP($A425,Basis!$A:$P,8,FALSE)</f>
        <v>1217SV</v>
      </c>
      <c r="G425" s="9" t="str">
        <f>VLOOKUP($A425,Basis!$A:$P,9,FALSE)</f>
        <v>Hilversum</v>
      </c>
      <c r="H425" s="9" t="str">
        <f>VLOOKUP($A425,Basis!$A:$P,11,FALSE)</f>
        <v>REST</v>
      </c>
      <c r="I425" s="9" t="str">
        <f>VLOOKUP($A425,Basis!$A:$P,13,FALSE)</f>
        <v>Ondergronds</v>
      </c>
      <c r="J425" s="9" t="str">
        <f>VLOOKUP($A425,Basis!$A:$P,16,FALSE)</f>
        <v>HMISOL2017</v>
      </c>
    </row>
    <row r="426" spans="1:10" x14ac:dyDescent="0.25">
      <c r="A426" s="9" t="s">
        <v>5618</v>
      </c>
      <c r="B426" s="9">
        <f>VLOOKUP($A426,Basis!$A:$P,4,FALSE)</f>
        <v>52.273893999999999</v>
      </c>
      <c r="C426" s="9">
        <f>VLOOKUP($A426,Basis!$A:$P,5,FALSE)</f>
        <v>5.1376059999999999</v>
      </c>
      <c r="D426" s="9" t="str">
        <f>VLOOKUP($A426,Basis!$A:$P,6,FALSE)</f>
        <v>Varenmeent</v>
      </c>
      <c r="E426" s="9" t="str">
        <f>VLOOKUP($A426,Basis!$A:$P,7,FALSE)</f>
        <v>2</v>
      </c>
      <c r="F426" s="9" t="str">
        <f>VLOOKUP($A426,Basis!$A:$P,8,FALSE)</f>
        <v>1218AP</v>
      </c>
      <c r="G426" s="9" t="str">
        <f>VLOOKUP($A426,Basis!$A:$P,9,FALSE)</f>
        <v>Hilversum</v>
      </c>
      <c r="H426" s="9" t="str">
        <f>VLOOKUP($A426,Basis!$A:$P,11,FALSE)</f>
        <v>GLAS</v>
      </c>
      <c r="I426" s="9" t="str">
        <f>VLOOKUP($A426,Basis!$A:$P,13,FALSE)</f>
        <v>Ondergronds</v>
      </c>
      <c r="J426" s="9" t="str">
        <f>VLOOKUP($A426,Basis!$A:$P,16,FALSE)</f>
        <v>Onbekend</v>
      </c>
    </row>
    <row r="427" spans="1:10" x14ac:dyDescent="0.25">
      <c r="A427" s="9" t="s">
        <v>4204</v>
      </c>
      <c r="B427" s="9">
        <f>VLOOKUP($A427,Basis!$A:$P,4,FALSE)</f>
        <v>52.271953000000003</v>
      </c>
      <c r="C427" s="9">
        <f>VLOOKUP($A427,Basis!$A:$P,5,FALSE)</f>
        <v>5.1378079999999997</v>
      </c>
      <c r="D427" s="9" t="str">
        <f>VLOOKUP($A427,Basis!$A:$P,6,FALSE)</f>
        <v>Noordermeent</v>
      </c>
      <c r="E427" s="9" t="str">
        <f>VLOOKUP($A427,Basis!$A:$P,7,FALSE)</f>
        <v>51</v>
      </c>
      <c r="F427" s="9" t="str">
        <f>VLOOKUP($A427,Basis!$A:$P,8,FALSE)</f>
        <v>1218CC</v>
      </c>
      <c r="G427" s="9" t="str">
        <f>VLOOKUP($A427,Basis!$A:$P,9,FALSE)</f>
        <v>Hilversum</v>
      </c>
      <c r="H427" s="9" t="str">
        <f>VLOOKUP($A427,Basis!$A:$P,11,FALSE)</f>
        <v>GFT</v>
      </c>
      <c r="I427" s="9" t="str">
        <f>VLOOKUP($A427,Basis!$A:$P,13,FALSE)</f>
        <v>Bovengronds</v>
      </c>
      <c r="J427" s="9" t="str">
        <f>VLOOKUP($A427,Basis!$A:$P,16,FALSE)</f>
        <v>MCBG242022</v>
      </c>
    </row>
    <row r="428" spans="1:10" x14ac:dyDescent="0.25">
      <c r="A428" s="9" t="s">
        <v>4929</v>
      </c>
      <c r="B428" s="9">
        <f>VLOOKUP($A428,Basis!$A:$P,4,FALSE)</f>
        <v>52.271953000000003</v>
      </c>
      <c r="C428" s="9">
        <f>VLOOKUP($A428,Basis!$A:$P,5,FALSE)</f>
        <v>5.1378079999999997</v>
      </c>
      <c r="D428" s="9" t="str">
        <f>VLOOKUP($A428,Basis!$A:$P,6,FALSE)</f>
        <v>Noordermeent</v>
      </c>
      <c r="E428" s="9" t="str">
        <f>VLOOKUP($A428,Basis!$A:$P,7,FALSE)</f>
        <v>51</v>
      </c>
      <c r="F428" s="9" t="str">
        <f>VLOOKUP($A428,Basis!$A:$P,8,FALSE)</f>
        <v>1218CC</v>
      </c>
      <c r="G428" s="9" t="str">
        <f>VLOOKUP($A428,Basis!$A:$P,9,FALSE)</f>
        <v>Hilversum</v>
      </c>
      <c r="H428" s="9" t="str">
        <f>VLOOKUP($A428,Basis!$A:$P,11,FALSE)</f>
        <v>OPK</v>
      </c>
      <c r="I428" s="9" t="str">
        <f>VLOOKUP($A428,Basis!$A:$P,13,FALSE)</f>
        <v>Ondergronds</v>
      </c>
      <c r="J428" s="9" t="str">
        <f>VLOOKUP($A428,Basis!$A:$P,16,FALSE)</f>
        <v>HMISOL2022</v>
      </c>
    </row>
    <row r="429" spans="1:10" x14ac:dyDescent="0.25">
      <c r="A429" s="9" t="s">
        <v>3813</v>
      </c>
      <c r="B429" s="9">
        <f>VLOOKUP($A429,Basis!$A:$P,4,FALSE)</f>
        <v>52.2719539</v>
      </c>
      <c r="C429" s="9">
        <f>VLOOKUP($A429,Basis!$A:$P,5,FALSE)</f>
        <v>5.1378079999999997</v>
      </c>
      <c r="D429" s="9" t="str">
        <f>VLOOKUP($A429,Basis!$A:$P,6,FALSE)</f>
        <v>Noordermeent</v>
      </c>
      <c r="E429" s="9" t="str">
        <f>VLOOKUP($A429,Basis!$A:$P,7,FALSE)</f>
        <v>51</v>
      </c>
      <c r="F429" s="9" t="str">
        <f>VLOOKUP($A429,Basis!$A:$P,8,FALSE)</f>
        <v>1218CC</v>
      </c>
      <c r="G429" s="9" t="str">
        <f>VLOOKUP($A429,Basis!$A:$P,9,FALSE)</f>
        <v>Hilversum</v>
      </c>
      <c r="H429" s="9" t="str">
        <f>VLOOKUP($A429,Basis!$A:$P,11,FALSE)</f>
        <v>REST</v>
      </c>
      <c r="I429" s="9" t="str">
        <f>VLOOKUP($A429,Basis!$A:$P,13,FALSE)</f>
        <v>OGDUO</v>
      </c>
      <c r="J429" s="9" t="str">
        <f>VLOOKUP($A429,Basis!$A:$P,16,FALSE)</f>
        <v>HMIDUO2022</v>
      </c>
    </row>
    <row r="430" spans="1:10" x14ac:dyDescent="0.25">
      <c r="A430" s="9" t="s">
        <v>4915</v>
      </c>
      <c r="B430" s="9">
        <f>VLOOKUP($A430,Basis!$A:$P,4,FALSE)</f>
        <v>52.2719539</v>
      </c>
      <c r="C430" s="9">
        <f>VLOOKUP($A430,Basis!$A:$P,5,FALSE)</f>
        <v>5.1378079999999997</v>
      </c>
      <c r="D430" s="9" t="str">
        <f>VLOOKUP($A430,Basis!$A:$P,6,FALSE)</f>
        <v>Noordermeent</v>
      </c>
      <c r="E430" s="9" t="str">
        <f>VLOOKUP($A430,Basis!$A:$P,7,FALSE)</f>
        <v>51</v>
      </c>
      <c r="F430" s="9" t="str">
        <f>VLOOKUP($A430,Basis!$A:$P,8,FALSE)</f>
        <v>1218CC</v>
      </c>
      <c r="G430" s="9" t="str">
        <f>VLOOKUP($A430,Basis!$A:$P,9,FALSE)</f>
        <v>Hilversum</v>
      </c>
      <c r="H430" s="9" t="str">
        <f>VLOOKUP($A430,Basis!$A:$P,11,FALSE)</f>
        <v>PMD</v>
      </c>
      <c r="I430" s="9" t="str">
        <f>VLOOKUP($A430,Basis!$A:$P,13,FALSE)</f>
        <v>OGDUO</v>
      </c>
      <c r="J430" s="9" t="str">
        <f>VLOOKUP($A430,Basis!$A:$P,16,FALSE)</f>
        <v>HMIDUO2022</v>
      </c>
    </row>
    <row r="431" spans="1:10" x14ac:dyDescent="0.25">
      <c r="A431" s="9" t="s">
        <v>6116</v>
      </c>
      <c r="B431" s="9">
        <f>VLOOKUP($A431,Basis!$A:$P,4,FALSE)</f>
        <v>52.271116999999997</v>
      </c>
      <c r="C431" s="9">
        <f>VLOOKUP($A431,Basis!$A:$P,5,FALSE)</f>
        <v>5.1382529999999997</v>
      </c>
      <c r="D431" s="9" t="str">
        <f>VLOOKUP($A431,Basis!$A:$P,6,FALSE)</f>
        <v>Zuidermeent</v>
      </c>
      <c r="E431" s="9" t="str">
        <f>VLOOKUP($A431,Basis!$A:$P,7,FALSE)</f>
        <v>8</v>
      </c>
      <c r="F431" s="9" t="str">
        <f>VLOOKUP($A431,Basis!$A:$P,8,FALSE)</f>
        <v>1218GW</v>
      </c>
      <c r="G431" s="9" t="str">
        <f>VLOOKUP($A431,Basis!$A:$P,9,FALSE)</f>
        <v>Hilversum</v>
      </c>
      <c r="H431" s="9" t="str">
        <f>VLOOKUP($A431,Basis!$A:$P,11,FALSE)</f>
        <v>PMD</v>
      </c>
      <c r="I431" s="9" t="str">
        <f>VLOOKUP($A431,Basis!$A:$P,13,FALSE)</f>
        <v>Bovengronds</v>
      </c>
      <c r="J431" s="9" t="str">
        <f>VLOOKUP($A431,Basis!$A:$P,16,FALSE)</f>
        <v>BAMBOV2012</v>
      </c>
    </row>
    <row r="432" spans="1:10" x14ac:dyDescent="0.25">
      <c r="A432" s="9" t="s">
        <v>6119</v>
      </c>
      <c r="B432" s="9">
        <f>VLOOKUP($A432,Basis!$A:$P,4,FALSE)</f>
        <v>52.271116999999997</v>
      </c>
      <c r="C432" s="9">
        <f>VLOOKUP($A432,Basis!$A:$P,5,FALSE)</f>
        <v>5.1382529999999997</v>
      </c>
      <c r="D432" s="9" t="str">
        <f>VLOOKUP($A432,Basis!$A:$P,6,FALSE)</f>
        <v>Zuidermeent</v>
      </c>
      <c r="E432" s="9" t="str">
        <f>VLOOKUP($A432,Basis!$A:$P,7,FALSE)</f>
        <v>8</v>
      </c>
      <c r="F432" s="9" t="str">
        <f>VLOOKUP($A432,Basis!$A:$P,8,FALSE)</f>
        <v>1218GW</v>
      </c>
      <c r="G432" s="9" t="str">
        <f>VLOOKUP($A432,Basis!$A:$P,9,FALSE)</f>
        <v>Hilversum</v>
      </c>
      <c r="H432" s="9" t="str">
        <f>VLOOKUP($A432,Basis!$A:$P,11,FALSE)</f>
        <v>PMD</v>
      </c>
      <c r="I432" s="9" t="str">
        <f>VLOOKUP($A432,Basis!$A:$P,13,FALSE)</f>
        <v>Bovengronds</v>
      </c>
      <c r="J432" s="9" t="str">
        <f>VLOOKUP($A432,Basis!$A:$P,16,FALSE)</f>
        <v>BAMBOV2012</v>
      </c>
    </row>
    <row r="433" spans="1:10" x14ac:dyDescent="0.25">
      <c r="A433" s="9" t="s">
        <v>5605</v>
      </c>
      <c r="B433" s="9">
        <f>VLOOKUP($A433,Basis!$A:$P,4,FALSE)</f>
        <v>52.271410000000003</v>
      </c>
      <c r="C433" s="9">
        <f>VLOOKUP($A433,Basis!$A:$P,5,FALSE)</f>
        <v>5.1385909999999999</v>
      </c>
      <c r="D433" s="9" t="str">
        <f>VLOOKUP($A433,Basis!$A:$P,6,FALSE)</f>
        <v>Zuidermeent</v>
      </c>
      <c r="E433" s="9" t="str">
        <f>VLOOKUP($A433,Basis!$A:$P,7,FALSE)</f>
        <v>4</v>
      </c>
      <c r="F433" s="9" t="str">
        <f>VLOOKUP($A433,Basis!$A:$P,8,FALSE)</f>
        <v>1218GW</v>
      </c>
      <c r="G433" s="9" t="str">
        <f>VLOOKUP($A433,Basis!$A:$P,9,FALSE)</f>
        <v>Hilversum</v>
      </c>
      <c r="H433" s="9" t="str">
        <f>VLOOKUP($A433,Basis!$A:$P,11,FALSE)</f>
        <v>GLAS</v>
      </c>
      <c r="I433" s="9" t="str">
        <f>VLOOKUP($A433,Basis!$A:$P,13,FALSE)</f>
        <v>Ondergronds</v>
      </c>
      <c r="J433" s="9" t="str">
        <f>VLOOKUP($A433,Basis!$A:$P,16,FALSE)</f>
        <v>Onbekend</v>
      </c>
    </row>
    <row r="434" spans="1:10" x14ac:dyDescent="0.25">
      <c r="A434" s="9" t="s">
        <v>5608</v>
      </c>
      <c r="B434" s="9">
        <f>VLOOKUP($A434,Basis!$A:$P,4,FALSE)</f>
        <v>52.271410000000003</v>
      </c>
      <c r="C434" s="9">
        <f>VLOOKUP($A434,Basis!$A:$P,5,FALSE)</f>
        <v>5.1385909999999999</v>
      </c>
      <c r="D434" s="9" t="str">
        <f>VLOOKUP($A434,Basis!$A:$P,6,FALSE)</f>
        <v>Zuidermeent</v>
      </c>
      <c r="E434" s="9" t="str">
        <f>VLOOKUP($A434,Basis!$A:$P,7,FALSE)</f>
        <v>4</v>
      </c>
      <c r="F434" s="9" t="str">
        <f>VLOOKUP($A434,Basis!$A:$P,8,FALSE)</f>
        <v>1218GW</v>
      </c>
      <c r="G434" s="9" t="str">
        <f>VLOOKUP($A434,Basis!$A:$P,9,FALSE)</f>
        <v>Hilversum</v>
      </c>
      <c r="H434" s="9" t="str">
        <f>VLOOKUP($A434,Basis!$A:$P,11,FALSE)</f>
        <v>GLAS</v>
      </c>
      <c r="I434" s="9" t="str">
        <f>VLOOKUP($A434,Basis!$A:$P,13,FALSE)</f>
        <v>Ondergronds</v>
      </c>
      <c r="J434" s="9" t="str">
        <f>VLOOKUP($A434,Basis!$A:$P,16,FALSE)</f>
        <v>Onbekend</v>
      </c>
    </row>
    <row r="435" spans="1:10" x14ac:dyDescent="0.25">
      <c r="A435" s="9" t="s">
        <v>2412</v>
      </c>
      <c r="B435" s="9">
        <f>VLOOKUP($A435,Basis!$A:$P,4,FALSE)</f>
        <v>52.270543822135998</v>
      </c>
      <c r="C435" s="9">
        <f>VLOOKUP($A435,Basis!$A:$P,5,FALSE)</f>
        <v>5.1367443334359102</v>
      </c>
      <c r="D435" s="9" t="str">
        <f>VLOOKUP($A435,Basis!$A:$P,6,FALSE)</f>
        <v>Zuidermeent</v>
      </c>
      <c r="E435" s="9" t="str">
        <f>VLOOKUP($A435,Basis!$A:$P,7,FALSE)</f>
        <v>47</v>
      </c>
      <c r="F435" s="9" t="str">
        <f>VLOOKUP($A435,Basis!$A:$P,8,FALSE)</f>
        <v>1218GW</v>
      </c>
      <c r="G435" s="9" t="str">
        <f>VLOOKUP($A435,Basis!$A:$P,9,FALSE)</f>
        <v>Hilversum</v>
      </c>
      <c r="H435" s="9" t="str">
        <f>VLOOKUP($A435,Basis!$A:$P,11,FALSE)</f>
        <v>REST</v>
      </c>
      <c r="I435" s="9" t="str">
        <f>VLOOKUP($A435,Basis!$A:$P,13,FALSE)</f>
        <v>Ondergronds</v>
      </c>
      <c r="J435" s="9" t="str">
        <f>VLOOKUP($A435,Basis!$A:$P,16,FALSE)</f>
        <v>HMISOL2017</v>
      </c>
    </row>
    <row r="436" spans="1:10" x14ac:dyDescent="0.25">
      <c r="A436" s="9" t="s">
        <v>2417</v>
      </c>
      <c r="B436" s="9">
        <f>VLOOKUP($A436,Basis!$A:$P,4,FALSE)</f>
        <v>52.270572152968697</v>
      </c>
      <c r="C436" s="9">
        <f>VLOOKUP($A436,Basis!$A:$P,5,FALSE)</f>
        <v>5.1368367858278896</v>
      </c>
      <c r="D436" s="9" t="str">
        <f>VLOOKUP($A436,Basis!$A:$P,6,FALSE)</f>
        <v>Zuidermeent</v>
      </c>
      <c r="E436" s="9" t="str">
        <f>VLOOKUP($A436,Basis!$A:$P,7,FALSE)</f>
        <v>47</v>
      </c>
      <c r="F436" s="9" t="str">
        <f>VLOOKUP($A436,Basis!$A:$P,8,FALSE)</f>
        <v>1218GW</v>
      </c>
      <c r="G436" s="9" t="str">
        <f>VLOOKUP($A436,Basis!$A:$P,9,FALSE)</f>
        <v>Hilversum</v>
      </c>
      <c r="H436" s="9" t="str">
        <f>VLOOKUP($A436,Basis!$A:$P,11,FALSE)</f>
        <v>REST</v>
      </c>
      <c r="I436" s="9" t="str">
        <f>VLOOKUP($A436,Basis!$A:$P,13,FALSE)</f>
        <v>Ondergronds</v>
      </c>
      <c r="J436" s="9" t="str">
        <f>VLOOKUP($A436,Basis!$A:$P,16,FALSE)</f>
        <v>HMISOL2017</v>
      </c>
    </row>
    <row r="437" spans="1:10" x14ac:dyDescent="0.25">
      <c r="A437" s="9" t="s">
        <v>3687</v>
      </c>
      <c r="B437" s="9">
        <f>VLOOKUP($A437,Basis!$A:$P,4,FALSE)</f>
        <v>52.2318462515736</v>
      </c>
      <c r="C437" s="9">
        <f>VLOOKUP($A437,Basis!$A:$P,5,FALSE)</f>
        <v>5.1844757515985398</v>
      </c>
      <c r="D437" s="9" t="str">
        <f>VLOOKUP($A437,Basis!$A:$P,6,FALSE)</f>
        <v>Maria Beshof</v>
      </c>
      <c r="E437" s="9" t="str">
        <f>VLOOKUP($A437,Basis!$A:$P,7,FALSE)</f>
        <v>22</v>
      </c>
      <c r="F437" s="9" t="str">
        <f>VLOOKUP($A437,Basis!$A:$P,8,FALSE)</f>
        <v>1221AM</v>
      </c>
      <c r="G437" s="9" t="str">
        <f>VLOOKUP($A437,Basis!$A:$P,9,FALSE)</f>
        <v>Hilversum</v>
      </c>
      <c r="H437" s="9" t="str">
        <f>VLOOKUP($A437,Basis!$A:$P,11,FALSE)</f>
        <v>REST</v>
      </c>
      <c r="I437" s="9" t="str">
        <f>VLOOKUP($A437,Basis!$A:$P,13,FALSE)</f>
        <v>OGDUO</v>
      </c>
      <c r="J437" s="9" t="str">
        <f>VLOOKUP($A437,Basis!$A:$P,16,FALSE)</f>
        <v>HMIDUO2021</v>
      </c>
    </row>
    <row r="438" spans="1:10" x14ac:dyDescent="0.25">
      <c r="A438" s="9" t="s">
        <v>4784</v>
      </c>
      <c r="B438" s="9">
        <f>VLOOKUP($A438,Basis!$A:$P,4,FALSE)</f>
        <v>52.231825000000001</v>
      </c>
      <c r="C438" s="9">
        <f>VLOOKUP($A438,Basis!$A:$P,5,FALSE)</f>
        <v>5.18445</v>
      </c>
      <c r="D438" s="9" t="str">
        <f>VLOOKUP($A438,Basis!$A:$P,6,FALSE)</f>
        <v>Maria Beshof</v>
      </c>
      <c r="E438" s="9" t="str">
        <f>VLOOKUP($A438,Basis!$A:$P,7,FALSE)</f>
        <v>22</v>
      </c>
      <c r="F438" s="9" t="str">
        <f>VLOOKUP($A438,Basis!$A:$P,8,FALSE)</f>
        <v>1221AM</v>
      </c>
      <c r="G438" s="9" t="str">
        <f>VLOOKUP($A438,Basis!$A:$P,9,FALSE)</f>
        <v>Hilversum</v>
      </c>
      <c r="H438" s="9" t="str">
        <f>VLOOKUP($A438,Basis!$A:$P,11,FALSE)</f>
        <v>PMD</v>
      </c>
      <c r="I438" s="9" t="str">
        <f>VLOOKUP($A438,Basis!$A:$P,13,FALSE)</f>
        <v>OGDUO</v>
      </c>
      <c r="J438" s="9" t="str">
        <f>VLOOKUP($A438,Basis!$A:$P,16,FALSE)</f>
        <v>HMIDUO2021</v>
      </c>
    </row>
    <row r="439" spans="1:10" x14ac:dyDescent="0.25">
      <c r="A439" s="9" t="s">
        <v>4510</v>
      </c>
      <c r="B439" s="9">
        <f>VLOOKUP($A439,Basis!$A:$P,4,FALSE)</f>
        <v>52.231084000000003</v>
      </c>
      <c r="C439" s="9">
        <f>VLOOKUP($A439,Basis!$A:$P,5,FALSE)</f>
        <v>5.1896409999999999</v>
      </c>
      <c r="D439" s="9" t="str">
        <f>VLOOKUP($A439,Basis!$A:$P,6,FALSE)</f>
        <v>Verbindingslaan</v>
      </c>
      <c r="E439" s="9" t="str">
        <f>VLOOKUP($A439,Basis!$A:$P,7,FALSE)</f>
        <v>115</v>
      </c>
      <c r="F439" s="9" t="str">
        <f>VLOOKUP($A439,Basis!$A:$P,8,FALSE)</f>
        <v>1221CD</v>
      </c>
      <c r="G439" s="9" t="str">
        <f>VLOOKUP($A439,Basis!$A:$P,9,FALSE)</f>
        <v>Hilversum</v>
      </c>
      <c r="H439" s="9" t="str">
        <f>VLOOKUP($A439,Basis!$A:$P,11,FALSE)</f>
        <v>GFT</v>
      </c>
      <c r="I439" s="9" t="str">
        <f>VLOOKUP($A439,Basis!$A:$P,13,FALSE)</f>
        <v>OGDUO</v>
      </c>
      <c r="J439" s="9" t="str">
        <f>VLOOKUP($A439,Basis!$A:$P,16,FALSE)</f>
        <v>HMIDUO2021</v>
      </c>
    </row>
    <row r="440" spans="1:10" x14ac:dyDescent="0.25">
      <c r="A440" s="9" t="s">
        <v>4894</v>
      </c>
      <c r="B440" s="9">
        <f>VLOOKUP($A440,Basis!$A:$P,4,FALSE)</f>
        <v>52.231158000000001</v>
      </c>
      <c r="C440" s="9">
        <f>VLOOKUP($A440,Basis!$A:$P,5,FALSE)</f>
        <v>5.1878479999999998</v>
      </c>
      <c r="D440" s="9" t="str">
        <f>VLOOKUP($A440,Basis!$A:$P,6,FALSE)</f>
        <v>Verbindingslaan</v>
      </c>
      <c r="E440" s="9" t="str">
        <f>VLOOKUP($A440,Basis!$A:$P,7,FALSE)</f>
        <v>2</v>
      </c>
      <c r="F440" s="9" t="str">
        <f>VLOOKUP($A440,Basis!$A:$P,8,FALSE)</f>
        <v>1221CD</v>
      </c>
      <c r="G440" s="9" t="str">
        <f>VLOOKUP($A440,Basis!$A:$P,9,FALSE)</f>
        <v>Hilversum</v>
      </c>
      <c r="H440" s="9" t="str">
        <f>VLOOKUP($A440,Basis!$A:$P,11,FALSE)</f>
        <v>GFT</v>
      </c>
      <c r="I440" s="9" t="str">
        <f>VLOOKUP($A440,Basis!$A:$P,13,FALSE)</f>
        <v>OGDUO</v>
      </c>
      <c r="J440" s="9" t="str">
        <f>VLOOKUP($A440,Basis!$A:$P,16,FALSE)</f>
        <v>HMIDUO2021</v>
      </c>
    </row>
    <row r="441" spans="1:10" x14ac:dyDescent="0.25">
      <c r="A441" s="9" t="s">
        <v>4777</v>
      </c>
      <c r="B441" s="9">
        <f>VLOOKUP($A441,Basis!$A:$P,4,FALSE)</f>
        <v>52.231084000000003</v>
      </c>
      <c r="C441" s="9">
        <f>VLOOKUP($A441,Basis!$A:$P,5,FALSE)</f>
        <v>5.1896409999999999</v>
      </c>
      <c r="D441" s="9" t="str">
        <f>VLOOKUP($A441,Basis!$A:$P,6,FALSE)</f>
        <v>Verbindingslaan</v>
      </c>
      <c r="E441" s="9" t="str">
        <f>VLOOKUP($A441,Basis!$A:$P,7,FALSE)</f>
        <v>115</v>
      </c>
      <c r="F441" s="9" t="str">
        <f>VLOOKUP($A441,Basis!$A:$P,8,FALSE)</f>
        <v>1221CD</v>
      </c>
      <c r="G441" s="9" t="str">
        <f>VLOOKUP($A441,Basis!$A:$P,9,FALSE)</f>
        <v>Hilversum</v>
      </c>
      <c r="H441" s="9" t="str">
        <f>VLOOKUP($A441,Basis!$A:$P,11,FALSE)</f>
        <v>OPK</v>
      </c>
      <c r="I441" s="9" t="str">
        <f>VLOOKUP($A441,Basis!$A:$P,13,FALSE)</f>
        <v>Ondergronds</v>
      </c>
      <c r="J441" s="9" t="str">
        <f>VLOOKUP($A441,Basis!$A:$P,16,FALSE)</f>
        <v>HMISOL2021</v>
      </c>
    </row>
    <row r="442" spans="1:10" x14ac:dyDescent="0.25">
      <c r="A442" s="9" t="s">
        <v>4825</v>
      </c>
      <c r="B442" s="9">
        <f>VLOOKUP($A442,Basis!$A:$P,4,FALSE)</f>
        <v>52.231158000000001</v>
      </c>
      <c r="C442" s="9">
        <f>VLOOKUP($A442,Basis!$A:$P,5,FALSE)</f>
        <v>5.1878479999999998</v>
      </c>
      <c r="D442" s="9" t="str">
        <f>VLOOKUP($A442,Basis!$A:$P,6,FALSE)</f>
        <v>Verbindingslaan</v>
      </c>
      <c r="E442" s="9" t="str">
        <f>VLOOKUP($A442,Basis!$A:$P,7,FALSE)</f>
        <v>2</v>
      </c>
      <c r="F442" s="9" t="str">
        <f>VLOOKUP($A442,Basis!$A:$P,8,FALSE)</f>
        <v>1221CD</v>
      </c>
      <c r="G442" s="9" t="str">
        <f>VLOOKUP($A442,Basis!$A:$P,9,FALSE)</f>
        <v>Hilversum</v>
      </c>
      <c r="H442" s="9" t="str">
        <f>VLOOKUP($A442,Basis!$A:$P,11,FALSE)</f>
        <v>OPK</v>
      </c>
      <c r="I442" s="9" t="str">
        <f>VLOOKUP($A442,Basis!$A:$P,13,FALSE)</f>
        <v>Ondergronds</v>
      </c>
      <c r="J442" s="9" t="str">
        <f>VLOOKUP($A442,Basis!$A:$P,16,FALSE)</f>
        <v>HMISOL2021</v>
      </c>
    </row>
    <row r="443" spans="1:10" x14ac:dyDescent="0.25">
      <c r="A443" s="9" t="s">
        <v>4796</v>
      </c>
      <c r="B443" s="9">
        <f>VLOOKUP($A443,Basis!$A:$P,4,FALSE)</f>
        <v>52.231084000000003</v>
      </c>
      <c r="C443" s="9">
        <f>VLOOKUP($A443,Basis!$A:$P,5,FALSE)</f>
        <v>5.1896409999999999</v>
      </c>
      <c r="D443" s="9" t="str">
        <f>VLOOKUP($A443,Basis!$A:$P,6,FALSE)</f>
        <v>Verbindingslaan</v>
      </c>
      <c r="E443" s="9" t="str">
        <f>VLOOKUP($A443,Basis!$A:$P,7,FALSE)</f>
        <v>115</v>
      </c>
      <c r="F443" s="9" t="str">
        <f>VLOOKUP($A443,Basis!$A:$P,8,FALSE)</f>
        <v>1221CD</v>
      </c>
      <c r="G443" s="9" t="str">
        <f>VLOOKUP($A443,Basis!$A:$P,9,FALSE)</f>
        <v>Hilversum</v>
      </c>
      <c r="H443" s="9" t="str">
        <f>VLOOKUP($A443,Basis!$A:$P,11,FALSE)</f>
        <v>REST</v>
      </c>
      <c r="I443" s="9" t="str">
        <f>VLOOKUP($A443,Basis!$A:$P,13,FALSE)</f>
        <v>Ondergronds</v>
      </c>
      <c r="J443" s="9" t="str">
        <f>VLOOKUP($A443,Basis!$A:$P,16,FALSE)</f>
        <v>HMISOL2021</v>
      </c>
    </row>
    <row r="444" spans="1:10" x14ac:dyDescent="0.25">
      <c r="A444" s="9" t="s">
        <v>4479</v>
      </c>
      <c r="B444" s="9">
        <f>VLOOKUP($A444,Basis!$A:$P,4,FALSE)</f>
        <v>52.231084000000003</v>
      </c>
      <c r="C444" s="9">
        <f>VLOOKUP($A444,Basis!$A:$P,5,FALSE)</f>
        <v>5.1896409999999999</v>
      </c>
      <c r="D444" s="9" t="str">
        <f>VLOOKUP($A444,Basis!$A:$P,6,FALSE)</f>
        <v>Verbindingslaan</v>
      </c>
      <c r="E444" s="9" t="str">
        <f>VLOOKUP($A444,Basis!$A:$P,7,FALSE)</f>
        <v>115</v>
      </c>
      <c r="F444" s="9" t="str">
        <f>VLOOKUP($A444,Basis!$A:$P,8,FALSE)</f>
        <v>1221CD</v>
      </c>
      <c r="G444" s="9" t="str">
        <f>VLOOKUP($A444,Basis!$A:$P,9,FALSE)</f>
        <v>Hilversum</v>
      </c>
      <c r="H444" s="9" t="str">
        <f>VLOOKUP($A444,Basis!$A:$P,11,FALSE)</f>
        <v>REST</v>
      </c>
      <c r="I444" s="9" t="str">
        <f>VLOOKUP($A444,Basis!$A:$P,13,FALSE)</f>
        <v>OGDUO</v>
      </c>
      <c r="J444" s="9" t="str">
        <f>VLOOKUP($A444,Basis!$A:$P,16,FALSE)</f>
        <v>HMIDUO2021</v>
      </c>
    </row>
    <row r="445" spans="1:10" x14ac:dyDescent="0.25">
      <c r="A445" s="9" t="s">
        <v>4853</v>
      </c>
      <c r="B445" s="9">
        <f>VLOOKUP($A445,Basis!$A:$P,4,FALSE)</f>
        <v>52.231158000000001</v>
      </c>
      <c r="C445" s="9">
        <f>VLOOKUP($A445,Basis!$A:$P,5,FALSE)</f>
        <v>5.1878479999999998</v>
      </c>
      <c r="D445" s="9" t="str">
        <f>VLOOKUP($A445,Basis!$A:$P,6,FALSE)</f>
        <v>Verbindingslaan</v>
      </c>
      <c r="E445" s="9" t="str">
        <f>VLOOKUP($A445,Basis!$A:$P,7,FALSE)</f>
        <v>2</v>
      </c>
      <c r="F445" s="9" t="str">
        <f>VLOOKUP($A445,Basis!$A:$P,8,FALSE)</f>
        <v>1221CD</v>
      </c>
      <c r="G445" s="9" t="str">
        <f>VLOOKUP($A445,Basis!$A:$P,9,FALSE)</f>
        <v>Hilversum</v>
      </c>
      <c r="H445" s="9" t="str">
        <f>VLOOKUP($A445,Basis!$A:$P,11,FALSE)</f>
        <v>REST</v>
      </c>
      <c r="I445" s="9" t="str">
        <f>VLOOKUP($A445,Basis!$A:$P,13,FALSE)</f>
        <v>OGDUO</v>
      </c>
      <c r="J445" s="9" t="str">
        <f>VLOOKUP($A445,Basis!$A:$P,16,FALSE)</f>
        <v>HMIDUO2021</v>
      </c>
    </row>
    <row r="446" spans="1:10" x14ac:dyDescent="0.25">
      <c r="A446" s="9" t="s">
        <v>4790</v>
      </c>
      <c r="B446" s="9">
        <f>VLOOKUP($A446,Basis!$A:$P,4,FALSE)</f>
        <v>52.231158000000001</v>
      </c>
      <c r="C446" s="9">
        <f>VLOOKUP($A446,Basis!$A:$P,5,FALSE)</f>
        <v>5.1878479999999998</v>
      </c>
      <c r="D446" s="9" t="str">
        <f>VLOOKUP($A446,Basis!$A:$P,6,FALSE)</f>
        <v>Verbindingslaan</v>
      </c>
      <c r="E446" s="9" t="str">
        <f>VLOOKUP($A446,Basis!$A:$P,7,FALSE)</f>
        <v>2</v>
      </c>
      <c r="F446" s="9" t="str">
        <f>VLOOKUP($A446,Basis!$A:$P,8,FALSE)</f>
        <v>1221CD</v>
      </c>
      <c r="G446" s="9" t="str">
        <f>VLOOKUP($A446,Basis!$A:$P,9,FALSE)</f>
        <v>Hilversum</v>
      </c>
      <c r="H446" s="9" t="str">
        <f>VLOOKUP($A446,Basis!$A:$P,11,FALSE)</f>
        <v>REST</v>
      </c>
      <c r="I446" s="9" t="str">
        <f>VLOOKUP($A446,Basis!$A:$P,13,FALSE)</f>
        <v>Ondergronds</v>
      </c>
      <c r="J446" s="9" t="str">
        <f>VLOOKUP($A446,Basis!$A:$P,16,FALSE)</f>
        <v>HMISOL2021</v>
      </c>
    </row>
    <row r="447" spans="1:10" x14ac:dyDescent="0.25">
      <c r="A447" s="9" t="s">
        <v>3997</v>
      </c>
      <c r="B447" s="9">
        <f>VLOOKUP($A447,Basis!$A:$P,4,FALSE)</f>
        <v>52.231084000000003</v>
      </c>
      <c r="C447" s="9">
        <f>VLOOKUP($A447,Basis!$A:$P,5,FALSE)</f>
        <v>5.1896409999999999</v>
      </c>
      <c r="D447" s="9" t="str">
        <f>VLOOKUP($A447,Basis!$A:$P,6,FALSE)</f>
        <v>Verbindingslaan</v>
      </c>
      <c r="E447" s="9" t="str">
        <f>VLOOKUP($A447,Basis!$A:$P,7,FALSE)</f>
        <v>115</v>
      </c>
      <c r="F447" s="9" t="str">
        <f>VLOOKUP($A447,Basis!$A:$P,8,FALSE)</f>
        <v>1221CD</v>
      </c>
      <c r="G447" s="9" t="str">
        <f>VLOOKUP($A447,Basis!$A:$P,9,FALSE)</f>
        <v>Hilversum</v>
      </c>
      <c r="H447" s="9" t="str">
        <f>VLOOKUP($A447,Basis!$A:$P,11,FALSE)</f>
        <v>PMD</v>
      </c>
      <c r="I447" s="9" t="str">
        <f>VLOOKUP($A447,Basis!$A:$P,13,FALSE)</f>
        <v>Ondergronds</v>
      </c>
      <c r="J447" s="9" t="str">
        <f>VLOOKUP($A447,Basis!$A:$P,16,FALSE)</f>
        <v>HMISOL2021</v>
      </c>
    </row>
    <row r="448" spans="1:10" x14ac:dyDescent="0.25">
      <c r="A448" s="9" t="s">
        <v>3983</v>
      </c>
      <c r="B448" s="9">
        <f>VLOOKUP($A448,Basis!$A:$P,4,FALSE)</f>
        <v>52.231158000000001</v>
      </c>
      <c r="C448" s="9">
        <f>VLOOKUP($A448,Basis!$A:$P,5,FALSE)</f>
        <v>5.1878479999999998</v>
      </c>
      <c r="D448" s="9" t="str">
        <f>VLOOKUP($A448,Basis!$A:$P,6,FALSE)</f>
        <v>Verbindingslaan</v>
      </c>
      <c r="E448" s="9" t="str">
        <f>VLOOKUP($A448,Basis!$A:$P,7,FALSE)</f>
        <v>2</v>
      </c>
      <c r="F448" s="9" t="str">
        <f>VLOOKUP($A448,Basis!$A:$P,8,FALSE)</f>
        <v>1221CD</v>
      </c>
      <c r="G448" s="9" t="str">
        <f>VLOOKUP($A448,Basis!$A:$P,9,FALSE)</f>
        <v>Hilversum</v>
      </c>
      <c r="H448" s="9" t="str">
        <f>VLOOKUP($A448,Basis!$A:$P,11,FALSE)</f>
        <v>PMD</v>
      </c>
      <c r="I448" s="9" t="str">
        <f>VLOOKUP($A448,Basis!$A:$P,13,FALSE)</f>
        <v>Ondergronds</v>
      </c>
      <c r="J448" s="9" t="str">
        <f>VLOOKUP($A448,Basis!$A:$P,16,FALSE)</f>
        <v>HMISOL2021</v>
      </c>
    </row>
    <row r="449" spans="1:10" x14ac:dyDescent="0.25">
      <c r="A449" s="9" t="s">
        <v>4016</v>
      </c>
      <c r="B449" s="9">
        <f>VLOOKUP($A449,Basis!$A:$P,4,FALSE)</f>
        <v>52.228826599999998</v>
      </c>
      <c r="C449" s="9">
        <f>VLOOKUP($A449,Basis!$A:$P,5,FALSE)</f>
        <v>5.1848634999999996</v>
      </c>
      <c r="D449" s="9" t="str">
        <f>VLOOKUP($A449,Basis!$A:$P,6,FALSE)</f>
        <v>Larenseweg</v>
      </c>
      <c r="E449" s="9" t="str">
        <f>VLOOKUP($A449,Basis!$A:$P,7,FALSE)</f>
        <v>83A</v>
      </c>
      <c r="F449" s="9" t="str">
        <f>VLOOKUP($A449,Basis!$A:$P,8,FALSE)</f>
        <v>1221CK</v>
      </c>
      <c r="G449" s="9" t="str">
        <f>VLOOKUP($A449,Basis!$A:$P,9,FALSE)</f>
        <v>Hilversum</v>
      </c>
      <c r="H449" s="9" t="str">
        <f>VLOOKUP($A449,Basis!$A:$P,11,FALSE)</f>
        <v>GFT</v>
      </c>
      <c r="I449" s="9" t="str">
        <f>VLOOKUP($A449,Basis!$A:$P,13,FALSE)</f>
        <v>Bovengronds</v>
      </c>
      <c r="J449" s="9" t="str">
        <f>VLOOKUP($A449,Basis!$A:$P,16,FALSE)</f>
        <v>MCBG242022</v>
      </c>
    </row>
    <row r="450" spans="1:10" x14ac:dyDescent="0.25">
      <c r="A450" s="9" t="s">
        <v>3842</v>
      </c>
      <c r="B450" s="9">
        <f>VLOOKUP($A450,Basis!$A:$P,4,FALSE)</f>
        <v>52.228826599999998</v>
      </c>
      <c r="C450" s="9">
        <f>VLOOKUP($A450,Basis!$A:$P,5,FALSE)</f>
        <v>5.18486358</v>
      </c>
      <c r="D450" s="9" t="str">
        <f>VLOOKUP($A450,Basis!$A:$P,6,FALSE)</f>
        <v>Larenseweg</v>
      </c>
      <c r="E450" s="9" t="str">
        <f>VLOOKUP($A450,Basis!$A:$P,7,FALSE)</f>
        <v>83A</v>
      </c>
      <c r="F450" s="9" t="str">
        <f>VLOOKUP($A450,Basis!$A:$P,8,FALSE)</f>
        <v>1221CK</v>
      </c>
      <c r="G450" s="9" t="str">
        <f>VLOOKUP($A450,Basis!$A:$P,9,FALSE)</f>
        <v>Hilversum</v>
      </c>
      <c r="H450" s="9" t="str">
        <f>VLOOKUP($A450,Basis!$A:$P,11,FALSE)</f>
        <v>REST</v>
      </c>
      <c r="I450" s="9" t="str">
        <f>VLOOKUP($A450,Basis!$A:$P,13,FALSE)</f>
        <v>OGDUO</v>
      </c>
      <c r="J450" s="9" t="str">
        <f>VLOOKUP($A450,Basis!$A:$P,16,FALSE)</f>
        <v>HMIDUO2022</v>
      </c>
    </row>
    <row r="451" spans="1:10" x14ac:dyDescent="0.25">
      <c r="A451" s="9" t="s">
        <v>4923</v>
      </c>
      <c r="B451" s="9">
        <f>VLOOKUP($A451,Basis!$A:$P,4,FALSE)</f>
        <v>52.228828659999998</v>
      </c>
      <c r="C451" s="9">
        <f>VLOOKUP($A451,Basis!$A:$P,5,FALSE)</f>
        <v>5.1848634999999996</v>
      </c>
      <c r="D451" s="9" t="str">
        <f>VLOOKUP($A451,Basis!$A:$P,6,FALSE)</f>
        <v>Larenseweg</v>
      </c>
      <c r="E451" s="9" t="str">
        <f>VLOOKUP($A451,Basis!$A:$P,7,FALSE)</f>
        <v>83A</v>
      </c>
      <c r="F451" s="9" t="str">
        <f>VLOOKUP($A451,Basis!$A:$P,8,FALSE)</f>
        <v>1221CK</v>
      </c>
      <c r="G451" s="9" t="str">
        <f>VLOOKUP($A451,Basis!$A:$P,9,FALSE)</f>
        <v>Hilversum</v>
      </c>
      <c r="H451" s="9" t="str">
        <f>VLOOKUP($A451,Basis!$A:$P,11,FALSE)</f>
        <v>PMD</v>
      </c>
      <c r="I451" s="9" t="str">
        <f>VLOOKUP($A451,Basis!$A:$P,13,FALSE)</f>
        <v>OGDUO</v>
      </c>
      <c r="J451" s="9" t="str">
        <f>VLOOKUP($A451,Basis!$A:$P,16,FALSE)</f>
        <v>HMIDUO2022</v>
      </c>
    </row>
    <row r="452" spans="1:10" x14ac:dyDescent="0.25">
      <c r="A452" s="9" t="s">
        <v>5325</v>
      </c>
      <c r="B452" s="9">
        <f>VLOOKUP($A452,Basis!$A:$P,4,FALSE)</f>
        <v>52.232733000000003</v>
      </c>
      <c r="C452" s="9">
        <f>VLOOKUP($A452,Basis!$A:$P,5,FALSE)</f>
        <v>5.1886919999999996</v>
      </c>
      <c r="D452" s="9" t="str">
        <f>VLOOKUP($A452,Basis!$A:$P,6,FALSE)</f>
        <v>Larenseweg</v>
      </c>
      <c r="E452" s="9" t="str">
        <f>VLOOKUP($A452,Basis!$A:$P,7,FALSE)</f>
        <v>157 1</v>
      </c>
      <c r="F452" s="9" t="str">
        <f>VLOOKUP($A452,Basis!$A:$P,8,FALSE)</f>
        <v>1221CL</v>
      </c>
      <c r="G452" s="9" t="str">
        <f>VLOOKUP($A452,Basis!$A:$P,9,FALSE)</f>
        <v>Hilversum</v>
      </c>
      <c r="H452" s="9" t="str">
        <f>VLOOKUP($A452,Basis!$A:$P,11,FALSE)</f>
        <v>GLAS</v>
      </c>
      <c r="I452" s="9" t="str">
        <f>VLOOKUP($A452,Basis!$A:$P,13,FALSE)</f>
        <v>Ondergronds</v>
      </c>
      <c r="J452" s="9" t="str">
        <f>VLOOKUP($A452,Basis!$A:$P,16,FALSE)</f>
        <v>Onbekend</v>
      </c>
    </row>
    <row r="453" spans="1:10" x14ac:dyDescent="0.25">
      <c r="A453" s="9" t="s">
        <v>5330</v>
      </c>
      <c r="B453" s="9">
        <f>VLOOKUP($A453,Basis!$A:$P,4,FALSE)</f>
        <v>52.232733000000003</v>
      </c>
      <c r="C453" s="9">
        <f>VLOOKUP($A453,Basis!$A:$P,5,FALSE)</f>
        <v>5.1886919999999996</v>
      </c>
      <c r="D453" s="9" t="str">
        <f>VLOOKUP($A453,Basis!$A:$P,6,FALSE)</f>
        <v>Larenseweg</v>
      </c>
      <c r="E453" s="9" t="str">
        <f>VLOOKUP($A453,Basis!$A:$P,7,FALSE)</f>
        <v>157 1</v>
      </c>
      <c r="F453" s="9" t="str">
        <f>VLOOKUP($A453,Basis!$A:$P,8,FALSE)</f>
        <v>1221CL</v>
      </c>
      <c r="G453" s="9" t="str">
        <f>VLOOKUP($A453,Basis!$A:$P,9,FALSE)</f>
        <v>Hilversum</v>
      </c>
      <c r="H453" s="9" t="str">
        <f>VLOOKUP($A453,Basis!$A:$P,11,FALSE)</f>
        <v>GLAS</v>
      </c>
      <c r="I453" s="9" t="str">
        <f>VLOOKUP($A453,Basis!$A:$P,13,FALSE)</f>
        <v>Ondergronds</v>
      </c>
      <c r="J453" s="9" t="str">
        <f>VLOOKUP($A453,Basis!$A:$P,16,FALSE)</f>
        <v>Onbekend</v>
      </c>
    </row>
    <row r="454" spans="1:10" x14ac:dyDescent="0.25">
      <c r="A454" s="9" t="s">
        <v>5332</v>
      </c>
      <c r="B454" s="9">
        <f>VLOOKUP($A454,Basis!$A:$P,4,FALSE)</f>
        <v>52.232733000000003</v>
      </c>
      <c r="C454" s="9">
        <f>VLOOKUP($A454,Basis!$A:$P,5,FALSE)</f>
        <v>5.1886919999999996</v>
      </c>
      <c r="D454" s="9" t="str">
        <f>VLOOKUP($A454,Basis!$A:$P,6,FALSE)</f>
        <v>Larenseweg</v>
      </c>
      <c r="E454" s="9" t="str">
        <f>VLOOKUP($A454,Basis!$A:$P,7,FALSE)</f>
        <v>157 1</v>
      </c>
      <c r="F454" s="9" t="str">
        <f>VLOOKUP($A454,Basis!$A:$P,8,FALSE)</f>
        <v>1221CL</v>
      </c>
      <c r="G454" s="9" t="str">
        <f>VLOOKUP($A454,Basis!$A:$P,9,FALSE)</f>
        <v>Hilversum</v>
      </c>
      <c r="H454" s="9" t="str">
        <f>VLOOKUP($A454,Basis!$A:$P,11,FALSE)</f>
        <v>GLAS</v>
      </c>
      <c r="I454" s="9" t="str">
        <f>VLOOKUP($A454,Basis!$A:$P,13,FALSE)</f>
        <v>Ondergronds</v>
      </c>
      <c r="J454" s="9" t="str">
        <f>VLOOKUP($A454,Basis!$A:$P,16,FALSE)</f>
        <v>Onbekend</v>
      </c>
    </row>
    <row r="455" spans="1:10" x14ac:dyDescent="0.25">
      <c r="A455" s="9" t="s">
        <v>2488</v>
      </c>
      <c r="B455" s="9">
        <f>VLOOKUP($A455,Basis!$A:$P,4,FALSE)</f>
        <v>52.229261000000001</v>
      </c>
      <c r="C455" s="9">
        <f>VLOOKUP($A455,Basis!$A:$P,5,FALSE)</f>
        <v>5.1863479999999997</v>
      </c>
      <c r="D455" s="9" t="str">
        <f>VLOOKUP($A455,Basis!$A:$P,6,FALSE)</f>
        <v>Larenseweg</v>
      </c>
      <c r="E455" s="9" t="str">
        <f>VLOOKUP($A455,Basis!$A:$P,7,FALSE)</f>
        <v>34A</v>
      </c>
      <c r="F455" s="9" t="str">
        <f>VLOOKUP($A455,Basis!$A:$P,8,FALSE)</f>
        <v>1221CN</v>
      </c>
      <c r="G455" s="9" t="str">
        <f>VLOOKUP($A455,Basis!$A:$P,9,FALSE)</f>
        <v>Hilversum</v>
      </c>
      <c r="H455" s="9" t="str">
        <f>VLOOKUP($A455,Basis!$A:$P,11,FALSE)</f>
        <v>REST</v>
      </c>
      <c r="I455" s="9" t="str">
        <f>VLOOKUP($A455,Basis!$A:$P,13,FALSE)</f>
        <v>Ondergronds</v>
      </c>
      <c r="J455" s="9" t="str">
        <f>VLOOKUP($A455,Basis!$A:$P,16,FALSE)</f>
        <v>HMISOL2017</v>
      </c>
    </row>
    <row r="456" spans="1:10" x14ac:dyDescent="0.25">
      <c r="A456" s="9" t="s">
        <v>5278</v>
      </c>
      <c r="B456" s="9">
        <f>VLOOKUP($A456,Basis!$A:$P,4,FALSE)</f>
        <v>52.227707000000002</v>
      </c>
      <c r="C456" s="9">
        <f>VLOOKUP($A456,Basis!$A:$P,5,FALSE)</f>
        <v>5.1840310000000001</v>
      </c>
      <c r="D456" s="9" t="str">
        <f>VLOOKUP($A456,Basis!$A:$P,6,FALSE)</f>
        <v>Eemnesserweg</v>
      </c>
      <c r="E456" s="9" t="str">
        <f>VLOOKUP($A456,Basis!$A:$P,7,FALSE)</f>
        <v>12 A</v>
      </c>
      <c r="F456" s="9" t="str">
        <f>VLOOKUP($A456,Basis!$A:$P,8,FALSE)</f>
        <v>1221CX</v>
      </c>
      <c r="G456" s="9" t="str">
        <f>VLOOKUP($A456,Basis!$A:$P,9,FALSE)</f>
        <v>Hilversum</v>
      </c>
      <c r="H456" s="9" t="str">
        <f>VLOOKUP($A456,Basis!$A:$P,11,FALSE)</f>
        <v>GLAS</v>
      </c>
      <c r="I456" s="9" t="str">
        <f>VLOOKUP($A456,Basis!$A:$P,13,FALSE)</f>
        <v>Ondergronds</v>
      </c>
      <c r="J456" s="9" t="str">
        <f>VLOOKUP($A456,Basis!$A:$P,16,FALSE)</f>
        <v>Onbekend</v>
      </c>
    </row>
    <row r="457" spans="1:10" x14ac:dyDescent="0.25">
      <c r="A457" s="9" t="s">
        <v>5875</v>
      </c>
      <c r="B457" s="9">
        <f>VLOOKUP($A457,Basis!$A:$P,4,FALSE)</f>
        <v>52.227738000000002</v>
      </c>
      <c r="C457" s="9">
        <f>VLOOKUP($A457,Basis!$A:$P,5,FALSE)</f>
        <v>5.1840149999999996</v>
      </c>
      <c r="D457" s="9" t="str">
        <f>VLOOKUP($A457,Basis!$A:$P,6,FALSE)</f>
        <v>Eemnesserweg</v>
      </c>
      <c r="E457" s="9" t="str">
        <f>VLOOKUP($A457,Basis!$A:$P,7,FALSE)</f>
        <v>12A</v>
      </c>
      <c r="F457" s="9" t="str">
        <f>VLOOKUP($A457,Basis!$A:$P,8,FALSE)</f>
        <v>1221CX</v>
      </c>
      <c r="G457" s="9" t="str">
        <f>VLOOKUP($A457,Basis!$A:$P,9,FALSE)</f>
        <v>Hilversum</v>
      </c>
      <c r="H457" s="9" t="str">
        <f>VLOOKUP($A457,Basis!$A:$P,11,FALSE)</f>
        <v>OPK</v>
      </c>
      <c r="I457" s="9" t="str">
        <f>VLOOKUP($A457,Basis!$A:$P,13,FALSE)</f>
        <v>Ondergronds</v>
      </c>
      <c r="J457" s="9" t="str">
        <f>VLOOKUP($A457,Basis!$A:$P,16,FALSE)</f>
        <v>HMISOL2017</v>
      </c>
    </row>
    <row r="458" spans="1:10" x14ac:dyDescent="0.25">
      <c r="A458" s="9" t="s">
        <v>3123</v>
      </c>
      <c r="B458" s="9">
        <f>VLOOKUP($A458,Basis!$A:$P,4,FALSE)</f>
        <v>52.227738000000002</v>
      </c>
      <c r="C458" s="9">
        <f>VLOOKUP($A458,Basis!$A:$P,5,FALSE)</f>
        <v>5.1840149999999996</v>
      </c>
      <c r="D458" s="9" t="str">
        <f>VLOOKUP($A458,Basis!$A:$P,6,FALSE)</f>
        <v>Eemnesserweg</v>
      </c>
      <c r="E458" s="9" t="str">
        <f>VLOOKUP($A458,Basis!$A:$P,7,FALSE)</f>
        <v>12A</v>
      </c>
      <c r="F458" s="9" t="str">
        <f>VLOOKUP($A458,Basis!$A:$P,8,FALSE)</f>
        <v>1221CX</v>
      </c>
      <c r="G458" s="9" t="str">
        <f>VLOOKUP($A458,Basis!$A:$P,9,FALSE)</f>
        <v>Hilversum</v>
      </c>
      <c r="H458" s="9" t="str">
        <f>VLOOKUP($A458,Basis!$A:$P,11,FALSE)</f>
        <v>REST</v>
      </c>
      <c r="I458" s="9" t="str">
        <f>VLOOKUP($A458,Basis!$A:$P,13,FALSE)</f>
        <v>Ondergronds</v>
      </c>
      <c r="J458" s="9" t="str">
        <f>VLOOKUP($A458,Basis!$A:$P,16,FALSE)</f>
        <v>HMISOL2017</v>
      </c>
    </row>
    <row r="459" spans="1:10" x14ac:dyDescent="0.25">
      <c r="A459" s="9" t="s">
        <v>1746</v>
      </c>
      <c r="B459" s="9">
        <f>VLOOKUP($A459,Basis!$A:$P,4,FALSE)</f>
        <v>52.227738000000002</v>
      </c>
      <c r="C459" s="9">
        <f>VLOOKUP($A459,Basis!$A:$P,5,FALSE)</f>
        <v>5.1840149999999996</v>
      </c>
      <c r="D459" s="9" t="str">
        <f>VLOOKUP($A459,Basis!$A:$P,6,FALSE)</f>
        <v>Eemnesserweg</v>
      </c>
      <c r="E459" s="9" t="str">
        <f>VLOOKUP($A459,Basis!$A:$P,7,FALSE)</f>
        <v>12A</v>
      </c>
      <c r="F459" s="9" t="str">
        <f>VLOOKUP($A459,Basis!$A:$P,8,FALSE)</f>
        <v>1221CX</v>
      </c>
      <c r="G459" s="9" t="str">
        <f>VLOOKUP($A459,Basis!$A:$P,9,FALSE)</f>
        <v>Hilversum</v>
      </c>
      <c r="H459" s="9" t="str">
        <f>VLOOKUP($A459,Basis!$A:$P,11,FALSE)</f>
        <v>REST</v>
      </c>
      <c r="I459" s="9" t="str">
        <f>VLOOKUP($A459,Basis!$A:$P,13,FALSE)</f>
        <v>Ondergronds</v>
      </c>
      <c r="J459" s="9" t="str">
        <f>VLOOKUP($A459,Basis!$A:$P,16,FALSE)</f>
        <v>HMISOL2021</v>
      </c>
    </row>
    <row r="460" spans="1:10" x14ac:dyDescent="0.25">
      <c r="A460" s="9" t="s">
        <v>4289</v>
      </c>
      <c r="B460" s="9">
        <f>VLOOKUP($A460,Basis!$A:$P,4,FALSE)</f>
        <v>52.228411000000001</v>
      </c>
      <c r="C460" s="9">
        <f>VLOOKUP($A460,Basis!$A:$P,5,FALSE)</f>
        <v>5.1832960000000003</v>
      </c>
      <c r="D460" s="9" t="str">
        <f>VLOOKUP($A460,Basis!$A:$P,6,FALSE)</f>
        <v>Swammerdamstraat</v>
      </c>
      <c r="E460" s="9" t="str">
        <f>VLOOKUP($A460,Basis!$A:$P,7,FALSE)</f>
        <v>38</v>
      </c>
      <c r="F460" s="9" t="str">
        <f>VLOOKUP($A460,Basis!$A:$P,8,FALSE)</f>
        <v>1221DG</v>
      </c>
      <c r="G460" s="9" t="str">
        <f>VLOOKUP($A460,Basis!$A:$P,9,FALSE)</f>
        <v>Hilversum</v>
      </c>
      <c r="H460" s="9" t="str">
        <f>VLOOKUP($A460,Basis!$A:$P,11,FALSE)</f>
        <v>GFT</v>
      </c>
      <c r="I460" s="9" t="str">
        <f>VLOOKUP($A460,Basis!$A:$P,13,FALSE)</f>
        <v>Bovengronds</v>
      </c>
      <c r="J460" s="9" t="str">
        <f>VLOOKUP($A460,Basis!$A:$P,16,FALSE)</f>
        <v>MCBG242022</v>
      </c>
    </row>
    <row r="461" spans="1:10" x14ac:dyDescent="0.25">
      <c r="A461" s="9" t="s">
        <v>3518</v>
      </c>
      <c r="B461" s="9">
        <f>VLOOKUP($A461,Basis!$A:$P,4,FALSE)</f>
        <v>52.228411000000001</v>
      </c>
      <c r="C461" s="9">
        <f>VLOOKUP($A461,Basis!$A:$P,5,FALSE)</f>
        <v>5.1832960000000003</v>
      </c>
      <c r="D461" s="9" t="str">
        <f>VLOOKUP($A461,Basis!$A:$P,6,FALSE)</f>
        <v>Swammerdamstraat</v>
      </c>
      <c r="E461" s="9" t="str">
        <f>VLOOKUP($A461,Basis!$A:$P,7,FALSE)</f>
        <v>38</v>
      </c>
      <c r="F461" s="9" t="str">
        <f>VLOOKUP($A461,Basis!$A:$P,8,FALSE)</f>
        <v>1221DG</v>
      </c>
      <c r="G461" s="9" t="str">
        <f>VLOOKUP($A461,Basis!$A:$P,9,FALSE)</f>
        <v>Hilversum</v>
      </c>
      <c r="H461" s="9" t="str">
        <f>VLOOKUP($A461,Basis!$A:$P,11,FALSE)</f>
        <v>REST</v>
      </c>
      <c r="I461" s="9" t="str">
        <f>VLOOKUP($A461,Basis!$A:$P,13,FALSE)</f>
        <v>OGDUO</v>
      </c>
      <c r="J461" s="9" t="str">
        <f>VLOOKUP($A461,Basis!$A:$P,16,FALSE)</f>
        <v>HMIDUO2022</v>
      </c>
    </row>
    <row r="462" spans="1:10" x14ac:dyDescent="0.25">
      <c r="A462" s="9" t="s">
        <v>4483</v>
      </c>
      <c r="B462" s="9">
        <f>VLOOKUP($A462,Basis!$A:$P,4,FALSE)</f>
        <v>52.228411000000001</v>
      </c>
      <c r="C462" s="9">
        <f>VLOOKUP($A462,Basis!$A:$P,5,FALSE)</f>
        <v>5.1832960000000003</v>
      </c>
      <c r="D462" s="9" t="str">
        <f>VLOOKUP($A462,Basis!$A:$P,6,FALSE)</f>
        <v>Swammerdamstraat</v>
      </c>
      <c r="E462" s="9" t="str">
        <f>VLOOKUP($A462,Basis!$A:$P,7,FALSE)</f>
        <v>38</v>
      </c>
      <c r="F462" s="9" t="str">
        <f>VLOOKUP($A462,Basis!$A:$P,8,FALSE)</f>
        <v>1221DG</v>
      </c>
      <c r="G462" s="9" t="str">
        <f>VLOOKUP($A462,Basis!$A:$P,9,FALSE)</f>
        <v>Hilversum</v>
      </c>
      <c r="H462" s="9" t="str">
        <f>VLOOKUP($A462,Basis!$A:$P,11,FALSE)</f>
        <v>PMD</v>
      </c>
      <c r="I462" s="9" t="str">
        <f>VLOOKUP($A462,Basis!$A:$P,13,FALSE)</f>
        <v>OGDUO</v>
      </c>
      <c r="J462" s="9" t="str">
        <f>VLOOKUP($A462,Basis!$A:$P,16,FALSE)</f>
        <v>HMIDUO2022</v>
      </c>
    </row>
    <row r="463" spans="1:10" x14ac:dyDescent="0.25">
      <c r="A463" s="9" t="s">
        <v>4239</v>
      </c>
      <c r="B463" s="9">
        <f>VLOOKUP($A463,Basis!$A:$P,4,FALSE)</f>
        <v>52.228667999999999</v>
      </c>
      <c r="C463" s="9">
        <f>VLOOKUP($A463,Basis!$A:$P,5,FALSE)</f>
        <v>5.1836498000000004</v>
      </c>
      <c r="D463" s="9" t="str">
        <f>VLOOKUP($A463,Basis!$A:$P,6,FALSE)</f>
        <v>Swammerdamstraat</v>
      </c>
      <c r="E463" s="9" t="str">
        <f>VLOOKUP($A463,Basis!$A:$P,7,FALSE)</f>
        <v>72</v>
      </c>
      <c r="F463" s="9" t="str">
        <f>VLOOKUP($A463,Basis!$A:$P,8,FALSE)</f>
        <v>1221DH</v>
      </c>
      <c r="G463" s="9" t="str">
        <f>VLOOKUP($A463,Basis!$A:$P,9,FALSE)</f>
        <v>Hilversum</v>
      </c>
      <c r="H463" s="9" t="str">
        <f>VLOOKUP($A463,Basis!$A:$P,11,FALSE)</f>
        <v>GFT</v>
      </c>
      <c r="I463" s="9" t="str">
        <f>VLOOKUP($A463,Basis!$A:$P,13,FALSE)</f>
        <v>Bovengronds</v>
      </c>
      <c r="J463" s="9" t="str">
        <f>VLOOKUP($A463,Basis!$A:$P,16,FALSE)</f>
        <v>MCBG242022</v>
      </c>
    </row>
    <row r="464" spans="1:10" x14ac:dyDescent="0.25">
      <c r="A464" s="9" t="s">
        <v>2947</v>
      </c>
      <c r="B464" s="9">
        <f>VLOOKUP($A464,Basis!$A:$P,4,FALSE)</f>
        <v>52.228667999999999</v>
      </c>
      <c r="C464" s="9">
        <f>VLOOKUP($A464,Basis!$A:$P,5,FALSE)</f>
        <v>5.1836498000000004</v>
      </c>
      <c r="D464" s="9" t="str">
        <f>VLOOKUP($A464,Basis!$A:$P,6,FALSE)</f>
        <v>Swammerdamstraat</v>
      </c>
      <c r="E464" s="9" t="str">
        <f>VLOOKUP($A464,Basis!$A:$P,7,FALSE)</f>
        <v>72</v>
      </c>
      <c r="F464" s="9" t="str">
        <f>VLOOKUP($A464,Basis!$A:$P,8,FALSE)</f>
        <v>1221DH</v>
      </c>
      <c r="G464" s="9" t="str">
        <f>VLOOKUP($A464,Basis!$A:$P,9,FALSE)</f>
        <v>Hilversum</v>
      </c>
      <c r="H464" s="9" t="str">
        <f>VLOOKUP($A464,Basis!$A:$P,11,FALSE)</f>
        <v>REST</v>
      </c>
      <c r="I464" s="9" t="str">
        <f>VLOOKUP($A464,Basis!$A:$P,13,FALSE)</f>
        <v>Ondergronds</v>
      </c>
      <c r="J464" s="9" t="str">
        <f>VLOOKUP($A464,Basis!$A:$P,16,FALSE)</f>
        <v>HMISOL2021</v>
      </c>
    </row>
    <row r="465" spans="1:10" x14ac:dyDescent="0.25">
      <c r="A465" s="9" t="s">
        <v>3271</v>
      </c>
      <c r="B465" s="9">
        <f>VLOOKUP($A465,Basis!$A:$P,4,FALSE)</f>
        <v>52.228667999999999</v>
      </c>
      <c r="C465" s="9">
        <f>VLOOKUP($A465,Basis!$A:$P,5,FALSE)</f>
        <v>5.183649</v>
      </c>
      <c r="D465" s="9" t="str">
        <f>VLOOKUP($A465,Basis!$A:$P,6,FALSE)</f>
        <v>Swammerdamstraat</v>
      </c>
      <c r="E465" s="9" t="str">
        <f>VLOOKUP($A465,Basis!$A:$P,7,FALSE)</f>
        <v>72</v>
      </c>
      <c r="F465" s="9" t="str">
        <f>VLOOKUP($A465,Basis!$A:$P,8,FALSE)</f>
        <v>1221DH</v>
      </c>
      <c r="G465" s="9" t="str">
        <f>VLOOKUP($A465,Basis!$A:$P,9,FALSE)</f>
        <v>Hilversum</v>
      </c>
      <c r="H465" s="9" t="str">
        <f>VLOOKUP($A465,Basis!$A:$P,11,FALSE)</f>
        <v>PMD</v>
      </c>
      <c r="I465" s="9" t="str">
        <f>VLOOKUP($A465,Basis!$A:$P,13,FALSE)</f>
        <v>Ondergronds</v>
      </c>
      <c r="J465" s="9" t="str">
        <f>VLOOKUP($A465,Basis!$A:$P,16,FALSE)</f>
        <v>HMISOL2021</v>
      </c>
    </row>
    <row r="466" spans="1:10" x14ac:dyDescent="0.25">
      <c r="A466" s="9" t="s">
        <v>4374</v>
      </c>
      <c r="B466" s="9">
        <f>VLOOKUP($A466,Basis!$A:$P,4,FALSE)</f>
        <v>52.225785999999999</v>
      </c>
      <c r="C466" s="9">
        <f>VLOOKUP($A466,Basis!$A:$P,5,FALSE)</f>
        <v>5.1928999999999998</v>
      </c>
      <c r="D466" s="9" t="str">
        <f>VLOOKUP($A466,Basis!$A:$P,6,FALSE)</f>
        <v>Jan van der Heijdenstraat</v>
      </c>
      <c r="E466" s="9" t="str">
        <f>VLOOKUP($A466,Basis!$A:$P,7,FALSE)</f>
        <v>182A</v>
      </c>
      <c r="F466" s="9" t="str">
        <f>VLOOKUP($A466,Basis!$A:$P,8,FALSE)</f>
        <v>1221EN</v>
      </c>
      <c r="G466" s="9" t="str">
        <f>VLOOKUP($A466,Basis!$A:$P,9,FALSE)</f>
        <v>Hilversum</v>
      </c>
      <c r="H466" s="9" t="str">
        <f>VLOOKUP($A466,Basis!$A:$P,11,FALSE)</f>
        <v>GFT</v>
      </c>
      <c r="I466" s="9" t="str">
        <f>VLOOKUP($A466,Basis!$A:$P,13,FALSE)</f>
        <v>Bovengronds</v>
      </c>
      <c r="J466" s="9" t="str">
        <f>VLOOKUP($A466,Basis!$A:$P,16,FALSE)</f>
        <v>MCBG242021</v>
      </c>
    </row>
    <row r="467" spans="1:10" x14ac:dyDescent="0.25">
      <c r="A467" s="9" t="s">
        <v>5859</v>
      </c>
      <c r="B467" s="9">
        <f>VLOOKUP($A467,Basis!$A:$P,4,FALSE)</f>
        <v>52.225690999999998</v>
      </c>
      <c r="C467" s="9">
        <f>VLOOKUP($A467,Basis!$A:$P,5,FALSE)</f>
        <v>5.1927539999999999</v>
      </c>
      <c r="D467" s="9" t="str">
        <f>VLOOKUP($A467,Basis!$A:$P,6,FALSE)</f>
        <v>Jan van der Heijdenstraat</v>
      </c>
      <c r="E467" s="9" t="str">
        <f>VLOOKUP($A467,Basis!$A:$P,7,FALSE)</f>
        <v>182A</v>
      </c>
      <c r="F467" s="9" t="str">
        <f>VLOOKUP($A467,Basis!$A:$P,8,FALSE)</f>
        <v>1221EN</v>
      </c>
      <c r="G467" s="9" t="str">
        <f>VLOOKUP($A467,Basis!$A:$P,9,FALSE)</f>
        <v>Hilversum</v>
      </c>
      <c r="H467" s="9" t="str">
        <f>VLOOKUP($A467,Basis!$A:$P,11,FALSE)</f>
        <v>OPK</v>
      </c>
      <c r="I467" s="9" t="str">
        <f>VLOOKUP($A467,Basis!$A:$P,13,FALSE)</f>
        <v>Ondergronds</v>
      </c>
      <c r="J467" s="9" t="str">
        <f>VLOOKUP($A467,Basis!$A:$P,16,FALSE)</f>
        <v>HMISOL2017</v>
      </c>
    </row>
    <row r="468" spans="1:10" x14ac:dyDescent="0.25">
      <c r="A468" s="9" t="s">
        <v>1807</v>
      </c>
      <c r="B468" s="9">
        <f>VLOOKUP($A468,Basis!$A:$P,4,FALSE)</f>
        <v>52.225690999999998</v>
      </c>
      <c r="C468" s="9">
        <f>VLOOKUP($A468,Basis!$A:$P,5,FALSE)</f>
        <v>5.1927539999999999</v>
      </c>
      <c r="D468" s="9" t="str">
        <f>VLOOKUP($A468,Basis!$A:$P,6,FALSE)</f>
        <v>Jan van der Heijdenstraat</v>
      </c>
      <c r="E468" s="9" t="str">
        <f>VLOOKUP($A468,Basis!$A:$P,7,FALSE)</f>
        <v>182A</v>
      </c>
      <c r="F468" s="9" t="str">
        <f>VLOOKUP($A468,Basis!$A:$P,8,FALSE)</f>
        <v>1221EN</v>
      </c>
      <c r="G468" s="9" t="str">
        <f>VLOOKUP($A468,Basis!$A:$P,9,FALSE)</f>
        <v>Hilversum</v>
      </c>
      <c r="H468" s="9" t="str">
        <f>VLOOKUP($A468,Basis!$A:$P,11,FALSE)</f>
        <v>REST</v>
      </c>
      <c r="I468" s="9" t="str">
        <f>VLOOKUP($A468,Basis!$A:$P,13,FALSE)</f>
        <v>Ondergronds</v>
      </c>
      <c r="J468" s="9" t="str">
        <f>VLOOKUP($A468,Basis!$A:$P,16,FALSE)</f>
        <v>HMISOL2021</v>
      </c>
    </row>
    <row r="469" spans="1:10" x14ac:dyDescent="0.25">
      <c r="A469" s="9" t="s">
        <v>2531</v>
      </c>
      <c r="B469" s="9">
        <f>VLOOKUP($A469,Basis!$A:$P,4,FALSE)</f>
        <v>52.225690999999998</v>
      </c>
      <c r="C469" s="9">
        <f>VLOOKUP($A469,Basis!$A:$P,5,FALSE)</f>
        <v>5.1927539999999999</v>
      </c>
      <c r="D469" s="9" t="str">
        <f>VLOOKUP($A469,Basis!$A:$P,6,FALSE)</f>
        <v>Jan van der Heijdenstraat</v>
      </c>
      <c r="E469" s="9" t="str">
        <f>VLOOKUP($A469,Basis!$A:$P,7,FALSE)</f>
        <v>182A</v>
      </c>
      <c r="F469" s="9" t="str">
        <f>VLOOKUP($A469,Basis!$A:$P,8,FALSE)</f>
        <v>1221EN</v>
      </c>
      <c r="G469" s="9" t="str">
        <f>VLOOKUP($A469,Basis!$A:$P,9,FALSE)</f>
        <v>Hilversum</v>
      </c>
      <c r="H469" s="9" t="str">
        <f>VLOOKUP($A469,Basis!$A:$P,11,FALSE)</f>
        <v>REST</v>
      </c>
      <c r="I469" s="9" t="str">
        <f>VLOOKUP($A469,Basis!$A:$P,13,FALSE)</f>
        <v>Ondergronds</v>
      </c>
      <c r="J469" s="9" t="str">
        <f>VLOOKUP($A469,Basis!$A:$P,16,FALSE)</f>
        <v>HMISOL2021</v>
      </c>
    </row>
    <row r="470" spans="1:10" x14ac:dyDescent="0.25">
      <c r="A470" s="9" t="s">
        <v>3838</v>
      </c>
      <c r="B470" s="9">
        <f>VLOOKUP($A470,Basis!$A:$P,4,FALSE)</f>
        <v>52.225690999999998</v>
      </c>
      <c r="C470" s="9">
        <f>VLOOKUP($A470,Basis!$A:$P,5,FALSE)</f>
        <v>5.1927539999999999</v>
      </c>
      <c r="D470" s="9" t="str">
        <f>VLOOKUP($A470,Basis!$A:$P,6,FALSE)</f>
        <v>Jan van der Heijdenstraat</v>
      </c>
      <c r="E470" s="9" t="str">
        <f>VLOOKUP($A470,Basis!$A:$P,7,FALSE)</f>
        <v>182A</v>
      </c>
      <c r="F470" s="9" t="str">
        <f>VLOOKUP($A470,Basis!$A:$P,8,FALSE)</f>
        <v>1221EN</v>
      </c>
      <c r="G470" s="9" t="str">
        <f>VLOOKUP($A470,Basis!$A:$P,9,FALSE)</f>
        <v>Hilversum</v>
      </c>
      <c r="H470" s="9" t="str">
        <f>VLOOKUP($A470,Basis!$A:$P,11,FALSE)</f>
        <v>REST</v>
      </c>
      <c r="I470" s="9" t="str">
        <f>VLOOKUP($A470,Basis!$A:$P,13,FALSE)</f>
        <v>Ondergronds</v>
      </c>
      <c r="J470" s="9" t="str">
        <f>VLOOKUP($A470,Basis!$A:$P,16,FALSE)</f>
        <v>HMISOL2021</v>
      </c>
    </row>
    <row r="471" spans="1:10" x14ac:dyDescent="0.25">
      <c r="A471" s="9" t="s">
        <v>3369</v>
      </c>
      <c r="B471" s="9">
        <f>VLOOKUP($A471,Basis!$A:$P,4,FALSE)</f>
        <v>52.225690999999998</v>
      </c>
      <c r="C471" s="9">
        <f>VLOOKUP($A471,Basis!$A:$P,5,FALSE)</f>
        <v>5.1927539999999999</v>
      </c>
      <c r="D471" s="9" t="str">
        <f>VLOOKUP($A471,Basis!$A:$P,6,FALSE)</f>
        <v>Jan van der Heijdenstraat</v>
      </c>
      <c r="E471" s="9" t="str">
        <f>VLOOKUP($A471,Basis!$A:$P,7,FALSE)</f>
        <v>182A</v>
      </c>
      <c r="F471" s="9" t="str">
        <f>VLOOKUP($A471,Basis!$A:$P,8,FALSE)</f>
        <v>1221EN</v>
      </c>
      <c r="G471" s="9" t="str">
        <f>VLOOKUP($A471,Basis!$A:$P,9,FALSE)</f>
        <v>Hilversum</v>
      </c>
      <c r="H471" s="9" t="str">
        <f>VLOOKUP($A471,Basis!$A:$P,11,FALSE)</f>
        <v>PMD</v>
      </c>
      <c r="I471" s="9" t="str">
        <f>VLOOKUP($A471,Basis!$A:$P,13,FALSE)</f>
        <v>Ondergronds</v>
      </c>
      <c r="J471" s="9" t="str">
        <f>VLOOKUP($A471,Basis!$A:$P,16,FALSE)</f>
        <v>HMISOL2020</v>
      </c>
    </row>
    <row r="472" spans="1:10" x14ac:dyDescent="0.25">
      <c r="A472" s="9" t="s">
        <v>559</v>
      </c>
      <c r="B472" s="9">
        <f>VLOOKUP($A472,Basis!$A:$P,4,FALSE)</f>
        <v>52.226871490478501</v>
      </c>
      <c r="C472" s="9">
        <f>VLOOKUP($A472,Basis!$A:$P,5,FALSE)</f>
        <v>5.1846799850463903</v>
      </c>
      <c r="D472" s="9" t="str">
        <f>VLOOKUP($A472,Basis!$A:$P,6,FALSE)</f>
        <v>Bakkerstraat</v>
      </c>
      <c r="E472" s="9" t="str">
        <f>VLOOKUP($A472,Basis!$A:$P,7,FALSE)</f>
        <v>1A</v>
      </c>
      <c r="F472" s="9" t="str">
        <f>VLOOKUP($A472,Basis!$A:$P,8,FALSE)</f>
        <v>1221GS</v>
      </c>
      <c r="G472" s="9" t="str">
        <f>VLOOKUP($A472,Basis!$A:$P,9,FALSE)</f>
        <v>Hilversum</v>
      </c>
      <c r="H472" s="9" t="str">
        <f>VLOOKUP($A472,Basis!$A:$P,11,FALSE)</f>
        <v>GFT</v>
      </c>
      <c r="I472" s="9" t="str">
        <f>VLOOKUP($A472,Basis!$A:$P,13,FALSE)</f>
        <v>Bovengronds</v>
      </c>
      <c r="J472" s="9" t="str">
        <f>VLOOKUP($A472,Basis!$A:$P,16,FALSE)</f>
        <v>MCBG242021</v>
      </c>
    </row>
    <row r="473" spans="1:10" x14ac:dyDescent="0.25">
      <c r="A473" s="9" t="s">
        <v>1608</v>
      </c>
      <c r="B473" s="9">
        <f>VLOOKUP($A473,Basis!$A:$P,4,FALSE)</f>
        <v>52.226871490478501</v>
      </c>
      <c r="C473" s="9">
        <f>VLOOKUP($A473,Basis!$A:$P,5,FALSE)</f>
        <v>5.1846799850463903</v>
      </c>
      <c r="D473" s="9" t="str">
        <f>VLOOKUP($A473,Basis!$A:$P,6,FALSE)</f>
        <v>Bakkerstraat</v>
      </c>
      <c r="E473" s="9" t="str">
        <f>VLOOKUP($A473,Basis!$A:$P,7,FALSE)</f>
        <v>1A</v>
      </c>
      <c r="F473" s="9" t="str">
        <f>VLOOKUP($A473,Basis!$A:$P,8,FALSE)</f>
        <v>1221GS</v>
      </c>
      <c r="G473" s="9" t="str">
        <f>VLOOKUP($A473,Basis!$A:$P,9,FALSE)</f>
        <v>Hilversum</v>
      </c>
      <c r="H473" s="9" t="str">
        <f>VLOOKUP($A473,Basis!$A:$P,11,FALSE)</f>
        <v>REST</v>
      </c>
      <c r="I473" s="9" t="str">
        <f>VLOOKUP($A473,Basis!$A:$P,13,FALSE)</f>
        <v>Ondergronds</v>
      </c>
      <c r="J473" s="9" t="str">
        <f>VLOOKUP($A473,Basis!$A:$P,16,FALSE)</f>
        <v>HMISOL2017</v>
      </c>
    </row>
    <row r="474" spans="1:10" x14ac:dyDescent="0.25">
      <c r="A474" s="9" t="s">
        <v>1707</v>
      </c>
      <c r="B474" s="9">
        <f>VLOOKUP($A474,Basis!$A:$P,4,FALSE)</f>
        <v>52.226871490478501</v>
      </c>
      <c r="C474" s="9">
        <f>VLOOKUP($A474,Basis!$A:$P,5,FALSE)</f>
        <v>5.1846799850463903</v>
      </c>
      <c r="D474" s="9" t="str">
        <f>VLOOKUP($A474,Basis!$A:$P,6,FALSE)</f>
        <v>Bakkerstraat</v>
      </c>
      <c r="E474" s="9" t="str">
        <f>VLOOKUP($A474,Basis!$A:$P,7,FALSE)</f>
        <v>1A</v>
      </c>
      <c r="F474" s="9" t="str">
        <f>VLOOKUP($A474,Basis!$A:$P,8,FALSE)</f>
        <v>1221GS</v>
      </c>
      <c r="G474" s="9" t="str">
        <f>VLOOKUP($A474,Basis!$A:$P,9,FALSE)</f>
        <v>Hilversum</v>
      </c>
      <c r="H474" s="9" t="str">
        <f>VLOOKUP($A474,Basis!$A:$P,11,FALSE)</f>
        <v>PMD</v>
      </c>
      <c r="I474" s="9" t="str">
        <f>VLOOKUP($A474,Basis!$A:$P,13,FALSE)</f>
        <v>Ondergronds</v>
      </c>
      <c r="J474" s="9" t="str">
        <f>VLOOKUP($A474,Basis!$A:$P,16,FALSE)</f>
        <v>HMISOL2018</v>
      </c>
    </row>
    <row r="475" spans="1:10" x14ac:dyDescent="0.25">
      <c r="A475" s="9" t="s">
        <v>5281</v>
      </c>
      <c r="B475" s="9">
        <f>VLOOKUP($A475,Basis!$A:$P,4,FALSE)</f>
        <v>52.225673100000002</v>
      </c>
      <c r="C475" s="9">
        <f>VLOOKUP($A475,Basis!$A:$P,5,FALSE)</f>
        <v>5.1898534999999999</v>
      </c>
      <c r="D475" s="9" t="str">
        <f>VLOOKUP($A475,Basis!$A:$P,6,FALSE)</f>
        <v>Kleine Drift</v>
      </c>
      <c r="E475" s="9" t="str">
        <f>VLOOKUP($A475,Basis!$A:$P,7,FALSE)</f>
        <v>71A</v>
      </c>
      <c r="F475" s="9" t="str">
        <f>VLOOKUP($A475,Basis!$A:$P,8,FALSE)</f>
        <v>1221JZ</v>
      </c>
      <c r="G475" s="9" t="str">
        <f>VLOOKUP($A475,Basis!$A:$P,9,FALSE)</f>
        <v>Hilversum</v>
      </c>
      <c r="H475" s="9" t="str">
        <f>VLOOKUP($A475,Basis!$A:$P,11,FALSE)</f>
        <v>GLAS</v>
      </c>
      <c r="I475" s="9" t="str">
        <f>VLOOKUP($A475,Basis!$A:$P,13,FALSE)</f>
        <v>Ondergronds</v>
      </c>
      <c r="J475" s="9" t="str">
        <f>VLOOKUP($A475,Basis!$A:$P,16,FALSE)</f>
        <v>Onbekend</v>
      </c>
    </row>
    <row r="476" spans="1:10" x14ac:dyDescent="0.25">
      <c r="A476" s="9" t="s">
        <v>5865</v>
      </c>
      <c r="B476" s="9">
        <f>VLOOKUP($A476,Basis!$A:$P,4,FALSE)</f>
        <v>52.225673100000002</v>
      </c>
      <c r="C476" s="9">
        <f>VLOOKUP($A476,Basis!$A:$P,5,FALSE)</f>
        <v>5.1898534999999999</v>
      </c>
      <c r="D476" s="9" t="str">
        <f>VLOOKUP($A476,Basis!$A:$P,6,FALSE)</f>
        <v>Kleine Drift</v>
      </c>
      <c r="E476" s="9" t="str">
        <f>VLOOKUP($A476,Basis!$A:$P,7,FALSE)</f>
        <v>71A</v>
      </c>
      <c r="F476" s="9" t="str">
        <f>VLOOKUP($A476,Basis!$A:$P,8,FALSE)</f>
        <v>1221JZ</v>
      </c>
      <c r="G476" s="9" t="str">
        <f>VLOOKUP($A476,Basis!$A:$P,9,FALSE)</f>
        <v>Hilversum</v>
      </c>
      <c r="H476" s="9" t="str">
        <f>VLOOKUP($A476,Basis!$A:$P,11,FALSE)</f>
        <v>OPK</v>
      </c>
      <c r="I476" s="9" t="str">
        <f>VLOOKUP($A476,Basis!$A:$P,13,FALSE)</f>
        <v>Ondergronds</v>
      </c>
      <c r="J476" s="9" t="str">
        <f>VLOOKUP($A476,Basis!$A:$P,16,FALSE)</f>
        <v>HMISOL2017</v>
      </c>
    </row>
    <row r="477" spans="1:10" x14ac:dyDescent="0.25">
      <c r="A477" s="9" t="s">
        <v>714</v>
      </c>
      <c r="B477" s="9">
        <f>VLOOKUP($A477,Basis!$A:$P,4,FALSE)</f>
        <v>52.225673100000002</v>
      </c>
      <c r="C477" s="9">
        <f>VLOOKUP($A477,Basis!$A:$P,5,FALSE)</f>
        <v>5.1898534999999999</v>
      </c>
      <c r="D477" s="9" t="str">
        <f>VLOOKUP($A477,Basis!$A:$P,6,FALSE)</f>
        <v>Kleine Drift</v>
      </c>
      <c r="E477" s="9" t="str">
        <f>VLOOKUP($A477,Basis!$A:$P,7,FALSE)</f>
        <v>71A</v>
      </c>
      <c r="F477" s="9" t="str">
        <f>VLOOKUP($A477,Basis!$A:$P,8,FALSE)</f>
        <v>1221JZ</v>
      </c>
      <c r="G477" s="9" t="str">
        <f>VLOOKUP($A477,Basis!$A:$P,9,FALSE)</f>
        <v>Hilversum</v>
      </c>
      <c r="H477" s="9" t="str">
        <f>VLOOKUP($A477,Basis!$A:$P,11,FALSE)</f>
        <v>REST</v>
      </c>
      <c r="I477" s="9" t="str">
        <f>VLOOKUP($A477,Basis!$A:$P,13,FALSE)</f>
        <v>Ondergronds</v>
      </c>
      <c r="J477" s="9" t="str">
        <f>VLOOKUP($A477,Basis!$A:$P,16,FALSE)</f>
        <v>HMISOL2021</v>
      </c>
    </row>
    <row r="478" spans="1:10" x14ac:dyDescent="0.25">
      <c r="A478" s="9" t="s">
        <v>3075</v>
      </c>
      <c r="B478" s="9">
        <f>VLOOKUP($A478,Basis!$A:$P,4,FALSE)</f>
        <v>52.225673100000002</v>
      </c>
      <c r="C478" s="9">
        <f>VLOOKUP($A478,Basis!$A:$P,5,FALSE)</f>
        <v>5.1898534999999999</v>
      </c>
      <c r="D478" s="9" t="str">
        <f>VLOOKUP($A478,Basis!$A:$P,6,FALSE)</f>
        <v>Kleine Drift</v>
      </c>
      <c r="E478" s="9" t="str">
        <f>VLOOKUP($A478,Basis!$A:$P,7,FALSE)</f>
        <v>71A</v>
      </c>
      <c r="F478" s="9" t="str">
        <f>VLOOKUP($A478,Basis!$A:$P,8,FALSE)</f>
        <v>1221JZ</v>
      </c>
      <c r="G478" s="9" t="str">
        <f>VLOOKUP($A478,Basis!$A:$P,9,FALSE)</f>
        <v>Hilversum</v>
      </c>
      <c r="H478" s="9" t="str">
        <f>VLOOKUP($A478,Basis!$A:$P,11,FALSE)</f>
        <v>PMD</v>
      </c>
      <c r="I478" s="9" t="str">
        <f>VLOOKUP($A478,Basis!$A:$P,13,FALSE)</f>
        <v>Ondergronds</v>
      </c>
      <c r="J478" s="9" t="str">
        <f>VLOOKUP($A478,Basis!$A:$P,16,FALSE)</f>
        <v>HMISOL2017</v>
      </c>
    </row>
    <row r="479" spans="1:10" x14ac:dyDescent="0.25">
      <c r="A479" s="9" t="s">
        <v>3787</v>
      </c>
      <c r="B479" s="9">
        <f>VLOOKUP($A479,Basis!$A:$P,4,FALSE)</f>
        <v>52.224776912529201</v>
      </c>
      <c r="C479" s="9">
        <f>VLOOKUP($A479,Basis!$A:$P,5,FALSE)</f>
        <v>5.1898610405672203</v>
      </c>
      <c r="D479" s="9" t="str">
        <f>VLOOKUP($A479,Basis!$A:$P,6,FALSE)</f>
        <v>Pelikaanstraat</v>
      </c>
      <c r="E479" s="9" t="str">
        <f>VLOOKUP($A479,Basis!$A:$P,7,FALSE)</f>
        <v>37</v>
      </c>
      <c r="F479" s="9" t="str">
        <f>VLOOKUP($A479,Basis!$A:$P,8,FALSE)</f>
        <v>1221KM</v>
      </c>
      <c r="G479" s="9" t="str">
        <f>VLOOKUP($A479,Basis!$A:$P,9,FALSE)</f>
        <v>Hilversum</v>
      </c>
      <c r="H479" s="9" t="str">
        <f>VLOOKUP($A479,Basis!$A:$P,11,FALSE)</f>
        <v>REST</v>
      </c>
      <c r="I479" s="9" t="str">
        <f>VLOOKUP($A479,Basis!$A:$P,13,FALSE)</f>
        <v>Ondergronds</v>
      </c>
      <c r="J479" s="9" t="str">
        <f>VLOOKUP($A479,Basis!$A:$P,16,FALSE)</f>
        <v>HMISOL2017</v>
      </c>
    </row>
    <row r="480" spans="1:10" x14ac:dyDescent="0.25">
      <c r="A480" s="9" t="s">
        <v>2562</v>
      </c>
      <c r="B480" s="9">
        <f>VLOOKUP($A480,Basis!$A:$P,4,FALSE)</f>
        <v>52.224113275345601</v>
      </c>
      <c r="C480" s="9">
        <f>VLOOKUP($A480,Basis!$A:$P,5,FALSE)</f>
        <v>5.1921924669343902</v>
      </c>
      <c r="D480" s="9" t="str">
        <f>VLOOKUP($A480,Basis!$A:$P,6,FALSE)</f>
        <v>Zwaluwplein</v>
      </c>
      <c r="E480" s="9" t="str">
        <f>VLOOKUP($A480,Basis!$A:$P,7,FALSE)</f>
        <v>7</v>
      </c>
      <c r="F480" s="9" t="str">
        <f>VLOOKUP($A480,Basis!$A:$P,8,FALSE)</f>
        <v>1221KV</v>
      </c>
      <c r="G480" s="9" t="str">
        <f>VLOOKUP($A480,Basis!$A:$P,9,FALSE)</f>
        <v>Hilversum</v>
      </c>
      <c r="H480" s="9" t="str">
        <f>VLOOKUP($A480,Basis!$A:$P,11,FALSE)</f>
        <v>REST</v>
      </c>
      <c r="I480" s="9" t="str">
        <f>VLOOKUP($A480,Basis!$A:$P,13,FALSE)</f>
        <v>Ondergronds</v>
      </c>
      <c r="J480" s="9" t="str">
        <f>VLOOKUP($A480,Basis!$A:$P,16,FALSE)</f>
        <v>HMISOL2017</v>
      </c>
    </row>
    <row r="481" spans="1:10" x14ac:dyDescent="0.25">
      <c r="A481" s="9" t="s">
        <v>3522</v>
      </c>
      <c r="B481" s="9">
        <f>VLOOKUP($A481,Basis!$A:$P,4,FALSE)</f>
        <v>52.2240337</v>
      </c>
      <c r="C481" s="9">
        <f>VLOOKUP($A481,Basis!$A:$P,5,FALSE)</f>
        <v>5.1865015000000003</v>
      </c>
      <c r="D481" s="9" t="str">
        <f>VLOOKUP($A481,Basis!$A:$P,6,FALSE)</f>
        <v>Jac. P. Thijsseplein</v>
      </c>
      <c r="E481" s="9" t="str">
        <f>VLOOKUP($A481,Basis!$A:$P,7,FALSE)</f>
        <v>75</v>
      </c>
      <c r="F481" s="9" t="str">
        <f>VLOOKUP($A481,Basis!$A:$P,8,FALSE)</f>
        <v>1221LM</v>
      </c>
      <c r="G481" s="9" t="str">
        <f>VLOOKUP($A481,Basis!$A:$P,9,FALSE)</f>
        <v>Hilversum</v>
      </c>
      <c r="H481" s="9" t="str">
        <f>VLOOKUP($A481,Basis!$A:$P,11,FALSE)</f>
        <v>REST</v>
      </c>
      <c r="I481" s="9" t="str">
        <f>VLOOKUP($A481,Basis!$A:$P,13,FALSE)</f>
        <v>OGDUO</v>
      </c>
      <c r="J481" s="9" t="str">
        <f>VLOOKUP($A481,Basis!$A:$P,16,FALSE)</f>
        <v>HMIDUO2021</v>
      </c>
    </row>
    <row r="482" spans="1:10" x14ac:dyDescent="0.25">
      <c r="A482" s="9" t="s">
        <v>4489</v>
      </c>
      <c r="B482" s="9">
        <f>VLOOKUP($A482,Basis!$A:$P,4,FALSE)</f>
        <v>52.2240337</v>
      </c>
      <c r="C482" s="9">
        <f>VLOOKUP($A482,Basis!$A:$P,5,FALSE)</f>
        <v>5.1865015000000003</v>
      </c>
      <c r="D482" s="9" t="str">
        <f>VLOOKUP($A482,Basis!$A:$P,6,FALSE)</f>
        <v>Jac. P. Thijsseplein</v>
      </c>
      <c r="E482" s="9" t="str">
        <f>VLOOKUP($A482,Basis!$A:$P,7,FALSE)</f>
        <v>75</v>
      </c>
      <c r="F482" s="9" t="str">
        <f>VLOOKUP($A482,Basis!$A:$P,8,FALSE)</f>
        <v>1221LM</v>
      </c>
      <c r="G482" s="9" t="str">
        <f>VLOOKUP($A482,Basis!$A:$P,9,FALSE)</f>
        <v>Hilversum</v>
      </c>
      <c r="H482" s="9" t="str">
        <f>VLOOKUP($A482,Basis!$A:$P,11,FALSE)</f>
        <v>PMD</v>
      </c>
      <c r="I482" s="9" t="str">
        <f>VLOOKUP($A482,Basis!$A:$P,13,FALSE)</f>
        <v>OGDUO</v>
      </c>
      <c r="J482" s="9" t="str">
        <f>VLOOKUP($A482,Basis!$A:$P,16,FALSE)</f>
        <v>HMIDUO2021</v>
      </c>
    </row>
    <row r="483" spans="1:10" x14ac:dyDescent="0.25">
      <c r="A483" s="9" t="s">
        <v>4231</v>
      </c>
      <c r="B483" s="9">
        <f>VLOOKUP($A483,Basis!$A:$P,4,FALSE)</f>
        <v>52.224773999999996</v>
      </c>
      <c r="C483" s="9">
        <f>VLOOKUP($A483,Basis!$A:$P,5,FALSE)</f>
        <v>5.1863599999999996</v>
      </c>
      <c r="D483" s="9" t="str">
        <f>VLOOKUP($A483,Basis!$A:$P,6,FALSE)</f>
        <v>Jac. P. Thijsseplein</v>
      </c>
      <c r="E483" s="9" t="str">
        <f>VLOOKUP($A483,Basis!$A:$P,7,FALSE)</f>
        <v>54</v>
      </c>
      <c r="F483" s="9" t="str">
        <f>VLOOKUP($A483,Basis!$A:$P,8,FALSE)</f>
        <v>1221LP</v>
      </c>
      <c r="G483" s="9" t="str">
        <f>VLOOKUP($A483,Basis!$A:$P,9,FALSE)</f>
        <v>Hilversum</v>
      </c>
      <c r="H483" s="9" t="str">
        <f>VLOOKUP($A483,Basis!$A:$P,11,FALSE)</f>
        <v>GFT</v>
      </c>
      <c r="I483" s="9" t="str">
        <f>VLOOKUP($A483,Basis!$A:$P,13,FALSE)</f>
        <v>Bovengronds</v>
      </c>
      <c r="J483" s="9" t="str">
        <f>VLOOKUP($A483,Basis!$A:$P,16,FALSE)</f>
        <v>MCBG242021</v>
      </c>
    </row>
    <row r="484" spans="1:10" x14ac:dyDescent="0.25">
      <c r="A484" s="9" t="s">
        <v>3957</v>
      </c>
      <c r="B484" s="9">
        <f>VLOOKUP($A484,Basis!$A:$P,4,FALSE)</f>
        <v>52.224773999999996</v>
      </c>
      <c r="C484" s="9">
        <f>VLOOKUP($A484,Basis!$A:$P,5,FALSE)</f>
        <v>5.1863599999999996</v>
      </c>
      <c r="D484" s="9" t="str">
        <f>VLOOKUP($A484,Basis!$A:$P,6,FALSE)</f>
        <v>Jac. P. Thijsseplein</v>
      </c>
      <c r="E484" s="9" t="str">
        <f>VLOOKUP($A484,Basis!$A:$P,7,FALSE)</f>
        <v>54</v>
      </c>
      <c r="F484" s="9" t="str">
        <f>VLOOKUP($A484,Basis!$A:$P,8,FALSE)</f>
        <v>1221LP</v>
      </c>
      <c r="G484" s="9" t="str">
        <f>VLOOKUP($A484,Basis!$A:$P,9,FALSE)</f>
        <v>Hilversum</v>
      </c>
      <c r="H484" s="9" t="str">
        <f>VLOOKUP($A484,Basis!$A:$P,11,FALSE)</f>
        <v>REST</v>
      </c>
      <c r="I484" s="9" t="str">
        <f>VLOOKUP($A484,Basis!$A:$P,13,FALSE)</f>
        <v>OGDUO</v>
      </c>
      <c r="J484" s="9" t="str">
        <f>VLOOKUP($A484,Basis!$A:$P,16,FALSE)</f>
        <v>HMIDUO2021</v>
      </c>
    </row>
    <row r="485" spans="1:10" x14ac:dyDescent="0.25">
      <c r="A485" s="9" t="s">
        <v>4884</v>
      </c>
      <c r="B485" s="9">
        <f>VLOOKUP($A485,Basis!$A:$P,4,FALSE)</f>
        <v>52.224773999999996</v>
      </c>
      <c r="C485" s="9">
        <f>VLOOKUP($A485,Basis!$A:$P,5,FALSE)</f>
        <v>5.1863599999999996</v>
      </c>
      <c r="D485" s="9" t="str">
        <f>VLOOKUP($A485,Basis!$A:$P,6,FALSE)</f>
        <v>Jac. P. Thijsseplein</v>
      </c>
      <c r="E485" s="9" t="str">
        <f>VLOOKUP($A485,Basis!$A:$P,7,FALSE)</f>
        <v>54</v>
      </c>
      <c r="F485" s="9" t="str">
        <f>VLOOKUP($A485,Basis!$A:$P,8,FALSE)</f>
        <v>1221LP</v>
      </c>
      <c r="G485" s="9" t="str">
        <f>VLOOKUP($A485,Basis!$A:$P,9,FALSE)</f>
        <v>Hilversum</v>
      </c>
      <c r="H485" s="9" t="str">
        <f>VLOOKUP($A485,Basis!$A:$P,11,FALSE)</f>
        <v>PMD</v>
      </c>
      <c r="I485" s="9" t="str">
        <f>VLOOKUP($A485,Basis!$A:$P,13,FALSE)</f>
        <v>OGDUO</v>
      </c>
      <c r="J485" s="9" t="str">
        <f>VLOOKUP($A485,Basis!$A:$P,16,FALSE)</f>
        <v>HMIDUO2021</v>
      </c>
    </row>
    <row r="486" spans="1:10" x14ac:dyDescent="0.25">
      <c r="A486" s="9" t="s">
        <v>5623</v>
      </c>
      <c r="B486" s="9">
        <f>VLOOKUP($A486,Basis!$A:$P,4,FALSE)</f>
        <v>52.222293999999998</v>
      </c>
      <c r="C486" s="9">
        <f>VLOOKUP($A486,Basis!$A:$P,5,FALSE)</f>
        <v>5.1927560000000001</v>
      </c>
      <c r="D486" s="9" t="str">
        <f>VLOOKUP($A486,Basis!$A:$P,6,FALSE)</f>
        <v>Liebergerweg</v>
      </c>
      <c r="E486" s="9" t="str">
        <f>VLOOKUP($A486,Basis!$A:$P,7,FALSE)</f>
        <v>434</v>
      </c>
      <c r="F486" s="9" t="str">
        <f>VLOOKUP($A486,Basis!$A:$P,8,FALSE)</f>
        <v>1221MA</v>
      </c>
      <c r="G486" s="9" t="str">
        <f>VLOOKUP($A486,Basis!$A:$P,9,FALSE)</f>
        <v>Hilversum</v>
      </c>
      <c r="H486" s="9" t="str">
        <f>VLOOKUP($A486,Basis!$A:$P,11,FALSE)</f>
        <v>GLAS</v>
      </c>
      <c r="I486" s="9" t="str">
        <f>VLOOKUP($A486,Basis!$A:$P,13,FALSE)</f>
        <v>Ondergronds</v>
      </c>
      <c r="J486" s="9" t="str">
        <f>VLOOKUP($A486,Basis!$A:$P,16,FALSE)</f>
        <v>Onbekend</v>
      </c>
    </row>
    <row r="487" spans="1:10" x14ac:dyDescent="0.25">
      <c r="A487" s="9" t="s">
        <v>4370</v>
      </c>
      <c r="B487" s="9">
        <f>VLOOKUP($A487,Basis!$A:$P,4,FALSE)</f>
        <v>52.229635999999999</v>
      </c>
      <c r="C487" s="9">
        <f>VLOOKUP($A487,Basis!$A:$P,5,FALSE)</f>
        <v>5.1817859999999998</v>
      </c>
      <c r="D487" s="9" t="str">
        <f>VLOOKUP($A487,Basis!$A:$P,6,FALSE)</f>
        <v>Korte Noorderweg</v>
      </c>
      <c r="E487" s="9" t="str">
        <f>VLOOKUP($A487,Basis!$A:$P,7,FALSE)</f>
        <v>27G</v>
      </c>
      <c r="F487" s="9" t="str">
        <f>VLOOKUP($A487,Basis!$A:$P,8,FALSE)</f>
        <v>1221NA</v>
      </c>
      <c r="G487" s="9" t="str">
        <f>VLOOKUP($A487,Basis!$A:$P,9,FALSE)</f>
        <v>Hilversum</v>
      </c>
      <c r="H487" s="9" t="str">
        <f>VLOOKUP($A487,Basis!$A:$P,11,FALSE)</f>
        <v>GFT</v>
      </c>
      <c r="I487" s="9" t="str">
        <f>VLOOKUP($A487,Basis!$A:$P,13,FALSE)</f>
        <v>Bovengronds</v>
      </c>
      <c r="J487" s="9" t="str">
        <f>VLOOKUP($A487,Basis!$A:$P,16,FALSE)</f>
        <v>MCBG242022</v>
      </c>
    </row>
    <row r="488" spans="1:10" x14ac:dyDescent="0.25">
      <c r="A488" s="9" t="s">
        <v>3807</v>
      </c>
      <c r="B488" s="9">
        <f>VLOOKUP($A488,Basis!$A:$P,4,FALSE)</f>
        <v>52.229570000000002</v>
      </c>
      <c r="C488" s="9">
        <f>VLOOKUP($A488,Basis!$A:$P,5,FALSE)</f>
        <v>5.1819959999999998</v>
      </c>
      <c r="D488" s="9" t="str">
        <f>VLOOKUP($A488,Basis!$A:$P,6,FALSE)</f>
        <v>Korte Noorderweg</v>
      </c>
      <c r="E488" s="9" t="str">
        <f>VLOOKUP($A488,Basis!$A:$P,7,FALSE)</f>
        <v>27G</v>
      </c>
      <c r="F488" s="9" t="str">
        <f>VLOOKUP($A488,Basis!$A:$P,8,FALSE)</f>
        <v>1221NA</v>
      </c>
      <c r="G488" s="9" t="str">
        <f>VLOOKUP($A488,Basis!$A:$P,9,FALSE)</f>
        <v>Hilversum</v>
      </c>
      <c r="H488" s="9" t="str">
        <f>VLOOKUP($A488,Basis!$A:$P,11,FALSE)</f>
        <v>REST</v>
      </c>
      <c r="I488" s="9" t="str">
        <f>VLOOKUP($A488,Basis!$A:$P,13,FALSE)</f>
        <v>OGDUO</v>
      </c>
      <c r="J488" s="9" t="str">
        <f>VLOOKUP($A488,Basis!$A:$P,16,FALSE)</f>
        <v>HMIDUO2022</v>
      </c>
    </row>
    <row r="489" spans="1:10" x14ac:dyDescent="0.25">
      <c r="A489" s="9" t="s">
        <v>4919</v>
      </c>
      <c r="B489" s="9">
        <f>VLOOKUP($A489,Basis!$A:$P,4,FALSE)</f>
        <v>52.229570000000002</v>
      </c>
      <c r="C489" s="9">
        <f>VLOOKUP($A489,Basis!$A:$P,5,FALSE)</f>
        <v>5.1819959999999998</v>
      </c>
      <c r="D489" s="9" t="str">
        <f>VLOOKUP($A489,Basis!$A:$P,6,FALSE)</f>
        <v>Korte Noorderweg</v>
      </c>
      <c r="E489" s="9" t="str">
        <f>VLOOKUP($A489,Basis!$A:$P,7,FALSE)</f>
        <v>27G</v>
      </c>
      <c r="F489" s="9" t="str">
        <f>VLOOKUP($A489,Basis!$A:$P,8,FALSE)</f>
        <v>1221NA</v>
      </c>
      <c r="G489" s="9" t="str">
        <f>VLOOKUP($A489,Basis!$A:$P,9,FALSE)</f>
        <v>Hilversum</v>
      </c>
      <c r="H489" s="9" t="str">
        <f>VLOOKUP($A489,Basis!$A:$P,11,FALSE)</f>
        <v>PMD</v>
      </c>
      <c r="I489" s="9" t="str">
        <f>VLOOKUP($A489,Basis!$A:$P,13,FALSE)</f>
        <v>OGDUO</v>
      </c>
      <c r="J489" s="9" t="str">
        <f>VLOOKUP($A489,Basis!$A:$P,16,FALSE)</f>
        <v>HMIDUO2022</v>
      </c>
    </row>
    <row r="490" spans="1:10" x14ac:dyDescent="0.25">
      <c r="A490" s="9" t="s">
        <v>5553</v>
      </c>
      <c r="B490" s="9">
        <f>VLOOKUP($A490,Basis!$A:$P,4,FALSE)</f>
        <v>52.246510000000001</v>
      </c>
      <c r="C490" s="9">
        <f>VLOOKUP($A490,Basis!$A:$P,5,FALSE)</f>
        <v>5.1710060000000002</v>
      </c>
      <c r="D490" s="9" t="str">
        <f>VLOOKUP($A490,Basis!$A:$P,6,FALSE)</f>
        <v>Nieuwe Crailoseweg</v>
      </c>
      <c r="E490" s="9" t="str">
        <f>VLOOKUP($A490,Basis!$A:$P,7,FALSE)</f>
        <v>10</v>
      </c>
      <c r="F490" s="9" t="str">
        <f>VLOOKUP($A490,Basis!$A:$P,8,FALSE)</f>
        <v>1222AB</v>
      </c>
      <c r="G490" s="9" t="str">
        <f>VLOOKUP($A490,Basis!$A:$P,9,FALSE)</f>
        <v>Hilversum</v>
      </c>
      <c r="H490" s="9" t="str">
        <f>VLOOKUP($A490,Basis!$A:$P,11,FALSE)</f>
        <v>GLAS</v>
      </c>
      <c r="I490" s="9" t="str">
        <f>VLOOKUP($A490,Basis!$A:$P,13,FALSE)</f>
        <v>Bovengronds</v>
      </c>
      <c r="J490" s="9" t="str">
        <f>VLOOKUP($A490,Basis!$A:$P,16,FALSE)</f>
        <v>Onbekend</v>
      </c>
    </row>
    <row r="491" spans="1:10" x14ac:dyDescent="0.25">
      <c r="A491" s="9" t="s">
        <v>5558</v>
      </c>
      <c r="B491" s="9">
        <f>VLOOKUP($A491,Basis!$A:$P,4,FALSE)</f>
        <v>52.246510000000001</v>
      </c>
      <c r="C491" s="9">
        <f>VLOOKUP($A491,Basis!$A:$P,5,FALSE)</f>
        <v>5.1710060000000002</v>
      </c>
      <c r="D491" s="9" t="str">
        <f>VLOOKUP($A491,Basis!$A:$P,6,FALSE)</f>
        <v>Nieuwe Crailoseweg</v>
      </c>
      <c r="E491" s="9" t="str">
        <f>VLOOKUP($A491,Basis!$A:$P,7,FALSE)</f>
        <v>10</v>
      </c>
      <c r="F491" s="9" t="str">
        <f>VLOOKUP($A491,Basis!$A:$P,8,FALSE)</f>
        <v>1222AB</v>
      </c>
      <c r="G491" s="9" t="str">
        <f>VLOOKUP($A491,Basis!$A:$P,9,FALSE)</f>
        <v>Hilversum</v>
      </c>
      <c r="H491" s="9" t="str">
        <f>VLOOKUP($A491,Basis!$A:$P,11,FALSE)</f>
        <v>GLAS</v>
      </c>
      <c r="I491" s="9" t="str">
        <f>VLOOKUP($A491,Basis!$A:$P,13,FALSE)</f>
        <v>Bovengronds</v>
      </c>
      <c r="J491" s="9" t="str">
        <f>VLOOKUP($A491,Basis!$A:$P,16,FALSE)</f>
        <v>Onbekend</v>
      </c>
    </row>
    <row r="492" spans="1:10" x14ac:dyDescent="0.25">
      <c r="A492" s="9" t="s">
        <v>5560</v>
      </c>
      <c r="B492" s="9">
        <f>VLOOKUP($A492,Basis!$A:$P,4,FALSE)</f>
        <v>52.246510000000001</v>
      </c>
      <c r="C492" s="9">
        <f>VLOOKUP($A492,Basis!$A:$P,5,FALSE)</f>
        <v>5.1710060000000002</v>
      </c>
      <c r="D492" s="9" t="str">
        <f>VLOOKUP($A492,Basis!$A:$P,6,FALSE)</f>
        <v>Nieuwe Crailoseweg</v>
      </c>
      <c r="E492" s="9" t="str">
        <f>VLOOKUP($A492,Basis!$A:$P,7,FALSE)</f>
        <v>10</v>
      </c>
      <c r="F492" s="9" t="str">
        <f>VLOOKUP($A492,Basis!$A:$P,8,FALSE)</f>
        <v>1222AB</v>
      </c>
      <c r="G492" s="9" t="str">
        <f>VLOOKUP($A492,Basis!$A:$P,9,FALSE)</f>
        <v>Hilversum</v>
      </c>
      <c r="H492" s="9" t="str">
        <f>VLOOKUP($A492,Basis!$A:$P,11,FALSE)</f>
        <v>GLAS</v>
      </c>
      <c r="I492" s="9" t="str">
        <f>VLOOKUP($A492,Basis!$A:$P,13,FALSE)</f>
        <v>Bovengronds</v>
      </c>
      <c r="J492" s="9" t="str">
        <f>VLOOKUP($A492,Basis!$A:$P,16,FALSE)</f>
        <v>Onbekend</v>
      </c>
    </row>
    <row r="493" spans="1:10" x14ac:dyDescent="0.25">
      <c r="A493" s="9" t="s">
        <v>5562</v>
      </c>
      <c r="B493" s="9">
        <f>VLOOKUP($A493,Basis!$A:$P,4,FALSE)</f>
        <v>52.246510000000001</v>
      </c>
      <c r="C493" s="9">
        <f>VLOOKUP($A493,Basis!$A:$P,5,FALSE)</f>
        <v>5.1710060000000002</v>
      </c>
      <c r="D493" s="9" t="str">
        <f>VLOOKUP($A493,Basis!$A:$P,6,FALSE)</f>
        <v>Nieuwe Crailoseweg</v>
      </c>
      <c r="E493" s="9" t="str">
        <f>VLOOKUP($A493,Basis!$A:$P,7,FALSE)</f>
        <v>10</v>
      </c>
      <c r="F493" s="9" t="str">
        <f>VLOOKUP($A493,Basis!$A:$P,8,FALSE)</f>
        <v>1222AB</v>
      </c>
      <c r="G493" s="9" t="str">
        <f>VLOOKUP($A493,Basis!$A:$P,9,FALSE)</f>
        <v>Hilversum</v>
      </c>
      <c r="H493" s="9" t="str">
        <f>VLOOKUP($A493,Basis!$A:$P,11,FALSE)</f>
        <v>GLAS</v>
      </c>
      <c r="I493" s="9" t="str">
        <f>VLOOKUP($A493,Basis!$A:$P,13,FALSE)</f>
        <v>Bovengronds</v>
      </c>
      <c r="J493" s="9" t="str">
        <f>VLOOKUP($A493,Basis!$A:$P,16,FALSE)</f>
        <v>Onbekend</v>
      </c>
    </row>
    <row r="494" spans="1:10" x14ac:dyDescent="0.25">
      <c r="A494" s="9" t="s">
        <v>349</v>
      </c>
      <c r="B494" s="9">
        <f>VLOOKUP($A494,Basis!$A:$P,4,FALSE)</f>
        <v>52.2409169998</v>
      </c>
      <c r="C494" s="9">
        <f>VLOOKUP($A494,Basis!$A:$P,5,FALSE)</f>
        <v>5.1877440000000004</v>
      </c>
      <c r="D494" s="9" t="str">
        <f>VLOOKUP($A494,Basis!$A:$P,6,FALSE)</f>
        <v>Erfgooiersstraat</v>
      </c>
      <c r="E494" s="9" t="str">
        <f>VLOOKUP($A494,Basis!$A:$P,7,FALSE)</f>
        <v>125</v>
      </c>
      <c r="F494" s="9" t="str">
        <f>VLOOKUP($A494,Basis!$A:$P,8,FALSE)</f>
        <v>1222AH</v>
      </c>
      <c r="G494" s="9" t="str">
        <f>VLOOKUP($A494,Basis!$A:$P,9,FALSE)</f>
        <v>Hilversum</v>
      </c>
      <c r="H494" s="9" t="str">
        <f>VLOOKUP($A494,Basis!$A:$P,11,FALSE)</f>
        <v>GFT</v>
      </c>
      <c r="I494" s="9" t="str">
        <f>VLOOKUP($A494,Basis!$A:$P,13,FALSE)</f>
        <v>Bovengronds</v>
      </c>
      <c r="J494" s="9" t="str">
        <f>VLOOKUP($A494,Basis!$A:$P,16,FALSE)</f>
        <v>MCBG242022</v>
      </c>
    </row>
    <row r="495" spans="1:10" x14ac:dyDescent="0.25">
      <c r="A495" s="9" t="s">
        <v>2954</v>
      </c>
      <c r="B495" s="9">
        <f>VLOOKUP($A495,Basis!$A:$P,4,FALSE)</f>
        <v>52.2409169998</v>
      </c>
      <c r="C495" s="9">
        <f>VLOOKUP($A495,Basis!$A:$P,5,FALSE)</f>
        <v>5.1877440000000004</v>
      </c>
      <c r="D495" s="9" t="str">
        <f>VLOOKUP($A495,Basis!$A:$P,6,FALSE)</f>
        <v>Erfgooiersstraat</v>
      </c>
      <c r="E495" s="9" t="str">
        <f>VLOOKUP($A495,Basis!$A:$P,7,FALSE)</f>
        <v>125</v>
      </c>
      <c r="F495" s="9" t="str">
        <f>VLOOKUP($A495,Basis!$A:$P,8,FALSE)</f>
        <v>1222AH</v>
      </c>
      <c r="G495" s="9" t="str">
        <f>VLOOKUP($A495,Basis!$A:$P,9,FALSE)</f>
        <v>Hilversum</v>
      </c>
      <c r="H495" s="9" t="str">
        <f>VLOOKUP($A495,Basis!$A:$P,11,FALSE)</f>
        <v>REST</v>
      </c>
      <c r="I495" s="9" t="str">
        <f>VLOOKUP($A495,Basis!$A:$P,13,FALSE)</f>
        <v>OGDUO</v>
      </c>
      <c r="J495" s="9" t="str">
        <f>VLOOKUP($A495,Basis!$A:$P,16,FALSE)</f>
        <v>HMIDUO2022</v>
      </c>
    </row>
    <row r="496" spans="1:10" x14ac:dyDescent="0.25">
      <c r="A496" s="9" t="s">
        <v>4170</v>
      </c>
      <c r="B496" s="9">
        <f>VLOOKUP($A496,Basis!$A:$P,4,FALSE)</f>
        <v>52.2409169998</v>
      </c>
      <c r="C496" s="9">
        <f>VLOOKUP($A496,Basis!$A:$P,5,FALSE)</f>
        <v>5.1877440000000004</v>
      </c>
      <c r="D496" s="9" t="str">
        <f>VLOOKUP($A496,Basis!$A:$P,6,FALSE)</f>
        <v>Erfgooiersstraat</v>
      </c>
      <c r="E496" s="9" t="str">
        <f>VLOOKUP($A496,Basis!$A:$P,7,FALSE)</f>
        <v>125</v>
      </c>
      <c r="F496" s="9" t="str">
        <f>VLOOKUP($A496,Basis!$A:$P,8,FALSE)</f>
        <v>1222AH</v>
      </c>
      <c r="G496" s="9" t="str">
        <f>VLOOKUP($A496,Basis!$A:$P,9,FALSE)</f>
        <v>Hilversum</v>
      </c>
      <c r="H496" s="9" t="str">
        <f>VLOOKUP($A496,Basis!$A:$P,11,FALSE)</f>
        <v>PMD</v>
      </c>
      <c r="I496" s="9" t="str">
        <f>VLOOKUP($A496,Basis!$A:$P,13,FALSE)</f>
        <v>OGDUO</v>
      </c>
      <c r="J496" s="9" t="str">
        <f>VLOOKUP($A496,Basis!$A:$P,16,FALSE)</f>
        <v>HMIDUO2022</v>
      </c>
    </row>
    <row r="497" spans="1:10" x14ac:dyDescent="0.25">
      <c r="A497" s="9" t="s">
        <v>4325</v>
      </c>
      <c r="B497" s="9">
        <f>VLOOKUP($A497,Basis!$A:$P,4,FALSE)</f>
        <v>52.241284999999998</v>
      </c>
      <c r="C497" s="9">
        <f>VLOOKUP($A497,Basis!$A:$P,5,FALSE)</f>
        <v>5.1864860000000004</v>
      </c>
      <c r="D497" s="9" t="str">
        <f>VLOOKUP($A497,Basis!$A:$P,6,FALSE)</f>
        <v>Erfgooiersstraat</v>
      </c>
      <c r="E497" s="9" t="str">
        <f>VLOOKUP($A497,Basis!$A:$P,7,FALSE)</f>
        <v>187</v>
      </c>
      <c r="F497" s="9" t="str">
        <f>VLOOKUP($A497,Basis!$A:$P,8,FALSE)</f>
        <v>1222AJ</v>
      </c>
      <c r="G497" s="9" t="str">
        <f>VLOOKUP($A497,Basis!$A:$P,9,FALSE)</f>
        <v>Hilversum</v>
      </c>
      <c r="H497" s="9" t="str">
        <f>VLOOKUP($A497,Basis!$A:$P,11,FALSE)</f>
        <v>GFT</v>
      </c>
      <c r="I497" s="9" t="str">
        <f>VLOOKUP($A497,Basis!$A:$P,13,FALSE)</f>
        <v>Bovengronds</v>
      </c>
      <c r="J497" s="9" t="str">
        <f>VLOOKUP($A497,Basis!$A:$P,16,FALSE)</f>
        <v>MCBG242021</v>
      </c>
    </row>
    <row r="498" spans="1:10" x14ac:dyDescent="0.25">
      <c r="A498" s="9" t="s">
        <v>322</v>
      </c>
      <c r="B498" s="9">
        <f>VLOOKUP($A498,Basis!$A:$P,4,FALSE)</f>
        <v>52.241133998999999</v>
      </c>
      <c r="C498" s="9">
        <f>VLOOKUP($A498,Basis!$A:$P,5,FALSE)</f>
        <v>5.1869869900000003</v>
      </c>
      <c r="D498" s="9" t="str">
        <f>VLOOKUP($A498,Basis!$A:$P,6,FALSE)</f>
        <v>Erfgooiersstraat</v>
      </c>
      <c r="E498" s="9" t="str">
        <f>VLOOKUP($A498,Basis!$A:$P,7,FALSE)</f>
        <v>185A</v>
      </c>
      <c r="F498" s="9" t="str">
        <f>VLOOKUP($A498,Basis!$A:$P,8,FALSE)</f>
        <v>1222AJ</v>
      </c>
      <c r="G498" s="9" t="str">
        <f>VLOOKUP($A498,Basis!$A:$P,9,FALSE)</f>
        <v>Hilversum</v>
      </c>
      <c r="H498" s="9" t="str">
        <f>VLOOKUP($A498,Basis!$A:$P,11,FALSE)</f>
        <v>GFT</v>
      </c>
      <c r="I498" s="9" t="str">
        <f>VLOOKUP($A498,Basis!$A:$P,13,FALSE)</f>
        <v>Bovengronds</v>
      </c>
      <c r="J498" s="9" t="str">
        <f>VLOOKUP($A498,Basis!$A:$P,16,FALSE)</f>
        <v>MCBG242022</v>
      </c>
    </row>
    <row r="499" spans="1:10" x14ac:dyDescent="0.25">
      <c r="A499" s="9" t="s">
        <v>3818</v>
      </c>
      <c r="B499" s="9">
        <f>VLOOKUP($A499,Basis!$A:$P,4,FALSE)</f>
        <v>52.241133998999999</v>
      </c>
      <c r="C499" s="9">
        <f>VLOOKUP($A499,Basis!$A:$P,5,FALSE)</f>
        <v>5.1869869900000003</v>
      </c>
      <c r="D499" s="9" t="str">
        <f>VLOOKUP($A499,Basis!$A:$P,6,FALSE)</f>
        <v>Erfgooiersstraat</v>
      </c>
      <c r="E499" s="9" t="str">
        <f>VLOOKUP($A499,Basis!$A:$P,7,FALSE)</f>
        <v>185A</v>
      </c>
      <c r="F499" s="9" t="str">
        <f>VLOOKUP($A499,Basis!$A:$P,8,FALSE)</f>
        <v>1222AJ</v>
      </c>
      <c r="G499" s="9" t="str">
        <f>VLOOKUP($A499,Basis!$A:$P,9,FALSE)</f>
        <v>Hilversum</v>
      </c>
      <c r="H499" s="9" t="str">
        <f>VLOOKUP($A499,Basis!$A:$P,11,FALSE)</f>
        <v>REST</v>
      </c>
      <c r="I499" s="9" t="str">
        <f>VLOOKUP($A499,Basis!$A:$P,13,FALSE)</f>
        <v>OGDUO</v>
      </c>
      <c r="J499" s="9" t="str">
        <f>VLOOKUP($A499,Basis!$A:$P,16,FALSE)</f>
        <v>HMIDUO2022</v>
      </c>
    </row>
    <row r="500" spans="1:10" x14ac:dyDescent="0.25">
      <c r="A500" s="9" t="s">
        <v>3678</v>
      </c>
      <c r="B500" s="9">
        <f>VLOOKUP($A500,Basis!$A:$P,4,FALSE)</f>
        <v>52.241284999999998</v>
      </c>
      <c r="C500" s="9">
        <f>VLOOKUP($A500,Basis!$A:$P,5,FALSE)</f>
        <v>5.1864860000000004</v>
      </c>
      <c r="D500" s="9" t="str">
        <f>VLOOKUP($A500,Basis!$A:$P,6,FALSE)</f>
        <v>Erfgooiersstraat</v>
      </c>
      <c r="E500" s="9" t="str">
        <f>VLOOKUP($A500,Basis!$A:$P,7,FALSE)</f>
        <v>187</v>
      </c>
      <c r="F500" s="9" t="str">
        <f>VLOOKUP($A500,Basis!$A:$P,8,FALSE)</f>
        <v>1222AJ</v>
      </c>
      <c r="G500" s="9" t="str">
        <f>VLOOKUP($A500,Basis!$A:$P,9,FALSE)</f>
        <v>Hilversum</v>
      </c>
      <c r="H500" s="9" t="str">
        <f>VLOOKUP($A500,Basis!$A:$P,11,FALSE)</f>
        <v>REST</v>
      </c>
      <c r="I500" s="9" t="str">
        <f>VLOOKUP($A500,Basis!$A:$P,13,FALSE)</f>
        <v>OGDUO</v>
      </c>
      <c r="J500" s="9" t="str">
        <f>VLOOKUP($A500,Basis!$A:$P,16,FALSE)</f>
        <v>HMIDUO2021</v>
      </c>
    </row>
    <row r="501" spans="1:10" x14ac:dyDescent="0.25">
      <c r="A501" s="9" t="s">
        <v>4845</v>
      </c>
      <c r="B501" s="9">
        <f>VLOOKUP($A501,Basis!$A:$P,4,FALSE)</f>
        <v>52.241284999999998</v>
      </c>
      <c r="C501" s="9">
        <f>VLOOKUP($A501,Basis!$A:$P,5,FALSE)</f>
        <v>5.1864860000000004</v>
      </c>
      <c r="D501" s="9" t="str">
        <f>VLOOKUP($A501,Basis!$A:$P,6,FALSE)</f>
        <v>Erfgooiersstraat</v>
      </c>
      <c r="E501" s="9" t="str">
        <f>VLOOKUP($A501,Basis!$A:$P,7,FALSE)</f>
        <v>187</v>
      </c>
      <c r="F501" s="9" t="str">
        <f>VLOOKUP($A501,Basis!$A:$P,8,FALSE)</f>
        <v>1222AJ</v>
      </c>
      <c r="G501" s="9" t="str">
        <f>VLOOKUP($A501,Basis!$A:$P,9,FALSE)</f>
        <v>Hilversum</v>
      </c>
      <c r="H501" s="9" t="str">
        <f>VLOOKUP($A501,Basis!$A:$P,11,FALSE)</f>
        <v>PMD</v>
      </c>
      <c r="I501" s="9" t="str">
        <f>VLOOKUP($A501,Basis!$A:$P,13,FALSE)</f>
        <v>OGDUO</v>
      </c>
      <c r="J501" s="9" t="str">
        <f>VLOOKUP($A501,Basis!$A:$P,16,FALSE)</f>
        <v>HMIDUO2021</v>
      </c>
    </row>
    <row r="502" spans="1:10" x14ac:dyDescent="0.25">
      <c r="A502" s="9" t="s">
        <v>4638</v>
      </c>
      <c r="B502" s="9">
        <f>VLOOKUP($A502,Basis!$A:$P,4,FALSE)</f>
        <v>52.241133998999999</v>
      </c>
      <c r="C502" s="9">
        <f>VLOOKUP($A502,Basis!$A:$P,5,FALSE)</f>
        <v>5.1869869900000003</v>
      </c>
      <c r="D502" s="9" t="str">
        <f>VLOOKUP($A502,Basis!$A:$P,6,FALSE)</f>
        <v>Erfgooiersstraat</v>
      </c>
      <c r="E502" s="9" t="str">
        <f>VLOOKUP($A502,Basis!$A:$P,7,FALSE)</f>
        <v>185A</v>
      </c>
      <c r="F502" s="9" t="str">
        <f>VLOOKUP($A502,Basis!$A:$P,8,FALSE)</f>
        <v>1222AJ</v>
      </c>
      <c r="G502" s="9" t="str">
        <f>VLOOKUP($A502,Basis!$A:$P,9,FALSE)</f>
        <v>Hilversum</v>
      </c>
      <c r="H502" s="9" t="str">
        <f>VLOOKUP($A502,Basis!$A:$P,11,FALSE)</f>
        <v>PMD</v>
      </c>
      <c r="I502" s="9" t="str">
        <f>VLOOKUP($A502,Basis!$A:$P,13,FALSE)</f>
        <v>OGDUO</v>
      </c>
      <c r="J502" s="9" t="str">
        <f>VLOOKUP($A502,Basis!$A:$P,16,FALSE)</f>
        <v>HMIDUO2022</v>
      </c>
    </row>
    <row r="503" spans="1:10" x14ac:dyDescent="0.25">
      <c r="A503" s="9" t="s">
        <v>4340</v>
      </c>
      <c r="B503" s="9">
        <f>VLOOKUP($A503,Basis!$A:$P,4,FALSE)</f>
        <v>52.241478000000001</v>
      </c>
      <c r="C503" s="9">
        <f>VLOOKUP($A503,Basis!$A:$P,5,FALSE)</f>
        <v>5.1856260000000001</v>
      </c>
      <c r="D503" s="9" t="str">
        <f>VLOOKUP($A503,Basis!$A:$P,6,FALSE)</f>
        <v>Erfgooiersstraat</v>
      </c>
      <c r="E503" s="9" t="str">
        <f>VLOOKUP($A503,Basis!$A:$P,7,FALSE)</f>
        <v>231F</v>
      </c>
      <c r="F503" s="9" t="str">
        <f>VLOOKUP($A503,Basis!$A:$P,8,FALSE)</f>
        <v>1222AK</v>
      </c>
      <c r="G503" s="9" t="str">
        <f>VLOOKUP($A503,Basis!$A:$P,9,FALSE)</f>
        <v>Hilversum</v>
      </c>
      <c r="H503" s="9" t="str">
        <f>VLOOKUP($A503,Basis!$A:$P,11,FALSE)</f>
        <v>GFT</v>
      </c>
      <c r="I503" s="9" t="str">
        <f>VLOOKUP($A503,Basis!$A:$P,13,FALSE)</f>
        <v>Bovengronds</v>
      </c>
      <c r="J503" s="9" t="str">
        <f>VLOOKUP($A503,Basis!$A:$P,16,FALSE)</f>
        <v>MCBG242021</v>
      </c>
    </row>
    <row r="504" spans="1:10" x14ac:dyDescent="0.25">
      <c r="A504" s="9" t="s">
        <v>1833</v>
      </c>
      <c r="B504" s="9">
        <f>VLOOKUP($A504,Basis!$A:$P,4,FALSE)</f>
        <v>52.241478000000001</v>
      </c>
      <c r="C504" s="9">
        <f>VLOOKUP($A504,Basis!$A:$P,5,FALSE)</f>
        <v>5.1856260000000001</v>
      </c>
      <c r="D504" s="9" t="str">
        <f>VLOOKUP($A504,Basis!$A:$P,6,FALSE)</f>
        <v>Erfgooiersstraat</v>
      </c>
      <c r="E504" s="9" t="str">
        <f>VLOOKUP($A504,Basis!$A:$P,7,FALSE)</f>
        <v>231F</v>
      </c>
      <c r="F504" s="9" t="str">
        <f>VLOOKUP($A504,Basis!$A:$P,8,FALSE)</f>
        <v>1222AK</v>
      </c>
      <c r="G504" s="9" t="str">
        <f>VLOOKUP($A504,Basis!$A:$P,9,FALSE)</f>
        <v>Hilversum</v>
      </c>
      <c r="H504" s="9" t="str">
        <f>VLOOKUP($A504,Basis!$A:$P,11,FALSE)</f>
        <v>REST</v>
      </c>
      <c r="I504" s="9" t="str">
        <f>VLOOKUP($A504,Basis!$A:$P,13,FALSE)</f>
        <v>OGDUO</v>
      </c>
      <c r="J504" s="9" t="str">
        <f>VLOOKUP($A504,Basis!$A:$P,16,FALSE)</f>
        <v>HMIDUO2021</v>
      </c>
    </row>
    <row r="505" spans="1:10" x14ac:dyDescent="0.25">
      <c r="A505" s="9" t="s">
        <v>4477</v>
      </c>
      <c r="B505" s="9">
        <f>VLOOKUP($A505,Basis!$A:$P,4,FALSE)</f>
        <v>52.241478000000001</v>
      </c>
      <c r="C505" s="9">
        <f>VLOOKUP($A505,Basis!$A:$P,5,FALSE)</f>
        <v>5.1856260000000001</v>
      </c>
      <c r="D505" s="9" t="str">
        <f>VLOOKUP($A505,Basis!$A:$P,6,FALSE)</f>
        <v>Erfgooiersstraat</v>
      </c>
      <c r="E505" s="9" t="str">
        <f>VLOOKUP($A505,Basis!$A:$P,7,FALSE)</f>
        <v>231F</v>
      </c>
      <c r="F505" s="9" t="str">
        <f>VLOOKUP($A505,Basis!$A:$P,8,FALSE)</f>
        <v>1222AK</v>
      </c>
      <c r="G505" s="9" t="str">
        <f>VLOOKUP($A505,Basis!$A:$P,9,FALSE)</f>
        <v>Hilversum</v>
      </c>
      <c r="H505" s="9" t="str">
        <f>VLOOKUP($A505,Basis!$A:$P,11,FALSE)</f>
        <v>PMD</v>
      </c>
      <c r="I505" s="9" t="str">
        <f>VLOOKUP($A505,Basis!$A:$P,13,FALSE)</f>
        <v>OGDUO</v>
      </c>
      <c r="J505" s="9" t="str">
        <f>VLOOKUP($A505,Basis!$A:$P,16,FALSE)</f>
        <v>HMIDUO2021</v>
      </c>
    </row>
    <row r="506" spans="1:10" x14ac:dyDescent="0.25">
      <c r="A506" s="9" t="s">
        <v>4470</v>
      </c>
      <c r="B506" s="9">
        <f>VLOOKUP($A506,Basis!$A:$P,4,FALSE)</f>
        <v>52.244607299999998</v>
      </c>
      <c r="C506" s="9">
        <f>VLOOKUP($A506,Basis!$A:$P,5,FALSE)</f>
        <v>5.1726293999999999</v>
      </c>
      <c r="D506" s="9" t="str">
        <f>VLOOKUP($A506,Basis!$A:$P,6,FALSE)</f>
        <v>Erfgooiersstraat</v>
      </c>
      <c r="E506" s="9" t="str">
        <f>VLOOKUP($A506,Basis!$A:$P,7,FALSE)</f>
        <v>765</v>
      </c>
      <c r="F506" s="9" t="str">
        <f>VLOOKUP($A506,Basis!$A:$P,8,FALSE)</f>
        <v>1222AZ</v>
      </c>
      <c r="G506" s="9" t="str">
        <f>VLOOKUP($A506,Basis!$A:$P,9,FALSE)</f>
        <v>Hilversum</v>
      </c>
      <c r="H506" s="9" t="str">
        <f>VLOOKUP($A506,Basis!$A:$P,11,FALSE)</f>
        <v>GFT</v>
      </c>
      <c r="I506" s="9" t="str">
        <f>VLOOKUP($A506,Basis!$A:$P,13,FALSE)</f>
        <v>Bovengronds</v>
      </c>
      <c r="J506" s="9" t="str">
        <f>VLOOKUP($A506,Basis!$A:$P,16,FALSE)</f>
        <v>MCBG242022</v>
      </c>
    </row>
    <row r="507" spans="1:10" x14ac:dyDescent="0.25">
      <c r="A507" s="9" t="s">
        <v>4669</v>
      </c>
      <c r="B507" s="9">
        <f>VLOOKUP($A507,Basis!$A:$P,4,FALSE)</f>
        <v>52.244607299999998</v>
      </c>
      <c r="C507" s="9">
        <f>VLOOKUP($A507,Basis!$A:$P,5,FALSE)</f>
        <v>5.1726939999999999</v>
      </c>
      <c r="D507" s="9" t="str">
        <f>VLOOKUP($A507,Basis!$A:$P,6,FALSE)</f>
        <v>Erfgooiersstraat</v>
      </c>
      <c r="E507" s="9" t="str">
        <f>VLOOKUP($A507,Basis!$A:$P,7,FALSE)</f>
        <v>765</v>
      </c>
      <c r="F507" s="9" t="str">
        <f>VLOOKUP($A507,Basis!$A:$P,8,FALSE)</f>
        <v>1222AZ</v>
      </c>
      <c r="G507" s="9" t="str">
        <f>VLOOKUP($A507,Basis!$A:$P,9,FALSE)</f>
        <v>Hilversum</v>
      </c>
      <c r="H507" s="9" t="str">
        <f>VLOOKUP($A507,Basis!$A:$P,11,FALSE)</f>
        <v>REST</v>
      </c>
      <c r="I507" s="9" t="str">
        <f>VLOOKUP($A507,Basis!$A:$P,13,FALSE)</f>
        <v>Ondergronds</v>
      </c>
      <c r="J507" s="9" t="str">
        <f>VLOOKUP($A507,Basis!$A:$P,16,FALSE)</f>
        <v>HMISOL2022</v>
      </c>
    </row>
    <row r="508" spans="1:10" x14ac:dyDescent="0.25">
      <c r="A508" s="9" t="s">
        <v>4748</v>
      </c>
      <c r="B508" s="9">
        <f>VLOOKUP($A508,Basis!$A:$P,4,FALSE)</f>
        <v>52.244607299999998</v>
      </c>
      <c r="C508" s="9">
        <f>VLOOKUP($A508,Basis!$A:$P,5,FALSE)</f>
        <v>5.1726293999999999</v>
      </c>
      <c r="D508" s="9" t="str">
        <f>VLOOKUP($A508,Basis!$A:$P,6,FALSE)</f>
        <v>Erfgooiersstraat</v>
      </c>
      <c r="E508" s="9" t="str">
        <f>VLOOKUP($A508,Basis!$A:$P,7,FALSE)</f>
        <v>765</v>
      </c>
      <c r="F508" s="9" t="str">
        <f>VLOOKUP($A508,Basis!$A:$P,8,FALSE)</f>
        <v>1222AZ</v>
      </c>
      <c r="G508" s="9" t="str">
        <f>VLOOKUP($A508,Basis!$A:$P,9,FALSE)</f>
        <v>Hilversum</v>
      </c>
      <c r="H508" s="9" t="str">
        <f>VLOOKUP($A508,Basis!$A:$P,11,FALSE)</f>
        <v>PMD</v>
      </c>
      <c r="I508" s="9" t="str">
        <f>VLOOKUP($A508,Basis!$A:$P,13,FALSE)</f>
        <v>Ondergronds</v>
      </c>
      <c r="J508" s="9" t="str">
        <f>VLOOKUP($A508,Basis!$A:$P,16,FALSE)</f>
        <v>HMISOL2022</v>
      </c>
    </row>
    <row r="509" spans="1:10" x14ac:dyDescent="0.25">
      <c r="A509" s="9" t="s">
        <v>3630</v>
      </c>
      <c r="B509" s="9">
        <f>VLOOKUP($A509,Basis!$A:$P,4,FALSE)</f>
        <v>52.240708689253999</v>
      </c>
      <c r="C509" s="9">
        <f>VLOOKUP($A509,Basis!$A:$P,5,FALSE)</f>
        <v>5.1887625083375601</v>
      </c>
      <c r="D509" s="9" t="str">
        <f>VLOOKUP($A509,Basis!$A:$P,6,FALSE)</f>
        <v>Erfgooiersstraat</v>
      </c>
      <c r="E509" s="9" t="str">
        <f>VLOOKUP($A509,Basis!$A:$P,7,FALSE)</f>
        <v>178</v>
      </c>
      <c r="F509" s="9" t="str">
        <f>VLOOKUP($A509,Basis!$A:$P,8,FALSE)</f>
        <v>1222BE</v>
      </c>
      <c r="G509" s="9" t="str">
        <f>VLOOKUP($A509,Basis!$A:$P,9,FALSE)</f>
        <v>Hilversum</v>
      </c>
      <c r="H509" s="9" t="str">
        <f>VLOOKUP($A509,Basis!$A:$P,11,FALSE)</f>
        <v>REST</v>
      </c>
      <c r="I509" s="9" t="str">
        <f>VLOOKUP($A509,Basis!$A:$P,13,FALSE)</f>
        <v>OGDUO</v>
      </c>
      <c r="J509" s="9" t="str">
        <f>VLOOKUP($A509,Basis!$A:$P,16,FALSE)</f>
        <v>HMIDUO2021</v>
      </c>
    </row>
    <row r="510" spans="1:10" x14ac:dyDescent="0.25">
      <c r="A510" s="9" t="s">
        <v>4874</v>
      </c>
      <c r="B510" s="9">
        <f>VLOOKUP($A510,Basis!$A:$P,4,FALSE)</f>
        <v>52.240735999999998</v>
      </c>
      <c r="C510" s="9">
        <f>VLOOKUP($A510,Basis!$A:$P,5,FALSE)</f>
        <v>5.1887800000000004</v>
      </c>
      <c r="D510" s="9" t="str">
        <f>VLOOKUP($A510,Basis!$A:$P,6,FALSE)</f>
        <v>Erfgooiersstraat</v>
      </c>
      <c r="E510" s="9" t="str">
        <f>VLOOKUP($A510,Basis!$A:$P,7,FALSE)</f>
        <v>178</v>
      </c>
      <c r="F510" s="9" t="str">
        <f>VLOOKUP($A510,Basis!$A:$P,8,FALSE)</f>
        <v>1222BE</v>
      </c>
      <c r="G510" s="9" t="str">
        <f>VLOOKUP($A510,Basis!$A:$P,9,FALSE)</f>
        <v>Hilversum</v>
      </c>
      <c r="H510" s="9" t="str">
        <f>VLOOKUP($A510,Basis!$A:$P,11,FALSE)</f>
        <v>PMD</v>
      </c>
      <c r="I510" s="9" t="str">
        <f>VLOOKUP($A510,Basis!$A:$P,13,FALSE)</f>
        <v>OGDUO</v>
      </c>
      <c r="J510" s="9" t="str">
        <f>VLOOKUP($A510,Basis!$A:$P,16,FALSE)</f>
        <v>HMIDUO2021</v>
      </c>
    </row>
    <row r="511" spans="1:10" x14ac:dyDescent="0.25">
      <c r="A511" s="9" t="s">
        <v>3436</v>
      </c>
      <c r="B511" s="9">
        <f>VLOOKUP($A511,Basis!$A:$P,4,FALSE)</f>
        <v>52.242294000000001</v>
      </c>
      <c r="C511" s="9">
        <f>VLOOKUP($A511,Basis!$A:$P,5,FALSE)</f>
        <v>5.1777550000000003</v>
      </c>
      <c r="D511" s="9" t="str">
        <f>VLOOKUP($A511,Basis!$A:$P,6,FALSE)</f>
        <v>De Kupstraat</v>
      </c>
      <c r="E511" s="9" t="str">
        <f>VLOOKUP($A511,Basis!$A:$P,7,FALSE)</f>
        <v>14</v>
      </c>
      <c r="F511" s="9" t="str">
        <f>VLOOKUP($A511,Basis!$A:$P,8,FALSE)</f>
        <v>1222CJ</v>
      </c>
      <c r="G511" s="9" t="str">
        <f>VLOOKUP($A511,Basis!$A:$P,9,FALSE)</f>
        <v>Hilversum</v>
      </c>
      <c r="H511" s="9" t="str">
        <f>VLOOKUP($A511,Basis!$A:$P,11,FALSE)</f>
        <v>REST</v>
      </c>
      <c r="I511" s="9" t="str">
        <f>VLOOKUP($A511,Basis!$A:$P,13,FALSE)</f>
        <v>Semi</v>
      </c>
      <c r="J511" s="9" t="str">
        <f>VLOOKUP($A511,Basis!$A:$P,16,FALSE)</f>
        <v>KIKSOL2014</v>
      </c>
    </row>
    <row r="512" spans="1:10" x14ac:dyDescent="0.25">
      <c r="A512" s="9" t="s">
        <v>4287</v>
      </c>
      <c r="B512" s="9">
        <f>VLOOKUP($A512,Basis!$A:$P,4,FALSE)</f>
        <v>52.243911743164098</v>
      </c>
      <c r="C512" s="9">
        <f>VLOOKUP($A512,Basis!$A:$P,5,FALSE)</f>
        <v>5.1744728088378897</v>
      </c>
      <c r="D512" s="9" t="str">
        <f>VLOOKUP($A512,Basis!$A:$P,6,FALSE)</f>
        <v>Verschurestraat</v>
      </c>
      <c r="E512" s="9" t="str">
        <f>VLOOKUP($A512,Basis!$A:$P,7,FALSE)</f>
        <v>17</v>
      </c>
      <c r="F512" s="9" t="str">
        <f>VLOOKUP($A512,Basis!$A:$P,8,FALSE)</f>
        <v>1222CL</v>
      </c>
      <c r="G512" s="9" t="str">
        <f>VLOOKUP($A512,Basis!$A:$P,9,FALSE)</f>
        <v>Hilversum</v>
      </c>
      <c r="H512" s="9" t="str">
        <f>VLOOKUP($A512,Basis!$A:$P,11,FALSE)</f>
        <v>GFT</v>
      </c>
      <c r="I512" s="9" t="str">
        <f>VLOOKUP($A512,Basis!$A:$P,13,FALSE)</f>
        <v>Bovengronds</v>
      </c>
      <c r="J512" s="9" t="str">
        <f>VLOOKUP($A512,Basis!$A:$P,16,FALSE)</f>
        <v>MCBG242020</v>
      </c>
    </row>
    <row r="513" spans="1:10" x14ac:dyDescent="0.25">
      <c r="A513" s="9" t="s">
        <v>4297</v>
      </c>
      <c r="B513" s="9">
        <f>VLOOKUP($A513,Basis!$A:$P,4,FALSE)</f>
        <v>52.243911743164098</v>
      </c>
      <c r="C513" s="9">
        <f>VLOOKUP($A513,Basis!$A:$P,5,FALSE)</f>
        <v>5.1744728088378897</v>
      </c>
      <c r="D513" s="9" t="str">
        <f>VLOOKUP($A513,Basis!$A:$P,6,FALSE)</f>
        <v>Verschurestraat</v>
      </c>
      <c r="E513" s="9" t="str">
        <f>VLOOKUP($A513,Basis!$A:$P,7,FALSE)</f>
        <v>17</v>
      </c>
      <c r="F513" s="9" t="str">
        <f>VLOOKUP($A513,Basis!$A:$P,8,FALSE)</f>
        <v>1222CL</v>
      </c>
      <c r="G513" s="9" t="str">
        <f>VLOOKUP($A513,Basis!$A:$P,9,FALSE)</f>
        <v>Hilversum</v>
      </c>
      <c r="H513" s="9" t="str">
        <f>VLOOKUP($A513,Basis!$A:$P,11,FALSE)</f>
        <v>GFT</v>
      </c>
      <c r="I513" s="9" t="str">
        <f>VLOOKUP($A513,Basis!$A:$P,13,FALSE)</f>
        <v>Bovengronds</v>
      </c>
      <c r="J513" s="9" t="str">
        <f>VLOOKUP($A513,Basis!$A:$P,16,FALSE)</f>
        <v>MCBG242020</v>
      </c>
    </row>
    <row r="514" spans="1:10" x14ac:dyDescent="0.25">
      <c r="A514" s="9" t="s">
        <v>3974</v>
      </c>
      <c r="B514" s="9">
        <f>VLOOKUP($A514,Basis!$A:$P,4,FALSE)</f>
        <v>52.243911743164098</v>
      </c>
      <c r="C514" s="9">
        <f>VLOOKUP($A514,Basis!$A:$P,5,FALSE)</f>
        <v>5.1744728088378897</v>
      </c>
      <c r="D514" s="9" t="str">
        <f>VLOOKUP($A514,Basis!$A:$P,6,FALSE)</f>
        <v>Verschurestraat</v>
      </c>
      <c r="E514" s="9" t="str">
        <f>VLOOKUP($A514,Basis!$A:$P,7,FALSE)</f>
        <v>17</v>
      </c>
      <c r="F514" s="9" t="str">
        <f>VLOOKUP($A514,Basis!$A:$P,8,FALSE)</f>
        <v>1222CL</v>
      </c>
      <c r="G514" s="9" t="str">
        <f>VLOOKUP($A514,Basis!$A:$P,9,FALSE)</f>
        <v>Hilversum</v>
      </c>
      <c r="H514" s="9" t="str">
        <f>VLOOKUP($A514,Basis!$A:$P,11,FALSE)</f>
        <v>OPK</v>
      </c>
      <c r="I514" s="9" t="str">
        <f>VLOOKUP($A514,Basis!$A:$P,13,FALSE)</f>
        <v>Ondergronds</v>
      </c>
      <c r="J514" s="9" t="str">
        <f>VLOOKUP($A514,Basis!$A:$P,16,FALSE)</f>
        <v>HMISOL2020</v>
      </c>
    </row>
    <row r="515" spans="1:10" x14ac:dyDescent="0.25">
      <c r="A515" s="9" t="s">
        <v>4566</v>
      </c>
      <c r="B515" s="9">
        <f>VLOOKUP($A515,Basis!$A:$P,4,FALSE)</f>
        <v>52.243911743164098</v>
      </c>
      <c r="C515" s="9">
        <f>VLOOKUP($A515,Basis!$A:$P,5,FALSE)</f>
        <v>5.1744728088378897</v>
      </c>
      <c r="D515" s="9" t="str">
        <f>VLOOKUP($A515,Basis!$A:$P,6,FALSE)</f>
        <v>Verschurestraat</v>
      </c>
      <c r="E515" s="9" t="str">
        <f>VLOOKUP($A515,Basis!$A:$P,7,FALSE)</f>
        <v>17</v>
      </c>
      <c r="F515" s="9" t="str">
        <f>VLOOKUP($A515,Basis!$A:$P,8,FALSE)</f>
        <v>1222CL</v>
      </c>
      <c r="G515" s="9" t="str">
        <f>VLOOKUP($A515,Basis!$A:$P,9,FALSE)</f>
        <v>Hilversum</v>
      </c>
      <c r="H515" s="9" t="str">
        <f>VLOOKUP($A515,Basis!$A:$P,11,FALSE)</f>
        <v>REST</v>
      </c>
      <c r="I515" s="9" t="str">
        <f>VLOOKUP($A515,Basis!$A:$P,13,FALSE)</f>
        <v>Ondergronds</v>
      </c>
      <c r="J515" s="9" t="str">
        <f>VLOOKUP($A515,Basis!$A:$P,16,FALSE)</f>
        <v>HMISOL2016</v>
      </c>
    </row>
    <row r="516" spans="1:10" x14ac:dyDescent="0.25">
      <c r="A516" s="9" t="s">
        <v>4109</v>
      </c>
      <c r="B516" s="9">
        <f>VLOOKUP($A516,Basis!$A:$P,4,FALSE)</f>
        <v>52.243911743164098</v>
      </c>
      <c r="C516" s="9">
        <f>VLOOKUP($A516,Basis!$A:$P,5,FALSE)</f>
        <v>5.1744728088378897</v>
      </c>
      <c r="D516" s="9" t="str">
        <f>VLOOKUP($A516,Basis!$A:$P,6,FALSE)</f>
        <v>Verschurestraat</v>
      </c>
      <c r="E516" s="9" t="str">
        <f>VLOOKUP($A516,Basis!$A:$P,7,FALSE)</f>
        <v>17</v>
      </c>
      <c r="F516" s="9" t="str">
        <f>VLOOKUP($A516,Basis!$A:$P,8,FALSE)</f>
        <v>1222CL</v>
      </c>
      <c r="G516" s="9" t="str">
        <f>VLOOKUP($A516,Basis!$A:$P,9,FALSE)</f>
        <v>Hilversum</v>
      </c>
      <c r="H516" s="9" t="str">
        <f>VLOOKUP($A516,Basis!$A:$P,11,FALSE)</f>
        <v>REST</v>
      </c>
      <c r="I516" s="9" t="str">
        <f>VLOOKUP($A516,Basis!$A:$P,13,FALSE)</f>
        <v>OGDUO</v>
      </c>
      <c r="J516" s="9" t="str">
        <f>VLOOKUP($A516,Basis!$A:$P,16,FALSE)</f>
        <v>HMIDUO2021</v>
      </c>
    </row>
    <row r="517" spans="1:10" x14ac:dyDescent="0.25">
      <c r="A517" s="9" t="s">
        <v>4347</v>
      </c>
      <c r="B517" s="9">
        <f>VLOOKUP($A517,Basis!$A:$P,4,FALSE)</f>
        <v>52.243911743164098</v>
      </c>
      <c r="C517" s="9">
        <f>VLOOKUP($A517,Basis!$A:$P,5,FALSE)</f>
        <v>5.1744728088378897</v>
      </c>
      <c r="D517" s="9" t="str">
        <f>VLOOKUP($A517,Basis!$A:$P,6,FALSE)</f>
        <v>Verschurestraat</v>
      </c>
      <c r="E517" s="9" t="str">
        <f>VLOOKUP($A517,Basis!$A:$P,7,FALSE)</f>
        <v>17</v>
      </c>
      <c r="F517" s="9" t="str">
        <f>VLOOKUP($A517,Basis!$A:$P,8,FALSE)</f>
        <v>1222CL</v>
      </c>
      <c r="G517" s="9" t="str">
        <f>VLOOKUP($A517,Basis!$A:$P,9,FALSE)</f>
        <v>Hilversum</v>
      </c>
      <c r="H517" s="9" t="str">
        <f>VLOOKUP($A517,Basis!$A:$P,11,FALSE)</f>
        <v>PMD</v>
      </c>
      <c r="I517" s="9" t="str">
        <f>VLOOKUP($A517,Basis!$A:$P,13,FALSE)</f>
        <v>Ondergronds</v>
      </c>
      <c r="J517" s="9" t="str">
        <f>VLOOKUP($A517,Basis!$A:$P,16,FALSE)</f>
        <v>HMISOL2020</v>
      </c>
    </row>
    <row r="518" spans="1:10" x14ac:dyDescent="0.25">
      <c r="A518" s="9" t="s">
        <v>4103</v>
      </c>
      <c r="B518" s="9">
        <f>VLOOKUP($A518,Basis!$A:$P,4,FALSE)</f>
        <v>52.243911743164098</v>
      </c>
      <c r="C518" s="9">
        <f>VLOOKUP($A518,Basis!$A:$P,5,FALSE)</f>
        <v>5.1744728088378897</v>
      </c>
      <c r="D518" s="9" t="str">
        <f>VLOOKUP($A518,Basis!$A:$P,6,FALSE)</f>
        <v>Verschurestraat</v>
      </c>
      <c r="E518" s="9" t="str">
        <f>VLOOKUP($A518,Basis!$A:$P,7,FALSE)</f>
        <v>17</v>
      </c>
      <c r="F518" s="9" t="str">
        <f>VLOOKUP($A518,Basis!$A:$P,8,FALSE)</f>
        <v>1222CL</v>
      </c>
      <c r="G518" s="9" t="str">
        <f>VLOOKUP($A518,Basis!$A:$P,9,FALSE)</f>
        <v>Hilversum</v>
      </c>
      <c r="H518" s="9" t="str">
        <f>VLOOKUP($A518,Basis!$A:$P,11,FALSE)</f>
        <v>PMD</v>
      </c>
      <c r="I518" s="9" t="str">
        <f>VLOOKUP($A518,Basis!$A:$P,13,FALSE)</f>
        <v>OGDUO</v>
      </c>
      <c r="J518" s="9" t="str">
        <f>VLOOKUP($A518,Basis!$A:$P,16,FALSE)</f>
        <v>HMIDUO2021</v>
      </c>
    </row>
    <row r="519" spans="1:10" x14ac:dyDescent="0.25">
      <c r="A519" s="9" t="s">
        <v>565</v>
      </c>
      <c r="B519" s="9">
        <f>VLOOKUP($A519,Basis!$A:$P,4,FALSE)</f>
        <v>52.243991851806598</v>
      </c>
      <c r="C519" s="9">
        <f>VLOOKUP($A519,Basis!$A:$P,5,FALSE)</f>
        <v>5.1721000671386701</v>
      </c>
      <c r="D519" s="9" t="str">
        <f>VLOOKUP($A519,Basis!$A:$P,6,FALSE)</f>
        <v>Verschurestraat</v>
      </c>
      <c r="E519" s="9" t="str">
        <f>VLOOKUP($A519,Basis!$A:$P,7,FALSE)</f>
        <v>200</v>
      </c>
      <c r="F519" s="9" t="str">
        <f>VLOOKUP($A519,Basis!$A:$P,8,FALSE)</f>
        <v>1222CT</v>
      </c>
      <c r="G519" s="9" t="str">
        <f>VLOOKUP($A519,Basis!$A:$P,9,FALSE)</f>
        <v>Hilversum</v>
      </c>
      <c r="H519" s="9" t="str">
        <f>VLOOKUP($A519,Basis!$A:$P,11,FALSE)</f>
        <v>GFT</v>
      </c>
      <c r="I519" s="9" t="str">
        <f>VLOOKUP($A519,Basis!$A:$P,13,FALSE)</f>
        <v>Bovengronds</v>
      </c>
      <c r="J519" s="9" t="str">
        <f>VLOOKUP($A519,Basis!$A:$P,16,FALSE)</f>
        <v>MCBG242020</v>
      </c>
    </row>
    <row r="520" spans="1:10" x14ac:dyDescent="0.25">
      <c r="A520" s="9" t="s">
        <v>557</v>
      </c>
      <c r="B520" s="9">
        <f>VLOOKUP($A520,Basis!$A:$P,4,FALSE)</f>
        <v>52.243991851806598</v>
      </c>
      <c r="C520" s="9">
        <f>VLOOKUP($A520,Basis!$A:$P,5,FALSE)</f>
        <v>5.1721000671386701</v>
      </c>
      <c r="D520" s="9" t="str">
        <f>VLOOKUP($A520,Basis!$A:$P,6,FALSE)</f>
        <v>Verschurestraat</v>
      </c>
      <c r="E520" s="9" t="str">
        <f>VLOOKUP($A520,Basis!$A:$P,7,FALSE)</f>
        <v>200</v>
      </c>
      <c r="F520" s="9" t="str">
        <f>VLOOKUP($A520,Basis!$A:$P,8,FALSE)</f>
        <v>1222CT</v>
      </c>
      <c r="G520" s="9" t="str">
        <f>VLOOKUP($A520,Basis!$A:$P,9,FALSE)</f>
        <v>Hilversum</v>
      </c>
      <c r="H520" s="9" t="str">
        <f>VLOOKUP($A520,Basis!$A:$P,11,FALSE)</f>
        <v>GFT</v>
      </c>
      <c r="I520" s="9" t="str">
        <f>VLOOKUP($A520,Basis!$A:$P,13,FALSE)</f>
        <v>Bovengronds</v>
      </c>
      <c r="J520" s="9" t="str">
        <f>VLOOKUP($A520,Basis!$A:$P,16,FALSE)</f>
        <v>MCBG242020</v>
      </c>
    </row>
    <row r="521" spans="1:10" x14ac:dyDescent="0.25">
      <c r="A521" s="9" t="s">
        <v>1138</v>
      </c>
      <c r="B521" s="9">
        <f>VLOOKUP($A521,Basis!$A:$P,4,FALSE)</f>
        <v>52.243991851806598</v>
      </c>
      <c r="C521" s="9">
        <f>VLOOKUP($A521,Basis!$A:$P,5,FALSE)</f>
        <v>5.1721000671386701</v>
      </c>
      <c r="D521" s="9" t="str">
        <f>VLOOKUP($A521,Basis!$A:$P,6,FALSE)</f>
        <v>Verschurestraat</v>
      </c>
      <c r="E521" s="9" t="str">
        <f>VLOOKUP($A521,Basis!$A:$P,7,FALSE)</f>
        <v>200</v>
      </c>
      <c r="F521" s="9" t="str">
        <f>VLOOKUP($A521,Basis!$A:$P,8,FALSE)</f>
        <v>1222CT</v>
      </c>
      <c r="G521" s="9" t="str">
        <f>VLOOKUP($A521,Basis!$A:$P,9,FALSE)</f>
        <v>Hilversum</v>
      </c>
      <c r="H521" s="9" t="str">
        <f>VLOOKUP($A521,Basis!$A:$P,11,FALSE)</f>
        <v>OPK</v>
      </c>
      <c r="I521" s="9" t="str">
        <f>VLOOKUP($A521,Basis!$A:$P,13,FALSE)</f>
        <v>Ondergronds</v>
      </c>
      <c r="J521" s="9" t="str">
        <f>VLOOKUP($A521,Basis!$A:$P,16,FALSE)</f>
        <v>HMISOL2020</v>
      </c>
    </row>
    <row r="522" spans="1:10" x14ac:dyDescent="0.25">
      <c r="A522" s="9" t="s">
        <v>1659</v>
      </c>
      <c r="B522" s="9">
        <f>VLOOKUP($A522,Basis!$A:$P,4,FALSE)</f>
        <v>52.243991851806598</v>
      </c>
      <c r="C522" s="9">
        <f>VLOOKUP($A522,Basis!$A:$P,5,FALSE)</f>
        <v>5.1721000671386701</v>
      </c>
      <c r="D522" s="9" t="str">
        <f>VLOOKUP($A522,Basis!$A:$P,6,FALSE)</f>
        <v>Verschurestraat</v>
      </c>
      <c r="E522" s="9" t="str">
        <f>VLOOKUP($A522,Basis!$A:$P,7,FALSE)</f>
        <v>200</v>
      </c>
      <c r="F522" s="9" t="str">
        <f>VLOOKUP($A522,Basis!$A:$P,8,FALSE)</f>
        <v>1222CT</v>
      </c>
      <c r="G522" s="9" t="str">
        <f>VLOOKUP($A522,Basis!$A:$P,9,FALSE)</f>
        <v>Hilversum</v>
      </c>
      <c r="H522" s="9" t="str">
        <f>VLOOKUP($A522,Basis!$A:$P,11,FALSE)</f>
        <v>REST</v>
      </c>
      <c r="I522" s="9" t="str">
        <f>VLOOKUP($A522,Basis!$A:$P,13,FALSE)</f>
        <v>Ondergronds</v>
      </c>
      <c r="J522" s="9" t="str">
        <f>VLOOKUP($A522,Basis!$A:$P,16,FALSE)</f>
        <v>HMISOL2020</v>
      </c>
    </row>
    <row r="523" spans="1:10" x14ac:dyDescent="0.25">
      <c r="A523" s="9" t="s">
        <v>427</v>
      </c>
      <c r="B523" s="9">
        <f>VLOOKUP($A523,Basis!$A:$P,4,FALSE)</f>
        <v>52.243991851806598</v>
      </c>
      <c r="C523" s="9">
        <f>VLOOKUP($A523,Basis!$A:$P,5,FALSE)</f>
        <v>5.1721000671386701</v>
      </c>
      <c r="D523" s="9" t="str">
        <f>VLOOKUP($A523,Basis!$A:$P,6,FALSE)</f>
        <v>Verschurestraat</v>
      </c>
      <c r="E523" s="9" t="str">
        <f>VLOOKUP($A523,Basis!$A:$P,7,FALSE)</f>
        <v>200</v>
      </c>
      <c r="F523" s="9" t="str">
        <f>VLOOKUP($A523,Basis!$A:$P,8,FALSE)</f>
        <v>1222CT</v>
      </c>
      <c r="G523" s="9" t="str">
        <f>VLOOKUP($A523,Basis!$A:$P,9,FALSE)</f>
        <v>Hilversum</v>
      </c>
      <c r="H523" s="9" t="str">
        <f>VLOOKUP($A523,Basis!$A:$P,11,FALSE)</f>
        <v>PMD</v>
      </c>
      <c r="I523" s="9" t="str">
        <f>VLOOKUP($A523,Basis!$A:$P,13,FALSE)</f>
        <v>Ondergronds</v>
      </c>
      <c r="J523" s="9" t="str">
        <f>VLOOKUP($A523,Basis!$A:$P,16,FALSE)</f>
        <v>HMISOL2020</v>
      </c>
    </row>
    <row r="524" spans="1:10" x14ac:dyDescent="0.25">
      <c r="A524" s="9" t="s">
        <v>421</v>
      </c>
      <c r="B524" s="9">
        <f>VLOOKUP($A524,Basis!$A:$P,4,FALSE)</f>
        <v>52.243991851806598</v>
      </c>
      <c r="C524" s="9">
        <f>VLOOKUP($A524,Basis!$A:$P,5,FALSE)</f>
        <v>5.1721000671386701</v>
      </c>
      <c r="D524" s="9" t="str">
        <f>VLOOKUP($A524,Basis!$A:$P,6,FALSE)</f>
        <v>Verschurestraat</v>
      </c>
      <c r="E524" s="9" t="str">
        <f>VLOOKUP($A524,Basis!$A:$P,7,FALSE)</f>
        <v>200</v>
      </c>
      <c r="F524" s="9" t="str">
        <f>VLOOKUP($A524,Basis!$A:$P,8,FALSE)</f>
        <v>1222CT</v>
      </c>
      <c r="G524" s="9" t="str">
        <f>VLOOKUP($A524,Basis!$A:$P,9,FALSE)</f>
        <v>Hilversum</v>
      </c>
      <c r="H524" s="9" t="str">
        <f>VLOOKUP($A524,Basis!$A:$P,11,FALSE)</f>
        <v>PMD</v>
      </c>
      <c r="I524" s="9" t="str">
        <f>VLOOKUP($A524,Basis!$A:$P,13,FALSE)</f>
        <v>Ondergronds</v>
      </c>
      <c r="J524" s="9" t="str">
        <f>VLOOKUP($A524,Basis!$A:$P,16,FALSE)</f>
        <v>HMISOL2020</v>
      </c>
    </row>
    <row r="525" spans="1:10" x14ac:dyDescent="0.25">
      <c r="A525" s="9" t="s">
        <v>6103</v>
      </c>
      <c r="B525" s="9">
        <f>VLOOKUP($A525,Basis!$A:$P,4,FALSE)</f>
        <v>52.238190178807997</v>
      </c>
      <c r="C525" s="9">
        <f>VLOOKUP($A525,Basis!$A:$P,5,FALSE)</f>
        <v>5.1755632739562296</v>
      </c>
      <c r="D525" s="9" t="str">
        <f>VLOOKUP($A525,Basis!$A:$P,6,FALSE)</f>
        <v>Bonnikestraat</v>
      </c>
      <c r="E525" s="9" t="str">
        <f>VLOOKUP($A525,Basis!$A:$P,7,FALSE)</f>
        <v>4</v>
      </c>
      <c r="F525" s="9" t="str">
        <f>VLOOKUP($A525,Basis!$A:$P,8,FALSE)</f>
        <v>1222EL</v>
      </c>
      <c r="G525" s="9" t="str">
        <f>VLOOKUP($A525,Basis!$A:$P,9,FALSE)</f>
        <v>Hilversum</v>
      </c>
      <c r="H525" s="9" t="str">
        <f>VLOOKUP($A525,Basis!$A:$P,11,FALSE)</f>
        <v>PMD</v>
      </c>
      <c r="I525" s="9" t="str">
        <f>VLOOKUP($A525,Basis!$A:$P,13,FALSE)</f>
        <v>Bovengronds</v>
      </c>
      <c r="J525" s="9" t="str">
        <f>VLOOKUP($A525,Basis!$A:$P,16,FALSE)</f>
        <v>BAMBOV2012</v>
      </c>
    </row>
    <row r="526" spans="1:10" x14ac:dyDescent="0.25">
      <c r="A526" s="9" t="s">
        <v>4018</v>
      </c>
      <c r="B526" s="9">
        <f>VLOOKUP($A526,Basis!$A:$P,4,FALSE)</f>
        <v>52.239029000000002</v>
      </c>
      <c r="C526" s="9">
        <f>VLOOKUP($A526,Basis!$A:$P,5,FALSE)</f>
        <v>5.1750499999999997</v>
      </c>
      <c r="D526" s="9" t="str">
        <f>VLOOKUP($A526,Basis!$A:$P,6,FALSE)</f>
        <v>Bonnikestraat</v>
      </c>
      <c r="E526" s="9" t="str">
        <f>VLOOKUP($A526,Basis!$A:$P,7,FALSE)</f>
        <v>26</v>
      </c>
      <c r="F526" s="9" t="str">
        <f>VLOOKUP($A526,Basis!$A:$P,8,FALSE)</f>
        <v>1222EL</v>
      </c>
      <c r="G526" s="9" t="str">
        <f>VLOOKUP($A526,Basis!$A:$P,9,FALSE)</f>
        <v>Hilversum</v>
      </c>
      <c r="H526" s="9" t="str">
        <f>VLOOKUP($A526,Basis!$A:$P,11,FALSE)</f>
        <v>GFT</v>
      </c>
      <c r="I526" s="9" t="str">
        <f>VLOOKUP($A526,Basis!$A:$P,13,FALSE)</f>
        <v>Bovengronds</v>
      </c>
      <c r="J526" s="9" t="str">
        <f>VLOOKUP($A526,Basis!$A:$P,16,FALSE)</f>
        <v>MCBG242022</v>
      </c>
    </row>
    <row r="527" spans="1:10" x14ac:dyDescent="0.25">
      <c r="A527" s="9" t="s">
        <v>4162</v>
      </c>
      <c r="B527" s="9">
        <f>VLOOKUP($A527,Basis!$A:$P,4,FALSE)</f>
        <v>52.239029000000002</v>
      </c>
      <c r="C527" s="9">
        <f>VLOOKUP($A527,Basis!$A:$P,5,FALSE)</f>
        <v>5.1750499999999997</v>
      </c>
      <c r="D527" s="9" t="str">
        <f>VLOOKUP($A527,Basis!$A:$P,6,FALSE)</f>
        <v>Bonnikestraat</v>
      </c>
      <c r="E527" s="9" t="str">
        <f>VLOOKUP($A527,Basis!$A:$P,7,FALSE)</f>
        <v>26</v>
      </c>
      <c r="F527" s="9" t="str">
        <f>VLOOKUP($A527,Basis!$A:$P,8,FALSE)</f>
        <v>1222EL</v>
      </c>
      <c r="G527" s="9" t="str">
        <f>VLOOKUP($A527,Basis!$A:$P,9,FALSE)</f>
        <v>Hilversum</v>
      </c>
      <c r="H527" s="9" t="str">
        <f>VLOOKUP($A527,Basis!$A:$P,11,FALSE)</f>
        <v>OPK</v>
      </c>
      <c r="I527" s="9" t="str">
        <f>VLOOKUP($A527,Basis!$A:$P,13,FALSE)</f>
        <v>Ondergronds</v>
      </c>
      <c r="J527" s="9" t="str">
        <f>VLOOKUP($A527,Basis!$A:$P,16,FALSE)</f>
        <v>HMISOL2022</v>
      </c>
    </row>
    <row r="528" spans="1:10" x14ac:dyDescent="0.25">
      <c r="A528" s="9" t="s">
        <v>2403</v>
      </c>
      <c r="B528" s="9">
        <f>VLOOKUP($A528,Basis!$A:$P,4,FALSE)</f>
        <v>52.238190178807997</v>
      </c>
      <c r="C528" s="9">
        <f>VLOOKUP($A528,Basis!$A:$P,5,FALSE)</f>
        <v>5.1755632739562296</v>
      </c>
      <c r="D528" s="9" t="str">
        <f>VLOOKUP($A528,Basis!$A:$P,6,FALSE)</f>
        <v>Bonnikestraat</v>
      </c>
      <c r="E528" s="9" t="str">
        <f>VLOOKUP($A528,Basis!$A:$P,7,FALSE)</f>
        <v>4</v>
      </c>
      <c r="F528" s="9" t="str">
        <f>VLOOKUP($A528,Basis!$A:$P,8,FALSE)</f>
        <v>1222EL</v>
      </c>
      <c r="G528" s="9" t="str">
        <f>VLOOKUP($A528,Basis!$A:$P,9,FALSE)</f>
        <v>Hilversum</v>
      </c>
      <c r="H528" s="9" t="str">
        <f>VLOOKUP($A528,Basis!$A:$P,11,FALSE)</f>
        <v>REST</v>
      </c>
      <c r="I528" s="9" t="str">
        <f>VLOOKUP($A528,Basis!$A:$P,13,FALSE)</f>
        <v>Ondergronds</v>
      </c>
      <c r="J528" s="9" t="str">
        <f>VLOOKUP($A528,Basis!$A:$P,16,FALSE)</f>
        <v>HMISOL2017</v>
      </c>
    </row>
    <row r="529" spans="1:10" x14ac:dyDescent="0.25">
      <c r="A529" s="9" t="s">
        <v>4933</v>
      </c>
      <c r="B529" s="9">
        <f>VLOOKUP($A529,Basis!$A:$P,4,FALSE)</f>
        <v>52.239029000000002</v>
      </c>
      <c r="C529" s="9">
        <f>VLOOKUP($A529,Basis!$A:$P,5,FALSE)</f>
        <v>5.1750499999999997</v>
      </c>
      <c r="D529" s="9" t="str">
        <f>VLOOKUP($A529,Basis!$A:$P,6,FALSE)</f>
        <v>Bonnikestraat</v>
      </c>
      <c r="E529" s="9" t="str">
        <f>VLOOKUP($A529,Basis!$A:$P,7,FALSE)</f>
        <v>26</v>
      </c>
      <c r="F529" s="9" t="str">
        <f>VLOOKUP($A529,Basis!$A:$P,8,FALSE)</f>
        <v>1222EL</v>
      </c>
      <c r="G529" s="9" t="str">
        <f>VLOOKUP($A529,Basis!$A:$P,9,FALSE)</f>
        <v>Hilversum</v>
      </c>
      <c r="H529" s="9" t="str">
        <f>VLOOKUP($A529,Basis!$A:$P,11,FALSE)</f>
        <v>REST</v>
      </c>
      <c r="I529" s="9" t="str">
        <f>VLOOKUP($A529,Basis!$A:$P,13,FALSE)</f>
        <v>Ondergronds</v>
      </c>
      <c r="J529" s="9" t="str">
        <f>VLOOKUP($A529,Basis!$A:$P,16,FALSE)</f>
        <v>HMISOL2022</v>
      </c>
    </row>
    <row r="530" spans="1:10" x14ac:dyDescent="0.25">
      <c r="A530" s="9" t="s">
        <v>4763</v>
      </c>
      <c r="B530" s="9">
        <f>VLOOKUP($A530,Basis!$A:$P,4,FALSE)</f>
        <v>52.239029000000002</v>
      </c>
      <c r="C530" s="9">
        <f>VLOOKUP($A530,Basis!$A:$P,5,FALSE)</f>
        <v>5.1750499999999997</v>
      </c>
      <c r="D530" s="9" t="str">
        <f>VLOOKUP($A530,Basis!$A:$P,6,FALSE)</f>
        <v>Bonnikestraat</v>
      </c>
      <c r="E530" s="9" t="str">
        <f>VLOOKUP($A530,Basis!$A:$P,7,FALSE)</f>
        <v>26</v>
      </c>
      <c r="F530" s="9" t="str">
        <f>VLOOKUP($A530,Basis!$A:$P,8,FALSE)</f>
        <v>1222EL</v>
      </c>
      <c r="G530" s="9" t="str">
        <f>VLOOKUP($A530,Basis!$A:$P,9,FALSE)</f>
        <v>Hilversum</v>
      </c>
      <c r="H530" s="9" t="str">
        <f>VLOOKUP($A530,Basis!$A:$P,11,FALSE)</f>
        <v>PMD</v>
      </c>
      <c r="I530" s="9" t="str">
        <f>VLOOKUP($A530,Basis!$A:$P,13,FALSE)</f>
        <v>Ondergronds</v>
      </c>
      <c r="J530" s="9" t="str">
        <f>VLOOKUP($A530,Basis!$A:$P,16,FALSE)</f>
        <v>HMISOL2022</v>
      </c>
    </row>
    <row r="531" spans="1:10" x14ac:dyDescent="0.25">
      <c r="A531" s="9" t="s">
        <v>4362</v>
      </c>
      <c r="B531" s="9">
        <f>VLOOKUP($A531,Basis!$A:$P,4,FALSE)</f>
        <v>52.239492200000001</v>
      </c>
      <c r="C531" s="9">
        <f>VLOOKUP($A531,Basis!$A:$P,5,FALSE)</f>
        <v>5.1882511999999998</v>
      </c>
      <c r="D531" s="9" t="str">
        <f>VLOOKUP($A531,Basis!$A:$P,6,FALSE)</f>
        <v>Salmstraat</v>
      </c>
      <c r="E531" s="9" t="str">
        <f>VLOOKUP($A531,Basis!$A:$P,7,FALSE)</f>
        <v>33</v>
      </c>
      <c r="F531" s="9" t="str">
        <f>VLOOKUP($A531,Basis!$A:$P,8,FALSE)</f>
        <v>1222GR</v>
      </c>
      <c r="G531" s="9" t="str">
        <f>VLOOKUP($A531,Basis!$A:$P,9,FALSE)</f>
        <v>Hilversum</v>
      </c>
      <c r="H531" s="9" t="str">
        <f>VLOOKUP($A531,Basis!$A:$P,11,FALSE)</f>
        <v>GFT</v>
      </c>
      <c r="I531" s="9" t="str">
        <f>VLOOKUP($A531,Basis!$A:$P,13,FALSE)</f>
        <v>Bovengronds</v>
      </c>
      <c r="J531" s="9" t="str">
        <f>VLOOKUP($A531,Basis!$A:$P,16,FALSE)</f>
        <v>MCBG242021</v>
      </c>
    </row>
    <row r="532" spans="1:10" x14ac:dyDescent="0.25">
      <c r="A532" s="9" t="s">
        <v>3988</v>
      </c>
      <c r="B532" s="9">
        <f>VLOOKUP($A532,Basis!$A:$P,4,FALSE)</f>
        <v>52.239492200000001</v>
      </c>
      <c r="C532" s="9">
        <f>VLOOKUP($A532,Basis!$A:$P,5,FALSE)</f>
        <v>5.1882511999999998</v>
      </c>
      <c r="D532" s="9" t="str">
        <f>VLOOKUP($A532,Basis!$A:$P,6,FALSE)</f>
        <v>Salmstraat</v>
      </c>
      <c r="E532" s="9" t="str">
        <f>VLOOKUP($A532,Basis!$A:$P,7,FALSE)</f>
        <v>33</v>
      </c>
      <c r="F532" s="9" t="str">
        <f>VLOOKUP($A532,Basis!$A:$P,8,FALSE)</f>
        <v>1222GR</v>
      </c>
      <c r="G532" s="9" t="str">
        <f>VLOOKUP($A532,Basis!$A:$P,9,FALSE)</f>
        <v>Hilversum</v>
      </c>
      <c r="H532" s="9" t="str">
        <f>VLOOKUP($A532,Basis!$A:$P,11,FALSE)</f>
        <v>REST</v>
      </c>
      <c r="I532" s="9" t="str">
        <f>VLOOKUP($A532,Basis!$A:$P,13,FALSE)</f>
        <v>Ondergronds</v>
      </c>
      <c r="J532" s="9" t="str">
        <f>VLOOKUP($A532,Basis!$A:$P,16,FALSE)</f>
        <v>HMISOL2021</v>
      </c>
    </row>
    <row r="533" spans="1:10" x14ac:dyDescent="0.25">
      <c r="A533" s="9" t="s">
        <v>4186</v>
      </c>
      <c r="B533" s="9">
        <f>VLOOKUP($A533,Basis!$A:$P,4,FALSE)</f>
        <v>52.239492200000001</v>
      </c>
      <c r="C533" s="9">
        <f>VLOOKUP($A533,Basis!$A:$P,5,FALSE)</f>
        <v>5.1882511999999998</v>
      </c>
      <c r="D533" s="9" t="str">
        <f>VLOOKUP($A533,Basis!$A:$P,6,FALSE)</f>
        <v>Salmstraat</v>
      </c>
      <c r="E533" s="9" t="str">
        <f>VLOOKUP($A533,Basis!$A:$P,7,FALSE)</f>
        <v>33</v>
      </c>
      <c r="F533" s="9" t="str">
        <f>VLOOKUP($A533,Basis!$A:$P,8,FALSE)</f>
        <v>1222GR</v>
      </c>
      <c r="G533" s="9" t="str">
        <f>VLOOKUP($A533,Basis!$A:$P,9,FALSE)</f>
        <v>Hilversum</v>
      </c>
      <c r="H533" s="9" t="str">
        <f>VLOOKUP($A533,Basis!$A:$P,11,FALSE)</f>
        <v>PMD</v>
      </c>
      <c r="I533" s="9" t="str">
        <f>VLOOKUP($A533,Basis!$A:$P,13,FALSE)</f>
        <v>Ondergronds</v>
      </c>
      <c r="J533" s="9" t="str">
        <f>VLOOKUP($A533,Basis!$A:$P,16,FALSE)</f>
        <v>HMISOL2021</v>
      </c>
    </row>
    <row r="534" spans="1:10" x14ac:dyDescent="0.25">
      <c r="A534" s="9" t="s">
        <v>5911</v>
      </c>
      <c r="B534" s="9">
        <f>VLOOKUP($A534,Basis!$A:$P,4,FALSE)</f>
        <v>52.232348999999999</v>
      </c>
      <c r="C534" s="9">
        <f>VLOOKUP($A534,Basis!$A:$P,5,FALSE)</f>
        <v>5.1909850000000004</v>
      </c>
      <c r="D534" s="9" t="str">
        <f>VLOOKUP($A534,Basis!$A:$P,6,FALSE)</f>
        <v>Jan van der Heijdenstraat</v>
      </c>
      <c r="E534" s="9" t="str">
        <f>VLOOKUP($A534,Basis!$A:$P,7,FALSE)</f>
        <v>39</v>
      </c>
      <c r="F534" s="9" t="str">
        <f>VLOOKUP($A534,Basis!$A:$P,8,FALSE)</f>
        <v>1222HP</v>
      </c>
      <c r="G534" s="9" t="str">
        <f>VLOOKUP($A534,Basis!$A:$P,9,FALSE)</f>
        <v>Hilversum</v>
      </c>
      <c r="H534" s="9" t="str">
        <f>VLOOKUP($A534,Basis!$A:$P,11,FALSE)</f>
        <v>GLAS</v>
      </c>
      <c r="I534" s="9" t="str">
        <f>VLOOKUP($A534,Basis!$A:$P,13,FALSE)</f>
        <v>Ondergronds</v>
      </c>
      <c r="J534" s="9" t="str">
        <f>VLOOKUP($A534,Basis!$A:$P,16,FALSE)</f>
        <v>Onbekend</v>
      </c>
    </row>
    <row r="535" spans="1:10" x14ac:dyDescent="0.25">
      <c r="A535" s="9" t="s">
        <v>5305</v>
      </c>
      <c r="B535" s="9">
        <f>VLOOKUP($A535,Basis!$A:$P,4,FALSE)</f>
        <v>52.232348999999999</v>
      </c>
      <c r="C535" s="9">
        <f>VLOOKUP($A535,Basis!$A:$P,5,FALSE)</f>
        <v>5.1909850000000004</v>
      </c>
      <c r="D535" s="9" t="str">
        <f>VLOOKUP($A535,Basis!$A:$P,6,FALSE)</f>
        <v>Jan van der Heijdenstraat</v>
      </c>
      <c r="E535" s="9" t="str">
        <f>VLOOKUP($A535,Basis!$A:$P,7,FALSE)</f>
        <v>39</v>
      </c>
      <c r="F535" s="9" t="str">
        <f>VLOOKUP($A535,Basis!$A:$P,8,FALSE)</f>
        <v>1222HP</v>
      </c>
      <c r="G535" s="9" t="str">
        <f>VLOOKUP($A535,Basis!$A:$P,9,FALSE)</f>
        <v>Hilversum</v>
      </c>
      <c r="H535" s="9" t="str">
        <f>VLOOKUP($A535,Basis!$A:$P,11,FALSE)</f>
        <v>GLAS</v>
      </c>
      <c r="I535" s="9" t="str">
        <f>VLOOKUP($A535,Basis!$A:$P,13,FALSE)</f>
        <v>Ondergronds</v>
      </c>
      <c r="J535" s="9" t="str">
        <f>VLOOKUP($A535,Basis!$A:$P,16,FALSE)</f>
        <v>Onbekend</v>
      </c>
    </row>
    <row r="536" spans="1:10" x14ac:dyDescent="0.25">
      <c r="A536" s="9" t="s">
        <v>5307</v>
      </c>
      <c r="B536" s="9">
        <f>VLOOKUP($A536,Basis!$A:$P,4,FALSE)</f>
        <v>52.232348999999999</v>
      </c>
      <c r="C536" s="9">
        <f>VLOOKUP($A536,Basis!$A:$P,5,FALSE)</f>
        <v>5.1909850000000004</v>
      </c>
      <c r="D536" s="9" t="str">
        <f>VLOOKUP($A536,Basis!$A:$P,6,FALSE)</f>
        <v>Jan van der Heijdenstraat</v>
      </c>
      <c r="E536" s="9" t="str">
        <f>VLOOKUP($A536,Basis!$A:$P,7,FALSE)</f>
        <v>39</v>
      </c>
      <c r="F536" s="9" t="str">
        <f>VLOOKUP($A536,Basis!$A:$P,8,FALSE)</f>
        <v>1222HP</v>
      </c>
      <c r="G536" s="9" t="str">
        <f>VLOOKUP($A536,Basis!$A:$P,9,FALSE)</f>
        <v>Hilversum</v>
      </c>
      <c r="H536" s="9" t="str">
        <f>VLOOKUP($A536,Basis!$A:$P,11,FALSE)</f>
        <v>GLAS</v>
      </c>
      <c r="I536" s="9" t="str">
        <f>VLOOKUP($A536,Basis!$A:$P,13,FALSE)</f>
        <v>Ondergronds</v>
      </c>
      <c r="J536" s="9" t="str">
        <f>VLOOKUP($A536,Basis!$A:$P,16,FALSE)</f>
        <v>Onbekend</v>
      </c>
    </row>
    <row r="537" spans="1:10" x14ac:dyDescent="0.25">
      <c r="A537" s="9" t="s">
        <v>1924</v>
      </c>
      <c r="B537" s="9">
        <f>VLOOKUP($A537,Basis!$A:$P,4,FALSE)</f>
        <v>52.232348999999999</v>
      </c>
      <c r="C537" s="9">
        <f>VLOOKUP($A537,Basis!$A:$P,5,FALSE)</f>
        <v>5.1909850000000004</v>
      </c>
      <c r="D537" s="9" t="str">
        <f>VLOOKUP($A537,Basis!$A:$P,6,FALSE)</f>
        <v>Jan van der Heijdenstraat</v>
      </c>
      <c r="E537" s="9" t="str">
        <f>VLOOKUP($A537,Basis!$A:$P,7,FALSE)</f>
        <v>39</v>
      </c>
      <c r="F537" s="9" t="str">
        <f>VLOOKUP($A537,Basis!$A:$P,8,FALSE)</f>
        <v>1222HP</v>
      </c>
      <c r="G537" s="9" t="str">
        <f>VLOOKUP($A537,Basis!$A:$P,9,FALSE)</f>
        <v>Hilversum</v>
      </c>
      <c r="H537" s="9" t="str">
        <f>VLOOKUP($A537,Basis!$A:$P,11,FALSE)</f>
        <v>PMD</v>
      </c>
      <c r="I537" s="9" t="str">
        <f>VLOOKUP($A537,Basis!$A:$P,13,FALSE)</f>
        <v>Ondergronds</v>
      </c>
      <c r="J537" s="9" t="str">
        <f>VLOOKUP($A537,Basis!$A:$P,16,FALSE)</f>
        <v>HMISOL2017</v>
      </c>
    </row>
    <row r="538" spans="1:10" x14ac:dyDescent="0.25">
      <c r="A538" s="9" t="s">
        <v>1951</v>
      </c>
      <c r="B538" s="9">
        <f>VLOOKUP($A538,Basis!$A:$P,4,FALSE)</f>
        <v>52.232348999999999</v>
      </c>
      <c r="C538" s="9">
        <f>VLOOKUP($A538,Basis!$A:$P,5,FALSE)</f>
        <v>5.1909850000000004</v>
      </c>
      <c r="D538" s="9" t="str">
        <f>VLOOKUP($A538,Basis!$A:$P,6,FALSE)</f>
        <v>Jan van der Heijdenstraat</v>
      </c>
      <c r="E538" s="9" t="str">
        <f>VLOOKUP($A538,Basis!$A:$P,7,FALSE)</f>
        <v>39</v>
      </c>
      <c r="F538" s="9" t="str">
        <f>VLOOKUP($A538,Basis!$A:$P,8,FALSE)</f>
        <v>1222HP</v>
      </c>
      <c r="G538" s="9" t="str">
        <f>VLOOKUP($A538,Basis!$A:$P,9,FALSE)</f>
        <v>Hilversum</v>
      </c>
      <c r="H538" s="9" t="str">
        <f>VLOOKUP($A538,Basis!$A:$P,11,FALSE)</f>
        <v>PMD</v>
      </c>
      <c r="I538" s="9" t="str">
        <f>VLOOKUP($A538,Basis!$A:$P,13,FALSE)</f>
        <v>Ondergronds</v>
      </c>
      <c r="J538" s="9" t="str">
        <f>VLOOKUP($A538,Basis!$A:$P,16,FALSE)</f>
        <v>HMISOL2017</v>
      </c>
    </row>
    <row r="539" spans="1:10" x14ac:dyDescent="0.25">
      <c r="A539" s="9" t="s">
        <v>4425</v>
      </c>
      <c r="B539" s="9">
        <f>VLOOKUP($A539,Basis!$A:$P,4,FALSE)</f>
        <v>52.239982099999999</v>
      </c>
      <c r="C539" s="9">
        <f>VLOOKUP($A539,Basis!$A:$P,5,FALSE)</f>
        <v>5.1875333000000001</v>
      </c>
      <c r="D539" s="9" t="str">
        <f>VLOOKUP($A539,Basis!$A:$P,6,FALSE)</f>
        <v>Stalpaertstraat</v>
      </c>
      <c r="E539" s="9" t="str">
        <f>VLOOKUP($A539,Basis!$A:$P,7,FALSE)</f>
        <v>129</v>
      </c>
      <c r="F539" s="9" t="str">
        <f>VLOOKUP($A539,Basis!$A:$P,8,FALSE)</f>
        <v>1222HT</v>
      </c>
      <c r="G539" s="9" t="str">
        <f>VLOOKUP($A539,Basis!$A:$P,9,FALSE)</f>
        <v>Hilversum</v>
      </c>
      <c r="H539" s="9" t="str">
        <f>VLOOKUP($A539,Basis!$A:$P,11,FALSE)</f>
        <v>GFT</v>
      </c>
      <c r="I539" s="9" t="str">
        <f>VLOOKUP($A539,Basis!$A:$P,13,FALSE)</f>
        <v>Bovengronds</v>
      </c>
      <c r="J539" s="9" t="str">
        <f>VLOOKUP($A539,Basis!$A:$P,16,FALSE)</f>
        <v>MCBG242021</v>
      </c>
    </row>
    <row r="540" spans="1:10" x14ac:dyDescent="0.25">
      <c r="A540" s="9" t="s">
        <v>4847</v>
      </c>
      <c r="B540" s="9">
        <f>VLOOKUP($A540,Basis!$A:$P,4,FALSE)</f>
        <v>52.239982099999999</v>
      </c>
      <c r="C540" s="9">
        <f>VLOOKUP($A540,Basis!$A:$P,5,FALSE)</f>
        <v>5.1875333000000001</v>
      </c>
      <c r="D540" s="9" t="str">
        <f>VLOOKUP($A540,Basis!$A:$P,6,FALSE)</f>
        <v>Stalpaertstraat</v>
      </c>
      <c r="E540" s="9" t="str">
        <f>VLOOKUP($A540,Basis!$A:$P,7,FALSE)</f>
        <v>129</v>
      </c>
      <c r="F540" s="9" t="str">
        <f>VLOOKUP($A540,Basis!$A:$P,8,FALSE)</f>
        <v>1222HT</v>
      </c>
      <c r="G540" s="9" t="str">
        <f>VLOOKUP($A540,Basis!$A:$P,9,FALSE)</f>
        <v>Hilversum</v>
      </c>
      <c r="H540" s="9" t="str">
        <f>VLOOKUP($A540,Basis!$A:$P,11,FALSE)</f>
        <v>REST</v>
      </c>
      <c r="I540" s="9" t="str">
        <f>VLOOKUP($A540,Basis!$A:$P,13,FALSE)</f>
        <v>Ondergronds</v>
      </c>
      <c r="J540" s="9" t="str">
        <f>VLOOKUP($A540,Basis!$A:$P,16,FALSE)</f>
        <v>HMISOL2021</v>
      </c>
    </row>
    <row r="541" spans="1:10" x14ac:dyDescent="0.25">
      <c r="A541" s="9" t="s">
        <v>4180</v>
      </c>
      <c r="B541" s="9">
        <f>VLOOKUP($A541,Basis!$A:$P,4,FALSE)</f>
        <v>52.239982099999999</v>
      </c>
      <c r="C541" s="9">
        <f>VLOOKUP($A541,Basis!$A:$P,5,FALSE)</f>
        <v>5.1875333000000001</v>
      </c>
      <c r="D541" s="9" t="str">
        <f>VLOOKUP($A541,Basis!$A:$P,6,FALSE)</f>
        <v>Stalpaertstraat</v>
      </c>
      <c r="E541" s="9" t="str">
        <f>VLOOKUP($A541,Basis!$A:$P,7,FALSE)</f>
        <v>129</v>
      </c>
      <c r="F541" s="9" t="str">
        <f>VLOOKUP($A541,Basis!$A:$P,8,FALSE)</f>
        <v>1222HT</v>
      </c>
      <c r="G541" s="9" t="str">
        <f>VLOOKUP($A541,Basis!$A:$P,9,FALSE)</f>
        <v>Hilversum</v>
      </c>
      <c r="H541" s="9" t="str">
        <f>VLOOKUP($A541,Basis!$A:$P,11,FALSE)</f>
        <v>PMD</v>
      </c>
      <c r="I541" s="9" t="str">
        <f>VLOOKUP($A541,Basis!$A:$P,13,FALSE)</f>
        <v>Ondergronds</v>
      </c>
      <c r="J541" s="9" t="str">
        <f>VLOOKUP($A541,Basis!$A:$P,16,FALSE)</f>
        <v>HMISOL2021</v>
      </c>
    </row>
    <row r="542" spans="1:10" x14ac:dyDescent="0.25">
      <c r="A542" s="9" t="s">
        <v>707</v>
      </c>
      <c r="B542" s="9">
        <f>VLOOKUP($A542,Basis!$A:$P,4,FALSE)</f>
        <v>52.237712000000002</v>
      </c>
      <c r="C542" s="9">
        <f>VLOOKUP($A542,Basis!$A:$P,5,FALSE)</f>
        <v>5.1813289999999999</v>
      </c>
      <c r="D542" s="9" t="str">
        <f>VLOOKUP($A542,Basis!$A:$P,6,FALSE)</f>
        <v>Berlagelaan</v>
      </c>
      <c r="E542" s="9" t="str">
        <f>VLOOKUP($A542,Basis!$A:$P,7,FALSE)</f>
        <v>195</v>
      </c>
      <c r="F542" s="9" t="str">
        <f>VLOOKUP($A542,Basis!$A:$P,8,FALSE)</f>
        <v>1222JT</v>
      </c>
      <c r="G542" s="9" t="str">
        <f>VLOOKUP($A542,Basis!$A:$P,9,FALSE)</f>
        <v>Hilversum</v>
      </c>
      <c r="H542" s="9" t="str">
        <f>VLOOKUP($A542,Basis!$A:$P,11,FALSE)</f>
        <v>GFT</v>
      </c>
      <c r="I542" s="9" t="str">
        <f>VLOOKUP($A542,Basis!$A:$P,13,FALSE)</f>
        <v>Bovengronds</v>
      </c>
      <c r="J542" s="9" t="str">
        <f>VLOOKUP($A542,Basis!$A:$P,16,FALSE)</f>
        <v>MCBG242021</v>
      </c>
    </row>
    <row r="543" spans="1:10" x14ac:dyDescent="0.25">
      <c r="A543" s="9" t="s">
        <v>4730</v>
      </c>
      <c r="B543" s="9">
        <f>VLOOKUP($A543,Basis!$A:$P,4,FALSE)</f>
        <v>52.237826599999998</v>
      </c>
      <c r="C543" s="9">
        <f>VLOOKUP($A543,Basis!$A:$P,5,FALSE)</f>
        <v>5.1819369999999996</v>
      </c>
      <c r="D543" s="9" t="str">
        <f>VLOOKUP($A543,Basis!$A:$P,6,FALSE)</f>
        <v>Berlagelaan</v>
      </c>
      <c r="E543" s="9" t="str">
        <f>VLOOKUP($A543,Basis!$A:$P,7,FALSE)</f>
        <v>179</v>
      </c>
      <c r="F543" s="9" t="str">
        <f>VLOOKUP($A543,Basis!$A:$P,8,FALSE)</f>
        <v>1222JT</v>
      </c>
      <c r="G543" s="9" t="str">
        <f>VLOOKUP($A543,Basis!$A:$P,9,FALSE)</f>
        <v>Hilversum</v>
      </c>
      <c r="H543" s="9" t="str">
        <f>VLOOKUP($A543,Basis!$A:$P,11,FALSE)</f>
        <v>REST</v>
      </c>
      <c r="I543" s="9" t="str">
        <f>VLOOKUP($A543,Basis!$A:$P,13,FALSE)</f>
        <v>OGDUO</v>
      </c>
      <c r="J543" s="9" t="str">
        <f>VLOOKUP($A543,Basis!$A:$P,16,FALSE)</f>
        <v>HMIDUO2021</v>
      </c>
    </row>
    <row r="544" spans="1:10" x14ac:dyDescent="0.25">
      <c r="A544" s="9" t="s">
        <v>4726</v>
      </c>
      <c r="B544" s="9">
        <f>VLOOKUP($A544,Basis!$A:$P,4,FALSE)</f>
        <v>52.237826599999998</v>
      </c>
      <c r="C544" s="9">
        <f>VLOOKUP($A544,Basis!$A:$P,5,FALSE)</f>
        <v>5.1819369999999996</v>
      </c>
      <c r="D544" s="9" t="str">
        <f>VLOOKUP($A544,Basis!$A:$P,6,FALSE)</f>
        <v>Berlagelaan</v>
      </c>
      <c r="E544" s="9" t="str">
        <f>VLOOKUP($A544,Basis!$A:$P,7,FALSE)</f>
        <v>179</v>
      </c>
      <c r="F544" s="9" t="str">
        <f>VLOOKUP($A544,Basis!$A:$P,8,FALSE)</f>
        <v>1222JT</v>
      </c>
      <c r="G544" s="9" t="str">
        <f>VLOOKUP($A544,Basis!$A:$P,9,FALSE)</f>
        <v>Hilversum</v>
      </c>
      <c r="H544" s="9" t="str">
        <f>VLOOKUP($A544,Basis!$A:$P,11,FALSE)</f>
        <v>PMD</v>
      </c>
      <c r="I544" s="9" t="str">
        <f>VLOOKUP($A544,Basis!$A:$P,13,FALSE)</f>
        <v>OGDUO</v>
      </c>
      <c r="J544" s="9" t="str">
        <f>VLOOKUP($A544,Basis!$A:$P,16,FALSE)</f>
        <v>HMIDUO2021</v>
      </c>
    </row>
    <row r="545" spans="1:10" x14ac:dyDescent="0.25">
      <c r="A545" s="9" t="s">
        <v>695</v>
      </c>
      <c r="B545" s="9">
        <f>VLOOKUP($A545,Basis!$A:$P,4,FALSE)</f>
        <v>52.237437999999997</v>
      </c>
      <c r="C545" s="9">
        <f>VLOOKUP($A545,Basis!$A:$P,5,FALSE)</f>
        <v>5.1791429999999998</v>
      </c>
      <c r="D545" s="9" t="str">
        <f>VLOOKUP($A545,Basis!$A:$P,6,FALSE)</f>
        <v>Berlagelaan</v>
      </c>
      <c r="E545" s="9" t="str">
        <f>VLOOKUP($A545,Basis!$A:$P,7,FALSE)</f>
        <v>269</v>
      </c>
      <c r="F545" s="9" t="str">
        <f>VLOOKUP($A545,Basis!$A:$P,8,FALSE)</f>
        <v>1222JW</v>
      </c>
      <c r="G545" s="9" t="str">
        <f>VLOOKUP($A545,Basis!$A:$P,9,FALSE)</f>
        <v>Hilversum</v>
      </c>
      <c r="H545" s="9" t="str">
        <f>VLOOKUP($A545,Basis!$A:$P,11,FALSE)</f>
        <v>GFT</v>
      </c>
      <c r="I545" s="9" t="str">
        <f>VLOOKUP($A545,Basis!$A:$P,13,FALSE)</f>
        <v>Bovengronds</v>
      </c>
      <c r="J545" s="9" t="str">
        <f>VLOOKUP($A545,Basis!$A:$P,16,FALSE)</f>
        <v>MCBG242021</v>
      </c>
    </row>
    <row r="546" spans="1:10" x14ac:dyDescent="0.25">
      <c r="A546" s="9" t="s">
        <v>4133</v>
      </c>
      <c r="B546" s="9">
        <f>VLOOKUP($A546,Basis!$A:$P,4,FALSE)</f>
        <v>52.237453000000002</v>
      </c>
      <c r="C546" s="9">
        <f>VLOOKUP($A546,Basis!$A:$P,5,FALSE)</f>
        <v>5.178858</v>
      </c>
      <c r="D546" s="9" t="str">
        <f>VLOOKUP($A546,Basis!$A:$P,6,FALSE)</f>
        <v>Berlagelaan</v>
      </c>
      <c r="E546" s="9" t="str">
        <f>VLOOKUP($A546,Basis!$A:$P,7,FALSE)</f>
        <v>281</v>
      </c>
      <c r="F546" s="9" t="str">
        <f>VLOOKUP($A546,Basis!$A:$P,8,FALSE)</f>
        <v>1222JW</v>
      </c>
      <c r="G546" s="9" t="str">
        <f>VLOOKUP($A546,Basis!$A:$P,9,FALSE)</f>
        <v>Hilversum</v>
      </c>
      <c r="H546" s="9" t="str">
        <f>VLOOKUP($A546,Basis!$A:$P,11,FALSE)</f>
        <v>REST</v>
      </c>
      <c r="I546" s="9" t="str">
        <f>VLOOKUP($A546,Basis!$A:$P,13,FALSE)</f>
        <v>OGDUO</v>
      </c>
      <c r="J546" s="9" t="str">
        <f>VLOOKUP($A546,Basis!$A:$P,16,FALSE)</f>
        <v>HMIDUO2020</v>
      </c>
    </row>
    <row r="547" spans="1:10" x14ac:dyDescent="0.25">
      <c r="A547" s="9" t="s">
        <v>4117</v>
      </c>
      <c r="B547" s="9">
        <f>VLOOKUP($A547,Basis!$A:$P,4,FALSE)</f>
        <v>52.237453000000002</v>
      </c>
      <c r="C547" s="9">
        <f>VLOOKUP($A547,Basis!$A:$P,5,FALSE)</f>
        <v>5.178858</v>
      </c>
      <c r="D547" s="9" t="str">
        <f>VLOOKUP($A547,Basis!$A:$P,6,FALSE)</f>
        <v>Berlagelaan</v>
      </c>
      <c r="E547" s="9" t="str">
        <f>VLOOKUP($A547,Basis!$A:$P,7,FALSE)</f>
        <v>281</v>
      </c>
      <c r="F547" s="9" t="str">
        <f>VLOOKUP($A547,Basis!$A:$P,8,FALSE)</f>
        <v>1222JW</v>
      </c>
      <c r="G547" s="9" t="str">
        <f>VLOOKUP($A547,Basis!$A:$P,9,FALSE)</f>
        <v>Hilversum</v>
      </c>
      <c r="H547" s="9" t="str">
        <f>VLOOKUP($A547,Basis!$A:$P,11,FALSE)</f>
        <v>PMD</v>
      </c>
      <c r="I547" s="9" t="str">
        <f>VLOOKUP($A547,Basis!$A:$P,13,FALSE)</f>
        <v>OGDUO</v>
      </c>
      <c r="J547" s="9" t="str">
        <f>VLOOKUP($A547,Basis!$A:$P,16,FALSE)</f>
        <v>HMIDUO2020</v>
      </c>
    </row>
    <row r="548" spans="1:10" x14ac:dyDescent="0.25">
      <c r="A548" s="9" t="s">
        <v>4412</v>
      </c>
      <c r="B548" s="9">
        <f>VLOOKUP($A548,Basis!$A:$P,4,FALSE)</f>
        <v>52.238816999999997</v>
      </c>
      <c r="C548" s="9">
        <f>VLOOKUP($A548,Basis!$A:$P,5,FALSE)</f>
        <v>5.1870039999999999</v>
      </c>
      <c r="D548" s="9" t="str">
        <f>VLOOKUP($A548,Basis!$A:$P,6,FALSE)</f>
        <v>Berlagelaan</v>
      </c>
      <c r="E548" s="9" t="str">
        <f>VLOOKUP($A548,Basis!$A:$P,7,FALSE)</f>
        <v>42</v>
      </c>
      <c r="F548" s="9" t="str">
        <f>VLOOKUP($A548,Basis!$A:$P,8,FALSE)</f>
        <v>1222JZ</v>
      </c>
      <c r="G548" s="9" t="str">
        <f>VLOOKUP($A548,Basis!$A:$P,9,FALSE)</f>
        <v>Hilversum</v>
      </c>
      <c r="H548" s="9" t="str">
        <f>VLOOKUP($A548,Basis!$A:$P,11,FALSE)</f>
        <v>GFT</v>
      </c>
      <c r="I548" s="9" t="str">
        <f>VLOOKUP($A548,Basis!$A:$P,13,FALSE)</f>
        <v>Bovengronds</v>
      </c>
      <c r="J548" s="9" t="str">
        <f>VLOOKUP($A548,Basis!$A:$P,16,FALSE)</f>
        <v>MCBG242021</v>
      </c>
    </row>
    <row r="549" spans="1:10" x14ac:dyDescent="0.25">
      <c r="A549" s="9" t="s">
        <v>4811</v>
      </c>
      <c r="B549" s="9">
        <f>VLOOKUP($A549,Basis!$A:$P,4,FALSE)</f>
        <v>52.238610000000001</v>
      </c>
      <c r="C549" s="9">
        <f>VLOOKUP($A549,Basis!$A:$P,5,FALSE)</f>
        <v>5.1870859999999999</v>
      </c>
      <c r="D549" s="9" t="str">
        <f>VLOOKUP($A549,Basis!$A:$P,6,FALSE)</f>
        <v>Berlagelaan</v>
      </c>
      <c r="E549" s="9" t="str">
        <f>VLOOKUP($A549,Basis!$A:$P,7,FALSE)</f>
        <v>44</v>
      </c>
      <c r="F549" s="9" t="str">
        <f>VLOOKUP($A549,Basis!$A:$P,8,FALSE)</f>
        <v>1222JZ</v>
      </c>
      <c r="G549" s="9" t="str">
        <f>VLOOKUP($A549,Basis!$A:$P,9,FALSE)</f>
        <v>Hilversum</v>
      </c>
      <c r="H549" s="9" t="str">
        <f>VLOOKUP($A549,Basis!$A:$P,11,FALSE)</f>
        <v>OPK</v>
      </c>
      <c r="I549" s="9" t="str">
        <f>VLOOKUP($A549,Basis!$A:$P,13,FALSE)</f>
        <v>Ondergronds</v>
      </c>
      <c r="J549" s="9" t="str">
        <f>VLOOKUP($A549,Basis!$A:$P,16,FALSE)</f>
        <v>HMISOL2021</v>
      </c>
    </row>
    <row r="550" spans="1:10" x14ac:dyDescent="0.25">
      <c r="A550" s="9" t="s">
        <v>4746</v>
      </c>
      <c r="B550" s="9">
        <f>VLOOKUP($A550,Basis!$A:$P,4,FALSE)</f>
        <v>52.238610000000001</v>
      </c>
      <c r="C550" s="9">
        <f>VLOOKUP($A550,Basis!$A:$P,5,FALSE)</f>
        <v>5.1870859999999999</v>
      </c>
      <c r="D550" s="9" t="str">
        <f>VLOOKUP($A550,Basis!$A:$P,6,FALSE)</f>
        <v>Berlagelaan</v>
      </c>
      <c r="E550" s="9" t="str">
        <f>VLOOKUP($A550,Basis!$A:$P,7,FALSE)</f>
        <v>44</v>
      </c>
      <c r="F550" s="9" t="str">
        <f>VLOOKUP($A550,Basis!$A:$P,8,FALSE)</f>
        <v>1222JZ</v>
      </c>
      <c r="G550" s="9" t="str">
        <f>VLOOKUP($A550,Basis!$A:$P,9,FALSE)</f>
        <v>Hilversum</v>
      </c>
      <c r="H550" s="9" t="str">
        <f>VLOOKUP($A550,Basis!$A:$P,11,FALSE)</f>
        <v>OPK</v>
      </c>
      <c r="I550" s="9" t="str">
        <f>VLOOKUP($A550,Basis!$A:$P,13,FALSE)</f>
        <v>Ondergronds</v>
      </c>
      <c r="J550" s="9" t="str">
        <f>VLOOKUP($A550,Basis!$A:$P,16,FALSE)</f>
        <v>HMISOL2021</v>
      </c>
    </row>
    <row r="551" spans="1:10" x14ac:dyDescent="0.25">
      <c r="A551" s="9" t="s">
        <v>4036</v>
      </c>
      <c r="B551" s="9">
        <f>VLOOKUP($A551,Basis!$A:$P,4,FALSE)</f>
        <v>52.238610000000001</v>
      </c>
      <c r="C551" s="9">
        <f>VLOOKUP($A551,Basis!$A:$P,5,FALSE)</f>
        <v>5.1870859999999999</v>
      </c>
      <c r="D551" s="9" t="str">
        <f>VLOOKUP($A551,Basis!$A:$P,6,FALSE)</f>
        <v>Berlagelaan</v>
      </c>
      <c r="E551" s="9" t="str">
        <f>VLOOKUP($A551,Basis!$A:$P,7,FALSE)</f>
        <v>44</v>
      </c>
      <c r="F551" s="9" t="str">
        <f>VLOOKUP($A551,Basis!$A:$P,8,FALSE)</f>
        <v>1222JZ</v>
      </c>
      <c r="G551" s="9" t="str">
        <f>VLOOKUP($A551,Basis!$A:$P,9,FALSE)</f>
        <v>Hilversum</v>
      </c>
      <c r="H551" s="9" t="str">
        <f>VLOOKUP($A551,Basis!$A:$P,11,FALSE)</f>
        <v>REST</v>
      </c>
      <c r="I551" s="9" t="str">
        <f>VLOOKUP($A551,Basis!$A:$P,13,FALSE)</f>
        <v>Ondergronds</v>
      </c>
      <c r="J551" s="9" t="str">
        <f>VLOOKUP($A551,Basis!$A:$P,16,FALSE)</f>
        <v>HMISOL2021</v>
      </c>
    </row>
    <row r="552" spans="1:10" x14ac:dyDescent="0.25">
      <c r="A552" s="9" t="s">
        <v>4809</v>
      </c>
      <c r="B552" s="9">
        <f>VLOOKUP($A552,Basis!$A:$P,4,FALSE)</f>
        <v>52.238610000000001</v>
      </c>
      <c r="C552" s="9">
        <f>VLOOKUP($A552,Basis!$A:$P,5,FALSE)</f>
        <v>5.1870859999999999</v>
      </c>
      <c r="D552" s="9" t="str">
        <f>VLOOKUP($A552,Basis!$A:$P,6,FALSE)</f>
        <v>Berlagelaan</v>
      </c>
      <c r="E552" s="9" t="str">
        <f>VLOOKUP($A552,Basis!$A:$P,7,FALSE)</f>
        <v>44</v>
      </c>
      <c r="F552" s="9" t="str">
        <f>VLOOKUP($A552,Basis!$A:$P,8,FALSE)</f>
        <v>1222JZ</v>
      </c>
      <c r="G552" s="9" t="str">
        <f>VLOOKUP($A552,Basis!$A:$P,9,FALSE)</f>
        <v>Hilversum</v>
      </c>
      <c r="H552" s="9" t="str">
        <f>VLOOKUP($A552,Basis!$A:$P,11,FALSE)</f>
        <v>PMD</v>
      </c>
      <c r="I552" s="9" t="str">
        <f>VLOOKUP($A552,Basis!$A:$P,13,FALSE)</f>
        <v>Ondergronds</v>
      </c>
      <c r="J552" s="9" t="str">
        <f>VLOOKUP($A552,Basis!$A:$P,16,FALSE)</f>
        <v>HMISOL2021</v>
      </c>
    </row>
    <row r="553" spans="1:10" x14ac:dyDescent="0.25">
      <c r="A553" s="9" t="s">
        <v>2397</v>
      </c>
      <c r="B553" s="9">
        <f>VLOOKUP($A553,Basis!$A:$P,4,FALSE)</f>
        <v>52.236849158119597</v>
      </c>
      <c r="C553" s="9">
        <f>VLOOKUP($A553,Basis!$A:$P,5,FALSE)</f>
        <v>5.1865251269239803</v>
      </c>
      <c r="D553" s="9" t="str">
        <f>VLOOKUP($A553,Basis!$A:$P,6,FALSE)</f>
        <v>Jacob van Campenlaan</v>
      </c>
      <c r="E553" s="9" t="str">
        <f>VLOOKUP($A553,Basis!$A:$P,7,FALSE)</f>
        <v>29</v>
      </c>
      <c r="F553" s="9" t="str">
        <f>VLOOKUP($A553,Basis!$A:$P,8,FALSE)</f>
        <v>1222KB</v>
      </c>
      <c r="G553" s="9" t="str">
        <f>VLOOKUP($A553,Basis!$A:$P,9,FALSE)</f>
        <v>Hilversum</v>
      </c>
      <c r="H553" s="9" t="str">
        <f>VLOOKUP($A553,Basis!$A:$P,11,FALSE)</f>
        <v>REST</v>
      </c>
      <c r="I553" s="9" t="str">
        <f>VLOOKUP($A553,Basis!$A:$P,13,FALSE)</f>
        <v>Ondergronds</v>
      </c>
      <c r="J553" s="9" t="str">
        <f>VLOOKUP($A553,Basis!$A:$P,16,FALSE)</f>
        <v>HMISOL2017</v>
      </c>
    </row>
    <row r="554" spans="1:10" x14ac:dyDescent="0.25">
      <c r="A554" s="9" t="s">
        <v>2401</v>
      </c>
      <c r="B554" s="9">
        <f>VLOOKUP($A554,Basis!$A:$P,4,FALSE)</f>
        <v>52.236881596084899</v>
      </c>
      <c r="C554" s="9">
        <f>VLOOKUP($A554,Basis!$A:$P,5,FALSE)</f>
        <v>5.1864609215456898</v>
      </c>
      <c r="D554" s="9" t="str">
        <f>VLOOKUP($A554,Basis!$A:$P,6,FALSE)</f>
        <v>Jacob van Campenlaan</v>
      </c>
      <c r="E554" s="9" t="str">
        <f>VLOOKUP($A554,Basis!$A:$P,7,FALSE)</f>
        <v>29</v>
      </c>
      <c r="F554" s="9" t="str">
        <f>VLOOKUP($A554,Basis!$A:$P,8,FALSE)</f>
        <v>1222KB</v>
      </c>
      <c r="G554" s="9" t="str">
        <f>VLOOKUP($A554,Basis!$A:$P,9,FALSE)</f>
        <v>Hilversum</v>
      </c>
      <c r="H554" s="9" t="str">
        <f>VLOOKUP($A554,Basis!$A:$P,11,FALSE)</f>
        <v>PMD</v>
      </c>
      <c r="I554" s="9" t="str">
        <f>VLOOKUP($A554,Basis!$A:$P,13,FALSE)</f>
        <v>Ondergronds</v>
      </c>
      <c r="J554" s="9" t="str">
        <f>VLOOKUP($A554,Basis!$A:$P,16,FALSE)</f>
        <v>HMISOL2021</v>
      </c>
    </row>
    <row r="555" spans="1:10" x14ac:dyDescent="0.25">
      <c r="A555" s="9" t="s">
        <v>5309</v>
      </c>
      <c r="B555" s="9">
        <f>VLOOKUP($A555,Basis!$A:$P,4,FALSE)</f>
        <v>52.238599999999998</v>
      </c>
      <c r="C555" s="9">
        <f>VLOOKUP($A555,Basis!$A:$P,5,FALSE)</f>
        <v>5.185937</v>
      </c>
      <c r="D555" s="9" t="str">
        <f>VLOOKUP($A555,Basis!$A:$P,6,FALSE)</f>
        <v>Jacob van Campenlaan</v>
      </c>
      <c r="E555" s="9" t="str">
        <f>VLOOKUP($A555,Basis!$A:$P,7,FALSE)</f>
        <v>123</v>
      </c>
      <c r="F555" s="9" t="str">
        <f>VLOOKUP($A555,Basis!$A:$P,8,FALSE)</f>
        <v>1222KD</v>
      </c>
      <c r="G555" s="9" t="str">
        <f>VLOOKUP($A555,Basis!$A:$P,9,FALSE)</f>
        <v>Hilversum</v>
      </c>
      <c r="H555" s="9" t="str">
        <f>VLOOKUP($A555,Basis!$A:$P,11,FALSE)</f>
        <v>GLAS</v>
      </c>
      <c r="I555" s="9" t="str">
        <f>VLOOKUP($A555,Basis!$A:$P,13,FALSE)</f>
        <v>Ondergronds</v>
      </c>
      <c r="J555" s="9" t="str">
        <f>VLOOKUP($A555,Basis!$A:$P,16,FALSE)</f>
        <v>Onbekend</v>
      </c>
    </row>
    <row r="556" spans="1:10" x14ac:dyDescent="0.25">
      <c r="A556" s="9" t="s">
        <v>2391</v>
      </c>
      <c r="B556" s="9">
        <f>VLOOKUP($A556,Basis!$A:$P,4,FALSE)</f>
        <v>52.237865715336298</v>
      </c>
      <c r="C556" s="9">
        <f>VLOOKUP($A556,Basis!$A:$P,5,FALSE)</f>
        <v>5.1861275732565497</v>
      </c>
      <c r="D556" s="9" t="str">
        <f>VLOOKUP($A556,Basis!$A:$P,6,FALSE)</f>
        <v>Jacob van Campenlaan</v>
      </c>
      <c r="E556" s="9" t="str">
        <f>VLOOKUP($A556,Basis!$A:$P,7,FALSE)</f>
        <v>91</v>
      </c>
      <c r="F556" s="9" t="str">
        <f>VLOOKUP($A556,Basis!$A:$P,8,FALSE)</f>
        <v>1222KD</v>
      </c>
      <c r="G556" s="9" t="str">
        <f>VLOOKUP($A556,Basis!$A:$P,9,FALSE)</f>
        <v>Hilversum</v>
      </c>
      <c r="H556" s="9" t="str">
        <f>VLOOKUP($A556,Basis!$A:$P,11,FALSE)</f>
        <v>REST</v>
      </c>
      <c r="I556" s="9" t="str">
        <f>VLOOKUP($A556,Basis!$A:$P,13,FALSE)</f>
        <v>Ondergronds</v>
      </c>
      <c r="J556" s="9" t="str">
        <f>VLOOKUP($A556,Basis!$A:$P,16,FALSE)</f>
        <v>HMISOL2017</v>
      </c>
    </row>
    <row r="557" spans="1:10" x14ac:dyDescent="0.25">
      <c r="A557" s="9" t="s">
        <v>3900</v>
      </c>
      <c r="B557" s="9">
        <f>VLOOKUP($A557,Basis!$A:$P,4,FALSE)</f>
        <v>52.238599999999998</v>
      </c>
      <c r="C557" s="9">
        <f>VLOOKUP($A557,Basis!$A:$P,5,FALSE)</f>
        <v>5.185937</v>
      </c>
      <c r="D557" s="9" t="str">
        <f>VLOOKUP($A557,Basis!$A:$P,6,FALSE)</f>
        <v>Jacob van Campenlaan</v>
      </c>
      <c r="E557" s="9" t="str">
        <f>VLOOKUP($A557,Basis!$A:$P,7,FALSE)</f>
        <v>123</v>
      </c>
      <c r="F557" s="9" t="str">
        <f>VLOOKUP($A557,Basis!$A:$P,8,FALSE)</f>
        <v>1222KD</v>
      </c>
      <c r="G557" s="9" t="str">
        <f>VLOOKUP($A557,Basis!$A:$P,9,FALSE)</f>
        <v>Hilversum</v>
      </c>
      <c r="H557" s="9" t="str">
        <f>VLOOKUP($A557,Basis!$A:$P,11,FALSE)</f>
        <v>REST</v>
      </c>
      <c r="I557" s="9" t="str">
        <f>VLOOKUP($A557,Basis!$A:$P,13,FALSE)</f>
        <v>OGDUO</v>
      </c>
      <c r="J557" s="9" t="str">
        <f>VLOOKUP($A557,Basis!$A:$P,16,FALSE)</f>
        <v>HMIDUO2021</v>
      </c>
    </row>
    <row r="558" spans="1:10" x14ac:dyDescent="0.25">
      <c r="A558" s="9" t="s">
        <v>4640</v>
      </c>
      <c r="B558" s="9">
        <f>VLOOKUP($A558,Basis!$A:$P,4,FALSE)</f>
        <v>52.238599999999998</v>
      </c>
      <c r="C558" s="9">
        <f>VLOOKUP($A558,Basis!$A:$P,5,FALSE)</f>
        <v>5.185937</v>
      </c>
      <c r="D558" s="9" t="str">
        <f>VLOOKUP($A558,Basis!$A:$P,6,FALSE)</f>
        <v>Jacob van Campenlaan</v>
      </c>
      <c r="E558" s="9" t="str">
        <f>VLOOKUP($A558,Basis!$A:$P,7,FALSE)</f>
        <v>123</v>
      </c>
      <c r="F558" s="9" t="str">
        <f>VLOOKUP($A558,Basis!$A:$P,8,FALSE)</f>
        <v>1222KD</v>
      </c>
      <c r="G558" s="9" t="str">
        <f>VLOOKUP($A558,Basis!$A:$P,9,FALSE)</f>
        <v>Hilversum</v>
      </c>
      <c r="H558" s="9" t="str">
        <f>VLOOKUP($A558,Basis!$A:$P,11,FALSE)</f>
        <v>PMD</v>
      </c>
      <c r="I558" s="9" t="str">
        <f>VLOOKUP($A558,Basis!$A:$P,13,FALSE)</f>
        <v>OGDUO</v>
      </c>
      <c r="J558" s="9" t="str">
        <f>VLOOKUP($A558,Basis!$A:$P,16,FALSE)</f>
        <v>HMIDUO2021</v>
      </c>
    </row>
    <row r="559" spans="1:10" x14ac:dyDescent="0.25">
      <c r="A559" s="9" t="s">
        <v>2395</v>
      </c>
      <c r="B559" s="9">
        <f>VLOOKUP($A559,Basis!$A:$P,4,FALSE)</f>
        <v>52.237868271816701</v>
      </c>
      <c r="C559" s="9">
        <f>VLOOKUP($A559,Basis!$A:$P,5,FALSE)</f>
        <v>5.1861594244886096</v>
      </c>
      <c r="D559" s="9" t="str">
        <f>VLOOKUP($A559,Basis!$A:$P,6,FALSE)</f>
        <v>Jacob van Campenlaan</v>
      </c>
      <c r="E559" s="9" t="str">
        <f>VLOOKUP($A559,Basis!$A:$P,7,FALSE)</f>
        <v>91</v>
      </c>
      <c r="F559" s="9" t="str">
        <f>VLOOKUP($A559,Basis!$A:$P,8,FALSE)</f>
        <v>1222KD</v>
      </c>
      <c r="G559" s="9" t="str">
        <f>VLOOKUP($A559,Basis!$A:$P,9,FALSE)</f>
        <v>Hilversum</v>
      </c>
      <c r="H559" s="9" t="str">
        <f>VLOOKUP($A559,Basis!$A:$P,11,FALSE)</f>
        <v>PMD</v>
      </c>
      <c r="I559" s="9" t="str">
        <f>VLOOKUP($A559,Basis!$A:$P,13,FALSE)</f>
        <v>Ondergronds</v>
      </c>
      <c r="J559" s="9" t="str">
        <f>VLOOKUP($A559,Basis!$A:$P,16,FALSE)</f>
        <v>HMISOL2021</v>
      </c>
    </row>
    <row r="560" spans="1:10" x14ac:dyDescent="0.25">
      <c r="A560" s="9" t="s">
        <v>4245</v>
      </c>
      <c r="B560" s="9">
        <f>VLOOKUP($A560,Basis!$A:$P,4,FALSE)</f>
        <v>52.240152999999999</v>
      </c>
      <c r="C560" s="9">
        <f>VLOOKUP($A560,Basis!$A:$P,5,FALSE)</f>
        <v>5.1853290000000003</v>
      </c>
      <c r="D560" s="9" t="str">
        <f>VLOOKUP($A560,Basis!$A:$P,6,FALSE)</f>
        <v>Jacob van Campenlaan</v>
      </c>
      <c r="E560" s="9" t="str">
        <f>VLOOKUP($A560,Basis!$A:$P,7,FALSE)</f>
        <v>243</v>
      </c>
      <c r="F560" s="9" t="str">
        <f>VLOOKUP($A560,Basis!$A:$P,8,FALSE)</f>
        <v>1222KH</v>
      </c>
      <c r="G560" s="9" t="str">
        <f>VLOOKUP($A560,Basis!$A:$P,9,FALSE)</f>
        <v>Hilversum</v>
      </c>
      <c r="H560" s="9" t="str">
        <f>VLOOKUP($A560,Basis!$A:$P,11,FALSE)</f>
        <v>GFT</v>
      </c>
      <c r="I560" s="9" t="str">
        <f>VLOOKUP($A560,Basis!$A:$P,13,FALSE)</f>
        <v>Bovengronds</v>
      </c>
      <c r="J560" s="9" t="str">
        <f>VLOOKUP($A560,Basis!$A:$P,16,FALSE)</f>
        <v>MCBG242021</v>
      </c>
    </row>
    <row r="561" spans="1:10" x14ac:dyDescent="0.25">
      <c r="A561" s="9" t="s">
        <v>3201</v>
      </c>
      <c r="B561" s="9">
        <f>VLOOKUP($A561,Basis!$A:$P,4,FALSE)</f>
        <v>52.240152999999999</v>
      </c>
      <c r="C561" s="9">
        <f>VLOOKUP($A561,Basis!$A:$P,5,FALSE)</f>
        <v>5.1853290000000003</v>
      </c>
      <c r="D561" s="9" t="str">
        <f>VLOOKUP($A561,Basis!$A:$P,6,FALSE)</f>
        <v>Jacob van Campenlaan</v>
      </c>
      <c r="E561" s="9" t="str">
        <f>VLOOKUP($A561,Basis!$A:$P,7,FALSE)</f>
        <v>243</v>
      </c>
      <c r="F561" s="9" t="str">
        <f>VLOOKUP($A561,Basis!$A:$P,8,FALSE)</f>
        <v>1222KH</v>
      </c>
      <c r="G561" s="9" t="str">
        <f>VLOOKUP($A561,Basis!$A:$P,9,FALSE)</f>
        <v>Hilversum</v>
      </c>
      <c r="H561" s="9" t="str">
        <f>VLOOKUP($A561,Basis!$A:$P,11,FALSE)</f>
        <v>REST</v>
      </c>
      <c r="I561" s="9" t="str">
        <f>VLOOKUP($A561,Basis!$A:$P,13,FALSE)</f>
        <v>Ondergronds</v>
      </c>
      <c r="J561" s="9" t="str">
        <f>VLOOKUP($A561,Basis!$A:$P,16,FALSE)</f>
        <v>HMISOL2021</v>
      </c>
    </row>
    <row r="562" spans="1:10" x14ac:dyDescent="0.25">
      <c r="A562" s="9" t="s">
        <v>3197</v>
      </c>
      <c r="B562" s="9">
        <f>VLOOKUP($A562,Basis!$A:$P,4,FALSE)</f>
        <v>52.240152999999999</v>
      </c>
      <c r="C562" s="9">
        <f>VLOOKUP($A562,Basis!$A:$P,5,FALSE)</f>
        <v>5.1853290000000003</v>
      </c>
      <c r="D562" s="9" t="str">
        <f>VLOOKUP($A562,Basis!$A:$P,6,FALSE)</f>
        <v>Jacob van Campenlaan</v>
      </c>
      <c r="E562" s="9" t="str">
        <f>VLOOKUP($A562,Basis!$A:$P,7,FALSE)</f>
        <v>243</v>
      </c>
      <c r="F562" s="9" t="str">
        <f>VLOOKUP($A562,Basis!$A:$P,8,FALSE)</f>
        <v>1222KH</v>
      </c>
      <c r="G562" s="9" t="str">
        <f>VLOOKUP($A562,Basis!$A:$P,9,FALSE)</f>
        <v>Hilversum</v>
      </c>
      <c r="H562" s="9" t="str">
        <f>VLOOKUP($A562,Basis!$A:$P,11,FALSE)</f>
        <v>PMD</v>
      </c>
      <c r="I562" s="9" t="str">
        <f>VLOOKUP($A562,Basis!$A:$P,13,FALSE)</f>
        <v>Ondergronds</v>
      </c>
      <c r="J562" s="9" t="str">
        <f>VLOOKUP($A562,Basis!$A:$P,16,FALSE)</f>
        <v>HMISOL2021</v>
      </c>
    </row>
    <row r="563" spans="1:10" x14ac:dyDescent="0.25">
      <c r="A563" s="9" t="s">
        <v>2384</v>
      </c>
      <c r="B563" s="9">
        <f>VLOOKUP($A563,Basis!$A:$P,4,FALSE)</f>
        <v>52.239020490136198</v>
      </c>
      <c r="C563" s="9">
        <f>VLOOKUP($A563,Basis!$A:$P,5,FALSE)</f>
        <v>5.1856923848438896</v>
      </c>
      <c r="D563" s="9" t="str">
        <f>VLOOKUP($A563,Basis!$A:$P,6,FALSE)</f>
        <v>Jacob van Campenlaan</v>
      </c>
      <c r="E563" s="9" t="str">
        <f>VLOOKUP($A563,Basis!$A:$P,7,FALSE)</f>
        <v>122</v>
      </c>
      <c r="F563" s="9" t="str">
        <f>VLOOKUP($A563,Basis!$A:$P,8,FALSE)</f>
        <v>1222KP</v>
      </c>
      <c r="G563" s="9" t="str">
        <f>VLOOKUP($A563,Basis!$A:$P,9,FALSE)</f>
        <v>Hilversum</v>
      </c>
      <c r="H563" s="9" t="str">
        <f>VLOOKUP($A563,Basis!$A:$P,11,FALSE)</f>
        <v>REST</v>
      </c>
      <c r="I563" s="9" t="str">
        <f>VLOOKUP($A563,Basis!$A:$P,13,FALSE)</f>
        <v>Ondergronds</v>
      </c>
      <c r="J563" s="9" t="str">
        <f>VLOOKUP($A563,Basis!$A:$P,16,FALSE)</f>
        <v>HMISOL2017</v>
      </c>
    </row>
    <row r="564" spans="1:10" x14ac:dyDescent="0.25">
      <c r="A564" s="9" t="s">
        <v>2389</v>
      </c>
      <c r="B564" s="9">
        <f>VLOOKUP($A564,Basis!$A:$P,4,FALSE)</f>
        <v>52.239067512612998</v>
      </c>
      <c r="C564" s="9">
        <f>VLOOKUP($A564,Basis!$A:$P,5,FALSE)</f>
        <v>5.18571074121183</v>
      </c>
      <c r="D564" s="9" t="str">
        <f>VLOOKUP($A564,Basis!$A:$P,6,FALSE)</f>
        <v>Jacob van Campenlaan</v>
      </c>
      <c r="E564" s="9" t="str">
        <f>VLOOKUP($A564,Basis!$A:$P,7,FALSE)</f>
        <v>122</v>
      </c>
      <c r="F564" s="9" t="str">
        <f>VLOOKUP($A564,Basis!$A:$P,8,FALSE)</f>
        <v>1222KP</v>
      </c>
      <c r="G564" s="9" t="str">
        <f>VLOOKUP($A564,Basis!$A:$P,9,FALSE)</f>
        <v>Hilversum</v>
      </c>
      <c r="H564" s="9" t="str">
        <f>VLOOKUP($A564,Basis!$A:$P,11,FALSE)</f>
        <v>PMD</v>
      </c>
      <c r="I564" s="9" t="str">
        <f>VLOOKUP($A564,Basis!$A:$P,13,FALSE)</f>
        <v>Ondergronds</v>
      </c>
      <c r="J564" s="9" t="str">
        <f>VLOOKUP($A564,Basis!$A:$P,16,FALSE)</f>
        <v>HMISOL2021</v>
      </c>
    </row>
    <row r="565" spans="1:10" x14ac:dyDescent="0.25">
      <c r="A565" s="9" t="s">
        <v>4338</v>
      </c>
      <c r="B565" s="9">
        <f>VLOOKUP($A565,Basis!$A:$P,4,FALSE)</f>
        <v>52.240994000000001</v>
      </c>
      <c r="C565" s="9">
        <f>VLOOKUP($A565,Basis!$A:$P,5,FALSE)</f>
        <v>5.1851149999999997</v>
      </c>
      <c r="D565" s="9" t="str">
        <f>VLOOKUP($A565,Basis!$A:$P,6,FALSE)</f>
        <v>Jacob van Campenlaan</v>
      </c>
      <c r="E565" s="9" t="str">
        <f>VLOOKUP($A565,Basis!$A:$P,7,FALSE)</f>
        <v>252</v>
      </c>
      <c r="F565" s="9" t="str">
        <f>VLOOKUP($A565,Basis!$A:$P,8,FALSE)</f>
        <v>1222KV</v>
      </c>
      <c r="G565" s="9" t="str">
        <f>VLOOKUP($A565,Basis!$A:$P,9,FALSE)</f>
        <v>Hilversum</v>
      </c>
      <c r="H565" s="9" t="str">
        <f>VLOOKUP($A565,Basis!$A:$P,11,FALSE)</f>
        <v>GFT</v>
      </c>
      <c r="I565" s="9" t="str">
        <f>VLOOKUP($A565,Basis!$A:$P,13,FALSE)</f>
        <v>Bovengronds</v>
      </c>
      <c r="J565" s="9" t="str">
        <f>VLOOKUP($A565,Basis!$A:$P,16,FALSE)</f>
        <v>MCBG242021</v>
      </c>
    </row>
    <row r="566" spans="1:10" x14ac:dyDescent="0.25">
      <c r="A566" s="9" t="s">
        <v>2734</v>
      </c>
      <c r="B566" s="9">
        <f>VLOOKUP($A566,Basis!$A:$P,4,FALSE)</f>
        <v>52.240994000000001</v>
      </c>
      <c r="C566" s="9">
        <f>VLOOKUP($A566,Basis!$A:$P,5,FALSE)</f>
        <v>5.1851149999999997</v>
      </c>
      <c r="D566" s="9" t="str">
        <f>VLOOKUP($A566,Basis!$A:$P,6,FALSE)</f>
        <v>Jacob van Campenlaan</v>
      </c>
      <c r="E566" s="9" t="str">
        <f>VLOOKUP($A566,Basis!$A:$P,7,FALSE)</f>
        <v>252</v>
      </c>
      <c r="F566" s="9" t="str">
        <f>VLOOKUP($A566,Basis!$A:$P,8,FALSE)</f>
        <v>1222KV</v>
      </c>
      <c r="G566" s="9" t="str">
        <f>VLOOKUP($A566,Basis!$A:$P,9,FALSE)</f>
        <v>Hilversum</v>
      </c>
      <c r="H566" s="9" t="str">
        <f>VLOOKUP($A566,Basis!$A:$P,11,FALSE)</f>
        <v>REST</v>
      </c>
      <c r="I566" s="9" t="str">
        <f>VLOOKUP($A566,Basis!$A:$P,13,FALSE)</f>
        <v>OGDUO</v>
      </c>
      <c r="J566" s="9" t="str">
        <f>VLOOKUP($A566,Basis!$A:$P,16,FALSE)</f>
        <v>HMIDUO2021</v>
      </c>
    </row>
    <row r="567" spans="1:10" x14ac:dyDescent="0.25">
      <c r="A567" s="9" t="s">
        <v>4588</v>
      </c>
      <c r="B567" s="9">
        <f>VLOOKUP($A567,Basis!$A:$P,4,FALSE)</f>
        <v>52.240994000000001</v>
      </c>
      <c r="C567" s="9">
        <f>VLOOKUP($A567,Basis!$A:$P,5,FALSE)</f>
        <v>5.1851149999999997</v>
      </c>
      <c r="D567" s="9" t="str">
        <f>VLOOKUP($A567,Basis!$A:$P,6,FALSE)</f>
        <v>Jacob van Campenlaan</v>
      </c>
      <c r="E567" s="9" t="str">
        <f>VLOOKUP($A567,Basis!$A:$P,7,FALSE)</f>
        <v>252</v>
      </c>
      <c r="F567" s="9" t="str">
        <f>VLOOKUP($A567,Basis!$A:$P,8,FALSE)</f>
        <v>1222KV</v>
      </c>
      <c r="G567" s="9" t="str">
        <f>VLOOKUP($A567,Basis!$A:$P,9,FALSE)</f>
        <v>Hilversum</v>
      </c>
      <c r="H567" s="9" t="str">
        <f>VLOOKUP($A567,Basis!$A:$P,11,FALSE)</f>
        <v>PMD</v>
      </c>
      <c r="I567" s="9" t="str">
        <f>VLOOKUP($A567,Basis!$A:$P,13,FALSE)</f>
        <v>OGDUO</v>
      </c>
      <c r="J567" s="9" t="str">
        <f>VLOOKUP($A567,Basis!$A:$P,16,FALSE)</f>
        <v>HMIDUO2021</v>
      </c>
    </row>
    <row r="568" spans="1:10" x14ac:dyDescent="0.25">
      <c r="A568" s="9" t="s">
        <v>4465</v>
      </c>
      <c r="B568" s="9">
        <f>VLOOKUP($A568,Basis!$A:$P,4,FALSE)</f>
        <v>52.236420000000003</v>
      </c>
      <c r="C568" s="9">
        <f>VLOOKUP($A568,Basis!$A:$P,5,FALSE)</f>
        <v>5.1845119999999998</v>
      </c>
      <c r="D568" s="9" t="str">
        <f>VLOOKUP($A568,Basis!$A:$P,6,FALSE)</f>
        <v>Lieven de Keylaan</v>
      </c>
      <c r="E568" s="9" t="str">
        <f>VLOOKUP($A568,Basis!$A:$P,7,FALSE)</f>
        <v>52</v>
      </c>
      <c r="F568" s="9" t="str">
        <f>VLOOKUP($A568,Basis!$A:$P,8,FALSE)</f>
        <v>1222LH</v>
      </c>
      <c r="G568" s="9" t="str">
        <f>VLOOKUP($A568,Basis!$A:$P,9,FALSE)</f>
        <v>Hilversum</v>
      </c>
      <c r="H568" s="9" t="str">
        <f>VLOOKUP($A568,Basis!$A:$P,11,FALSE)</f>
        <v>GFT</v>
      </c>
      <c r="I568" s="9" t="str">
        <f>VLOOKUP($A568,Basis!$A:$P,13,FALSE)</f>
        <v>Bovengronds</v>
      </c>
      <c r="J568" s="9" t="str">
        <f>VLOOKUP($A568,Basis!$A:$P,16,FALSE)</f>
        <v>MCBG242022</v>
      </c>
    </row>
    <row r="569" spans="1:10" x14ac:dyDescent="0.25">
      <c r="A569" s="9" t="s">
        <v>4634</v>
      </c>
      <c r="B569" s="9">
        <f>VLOOKUP($A569,Basis!$A:$P,4,FALSE)</f>
        <v>52.236420000000003</v>
      </c>
      <c r="C569" s="9">
        <f>VLOOKUP($A569,Basis!$A:$P,5,FALSE)</f>
        <v>5.1845119999999998</v>
      </c>
      <c r="D569" s="9" t="str">
        <f>VLOOKUP($A569,Basis!$A:$P,6,FALSE)</f>
        <v>Lieven de Keylaan</v>
      </c>
      <c r="E569" s="9" t="str">
        <f>VLOOKUP($A569,Basis!$A:$P,7,FALSE)</f>
        <v>52</v>
      </c>
      <c r="F569" s="9" t="str">
        <f>VLOOKUP($A569,Basis!$A:$P,8,FALSE)</f>
        <v>1222LH</v>
      </c>
      <c r="G569" s="9" t="str">
        <f>VLOOKUP($A569,Basis!$A:$P,9,FALSE)</f>
        <v>Hilversum</v>
      </c>
      <c r="H569" s="9" t="str">
        <f>VLOOKUP($A569,Basis!$A:$P,11,FALSE)</f>
        <v>OPK</v>
      </c>
      <c r="I569" s="9" t="str">
        <f>VLOOKUP($A569,Basis!$A:$P,13,FALSE)</f>
        <v>Ondergronds</v>
      </c>
      <c r="J569" s="9" t="str">
        <f>VLOOKUP($A569,Basis!$A:$P,16,FALSE)</f>
        <v>HMISOL2022</v>
      </c>
    </row>
    <row r="570" spans="1:10" x14ac:dyDescent="0.25">
      <c r="A570" s="9" t="s">
        <v>1016</v>
      </c>
      <c r="B570" s="9">
        <f>VLOOKUP($A570,Basis!$A:$P,4,FALSE)</f>
        <v>52.236492156982401</v>
      </c>
      <c r="C570" s="9">
        <f>VLOOKUP($A570,Basis!$A:$P,5,FALSE)</f>
        <v>5.18511915206909</v>
      </c>
      <c r="D570" s="9" t="str">
        <f>VLOOKUP($A570,Basis!$A:$P,6,FALSE)</f>
        <v>Lieven de Keylaan</v>
      </c>
      <c r="E570" s="9" t="str">
        <f>VLOOKUP($A570,Basis!$A:$P,7,FALSE)</f>
        <v>54</v>
      </c>
      <c r="F570" s="9" t="str">
        <f>VLOOKUP($A570,Basis!$A:$P,8,FALSE)</f>
        <v>1222LH</v>
      </c>
      <c r="G570" s="9" t="str">
        <f>VLOOKUP($A570,Basis!$A:$P,9,FALSE)</f>
        <v>Hilversum</v>
      </c>
      <c r="H570" s="9" t="str">
        <f>VLOOKUP($A570,Basis!$A:$P,11,FALSE)</f>
        <v>REST</v>
      </c>
      <c r="I570" s="9" t="str">
        <f>VLOOKUP($A570,Basis!$A:$P,13,FALSE)</f>
        <v>OGDUO</v>
      </c>
      <c r="J570" s="9" t="str">
        <f>VLOOKUP($A570,Basis!$A:$P,16,FALSE)</f>
        <v>HMIDUO2022</v>
      </c>
    </row>
    <row r="571" spans="1:10" x14ac:dyDescent="0.25">
      <c r="A571" s="9" t="s">
        <v>601</v>
      </c>
      <c r="B571" s="9">
        <f>VLOOKUP($A571,Basis!$A:$P,4,FALSE)</f>
        <v>52.236492156982401</v>
      </c>
      <c r="C571" s="9">
        <f>VLOOKUP($A571,Basis!$A:$P,5,FALSE)</f>
        <v>5.18511915206909</v>
      </c>
      <c r="D571" s="9" t="str">
        <f>VLOOKUP($A571,Basis!$A:$P,6,FALSE)</f>
        <v>Lieven de Keylaan</v>
      </c>
      <c r="E571" s="9" t="str">
        <f>VLOOKUP($A571,Basis!$A:$P,7,FALSE)</f>
        <v>54</v>
      </c>
      <c r="F571" s="9" t="str">
        <f>VLOOKUP($A571,Basis!$A:$P,8,FALSE)</f>
        <v>1222LH</v>
      </c>
      <c r="G571" s="9" t="str">
        <f>VLOOKUP($A571,Basis!$A:$P,9,FALSE)</f>
        <v>Hilversum</v>
      </c>
      <c r="H571" s="9" t="str">
        <f>VLOOKUP($A571,Basis!$A:$P,11,FALSE)</f>
        <v>PMD</v>
      </c>
      <c r="I571" s="9" t="str">
        <f>VLOOKUP($A571,Basis!$A:$P,13,FALSE)</f>
        <v>OGDUO</v>
      </c>
      <c r="J571" s="9" t="str">
        <f>VLOOKUP($A571,Basis!$A:$P,16,FALSE)</f>
        <v>HMIDUO2022</v>
      </c>
    </row>
    <row r="572" spans="1:10" x14ac:dyDescent="0.25">
      <c r="A572" s="9" t="s">
        <v>4990</v>
      </c>
      <c r="B572" s="9">
        <f>VLOOKUP($A572,Basis!$A:$P,4,FALSE)</f>
        <v>52.237507999800002</v>
      </c>
      <c r="C572" s="9">
        <f>VLOOKUP($A572,Basis!$A:$P,5,FALSE)</f>
        <v>5.184437</v>
      </c>
      <c r="D572" s="9" t="str">
        <f>VLOOKUP($A572,Basis!$A:$P,6,FALSE)</f>
        <v>Pieter Postlaan</v>
      </c>
      <c r="E572" s="9" t="str">
        <f>VLOOKUP($A572,Basis!$A:$P,7,FALSE)</f>
        <v>24</v>
      </c>
      <c r="F572" s="9" t="str">
        <f>VLOOKUP($A572,Basis!$A:$P,8,FALSE)</f>
        <v>1222LJ</v>
      </c>
      <c r="G572" s="9" t="str">
        <f>VLOOKUP($A572,Basis!$A:$P,9,FALSE)</f>
        <v>Hilversum</v>
      </c>
      <c r="H572" s="9" t="str">
        <f>VLOOKUP($A572,Basis!$A:$P,11,FALSE)</f>
        <v>REST</v>
      </c>
      <c r="I572" s="9" t="str">
        <f>VLOOKUP($A572,Basis!$A:$P,13,FALSE)</f>
        <v>OGDUO</v>
      </c>
      <c r="J572" s="9" t="str">
        <f>VLOOKUP($A572,Basis!$A:$P,16,FALSE)</f>
        <v>HMIDUO2022</v>
      </c>
    </row>
    <row r="573" spans="1:10" x14ac:dyDescent="0.25">
      <c r="A573" s="9" t="s">
        <v>5014</v>
      </c>
      <c r="B573" s="9">
        <f>VLOOKUP($A573,Basis!$A:$P,4,FALSE)</f>
        <v>52.237507999800002</v>
      </c>
      <c r="C573" s="9">
        <f>VLOOKUP($A573,Basis!$A:$P,5,FALSE)</f>
        <v>5.184437</v>
      </c>
      <c r="D573" s="9" t="str">
        <f>VLOOKUP($A573,Basis!$A:$P,6,FALSE)</f>
        <v>Pieter Postlaan</v>
      </c>
      <c r="E573" s="9" t="str">
        <f>VLOOKUP($A573,Basis!$A:$P,7,FALSE)</f>
        <v>24</v>
      </c>
      <c r="F573" s="9" t="str">
        <f>VLOOKUP($A573,Basis!$A:$P,8,FALSE)</f>
        <v>1222LJ</v>
      </c>
      <c r="G573" s="9" t="str">
        <f>VLOOKUP($A573,Basis!$A:$P,9,FALSE)</f>
        <v>Hilversum</v>
      </c>
      <c r="H573" s="9" t="str">
        <f>VLOOKUP($A573,Basis!$A:$P,11,FALSE)</f>
        <v>PMD</v>
      </c>
      <c r="I573" s="9" t="str">
        <f>VLOOKUP($A573,Basis!$A:$P,13,FALSE)</f>
        <v>OGDUO</v>
      </c>
      <c r="J573" s="9" t="str">
        <f>VLOOKUP($A573,Basis!$A:$P,16,FALSE)</f>
        <v>HMIDUO2022</v>
      </c>
    </row>
    <row r="574" spans="1:10" x14ac:dyDescent="0.25">
      <c r="A574" s="9" t="s">
        <v>4252</v>
      </c>
      <c r="B574" s="9">
        <f>VLOOKUP($A574,Basis!$A:$P,4,FALSE)</f>
        <v>52.236601</v>
      </c>
      <c r="C574" s="9">
        <f>VLOOKUP($A574,Basis!$A:$P,5,FALSE)</f>
        <v>5.1803689999999998</v>
      </c>
      <c r="D574" s="9" t="str">
        <f>VLOOKUP($A574,Basis!$A:$P,6,FALSE)</f>
        <v>Celsiuslaan</v>
      </c>
      <c r="E574" s="9" t="str">
        <f>VLOOKUP($A574,Basis!$A:$P,7,FALSE)</f>
        <v>7</v>
      </c>
      <c r="F574" s="9" t="str">
        <f>VLOOKUP($A574,Basis!$A:$P,8,FALSE)</f>
        <v>1222LP</v>
      </c>
      <c r="G574" s="9" t="str">
        <f>VLOOKUP($A574,Basis!$A:$P,9,FALSE)</f>
        <v>Hilversum</v>
      </c>
      <c r="H574" s="9" t="str">
        <f>VLOOKUP($A574,Basis!$A:$P,11,FALSE)</f>
        <v>GFT</v>
      </c>
      <c r="I574" s="9" t="str">
        <f>VLOOKUP($A574,Basis!$A:$P,13,FALSE)</f>
        <v>Bovengronds</v>
      </c>
      <c r="J574" s="9" t="str">
        <f>VLOOKUP($A574,Basis!$A:$P,16,FALSE)</f>
        <v>MCBG242021</v>
      </c>
    </row>
    <row r="575" spans="1:10" x14ac:dyDescent="0.25">
      <c r="A575" s="9" t="s">
        <v>4734</v>
      </c>
      <c r="B575" s="9">
        <f>VLOOKUP($A575,Basis!$A:$P,4,FALSE)</f>
        <v>52.236908</v>
      </c>
      <c r="C575" s="9">
        <f>VLOOKUP($A575,Basis!$A:$P,5,FALSE)</f>
        <v>5.1808189999999996</v>
      </c>
      <c r="D575" s="9" t="str">
        <f>VLOOKUP($A575,Basis!$A:$P,6,FALSE)</f>
        <v>Celsiuslaan</v>
      </c>
      <c r="E575" s="9" t="str">
        <f>VLOOKUP($A575,Basis!$A:$P,7,FALSE)</f>
        <v>24</v>
      </c>
      <c r="F575" s="9" t="str">
        <f>VLOOKUP($A575,Basis!$A:$P,8,FALSE)</f>
        <v>1222LR</v>
      </c>
      <c r="G575" s="9" t="str">
        <f>VLOOKUP($A575,Basis!$A:$P,9,FALSE)</f>
        <v>Hilversum</v>
      </c>
      <c r="H575" s="9" t="str">
        <f>VLOOKUP($A575,Basis!$A:$P,11,FALSE)</f>
        <v>REST</v>
      </c>
      <c r="I575" s="9" t="str">
        <f>VLOOKUP($A575,Basis!$A:$P,13,FALSE)</f>
        <v>OGDUO</v>
      </c>
      <c r="J575" s="9" t="str">
        <f>VLOOKUP($A575,Basis!$A:$P,16,FALSE)</f>
        <v>HMIDUO2021</v>
      </c>
    </row>
    <row r="576" spans="1:10" x14ac:dyDescent="0.25">
      <c r="A576" s="9" t="s">
        <v>4615</v>
      </c>
      <c r="B576" s="9">
        <f>VLOOKUP($A576,Basis!$A:$P,4,FALSE)</f>
        <v>52.236908</v>
      </c>
      <c r="C576" s="9">
        <f>VLOOKUP($A576,Basis!$A:$P,5,FALSE)</f>
        <v>5.1808189999999996</v>
      </c>
      <c r="D576" s="9" t="str">
        <f>VLOOKUP($A576,Basis!$A:$P,6,FALSE)</f>
        <v>Celsiuslaan</v>
      </c>
      <c r="E576" s="9" t="str">
        <f>VLOOKUP($A576,Basis!$A:$P,7,FALSE)</f>
        <v>24</v>
      </c>
      <c r="F576" s="9" t="str">
        <f>VLOOKUP($A576,Basis!$A:$P,8,FALSE)</f>
        <v>1222LR</v>
      </c>
      <c r="G576" s="9" t="str">
        <f>VLOOKUP($A576,Basis!$A:$P,9,FALSE)</f>
        <v>Hilversum</v>
      </c>
      <c r="H576" s="9" t="str">
        <f>VLOOKUP($A576,Basis!$A:$P,11,FALSE)</f>
        <v>PMD</v>
      </c>
      <c r="I576" s="9" t="str">
        <f>VLOOKUP($A576,Basis!$A:$P,13,FALSE)</f>
        <v>OGDUO</v>
      </c>
      <c r="J576" s="9" t="str">
        <f>VLOOKUP($A576,Basis!$A:$P,16,FALSE)</f>
        <v>HMIDUO2021</v>
      </c>
    </row>
    <row r="577" spans="1:10" x14ac:dyDescent="0.25">
      <c r="A577" s="9" t="s">
        <v>231</v>
      </c>
      <c r="B577" s="9">
        <f>VLOOKUP($A577,Basis!$A:$P,4,FALSE)</f>
        <v>52.240379333496101</v>
      </c>
      <c r="C577" s="9">
        <f>VLOOKUP($A577,Basis!$A:$P,5,FALSE)</f>
        <v>5.1770324707031303</v>
      </c>
      <c r="D577" s="9" t="str">
        <f>VLOOKUP($A577,Basis!$A:$P,6,FALSE)</f>
        <v>Laan 1940-1945</v>
      </c>
      <c r="E577" s="9" t="str">
        <f>VLOOKUP($A577,Basis!$A:$P,7,FALSE)</f>
        <v>107</v>
      </c>
      <c r="F577" s="9" t="str">
        <f>VLOOKUP($A577,Basis!$A:$P,8,FALSE)</f>
        <v>1222NJ</v>
      </c>
      <c r="G577" s="9" t="str">
        <f>VLOOKUP($A577,Basis!$A:$P,9,FALSE)</f>
        <v>Hilversum</v>
      </c>
      <c r="H577" s="9" t="str">
        <f>VLOOKUP($A577,Basis!$A:$P,11,FALSE)</f>
        <v>REST</v>
      </c>
      <c r="I577" s="9" t="str">
        <f>VLOOKUP($A577,Basis!$A:$P,13,FALSE)</f>
        <v>Ondergronds</v>
      </c>
      <c r="J577" s="9" t="str">
        <f>VLOOKUP($A577,Basis!$A:$P,16,FALSE)</f>
        <v>HMISOL2018</v>
      </c>
    </row>
    <row r="578" spans="1:10" x14ac:dyDescent="0.25">
      <c r="A578" s="9" t="s">
        <v>1267</v>
      </c>
      <c r="B578" s="9">
        <f>VLOOKUP($A578,Basis!$A:$P,4,FALSE)</f>
        <v>52.240379333496101</v>
      </c>
      <c r="C578" s="9">
        <f>VLOOKUP($A578,Basis!$A:$P,5,FALSE)</f>
        <v>5.1770324707031303</v>
      </c>
      <c r="D578" s="9" t="str">
        <f>VLOOKUP($A578,Basis!$A:$P,6,FALSE)</f>
        <v>Laan 1940-1945</v>
      </c>
      <c r="E578" s="9" t="str">
        <f>VLOOKUP($A578,Basis!$A:$P,7,FALSE)</f>
        <v>107</v>
      </c>
      <c r="F578" s="9" t="str">
        <f>VLOOKUP($A578,Basis!$A:$P,8,FALSE)</f>
        <v>1222NJ</v>
      </c>
      <c r="G578" s="9" t="str">
        <f>VLOOKUP($A578,Basis!$A:$P,9,FALSE)</f>
        <v>Hilversum</v>
      </c>
      <c r="H578" s="9" t="str">
        <f>VLOOKUP($A578,Basis!$A:$P,11,FALSE)</f>
        <v>PMD</v>
      </c>
      <c r="I578" s="9" t="str">
        <f>VLOOKUP($A578,Basis!$A:$P,13,FALSE)</f>
        <v>Ondergronds</v>
      </c>
      <c r="J578" s="9" t="str">
        <f>VLOOKUP($A578,Basis!$A:$P,16,FALSE)</f>
        <v>HMISOL2018</v>
      </c>
    </row>
    <row r="579" spans="1:10" x14ac:dyDescent="0.25">
      <c r="A579" s="9" t="s">
        <v>5133</v>
      </c>
      <c r="B579" s="9">
        <f>VLOOKUP($A579,Basis!$A:$P,4,FALSE)</f>
        <v>52.241774999999997</v>
      </c>
      <c r="C579" s="9">
        <f>VLOOKUP($A579,Basis!$A:$P,5,FALSE)</f>
        <v>5.1770019999999999</v>
      </c>
      <c r="D579" s="9" t="str">
        <f>VLOOKUP($A579,Basis!$A:$P,6,FALSE)</f>
        <v>Laan 1940-1945</v>
      </c>
      <c r="E579" s="9" t="str">
        <f>VLOOKUP($A579,Basis!$A:$P,7,FALSE)</f>
        <v>191</v>
      </c>
      <c r="F579" s="9" t="str">
        <f>VLOOKUP($A579,Basis!$A:$P,8,FALSE)</f>
        <v>1222NL</v>
      </c>
      <c r="G579" s="9" t="str">
        <f>VLOOKUP($A579,Basis!$A:$P,9,FALSE)</f>
        <v>Hilversum</v>
      </c>
      <c r="H579" s="9" t="str">
        <f>VLOOKUP($A579,Basis!$A:$P,11,FALSE)</f>
        <v>GLAS</v>
      </c>
      <c r="I579" s="9" t="str">
        <f>VLOOKUP($A579,Basis!$A:$P,13,FALSE)</f>
        <v>Ondergronds</v>
      </c>
      <c r="J579" s="9" t="str">
        <f>VLOOKUP($A579,Basis!$A:$P,16,FALSE)</f>
        <v>Onbekend</v>
      </c>
    </row>
    <row r="580" spans="1:10" x14ac:dyDescent="0.25">
      <c r="A580" s="9" t="s">
        <v>1709</v>
      </c>
      <c r="B580" s="9">
        <f>VLOOKUP($A580,Basis!$A:$P,4,FALSE)</f>
        <v>52.241775512695298</v>
      </c>
      <c r="C580" s="9">
        <f>VLOOKUP($A580,Basis!$A:$P,5,FALSE)</f>
        <v>5.17700242996216</v>
      </c>
      <c r="D580" s="9" t="str">
        <f>VLOOKUP($A580,Basis!$A:$P,6,FALSE)</f>
        <v>Laan 1940-1945</v>
      </c>
      <c r="E580" s="9" t="str">
        <f>VLOOKUP($A580,Basis!$A:$P,7,FALSE)</f>
        <v>191</v>
      </c>
      <c r="F580" s="9" t="str">
        <f>VLOOKUP($A580,Basis!$A:$P,8,FALSE)</f>
        <v>1222NL</v>
      </c>
      <c r="G580" s="9" t="str">
        <f>VLOOKUP($A580,Basis!$A:$P,9,FALSE)</f>
        <v>Hilversum</v>
      </c>
      <c r="H580" s="9" t="str">
        <f>VLOOKUP($A580,Basis!$A:$P,11,FALSE)</f>
        <v>OPK</v>
      </c>
      <c r="I580" s="9" t="str">
        <f>VLOOKUP($A580,Basis!$A:$P,13,FALSE)</f>
        <v>Ondergronds</v>
      </c>
      <c r="J580" s="9" t="str">
        <f>VLOOKUP($A580,Basis!$A:$P,16,FALSE)</f>
        <v>HMISOL2018</v>
      </c>
    </row>
    <row r="581" spans="1:10" x14ac:dyDescent="0.25">
      <c r="A581" s="9" t="s">
        <v>1631</v>
      </c>
      <c r="B581" s="9">
        <f>VLOOKUP($A581,Basis!$A:$P,4,FALSE)</f>
        <v>52.241775512695298</v>
      </c>
      <c r="C581" s="9">
        <f>VLOOKUP($A581,Basis!$A:$P,5,FALSE)</f>
        <v>5.17700242996216</v>
      </c>
      <c r="D581" s="9" t="str">
        <f>VLOOKUP($A581,Basis!$A:$P,6,FALSE)</f>
        <v>Laan 1940-1945</v>
      </c>
      <c r="E581" s="9" t="str">
        <f>VLOOKUP($A581,Basis!$A:$P,7,FALSE)</f>
        <v>191</v>
      </c>
      <c r="F581" s="9" t="str">
        <f>VLOOKUP($A581,Basis!$A:$P,8,FALSE)</f>
        <v>1222NL</v>
      </c>
      <c r="G581" s="9" t="str">
        <f>VLOOKUP($A581,Basis!$A:$P,9,FALSE)</f>
        <v>Hilversum</v>
      </c>
      <c r="H581" s="9" t="str">
        <f>VLOOKUP($A581,Basis!$A:$P,11,FALSE)</f>
        <v>REST</v>
      </c>
      <c r="I581" s="9" t="str">
        <f>VLOOKUP($A581,Basis!$A:$P,13,FALSE)</f>
        <v>Ondergronds</v>
      </c>
      <c r="J581" s="9" t="str">
        <f>VLOOKUP($A581,Basis!$A:$P,16,FALSE)</f>
        <v>HMISOL2018</v>
      </c>
    </row>
    <row r="582" spans="1:10" x14ac:dyDescent="0.25">
      <c r="A582" s="9" t="s">
        <v>1262</v>
      </c>
      <c r="B582" s="9">
        <f>VLOOKUP($A582,Basis!$A:$P,4,FALSE)</f>
        <v>52.241775512695298</v>
      </c>
      <c r="C582" s="9">
        <f>VLOOKUP($A582,Basis!$A:$P,5,FALSE)</f>
        <v>5.17700242996216</v>
      </c>
      <c r="D582" s="9" t="str">
        <f>VLOOKUP($A582,Basis!$A:$P,6,FALSE)</f>
        <v>Laan 1940-1945</v>
      </c>
      <c r="E582" s="9" t="str">
        <f>VLOOKUP($A582,Basis!$A:$P,7,FALSE)</f>
        <v>191</v>
      </c>
      <c r="F582" s="9" t="str">
        <f>VLOOKUP($A582,Basis!$A:$P,8,FALSE)</f>
        <v>1222NL</v>
      </c>
      <c r="G582" s="9" t="str">
        <f>VLOOKUP($A582,Basis!$A:$P,9,FALSE)</f>
        <v>Hilversum</v>
      </c>
      <c r="H582" s="9" t="str">
        <f>VLOOKUP($A582,Basis!$A:$P,11,FALSE)</f>
        <v>PMD</v>
      </c>
      <c r="I582" s="9" t="str">
        <f>VLOOKUP($A582,Basis!$A:$P,13,FALSE)</f>
        <v>Ondergronds</v>
      </c>
      <c r="J582" s="9" t="str">
        <f>VLOOKUP($A582,Basis!$A:$P,16,FALSE)</f>
        <v>HMISOL2018</v>
      </c>
    </row>
    <row r="583" spans="1:10" x14ac:dyDescent="0.25">
      <c r="A583" s="9" t="s">
        <v>3607</v>
      </c>
      <c r="B583" s="9">
        <f>VLOOKUP($A583,Basis!$A:$P,4,FALSE)</f>
        <v>52.237904649276501</v>
      </c>
      <c r="C583" s="9">
        <f>VLOOKUP($A583,Basis!$A:$P,5,FALSE)</f>
        <v>5.1744918990928399</v>
      </c>
      <c r="D583" s="9" t="str">
        <f>VLOOKUP($A583,Basis!$A:$P,6,FALSE)</f>
        <v>Stephensonlaan</v>
      </c>
      <c r="E583" s="9" t="str">
        <f>VLOOKUP($A583,Basis!$A:$P,7,FALSE)</f>
        <v>83</v>
      </c>
      <c r="F583" s="9" t="str">
        <f>VLOOKUP($A583,Basis!$A:$P,8,FALSE)</f>
        <v>1222NV</v>
      </c>
      <c r="G583" s="9" t="str">
        <f>VLOOKUP($A583,Basis!$A:$P,9,FALSE)</f>
        <v>Hilversum</v>
      </c>
      <c r="H583" s="9" t="str">
        <f>VLOOKUP($A583,Basis!$A:$P,11,FALSE)</f>
        <v>REST</v>
      </c>
      <c r="I583" s="9" t="str">
        <f>VLOOKUP($A583,Basis!$A:$P,13,FALSE)</f>
        <v>OGDUO</v>
      </c>
      <c r="J583" s="9" t="str">
        <f>VLOOKUP($A583,Basis!$A:$P,16,FALSE)</f>
        <v>HMIDUO2021</v>
      </c>
    </row>
    <row r="584" spans="1:10" x14ac:dyDescent="0.25">
      <c r="A584" s="9" t="s">
        <v>4890</v>
      </c>
      <c r="B584" s="9">
        <f>VLOOKUP($A584,Basis!$A:$P,4,FALSE)</f>
        <v>52.237916400000003</v>
      </c>
      <c r="C584" s="9">
        <f>VLOOKUP($A584,Basis!$A:$P,5,FALSE)</f>
        <v>5.1744656999999998</v>
      </c>
      <c r="D584" s="9" t="str">
        <f>VLOOKUP($A584,Basis!$A:$P,6,FALSE)</f>
        <v>Stephensonlaan</v>
      </c>
      <c r="E584" s="9" t="str">
        <f>VLOOKUP($A584,Basis!$A:$P,7,FALSE)</f>
        <v>83</v>
      </c>
      <c r="F584" s="9" t="str">
        <f>VLOOKUP($A584,Basis!$A:$P,8,FALSE)</f>
        <v>1222NV</v>
      </c>
      <c r="G584" s="9" t="str">
        <f>VLOOKUP($A584,Basis!$A:$P,9,FALSE)</f>
        <v>Hilversum</v>
      </c>
      <c r="H584" s="9" t="str">
        <f>VLOOKUP($A584,Basis!$A:$P,11,FALSE)</f>
        <v>PMD</v>
      </c>
      <c r="I584" s="9" t="str">
        <f>VLOOKUP($A584,Basis!$A:$P,13,FALSE)</f>
        <v>OGDUO</v>
      </c>
      <c r="J584" s="9" t="str">
        <f>VLOOKUP($A584,Basis!$A:$P,16,FALSE)</f>
        <v>HMIDUO2021</v>
      </c>
    </row>
    <row r="585" spans="1:10" x14ac:dyDescent="0.25">
      <c r="A585" s="9" t="s">
        <v>2508</v>
      </c>
      <c r="B585" s="9">
        <f>VLOOKUP($A585,Basis!$A:$P,4,FALSE)</f>
        <v>52.238369425807399</v>
      </c>
      <c r="C585" s="9">
        <f>VLOOKUP($A585,Basis!$A:$P,5,FALSE)</f>
        <v>5.17756084912007</v>
      </c>
      <c r="D585" s="9" t="str">
        <f>VLOOKUP($A585,Basis!$A:$P,6,FALSE)</f>
        <v>Stephensonlaan</v>
      </c>
      <c r="E585" s="9" t="str">
        <f>VLOOKUP($A585,Basis!$A:$P,7,FALSE)</f>
        <v>2</v>
      </c>
      <c r="F585" s="9" t="str">
        <f>VLOOKUP($A585,Basis!$A:$P,8,FALSE)</f>
        <v>1222NW</v>
      </c>
      <c r="G585" s="9" t="str">
        <f>VLOOKUP($A585,Basis!$A:$P,9,FALSE)</f>
        <v>Hilversum</v>
      </c>
      <c r="H585" s="9" t="str">
        <f>VLOOKUP($A585,Basis!$A:$P,11,FALSE)</f>
        <v>REST</v>
      </c>
      <c r="I585" s="9" t="str">
        <f>VLOOKUP($A585,Basis!$A:$P,13,FALSE)</f>
        <v>Ondergronds</v>
      </c>
      <c r="J585" s="9" t="str">
        <f>VLOOKUP($A585,Basis!$A:$P,16,FALSE)</f>
        <v>HMISOL2017</v>
      </c>
    </row>
    <row r="586" spans="1:10" x14ac:dyDescent="0.25">
      <c r="A586" s="9" t="s">
        <v>2513</v>
      </c>
      <c r="B586" s="9">
        <f>VLOOKUP($A586,Basis!$A:$P,4,FALSE)</f>
        <v>52.238304340329201</v>
      </c>
      <c r="C586" s="9">
        <f>VLOOKUP($A586,Basis!$A:$P,5,FALSE)</f>
        <v>5.1775972265798398</v>
      </c>
      <c r="D586" s="9" t="str">
        <f>VLOOKUP($A586,Basis!$A:$P,6,FALSE)</f>
        <v>Stephensonlaan</v>
      </c>
      <c r="E586" s="9" t="str">
        <f>VLOOKUP($A586,Basis!$A:$P,7,FALSE)</f>
        <v>2</v>
      </c>
      <c r="F586" s="9" t="str">
        <f>VLOOKUP($A586,Basis!$A:$P,8,FALSE)</f>
        <v>1222NW</v>
      </c>
      <c r="G586" s="9" t="str">
        <f>VLOOKUP($A586,Basis!$A:$P,9,FALSE)</f>
        <v>Hilversum</v>
      </c>
      <c r="H586" s="9" t="str">
        <f>VLOOKUP($A586,Basis!$A:$P,11,FALSE)</f>
        <v>PMD</v>
      </c>
      <c r="I586" s="9" t="str">
        <f>VLOOKUP($A586,Basis!$A:$P,13,FALSE)</f>
        <v>Ondergronds</v>
      </c>
      <c r="J586" s="9" t="str">
        <f>VLOOKUP($A586,Basis!$A:$P,16,FALSE)</f>
        <v>HMISOL2021</v>
      </c>
    </row>
    <row r="587" spans="1:10" x14ac:dyDescent="0.25">
      <c r="A587" s="9" t="s">
        <v>5396</v>
      </c>
      <c r="B587" s="9">
        <f>VLOOKUP($A587,Basis!$A:$P,4,FALSE)</f>
        <v>52.238076999999997</v>
      </c>
      <c r="C587" s="9">
        <f>VLOOKUP($A587,Basis!$A:$P,5,FALSE)</f>
        <v>5.1756260000000003</v>
      </c>
      <c r="D587" s="9" t="str">
        <f>VLOOKUP($A587,Basis!$A:$P,6,FALSE)</f>
        <v>Stephensonlaan</v>
      </c>
      <c r="E587" s="9" t="str">
        <f>VLOOKUP($A587,Basis!$A:$P,7,FALSE)</f>
        <v>46</v>
      </c>
      <c r="F587" s="9" t="str">
        <f>VLOOKUP($A587,Basis!$A:$P,8,FALSE)</f>
        <v>1222NX</v>
      </c>
      <c r="G587" s="9" t="str">
        <f>VLOOKUP($A587,Basis!$A:$P,9,FALSE)</f>
        <v>Hilversum</v>
      </c>
      <c r="H587" s="9" t="str">
        <f>VLOOKUP($A587,Basis!$A:$P,11,FALSE)</f>
        <v>GLAS</v>
      </c>
      <c r="I587" s="9" t="str">
        <f>VLOOKUP($A587,Basis!$A:$P,13,FALSE)</f>
        <v>Ondergronds</v>
      </c>
      <c r="J587" s="9" t="str">
        <f>VLOOKUP($A587,Basis!$A:$P,16,FALSE)</f>
        <v>Onbekend</v>
      </c>
    </row>
    <row r="588" spans="1:10" x14ac:dyDescent="0.25">
      <c r="A588" s="9" t="s">
        <v>5398</v>
      </c>
      <c r="B588" s="9">
        <f>VLOOKUP($A588,Basis!$A:$P,4,FALSE)</f>
        <v>52.238076999999997</v>
      </c>
      <c r="C588" s="9">
        <f>VLOOKUP($A588,Basis!$A:$P,5,FALSE)</f>
        <v>5.1756266000000002</v>
      </c>
      <c r="D588" s="9" t="str">
        <f>VLOOKUP($A588,Basis!$A:$P,6,FALSE)</f>
        <v>Stephensonlaan</v>
      </c>
      <c r="E588" s="9" t="str">
        <f>VLOOKUP($A588,Basis!$A:$P,7,FALSE)</f>
        <v>46</v>
      </c>
      <c r="F588" s="9" t="str">
        <f>VLOOKUP($A588,Basis!$A:$P,8,FALSE)</f>
        <v>1222NX</v>
      </c>
      <c r="G588" s="9" t="str">
        <f>VLOOKUP($A588,Basis!$A:$P,9,FALSE)</f>
        <v>Hilversum</v>
      </c>
      <c r="H588" s="9" t="str">
        <f>VLOOKUP($A588,Basis!$A:$P,11,FALSE)</f>
        <v>GLAS</v>
      </c>
      <c r="I588" s="9" t="str">
        <f>VLOOKUP($A588,Basis!$A:$P,13,FALSE)</f>
        <v>Ondergronds</v>
      </c>
      <c r="J588" s="9" t="str">
        <f>VLOOKUP($A588,Basis!$A:$P,16,FALSE)</f>
        <v>Onbekend</v>
      </c>
    </row>
    <row r="589" spans="1:10" x14ac:dyDescent="0.25">
      <c r="A589" s="9" t="s">
        <v>4156</v>
      </c>
      <c r="B589" s="9">
        <f>VLOOKUP($A589,Basis!$A:$P,4,FALSE)</f>
        <v>52.238084000000001</v>
      </c>
      <c r="C589" s="9">
        <f>VLOOKUP($A589,Basis!$A:$P,5,FALSE)</f>
        <v>5.1756704999999998</v>
      </c>
      <c r="D589" s="9" t="str">
        <f>VLOOKUP($A589,Basis!$A:$P,6,FALSE)</f>
        <v>Stephensonlaan</v>
      </c>
      <c r="E589" s="9" t="str">
        <f>VLOOKUP($A589,Basis!$A:$P,7,FALSE)</f>
        <v>46</v>
      </c>
      <c r="F589" s="9" t="str">
        <f>VLOOKUP($A589,Basis!$A:$P,8,FALSE)</f>
        <v>1222NX</v>
      </c>
      <c r="G589" s="9" t="str">
        <f>VLOOKUP($A589,Basis!$A:$P,9,FALSE)</f>
        <v>Hilversum</v>
      </c>
      <c r="H589" s="9" t="str">
        <f>VLOOKUP($A589,Basis!$A:$P,11,FALSE)</f>
        <v>REST</v>
      </c>
      <c r="I589" s="9" t="str">
        <f>VLOOKUP($A589,Basis!$A:$P,13,FALSE)</f>
        <v>OGDUO</v>
      </c>
      <c r="J589" s="9" t="str">
        <f>VLOOKUP($A589,Basis!$A:$P,16,FALSE)</f>
        <v>HMIDUO2021</v>
      </c>
    </row>
    <row r="590" spans="1:10" x14ac:dyDescent="0.25">
      <c r="A590" s="9" t="s">
        <v>4160</v>
      </c>
      <c r="B590" s="9">
        <f>VLOOKUP($A590,Basis!$A:$P,4,FALSE)</f>
        <v>52.238079999999997</v>
      </c>
      <c r="C590" s="9">
        <f>VLOOKUP($A590,Basis!$A:$P,5,FALSE)</f>
        <v>5.1756700000000002</v>
      </c>
      <c r="D590" s="9" t="str">
        <f>VLOOKUP($A590,Basis!$A:$P,6,FALSE)</f>
        <v>Stephensonlaan</v>
      </c>
      <c r="E590" s="9" t="str">
        <f>VLOOKUP($A590,Basis!$A:$P,7,FALSE)</f>
        <v>46</v>
      </c>
      <c r="F590" s="9" t="str">
        <f>VLOOKUP($A590,Basis!$A:$P,8,FALSE)</f>
        <v>1222NX</v>
      </c>
      <c r="G590" s="9" t="str">
        <f>VLOOKUP($A590,Basis!$A:$P,9,FALSE)</f>
        <v>Hilversum</v>
      </c>
      <c r="H590" s="9" t="str">
        <f>VLOOKUP($A590,Basis!$A:$P,11,FALSE)</f>
        <v>PMD</v>
      </c>
      <c r="I590" s="9" t="str">
        <f>VLOOKUP($A590,Basis!$A:$P,13,FALSE)</f>
        <v>OGDUO</v>
      </c>
      <c r="J590" s="9" t="str">
        <f>VLOOKUP($A590,Basis!$A:$P,16,FALSE)</f>
        <v>HMIDUO2021</v>
      </c>
    </row>
    <row r="591" spans="1:10" x14ac:dyDescent="0.25">
      <c r="A591" s="9" t="s">
        <v>5596</v>
      </c>
      <c r="B591" s="9">
        <f>VLOOKUP($A591,Basis!$A:$P,4,FALSE)</f>
        <v>52.231802999999999</v>
      </c>
      <c r="C591" s="9">
        <f>VLOOKUP($A591,Basis!$A:$P,5,FALSE)</f>
        <v>5.1797110000000002</v>
      </c>
      <c r="D591" s="9" t="str">
        <f>VLOOKUP($A591,Basis!$A:$P,6,FALSE)</f>
        <v>Snelliuslaan</v>
      </c>
      <c r="E591" s="9" t="str">
        <f>VLOOKUP($A591,Basis!$A:$P,7,FALSE)</f>
        <v>7</v>
      </c>
      <c r="F591" s="9" t="str">
        <f>VLOOKUP($A591,Basis!$A:$P,8,FALSE)</f>
        <v>1222TB</v>
      </c>
      <c r="G591" s="9" t="str">
        <f>VLOOKUP($A591,Basis!$A:$P,9,FALSE)</f>
        <v>Hilversum</v>
      </c>
      <c r="H591" s="9" t="str">
        <f>VLOOKUP($A591,Basis!$A:$P,11,FALSE)</f>
        <v>GLAS</v>
      </c>
      <c r="I591" s="9" t="str">
        <f>VLOOKUP($A591,Basis!$A:$P,13,FALSE)</f>
        <v>Ondergronds</v>
      </c>
      <c r="J591" s="9" t="str">
        <f>VLOOKUP($A591,Basis!$A:$P,16,FALSE)</f>
        <v>Onbekend</v>
      </c>
    </row>
    <row r="592" spans="1:10" x14ac:dyDescent="0.25">
      <c r="A592" s="9" t="s">
        <v>3961</v>
      </c>
      <c r="B592" s="9">
        <f>VLOOKUP($A592,Basis!$A:$P,4,FALSE)</f>
        <v>52.2331998451168</v>
      </c>
      <c r="C592" s="9">
        <f>VLOOKUP($A592,Basis!$A:$P,5,FALSE)</f>
        <v>5.19487543032057</v>
      </c>
      <c r="D592" s="9" t="str">
        <f>VLOOKUP($A592,Basis!$A:$P,6,FALSE)</f>
        <v>Zenderstraat</v>
      </c>
      <c r="E592" s="9" t="str">
        <f>VLOOKUP($A592,Basis!$A:$P,7,FALSE)</f>
        <v>40</v>
      </c>
      <c r="F592" s="9" t="str">
        <f>VLOOKUP($A592,Basis!$A:$P,8,FALSE)</f>
        <v>1223DH</v>
      </c>
      <c r="G592" s="9" t="str">
        <f>VLOOKUP($A592,Basis!$A:$P,9,FALSE)</f>
        <v>Hilversum</v>
      </c>
      <c r="H592" s="9" t="str">
        <f>VLOOKUP($A592,Basis!$A:$P,11,FALSE)</f>
        <v>REST</v>
      </c>
      <c r="I592" s="9" t="str">
        <f>VLOOKUP($A592,Basis!$A:$P,13,FALSE)</f>
        <v>Ondergronds</v>
      </c>
      <c r="J592" s="9" t="str">
        <f>VLOOKUP($A592,Basis!$A:$P,16,FALSE)</f>
        <v>HMISOL2017</v>
      </c>
    </row>
    <row r="593" spans="1:10" x14ac:dyDescent="0.25">
      <c r="A593" s="9" t="s">
        <v>2288</v>
      </c>
      <c r="B593" s="9">
        <f>VLOOKUP($A593,Basis!$A:$P,4,FALSE)</f>
        <v>52.233123611707498</v>
      </c>
      <c r="C593" s="9">
        <f>VLOOKUP($A593,Basis!$A:$P,5,FALSE)</f>
        <v>5.1945048663813598</v>
      </c>
      <c r="D593" s="9" t="str">
        <f>VLOOKUP($A593,Basis!$A:$P,6,FALSE)</f>
        <v>Zenderstraat</v>
      </c>
      <c r="E593" s="9" t="str">
        <f>VLOOKUP($A593,Basis!$A:$P,7,FALSE)</f>
        <v>80</v>
      </c>
      <c r="F593" s="9" t="str">
        <f>VLOOKUP($A593,Basis!$A:$P,8,FALSE)</f>
        <v>1223DJ</v>
      </c>
      <c r="G593" s="9" t="str">
        <f>VLOOKUP($A593,Basis!$A:$P,9,FALSE)</f>
        <v>Hilversum</v>
      </c>
      <c r="H593" s="9" t="str">
        <f>VLOOKUP($A593,Basis!$A:$P,11,FALSE)</f>
        <v>REST</v>
      </c>
      <c r="I593" s="9" t="str">
        <f>VLOOKUP($A593,Basis!$A:$P,13,FALSE)</f>
        <v>Ondergronds</v>
      </c>
      <c r="J593" s="9" t="str">
        <f>VLOOKUP($A593,Basis!$A:$P,16,FALSE)</f>
        <v>HMISOL2017</v>
      </c>
    </row>
    <row r="594" spans="1:10" x14ac:dyDescent="0.25">
      <c r="A594" s="9" t="s">
        <v>3284</v>
      </c>
      <c r="B594" s="9">
        <f>VLOOKUP($A594,Basis!$A:$P,4,FALSE)</f>
        <v>52.232800363611602</v>
      </c>
      <c r="C594" s="9">
        <f>VLOOKUP($A594,Basis!$A:$P,5,FALSE)</f>
        <v>5.19350909628458</v>
      </c>
      <c r="D594" s="9" t="str">
        <f>VLOOKUP($A594,Basis!$A:$P,6,FALSE)</f>
        <v>Zenderstraat</v>
      </c>
      <c r="E594" s="9" t="str">
        <f>VLOOKUP($A594,Basis!$A:$P,7,FALSE)</f>
        <v>120</v>
      </c>
      <c r="F594" s="9" t="str">
        <f>VLOOKUP($A594,Basis!$A:$P,8,FALSE)</f>
        <v>1223DK</v>
      </c>
      <c r="G594" s="9" t="str">
        <f>VLOOKUP($A594,Basis!$A:$P,9,FALSE)</f>
        <v>Hilversum</v>
      </c>
      <c r="H594" s="9" t="str">
        <f>VLOOKUP($A594,Basis!$A:$P,11,FALSE)</f>
        <v>REST</v>
      </c>
      <c r="I594" s="9" t="str">
        <f>VLOOKUP($A594,Basis!$A:$P,13,FALSE)</f>
        <v>Ondergronds</v>
      </c>
      <c r="J594" s="9" t="str">
        <f>VLOOKUP($A594,Basis!$A:$P,16,FALSE)</f>
        <v>HMISOL2017</v>
      </c>
    </row>
    <row r="595" spans="1:10" x14ac:dyDescent="0.25">
      <c r="A595" s="9" t="s">
        <v>3234</v>
      </c>
      <c r="B595" s="9">
        <f>VLOOKUP($A595,Basis!$A:$P,4,FALSE)</f>
        <v>52.232165000000002</v>
      </c>
      <c r="C595" s="9">
        <f>VLOOKUP($A595,Basis!$A:$P,5,FALSE)</f>
        <v>5.1922810000000004</v>
      </c>
      <c r="D595" s="9" t="str">
        <f>VLOOKUP($A595,Basis!$A:$P,6,FALSE)</f>
        <v>Zenderstraat</v>
      </c>
      <c r="E595" s="9" t="str">
        <f>VLOOKUP($A595,Basis!$A:$P,7,FALSE)</f>
        <v>274</v>
      </c>
      <c r="F595" s="9" t="str">
        <f>VLOOKUP($A595,Basis!$A:$P,8,FALSE)</f>
        <v>1223DP</v>
      </c>
      <c r="G595" s="9" t="str">
        <f>VLOOKUP($A595,Basis!$A:$P,9,FALSE)</f>
        <v>Hilversum</v>
      </c>
      <c r="H595" s="9" t="str">
        <f>VLOOKUP($A595,Basis!$A:$P,11,FALSE)</f>
        <v>OPK</v>
      </c>
      <c r="I595" s="9" t="str">
        <f>VLOOKUP($A595,Basis!$A:$P,13,FALSE)</f>
        <v>Ondergronds</v>
      </c>
      <c r="J595" s="9" t="str">
        <f>VLOOKUP($A595,Basis!$A:$P,16,FALSE)</f>
        <v>HMISOL2019</v>
      </c>
    </row>
    <row r="596" spans="1:10" x14ac:dyDescent="0.25">
      <c r="A596" s="9" t="s">
        <v>2503</v>
      </c>
      <c r="B596" s="9">
        <f>VLOOKUP($A596,Basis!$A:$P,4,FALSE)</f>
        <v>52.232165000000002</v>
      </c>
      <c r="C596" s="9">
        <f>VLOOKUP($A596,Basis!$A:$P,5,FALSE)</f>
        <v>5.1922810000000004</v>
      </c>
      <c r="D596" s="9" t="str">
        <f>VLOOKUP($A596,Basis!$A:$P,6,FALSE)</f>
        <v>Zenderstraat</v>
      </c>
      <c r="E596" s="9" t="str">
        <f>VLOOKUP($A596,Basis!$A:$P,7,FALSE)</f>
        <v>274</v>
      </c>
      <c r="F596" s="9" t="str">
        <f>VLOOKUP($A596,Basis!$A:$P,8,FALSE)</f>
        <v>1223DP</v>
      </c>
      <c r="G596" s="9" t="str">
        <f>VLOOKUP($A596,Basis!$A:$P,9,FALSE)</f>
        <v>Hilversum</v>
      </c>
      <c r="H596" s="9" t="str">
        <f>VLOOKUP($A596,Basis!$A:$P,11,FALSE)</f>
        <v>REST</v>
      </c>
      <c r="I596" s="9" t="str">
        <f>VLOOKUP($A596,Basis!$A:$P,13,FALSE)</f>
        <v>Ondergronds</v>
      </c>
      <c r="J596" s="9" t="str">
        <f>VLOOKUP($A596,Basis!$A:$P,16,FALSE)</f>
        <v>HMISOL2017</v>
      </c>
    </row>
    <row r="597" spans="1:10" x14ac:dyDescent="0.25">
      <c r="A597" s="9" t="s">
        <v>4574</v>
      </c>
      <c r="B597" s="9">
        <f>VLOOKUP($A597,Basis!$A:$P,4,FALSE)</f>
        <v>52.231561999999997</v>
      </c>
      <c r="C597" s="9">
        <f>VLOOKUP($A597,Basis!$A:$P,5,FALSE)</f>
        <v>5.1911360000000002</v>
      </c>
      <c r="D597" s="9" t="str">
        <f>VLOOKUP($A597,Basis!$A:$P,6,FALSE)</f>
        <v>Zenderstraat</v>
      </c>
      <c r="E597" s="9" t="str">
        <f>VLOOKUP($A597,Basis!$A:$P,7,FALSE)</f>
        <v>276</v>
      </c>
      <c r="F597" s="9" t="str">
        <f>VLOOKUP($A597,Basis!$A:$P,8,FALSE)</f>
        <v>1223DP</v>
      </c>
      <c r="G597" s="9" t="str">
        <f>VLOOKUP($A597,Basis!$A:$P,9,FALSE)</f>
        <v>Hilversum</v>
      </c>
      <c r="H597" s="9" t="str">
        <f>VLOOKUP($A597,Basis!$A:$P,11,FALSE)</f>
        <v>PMD</v>
      </c>
      <c r="I597" s="9" t="str">
        <f>VLOOKUP($A597,Basis!$A:$P,13,FALSE)</f>
        <v>Ondergronds</v>
      </c>
      <c r="J597" s="9" t="str">
        <f>VLOOKUP($A597,Basis!$A:$P,16,FALSE)</f>
        <v>HMISOL2017</v>
      </c>
    </row>
    <row r="598" spans="1:10" x14ac:dyDescent="0.25">
      <c r="A598" s="9" t="s">
        <v>4307</v>
      </c>
      <c r="B598" s="9">
        <f>VLOOKUP($A598,Basis!$A:$P,4,FALSE)</f>
        <v>52.232022000000001</v>
      </c>
      <c r="C598" s="9">
        <f>VLOOKUP($A598,Basis!$A:$P,5,FALSE)</f>
        <v>5.1926019999999999</v>
      </c>
      <c r="D598" s="9" t="str">
        <f>VLOOKUP($A598,Basis!$A:$P,6,FALSE)</f>
        <v>Zenderstraat</v>
      </c>
      <c r="E598" s="9" t="str">
        <f>VLOOKUP($A598,Basis!$A:$P,7,FALSE)</f>
        <v>89</v>
      </c>
      <c r="F598" s="9" t="str">
        <f>VLOOKUP($A598,Basis!$A:$P,8,FALSE)</f>
        <v>1223DS</v>
      </c>
      <c r="G598" s="9" t="str">
        <f>VLOOKUP($A598,Basis!$A:$P,9,FALSE)</f>
        <v>Hilversum</v>
      </c>
      <c r="H598" s="9" t="str">
        <f>VLOOKUP($A598,Basis!$A:$P,11,FALSE)</f>
        <v>GFT</v>
      </c>
      <c r="I598" s="9" t="str">
        <f>VLOOKUP($A598,Basis!$A:$P,13,FALSE)</f>
        <v>Bovengronds</v>
      </c>
      <c r="J598" s="9" t="str">
        <f>VLOOKUP($A598,Basis!$A:$P,16,FALSE)</f>
        <v>MCBG242021</v>
      </c>
    </row>
    <row r="599" spans="1:10" x14ac:dyDescent="0.25">
      <c r="A599" s="9" t="s">
        <v>2784</v>
      </c>
      <c r="B599" s="9">
        <f>VLOOKUP($A599,Basis!$A:$P,4,FALSE)</f>
        <v>52.232022000000001</v>
      </c>
      <c r="C599" s="9">
        <f>VLOOKUP($A599,Basis!$A:$P,5,FALSE)</f>
        <v>5.1926019999999999</v>
      </c>
      <c r="D599" s="9" t="str">
        <f>VLOOKUP($A599,Basis!$A:$P,6,FALSE)</f>
        <v>Zenderstraat</v>
      </c>
      <c r="E599" s="9" t="str">
        <f>VLOOKUP($A599,Basis!$A:$P,7,FALSE)</f>
        <v>89</v>
      </c>
      <c r="F599" s="9" t="str">
        <f>VLOOKUP($A599,Basis!$A:$P,8,FALSE)</f>
        <v>1223DS</v>
      </c>
      <c r="G599" s="9" t="str">
        <f>VLOOKUP($A599,Basis!$A:$P,9,FALSE)</f>
        <v>Hilversum</v>
      </c>
      <c r="H599" s="9" t="str">
        <f>VLOOKUP($A599,Basis!$A:$P,11,FALSE)</f>
        <v>REST</v>
      </c>
      <c r="I599" s="9" t="str">
        <f>VLOOKUP($A599,Basis!$A:$P,13,FALSE)</f>
        <v>OGDUO</v>
      </c>
      <c r="J599" s="9" t="str">
        <f>VLOOKUP($A599,Basis!$A:$P,16,FALSE)</f>
        <v>HMIDUO2021</v>
      </c>
    </row>
    <row r="600" spans="1:10" x14ac:dyDescent="0.25">
      <c r="A600" s="9" t="s">
        <v>4095</v>
      </c>
      <c r="B600" s="9">
        <f>VLOOKUP($A600,Basis!$A:$P,4,FALSE)</f>
        <v>52.232022000000001</v>
      </c>
      <c r="C600" s="9">
        <f>VLOOKUP($A600,Basis!$A:$P,5,FALSE)</f>
        <v>5.1926019999999999</v>
      </c>
      <c r="D600" s="9" t="str">
        <f>VLOOKUP($A600,Basis!$A:$P,6,FALSE)</f>
        <v>Zenderstraat</v>
      </c>
      <c r="E600" s="9" t="str">
        <f>VLOOKUP($A600,Basis!$A:$P,7,FALSE)</f>
        <v>89</v>
      </c>
      <c r="F600" s="9" t="str">
        <f>VLOOKUP($A600,Basis!$A:$P,8,FALSE)</f>
        <v>1223DS</v>
      </c>
      <c r="G600" s="9" t="str">
        <f>VLOOKUP($A600,Basis!$A:$P,9,FALSE)</f>
        <v>Hilversum</v>
      </c>
      <c r="H600" s="9" t="str">
        <f>VLOOKUP($A600,Basis!$A:$P,11,FALSE)</f>
        <v>PMD</v>
      </c>
      <c r="I600" s="9" t="str">
        <f>VLOOKUP($A600,Basis!$A:$P,13,FALSE)</f>
        <v>OGDUO</v>
      </c>
      <c r="J600" s="9" t="str">
        <f>VLOOKUP($A600,Basis!$A:$P,16,FALSE)</f>
        <v>HMIDUO2021</v>
      </c>
    </row>
    <row r="601" spans="1:10" x14ac:dyDescent="0.25">
      <c r="A601" s="9" t="s">
        <v>3304</v>
      </c>
      <c r="B601" s="9">
        <f>VLOOKUP($A601,Basis!$A:$P,4,FALSE)</f>
        <v>52.229750000000003</v>
      </c>
      <c r="C601" s="9">
        <f>VLOOKUP($A601,Basis!$A:$P,5,FALSE)</f>
        <v>5.1974419999999997</v>
      </c>
      <c r="D601" s="9" t="str">
        <f>VLOOKUP($A601,Basis!$A:$P,6,FALSE)</f>
        <v>Jupiterstraat</v>
      </c>
      <c r="E601" s="9" t="str">
        <f>VLOOKUP($A601,Basis!$A:$P,7,FALSE)</f>
        <v>39</v>
      </c>
      <c r="F601" s="9" t="str">
        <f>VLOOKUP($A601,Basis!$A:$P,8,FALSE)</f>
        <v>1223HA</v>
      </c>
      <c r="G601" s="9" t="str">
        <f>VLOOKUP($A601,Basis!$A:$P,9,FALSE)</f>
        <v>Hilversum</v>
      </c>
      <c r="H601" s="9" t="str">
        <f>VLOOKUP($A601,Basis!$A:$P,11,FALSE)</f>
        <v>REST</v>
      </c>
      <c r="I601" s="9" t="str">
        <f>VLOOKUP($A601,Basis!$A:$P,13,FALSE)</f>
        <v>Ondergronds</v>
      </c>
      <c r="J601" s="9" t="str">
        <f>VLOOKUP($A601,Basis!$A:$P,16,FALSE)</f>
        <v>HMISOL2017</v>
      </c>
    </row>
    <row r="602" spans="1:10" x14ac:dyDescent="0.25">
      <c r="A602" s="9" t="s">
        <v>5629</v>
      </c>
      <c r="B602" s="9">
        <f>VLOOKUP($A602,Basis!$A:$P,4,FALSE)</f>
        <v>52.228439000000002</v>
      </c>
      <c r="C602" s="9">
        <f>VLOOKUP($A602,Basis!$A:$P,5,FALSE)</f>
        <v>5.2005439999999998</v>
      </c>
      <c r="D602" s="9" t="str">
        <f>VLOOKUP($A602,Basis!$A:$P,6,FALSE)</f>
        <v>Kamerlingh Onnesweg</v>
      </c>
      <c r="E602" s="9" t="str">
        <f>VLOOKUP($A602,Basis!$A:$P,7,FALSE)</f>
        <v>151</v>
      </c>
      <c r="F602" s="9" t="str">
        <f>VLOOKUP($A602,Basis!$A:$P,8,FALSE)</f>
        <v>1223JE</v>
      </c>
      <c r="G602" s="9" t="str">
        <f>VLOOKUP($A602,Basis!$A:$P,9,FALSE)</f>
        <v>Hilversum</v>
      </c>
      <c r="H602" s="9" t="str">
        <f>VLOOKUP($A602,Basis!$A:$P,11,FALSE)</f>
        <v>GLAS</v>
      </c>
      <c r="I602" s="9" t="str">
        <f>VLOOKUP($A602,Basis!$A:$P,13,FALSE)</f>
        <v>Ondergronds</v>
      </c>
      <c r="J602" s="9" t="str">
        <f>VLOOKUP($A602,Basis!$A:$P,16,FALSE)</f>
        <v>Onbekend</v>
      </c>
    </row>
    <row r="603" spans="1:10" x14ac:dyDescent="0.25">
      <c r="A603" s="9" t="s">
        <v>4327</v>
      </c>
      <c r="B603" s="9">
        <f>VLOOKUP($A603,Basis!$A:$P,4,FALSE)</f>
        <v>52.230440999999999</v>
      </c>
      <c r="C603" s="9">
        <f>VLOOKUP($A603,Basis!$A:$P,5,FALSE)</f>
        <v>5.2011459999999996</v>
      </c>
      <c r="D603" s="9" t="str">
        <f>VLOOKUP($A603,Basis!$A:$P,6,FALSE)</f>
        <v>Kamerlingh Onnesweg</v>
      </c>
      <c r="E603" s="9" t="str">
        <f>VLOOKUP($A603,Basis!$A:$P,7,FALSE)</f>
        <v>158</v>
      </c>
      <c r="F603" s="9" t="str">
        <f>VLOOKUP($A603,Basis!$A:$P,8,FALSE)</f>
        <v>1223JN</v>
      </c>
      <c r="G603" s="9" t="str">
        <f>VLOOKUP($A603,Basis!$A:$P,9,FALSE)</f>
        <v>Hilversum</v>
      </c>
      <c r="H603" s="9" t="str">
        <f>VLOOKUP($A603,Basis!$A:$P,11,FALSE)</f>
        <v>GFT</v>
      </c>
      <c r="I603" s="9" t="str">
        <f>VLOOKUP($A603,Basis!$A:$P,13,FALSE)</f>
        <v>Bovengronds</v>
      </c>
      <c r="J603" s="9" t="str">
        <f>VLOOKUP($A603,Basis!$A:$P,16,FALSE)</f>
        <v>MCBG242021</v>
      </c>
    </row>
    <row r="604" spans="1:10" x14ac:dyDescent="0.25">
      <c r="A604" s="9" t="s">
        <v>3670</v>
      </c>
      <c r="B604" s="9">
        <f>VLOOKUP($A604,Basis!$A:$P,4,FALSE)</f>
        <v>52.230440999999999</v>
      </c>
      <c r="C604" s="9">
        <f>VLOOKUP($A604,Basis!$A:$P,5,FALSE)</f>
        <v>5.2011459999999996</v>
      </c>
      <c r="D604" s="9" t="str">
        <f>VLOOKUP($A604,Basis!$A:$P,6,FALSE)</f>
        <v>Kamerlingh Onnesweg</v>
      </c>
      <c r="E604" s="9" t="str">
        <f>VLOOKUP($A604,Basis!$A:$P,7,FALSE)</f>
        <v>158</v>
      </c>
      <c r="F604" s="9" t="str">
        <f>VLOOKUP($A604,Basis!$A:$P,8,FALSE)</f>
        <v>1223JN</v>
      </c>
      <c r="G604" s="9" t="str">
        <f>VLOOKUP($A604,Basis!$A:$P,9,FALSE)</f>
        <v>Hilversum</v>
      </c>
      <c r="H604" s="9" t="str">
        <f>VLOOKUP($A604,Basis!$A:$P,11,FALSE)</f>
        <v>REST</v>
      </c>
      <c r="I604" s="9" t="str">
        <f>VLOOKUP($A604,Basis!$A:$P,13,FALSE)</f>
        <v>OGDUO</v>
      </c>
      <c r="J604" s="9" t="str">
        <f>VLOOKUP($A604,Basis!$A:$P,16,FALSE)</f>
        <v>HMIDUO2021</v>
      </c>
    </row>
    <row r="605" spans="1:10" x14ac:dyDescent="0.25">
      <c r="A605" s="9" t="s">
        <v>4807</v>
      </c>
      <c r="B605" s="9">
        <f>VLOOKUP($A605,Basis!$A:$P,4,FALSE)</f>
        <v>52.230440999999999</v>
      </c>
      <c r="C605" s="9">
        <f>VLOOKUP($A605,Basis!$A:$P,5,FALSE)</f>
        <v>5.2011459999999996</v>
      </c>
      <c r="D605" s="9" t="str">
        <f>VLOOKUP($A605,Basis!$A:$P,6,FALSE)</f>
        <v>Kamerlingh Onnesweg</v>
      </c>
      <c r="E605" s="9" t="str">
        <f>VLOOKUP($A605,Basis!$A:$P,7,FALSE)</f>
        <v>158</v>
      </c>
      <c r="F605" s="9" t="str">
        <f>VLOOKUP($A605,Basis!$A:$P,8,FALSE)</f>
        <v>1223JN</v>
      </c>
      <c r="G605" s="9" t="str">
        <f>VLOOKUP($A605,Basis!$A:$P,9,FALSE)</f>
        <v>Hilversum</v>
      </c>
      <c r="H605" s="9" t="str">
        <f>VLOOKUP($A605,Basis!$A:$P,11,FALSE)</f>
        <v>PMD</v>
      </c>
      <c r="I605" s="9" t="str">
        <f>VLOOKUP($A605,Basis!$A:$P,13,FALSE)</f>
        <v>OGDUO</v>
      </c>
      <c r="J605" s="9" t="str">
        <f>VLOOKUP($A605,Basis!$A:$P,16,FALSE)</f>
        <v>HMIDUO2021</v>
      </c>
    </row>
    <row r="606" spans="1:10" x14ac:dyDescent="0.25">
      <c r="A606" s="9" t="s">
        <v>4283</v>
      </c>
      <c r="B606" s="9">
        <f>VLOOKUP($A606,Basis!$A:$P,4,FALSE)</f>
        <v>52.2346329998256</v>
      </c>
      <c r="C606" s="9">
        <f>VLOOKUP($A606,Basis!$A:$P,5,FALSE)</f>
        <v>5.1984299997801102</v>
      </c>
      <c r="D606" s="9" t="str">
        <f>VLOOKUP($A606,Basis!$A:$P,6,FALSE)</f>
        <v>Baerbergen</v>
      </c>
      <c r="E606" s="9" t="str">
        <f>VLOOKUP($A606,Basis!$A:$P,7,FALSE)</f>
        <v>12</v>
      </c>
      <c r="F606" s="9" t="str">
        <f>VLOOKUP($A606,Basis!$A:$P,8,FALSE)</f>
        <v>1223KB</v>
      </c>
      <c r="G606" s="9" t="str">
        <f>VLOOKUP($A606,Basis!$A:$P,9,FALSE)</f>
        <v>Hilversum</v>
      </c>
      <c r="H606" s="9" t="str">
        <f>VLOOKUP($A606,Basis!$A:$P,11,FALSE)</f>
        <v>GFT</v>
      </c>
      <c r="I606" s="9" t="str">
        <f>VLOOKUP($A606,Basis!$A:$P,13,FALSE)</f>
        <v>Bovengronds</v>
      </c>
      <c r="J606" s="9" t="str">
        <f>VLOOKUP($A606,Basis!$A:$P,16,FALSE)</f>
        <v>MCBG242022</v>
      </c>
    </row>
    <row r="607" spans="1:10" x14ac:dyDescent="0.25">
      <c r="A607" s="9" t="s">
        <v>5311</v>
      </c>
      <c r="B607" s="9">
        <f>VLOOKUP($A607,Basis!$A:$P,4,FALSE)</f>
        <v>52.234631999999998</v>
      </c>
      <c r="C607" s="9">
        <f>VLOOKUP($A607,Basis!$A:$P,5,FALSE)</f>
        <v>5.198429</v>
      </c>
      <c r="D607" s="9" t="str">
        <f>VLOOKUP($A607,Basis!$A:$P,6,FALSE)</f>
        <v>Baerbergen</v>
      </c>
      <c r="E607" s="9" t="str">
        <f>VLOOKUP($A607,Basis!$A:$P,7,FALSE)</f>
        <v>12</v>
      </c>
      <c r="F607" s="9" t="str">
        <f>VLOOKUP($A607,Basis!$A:$P,8,FALSE)</f>
        <v>1223KB</v>
      </c>
      <c r="G607" s="9" t="str">
        <f>VLOOKUP($A607,Basis!$A:$P,9,FALSE)</f>
        <v>Hilversum</v>
      </c>
      <c r="H607" s="9" t="str">
        <f>VLOOKUP($A607,Basis!$A:$P,11,FALSE)</f>
        <v>GLAS</v>
      </c>
      <c r="I607" s="9" t="str">
        <f>VLOOKUP($A607,Basis!$A:$P,13,FALSE)</f>
        <v>Ondergronds</v>
      </c>
      <c r="J607" s="9" t="str">
        <f>VLOOKUP($A607,Basis!$A:$P,16,FALSE)</f>
        <v>Onbekend</v>
      </c>
    </row>
    <row r="608" spans="1:10" x14ac:dyDescent="0.25">
      <c r="A608" s="9" t="s">
        <v>3937</v>
      </c>
      <c r="B608" s="9">
        <f>VLOOKUP($A608,Basis!$A:$P,4,FALSE)</f>
        <v>52.2346329998256</v>
      </c>
      <c r="C608" s="9">
        <f>VLOOKUP($A608,Basis!$A:$P,5,FALSE)</f>
        <v>5.1984299997801102</v>
      </c>
      <c r="D608" s="9" t="str">
        <f>VLOOKUP($A608,Basis!$A:$P,6,FALSE)</f>
        <v>Baerbergen</v>
      </c>
      <c r="E608" s="9" t="str">
        <f>VLOOKUP($A608,Basis!$A:$P,7,FALSE)</f>
        <v>12</v>
      </c>
      <c r="F608" s="9" t="str">
        <f>VLOOKUP($A608,Basis!$A:$P,8,FALSE)</f>
        <v>1223KB</v>
      </c>
      <c r="G608" s="9" t="str">
        <f>VLOOKUP($A608,Basis!$A:$P,9,FALSE)</f>
        <v>Hilversum</v>
      </c>
      <c r="H608" s="9" t="str">
        <f>VLOOKUP($A608,Basis!$A:$P,11,FALSE)</f>
        <v>REST</v>
      </c>
      <c r="I608" s="9" t="str">
        <f>VLOOKUP($A608,Basis!$A:$P,13,FALSE)</f>
        <v>OGDUO</v>
      </c>
      <c r="J608" s="9" t="str">
        <f>VLOOKUP($A608,Basis!$A:$P,16,FALSE)</f>
        <v>HMIDUO2022</v>
      </c>
    </row>
    <row r="609" spans="1:10" x14ac:dyDescent="0.25">
      <c r="A609" s="9" t="s">
        <v>4632</v>
      </c>
      <c r="B609" s="9">
        <f>VLOOKUP($A609,Basis!$A:$P,4,FALSE)</f>
        <v>52.2346329998256</v>
      </c>
      <c r="C609" s="9">
        <f>VLOOKUP($A609,Basis!$A:$P,5,FALSE)</f>
        <v>5.1984299997801102</v>
      </c>
      <c r="D609" s="9" t="str">
        <f>VLOOKUP($A609,Basis!$A:$P,6,FALSE)</f>
        <v>Baerbergen</v>
      </c>
      <c r="E609" s="9" t="str">
        <f>VLOOKUP($A609,Basis!$A:$P,7,FALSE)</f>
        <v>12</v>
      </c>
      <c r="F609" s="9" t="str">
        <f>VLOOKUP($A609,Basis!$A:$P,8,FALSE)</f>
        <v>1223KB</v>
      </c>
      <c r="G609" s="9" t="str">
        <f>VLOOKUP($A609,Basis!$A:$P,9,FALSE)</f>
        <v>Hilversum</v>
      </c>
      <c r="H609" s="9" t="str">
        <f>VLOOKUP($A609,Basis!$A:$P,11,FALSE)</f>
        <v>PMD</v>
      </c>
      <c r="I609" s="9" t="str">
        <f>VLOOKUP($A609,Basis!$A:$P,13,FALSE)</f>
        <v>OGDUO</v>
      </c>
      <c r="J609" s="9" t="str">
        <f>VLOOKUP($A609,Basis!$A:$P,16,FALSE)</f>
        <v>HMIDUO2022</v>
      </c>
    </row>
    <row r="610" spans="1:10" x14ac:dyDescent="0.25">
      <c r="A610" s="9" t="s">
        <v>4537</v>
      </c>
      <c r="B610" s="9">
        <f>VLOOKUP($A610,Basis!$A:$P,4,FALSE)</f>
        <v>52.233767</v>
      </c>
      <c r="C610" s="9">
        <f>VLOOKUP($A610,Basis!$A:$P,5,FALSE)</f>
        <v>5.1994369999999996</v>
      </c>
      <c r="D610" s="9" t="str">
        <f>VLOOKUP($A610,Basis!$A:$P,6,FALSE)</f>
        <v>Zevenbergen</v>
      </c>
      <c r="E610" s="9" t="str">
        <f>VLOOKUP($A610,Basis!$A:$P,7,FALSE)</f>
        <v>2</v>
      </c>
      <c r="F610" s="9" t="str">
        <f>VLOOKUP($A610,Basis!$A:$P,8,FALSE)</f>
        <v>1223KE</v>
      </c>
      <c r="G610" s="9" t="str">
        <f>VLOOKUP($A610,Basis!$A:$P,9,FALSE)</f>
        <v>Hilversum</v>
      </c>
      <c r="H610" s="9" t="str">
        <f>VLOOKUP($A610,Basis!$A:$P,11,FALSE)</f>
        <v>GFT</v>
      </c>
      <c r="I610" s="9" t="str">
        <f>VLOOKUP($A610,Basis!$A:$P,13,FALSE)</f>
        <v>Bovengronds</v>
      </c>
      <c r="J610" s="9" t="str">
        <f>VLOOKUP($A610,Basis!$A:$P,16,FALSE)</f>
        <v>MCBG242022</v>
      </c>
    </row>
    <row r="611" spans="1:10" x14ac:dyDescent="0.25">
      <c r="A611" s="9" t="s">
        <v>3893</v>
      </c>
      <c r="B611" s="9">
        <f>VLOOKUP($A611,Basis!$A:$P,4,FALSE)</f>
        <v>52.233767</v>
      </c>
      <c r="C611" s="9">
        <f>VLOOKUP($A611,Basis!$A:$P,5,FALSE)</f>
        <v>5.1994369999999996</v>
      </c>
      <c r="D611" s="9" t="str">
        <f>VLOOKUP($A611,Basis!$A:$P,6,FALSE)</f>
        <v>Zevenbergen</v>
      </c>
      <c r="E611" s="9" t="str">
        <f>VLOOKUP($A611,Basis!$A:$P,7,FALSE)</f>
        <v>2</v>
      </c>
      <c r="F611" s="9" t="str">
        <f>VLOOKUP($A611,Basis!$A:$P,8,FALSE)</f>
        <v>1223KE</v>
      </c>
      <c r="G611" s="9" t="str">
        <f>VLOOKUP($A611,Basis!$A:$P,9,FALSE)</f>
        <v>Hilversum</v>
      </c>
      <c r="H611" s="9" t="str">
        <f>VLOOKUP($A611,Basis!$A:$P,11,FALSE)</f>
        <v>REST</v>
      </c>
      <c r="I611" s="9" t="str">
        <f>VLOOKUP($A611,Basis!$A:$P,13,FALSE)</f>
        <v>OGDUO</v>
      </c>
      <c r="J611" s="9" t="str">
        <f>VLOOKUP($A611,Basis!$A:$P,16,FALSE)</f>
        <v>HMIDUO2022</v>
      </c>
    </row>
    <row r="612" spans="1:10" x14ac:dyDescent="0.25">
      <c r="A612" s="9" t="s">
        <v>4624</v>
      </c>
      <c r="B612" s="9">
        <f>VLOOKUP($A612,Basis!$A:$P,4,FALSE)</f>
        <v>52.233767</v>
      </c>
      <c r="C612" s="9">
        <f>VLOOKUP($A612,Basis!$A:$P,5,FALSE)</f>
        <v>5.1994369999999996</v>
      </c>
      <c r="D612" s="9" t="str">
        <f>VLOOKUP($A612,Basis!$A:$P,6,FALSE)</f>
        <v>Zevenbergen</v>
      </c>
      <c r="E612" s="9" t="str">
        <f>VLOOKUP($A612,Basis!$A:$P,7,FALSE)</f>
        <v>2</v>
      </c>
      <c r="F612" s="9" t="str">
        <f>VLOOKUP($A612,Basis!$A:$P,8,FALSE)</f>
        <v>1223KE</v>
      </c>
      <c r="G612" s="9" t="str">
        <f>VLOOKUP($A612,Basis!$A:$P,9,FALSE)</f>
        <v>Hilversum</v>
      </c>
      <c r="H612" s="9" t="str">
        <f>VLOOKUP($A612,Basis!$A:$P,11,FALSE)</f>
        <v>PMD</v>
      </c>
      <c r="I612" s="9" t="str">
        <f>VLOOKUP($A612,Basis!$A:$P,13,FALSE)</f>
        <v>OGDUO</v>
      </c>
      <c r="J612" s="9" t="str">
        <f>VLOOKUP($A612,Basis!$A:$P,16,FALSE)</f>
        <v>HMIDUO2022</v>
      </c>
    </row>
    <row r="613" spans="1:10" x14ac:dyDescent="0.25">
      <c r="A613" s="9" t="s">
        <v>392</v>
      </c>
      <c r="B613" s="9">
        <f>VLOOKUP($A613,Basis!$A:$P,4,FALSE)</f>
        <v>52.232849999000003</v>
      </c>
      <c r="C613" s="9">
        <f>VLOOKUP($A613,Basis!$A:$P,5,FALSE)</f>
        <v>5.2002339900000001</v>
      </c>
      <c r="D613" s="9" t="str">
        <f>VLOOKUP($A613,Basis!$A:$P,6,FALSE)</f>
        <v>'t Harde</v>
      </c>
      <c r="E613" s="9" t="str">
        <f>VLOOKUP($A613,Basis!$A:$P,7,FALSE)</f>
        <v>12</v>
      </c>
      <c r="F613" s="9" t="str">
        <f>VLOOKUP($A613,Basis!$A:$P,8,FALSE)</f>
        <v>1223KJ</v>
      </c>
      <c r="G613" s="9" t="str">
        <f>VLOOKUP($A613,Basis!$A:$P,9,FALSE)</f>
        <v>Hilversum</v>
      </c>
      <c r="H613" s="9" t="str">
        <f>VLOOKUP($A613,Basis!$A:$P,11,FALSE)</f>
        <v>GFT</v>
      </c>
      <c r="I613" s="9" t="str">
        <f>VLOOKUP($A613,Basis!$A:$P,13,FALSE)</f>
        <v>Bovengronds</v>
      </c>
      <c r="J613" s="9" t="str">
        <f>VLOOKUP($A613,Basis!$A:$P,16,FALSE)</f>
        <v>MCBG242022</v>
      </c>
    </row>
    <row r="614" spans="1:10" x14ac:dyDescent="0.25">
      <c r="A614" s="9" t="s">
        <v>5889</v>
      </c>
      <c r="B614" s="9">
        <f>VLOOKUP($A614,Basis!$A:$P,4,FALSE)</f>
        <v>52.232849999000003</v>
      </c>
      <c r="C614" s="9">
        <f>VLOOKUP($A614,Basis!$A:$P,5,FALSE)</f>
        <v>5.2002339900000001</v>
      </c>
      <c r="D614" s="9" t="str">
        <f>VLOOKUP($A614,Basis!$A:$P,6,FALSE)</f>
        <v>'t Harde</v>
      </c>
      <c r="E614" s="9" t="str">
        <f>VLOOKUP($A614,Basis!$A:$P,7,FALSE)</f>
        <v>12</v>
      </c>
      <c r="F614" s="9" t="str">
        <f>VLOOKUP($A614,Basis!$A:$P,8,FALSE)</f>
        <v>1223KJ</v>
      </c>
      <c r="G614" s="9" t="str">
        <f>VLOOKUP($A614,Basis!$A:$P,9,FALSE)</f>
        <v>Hilversum</v>
      </c>
      <c r="H614" s="9" t="str">
        <f>VLOOKUP($A614,Basis!$A:$P,11,FALSE)</f>
        <v>REST</v>
      </c>
      <c r="I614" s="9" t="str">
        <f>VLOOKUP($A614,Basis!$A:$P,13,FALSE)</f>
        <v>OGDUO</v>
      </c>
      <c r="J614" s="9" t="str">
        <f>VLOOKUP($A614,Basis!$A:$P,16,FALSE)</f>
        <v>HMIDUO2022</v>
      </c>
    </row>
    <row r="615" spans="1:10" x14ac:dyDescent="0.25">
      <c r="A615" s="9" t="s">
        <v>5139</v>
      </c>
      <c r="B615" s="9">
        <f>VLOOKUP($A615,Basis!$A:$P,4,FALSE)</f>
        <v>52.232849999000003</v>
      </c>
      <c r="C615" s="9">
        <f>VLOOKUP($A615,Basis!$A:$P,5,FALSE)</f>
        <v>5.2002339900000001</v>
      </c>
      <c r="D615" s="9" t="str">
        <f>VLOOKUP($A615,Basis!$A:$P,6,FALSE)</f>
        <v>'t Harde</v>
      </c>
      <c r="E615" s="9" t="str">
        <f>VLOOKUP($A615,Basis!$A:$P,7,FALSE)</f>
        <v>12</v>
      </c>
      <c r="F615" s="9" t="str">
        <f>VLOOKUP($A615,Basis!$A:$P,8,FALSE)</f>
        <v>1223KJ</v>
      </c>
      <c r="G615" s="9" t="str">
        <f>VLOOKUP($A615,Basis!$A:$P,9,FALSE)</f>
        <v>Hilversum</v>
      </c>
      <c r="H615" s="9" t="str">
        <f>VLOOKUP($A615,Basis!$A:$P,11,FALSE)</f>
        <v>PMD</v>
      </c>
      <c r="I615" s="9" t="str">
        <f>VLOOKUP($A615,Basis!$A:$P,13,FALSE)</f>
        <v>OGDUO</v>
      </c>
      <c r="J615" s="9" t="str">
        <f>VLOOKUP($A615,Basis!$A:$P,16,FALSE)</f>
        <v>HMIDUO2022</v>
      </c>
    </row>
    <row r="616" spans="1:10" x14ac:dyDescent="0.25">
      <c r="A616" s="9" t="s">
        <v>4342</v>
      </c>
      <c r="B616" s="9">
        <f>VLOOKUP($A616,Basis!$A:$P,4,FALSE)</f>
        <v>52.231986999999997</v>
      </c>
      <c r="C616" s="9">
        <f>VLOOKUP($A616,Basis!$A:$P,5,FALSE)</f>
        <v>5.200863</v>
      </c>
      <c r="D616" s="9" t="str">
        <f>VLOOKUP($A616,Basis!$A:$P,6,FALSE)</f>
        <v>Aardjesberg</v>
      </c>
      <c r="E616" s="9" t="str">
        <f>VLOOKUP($A616,Basis!$A:$P,7,FALSE)</f>
        <v>1</v>
      </c>
      <c r="F616" s="9" t="str">
        <f>VLOOKUP($A616,Basis!$A:$P,8,FALSE)</f>
        <v>1223KL</v>
      </c>
      <c r="G616" s="9" t="str">
        <f>VLOOKUP($A616,Basis!$A:$P,9,FALSE)</f>
        <v>Hilversum</v>
      </c>
      <c r="H616" s="9" t="str">
        <f>VLOOKUP($A616,Basis!$A:$P,11,FALSE)</f>
        <v>GFT</v>
      </c>
      <c r="I616" s="9" t="str">
        <f>VLOOKUP($A616,Basis!$A:$P,13,FALSE)</f>
        <v>Bovengronds</v>
      </c>
      <c r="J616" s="9" t="str">
        <f>VLOOKUP($A616,Basis!$A:$P,16,FALSE)</f>
        <v>MCBG242021</v>
      </c>
    </row>
    <row r="617" spans="1:10" x14ac:dyDescent="0.25">
      <c r="A617" s="9" t="s">
        <v>4831</v>
      </c>
      <c r="B617" s="9">
        <f>VLOOKUP($A617,Basis!$A:$P,4,FALSE)</f>
        <v>52.231986999999997</v>
      </c>
      <c r="C617" s="9">
        <f>VLOOKUP($A617,Basis!$A:$P,5,FALSE)</f>
        <v>5.200863</v>
      </c>
      <c r="D617" s="9" t="str">
        <f>VLOOKUP($A617,Basis!$A:$P,6,FALSE)</f>
        <v>Aardjesberg</v>
      </c>
      <c r="E617" s="9" t="str">
        <f>VLOOKUP($A617,Basis!$A:$P,7,FALSE)</f>
        <v>1</v>
      </c>
      <c r="F617" s="9" t="str">
        <f>VLOOKUP($A617,Basis!$A:$P,8,FALSE)</f>
        <v>1223KL</v>
      </c>
      <c r="G617" s="9" t="str">
        <f>VLOOKUP($A617,Basis!$A:$P,9,FALSE)</f>
        <v>Hilversum</v>
      </c>
      <c r="H617" s="9" t="str">
        <f>VLOOKUP($A617,Basis!$A:$P,11,FALSE)</f>
        <v>REST</v>
      </c>
      <c r="I617" s="9" t="str">
        <f>VLOOKUP($A617,Basis!$A:$P,13,FALSE)</f>
        <v>OGDUO</v>
      </c>
      <c r="J617" s="9" t="str">
        <f>VLOOKUP($A617,Basis!$A:$P,16,FALSE)</f>
        <v>HMIDUO2021</v>
      </c>
    </row>
    <row r="618" spans="1:10" x14ac:dyDescent="0.25">
      <c r="A618" s="9" t="s">
        <v>4835</v>
      </c>
      <c r="B618" s="9">
        <f>VLOOKUP($A618,Basis!$A:$P,4,FALSE)</f>
        <v>52.231986999999997</v>
      </c>
      <c r="C618" s="9">
        <f>VLOOKUP($A618,Basis!$A:$P,5,FALSE)</f>
        <v>5.200863</v>
      </c>
      <c r="D618" s="9" t="str">
        <f>VLOOKUP($A618,Basis!$A:$P,6,FALSE)</f>
        <v>Aardjesberg</v>
      </c>
      <c r="E618" s="9" t="str">
        <f>VLOOKUP($A618,Basis!$A:$P,7,FALSE)</f>
        <v>1</v>
      </c>
      <c r="F618" s="9" t="str">
        <f>VLOOKUP($A618,Basis!$A:$P,8,FALSE)</f>
        <v>1223KL</v>
      </c>
      <c r="G618" s="9" t="str">
        <f>VLOOKUP($A618,Basis!$A:$P,9,FALSE)</f>
        <v>Hilversum</v>
      </c>
      <c r="H618" s="9" t="str">
        <f>VLOOKUP($A618,Basis!$A:$P,11,FALSE)</f>
        <v>PMD</v>
      </c>
      <c r="I618" s="9" t="str">
        <f>VLOOKUP($A618,Basis!$A:$P,13,FALSE)</f>
        <v>OGDUO</v>
      </c>
      <c r="J618" s="9" t="str">
        <f>VLOOKUP($A618,Basis!$A:$P,16,FALSE)</f>
        <v>HMIDUO2021</v>
      </c>
    </row>
    <row r="619" spans="1:10" x14ac:dyDescent="0.25">
      <c r="A619" s="9" t="s">
        <v>4398</v>
      </c>
      <c r="B619" s="9">
        <f>VLOOKUP($A619,Basis!$A:$P,4,FALSE)</f>
        <v>52.229602999999997</v>
      </c>
      <c r="C619" s="9">
        <f>VLOOKUP($A619,Basis!$A:$P,5,FALSE)</f>
        <v>5.2010750000000003</v>
      </c>
      <c r="D619" s="9" t="str">
        <f>VLOOKUP($A619,Basis!$A:$P,6,FALSE)</f>
        <v>Vogelpan</v>
      </c>
      <c r="E619" s="9" t="str">
        <f>VLOOKUP($A619,Basis!$A:$P,7,FALSE)</f>
        <v>1</v>
      </c>
      <c r="F619" s="9" t="str">
        <f>VLOOKUP($A619,Basis!$A:$P,8,FALSE)</f>
        <v>1223KR</v>
      </c>
      <c r="G619" s="9" t="str">
        <f>VLOOKUP($A619,Basis!$A:$P,9,FALSE)</f>
        <v>Hilversum</v>
      </c>
      <c r="H619" s="9" t="str">
        <f>VLOOKUP($A619,Basis!$A:$P,11,FALSE)</f>
        <v>GFT</v>
      </c>
      <c r="I619" s="9" t="str">
        <f>VLOOKUP($A619,Basis!$A:$P,13,FALSE)</f>
        <v>Bovengronds</v>
      </c>
      <c r="J619" s="9" t="str">
        <f>VLOOKUP($A619,Basis!$A:$P,16,FALSE)</f>
        <v>MCBG242021</v>
      </c>
    </row>
    <row r="620" spans="1:10" x14ac:dyDescent="0.25">
      <c r="A620" s="9" t="s">
        <v>3620</v>
      </c>
      <c r="B620" s="9">
        <f>VLOOKUP($A620,Basis!$A:$P,4,FALSE)</f>
        <v>52.229613941211497</v>
      </c>
      <c r="C620" s="9">
        <f>VLOOKUP($A620,Basis!$A:$P,5,FALSE)</f>
        <v>5.2010590117473203</v>
      </c>
      <c r="D620" s="9" t="str">
        <f>VLOOKUP($A620,Basis!$A:$P,6,FALSE)</f>
        <v>Vogelpan</v>
      </c>
      <c r="E620" s="9" t="str">
        <f>VLOOKUP($A620,Basis!$A:$P,7,FALSE)</f>
        <v>1</v>
      </c>
      <c r="F620" s="9" t="str">
        <f>VLOOKUP($A620,Basis!$A:$P,8,FALSE)</f>
        <v>1223KR</v>
      </c>
      <c r="G620" s="9" t="str">
        <f>VLOOKUP($A620,Basis!$A:$P,9,FALSE)</f>
        <v>Hilversum</v>
      </c>
      <c r="H620" s="9" t="str">
        <f>VLOOKUP($A620,Basis!$A:$P,11,FALSE)</f>
        <v>REST</v>
      </c>
      <c r="I620" s="9" t="str">
        <f>VLOOKUP($A620,Basis!$A:$P,13,FALSE)</f>
        <v>OGDUO</v>
      </c>
      <c r="J620" s="9" t="str">
        <f>VLOOKUP($A620,Basis!$A:$P,16,FALSE)</f>
        <v>HMIDUO2021</v>
      </c>
    </row>
    <row r="621" spans="1:10" x14ac:dyDescent="0.25">
      <c r="A621" s="9" t="s">
        <v>4880</v>
      </c>
      <c r="B621" s="9">
        <f>VLOOKUP($A621,Basis!$A:$P,4,FALSE)</f>
        <v>52.229602999999997</v>
      </c>
      <c r="C621" s="9">
        <f>VLOOKUP($A621,Basis!$A:$P,5,FALSE)</f>
        <v>5.2010750000000003</v>
      </c>
      <c r="D621" s="9" t="str">
        <f>VLOOKUP($A621,Basis!$A:$P,6,FALSE)</f>
        <v>Vogelpan</v>
      </c>
      <c r="E621" s="9" t="str">
        <f>VLOOKUP($A621,Basis!$A:$P,7,FALSE)</f>
        <v>1</v>
      </c>
      <c r="F621" s="9" t="str">
        <f>VLOOKUP($A621,Basis!$A:$P,8,FALSE)</f>
        <v>1223KR</v>
      </c>
      <c r="G621" s="9" t="str">
        <f>VLOOKUP($A621,Basis!$A:$P,9,FALSE)</f>
        <v>Hilversum</v>
      </c>
      <c r="H621" s="9" t="str">
        <f>VLOOKUP($A621,Basis!$A:$P,11,FALSE)</f>
        <v>PMD</v>
      </c>
      <c r="I621" s="9" t="str">
        <f>VLOOKUP($A621,Basis!$A:$P,13,FALSE)</f>
        <v>OGDUO</v>
      </c>
      <c r="J621" s="9" t="str">
        <f>VLOOKUP($A621,Basis!$A:$P,16,FALSE)</f>
        <v>HMIDUO2021</v>
      </c>
    </row>
    <row r="622" spans="1:10" x14ac:dyDescent="0.25">
      <c r="A622" s="9" t="s">
        <v>4221</v>
      </c>
      <c r="B622" s="9">
        <f>VLOOKUP($A622,Basis!$A:$P,4,FALSE)</f>
        <v>52.228664999999999</v>
      </c>
      <c r="C622" s="9">
        <f>VLOOKUP($A622,Basis!$A:$P,5,FALSE)</f>
        <v>5.2008669999999997</v>
      </c>
      <c r="D622" s="9" t="str">
        <f>VLOOKUP($A622,Basis!$A:$P,6,FALSE)</f>
        <v>Den Ool</v>
      </c>
      <c r="E622" s="9" t="str">
        <f>VLOOKUP($A622,Basis!$A:$P,7,FALSE)</f>
        <v>1</v>
      </c>
      <c r="F622" s="9" t="str">
        <f>VLOOKUP($A622,Basis!$A:$P,8,FALSE)</f>
        <v>1223KV</v>
      </c>
      <c r="G622" s="9" t="str">
        <f>VLOOKUP($A622,Basis!$A:$P,9,FALSE)</f>
        <v>Hilversum</v>
      </c>
      <c r="H622" s="9" t="str">
        <f>VLOOKUP($A622,Basis!$A:$P,11,FALSE)</f>
        <v>GFT</v>
      </c>
      <c r="I622" s="9" t="str">
        <f>VLOOKUP($A622,Basis!$A:$P,13,FALSE)</f>
        <v>Bovengronds</v>
      </c>
      <c r="J622" s="9" t="str">
        <f>VLOOKUP($A622,Basis!$A:$P,16,FALSE)</f>
        <v>MCBG242021</v>
      </c>
    </row>
    <row r="623" spans="1:10" x14ac:dyDescent="0.25">
      <c r="A623" s="9" t="s">
        <v>3602</v>
      </c>
      <c r="B623" s="9">
        <f>VLOOKUP($A623,Basis!$A:$P,4,FALSE)</f>
        <v>52.228692811962397</v>
      </c>
      <c r="C623" s="9">
        <f>VLOOKUP($A623,Basis!$A:$P,5,FALSE)</f>
        <v>5.2008737716872204</v>
      </c>
      <c r="D623" s="9" t="str">
        <f>VLOOKUP($A623,Basis!$A:$P,6,FALSE)</f>
        <v>Den Ool</v>
      </c>
      <c r="E623" s="9" t="str">
        <f>VLOOKUP($A623,Basis!$A:$P,7,FALSE)</f>
        <v>1</v>
      </c>
      <c r="F623" s="9" t="str">
        <f>VLOOKUP($A623,Basis!$A:$P,8,FALSE)</f>
        <v>1223KV</v>
      </c>
      <c r="G623" s="9" t="str">
        <f>VLOOKUP($A623,Basis!$A:$P,9,FALSE)</f>
        <v>Hilversum</v>
      </c>
      <c r="H623" s="9" t="str">
        <f>VLOOKUP($A623,Basis!$A:$P,11,FALSE)</f>
        <v>REST</v>
      </c>
      <c r="I623" s="9" t="str">
        <f>VLOOKUP($A623,Basis!$A:$P,13,FALSE)</f>
        <v>OGDUO</v>
      </c>
      <c r="J623" s="9" t="str">
        <f>VLOOKUP($A623,Basis!$A:$P,16,FALSE)</f>
        <v>HMIDUO2021</v>
      </c>
    </row>
    <row r="624" spans="1:10" x14ac:dyDescent="0.25">
      <c r="A624" s="9" t="s">
        <v>4769</v>
      </c>
      <c r="B624" s="9">
        <f>VLOOKUP($A624,Basis!$A:$P,4,FALSE)</f>
        <v>52.228664999999999</v>
      </c>
      <c r="C624" s="9">
        <f>VLOOKUP($A624,Basis!$A:$P,5,FALSE)</f>
        <v>5.2008669999999997</v>
      </c>
      <c r="D624" s="9" t="str">
        <f>VLOOKUP($A624,Basis!$A:$P,6,FALSE)</f>
        <v>Den Ool</v>
      </c>
      <c r="E624" s="9" t="str">
        <f>VLOOKUP($A624,Basis!$A:$P,7,FALSE)</f>
        <v>1</v>
      </c>
      <c r="F624" s="9" t="str">
        <f>VLOOKUP($A624,Basis!$A:$P,8,FALSE)</f>
        <v>1223KV</v>
      </c>
      <c r="G624" s="9" t="str">
        <f>VLOOKUP($A624,Basis!$A:$P,9,FALSE)</f>
        <v>Hilversum</v>
      </c>
      <c r="H624" s="9" t="str">
        <f>VLOOKUP($A624,Basis!$A:$P,11,FALSE)</f>
        <v>PMD</v>
      </c>
      <c r="I624" s="9" t="str">
        <f>VLOOKUP($A624,Basis!$A:$P,13,FALSE)</f>
        <v>OGDUO</v>
      </c>
      <c r="J624" s="9" t="str">
        <f>VLOOKUP($A624,Basis!$A:$P,16,FALSE)</f>
        <v>HMIDUO2021</v>
      </c>
    </row>
    <row r="625" spans="1:10" x14ac:dyDescent="0.25">
      <c r="A625" s="9" t="s">
        <v>5024</v>
      </c>
      <c r="B625" s="9">
        <f>VLOOKUP($A625,Basis!$A:$P,4,FALSE)</f>
        <v>52.225920000000002</v>
      </c>
      <c r="C625" s="9">
        <f>VLOOKUP($A625,Basis!$A:$P,5,FALSE)</f>
        <v>5.2040300000000004</v>
      </c>
      <c r="D625" s="9" t="str">
        <f>VLOOKUP($A625,Basis!$A:$P,6,FALSE)</f>
        <v>Cor Steijnstraat</v>
      </c>
      <c r="E625" s="9" t="str">
        <f>VLOOKUP($A625,Basis!$A:$P,7,FALSE)</f>
        <v>2</v>
      </c>
      <c r="F625" s="9" t="str">
        <f>VLOOKUP($A625,Basis!$A:$P,8,FALSE)</f>
        <v>1223KZ</v>
      </c>
      <c r="G625" s="9" t="str">
        <f>VLOOKUP($A625,Basis!$A:$P,9,FALSE)</f>
        <v>Hilversum</v>
      </c>
      <c r="H625" s="9" t="str">
        <f>VLOOKUP($A625,Basis!$A:$P,11,FALSE)</f>
        <v>PMD</v>
      </c>
      <c r="I625" s="9" t="str">
        <f>VLOOKUP($A625,Basis!$A:$P,13,FALSE)</f>
        <v>Bovengronds</v>
      </c>
      <c r="J625" s="9" t="str">
        <f>VLOOKUP($A625,Basis!$A:$P,16,FALSE)</f>
        <v>BAMBOV2012</v>
      </c>
    </row>
    <row r="626" spans="1:10" x14ac:dyDescent="0.25">
      <c r="A626" s="9" t="s">
        <v>1447</v>
      </c>
      <c r="B626" s="9">
        <f>VLOOKUP($A626,Basis!$A:$P,4,FALSE)</f>
        <v>52.222679138183601</v>
      </c>
      <c r="C626" s="9">
        <f>VLOOKUP($A626,Basis!$A:$P,5,FALSE)</f>
        <v>5.2073488235473597</v>
      </c>
      <c r="D626" s="9" t="str">
        <f>VLOOKUP($A626,Basis!$A:$P,6,FALSE)</f>
        <v>Minckelersstraat</v>
      </c>
      <c r="E626" s="9" t="str">
        <f>VLOOKUP($A626,Basis!$A:$P,7,FALSE)</f>
        <v>233</v>
      </c>
      <c r="F626" s="9" t="str">
        <f>VLOOKUP($A626,Basis!$A:$P,8,FALSE)</f>
        <v>1223LE</v>
      </c>
      <c r="G626" s="9" t="str">
        <f>VLOOKUP($A626,Basis!$A:$P,9,FALSE)</f>
        <v>Hilversum</v>
      </c>
      <c r="H626" s="9" t="str">
        <f>VLOOKUP($A626,Basis!$A:$P,11,FALSE)</f>
        <v>GFT</v>
      </c>
      <c r="I626" s="9" t="str">
        <f>VLOOKUP($A626,Basis!$A:$P,13,FALSE)</f>
        <v>Bovengronds</v>
      </c>
      <c r="J626" s="9" t="str">
        <f>VLOOKUP($A626,Basis!$A:$P,16,FALSE)</f>
        <v>MCBG242020</v>
      </c>
    </row>
    <row r="627" spans="1:10" x14ac:dyDescent="0.25">
      <c r="A627" s="9" t="s">
        <v>1408</v>
      </c>
      <c r="B627" s="9">
        <f>VLOOKUP($A627,Basis!$A:$P,4,FALSE)</f>
        <v>52.222679138183601</v>
      </c>
      <c r="C627" s="9">
        <f>VLOOKUP($A627,Basis!$A:$P,5,FALSE)</f>
        <v>5.2073488235473597</v>
      </c>
      <c r="D627" s="9" t="str">
        <f>VLOOKUP($A627,Basis!$A:$P,6,FALSE)</f>
        <v>Minckelersstraat</v>
      </c>
      <c r="E627" s="9" t="str">
        <f>VLOOKUP($A627,Basis!$A:$P,7,FALSE)</f>
        <v>233</v>
      </c>
      <c r="F627" s="9" t="str">
        <f>VLOOKUP($A627,Basis!$A:$P,8,FALSE)</f>
        <v>1223LE</v>
      </c>
      <c r="G627" s="9" t="str">
        <f>VLOOKUP($A627,Basis!$A:$P,9,FALSE)</f>
        <v>Hilversum</v>
      </c>
      <c r="H627" s="9" t="str">
        <f>VLOOKUP($A627,Basis!$A:$P,11,FALSE)</f>
        <v>OPK</v>
      </c>
      <c r="I627" s="9" t="str">
        <f>VLOOKUP($A627,Basis!$A:$P,13,FALSE)</f>
        <v>Ondergronds</v>
      </c>
      <c r="J627" s="9" t="str">
        <f>VLOOKUP($A627,Basis!$A:$P,16,FALSE)</f>
        <v>HMISOL2020</v>
      </c>
    </row>
    <row r="628" spans="1:10" x14ac:dyDescent="0.25">
      <c r="A628" s="9" t="s">
        <v>431</v>
      </c>
      <c r="B628" s="9">
        <f>VLOOKUP($A628,Basis!$A:$P,4,FALSE)</f>
        <v>52.222679138183601</v>
      </c>
      <c r="C628" s="9">
        <f>VLOOKUP($A628,Basis!$A:$P,5,FALSE)</f>
        <v>5.2073488235473597</v>
      </c>
      <c r="D628" s="9" t="str">
        <f>VLOOKUP($A628,Basis!$A:$P,6,FALSE)</f>
        <v>Minckelersstraat</v>
      </c>
      <c r="E628" s="9" t="str">
        <f>VLOOKUP($A628,Basis!$A:$P,7,FALSE)</f>
        <v>233</v>
      </c>
      <c r="F628" s="9" t="str">
        <f>VLOOKUP($A628,Basis!$A:$P,8,FALSE)</f>
        <v>1223LE</v>
      </c>
      <c r="G628" s="9" t="str">
        <f>VLOOKUP($A628,Basis!$A:$P,9,FALSE)</f>
        <v>Hilversum</v>
      </c>
      <c r="H628" s="9" t="str">
        <f>VLOOKUP($A628,Basis!$A:$P,11,FALSE)</f>
        <v>REST</v>
      </c>
      <c r="I628" s="9" t="str">
        <f>VLOOKUP($A628,Basis!$A:$P,13,FALSE)</f>
        <v>Ondergronds</v>
      </c>
      <c r="J628" s="9" t="str">
        <f>VLOOKUP($A628,Basis!$A:$P,16,FALSE)</f>
        <v>HMISOL2020</v>
      </c>
    </row>
    <row r="629" spans="1:10" x14ac:dyDescent="0.25">
      <c r="A629" s="9" t="s">
        <v>403</v>
      </c>
      <c r="B629" s="9">
        <f>VLOOKUP($A629,Basis!$A:$P,4,FALSE)</f>
        <v>52.222679138183601</v>
      </c>
      <c r="C629" s="9">
        <f>VLOOKUP($A629,Basis!$A:$P,5,FALSE)</f>
        <v>5.2073488235473597</v>
      </c>
      <c r="D629" s="9" t="str">
        <f>VLOOKUP($A629,Basis!$A:$P,6,FALSE)</f>
        <v>Minckelersstraat</v>
      </c>
      <c r="E629" s="9" t="str">
        <f>VLOOKUP($A629,Basis!$A:$P,7,FALSE)</f>
        <v>233</v>
      </c>
      <c r="F629" s="9" t="str">
        <f>VLOOKUP($A629,Basis!$A:$P,8,FALSE)</f>
        <v>1223LE</v>
      </c>
      <c r="G629" s="9" t="str">
        <f>VLOOKUP($A629,Basis!$A:$P,9,FALSE)</f>
        <v>Hilversum</v>
      </c>
      <c r="H629" s="9" t="str">
        <f>VLOOKUP($A629,Basis!$A:$P,11,FALSE)</f>
        <v>PMD</v>
      </c>
      <c r="I629" s="9" t="str">
        <f>VLOOKUP($A629,Basis!$A:$P,13,FALSE)</f>
        <v>Ondergronds</v>
      </c>
      <c r="J629" s="9" t="str">
        <f>VLOOKUP($A629,Basis!$A:$P,16,FALSE)</f>
        <v>HMISOL2020</v>
      </c>
    </row>
    <row r="630" spans="1:10" x14ac:dyDescent="0.25">
      <c r="A630" s="9" t="s">
        <v>5948</v>
      </c>
      <c r="B630" s="9">
        <f>VLOOKUP($A630,Basis!$A:$P,4,FALSE)</f>
        <v>52.224139999999998</v>
      </c>
      <c r="C630" s="9">
        <f>VLOOKUP($A630,Basis!$A:$P,5,FALSE)</f>
        <v>5.198823</v>
      </c>
      <c r="D630" s="9" t="str">
        <f>VLOOKUP($A630,Basis!$A:$P,6,FALSE)</f>
        <v>Minckelersstraat</v>
      </c>
      <c r="E630" s="9" t="str">
        <f>VLOOKUP($A630,Basis!$A:$P,7,FALSE)</f>
        <v>110</v>
      </c>
      <c r="F630" s="9" t="str">
        <f>VLOOKUP($A630,Basis!$A:$P,8,FALSE)</f>
        <v>1223LH</v>
      </c>
      <c r="G630" s="9" t="str">
        <f>VLOOKUP($A630,Basis!$A:$P,9,FALSE)</f>
        <v>Hilversum</v>
      </c>
      <c r="H630" s="9" t="str">
        <f>VLOOKUP($A630,Basis!$A:$P,11,FALSE)</f>
        <v>GFT</v>
      </c>
      <c r="I630" s="9" t="str">
        <f>VLOOKUP($A630,Basis!$A:$P,13,FALSE)</f>
        <v>Bovengronds</v>
      </c>
      <c r="J630" s="9" t="str">
        <f>VLOOKUP($A630,Basis!$A:$P,16,FALSE)</f>
        <v>MCBG242023</v>
      </c>
    </row>
    <row r="631" spans="1:10" x14ac:dyDescent="0.25">
      <c r="A631" s="9" t="s">
        <v>4970</v>
      </c>
      <c r="B631" s="9">
        <f>VLOOKUP($A631,Basis!$A:$P,4,FALSE)</f>
        <v>52.224522999000001</v>
      </c>
      <c r="C631" s="9">
        <f>VLOOKUP($A631,Basis!$A:$P,5,FALSE)</f>
        <v>5.1972759999999996</v>
      </c>
      <c r="D631" s="9" t="str">
        <f>VLOOKUP($A631,Basis!$A:$P,6,FALSE)</f>
        <v>Minckelersstraat</v>
      </c>
      <c r="E631" s="9" t="str">
        <f>VLOOKUP($A631,Basis!$A:$P,7,FALSE)</f>
        <v>76 1</v>
      </c>
      <c r="F631" s="9" t="str">
        <f>VLOOKUP($A631,Basis!$A:$P,8,FALSE)</f>
        <v>1223LH</v>
      </c>
      <c r="G631" s="9" t="str">
        <f>VLOOKUP($A631,Basis!$A:$P,9,FALSE)</f>
        <v>Hilversum</v>
      </c>
      <c r="H631" s="9" t="str">
        <f>VLOOKUP($A631,Basis!$A:$P,11,FALSE)</f>
        <v>GFT</v>
      </c>
      <c r="I631" s="9" t="str">
        <f>VLOOKUP($A631,Basis!$A:$P,13,FALSE)</f>
        <v>Bovengronds</v>
      </c>
      <c r="J631" s="9" t="str">
        <f>VLOOKUP($A631,Basis!$A:$P,16,FALSE)</f>
        <v>MCBG242023</v>
      </c>
    </row>
    <row r="632" spans="1:10" x14ac:dyDescent="0.25">
      <c r="A632" s="9" t="s">
        <v>5145</v>
      </c>
      <c r="B632" s="9">
        <f>VLOOKUP($A632,Basis!$A:$P,4,FALSE)</f>
        <v>52.224522999000001</v>
      </c>
      <c r="C632" s="9">
        <f>VLOOKUP($A632,Basis!$A:$P,5,FALSE)</f>
        <v>5.1972759999999996</v>
      </c>
      <c r="D632" s="9" t="str">
        <f>VLOOKUP($A632,Basis!$A:$P,6,FALSE)</f>
        <v>Minckelersstraat</v>
      </c>
      <c r="E632" s="9" t="str">
        <f>VLOOKUP($A632,Basis!$A:$P,7,FALSE)</f>
        <v>76 1</v>
      </c>
      <c r="F632" s="9" t="str">
        <f>VLOOKUP($A632,Basis!$A:$P,8,FALSE)</f>
        <v>1223LH</v>
      </c>
      <c r="G632" s="9" t="str">
        <f>VLOOKUP($A632,Basis!$A:$P,9,FALSE)</f>
        <v>Hilversum</v>
      </c>
      <c r="H632" s="9" t="str">
        <f>VLOOKUP($A632,Basis!$A:$P,11,FALSE)</f>
        <v>REST</v>
      </c>
      <c r="I632" s="9" t="str">
        <f>VLOOKUP($A632,Basis!$A:$P,13,FALSE)</f>
        <v>Ondergronds</v>
      </c>
      <c r="J632" s="9" t="str">
        <f>VLOOKUP($A632,Basis!$A:$P,16,FALSE)</f>
        <v>HMISOL2022</v>
      </c>
    </row>
    <row r="633" spans="1:10" x14ac:dyDescent="0.25">
      <c r="A633" s="9" t="s">
        <v>5151</v>
      </c>
      <c r="B633" s="9">
        <f>VLOOKUP($A633,Basis!$A:$P,4,FALSE)</f>
        <v>52.224139999999998</v>
      </c>
      <c r="C633" s="9">
        <f>VLOOKUP($A633,Basis!$A:$P,5,FALSE)</f>
        <v>5.198823</v>
      </c>
      <c r="D633" s="9" t="str">
        <f>VLOOKUP($A633,Basis!$A:$P,6,FALSE)</f>
        <v>Minckelersstraat</v>
      </c>
      <c r="E633" s="9" t="str">
        <f>VLOOKUP($A633,Basis!$A:$P,7,FALSE)</f>
        <v>110</v>
      </c>
      <c r="F633" s="9" t="str">
        <f>VLOOKUP($A633,Basis!$A:$P,8,FALSE)</f>
        <v>1223LH</v>
      </c>
      <c r="G633" s="9" t="str">
        <f>VLOOKUP($A633,Basis!$A:$P,9,FALSE)</f>
        <v>Hilversum</v>
      </c>
      <c r="H633" s="9" t="str">
        <f>VLOOKUP($A633,Basis!$A:$P,11,FALSE)</f>
        <v>REST</v>
      </c>
      <c r="I633" s="9" t="str">
        <f>VLOOKUP($A633,Basis!$A:$P,13,FALSE)</f>
        <v>OGDUO</v>
      </c>
      <c r="J633" s="9" t="str">
        <f>VLOOKUP($A633,Basis!$A:$P,16,FALSE)</f>
        <v>HMIDUO2023</v>
      </c>
    </row>
    <row r="634" spans="1:10" x14ac:dyDescent="0.25">
      <c r="A634" s="9" t="s">
        <v>4977</v>
      </c>
      <c r="B634" s="9">
        <f>VLOOKUP($A634,Basis!$A:$P,4,FALSE)</f>
        <v>52.224522999000001</v>
      </c>
      <c r="C634" s="9">
        <f>VLOOKUP($A634,Basis!$A:$P,5,FALSE)</f>
        <v>5.1972759999999996</v>
      </c>
      <c r="D634" s="9" t="str">
        <f>VLOOKUP($A634,Basis!$A:$P,6,FALSE)</f>
        <v>Minckelersstraat</v>
      </c>
      <c r="E634" s="9" t="str">
        <f>VLOOKUP($A634,Basis!$A:$P,7,FALSE)</f>
        <v>76 1</v>
      </c>
      <c r="F634" s="9" t="str">
        <f>VLOOKUP($A634,Basis!$A:$P,8,FALSE)</f>
        <v>1223LH</v>
      </c>
      <c r="G634" s="9" t="str">
        <f>VLOOKUP($A634,Basis!$A:$P,9,FALSE)</f>
        <v>Hilversum</v>
      </c>
      <c r="H634" s="9" t="str">
        <f>VLOOKUP($A634,Basis!$A:$P,11,FALSE)</f>
        <v>PMD</v>
      </c>
      <c r="I634" s="9" t="str">
        <f>VLOOKUP($A634,Basis!$A:$P,13,FALSE)</f>
        <v>Ondergronds</v>
      </c>
      <c r="J634" s="9" t="str">
        <f>VLOOKUP($A634,Basis!$A:$P,16,FALSE)</f>
        <v>HMISOL2022</v>
      </c>
    </row>
    <row r="635" spans="1:10" x14ac:dyDescent="0.25">
      <c r="A635" s="9" t="s">
        <v>4985</v>
      </c>
      <c r="B635" s="9">
        <f>VLOOKUP($A635,Basis!$A:$P,4,FALSE)</f>
        <v>52.224139999999998</v>
      </c>
      <c r="C635" s="9">
        <f>VLOOKUP($A635,Basis!$A:$P,5,FALSE)</f>
        <v>5.198823</v>
      </c>
      <c r="D635" s="9" t="str">
        <f>VLOOKUP($A635,Basis!$A:$P,6,FALSE)</f>
        <v>Minckelersstraat</v>
      </c>
      <c r="E635" s="9" t="str">
        <f>VLOOKUP($A635,Basis!$A:$P,7,FALSE)</f>
        <v>110</v>
      </c>
      <c r="F635" s="9" t="str">
        <f>VLOOKUP($A635,Basis!$A:$P,8,FALSE)</f>
        <v>1223LH</v>
      </c>
      <c r="G635" s="9" t="str">
        <f>VLOOKUP($A635,Basis!$A:$P,9,FALSE)</f>
        <v>Hilversum</v>
      </c>
      <c r="H635" s="9" t="str">
        <f>VLOOKUP($A635,Basis!$A:$P,11,FALSE)</f>
        <v>PMD</v>
      </c>
      <c r="I635" s="9" t="str">
        <f>VLOOKUP($A635,Basis!$A:$P,13,FALSE)</f>
        <v>OGDUO</v>
      </c>
      <c r="J635" s="9" t="str">
        <f>VLOOKUP($A635,Basis!$A:$P,16,FALSE)</f>
        <v>HMIDUO2023</v>
      </c>
    </row>
    <row r="636" spans="1:10" x14ac:dyDescent="0.25">
      <c r="A636" s="9" t="s">
        <v>5149</v>
      </c>
      <c r="B636" s="9">
        <f>VLOOKUP($A636,Basis!$A:$P,4,FALSE)</f>
        <v>52.223747000000003</v>
      </c>
      <c r="C636" s="9">
        <f>VLOOKUP($A636,Basis!$A:$P,5,FALSE)</f>
        <v>5.2003899000000002</v>
      </c>
      <c r="D636" s="9" t="str">
        <f>VLOOKUP($A636,Basis!$A:$P,6,FALSE)</f>
        <v>Minckelersstraat</v>
      </c>
      <c r="E636" s="9" t="str">
        <f>VLOOKUP($A636,Basis!$A:$P,7,FALSE)</f>
        <v>156</v>
      </c>
      <c r="F636" s="9" t="str">
        <f>VLOOKUP($A636,Basis!$A:$P,8,FALSE)</f>
        <v>1223LJ</v>
      </c>
      <c r="G636" s="9" t="str">
        <f>VLOOKUP($A636,Basis!$A:$P,9,FALSE)</f>
        <v>Hilversum</v>
      </c>
      <c r="H636" s="9" t="str">
        <f>VLOOKUP($A636,Basis!$A:$P,11,FALSE)</f>
        <v>REST</v>
      </c>
      <c r="I636" s="9" t="str">
        <f>VLOOKUP($A636,Basis!$A:$P,13,FALSE)</f>
        <v>OGDUO</v>
      </c>
      <c r="J636" s="9" t="str">
        <f>VLOOKUP($A636,Basis!$A:$P,16,FALSE)</f>
        <v>HMIDUO2022</v>
      </c>
    </row>
    <row r="637" spans="1:10" x14ac:dyDescent="0.25">
      <c r="A637" s="9" t="s">
        <v>4997</v>
      </c>
      <c r="B637" s="9">
        <f>VLOOKUP($A637,Basis!$A:$P,4,FALSE)</f>
        <v>52.223952113000003</v>
      </c>
      <c r="C637" s="9">
        <f>VLOOKUP($A637,Basis!$A:$P,5,FALSE)</f>
        <v>5.1995718000000002</v>
      </c>
      <c r="D637" s="9" t="str">
        <f>VLOOKUP($A637,Basis!$A:$P,6,FALSE)</f>
        <v>Minckelersstraat</v>
      </c>
      <c r="E637" s="9" t="str">
        <f>VLOOKUP($A637,Basis!$A:$P,7,FALSE)</f>
        <v>134</v>
      </c>
      <c r="F637" s="9" t="str">
        <f>VLOOKUP($A637,Basis!$A:$P,8,FALSE)</f>
        <v>1223LJ</v>
      </c>
      <c r="G637" s="9" t="str">
        <f>VLOOKUP($A637,Basis!$A:$P,9,FALSE)</f>
        <v>Hilversum</v>
      </c>
      <c r="H637" s="9" t="str">
        <f>VLOOKUP($A637,Basis!$A:$P,11,FALSE)</f>
        <v>REST</v>
      </c>
      <c r="I637" s="9" t="str">
        <f>VLOOKUP($A637,Basis!$A:$P,13,FALSE)</f>
        <v>OGDUO</v>
      </c>
      <c r="J637" s="9" t="str">
        <f>VLOOKUP($A637,Basis!$A:$P,16,FALSE)</f>
        <v>HMIDUO2023</v>
      </c>
    </row>
    <row r="638" spans="1:10" x14ac:dyDescent="0.25">
      <c r="A638" s="9" t="s">
        <v>4981</v>
      </c>
      <c r="B638" s="9">
        <f>VLOOKUP($A638,Basis!$A:$P,4,FALSE)</f>
        <v>52.223747000000003</v>
      </c>
      <c r="C638" s="9">
        <f>VLOOKUP($A638,Basis!$A:$P,5,FALSE)</f>
        <v>5.2003899000000002</v>
      </c>
      <c r="D638" s="9" t="str">
        <f>VLOOKUP($A638,Basis!$A:$P,6,FALSE)</f>
        <v>Minckelersstraat</v>
      </c>
      <c r="E638" s="9" t="str">
        <f>VLOOKUP($A638,Basis!$A:$P,7,FALSE)</f>
        <v>156</v>
      </c>
      <c r="F638" s="9" t="str">
        <f>VLOOKUP($A638,Basis!$A:$P,8,FALSE)</f>
        <v>1223LJ</v>
      </c>
      <c r="G638" s="9" t="str">
        <f>VLOOKUP($A638,Basis!$A:$P,9,FALSE)</f>
        <v>Hilversum</v>
      </c>
      <c r="H638" s="9" t="str">
        <f>VLOOKUP($A638,Basis!$A:$P,11,FALSE)</f>
        <v>PMD</v>
      </c>
      <c r="I638" s="9" t="str">
        <f>VLOOKUP($A638,Basis!$A:$P,13,FALSE)</f>
        <v>OGDUO</v>
      </c>
      <c r="J638" s="9" t="str">
        <f>VLOOKUP($A638,Basis!$A:$P,16,FALSE)</f>
        <v>HMIDUO2022</v>
      </c>
    </row>
    <row r="639" spans="1:10" x14ac:dyDescent="0.25">
      <c r="A639" s="9" t="s">
        <v>5003</v>
      </c>
      <c r="B639" s="9">
        <f>VLOOKUP($A639,Basis!$A:$P,4,FALSE)</f>
        <v>52.223952113000003</v>
      </c>
      <c r="C639" s="9">
        <f>VLOOKUP($A639,Basis!$A:$P,5,FALSE)</f>
        <v>5.1995718000000002</v>
      </c>
      <c r="D639" s="9" t="str">
        <f>VLOOKUP($A639,Basis!$A:$P,6,FALSE)</f>
        <v>Minckelersstraat</v>
      </c>
      <c r="E639" s="9" t="str">
        <f>VLOOKUP($A639,Basis!$A:$P,7,FALSE)</f>
        <v>134</v>
      </c>
      <c r="F639" s="9" t="str">
        <f>VLOOKUP($A639,Basis!$A:$P,8,FALSE)</f>
        <v>1223LJ</v>
      </c>
      <c r="G639" s="9" t="str">
        <f>VLOOKUP($A639,Basis!$A:$P,9,FALSE)</f>
        <v>Hilversum</v>
      </c>
      <c r="H639" s="9" t="str">
        <f>VLOOKUP($A639,Basis!$A:$P,11,FALSE)</f>
        <v>PMD</v>
      </c>
      <c r="I639" s="9" t="str">
        <f>VLOOKUP($A639,Basis!$A:$P,13,FALSE)</f>
        <v>OGDUO</v>
      </c>
      <c r="J639" s="9" t="str">
        <f>VLOOKUP($A639,Basis!$A:$P,16,FALSE)</f>
        <v>HMIDUO2023</v>
      </c>
    </row>
    <row r="640" spans="1:10" x14ac:dyDescent="0.25">
      <c r="A640" s="9" t="s">
        <v>2063</v>
      </c>
      <c r="B640" s="9">
        <f>VLOOKUP($A640,Basis!$A:$P,4,FALSE)</f>
        <v>52.223974303391003</v>
      </c>
      <c r="C640" s="9">
        <f>VLOOKUP($A640,Basis!$A:$P,5,FALSE)</f>
        <v>5.2006520703483403</v>
      </c>
      <c r="D640" s="9" t="str">
        <f>VLOOKUP($A640,Basis!$A:$P,6,FALSE)</f>
        <v>Röntgenstraat</v>
      </c>
      <c r="E640" s="9" t="str">
        <f>VLOOKUP($A640,Basis!$A:$P,7,FALSE)</f>
        <v>81</v>
      </c>
      <c r="F640" s="9" t="str">
        <f>VLOOKUP($A640,Basis!$A:$P,8,FALSE)</f>
        <v>1223LV</v>
      </c>
      <c r="G640" s="9" t="str">
        <f>VLOOKUP($A640,Basis!$A:$P,9,FALSE)</f>
        <v>Hilversum</v>
      </c>
      <c r="H640" s="9" t="str">
        <f>VLOOKUP($A640,Basis!$A:$P,11,FALSE)</f>
        <v>REST</v>
      </c>
      <c r="I640" s="9" t="str">
        <f>VLOOKUP($A640,Basis!$A:$P,13,FALSE)</f>
        <v>Ondergronds</v>
      </c>
      <c r="J640" s="9" t="str">
        <f>VLOOKUP($A640,Basis!$A:$P,16,FALSE)</f>
        <v>HMISOL2017</v>
      </c>
    </row>
    <row r="641" spans="1:10" x14ac:dyDescent="0.25">
      <c r="A641" s="9" t="s">
        <v>1461</v>
      </c>
      <c r="B641" s="9">
        <f>VLOOKUP($A641,Basis!$A:$P,4,FALSE)</f>
        <v>52.225250244140597</v>
      </c>
      <c r="C641" s="9">
        <f>VLOOKUP($A641,Basis!$A:$P,5,FALSE)</f>
        <v>5.2034602165222203</v>
      </c>
      <c r="D641" s="9" t="str">
        <f>VLOOKUP($A641,Basis!$A:$P,6,FALSE)</f>
        <v>Jan de Clerstraat</v>
      </c>
      <c r="E641" s="9" t="str">
        <f>VLOOKUP($A641,Basis!$A:$P,7,FALSE)</f>
        <v>2</v>
      </c>
      <c r="F641" s="9" t="str">
        <f>VLOOKUP($A641,Basis!$A:$P,8,FALSE)</f>
        <v>1223MA</v>
      </c>
      <c r="G641" s="9" t="str">
        <f>VLOOKUP($A641,Basis!$A:$P,9,FALSE)</f>
        <v>Hilversum</v>
      </c>
      <c r="H641" s="9" t="str">
        <f>VLOOKUP($A641,Basis!$A:$P,11,FALSE)</f>
        <v>REST</v>
      </c>
      <c r="I641" s="9" t="str">
        <f>VLOOKUP($A641,Basis!$A:$P,13,FALSE)</f>
        <v>Ondergronds</v>
      </c>
      <c r="J641" s="9" t="str">
        <f>VLOOKUP($A641,Basis!$A:$P,16,FALSE)</f>
        <v>HMISOL2017</v>
      </c>
    </row>
    <row r="642" spans="1:10" x14ac:dyDescent="0.25">
      <c r="A642" s="9" t="s">
        <v>1132</v>
      </c>
      <c r="B642" s="9">
        <f>VLOOKUP($A642,Basis!$A:$P,4,FALSE)</f>
        <v>52.225673675537102</v>
      </c>
      <c r="C642" s="9">
        <f>VLOOKUP($A642,Basis!$A:$P,5,FALSE)</f>
        <v>5.2035598754882804</v>
      </c>
      <c r="D642" s="9" t="str">
        <f>VLOOKUP($A642,Basis!$A:$P,6,FALSE)</f>
        <v>Dolf van der Lindenstraat</v>
      </c>
      <c r="E642" s="9" t="str">
        <f>VLOOKUP($A642,Basis!$A:$P,7,FALSE)</f>
        <v>19</v>
      </c>
      <c r="F642" s="9" t="str">
        <f>VLOOKUP($A642,Basis!$A:$P,8,FALSE)</f>
        <v>1223MB</v>
      </c>
      <c r="G642" s="9" t="str">
        <f>VLOOKUP($A642,Basis!$A:$P,9,FALSE)</f>
        <v>Hilversum</v>
      </c>
      <c r="H642" s="9" t="str">
        <f>VLOOKUP($A642,Basis!$A:$P,11,FALSE)</f>
        <v>REST</v>
      </c>
      <c r="I642" s="9" t="str">
        <f>VLOOKUP($A642,Basis!$A:$P,13,FALSE)</f>
        <v>Ondergronds</v>
      </c>
      <c r="J642" s="9" t="str">
        <f>VLOOKUP($A642,Basis!$A:$P,16,FALSE)</f>
        <v>HMISOL2017</v>
      </c>
    </row>
    <row r="643" spans="1:10" x14ac:dyDescent="0.25">
      <c r="A643" s="9" t="s">
        <v>618</v>
      </c>
      <c r="B643" s="9">
        <f>VLOOKUP($A643,Basis!$A:$P,4,FALSE)</f>
        <v>52.225673675537102</v>
      </c>
      <c r="C643" s="9">
        <f>VLOOKUP($A643,Basis!$A:$P,5,FALSE)</f>
        <v>5.2035598754882804</v>
      </c>
      <c r="D643" s="9" t="str">
        <f>VLOOKUP($A643,Basis!$A:$P,6,FALSE)</f>
        <v>Dolf van der Lindenstraat</v>
      </c>
      <c r="E643" s="9" t="str">
        <f>VLOOKUP($A643,Basis!$A:$P,7,FALSE)</f>
        <v>19</v>
      </c>
      <c r="F643" s="9" t="str">
        <f>VLOOKUP($A643,Basis!$A:$P,8,FALSE)</f>
        <v>1223MB</v>
      </c>
      <c r="G643" s="9" t="str">
        <f>VLOOKUP($A643,Basis!$A:$P,9,FALSE)</f>
        <v>Hilversum</v>
      </c>
      <c r="H643" s="9" t="str">
        <f>VLOOKUP($A643,Basis!$A:$P,11,FALSE)</f>
        <v>REST</v>
      </c>
      <c r="I643" s="9" t="str">
        <f>VLOOKUP($A643,Basis!$A:$P,13,FALSE)</f>
        <v>Ondergronds</v>
      </c>
      <c r="J643" s="9" t="str">
        <f>VLOOKUP($A643,Basis!$A:$P,16,FALSE)</f>
        <v>HMISOL2017</v>
      </c>
    </row>
    <row r="644" spans="1:10" x14ac:dyDescent="0.25">
      <c r="A644" s="9" t="s">
        <v>5610</v>
      </c>
      <c r="B644" s="9">
        <f>VLOOKUP($A644,Basis!$A:$P,4,FALSE)</f>
        <v>52.22363</v>
      </c>
      <c r="C644" s="9">
        <f>VLOOKUP($A644,Basis!$A:$P,5,FALSE)</f>
        <v>5.2030269999999996</v>
      </c>
      <c r="D644" s="9" t="str">
        <f>VLOOKUP($A644,Basis!$A:$P,6,FALSE)</f>
        <v>Rogier van Otterloostraat</v>
      </c>
      <c r="E644" s="9" t="str">
        <f>VLOOKUP($A644,Basis!$A:$P,7,FALSE)</f>
        <v>3</v>
      </c>
      <c r="F644" s="9" t="str">
        <f>VLOOKUP($A644,Basis!$A:$P,8,FALSE)</f>
        <v>1223ME</v>
      </c>
      <c r="G644" s="9" t="str">
        <f>VLOOKUP($A644,Basis!$A:$P,9,FALSE)</f>
        <v>Hilversum</v>
      </c>
      <c r="H644" s="9" t="str">
        <f>VLOOKUP($A644,Basis!$A:$P,11,FALSE)</f>
        <v>GLAS</v>
      </c>
      <c r="I644" s="9" t="str">
        <f>VLOOKUP($A644,Basis!$A:$P,13,FALSE)</f>
        <v>Ondergronds</v>
      </c>
      <c r="J644" s="9" t="str">
        <f>VLOOKUP($A644,Basis!$A:$P,16,FALSE)</f>
        <v>Onbekend</v>
      </c>
    </row>
    <row r="645" spans="1:10" x14ac:dyDescent="0.25">
      <c r="A645" s="9" t="s">
        <v>1287</v>
      </c>
      <c r="B645" s="9">
        <f>VLOOKUP($A645,Basis!$A:$P,4,FALSE)</f>
        <v>52.224281311035199</v>
      </c>
      <c r="C645" s="9">
        <f>VLOOKUP($A645,Basis!$A:$P,5,FALSE)</f>
        <v>5.2037892341613796</v>
      </c>
      <c r="D645" s="9" t="str">
        <f>VLOOKUP($A645,Basis!$A:$P,6,FALSE)</f>
        <v>Rogier van Otterloostraat</v>
      </c>
      <c r="E645" s="9" t="str">
        <f>VLOOKUP($A645,Basis!$A:$P,7,FALSE)</f>
        <v>20</v>
      </c>
      <c r="F645" s="9" t="str">
        <f>VLOOKUP($A645,Basis!$A:$P,8,FALSE)</f>
        <v>1223ME</v>
      </c>
      <c r="G645" s="9" t="str">
        <f>VLOOKUP($A645,Basis!$A:$P,9,FALSE)</f>
        <v>Hilversum</v>
      </c>
      <c r="H645" s="9" t="str">
        <f>VLOOKUP($A645,Basis!$A:$P,11,FALSE)</f>
        <v>REST</v>
      </c>
      <c r="I645" s="9" t="str">
        <f>VLOOKUP($A645,Basis!$A:$P,13,FALSE)</f>
        <v>Ondergronds</v>
      </c>
      <c r="J645" s="9" t="str">
        <f>VLOOKUP($A645,Basis!$A:$P,16,FALSE)</f>
        <v>HMISOL2017</v>
      </c>
    </row>
    <row r="646" spans="1:10" x14ac:dyDescent="0.25">
      <c r="A646" s="9" t="s">
        <v>1410</v>
      </c>
      <c r="B646" s="9">
        <f>VLOOKUP($A646,Basis!$A:$P,4,FALSE)</f>
        <v>52.224891662597699</v>
      </c>
      <c r="C646" s="9">
        <f>VLOOKUP($A646,Basis!$A:$P,5,FALSE)</f>
        <v>5.2034411430358896</v>
      </c>
      <c r="D646" s="9" t="str">
        <f>VLOOKUP($A646,Basis!$A:$P,6,FALSE)</f>
        <v>Rogier van Otterloostraat</v>
      </c>
      <c r="E646" s="9" t="str">
        <f>VLOOKUP($A646,Basis!$A:$P,7,FALSE)</f>
        <v>27</v>
      </c>
      <c r="F646" s="9" t="str">
        <f>VLOOKUP($A646,Basis!$A:$P,8,FALSE)</f>
        <v>1223ME</v>
      </c>
      <c r="G646" s="9" t="str">
        <f>VLOOKUP($A646,Basis!$A:$P,9,FALSE)</f>
        <v>Hilversum</v>
      </c>
      <c r="H646" s="9" t="str">
        <f>VLOOKUP($A646,Basis!$A:$P,11,FALSE)</f>
        <v>REST</v>
      </c>
      <c r="I646" s="9" t="str">
        <f>VLOOKUP($A646,Basis!$A:$P,13,FALSE)</f>
        <v>Ondergronds</v>
      </c>
      <c r="J646" s="9" t="str">
        <f>VLOOKUP($A646,Basis!$A:$P,16,FALSE)</f>
        <v>HMISOL2017</v>
      </c>
    </row>
    <row r="647" spans="1:10" x14ac:dyDescent="0.25">
      <c r="A647" s="9" t="s">
        <v>4372</v>
      </c>
      <c r="B647" s="9">
        <f>VLOOKUP($A647,Basis!$A:$P,4,FALSE)</f>
        <v>52.224662000000002</v>
      </c>
      <c r="C647" s="9">
        <f>VLOOKUP($A647,Basis!$A:$P,5,FALSE)</f>
        <v>5.2037829999999996</v>
      </c>
      <c r="D647" s="9" t="str">
        <f>VLOOKUP($A647,Basis!$A:$P,6,FALSE)</f>
        <v>Rita Reyshof</v>
      </c>
      <c r="E647" s="9" t="str">
        <f>VLOOKUP($A647,Basis!$A:$P,7,FALSE)</f>
        <v>2</v>
      </c>
      <c r="F647" s="9" t="str">
        <f>VLOOKUP($A647,Basis!$A:$P,8,FALSE)</f>
        <v>1223MH</v>
      </c>
      <c r="G647" s="9" t="str">
        <f>VLOOKUP($A647,Basis!$A:$P,9,FALSE)</f>
        <v>Hilversum</v>
      </c>
      <c r="H647" s="9" t="str">
        <f>VLOOKUP($A647,Basis!$A:$P,11,FALSE)</f>
        <v>GFT</v>
      </c>
      <c r="I647" s="9" t="str">
        <f>VLOOKUP($A647,Basis!$A:$P,13,FALSE)</f>
        <v>Bovengronds</v>
      </c>
      <c r="J647" s="9" t="str">
        <f>VLOOKUP($A647,Basis!$A:$P,16,FALSE)</f>
        <v>MCBG242021</v>
      </c>
    </row>
    <row r="648" spans="1:10" x14ac:dyDescent="0.25">
      <c r="A648" s="9" t="s">
        <v>284</v>
      </c>
      <c r="B648" s="9">
        <f>VLOOKUP($A648,Basis!$A:$P,4,FALSE)</f>
        <v>52.224491999999998</v>
      </c>
      <c r="C648" s="9">
        <f>VLOOKUP($A648,Basis!$A:$P,5,FALSE)</f>
        <v>5.2037509999999996</v>
      </c>
      <c r="D648" s="9" t="str">
        <f>VLOOKUP($A648,Basis!$A:$P,6,FALSE)</f>
        <v>Rita Reyshof</v>
      </c>
      <c r="E648" s="9" t="str">
        <f>VLOOKUP($A648,Basis!$A:$P,7,FALSE)</f>
        <v>2</v>
      </c>
      <c r="F648" s="9" t="str">
        <f>VLOOKUP($A648,Basis!$A:$P,8,FALSE)</f>
        <v>1223MH</v>
      </c>
      <c r="G648" s="9" t="str">
        <f>VLOOKUP($A648,Basis!$A:$P,9,FALSE)</f>
        <v>Hilversum</v>
      </c>
      <c r="H648" s="9" t="str">
        <f>VLOOKUP($A648,Basis!$A:$P,11,FALSE)</f>
        <v>OPK</v>
      </c>
      <c r="I648" s="9" t="str">
        <f>VLOOKUP($A648,Basis!$A:$P,13,FALSE)</f>
        <v>Ondergronds</v>
      </c>
      <c r="J648" s="9" t="str">
        <f>VLOOKUP($A648,Basis!$A:$P,16,FALSE)</f>
        <v>HMISOL2021</v>
      </c>
    </row>
    <row r="649" spans="1:10" x14ac:dyDescent="0.25">
      <c r="A649" s="9" t="s">
        <v>1182</v>
      </c>
      <c r="B649" s="9">
        <f>VLOOKUP($A649,Basis!$A:$P,4,FALSE)</f>
        <v>52.224491999999998</v>
      </c>
      <c r="C649" s="9">
        <f>VLOOKUP($A649,Basis!$A:$P,5,FALSE)</f>
        <v>5.2037509999999996</v>
      </c>
      <c r="D649" s="9" t="str">
        <f>VLOOKUP($A649,Basis!$A:$P,6,FALSE)</f>
        <v>Rita Reyshof</v>
      </c>
      <c r="E649" s="9" t="str">
        <f>VLOOKUP($A649,Basis!$A:$P,7,FALSE)</f>
        <v>2</v>
      </c>
      <c r="F649" s="9" t="str">
        <f>VLOOKUP($A649,Basis!$A:$P,8,FALSE)</f>
        <v>1223MH</v>
      </c>
      <c r="G649" s="9" t="str">
        <f>VLOOKUP($A649,Basis!$A:$P,9,FALSE)</f>
        <v>Hilversum</v>
      </c>
      <c r="H649" s="9" t="str">
        <f>VLOOKUP($A649,Basis!$A:$P,11,FALSE)</f>
        <v>PMD</v>
      </c>
      <c r="I649" s="9" t="str">
        <f>VLOOKUP($A649,Basis!$A:$P,13,FALSE)</f>
        <v>OGDUO</v>
      </c>
      <c r="J649" s="9" t="str">
        <f>VLOOKUP($A649,Basis!$A:$P,16,FALSE)</f>
        <v>HMIDUO2019</v>
      </c>
    </row>
    <row r="650" spans="1:10" x14ac:dyDescent="0.25">
      <c r="A650" s="9" t="s">
        <v>1466</v>
      </c>
      <c r="B650" s="9">
        <f>VLOOKUP($A650,Basis!$A:$P,4,FALSE)</f>
        <v>52.223289489746101</v>
      </c>
      <c r="C650" s="9">
        <f>VLOOKUP($A650,Basis!$A:$P,5,FALSE)</f>
        <v>5.2060680389404297</v>
      </c>
      <c r="D650" s="9" t="str">
        <f>VLOOKUP($A650,Basis!$A:$P,6,FALSE)</f>
        <v>Tony van Verrestraat</v>
      </c>
      <c r="E650" s="9" t="str">
        <f>VLOOKUP($A650,Basis!$A:$P,7,FALSE)</f>
        <v>12</v>
      </c>
      <c r="F650" s="9" t="str">
        <f>VLOOKUP($A650,Basis!$A:$P,8,FALSE)</f>
        <v>1223ML</v>
      </c>
      <c r="G650" s="9" t="str">
        <f>VLOOKUP($A650,Basis!$A:$P,9,FALSE)</f>
        <v>Hilversum</v>
      </c>
      <c r="H650" s="9" t="str">
        <f>VLOOKUP($A650,Basis!$A:$P,11,FALSE)</f>
        <v>REST</v>
      </c>
      <c r="I650" s="9" t="str">
        <f>VLOOKUP($A650,Basis!$A:$P,13,FALSE)</f>
        <v>Ondergronds</v>
      </c>
      <c r="J650" s="9" t="str">
        <f>VLOOKUP($A650,Basis!$A:$P,16,FALSE)</f>
        <v>HMISOL2017</v>
      </c>
    </row>
    <row r="651" spans="1:10" x14ac:dyDescent="0.25">
      <c r="A651" s="9" t="s">
        <v>1425</v>
      </c>
      <c r="B651" s="9">
        <f>VLOOKUP($A651,Basis!$A:$P,4,FALSE)</f>
        <v>52.222766876220703</v>
      </c>
      <c r="C651" s="9">
        <f>VLOOKUP($A651,Basis!$A:$P,5,FALSE)</f>
        <v>5.2050900459289604</v>
      </c>
      <c r="D651" s="9" t="str">
        <f>VLOOKUP($A651,Basis!$A:$P,6,FALSE)</f>
        <v>Tony van Verrestraat</v>
      </c>
      <c r="E651" s="9" t="str">
        <f>VLOOKUP($A651,Basis!$A:$P,7,FALSE)</f>
        <v>1</v>
      </c>
      <c r="F651" s="9" t="str">
        <f>VLOOKUP($A651,Basis!$A:$P,8,FALSE)</f>
        <v>1223ML</v>
      </c>
      <c r="G651" s="9" t="str">
        <f>VLOOKUP($A651,Basis!$A:$P,9,FALSE)</f>
        <v>Hilversum</v>
      </c>
      <c r="H651" s="9" t="str">
        <f>VLOOKUP($A651,Basis!$A:$P,11,FALSE)</f>
        <v>REST</v>
      </c>
      <c r="I651" s="9" t="str">
        <f>VLOOKUP($A651,Basis!$A:$P,13,FALSE)</f>
        <v>Ondergronds</v>
      </c>
      <c r="J651" s="9" t="str">
        <f>VLOOKUP($A651,Basis!$A:$P,16,FALSE)</f>
        <v>HMISOL2017</v>
      </c>
    </row>
    <row r="652" spans="1:10" x14ac:dyDescent="0.25">
      <c r="A652" s="9" t="s">
        <v>5031</v>
      </c>
      <c r="B652" s="9">
        <f>VLOOKUP($A652,Basis!$A:$P,4,FALSE)</f>
        <v>52.22269</v>
      </c>
      <c r="C652" s="9">
        <f>VLOOKUP($A652,Basis!$A:$P,5,FALSE)</f>
        <v>5.2027599999999996</v>
      </c>
      <c r="D652" s="9" t="str">
        <f>VLOOKUP($A652,Basis!$A:$P,6,FALSE)</f>
        <v>Joop Stokkermansstraat</v>
      </c>
      <c r="E652" s="9" t="str">
        <f>VLOOKUP($A652,Basis!$A:$P,7,FALSE)</f>
        <v>13</v>
      </c>
      <c r="F652" s="9" t="str">
        <f>VLOOKUP($A652,Basis!$A:$P,8,FALSE)</f>
        <v>1223MV</v>
      </c>
      <c r="G652" s="9" t="str">
        <f>VLOOKUP($A652,Basis!$A:$P,9,FALSE)</f>
        <v>Hilversum</v>
      </c>
      <c r="H652" s="9" t="str">
        <f>VLOOKUP($A652,Basis!$A:$P,11,FALSE)</f>
        <v>PMD</v>
      </c>
      <c r="I652" s="9" t="str">
        <f>VLOOKUP($A652,Basis!$A:$P,13,FALSE)</f>
        <v>Bovengronds</v>
      </c>
      <c r="J652" s="9" t="str">
        <f>VLOOKUP($A652,Basis!$A:$P,16,FALSE)</f>
        <v>SULBOV204</v>
      </c>
    </row>
    <row r="653" spans="1:10" x14ac:dyDescent="0.25">
      <c r="A653" s="9" t="s">
        <v>4007</v>
      </c>
      <c r="B653" s="9">
        <f>VLOOKUP($A653,Basis!$A:$P,4,FALSE)</f>
        <v>52.22269</v>
      </c>
      <c r="C653" s="9">
        <f>VLOOKUP($A653,Basis!$A:$P,5,FALSE)</f>
        <v>5.2027599999999996</v>
      </c>
      <c r="D653" s="9" t="str">
        <f>VLOOKUP($A653,Basis!$A:$P,6,FALSE)</f>
        <v>Joop Stokkermansstraat</v>
      </c>
      <c r="E653" s="9" t="str">
        <f>VLOOKUP($A653,Basis!$A:$P,7,FALSE)</f>
        <v>13</v>
      </c>
      <c r="F653" s="9" t="str">
        <f>VLOOKUP($A653,Basis!$A:$P,8,FALSE)</f>
        <v>1223MV</v>
      </c>
      <c r="G653" s="9" t="str">
        <f>VLOOKUP($A653,Basis!$A:$P,9,FALSE)</f>
        <v>Hilversum</v>
      </c>
      <c r="H653" s="9" t="str">
        <f>VLOOKUP($A653,Basis!$A:$P,11,FALSE)</f>
        <v>REST</v>
      </c>
      <c r="I653" s="9" t="str">
        <f>VLOOKUP($A653,Basis!$A:$P,13,FALSE)</f>
        <v>Tijdelijk</v>
      </c>
      <c r="J653" s="9" t="str">
        <f>VLOOKUP($A653,Basis!$A:$P,16,FALSE)</f>
        <v>Onbekend</v>
      </c>
    </row>
    <row r="654" spans="1:10" x14ac:dyDescent="0.25">
      <c r="A654" s="9" t="s">
        <v>4012</v>
      </c>
      <c r="B654" s="9">
        <f>VLOOKUP($A654,Basis!$A:$P,4,FALSE)</f>
        <v>52.22269</v>
      </c>
      <c r="C654" s="9">
        <f>VLOOKUP($A654,Basis!$A:$P,5,FALSE)</f>
        <v>5.2027599999999996</v>
      </c>
      <c r="D654" s="9" t="str">
        <f>VLOOKUP($A654,Basis!$A:$P,6,FALSE)</f>
        <v>Joop Stokkermansstraat</v>
      </c>
      <c r="E654" s="9" t="str">
        <f>VLOOKUP($A654,Basis!$A:$P,7,FALSE)</f>
        <v>13</v>
      </c>
      <c r="F654" s="9" t="str">
        <f>VLOOKUP($A654,Basis!$A:$P,8,FALSE)</f>
        <v>1223MV</v>
      </c>
      <c r="G654" s="9" t="str">
        <f>VLOOKUP($A654,Basis!$A:$P,9,FALSE)</f>
        <v>Hilversum</v>
      </c>
      <c r="H654" s="9" t="str">
        <f>VLOOKUP($A654,Basis!$A:$P,11,FALSE)</f>
        <v>REST</v>
      </c>
      <c r="I654" s="9" t="str">
        <f>VLOOKUP($A654,Basis!$A:$P,13,FALSE)</f>
        <v>Tijdelijk</v>
      </c>
      <c r="J654" s="9" t="str">
        <f>VLOOKUP($A654,Basis!$A:$P,16,FALSE)</f>
        <v>BAMBOV2014</v>
      </c>
    </row>
    <row r="655" spans="1:10" x14ac:dyDescent="0.25">
      <c r="A655" s="9" t="s">
        <v>3452</v>
      </c>
      <c r="B655" s="9">
        <f>VLOOKUP($A655,Basis!$A:$P,4,FALSE)</f>
        <v>52.225758014295501</v>
      </c>
      <c r="C655" s="9">
        <f>VLOOKUP($A655,Basis!$A:$P,5,FALSE)</f>
        <v>5.2022241801071898</v>
      </c>
      <c r="D655" s="9" t="str">
        <f>VLOOKUP($A655,Basis!$A:$P,6,FALSE)</f>
        <v>Anthony Fokkerweg</v>
      </c>
      <c r="E655" s="9" t="str">
        <f>VLOOKUP($A655,Basis!$A:$P,7,FALSE)</f>
        <v>48</v>
      </c>
      <c r="F655" s="9" t="str">
        <f>VLOOKUP($A655,Basis!$A:$P,8,FALSE)</f>
        <v>1223NG</v>
      </c>
      <c r="G655" s="9" t="str">
        <f>VLOOKUP($A655,Basis!$A:$P,9,FALSE)</f>
        <v>Hilversum</v>
      </c>
      <c r="H655" s="9" t="str">
        <f>VLOOKUP($A655,Basis!$A:$P,11,FALSE)</f>
        <v>REST</v>
      </c>
      <c r="I655" s="9" t="str">
        <f>VLOOKUP($A655,Basis!$A:$P,13,FALSE)</f>
        <v>Semi</v>
      </c>
      <c r="J655" s="9" t="str">
        <f>VLOOKUP($A655,Basis!$A:$P,16,FALSE)</f>
        <v>KIKDUO2016</v>
      </c>
    </row>
    <row r="656" spans="1:10" x14ac:dyDescent="0.25">
      <c r="A656" s="9" t="s">
        <v>3482</v>
      </c>
      <c r="B656" s="9">
        <f>VLOOKUP($A656,Basis!$A:$P,4,FALSE)</f>
        <v>52.223925311167001</v>
      </c>
      <c r="C656" s="9">
        <f>VLOOKUP($A656,Basis!$A:$P,5,FALSE)</f>
        <v>5.2016076073098896</v>
      </c>
      <c r="D656" s="9" t="str">
        <f>VLOOKUP($A656,Basis!$A:$P,6,FALSE)</f>
        <v>Anthony Fokkerweg</v>
      </c>
      <c r="E656" s="9" t="str">
        <f>VLOOKUP($A656,Basis!$A:$P,7,FALSE)</f>
        <v>78K</v>
      </c>
      <c r="F656" s="9" t="str">
        <f>VLOOKUP($A656,Basis!$A:$P,8,FALSE)</f>
        <v>1223NG</v>
      </c>
      <c r="G656" s="9" t="str">
        <f>VLOOKUP($A656,Basis!$A:$P,9,FALSE)</f>
        <v>Hilversum</v>
      </c>
      <c r="H656" s="9" t="str">
        <f>VLOOKUP($A656,Basis!$A:$P,11,FALSE)</f>
        <v>REST</v>
      </c>
      <c r="I656" s="9" t="str">
        <f>VLOOKUP($A656,Basis!$A:$P,13,FALSE)</f>
        <v>Semi</v>
      </c>
      <c r="J656" s="9" t="str">
        <f>VLOOKUP($A656,Basis!$A:$P,16,FALSE)</f>
        <v>KIKDUO2016</v>
      </c>
    </row>
    <row r="657" spans="1:10" x14ac:dyDescent="0.25">
      <c r="A657" s="9" t="s">
        <v>3434</v>
      </c>
      <c r="B657" s="9">
        <f>VLOOKUP($A657,Basis!$A:$P,4,FALSE)</f>
        <v>52.223262051169002</v>
      </c>
      <c r="C657" s="9">
        <f>VLOOKUP($A657,Basis!$A:$P,5,FALSE)</f>
        <v>5.2014246303636602</v>
      </c>
      <c r="D657" s="9" t="str">
        <f>VLOOKUP($A657,Basis!$A:$P,6,FALSE)</f>
        <v>Anthony Fokkerweg</v>
      </c>
      <c r="E657" s="9" t="str">
        <f>VLOOKUP($A657,Basis!$A:$P,7,FALSE)</f>
        <v>88</v>
      </c>
      <c r="F657" s="9" t="str">
        <f>VLOOKUP($A657,Basis!$A:$P,8,FALSE)</f>
        <v>1223NH</v>
      </c>
      <c r="G657" s="9" t="str">
        <f>VLOOKUP($A657,Basis!$A:$P,9,FALSE)</f>
        <v>Hilversum</v>
      </c>
      <c r="H657" s="9" t="str">
        <f>VLOOKUP($A657,Basis!$A:$P,11,FALSE)</f>
        <v>REST</v>
      </c>
      <c r="I657" s="9" t="str">
        <f>VLOOKUP($A657,Basis!$A:$P,13,FALSE)</f>
        <v>Semi</v>
      </c>
      <c r="J657" s="9" t="str">
        <f>VLOOKUP($A657,Basis!$A:$P,16,FALSE)</f>
        <v>KIKSOL2014</v>
      </c>
    </row>
    <row r="658" spans="1:10" x14ac:dyDescent="0.25">
      <c r="A658" s="9" t="s">
        <v>3416</v>
      </c>
      <c r="B658" s="9">
        <f>VLOOKUP($A658,Basis!$A:$P,4,FALSE)</f>
        <v>52.223295578781702</v>
      </c>
      <c r="C658" s="9">
        <f>VLOOKUP($A658,Basis!$A:$P,5,FALSE)</f>
        <v>5.20141591318436</v>
      </c>
      <c r="D658" s="9" t="str">
        <f>VLOOKUP($A658,Basis!$A:$P,6,FALSE)</f>
        <v>Anthony Fokkerweg</v>
      </c>
      <c r="E658" s="9" t="str">
        <f>VLOOKUP($A658,Basis!$A:$P,7,FALSE)</f>
        <v>88</v>
      </c>
      <c r="F658" s="9" t="str">
        <f>VLOOKUP($A658,Basis!$A:$P,8,FALSE)</f>
        <v>1223NH</v>
      </c>
      <c r="G658" s="9" t="str">
        <f>VLOOKUP($A658,Basis!$A:$P,9,FALSE)</f>
        <v>Hilversum</v>
      </c>
      <c r="H658" s="9" t="str">
        <f>VLOOKUP($A658,Basis!$A:$P,11,FALSE)</f>
        <v>REST</v>
      </c>
      <c r="I658" s="9" t="str">
        <f>VLOOKUP($A658,Basis!$A:$P,13,FALSE)</f>
        <v>Semi</v>
      </c>
      <c r="J658" s="9" t="str">
        <f>VLOOKUP($A658,Basis!$A:$P,16,FALSE)</f>
        <v>KIKSOL2014</v>
      </c>
    </row>
    <row r="659" spans="1:10" x14ac:dyDescent="0.25">
      <c r="A659" s="9" t="s">
        <v>3861</v>
      </c>
      <c r="B659" s="9">
        <f>VLOOKUP($A659,Basis!$A:$P,4,FALSE)</f>
        <v>52.222684999999998</v>
      </c>
      <c r="C659" s="9">
        <f>VLOOKUP($A659,Basis!$A:$P,5,FALSE)</f>
        <v>5.2010009999999998</v>
      </c>
      <c r="D659" s="9" t="str">
        <f>VLOOKUP($A659,Basis!$A:$P,6,FALSE)</f>
        <v>Anthony Fokkerweg</v>
      </c>
      <c r="E659" s="9" t="str">
        <f>VLOOKUP($A659,Basis!$A:$P,7,FALSE)</f>
        <v>128</v>
      </c>
      <c r="F659" s="9" t="str">
        <f>VLOOKUP($A659,Basis!$A:$P,8,FALSE)</f>
        <v>1223NH</v>
      </c>
      <c r="G659" s="9" t="str">
        <f>VLOOKUP($A659,Basis!$A:$P,9,FALSE)</f>
        <v>Hilversum</v>
      </c>
      <c r="H659" s="9" t="str">
        <f>VLOOKUP($A659,Basis!$A:$P,11,FALSE)</f>
        <v>REST</v>
      </c>
      <c r="I659" s="9" t="str">
        <f>VLOOKUP($A659,Basis!$A:$P,13,FALSE)</f>
        <v>Semi</v>
      </c>
      <c r="J659" s="9" t="str">
        <f>VLOOKUP($A659,Basis!$A:$P,16,FALSE)</f>
        <v>KIKSOL2014</v>
      </c>
    </row>
    <row r="660" spans="1:10" x14ac:dyDescent="0.25">
      <c r="A660" s="9" t="s">
        <v>3441</v>
      </c>
      <c r="B660" s="9">
        <f>VLOOKUP($A660,Basis!$A:$P,4,FALSE)</f>
        <v>52.222684999999998</v>
      </c>
      <c r="C660" s="9">
        <f>VLOOKUP($A660,Basis!$A:$P,5,FALSE)</f>
        <v>5.2010009999999998</v>
      </c>
      <c r="D660" s="9" t="str">
        <f>VLOOKUP($A660,Basis!$A:$P,6,FALSE)</f>
        <v>Anthony Fokkerweg</v>
      </c>
      <c r="E660" s="9" t="str">
        <f>VLOOKUP($A660,Basis!$A:$P,7,FALSE)</f>
        <v>128</v>
      </c>
      <c r="F660" s="9" t="str">
        <f>VLOOKUP($A660,Basis!$A:$P,8,FALSE)</f>
        <v>1223NH</v>
      </c>
      <c r="G660" s="9" t="str">
        <f>VLOOKUP($A660,Basis!$A:$P,9,FALSE)</f>
        <v>Hilversum</v>
      </c>
      <c r="H660" s="9" t="str">
        <f>VLOOKUP($A660,Basis!$A:$P,11,FALSE)</f>
        <v>REST</v>
      </c>
      <c r="I660" s="9" t="str">
        <f>VLOOKUP($A660,Basis!$A:$P,13,FALSE)</f>
        <v>Semi</v>
      </c>
      <c r="J660" s="9" t="str">
        <f>VLOOKUP($A660,Basis!$A:$P,16,FALSE)</f>
        <v>KIKSOL2014</v>
      </c>
    </row>
    <row r="661" spans="1:10" x14ac:dyDescent="0.25">
      <c r="A661" s="9" t="s">
        <v>3450</v>
      </c>
      <c r="B661" s="9">
        <f>VLOOKUP($A661,Basis!$A:$P,4,FALSE)</f>
        <v>52.221898483161098</v>
      </c>
      <c r="C661" s="9">
        <f>VLOOKUP($A661,Basis!$A:$P,5,FALSE)</f>
        <v>5.2008748613346398</v>
      </c>
      <c r="D661" s="9" t="str">
        <f>VLOOKUP($A661,Basis!$A:$P,6,FALSE)</f>
        <v>Anthony Fokkerweg</v>
      </c>
      <c r="E661" s="9" t="str">
        <f>VLOOKUP($A661,Basis!$A:$P,7,FALSE)</f>
        <v>178</v>
      </c>
      <c r="F661" s="9" t="str">
        <f>VLOOKUP($A661,Basis!$A:$P,8,FALSE)</f>
        <v>1223NK</v>
      </c>
      <c r="G661" s="9" t="str">
        <f>VLOOKUP($A661,Basis!$A:$P,9,FALSE)</f>
        <v>Hilversum</v>
      </c>
      <c r="H661" s="9" t="str">
        <f>VLOOKUP($A661,Basis!$A:$P,11,FALSE)</f>
        <v>REST</v>
      </c>
      <c r="I661" s="9" t="str">
        <f>VLOOKUP($A661,Basis!$A:$P,13,FALSE)</f>
        <v>Semi</v>
      </c>
      <c r="J661" s="9" t="str">
        <f>VLOOKUP($A661,Basis!$A:$P,16,FALSE)</f>
        <v>KIKSOL2014</v>
      </c>
    </row>
    <row r="662" spans="1:10" x14ac:dyDescent="0.25">
      <c r="A662" s="9" t="s">
        <v>3425</v>
      </c>
      <c r="B662" s="9">
        <f>VLOOKUP($A662,Basis!$A:$P,4,FALSE)</f>
        <v>52.2219006205464</v>
      </c>
      <c r="C662" s="9">
        <f>VLOOKUP($A662,Basis!$A:$P,5,FALSE)</f>
        <v>5.2008488774348098</v>
      </c>
      <c r="D662" s="9" t="str">
        <f>VLOOKUP($A662,Basis!$A:$P,6,FALSE)</f>
        <v>Anthony Fokkerweg</v>
      </c>
      <c r="E662" s="9" t="str">
        <f>VLOOKUP($A662,Basis!$A:$P,7,FALSE)</f>
        <v>178</v>
      </c>
      <c r="F662" s="9" t="str">
        <f>VLOOKUP($A662,Basis!$A:$P,8,FALSE)</f>
        <v>1223NK</v>
      </c>
      <c r="G662" s="9" t="str">
        <f>VLOOKUP($A662,Basis!$A:$P,9,FALSE)</f>
        <v>Hilversum</v>
      </c>
      <c r="H662" s="9" t="str">
        <f>VLOOKUP($A662,Basis!$A:$P,11,FALSE)</f>
        <v>REST</v>
      </c>
      <c r="I662" s="9" t="str">
        <f>VLOOKUP($A662,Basis!$A:$P,13,FALSE)</f>
        <v>Semi</v>
      </c>
      <c r="J662" s="9" t="str">
        <f>VLOOKUP($A662,Basis!$A:$P,16,FALSE)</f>
        <v>KIKSOL2014</v>
      </c>
    </row>
    <row r="663" spans="1:10" x14ac:dyDescent="0.25">
      <c r="A663" s="9" t="s">
        <v>5315</v>
      </c>
      <c r="B663" s="9">
        <f>VLOOKUP($A663,Basis!$A:$P,4,FALSE)</f>
        <v>52.223101</v>
      </c>
      <c r="C663" s="9">
        <f>VLOOKUP($A663,Basis!$A:$P,5,FALSE)</f>
        <v>5.1979829999999998</v>
      </c>
      <c r="D663" s="9" t="str">
        <f>VLOOKUP($A663,Basis!$A:$P,6,FALSE)</f>
        <v>Reigerstraat</v>
      </c>
      <c r="E663" s="9" t="str">
        <f>VLOOKUP($A663,Basis!$A:$P,7,FALSE)</f>
        <v>38</v>
      </c>
      <c r="F663" s="9" t="str">
        <f>VLOOKUP($A663,Basis!$A:$P,8,FALSE)</f>
        <v>1223PC</v>
      </c>
      <c r="G663" s="9" t="str">
        <f>VLOOKUP($A663,Basis!$A:$P,9,FALSE)</f>
        <v>Hilversum</v>
      </c>
      <c r="H663" s="9" t="str">
        <f>VLOOKUP($A663,Basis!$A:$P,11,FALSE)</f>
        <v>GLAS</v>
      </c>
      <c r="I663" s="9" t="str">
        <f>VLOOKUP($A663,Basis!$A:$P,13,FALSE)</f>
        <v>Ondergronds</v>
      </c>
      <c r="J663" s="9" t="str">
        <f>VLOOKUP($A663,Basis!$A:$P,16,FALSE)</f>
        <v>Onbekend</v>
      </c>
    </row>
    <row r="664" spans="1:10" x14ac:dyDescent="0.25">
      <c r="A664" s="9" t="s">
        <v>1894</v>
      </c>
      <c r="B664" s="9">
        <f>VLOOKUP($A664,Basis!$A:$P,4,FALSE)</f>
        <v>52.223121999999996</v>
      </c>
      <c r="C664" s="9">
        <f>VLOOKUP($A664,Basis!$A:$P,5,FALSE)</f>
        <v>5.1979569999999997</v>
      </c>
      <c r="D664" s="9" t="str">
        <f>VLOOKUP($A664,Basis!$A:$P,6,FALSE)</f>
        <v>Reigerstraat</v>
      </c>
      <c r="E664" s="9" t="str">
        <f>VLOOKUP($A664,Basis!$A:$P,7,FALSE)</f>
        <v>38</v>
      </c>
      <c r="F664" s="9" t="str">
        <f>VLOOKUP($A664,Basis!$A:$P,8,FALSE)</f>
        <v>1223PC</v>
      </c>
      <c r="G664" s="9" t="str">
        <f>VLOOKUP($A664,Basis!$A:$P,9,FALSE)</f>
        <v>Hilversum</v>
      </c>
      <c r="H664" s="9" t="str">
        <f>VLOOKUP($A664,Basis!$A:$P,11,FALSE)</f>
        <v>REST</v>
      </c>
      <c r="I664" s="9" t="str">
        <f>VLOOKUP($A664,Basis!$A:$P,13,FALSE)</f>
        <v>OGDUO</v>
      </c>
      <c r="J664" s="9" t="str">
        <f>VLOOKUP($A664,Basis!$A:$P,16,FALSE)</f>
        <v>HMIDUO2021</v>
      </c>
    </row>
    <row r="665" spans="1:10" x14ac:dyDescent="0.25">
      <c r="A665" s="9" t="s">
        <v>4582</v>
      </c>
      <c r="B665" s="9">
        <f>VLOOKUP($A665,Basis!$A:$P,4,FALSE)</f>
        <v>52.223121999999996</v>
      </c>
      <c r="C665" s="9">
        <f>VLOOKUP($A665,Basis!$A:$P,5,FALSE)</f>
        <v>5.1979569999999997</v>
      </c>
      <c r="D665" s="9" t="str">
        <f>VLOOKUP($A665,Basis!$A:$P,6,FALSE)</f>
        <v>Reigerstraat</v>
      </c>
      <c r="E665" s="9" t="str">
        <f>VLOOKUP($A665,Basis!$A:$P,7,FALSE)</f>
        <v>38</v>
      </c>
      <c r="F665" s="9" t="str">
        <f>VLOOKUP($A665,Basis!$A:$P,8,FALSE)</f>
        <v>1223PC</v>
      </c>
      <c r="G665" s="9" t="str">
        <f>VLOOKUP($A665,Basis!$A:$P,9,FALSE)</f>
        <v>Hilversum</v>
      </c>
      <c r="H665" s="9" t="str">
        <f>VLOOKUP($A665,Basis!$A:$P,11,FALSE)</f>
        <v>PMD</v>
      </c>
      <c r="I665" s="9" t="str">
        <f>VLOOKUP($A665,Basis!$A:$P,13,FALSE)</f>
        <v>OGDUO</v>
      </c>
      <c r="J665" s="9" t="str">
        <f>VLOOKUP($A665,Basis!$A:$P,16,FALSE)</f>
        <v>HMIDUO2021</v>
      </c>
    </row>
    <row r="666" spans="1:10" x14ac:dyDescent="0.25">
      <c r="A666" s="9" t="s">
        <v>2059</v>
      </c>
      <c r="B666" s="9">
        <f>VLOOKUP($A666,Basis!$A:$P,4,FALSE)</f>
        <v>52.225342900540902</v>
      </c>
      <c r="C666" s="9">
        <f>VLOOKUP($A666,Basis!$A:$P,5,FALSE)</f>
        <v>5.1975866407204396</v>
      </c>
      <c r="D666" s="9" t="str">
        <f>VLOOKUP($A666,Basis!$A:$P,6,FALSE)</f>
        <v>Daltonstraat</v>
      </c>
      <c r="E666" s="9" t="str">
        <f>VLOOKUP($A666,Basis!$A:$P,7,FALSE)</f>
        <v>2</v>
      </c>
      <c r="F666" s="9" t="str">
        <f>VLOOKUP($A666,Basis!$A:$P,8,FALSE)</f>
        <v>1223RM</v>
      </c>
      <c r="G666" s="9" t="str">
        <f>VLOOKUP($A666,Basis!$A:$P,9,FALSE)</f>
        <v>Hilversum</v>
      </c>
      <c r="H666" s="9" t="str">
        <f>VLOOKUP($A666,Basis!$A:$P,11,FALSE)</f>
        <v>REST</v>
      </c>
      <c r="I666" s="9" t="str">
        <f>VLOOKUP($A666,Basis!$A:$P,13,FALSE)</f>
        <v>Ondergronds</v>
      </c>
      <c r="J666" s="9" t="str">
        <f>VLOOKUP($A666,Basis!$A:$P,16,FALSE)</f>
        <v>HMISOL2017</v>
      </c>
    </row>
    <row r="667" spans="1:10" x14ac:dyDescent="0.25">
      <c r="A667" s="9" t="s">
        <v>2068</v>
      </c>
      <c r="B667" s="9">
        <f>VLOOKUP($A667,Basis!$A:$P,4,FALSE)</f>
        <v>52.225198438439698</v>
      </c>
      <c r="C667" s="9">
        <f>VLOOKUP($A667,Basis!$A:$P,5,FALSE)</f>
        <v>5.1976501755464799</v>
      </c>
      <c r="D667" s="9" t="str">
        <f>VLOOKUP($A667,Basis!$A:$P,6,FALSE)</f>
        <v>Daltonstraat</v>
      </c>
      <c r="E667" s="9" t="str">
        <f>VLOOKUP($A667,Basis!$A:$P,7,FALSE)</f>
        <v>2</v>
      </c>
      <c r="F667" s="9" t="str">
        <f>VLOOKUP($A667,Basis!$A:$P,8,FALSE)</f>
        <v>1223RM</v>
      </c>
      <c r="G667" s="9" t="str">
        <f>VLOOKUP($A667,Basis!$A:$P,9,FALSE)</f>
        <v>Hilversum</v>
      </c>
      <c r="H667" s="9" t="str">
        <f>VLOOKUP($A667,Basis!$A:$P,11,FALSE)</f>
        <v>REST</v>
      </c>
      <c r="I667" s="9" t="str">
        <f>VLOOKUP($A667,Basis!$A:$P,13,FALSE)</f>
        <v>Ondergronds</v>
      </c>
      <c r="J667" s="9" t="str">
        <f>VLOOKUP($A667,Basis!$A:$P,16,FALSE)</f>
        <v>HMISOL2017</v>
      </c>
    </row>
    <row r="668" spans="1:10" x14ac:dyDescent="0.25">
      <c r="A668" s="9" t="s">
        <v>2381</v>
      </c>
      <c r="B668" s="9">
        <f>VLOOKUP($A668,Basis!$A:$P,4,FALSE)</f>
        <v>52.224913999999998</v>
      </c>
      <c r="C668" s="9">
        <f>VLOOKUP($A668,Basis!$A:$P,5,FALSE)</f>
        <v>5.1982010000000001</v>
      </c>
      <c r="D668" s="9" t="str">
        <f>VLOOKUP($A668,Basis!$A:$P,6,FALSE)</f>
        <v>Daltonstraat</v>
      </c>
      <c r="E668" s="9" t="str">
        <f>VLOOKUP($A668,Basis!$A:$P,7,FALSE)</f>
        <v>14</v>
      </c>
      <c r="F668" s="9" t="str">
        <f>VLOOKUP($A668,Basis!$A:$P,8,FALSE)</f>
        <v>1223RM</v>
      </c>
      <c r="G668" s="9" t="str">
        <f>VLOOKUP($A668,Basis!$A:$P,9,FALSE)</f>
        <v>Hilversum</v>
      </c>
      <c r="H668" s="9" t="str">
        <f>VLOOKUP($A668,Basis!$A:$P,11,FALSE)</f>
        <v>REST</v>
      </c>
      <c r="I668" s="9" t="str">
        <f>VLOOKUP($A668,Basis!$A:$P,13,FALSE)</f>
        <v>Ondergronds</v>
      </c>
      <c r="J668" s="9" t="str">
        <f>VLOOKUP($A668,Basis!$A:$P,16,FALSE)</f>
        <v>HMISOL2017</v>
      </c>
    </row>
    <row r="669" spans="1:10" x14ac:dyDescent="0.25">
      <c r="A669" s="9" t="s">
        <v>2408</v>
      </c>
      <c r="B669" s="9">
        <f>VLOOKUP($A669,Basis!$A:$P,4,FALSE)</f>
        <v>52.224913999999998</v>
      </c>
      <c r="C669" s="9">
        <f>VLOOKUP($A669,Basis!$A:$P,5,FALSE)</f>
        <v>5.1982010000000001</v>
      </c>
      <c r="D669" s="9" t="str">
        <f>VLOOKUP($A669,Basis!$A:$P,6,FALSE)</f>
        <v>Daltonstraat</v>
      </c>
      <c r="E669" s="9" t="str">
        <f>VLOOKUP($A669,Basis!$A:$P,7,FALSE)</f>
        <v>14</v>
      </c>
      <c r="F669" s="9" t="str">
        <f>VLOOKUP($A669,Basis!$A:$P,8,FALSE)</f>
        <v>1223RM</v>
      </c>
      <c r="G669" s="9" t="str">
        <f>VLOOKUP($A669,Basis!$A:$P,9,FALSE)</f>
        <v>Hilversum</v>
      </c>
      <c r="H669" s="9" t="str">
        <f>VLOOKUP($A669,Basis!$A:$P,11,FALSE)</f>
        <v>REST</v>
      </c>
      <c r="I669" s="9" t="str">
        <f>VLOOKUP($A669,Basis!$A:$P,13,FALSE)</f>
        <v>Ondergronds</v>
      </c>
      <c r="J669" s="9" t="str">
        <f>VLOOKUP($A669,Basis!$A:$P,16,FALSE)</f>
        <v>HMISOL2017</v>
      </c>
    </row>
    <row r="670" spans="1:10" x14ac:dyDescent="0.25">
      <c r="A670" s="9" t="s">
        <v>338</v>
      </c>
      <c r="B670" s="9">
        <f>VLOOKUP($A670,Basis!$A:$P,4,FALSE)</f>
        <v>52.224778999900003</v>
      </c>
      <c r="C670" s="9">
        <f>VLOOKUP($A670,Basis!$A:$P,5,FALSE)</f>
        <v>5.1993299899999998</v>
      </c>
      <c r="D670" s="9" t="str">
        <f>VLOOKUP($A670,Basis!$A:$P,6,FALSE)</f>
        <v>Daltonstraat</v>
      </c>
      <c r="E670" s="9" t="str">
        <f>VLOOKUP($A670,Basis!$A:$P,7,FALSE)</f>
        <v>114</v>
      </c>
      <c r="F670" s="9" t="str">
        <f>VLOOKUP($A670,Basis!$A:$P,8,FALSE)</f>
        <v>1223RR</v>
      </c>
      <c r="G670" s="9" t="str">
        <f>VLOOKUP($A670,Basis!$A:$P,9,FALSE)</f>
        <v>Hilversum</v>
      </c>
      <c r="H670" s="9" t="str">
        <f>VLOOKUP($A670,Basis!$A:$P,11,FALSE)</f>
        <v>GFT</v>
      </c>
      <c r="I670" s="9" t="str">
        <f>VLOOKUP($A670,Basis!$A:$P,13,FALSE)</f>
        <v>Bovengronds</v>
      </c>
      <c r="J670" s="9" t="str">
        <f>VLOOKUP($A670,Basis!$A:$P,16,FALSE)</f>
        <v>MCBG242022</v>
      </c>
    </row>
    <row r="671" spans="1:10" x14ac:dyDescent="0.25">
      <c r="A671" s="9" t="s">
        <v>5141</v>
      </c>
      <c r="B671" s="9">
        <f>VLOOKUP($A671,Basis!$A:$P,4,FALSE)</f>
        <v>52.224778999990001</v>
      </c>
      <c r="C671" s="9">
        <f>VLOOKUP($A671,Basis!$A:$P,5,FALSE)</f>
        <v>5.1993299899999998</v>
      </c>
      <c r="D671" s="9" t="str">
        <f>VLOOKUP($A671,Basis!$A:$P,6,FALSE)</f>
        <v>Daltonstraat</v>
      </c>
      <c r="E671" s="9" t="str">
        <f>VLOOKUP($A671,Basis!$A:$P,7,FALSE)</f>
        <v>114</v>
      </c>
      <c r="F671" s="9" t="str">
        <f>VLOOKUP($A671,Basis!$A:$P,8,FALSE)</f>
        <v>1223RR</v>
      </c>
      <c r="G671" s="9" t="str">
        <f>VLOOKUP($A671,Basis!$A:$P,9,FALSE)</f>
        <v>Hilversum</v>
      </c>
      <c r="H671" s="9" t="str">
        <f>VLOOKUP($A671,Basis!$A:$P,11,FALSE)</f>
        <v>REST</v>
      </c>
      <c r="I671" s="9" t="str">
        <f>VLOOKUP($A671,Basis!$A:$P,13,FALSE)</f>
        <v>OGDUO</v>
      </c>
      <c r="J671" s="9" t="str">
        <f>VLOOKUP($A671,Basis!$A:$P,16,FALSE)</f>
        <v>HMIDUO2022</v>
      </c>
    </row>
    <row r="672" spans="1:10" x14ac:dyDescent="0.25">
      <c r="A672" s="9" t="s">
        <v>4995</v>
      </c>
      <c r="B672" s="9">
        <f>VLOOKUP($A672,Basis!$A:$P,4,FALSE)</f>
        <v>52.224778999900003</v>
      </c>
      <c r="C672" s="9">
        <f>VLOOKUP($A672,Basis!$A:$P,5,FALSE)</f>
        <v>5.1993299899999998</v>
      </c>
      <c r="D672" s="9" t="str">
        <f>VLOOKUP($A672,Basis!$A:$P,6,FALSE)</f>
        <v>Daltonstraat</v>
      </c>
      <c r="E672" s="9" t="str">
        <f>VLOOKUP($A672,Basis!$A:$P,7,FALSE)</f>
        <v>114</v>
      </c>
      <c r="F672" s="9" t="str">
        <f>VLOOKUP($A672,Basis!$A:$P,8,FALSE)</f>
        <v>1223RR</v>
      </c>
      <c r="G672" s="9" t="str">
        <f>VLOOKUP($A672,Basis!$A:$P,9,FALSE)</f>
        <v>Hilversum</v>
      </c>
      <c r="H672" s="9" t="str">
        <f>VLOOKUP($A672,Basis!$A:$P,11,FALSE)</f>
        <v>PMD</v>
      </c>
      <c r="I672" s="9" t="str">
        <f>VLOOKUP($A672,Basis!$A:$P,13,FALSE)</f>
        <v>OGDUO</v>
      </c>
      <c r="J672" s="9" t="str">
        <f>VLOOKUP($A672,Basis!$A:$P,16,FALSE)</f>
        <v>HMIDUO2022</v>
      </c>
    </row>
    <row r="673" spans="1:10" x14ac:dyDescent="0.25">
      <c r="A673" s="9" t="s">
        <v>387</v>
      </c>
      <c r="B673" s="9">
        <f>VLOOKUP($A673,Basis!$A:$P,4,FALSE)</f>
        <v>52.224649000100001</v>
      </c>
      <c r="C673" s="9">
        <f>VLOOKUP($A673,Basis!$A:$P,5,FALSE)</f>
        <v>5.1997609999999996</v>
      </c>
      <c r="D673" s="9" t="str">
        <f>VLOOKUP($A673,Basis!$A:$P,6,FALSE)</f>
        <v>Daltonstraat</v>
      </c>
      <c r="E673" s="9" t="str">
        <f>VLOOKUP($A673,Basis!$A:$P,7,FALSE)</f>
        <v>192</v>
      </c>
      <c r="F673" s="9" t="str">
        <f>VLOOKUP($A673,Basis!$A:$P,8,FALSE)</f>
        <v>1223RV</v>
      </c>
      <c r="G673" s="9" t="str">
        <f>VLOOKUP($A673,Basis!$A:$P,9,FALSE)</f>
        <v>Hilversum</v>
      </c>
      <c r="H673" s="9" t="str">
        <f>VLOOKUP($A673,Basis!$A:$P,11,FALSE)</f>
        <v>GFT</v>
      </c>
      <c r="I673" s="9" t="str">
        <f>VLOOKUP($A673,Basis!$A:$P,13,FALSE)</f>
        <v>Bovengronds</v>
      </c>
      <c r="J673" s="9" t="str">
        <f>VLOOKUP($A673,Basis!$A:$P,16,FALSE)</f>
        <v>MCBG242022</v>
      </c>
    </row>
    <row r="674" spans="1:10" x14ac:dyDescent="0.25">
      <c r="A674" s="9" t="s">
        <v>5143</v>
      </c>
      <c r="B674" s="9">
        <f>VLOOKUP($A674,Basis!$A:$P,4,FALSE)</f>
        <v>52.224649000100001</v>
      </c>
      <c r="C674" s="9">
        <f>VLOOKUP($A674,Basis!$A:$P,5,FALSE)</f>
        <v>5.1997609999999996</v>
      </c>
      <c r="D674" s="9" t="str">
        <f>VLOOKUP($A674,Basis!$A:$P,6,FALSE)</f>
        <v>Daltonstraat</v>
      </c>
      <c r="E674" s="9" t="str">
        <f>VLOOKUP($A674,Basis!$A:$P,7,FALSE)</f>
        <v>192</v>
      </c>
      <c r="F674" s="9" t="str">
        <f>VLOOKUP($A674,Basis!$A:$P,8,FALSE)</f>
        <v>1223RV</v>
      </c>
      <c r="G674" s="9" t="str">
        <f>VLOOKUP($A674,Basis!$A:$P,9,FALSE)</f>
        <v>Hilversum</v>
      </c>
      <c r="H674" s="9" t="str">
        <f>VLOOKUP($A674,Basis!$A:$P,11,FALSE)</f>
        <v>REST</v>
      </c>
      <c r="I674" s="9" t="str">
        <f>VLOOKUP($A674,Basis!$A:$P,13,FALSE)</f>
        <v>OGDUO</v>
      </c>
      <c r="J674" s="9" t="str">
        <f>VLOOKUP($A674,Basis!$A:$P,16,FALSE)</f>
        <v>HMIDUO2022</v>
      </c>
    </row>
    <row r="675" spans="1:10" x14ac:dyDescent="0.25">
      <c r="A675" s="9" t="s">
        <v>4975</v>
      </c>
      <c r="B675" s="9">
        <f>VLOOKUP($A675,Basis!$A:$P,4,FALSE)</f>
        <v>52.224649000100001</v>
      </c>
      <c r="C675" s="9">
        <f>VLOOKUP($A675,Basis!$A:$P,5,FALSE)</f>
        <v>5.1997609999999996</v>
      </c>
      <c r="D675" s="9" t="str">
        <f>VLOOKUP($A675,Basis!$A:$P,6,FALSE)</f>
        <v>Daltonstraat</v>
      </c>
      <c r="E675" s="9" t="str">
        <f>VLOOKUP($A675,Basis!$A:$P,7,FALSE)</f>
        <v>192</v>
      </c>
      <c r="F675" s="9" t="str">
        <f>VLOOKUP($A675,Basis!$A:$P,8,FALSE)</f>
        <v>1223RV</v>
      </c>
      <c r="G675" s="9" t="str">
        <f>VLOOKUP($A675,Basis!$A:$P,9,FALSE)</f>
        <v>Hilversum</v>
      </c>
      <c r="H675" s="9" t="str">
        <f>VLOOKUP($A675,Basis!$A:$P,11,FALSE)</f>
        <v>PMD</v>
      </c>
      <c r="I675" s="9" t="str">
        <f>VLOOKUP($A675,Basis!$A:$P,13,FALSE)</f>
        <v>OGDUO</v>
      </c>
      <c r="J675" s="9" t="str">
        <f>VLOOKUP($A675,Basis!$A:$P,16,FALSE)</f>
        <v>HMIDUO2022</v>
      </c>
    </row>
    <row r="676" spans="1:10" x14ac:dyDescent="0.25">
      <c r="A676" s="9" t="s">
        <v>5737</v>
      </c>
      <c r="B676" s="9">
        <f>VLOOKUP($A676,Basis!$A:$P,4,FALSE)</f>
        <v>52.203932000000002</v>
      </c>
      <c r="C676" s="9">
        <f>VLOOKUP($A676,Basis!$A:$P,5,FALSE)</f>
        <v>5.1309690000000003</v>
      </c>
      <c r="D676" s="9" t="str">
        <f>VLOOKUP($A676,Basis!$A:$P,6,FALSE)</f>
        <v>St. Annepad</v>
      </c>
      <c r="E676" s="9" t="str">
        <f>VLOOKUP($A676,Basis!$A:$P,7,FALSE)</f>
        <v>11</v>
      </c>
      <c r="F676" s="9" t="str">
        <f>VLOOKUP($A676,Basis!$A:$P,8,FALSE)</f>
        <v>1231AT</v>
      </c>
      <c r="G676" s="9" t="str">
        <f>VLOOKUP($A676,Basis!$A:$P,9,FALSE)</f>
        <v>Loosdrecht</v>
      </c>
      <c r="H676" s="9" t="str">
        <f>VLOOKUP($A676,Basis!$A:$P,11,FALSE)</f>
        <v>GLAS</v>
      </c>
      <c r="I676" s="9" t="str">
        <f>VLOOKUP($A676,Basis!$A:$P,13,FALSE)</f>
        <v>Bovengronds</v>
      </c>
      <c r="J676" s="9" t="str">
        <f>VLOOKUP($A676,Basis!$A:$P,16,FALSE)</f>
        <v>Onbekend</v>
      </c>
    </row>
    <row r="677" spans="1:10" x14ac:dyDescent="0.25">
      <c r="A677" s="9" t="s">
        <v>5317</v>
      </c>
      <c r="B677" s="9">
        <f>VLOOKUP($A677,Basis!$A:$P,4,FALSE)</f>
        <v>52.204439999999998</v>
      </c>
      <c r="C677" s="9">
        <f>VLOOKUP($A677,Basis!$A:$P,5,FALSE)</f>
        <v>5.1392759999999997</v>
      </c>
      <c r="D677" s="9" t="str">
        <f>VLOOKUP($A677,Basis!$A:$P,6,FALSE)</f>
        <v>Eikenlaan</v>
      </c>
      <c r="E677" s="9" t="str">
        <f>VLOOKUP($A677,Basis!$A:$P,7,FALSE)</f>
        <v>51F 21</v>
      </c>
      <c r="F677" s="9" t="str">
        <f>VLOOKUP($A677,Basis!$A:$P,8,FALSE)</f>
        <v>1231BG</v>
      </c>
      <c r="G677" s="9" t="str">
        <f>VLOOKUP($A677,Basis!$A:$P,9,FALSE)</f>
        <v>Loosdrecht</v>
      </c>
      <c r="H677" s="9" t="str">
        <f>VLOOKUP($A677,Basis!$A:$P,11,FALSE)</f>
        <v>GLAS</v>
      </c>
      <c r="I677" s="9" t="str">
        <f>VLOOKUP($A677,Basis!$A:$P,13,FALSE)</f>
        <v>Ondergronds</v>
      </c>
      <c r="J677" s="9" t="str">
        <f>VLOOKUP($A677,Basis!$A:$P,16,FALSE)</f>
        <v>Onbekend</v>
      </c>
    </row>
    <row r="678" spans="1:10" x14ac:dyDescent="0.25">
      <c r="A678" s="9" t="s">
        <v>2538</v>
      </c>
      <c r="B678" s="9">
        <f>VLOOKUP($A678,Basis!$A:$P,4,FALSE)</f>
        <v>52.203816538725199</v>
      </c>
      <c r="C678" s="9">
        <f>VLOOKUP($A678,Basis!$A:$P,5,FALSE)</f>
        <v>5.1387559901970796</v>
      </c>
      <c r="D678" s="9" t="str">
        <f>VLOOKUP($A678,Basis!$A:$P,6,FALSE)</f>
        <v>Eikenlaan</v>
      </c>
      <c r="E678" s="9" t="str">
        <f>VLOOKUP($A678,Basis!$A:$P,7,FALSE)</f>
        <v>51F 21</v>
      </c>
      <c r="F678" s="9" t="str">
        <f>VLOOKUP($A678,Basis!$A:$P,8,FALSE)</f>
        <v>1231BG</v>
      </c>
      <c r="G678" s="9" t="str">
        <f>VLOOKUP($A678,Basis!$A:$P,9,FALSE)</f>
        <v>Loosdrecht</v>
      </c>
      <c r="H678" s="9" t="str">
        <f>VLOOKUP($A678,Basis!$A:$P,11,FALSE)</f>
        <v>REST</v>
      </c>
      <c r="I678" s="9" t="str">
        <f>VLOOKUP($A678,Basis!$A:$P,13,FALSE)</f>
        <v>Ondergronds</v>
      </c>
      <c r="J678" s="9" t="str">
        <f>VLOOKUP($A678,Basis!$A:$P,16,FALSE)</f>
        <v>SULSOL2014</v>
      </c>
    </row>
    <row r="679" spans="1:10" x14ac:dyDescent="0.25">
      <c r="A679" s="9" t="s">
        <v>2429</v>
      </c>
      <c r="B679" s="9">
        <f>VLOOKUP($A679,Basis!$A:$P,4,FALSE)</f>
        <v>52.203874331947603</v>
      </c>
      <c r="C679" s="9">
        <f>VLOOKUP($A679,Basis!$A:$P,5,FALSE)</f>
        <v>5.1385430060374899</v>
      </c>
      <c r="D679" s="9" t="str">
        <f>VLOOKUP($A679,Basis!$A:$P,6,FALSE)</f>
        <v>Eikenlaan</v>
      </c>
      <c r="E679" s="9" t="str">
        <f>VLOOKUP($A679,Basis!$A:$P,7,FALSE)</f>
        <v>51F 21</v>
      </c>
      <c r="F679" s="9" t="str">
        <f>VLOOKUP($A679,Basis!$A:$P,8,FALSE)</f>
        <v>1231BG</v>
      </c>
      <c r="G679" s="9" t="str">
        <f>VLOOKUP($A679,Basis!$A:$P,9,FALSE)</f>
        <v>Loosdrecht</v>
      </c>
      <c r="H679" s="9" t="str">
        <f>VLOOKUP($A679,Basis!$A:$P,11,FALSE)</f>
        <v>REST</v>
      </c>
      <c r="I679" s="9" t="str">
        <f>VLOOKUP($A679,Basis!$A:$P,13,FALSE)</f>
        <v>Ondergronds</v>
      </c>
      <c r="J679" s="9" t="str">
        <f>VLOOKUP($A679,Basis!$A:$P,16,FALSE)</f>
        <v>SULSOL2014</v>
      </c>
    </row>
    <row r="680" spans="1:10" x14ac:dyDescent="0.25">
      <c r="A680" s="9" t="s">
        <v>1140</v>
      </c>
      <c r="B680" s="9">
        <f>VLOOKUP($A680,Basis!$A:$P,4,FALSE)</f>
        <v>52.203872680664098</v>
      </c>
      <c r="C680" s="9">
        <f>VLOOKUP($A680,Basis!$A:$P,5,FALSE)</f>
        <v>5.1385431289672896</v>
      </c>
      <c r="D680" s="9" t="str">
        <f>VLOOKUP($A680,Basis!$A:$P,6,FALSE)</f>
        <v>Eikenlaan</v>
      </c>
      <c r="E680" s="9" t="str">
        <f>VLOOKUP($A680,Basis!$A:$P,7,FALSE)</f>
        <v>51F 21</v>
      </c>
      <c r="F680" s="9" t="str">
        <f>VLOOKUP($A680,Basis!$A:$P,8,FALSE)</f>
        <v>1231BG</v>
      </c>
      <c r="G680" s="9" t="str">
        <f>VLOOKUP($A680,Basis!$A:$P,9,FALSE)</f>
        <v>Loosdrecht</v>
      </c>
      <c r="H680" s="9" t="str">
        <f>VLOOKUP($A680,Basis!$A:$P,11,FALSE)</f>
        <v>PMD</v>
      </c>
      <c r="I680" s="9" t="str">
        <f>VLOOKUP($A680,Basis!$A:$P,13,FALSE)</f>
        <v>Ondergronds</v>
      </c>
      <c r="J680" s="9" t="str">
        <f>VLOOKUP($A680,Basis!$A:$P,16,FALSE)</f>
        <v>HMISOL2017</v>
      </c>
    </row>
    <row r="681" spans="1:10" x14ac:dyDescent="0.25">
      <c r="A681" s="9" t="s">
        <v>6085</v>
      </c>
      <c r="B681" s="9">
        <f>VLOOKUP($A681,Basis!$A:$P,4,FALSE)</f>
        <v>52.200870802674601</v>
      </c>
      <c r="C681" s="9">
        <f>VLOOKUP($A681,Basis!$A:$P,5,FALSE)</f>
        <v>5.1403514016467504</v>
      </c>
      <c r="D681" s="9" t="str">
        <f>VLOOKUP($A681,Basis!$A:$P,6,FALSE)</f>
        <v>Lindelaan</v>
      </c>
      <c r="E681" s="9" t="str">
        <f>VLOOKUP($A681,Basis!$A:$P,7,FALSE)</f>
        <v>96B</v>
      </c>
      <c r="F681" s="9" t="str">
        <f>VLOOKUP($A681,Basis!$A:$P,8,FALSE)</f>
        <v>1231CN</v>
      </c>
      <c r="G681" s="9" t="str">
        <f>VLOOKUP($A681,Basis!$A:$P,9,FALSE)</f>
        <v>Loosdrecht</v>
      </c>
      <c r="H681" s="9" t="str">
        <f>VLOOKUP($A681,Basis!$A:$P,11,FALSE)</f>
        <v>PMD</v>
      </c>
      <c r="I681" s="9" t="str">
        <f>VLOOKUP($A681,Basis!$A:$P,13,FALSE)</f>
        <v>Bovengronds</v>
      </c>
      <c r="J681" s="9" t="str">
        <f>VLOOKUP($A681,Basis!$A:$P,16,FALSE)</f>
        <v>BAMBOV2012</v>
      </c>
    </row>
    <row r="682" spans="1:10" x14ac:dyDescent="0.25">
      <c r="A682" s="9" t="s">
        <v>5319</v>
      </c>
      <c r="B682" s="9">
        <f>VLOOKUP($A682,Basis!$A:$P,4,FALSE)</f>
        <v>52.200875000000003</v>
      </c>
      <c r="C682" s="9">
        <f>VLOOKUP($A682,Basis!$A:$P,5,FALSE)</f>
        <v>5.1403280000000002</v>
      </c>
      <c r="D682" s="9" t="str">
        <f>VLOOKUP($A682,Basis!$A:$P,6,FALSE)</f>
        <v>Lindelaan</v>
      </c>
      <c r="E682" s="9" t="str">
        <f>VLOOKUP($A682,Basis!$A:$P,7,FALSE)</f>
        <v>96B</v>
      </c>
      <c r="F682" s="9" t="str">
        <f>VLOOKUP($A682,Basis!$A:$P,8,FALSE)</f>
        <v>1231CN</v>
      </c>
      <c r="G682" s="9" t="str">
        <f>VLOOKUP($A682,Basis!$A:$P,9,FALSE)</f>
        <v>Loosdrecht</v>
      </c>
      <c r="H682" s="9" t="str">
        <f>VLOOKUP($A682,Basis!$A:$P,11,FALSE)</f>
        <v>GLAS</v>
      </c>
      <c r="I682" s="9" t="str">
        <f>VLOOKUP($A682,Basis!$A:$P,13,FALSE)</f>
        <v>Bovengronds</v>
      </c>
      <c r="J682" s="9" t="str">
        <f>VLOOKUP($A682,Basis!$A:$P,16,FALSE)</f>
        <v>Onbekend</v>
      </c>
    </row>
    <row r="683" spans="1:10" x14ac:dyDescent="0.25">
      <c r="A683" s="9" t="s">
        <v>2419</v>
      </c>
      <c r="B683" s="9">
        <f>VLOOKUP($A683,Basis!$A:$P,4,FALSE)</f>
        <v>52.204257804017701</v>
      </c>
      <c r="C683" s="9">
        <f>VLOOKUP($A683,Basis!$A:$P,5,FALSE)</f>
        <v>5.1381158642518701</v>
      </c>
      <c r="D683" s="9" t="str">
        <f>VLOOKUP($A683,Basis!$A:$P,6,FALSE)</f>
        <v>St. Annepad</v>
      </c>
      <c r="E683" s="9" t="str">
        <f>VLOOKUP($A683,Basis!$A:$P,7,FALSE)</f>
        <v>53</v>
      </c>
      <c r="F683" s="9" t="str">
        <f>VLOOKUP($A683,Basis!$A:$P,8,FALSE)</f>
        <v>1231DA</v>
      </c>
      <c r="G683" s="9" t="str">
        <f>VLOOKUP($A683,Basis!$A:$P,9,FALSE)</f>
        <v>Loosdrecht</v>
      </c>
      <c r="H683" s="9" t="str">
        <f>VLOOKUP($A683,Basis!$A:$P,11,FALSE)</f>
        <v>REST</v>
      </c>
      <c r="I683" s="9" t="str">
        <f>VLOOKUP($A683,Basis!$A:$P,13,FALSE)</f>
        <v>Ondergronds</v>
      </c>
      <c r="J683" s="9" t="str">
        <f>VLOOKUP($A683,Basis!$A:$P,16,FALSE)</f>
        <v>BAMRUB2014</v>
      </c>
    </row>
    <row r="684" spans="1:10" x14ac:dyDescent="0.25">
      <c r="A684" s="9" t="s">
        <v>3163</v>
      </c>
      <c r="B684" s="9">
        <f>VLOOKUP($A684,Basis!$A:$P,4,FALSE)</f>
        <v>52.204271759886502</v>
      </c>
      <c r="C684" s="9">
        <f>VLOOKUP($A684,Basis!$A:$P,5,FALSE)</f>
        <v>5.1381168700802498</v>
      </c>
      <c r="D684" s="9" t="str">
        <f>VLOOKUP($A684,Basis!$A:$P,6,FALSE)</f>
        <v>St. Annepad</v>
      </c>
      <c r="E684" s="9" t="str">
        <f>VLOOKUP($A684,Basis!$A:$P,7,FALSE)</f>
        <v>53</v>
      </c>
      <c r="F684" s="9" t="str">
        <f>VLOOKUP($A684,Basis!$A:$P,8,FALSE)</f>
        <v>1231DA</v>
      </c>
      <c r="G684" s="9" t="str">
        <f>VLOOKUP($A684,Basis!$A:$P,9,FALSE)</f>
        <v>Loosdrecht</v>
      </c>
      <c r="H684" s="9" t="str">
        <f>VLOOKUP($A684,Basis!$A:$P,11,FALSE)</f>
        <v>REST</v>
      </c>
      <c r="I684" s="9" t="str">
        <f>VLOOKUP($A684,Basis!$A:$P,13,FALSE)</f>
        <v>Ondergronds</v>
      </c>
      <c r="J684" s="9" t="str">
        <f>VLOOKUP($A684,Basis!$A:$P,16,FALSE)</f>
        <v>BAMRUB2014</v>
      </c>
    </row>
    <row r="685" spans="1:10" x14ac:dyDescent="0.25">
      <c r="A685" s="9" t="s">
        <v>1514</v>
      </c>
      <c r="B685" s="9">
        <f>VLOOKUP($A685,Basis!$A:$P,4,FALSE)</f>
        <v>52.207767486572301</v>
      </c>
      <c r="C685" s="9">
        <f>VLOOKUP($A685,Basis!$A:$P,5,FALSE)</f>
        <v>5.1396522521972701</v>
      </c>
      <c r="D685" s="9" t="str">
        <f>VLOOKUP($A685,Basis!$A:$P,6,FALSE)</f>
        <v>Carl Heinrich Knorrlaan</v>
      </c>
      <c r="E685" s="9" t="str">
        <f>VLOOKUP($A685,Basis!$A:$P,7,FALSE)</f>
        <v>3</v>
      </c>
      <c r="F685" s="9" t="str">
        <f>VLOOKUP($A685,Basis!$A:$P,8,FALSE)</f>
        <v>1231JA</v>
      </c>
      <c r="G685" s="9" t="str">
        <f>VLOOKUP($A685,Basis!$A:$P,9,FALSE)</f>
        <v>Loosdrecht</v>
      </c>
      <c r="H685" s="9" t="str">
        <f>VLOOKUP($A685,Basis!$A:$P,11,FALSE)</f>
        <v>GFT</v>
      </c>
      <c r="I685" s="9" t="str">
        <f>VLOOKUP($A685,Basis!$A:$P,13,FALSE)</f>
        <v>Bovengronds</v>
      </c>
      <c r="J685" s="9" t="str">
        <f>VLOOKUP($A685,Basis!$A:$P,16,FALSE)</f>
        <v>MCBG242021</v>
      </c>
    </row>
    <row r="686" spans="1:10" x14ac:dyDescent="0.25">
      <c r="A686" s="9" t="s">
        <v>736</v>
      </c>
      <c r="B686" s="9">
        <f>VLOOKUP($A686,Basis!$A:$P,4,FALSE)</f>
        <v>52.207767486572301</v>
      </c>
      <c r="C686" s="9">
        <f>VLOOKUP($A686,Basis!$A:$P,5,FALSE)</f>
        <v>5.1396522521972701</v>
      </c>
      <c r="D686" s="9" t="str">
        <f>VLOOKUP($A686,Basis!$A:$P,6,FALSE)</f>
        <v>Carl Heinrich Knorrlaan</v>
      </c>
      <c r="E686" s="9" t="str">
        <f>VLOOKUP($A686,Basis!$A:$P,7,FALSE)</f>
        <v>3</v>
      </c>
      <c r="F686" s="9" t="str">
        <f>VLOOKUP($A686,Basis!$A:$P,8,FALSE)</f>
        <v>1231JA</v>
      </c>
      <c r="G686" s="9" t="str">
        <f>VLOOKUP($A686,Basis!$A:$P,9,FALSE)</f>
        <v>Loosdrecht</v>
      </c>
      <c r="H686" s="9" t="str">
        <f>VLOOKUP($A686,Basis!$A:$P,11,FALSE)</f>
        <v>REST</v>
      </c>
      <c r="I686" s="9" t="str">
        <f>VLOOKUP($A686,Basis!$A:$P,13,FALSE)</f>
        <v>Ondergronds</v>
      </c>
      <c r="J686" s="9" t="str">
        <f>VLOOKUP($A686,Basis!$A:$P,16,FALSE)</f>
        <v>HMISOL2018</v>
      </c>
    </row>
    <row r="687" spans="1:10" x14ac:dyDescent="0.25">
      <c r="A687" s="9" t="s">
        <v>1686</v>
      </c>
      <c r="B687" s="9">
        <f>VLOOKUP($A687,Basis!$A:$P,4,FALSE)</f>
        <v>52.207767486572301</v>
      </c>
      <c r="C687" s="9">
        <f>VLOOKUP($A687,Basis!$A:$P,5,FALSE)</f>
        <v>5.1396522521972701</v>
      </c>
      <c r="D687" s="9" t="str">
        <f>VLOOKUP($A687,Basis!$A:$P,6,FALSE)</f>
        <v>Carl Heinrich Knorrlaan</v>
      </c>
      <c r="E687" s="9" t="str">
        <f>VLOOKUP($A687,Basis!$A:$P,7,FALSE)</f>
        <v>3</v>
      </c>
      <c r="F687" s="9" t="str">
        <f>VLOOKUP($A687,Basis!$A:$P,8,FALSE)</f>
        <v>1231JA</v>
      </c>
      <c r="G687" s="9" t="str">
        <f>VLOOKUP($A687,Basis!$A:$P,9,FALSE)</f>
        <v>Loosdrecht</v>
      </c>
      <c r="H687" s="9" t="str">
        <f>VLOOKUP($A687,Basis!$A:$P,11,FALSE)</f>
        <v>PMD</v>
      </c>
      <c r="I687" s="9" t="str">
        <f>VLOOKUP($A687,Basis!$A:$P,13,FALSE)</f>
        <v>Ondergronds</v>
      </c>
      <c r="J687" s="9" t="str">
        <f>VLOOKUP($A687,Basis!$A:$P,16,FALSE)</f>
        <v>HMISOL2018</v>
      </c>
    </row>
    <row r="688" spans="1:10" x14ac:dyDescent="0.25">
      <c r="A688" s="9" t="s">
        <v>409</v>
      </c>
      <c r="B688" s="9">
        <f>VLOOKUP($A688,Basis!$A:$P,4,FALSE)</f>
        <v>52.206009999999999</v>
      </c>
      <c r="C688" s="9">
        <f>VLOOKUP($A688,Basis!$A:$P,5,FALSE)</f>
        <v>5.1413599999999997</v>
      </c>
      <c r="D688" s="9" t="str">
        <f>VLOOKUP($A688,Basis!$A:$P,6,FALSE)</f>
        <v>Rading</v>
      </c>
      <c r="E688" s="9" t="str">
        <f>VLOOKUP($A688,Basis!$A:$P,7,FALSE)</f>
        <v>56</v>
      </c>
      <c r="F688" s="9" t="str">
        <f>VLOOKUP($A688,Basis!$A:$P,8,FALSE)</f>
        <v>1231KB</v>
      </c>
      <c r="G688" s="9" t="str">
        <f>VLOOKUP($A688,Basis!$A:$P,9,FALSE)</f>
        <v>Loosdrecht</v>
      </c>
      <c r="H688" s="9" t="str">
        <f>VLOOKUP($A688,Basis!$A:$P,11,FALSE)</f>
        <v>GFT</v>
      </c>
      <c r="I688" s="9" t="str">
        <f>VLOOKUP($A688,Basis!$A:$P,13,FALSE)</f>
        <v>Bovengronds</v>
      </c>
      <c r="J688" s="9" t="str">
        <f>VLOOKUP($A688,Basis!$A:$P,16,FALSE)</f>
        <v>MCBG242021</v>
      </c>
    </row>
    <row r="689" spans="1:10" x14ac:dyDescent="0.25">
      <c r="A689" s="9" t="s">
        <v>1295</v>
      </c>
      <c r="B689" s="9">
        <f>VLOOKUP($A689,Basis!$A:$P,4,FALSE)</f>
        <v>52.206009999999999</v>
      </c>
      <c r="C689" s="9">
        <f>VLOOKUP($A689,Basis!$A:$P,5,FALSE)</f>
        <v>5.1413599999999997</v>
      </c>
      <c r="D689" s="9" t="str">
        <f>VLOOKUP($A689,Basis!$A:$P,6,FALSE)</f>
        <v>Rading</v>
      </c>
      <c r="E689" s="9" t="str">
        <f>VLOOKUP($A689,Basis!$A:$P,7,FALSE)</f>
        <v>56</v>
      </c>
      <c r="F689" s="9" t="str">
        <f>VLOOKUP($A689,Basis!$A:$P,8,FALSE)</f>
        <v>1231KB</v>
      </c>
      <c r="G689" s="9" t="str">
        <f>VLOOKUP($A689,Basis!$A:$P,9,FALSE)</f>
        <v>Loosdrecht</v>
      </c>
      <c r="H689" s="9" t="str">
        <f>VLOOKUP($A689,Basis!$A:$P,11,FALSE)</f>
        <v>REST</v>
      </c>
      <c r="I689" s="9" t="str">
        <f>VLOOKUP($A689,Basis!$A:$P,13,FALSE)</f>
        <v>Semi</v>
      </c>
      <c r="J689" s="9" t="str">
        <f>VLOOKUP($A689,Basis!$A:$P,16,FALSE)</f>
        <v>KIKSOL2014</v>
      </c>
    </row>
    <row r="690" spans="1:10" x14ac:dyDescent="0.25">
      <c r="A690" s="9" t="s">
        <v>1303</v>
      </c>
      <c r="B690" s="9">
        <f>VLOOKUP($A690,Basis!$A:$P,4,FALSE)</f>
        <v>52.206009999999999</v>
      </c>
      <c r="C690" s="9">
        <f>VLOOKUP($A690,Basis!$A:$P,5,FALSE)</f>
        <v>5.1413599999999997</v>
      </c>
      <c r="D690" s="9" t="str">
        <f>VLOOKUP($A690,Basis!$A:$P,6,FALSE)</f>
        <v>Rading</v>
      </c>
      <c r="E690" s="9" t="str">
        <f>VLOOKUP($A690,Basis!$A:$P,7,FALSE)</f>
        <v>56</v>
      </c>
      <c r="F690" s="9" t="str">
        <f>VLOOKUP($A690,Basis!$A:$P,8,FALSE)</f>
        <v>1231KB</v>
      </c>
      <c r="G690" s="9" t="str">
        <f>VLOOKUP($A690,Basis!$A:$P,9,FALSE)</f>
        <v>Loosdrecht</v>
      </c>
      <c r="H690" s="9" t="str">
        <f>VLOOKUP($A690,Basis!$A:$P,11,FALSE)</f>
        <v>PMD</v>
      </c>
      <c r="I690" s="9" t="str">
        <f>VLOOKUP($A690,Basis!$A:$P,13,FALSE)</f>
        <v>Ondergronds</v>
      </c>
      <c r="J690" s="9" t="str">
        <f>VLOOKUP($A690,Basis!$A:$P,16,FALSE)</f>
        <v>HMISOL2021</v>
      </c>
    </row>
    <row r="691" spans="1:10" x14ac:dyDescent="0.25">
      <c r="A691" s="9" t="s">
        <v>5964</v>
      </c>
      <c r="B691" s="9">
        <f>VLOOKUP($A691,Basis!$A:$P,4,FALSE)</f>
        <v>52.196066000000002</v>
      </c>
      <c r="C691" s="9">
        <f>VLOOKUP($A691,Basis!$A:$P,5,FALSE)</f>
        <v>5.1433020000000003</v>
      </c>
      <c r="D691" s="9" t="str">
        <f>VLOOKUP($A691,Basis!$A:$P,6,FALSE)</f>
        <v>Rading</v>
      </c>
      <c r="E691" s="9" t="str">
        <f>VLOOKUP($A691,Basis!$A:$P,7,FALSE)</f>
        <v>146</v>
      </c>
      <c r="F691" s="9" t="str">
        <f>VLOOKUP($A691,Basis!$A:$P,8,FALSE)</f>
        <v>1231KE</v>
      </c>
      <c r="G691" s="9" t="str">
        <f>VLOOKUP($A691,Basis!$A:$P,9,FALSE)</f>
        <v>Loosdrecht</v>
      </c>
      <c r="H691" s="9" t="str">
        <f>VLOOKUP($A691,Basis!$A:$P,11,FALSE)</f>
        <v>GLAS</v>
      </c>
      <c r="I691" s="9" t="str">
        <f>VLOOKUP($A691,Basis!$A:$P,13,FALSE)</f>
        <v>Ondergronds</v>
      </c>
      <c r="J691" s="9" t="str">
        <f>VLOOKUP($A691,Basis!$A:$P,16,FALSE)</f>
        <v>Onbekend</v>
      </c>
    </row>
    <row r="692" spans="1:10" x14ac:dyDescent="0.25">
      <c r="A692" s="9" t="s">
        <v>5966</v>
      </c>
      <c r="B692" s="9">
        <f>VLOOKUP($A692,Basis!$A:$P,4,FALSE)</f>
        <v>52.196066000000002</v>
      </c>
      <c r="C692" s="9">
        <f>VLOOKUP($A692,Basis!$A:$P,5,FALSE)</f>
        <v>5.1433020000000003</v>
      </c>
      <c r="D692" s="9" t="str">
        <f>VLOOKUP($A692,Basis!$A:$P,6,FALSE)</f>
        <v>Rading</v>
      </c>
      <c r="E692" s="9" t="str">
        <f>VLOOKUP($A692,Basis!$A:$P,7,FALSE)</f>
        <v>146</v>
      </c>
      <c r="F692" s="9" t="str">
        <f>VLOOKUP($A692,Basis!$A:$P,8,FALSE)</f>
        <v>1231KE</v>
      </c>
      <c r="G692" s="9" t="str">
        <f>VLOOKUP($A692,Basis!$A:$P,9,FALSE)</f>
        <v>Loosdrecht</v>
      </c>
      <c r="H692" s="9" t="str">
        <f>VLOOKUP($A692,Basis!$A:$P,11,FALSE)</f>
        <v>GLAS</v>
      </c>
      <c r="I692" s="9" t="str">
        <f>VLOOKUP($A692,Basis!$A:$P,13,FALSE)</f>
        <v>Ondergronds</v>
      </c>
      <c r="J692" s="9" t="str">
        <f>VLOOKUP($A692,Basis!$A:$P,16,FALSE)</f>
        <v>Onbekend</v>
      </c>
    </row>
    <row r="693" spans="1:10" x14ac:dyDescent="0.25">
      <c r="A693" s="9" t="s">
        <v>5096</v>
      </c>
      <c r="B693" s="9">
        <f>VLOOKUP($A693,Basis!$A:$P,4,FALSE)</f>
        <v>52.196066000000002</v>
      </c>
      <c r="C693" s="9">
        <f>VLOOKUP($A693,Basis!$A:$P,5,FALSE)</f>
        <v>5.1433020000000003</v>
      </c>
      <c r="D693" s="9" t="str">
        <f>VLOOKUP($A693,Basis!$A:$P,6,FALSE)</f>
        <v>Rading</v>
      </c>
      <c r="E693" s="9" t="str">
        <f>VLOOKUP($A693,Basis!$A:$P,7,FALSE)</f>
        <v>146</v>
      </c>
      <c r="F693" s="9" t="str">
        <f>VLOOKUP($A693,Basis!$A:$P,8,FALSE)</f>
        <v>1231KE</v>
      </c>
      <c r="G693" s="9" t="str">
        <f>VLOOKUP($A693,Basis!$A:$P,9,FALSE)</f>
        <v>Loosdrecht</v>
      </c>
      <c r="H693" s="9" t="str">
        <f>VLOOKUP($A693,Basis!$A:$P,11,FALSE)</f>
        <v>GLAS</v>
      </c>
      <c r="I693" s="9" t="str">
        <f>VLOOKUP($A693,Basis!$A:$P,13,FALSE)</f>
        <v>Ondergronds</v>
      </c>
      <c r="J693" s="9" t="str">
        <f>VLOOKUP($A693,Basis!$A:$P,16,FALSE)</f>
        <v>Onbekend</v>
      </c>
    </row>
    <row r="694" spans="1:10" x14ac:dyDescent="0.25">
      <c r="A694" s="9" t="s">
        <v>5741</v>
      </c>
      <c r="B694" s="9">
        <f>VLOOKUP($A694,Basis!$A:$P,4,FALSE)</f>
        <v>52.188347999999998</v>
      </c>
      <c r="C694" s="9">
        <f>VLOOKUP($A694,Basis!$A:$P,5,FALSE)</f>
        <v>5.1007249999999997</v>
      </c>
      <c r="D694" s="9" t="str">
        <f>VLOOKUP($A694,Basis!$A:$P,6,FALSE)</f>
        <v>Nieuw-Loosdrechtsedijk</v>
      </c>
      <c r="E694" s="9" t="str">
        <f>VLOOKUP($A694,Basis!$A:$P,7,FALSE)</f>
        <v>209</v>
      </c>
      <c r="F694" s="9" t="str">
        <f>VLOOKUP($A694,Basis!$A:$P,8,FALSE)</f>
        <v>1231KT</v>
      </c>
      <c r="G694" s="9" t="str">
        <f>VLOOKUP($A694,Basis!$A:$P,9,FALSE)</f>
        <v>Loosdrecht</v>
      </c>
      <c r="H694" s="9" t="str">
        <f>VLOOKUP($A694,Basis!$A:$P,11,FALSE)</f>
        <v>GLAS</v>
      </c>
      <c r="I694" s="9" t="str">
        <f>VLOOKUP($A694,Basis!$A:$P,13,FALSE)</f>
        <v>Ondergronds</v>
      </c>
      <c r="J694" s="9" t="str">
        <f>VLOOKUP($A694,Basis!$A:$P,16,FALSE)</f>
        <v>Onbekend</v>
      </c>
    </row>
    <row r="695" spans="1:10" x14ac:dyDescent="0.25">
      <c r="A695" s="9" t="s">
        <v>5746</v>
      </c>
      <c r="B695" s="9">
        <f>VLOOKUP($A695,Basis!$A:$P,4,FALSE)</f>
        <v>52.188347999999998</v>
      </c>
      <c r="C695" s="9">
        <f>VLOOKUP($A695,Basis!$A:$P,5,FALSE)</f>
        <v>5.1007249999999997</v>
      </c>
      <c r="D695" s="9" t="str">
        <f>VLOOKUP($A695,Basis!$A:$P,6,FALSE)</f>
        <v>Nieuw-Loosdrechtsedijk</v>
      </c>
      <c r="E695" s="9" t="str">
        <f>VLOOKUP($A695,Basis!$A:$P,7,FALSE)</f>
        <v>209</v>
      </c>
      <c r="F695" s="9" t="str">
        <f>VLOOKUP($A695,Basis!$A:$P,8,FALSE)</f>
        <v>1231KT</v>
      </c>
      <c r="G695" s="9" t="str">
        <f>VLOOKUP($A695,Basis!$A:$P,9,FALSE)</f>
        <v>Loosdrecht</v>
      </c>
      <c r="H695" s="9" t="str">
        <f>VLOOKUP($A695,Basis!$A:$P,11,FALSE)</f>
        <v>GLAS</v>
      </c>
      <c r="I695" s="9" t="str">
        <f>VLOOKUP($A695,Basis!$A:$P,13,FALSE)</f>
        <v>Ondergronds</v>
      </c>
      <c r="J695" s="9" t="str">
        <f>VLOOKUP($A695,Basis!$A:$P,16,FALSE)</f>
        <v>Onbekend</v>
      </c>
    </row>
    <row r="696" spans="1:10" x14ac:dyDescent="0.25">
      <c r="A696" s="9" t="s">
        <v>550</v>
      </c>
      <c r="B696" s="9">
        <f>VLOOKUP($A696,Basis!$A:$P,4,FALSE)</f>
        <v>52.206824282178999</v>
      </c>
      <c r="C696" s="9">
        <f>VLOOKUP($A696,Basis!$A:$P,5,FALSE)</f>
        <v>5.0768744945526096</v>
      </c>
      <c r="D696" s="9" t="str">
        <f>VLOOKUP($A696,Basis!$A:$P,6,FALSE)</f>
        <v>Oud-Loosdrechtsedijk</v>
      </c>
      <c r="E696" s="9" t="str">
        <f>VLOOKUP($A696,Basis!$A:$P,7,FALSE)</f>
        <v>226</v>
      </c>
      <c r="F696" s="9" t="str">
        <f>VLOOKUP($A696,Basis!$A:$P,8,FALSE)</f>
        <v>1231NG</v>
      </c>
      <c r="G696" s="9" t="str">
        <f>VLOOKUP($A696,Basis!$A:$P,9,FALSE)</f>
        <v>Loosdrecht</v>
      </c>
      <c r="H696" s="9" t="str">
        <f>VLOOKUP($A696,Basis!$A:$P,11,FALSE)</f>
        <v>GFT</v>
      </c>
      <c r="I696" s="9" t="str">
        <f>VLOOKUP($A696,Basis!$A:$P,13,FALSE)</f>
        <v>Bovengronds</v>
      </c>
      <c r="J696" s="9" t="str">
        <f>VLOOKUP($A696,Basis!$A:$P,16,FALSE)</f>
        <v>MCBG242020</v>
      </c>
    </row>
    <row r="697" spans="1:10" x14ac:dyDescent="0.25">
      <c r="A697" s="9" t="s">
        <v>180</v>
      </c>
      <c r="B697" s="9">
        <f>VLOOKUP($A697,Basis!$A:$P,4,FALSE)</f>
        <v>52.206824282178999</v>
      </c>
      <c r="C697" s="9">
        <f>VLOOKUP($A697,Basis!$A:$P,5,FALSE)</f>
        <v>5.0768744945526096</v>
      </c>
      <c r="D697" s="9" t="str">
        <f>VLOOKUP($A697,Basis!$A:$P,6,FALSE)</f>
        <v>Oud-Loosdrechtsedijk</v>
      </c>
      <c r="E697" s="9" t="str">
        <f>VLOOKUP($A697,Basis!$A:$P,7,FALSE)</f>
        <v>226</v>
      </c>
      <c r="F697" s="9" t="str">
        <f>VLOOKUP($A697,Basis!$A:$P,8,FALSE)</f>
        <v>1231NG</v>
      </c>
      <c r="G697" s="9" t="str">
        <f>VLOOKUP($A697,Basis!$A:$P,9,FALSE)</f>
        <v>Loosdrecht</v>
      </c>
      <c r="H697" s="9" t="str">
        <f>VLOOKUP($A697,Basis!$A:$P,11,FALSE)</f>
        <v>OPK</v>
      </c>
      <c r="I697" s="9" t="str">
        <f>VLOOKUP($A697,Basis!$A:$P,13,FALSE)</f>
        <v>Ondergronds</v>
      </c>
      <c r="J697" s="9" t="str">
        <f>VLOOKUP($A697,Basis!$A:$P,16,FALSE)</f>
        <v>HMISOL2016</v>
      </c>
    </row>
    <row r="698" spans="1:10" x14ac:dyDescent="0.25">
      <c r="A698" s="9" t="s">
        <v>3486</v>
      </c>
      <c r="B698" s="9">
        <f>VLOOKUP($A698,Basis!$A:$P,4,FALSE)</f>
        <v>52.206993824850997</v>
      </c>
      <c r="C698" s="9">
        <f>VLOOKUP($A698,Basis!$A:$P,5,FALSE)</f>
        <v>5.0816468149470904</v>
      </c>
      <c r="D698" s="9" t="str">
        <f>VLOOKUP($A698,Basis!$A:$P,6,FALSE)</f>
        <v>Oud-Loosdrechtsedijk</v>
      </c>
      <c r="E698" s="9" t="str">
        <f>VLOOKUP($A698,Basis!$A:$P,7,FALSE)</f>
        <v>184A</v>
      </c>
      <c r="F698" s="9" t="str">
        <f>VLOOKUP($A698,Basis!$A:$P,8,FALSE)</f>
        <v>1231NG</v>
      </c>
      <c r="G698" s="9" t="str">
        <f>VLOOKUP($A698,Basis!$A:$P,9,FALSE)</f>
        <v>Loosdrecht</v>
      </c>
      <c r="H698" s="9" t="str">
        <f>VLOOKUP($A698,Basis!$A:$P,11,FALSE)</f>
        <v>REST</v>
      </c>
      <c r="I698" s="9" t="str">
        <f>VLOOKUP($A698,Basis!$A:$P,13,FALSE)</f>
        <v>Semi</v>
      </c>
      <c r="J698" s="9" t="str">
        <f>VLOOKUP($A698,Basis!$A:$P,16,FALSE)</f>
        <v>KIKDUO2016</v>
      </c>
    </row>
    <row r="699" spans="1:10" x14ac:dyDescent="0.25">
      <c r="A699" s="9" t="s">
        <v>1624</v>
      </c>
      <c r="B699" s="9">
        <f>VLOOKUP($A699,Basis!$A:$P,4,FALSE)</f>
        <v>52.206824282178999</v>
      </c>
      <c r="C699" s="9">
        <f>VLOOKUP($A699,Basis!$A:$P,5,FALSE)</f>
        <v>5.0768744945526096</v>
      </c>
      <c r="D699" s="9" t="str">
        <f>VLOOKUP($A699,Basis!$A:$P,6,FALSE)</f>
        <v>Oud-Loosdrechtsedijk</v>
      </c>
      <c r="E699" s="9" t="str">
        <f>VLOOKUP($A699,Basis!$A:$P,7,FALSE)</f>
        <v>226</v>
      </c>
      <c r="F699" s="9" t="str">
        <f>VLOOKUP($A699,Basis!$A:$P,8,FALSE)</f>
        <v>1231NG</v>
      </c>
      <c r="G699" s="9" t="str">
        <f>VLOOKUP($A699,Basis!$A:$P,9,FALSE)</f>
        <v>Loosdrecht</v>
      </c>
      <c r="H699" s="9" t="str">
        <f>VLOOKUP($A699,Basis!$A:$P,11,FALSE)</f>
        <v>REST</v>
      </c>
      <c r="I699" s="9" t="str">
        <f>VLOOKUP($A699,Basis!$A:$P,13,FALSE)</f>
        <v>Ondergronds</v>
      </c>
      <c r="J699" s="9" t="str">
        <f>VLOOKUP($A699,Basis!$A:$P,16,FALSE)</f>
        <v>HMISOL2016</v>
      </c>
    </row>
    <row r="700" spans="1:10" x14ac:dyDescent="0.25">
      <c r="A700" s="9" t="s">
        <v>419</v>
      </c>
      <c r="B700" s="9">
        <f>VLOOKUP($A700,Basis!$A:$P,4,FALSE)</f>
        <v>52.206824282178999</v>
      </c>
      <c r="C700" s="9">
        <f>VLOOKUP($A700,Basis!$A:$P,5,FALSE)</f>
        <v>5.0768744945526096</v>
      </c>
      <c r="D700" s="9" t="str">
        <f>VLOOKUP($A700,Basis!$A:$P,6,FALSE)</f>
        <v>Oud-Loosdrechtsedijk</v>
      </c>
      <c r="E700" s="9" t="str">
        <f>VLOOKUP($A700,Basis!$A:$P,7,FALSE)</f>
        <v>226</v>
      </c>
      <c r="F700" s="9" t="str">
        <f>VLOOKUP($A700,Basis!$A:$P,8,FALSE)</f>
        <v>1231NG</v>
      </c>
      <c r="G700" s="9" t="str">
        <f>VLOOKUP($A700,Basis!$A:$P,9,FALSE)</f>
        <v>Loosdrecht</v>
      </c>
      <c r="H700" s="9" t="str">
        <f>VLOOKUP($A700,Basis!$A:$P,11,FALSE)</f>
        <v>PMD</v>
      </c>
      <c r="I700" s="9" t="str">
        <f>VLOOKUP($A700,Basis!$A:$P,13,FALSE)</f>
        <v>Ondergronds</v>
      </c>
      <c r="J700" s="9" t="str">
        <f>VLOOKUP($A700,Basis!$A:$P,16,FALSE)</f>
        <v>HMISOL2020</v>
      </c>
    </row>
    <row r="701" spans="1:10" x14ac:dyDescent="0.25">
      <c r="A701" s="9" t="s">
        <v>4291</v>
      </c>
      <c r="B701" s="9">
        <f>VLOOKUP($A701,Basis!$A:$P,4,FALSE)</f>
        <v>52.207050000000002</v>
      </c>
      <c r="C701" s="9">
        <f>VLOOKUP($A701,Basis!$A:$P,5,FALSE)</f>
        <v>5.0808489999999997</v>
      </c>
      <c r="D701" s="9" t="str">
        <f>VLOOKUP($A701,Basis!$A:$P,6,FALSE)</f>
        <v>Vuntuslaan</v>
      </c>
      <c r="E701" s="9" t="str">
        <f>VLOOKUP($A701,Basis!$A:$P,7,FALSE)</f>
        <v>7</v>
      </c>
      <c r="F701" s="9" t="str">
        <f>VLOOKUP($A701,Basis!$A:$P,8,FALSE)</f>
        <v>1231NP</v>
      </c>
      <c r="G701" s="9" t="str">
        <f>VLOOKUP($A701,Basis!$A:$P,9,FALSE)</f>
        <v>Loosdrecht</v>
      </c>
      <c r="H701" s="9" t="str">
        <f>VLOOKUP($A701,Basis!$A:$P,11,FALSE)</f>
        <v>GFT</v>
      </c>
      <c r="I701" s="9" t="str">
        <f>VLOOKUP($A701,Basis!$A:$P,13,FALSE)</f>
        <v>Bovengronds</v>
      </c>
      <c r="J701" s="9" t="str">
        <f>VLOOKUP($A701,Basis!$A:$P,16,FALSE)</f>
        <v>MCBG242021</v>
      </c>
    </row>
    <row r="702" spans="1:10" x14ac:dyDescent="0.25">
      <c r="A702" s="9" t="s">
        <v>5288</v>
      </c>
      <c r="B702" s="9">
        <f>VLOOKUP($A702,Basis!$A:$P,4,FALSE)</f>
        <v>52.207009999999997</v>
      </c>
      <c r="C702" s="9">
        <f>VLOOKUP($A702,Basis!$A:$P,5,FALSE)</f>
        <v>5.0807770000000003</v>
      </c>
      <c r="D702" s="9" t="str">
        <f>VLOOKUP($A702,Basis!$A:$P,6,FALSE)</f>
        <v>Vuntuslaan</v>
      </c>
      <c r="E702" s="9" t="str">
        <f>VLOOKUP($A702,Basis!$A:$P,7,FALSE)</f>
        <v>7</v>
      </c>
      <c r="F702" s="9" t="str">
        <f>VLOOKUP($A702,Basis!$A:$P,8,FALSE)</f>
        <v>1231NP</v>
      </c>
      <c r="G702" s="9" t="str">
        <f>VLOOKUP($A702,Basis!$A:$P,9,FALSE)</f>
        <v>Loosdrecht</v>
      </c>
      <c r="H702" s="9" t="str">
        <f>VLOOKUP($A702,Basis!$A:$P,11,FALSE)</f>
        <v>GLAS</v>
      </c>
      <c r="I702" s="9" t="str">
        <f>VLOOKUP($A702,Basis!$A:$P,13,FALSE)</f>
        <v>Ondergronds</v>
      </c>
      <c r="J702" s="9" t="str">
        <f>VLOOKUP($A702,Basis!$A:$P,16,FALSE)</f>
        <v>Onbekend</v>
      </c>
    </row>
    <row r="703" spans="1:10" x14ac:dyDescent="0.25">
      <c r="A703" s="9" t="s">
        <v>4069</v>
      </c>
      <c r="B703" s="9">
        <f>VLOOKUP($A703,Basis!$A:$P,4,FALSE)</f>
        <v>52.207050000000002</v>
      </c>
      <c r="C703" s="9">
        <f>VLOOKUP($A703,Basis!$A:$P,5,FALSE)</f>
        <v>5.0808489999999997</v>
      </c>
      <c r="D703" s="9" t="str">
        <f>VLOOKUP($A703,Basis!$A:$P,6,FALSE)</f>
        <v>Vuntuslaan</v>
      </c>
      <c r="E703" s="9" t="str">
        <f>VLOOKUP($A703,Basis!$A:$P,7,FALSE)</f>
        <v>7</v>
      </c>
      <c r="F703" s="9" t="str">
        <f>VLOOKUP($A703,Basis!$A:$P,8,FALSE)</f>
        <v>1231NP</v>
      </c>
      <c r="G703" s="9" t="str">
        <f>VLOOKUP($A703,Basis!$A:$P,9,FALSE)</f>
        <v>Loosdrecht</v>
      </c>
      <c r="H703" s="9" t="str">
        <f>VLOOKUP($A703,Basis!$A:$P,11,FALSE)</f>
        <v>OPK</v>
      </c>
      <c r="I703" s="9" t="str">
        <f>VLOOKUP($A703,Basis!$A:$P,13,FALSE)</f>
        <v>Ondergronds</v>
      </c>
      <c r="J703" s="9" t="str">
        <f>VLOOKUP($A703,Basis!$A:$P,16,FALSE)</f>
        <v>HMISOL2021</v>
      </c>
    </row>
    <row r="704" spans="1:10" x14ac:dyDescent="0.25">
      <c r="A704" s="9" t="s">
        <v>3398</v>
      </c>
      <c r="B704" s="9">
        <f>VLOOKUP($A704,Basis!$A:$P,4,FALSE)</f>
        <v>52.207050000000002</v>
      </c>
      <c r="C704" s="9">
        <f>VLOOKUP($A704,Basis!$A:$P,5,FALSE)</f>
        <v>5.0808489999999997</v>
      </c>
      <c r="D704" s="9" t="str">
        <f>VLOOKUP($A704,Basis!$A:$P,6,FALSE)</f>
        <v>Vuntuslaan</v>
      </c>
      <c r="E704" s="9" t="str">
        <f>VLOOKUP($A704,Basis!$A:$P,7,FALSE)</f>
        <v>7</v>
      </c>
      <c r="F704" s="9" t="str">
        <f>VLOOKUP($A704,Basis!$A:$P,8,FALSE)</f>
        <v>1231NP</v>
      </c>
      <c r="G704" s="9" t="str">
        <f>VLOOKUP($A704,Basis!$A:$P,9,FALSE)</f>
        <v>Loosdrecht</v>
      </c>
      <c r="H704" s="9" t="str">
        <f>VLOOKUP($A704,Basis!$A:$P,11,FALSE)</f>
        <v>REST</v>
      </c>
      <c r="I704" s="9" t="str">
        <f>VLOOKUP($A704,Basis!$A:$P,13,FALSE)</f>
        <v>Ondergronds</v>
      </c>
      <c r="J704" s="9" t="str">
        <f>VLOOKUP($A704,Basis!$A:$P,16,FALSE)</f>
        <v>HMISOL2021</v>
      </c>
    </row>
    <row r="705" spans="1:10" x14ac:dyDescent="0.25">
      <c r="A705" s="9" t="s">
        <v>1011</v>
      </c>
      <c r="B705" s="9">
        <f>VLOOKUP($A705,Basis!$A:$P,4,FALSE)</f>
        <v>52.207080841064503</v>
      </c>
      <c r="C705" s="9">
        <f>VLOOKUP($A705,Basis!$A:$P,5,FALSE)</f>
        <v>5.0802650451660201</v>
      </c>
      <c r="D705" s="9" t="str">
        <f>VLOOKUP($A705,Basis!$A:$P,6,FALSE)</f>
        <v>Vuntuslaan</v>
      </c>
      <c r="E705" s="9" t="str">
        <f>VLOOKUP($A705,Basis!$A:$P,7,FALSE)</f>
        <v>7</v>
      </c>
      <c r="F705" s="9" t="str">
        <f>VLOOKUP($A705,Basis!$A:$P,8,FALSE)</f>
        <v>1231NP</v>
      </c>
      <c r="G705" s="9" t="str">
        <f>VLOOKUP($A705,Basis!$A:$P,9,FALSE)</f>
        <v>Loosdrecht</v>
      </c>
      <c r="H705" s="9" t="str">
        <f>VLOOKUP($A705,Basis!$A:$P,11,FALSE)</f>
        <v>PMD</v>
      </c>
      <c r="I705" s="9" t="str">
        <f>VLOOKUP($A705,Basis!$A:$P,13,FALSE)</f>
        <v>Ondergronds</v>
      </c>
      <c r="J705" s="9" t="str">
        <f>VLOOKUP($A705,Basis!$A:$P,16,FALSE)</f>
        <v>HMISOL2021</v>
      </c>
    </row>
    <row r="706" spans="1:10" x14ac:dyDescent="0.25">
      <c r="A706" s="9" t="s">
        <v>1130</v>
      </c>
      <c r="B706" s="9">
        <f>VLOOKUP($A706,Basis!$A:$P,4,FALSE)</f>
        <v>52.207080841064503</v>
      </c>
      <c r="C706" s="9">
        <f>VLOOKUP($A706,Basis!$A:$P,5,FALSE)</f>
        <v>5.0802650451660201</v>
      </c>
      <c r="D706" s="9" t="str">
        <f>VLOOKUP($A706,Basis!$A:$P,6,FALSE)</f>
        <v>Vuntuslaan</v>
      </c>
      <c r="E706" s="9" t="str">
        <f>VLOOKUP($A706,Basis!$A:$P,7,FALSE)</f>
        <v>7</v>
      </c>
      <c r="F706" s="9" t="str">
        <f>VLOOKUP($A706,Basis!$A:$P,8,FALSE)</f>
        <v>1231NP</v>
      </c>
      <c r="G706" s="9" t="str">
        <f>VLOOKUP($A706,Basis!$A:$P,9,FALSE)</f>
        <v>Loosdrecht</v>
      </c>
      <c r="H706" s="9" t="str">
        <f>VLOOKUP($A706,Basis!$A:$P,11,FALSE)</f>
        <v>PMD</v>
      </c>
      <c r="I706" s="9" t="str">
        <f>VLOOKUP($A706,Basis!$A:$P,13,FALSE)</f>
        <v>Ondergronds</v>
      </c>
      <c r="J706" s="9" t="str">
        <f>VLOOKUP($A706,Basis!$A:$P,16,FALSE)</f>
        <v>HMISOL2021</v>
      </c>
    </row>
    <row r="707" spans="1:10" x14ac:dyDescent="0.25">
      <c r="A707" s="9" t="s">
        <v>3692</v>
      </c>
      <c r="B707" s="9">
        <f>VLOOKUP($A707,Basis!$A:$P,4,FALSE)</f>
        <v>52.207092500000002</v>
      </c>
      <c r="C707" s="9">
        <f>VLOOKUP($A707,Basis!$A:$P,5,FALSE)</f>
        <v>5.0679604999999999</v>
      </c>
      <c r="D707" s="9" t="str">
        <f>VLOOKUP($A707,Basis!$A:$P,6,FALSE)</f>
        <v>Veendijk</v>
      </c>
      <c r="E707" s="9" t="str">
        <f>VLOOKUP($A707,Basis!$A:$P,7,FALSE)</f>
        <v>1A AP02</v>
      </c>
      <c r="F707" s="9" t="str">
        <f>VLOOKUP($A707,Basis!$A:$P,8,FALSE)</f>
        <v>1231PB</v>
      </c>
      <c r="G707" s="9" t="str">
        <f>VLOOKUP($A707,Basis!$A:$P,9,FALSE)</f>
        <v>Loosdrecht</v>
      </c>
      <c r="H707" s="9" t="str">
        <f>VLOOKUP($A707,Basis!$A:$P,11,FALSE)</f>
        <v>OPK</v>
      </c>
      <c r="I707" s="9" t="str">
        <f>VLOOKUP($A707,Basis!$A:$P,13,FALSE)</f>
        <v>Ondergronds</v>
      </c>
      <c r="J707" s="9" t="str">
        <f>VLOOKUP($A707,Basis!$A:$P,16,FALSE)</f>
        <v>HMISOL2021</v>
      </c>
    </row>
    <row r="708" spans="1:10" x14ac:dyDescent="0.25">
      <c r="A708" s="9" t="s">
        <v>4738</v>
      </c>
      <c r="B708" s="9">
        <f>VLOOKUP($A708,Basis!$A:$P,4,FALSE)</f>
        <v>52.207092500000002</v>
      </c>
      <c r="C708" s="9">
        <f>VLOOKUP($A708,Basis!$A:$P,5,FALSE)</f>
        <v>5.0679604999999999</v>
      </c>
      <c r="D708" s="9" t="str">
        <f>VLOOKUP($A708,Basis!$A:$P,6,FALSE)</f>
        <v>Veendijk</v>
      </c>
      <c r="E708" s="9" t="str">
        <f>VLOOKUP($A708,Basis!$A:$P,7,FALSE)</f>
        <v>1A AP02</v>
      </c>
      <c r="F708" s="9" t="str">
        <f>VLOOKUP($A708,Basis!$A:$P,8,FALSE)</f>
        <v>1231PB</v>
      </c>
      <c r="G708" s="9" t="str">
        <f>VLOOKUP($A708,Basis!$A:$P,9,FALSE)</f>
        <v>Loosdrecht</v>
      </c>
      <c r="H708" s="9" t="str">
        <f>VLOOKUP($A708,Basis!$A:$P,11,FALSE)</f>
        <v>REST</v>
      </c>
      <c r="I708" s="9" t="str">
        <f>VLOOKUP($A708,Basis!$A:$P,13,FALSE)</f>
        <v>OGDUO</v>
      </c>
      <c r="J708" s="9" t="str">
        <f>VLOOKUP($A708,Basis!$A:$P,16,FALSE)</f>
        <v>HMIDUO2021</v>
      </c>
    </row>
    <row r="709" spans="1:10" x14ac:dyDescent="0.25">
      <c r="A709" s="9" t="s">
        <v>4740</v>
      </c>
      <c r="B709" s="9">
        <f>VLOOKUP($A709,Basis!$A:$P,4,FALSE)</f>
        <v>52.207092500000002</v>
      </c>
      <c r="C709" s="9">
        <f>VLOOKUP($A709,Basis!$A:$P,5,FALSE)</f>
        <v>5.0679604999999999</v>
      </c>
      <c r="D709" s="9" t="str">
        <f>VLOOKUP($A709,Basis!$A:$P,6,FALSE)</f>
        <v>Veendijk</v>
      </c>
      <c r="E709" s="9" t="str">
        <f>VLOOKUP($A709,Basis!$A:$P,7,FALSE)</f>
        <v>1A AP02</v>
      </c>
      <c r="F709" s="9" t="str">
        <f>VLOOKUP($A709,Basis!$A:$P,8,FALSE)</f>
        <v>1231PB</v>
      </c>
      <c r="G709" s="9" t="str">
        <f>VLOOKUP($A709,Basis!$A:$P,9,FALSE)</f>
        <v>Loosdrecht</v>
      </c>
      <c r="H709" s="9" t="str">
        <f>VLOOKUP($A709,Basis!$A:$P,11,FALSE)</f>
        <v>PMD</v>
      </c>
      <c r="I709" s="9" t="str">
        <f>VLOOKUP($A709,Basis!$A:$P,13,FALSE)</f>
        <v>OGDUO</v>
      </c>
      <c r="J709" s="9" t="str">
        <f>VLOOKUP($A709,Basis!$A:$P,16,FALSE)</f>
        <v>HMIDUO2021</v>
      </c>
    </row>
    <row r="710" spans="1:10" x14ac:dyDescent="0.25">
      <c r="A710" s="9" t="s">
        <v>4194</v>
      </c>
      <c r="B710" s="9">
        <f>VLOOKUP($A710,Basis!$A:$P,4,FALSE)</f>
        <v>52.200482000000001</v>
      </c>
      <c r="C710" s="9">
        <f>VLOOKUP($A710,Basis!$A:$P,5,FALSE)</f>
        <v>5.0626389999999999</v>
      </c>
      <c r="D710" s="9" t="str">
        <f>VLOOKUP($A710,Basis!$A:$P,6,FALSE)</f>
        <v>Veendijk</v>
      </c>
      <c r="E710" s="9" t="str">
        <f>VLOOKUP($A710,Basis!$A:$P,7,FALSE)</f>
        <v>21B</v>
      </c>
      <c r="F710" s="9" t="str">
        <f>VLOOKUP($A710,Basis!$A:$P,8,FALSE)</f>
        <v>1231PD</v>
      </c>
      <c r="G710" s="9" t="str">
        <f>VLOOKUP($A710,Basis!$A:$P,9,FALSE)</f>
        <v>Loosdrecht</v>
      </c>
      <c r="H710" s="9" t="str">
        <f>VLOOKUP($A710,Basis!$A:$P,11,FALSE)</f>
        <v>GFT</v>
      </c>
      <c r="I710" s="9" t="str">
        <f>VLOOKUP($A710,Basis!$A:$P,13,FALSE)</f>
        <v>Bovengronds</v>
      </c>
      <c r="J710" s="9" t="str">
        <f>VLOOKUP($A710,Basis!$A:$P,16,FALSE)</f>
        <v>MCBG242022</v>
      </c>
    </row>
    <row r="711" spans="1:10" x14ac:dyDescent="0.25">
      <c r="A711" s="9" t="s">
        <v>4439</v>
      </c>
      <c r="B711" s="9">
        <f>VLOOKUP($A711,Basis!$A:$P,4,FALSE)</f>
        <v>52.200482000000001</v>
      </c>
      <c r="C711" s="9">
        <f>VLOOKUP($A711,Basis!$A:$P,5,FALSE)</f>
        <v>5.0626389999999999</v>
      </c>
      <c r="D711" s="9" t="str">
        <f>VLOOKUP($A711,Basis!$A:$P,6,FALSE)</f>
        <v>Veendijk</v>
      </c>
      <c r="E711" s="9" t="str">
        <f>VLOOKUP($A711,Basis!$A:$P,7,FALSE)</f>
        <v>21B</v>
      </c>
      <c r="F711" s="9" t="str">
        <f>VLOOKUP($A711,Basis!$A:$P,8,FALSE)</f>
        <v>1231PD</v>
      </c>
      <c r="G711" s="9" t="str">
        <f>VLOOKUP($A711,Basis!$A:$P,9,FALSE)</f>
        <v>Loosdrecht</v>
      </c>
      <c r="H711" s="9" t="str">
        <f>VLOOKUP($A711,Basis!$A:$P,11,FALSE)</f>
        <v>OPK</v>
      </c>
      <c r="I711" s="9" t="str">
        <f>VLOOKUP($A711,Basis!$A:$P,13,FALSE)</f>
        <v>Ondergronds</v>
      </c>
      <c r="J711" s="9" t="str">
        <f>VLOOKUP($A711,Basis!$A:$P,16,FALSE)</f>
        <v>HMISOL2020</v>
      </c>
    </row>
    <row r="712" spans="1:10" x14ac:dyDescent="0.25">
      <c r="A712" s="9" t="s">
        <v>4128</v>
      </c>
      <c r="B712" s="9">
        <f>VLOOKUP($A712,Basis!$A:$P,4,FALSE)</f>
        <v>52.200482000000001</v>
      </c>
      <c r="C712" s="9">
        <f>VLOOKUP($A712,Basis!$A:$P,5,FALSE)</f>
        <v>5.0626389999999999</v>
      </c>
      <c r="D712" s="9" t="str">
        <f>VLOOKUP($A712,Basis!$A:$P,6,FALSE)</f>
        <v>Veendijk</v>
      </c>
      <c r="E712" s="9" t="str">
        <f>VLOOKUP($A712,Basis!$A:$P,7,FALSE)</f>
        <v>21B</v>
      </c>
      <c r="F712" s="9" t="str">
        <f>VLOOKUP($A712,Basis!$A:$P,8,FALSE)</f>
        <v>1231PD</v>
      </c>
      <c r="G712" s="9" t="str">
        <f>VLOOKUP($A712,Basis!$A:$P,9,FALSE)</f>
        <v>Loosdrecht</v>
      </c>
      <c r="H712" s="9" t="str">
        <f>VLOOKUP($A712,Basis!$A:$P,11,FALSE)</f>
        <v>REST</v>
      </c>
      <c r="I712" s="9" t="str">
        <f>VLOOKUP($A712,Basis!$A:$P,13,FALSE)</f>
        <v>OGDUO</v>
      </c>
      <c r="J712" s="9" t="str">
        <f>VLOOKUP($A712,Basis!$A:$P,16,FALSE)</f>
        <v>HMIDUO2020</v>
      </c>
    </row>
    <row r="713" spans="1:10" x14ac:dyDescent="0.25">
      <c r="A713" s="9" t="s">
        <v>4145</v>
      </c>
      <c r="B713" s="9">
        <f>VLOOKUP($A713,Basis!$A:$P,4,FALSE)</f>
        <v>52.200482000000001</v>
      </c>
      <c r="C713" s="9">
        <f>VLOOKUP($A713,Basis!$A:$P,5,FALSE)</f>
        <v>5.0626389999999999</v>
      </c>
      <c r="D713" s="9" t="str">
        <f>VLOOKUP($A713,Basis!$A:$P,6,FALSE)</f>
        <v>Veendijk</v>
      </c>
      <c r="E713" s="9" t="str">
        <f>VLOOKUP($A713,Basis!$A:$P,7,FALSE)</f>
        <v>21B</v>
      </c>
      <c r="F713" s="9" t="str">
        <f>VLOOKUP($A713,Basis!$A:$P,8,FALSE)</f>
        <v>1231PD</v>
      </c>
      <c r="G713" s="9" t="str">
        <f>VLOOKUP($A713,Basis!$A:$P,9,FALSE)</f>
        <v>Loosdrecht</v>
      </c>
      <c r="H713" s="9" t="str">
        <f>VLOOKUP($A713,Basis!$A:$P,11,FALSE)</f>
        <v>PMD</v>
      </c>
      <c r="I713" s="9" t="str">
        <f>VLOOKUP($A713,Basis!$A:$P,13,FALSE)</f>
        <v>OGDUO</v>
      </c>
      <c r="J713" s="9" t="str">
        <f>VLOOKUP($A713,Basis!$A:$P,16,FALSE)</f>
        <v>HMIDUO2020</v>
      </c>
    </row>
    <row r="714" spans="1:10" x14ac:dyDescent="0.25">
      <c r="A714" s="9" t="s">
        <v>2114</v>
      </c>
      <c r="B714" s="9">
        <f>VLOOKUP($A714,Basis!$A:$P,4,FALSE)</f>
        <v>52.207708843101003</v>
      </c>
      <c r="C714" s="9">
        <f>VLOOKUP($A714,Basis!$A:$P,5,FALSE)</f>
        <v>5.0859911553609098</v>
      </c>
      <c r="D714" s="9" t="str">
        <f>VLOOKUP($A714,Basis!$A:$P,6,FALSE)</f>
        <v>Oppad</v>
      </c>
      <c r="E714" s="9" t="str">
        <f>VLOOKUP($A714,Basis!$A:$P,7,FALSE)</f>
        <v>1</v>
      </c>
      <c r="F714" s="9" t="str">
        <f>VLOOKUP($A714,Basis!$A:$P,8,FALSE)</f>
        <v>1231PE</v>
      </c>
      <c r="G714" s="9" t="str">
        <f>VLOOKUP($A714,Basis!$A:$P,9,FALSE)</f>
        <v>Loosdrecht</v>
      </c>
      <c r="H714" s="9" t="str">
        <f>VLOOKUP($A714,Basis!$A:$P,11,FALSE)</f>
        <v>REST</v>
      </c>
      <c r="I714" s="9" t="str">
        <f>VLOOKUP($A714,Basis!$A:$P,13,FALSE)</f>
        <v>Ondergronds</v>
      </c>
      <c r="J714" s="9" t="str">
        <f>VLOOKUP($A714,Basis!$A:$P,16,FALSE)</f>
        <v>SULSOL2014</v>
      </c>
    </row>
    <row r="715" spans="1:10" x14ac:dyDescent="0.25">
      <c r="A715" s="9" t="s">
        <v>2494</v>
      </c>
      <c r="B715" s="9">
        <f>VLOOKUP($A715,Basis!$A:$P,4,FALSE)</f>
        <v>52.195390043828802</v>
      </c>
      <c r="C715" s="9">
        <f>VLOOKUP($A715,Basis!$A:$P,5,FALSE)</f>
        <v>5.1348849758553596</v>
      </c>
      <c r="D715" s="9" t="str">
        <f>VLOOKUP($A715,Basis!$A:$P,6,FALSE)</f>
        <v>Flits</v>
      </c>
      <c r="E715" s="9" t="str">
        <f>VLOOKUP($A715,Basis!$A:$P,7,FALSE)</f>
        <v>15</v>
      </c>
      <c r="F715" s="9" t="str">
        <f>VLOOKUP($A715,Basis!$A:$P,8,FALSE)</f>
        <v>1231SM</v>
      </c>
      <c r="G715" s="9" t="str">
        <f>VLOOKUP($A715,Basis!$A:$P,9,FALSE)</f>
        <v>Loosdrecht</v>
      </c>
      <c r="H715" s="9" t="str">
        <f>VLOOKUP($A715,Basis!$A:$P,11,FALSE)</f>
        <v>REST</v>
      </c>
      <c r="I715" s="9" t="str">
        <f>VLOOKUP($A715,Basis!$A:$P,13,FALSE)</f>
        <v>Ondergronds</v>
      </c>
      <c r="J715" s="9" t="str">
        <f>VLOOKUP($A715,Basis!$A:$P,16,FALSE)</f>
        <v>SULSOL2014</v>
      </c>
    </row>
    <row r="716" spans="1:10" x14ac:dyDescent="0.25">
      <c r="A716" s="9" t="s">
        <v>3456</v>
      </c>
      <c r="B716" s="9">
        <f>VLOOKUP($A716,Basis!$A:$P,4,FALSE)</f>
        <v>52.196687813896901</v>
      </c>
      <c r="C716" s="9">
        <f>VLOOKUP($A716,Basis!$A:$P,5,FALSE)</f>
        <v>5.1382821612107898</v>
      </c>
      <c r="D716" s="9" t="str">
        <f>VLOOKUP($A716,Basis!$A:$P,6,FALSE)</f>
        <v>Regenboog</v>
      </c>
      <c r="E716" s="9" t="str">
        <f>VLOOKUP($A716,Basis!$A:$P,7,FALSE)</f>
        <v>17</v>
      </c>
      <c r="F716" s="9" t="str">
        <f>VLOOKUP($A716,Basis!$A:$P,8,FALSE)</f>
        <v>1231TE</v>
      </c>
      <c r="G716" s="9" t="str">
        <f>VLOOKUP($A716,Basis!$A:$P,9,FALSE)</f>
        <v>Loosdrecht</v>
      </c>
      <c r="H716" s="9" t="str">
        <f>VLOOKUP($A716,Basis!$A:$P,11,FALSE)</f>
        <v>REST</v>
      </c>
      <c r="I716" s="9" t="str">
        <f>VLOOKUP($A716,Basis!$A:$P,13,FALSE)</f>
        <v>Semi</v>
      </c>
      <c r="J716" s="9" t="str">
        <f>VLOOKUP($A716,Basis!$A:$P,16,FALSE)</f>
        <v>KIKSOL2014</v>
      </c>
    </row>
    <row r="717" spans="1:10" x14ac:dyDescent="0.25">
      <c r="A717" s="9" t="s">
        <v>5732</v>
      </c>
      <c r="B717" s="9">
        <f>VLOOKUP($A717,Basis!$A:$P,4,FALSE)</f>
        <v>52.197495000000004</v>
      </c>
      <c r="C717" s="9">
        <f>VLOOKUP($A717,Basis!$A:$P,5,FALSE)</f>
        <v>5.1382099999999999</v>
      </c>
      <c r="D717" s="9" t="str">
        <f>VLOOKUP($A717,Basis!$A:$P,6,FALSE)</f>
        <v>Godelindelaan</v>
      </c>
      <c r="E717" s="9" t="str">
        <f>VLOOKUP($A717,Basis!$A:$P,7,FALSE)</f>
        <v>21</v>
      </c>
      <c r="F717" s="9" t="str">
        <f>VLOOKUP($A717,Basis!$A:$P,8,FALSE)</f>
        <v>1231VX</v>
      </c>
      <c r="G717" s="9" t="str">
        <f>VLOOKUP($A717,Basis!$A:$P,9,FALSE)</f>
        <v>Loosdrecht</v>
      </c>
      <c r="H717" s="9" t="str">
        <f>VLOOKUP($A717,Basis!$A:$P,11,FALSE)</f>
        <v>GLAS</v>
      </c>
      <c r="I717" s="9" t="str">
        <f>VLOOKUP($A717,Basis!$A:$P,13,FALSE)</f>
        <v>Bovengronds</v>
      </c>
      <c r="J717" s="9" t="str">
        <f>VLOOKUP($A717,Basis!$A:$P,16,FALSE)</f>
        <v>Onbekend</v>
      </c>
    </row>
    <row r="718" spans="1:10" x14ac:dyDescent="0.25">
      <c r="A718" s="9" t="s">
        <v>4281</v>
      </c>
      <c r="B718" s="9">
        <f>VLOOKUP($A718,Basis!$A:$P,4,FALSE)</f>
        <v>52.19849</v>
      </c>
      <c r="C718" s="9">
        <f>VLOOKUP($A718,Basis!$A:$P,5,FALSE)</f>
        <v>5.1375209999999996</v>
      </c>
      <c r="D718" s="9" t="str">
        <f>VLOOKUP($A718,Basis!$A:$P,6,FALSE)</f>
        <v>Godelindehof</v>
      </c>
      <c r="E718" s="9" t="str">
        <f>VLOOKUP($A718,Basis!$A:$P,7,FALSE)</f>
        <v>1</v>
      </c>
      <c r="F718" s="9" t="str">
        <f>VLOOKUP($A718,Basis!$A:$P,8,FALSE)</f>
        <v>1231VZ</v>
      </c>
      <c r="G718" s="9" t="str">
        <f>VLOOKUP($A718,Basis!$A:$P,9,FALSE)</f>
        <v>Loosdrecht</v>
      </c>
      <c r="H718" s="9" t="str">
        <f>VLOOKUP($A718,Basis!$A:$P,11,FALSE)</f>
        <v>GFT</v>
      </c>
      <c r="I718" s="9" t="str">
        <f>VLOOKUP($A718,Basis!$A:$P,13,FALSE)</f>
        <v>Bovengronds</v>
      </c>
      <c r="J718" s="9" t="str">
        <f>VLOOKUP($A718,Basis!$A:$P,16,FALSE)</f>
        <v>MCBG242021</v>
      </c>
    </row>
    <row r="719" spans="1:10" x14ac:dyDescent="0.25">
      <c r="A719" s="9" t="s">
        <v>4829</v>
      </c>
      <c r="B719" s="9">
        <f>VLOOKUP($A719,Basis!$A:$P,4,FALSE)</f>
        <v>52.19849</v>
      </c>
      <c r="C719" s="9">
        <f>VLOOKUP($A719,Basis!$A:$P,5,FALSE)</f>
        <v>5.1375209999999996</v>
      </c>
      <c r="D719" s="9" t="str">
        <f>VLOOKUP($A719,Basis!$A:$P,6,FALSE)</f>
        <v>Godelindehof</v>
      </c>
      <c r="E719" s="9" t="str">
        <f>VLOOKUP($A719,Basis!$A:$P,7,FALSE)</f>
        <v>1</v>
      </c>
      <c r="F719" s="9" t="str">
        <f>VLOOKUP($A719,Basis!$A:$P,8,FALSE)</f>
        <v>1231VZ</v>
      </c>
      <c r="G719" s="9" t="str">
        <f>VLOOKUP($A719,Basis!$A:$P,9,FALSE)</f>
        <v>Loosdrecht</v>
      </c>
      <c r="H719" s="9" t="str">
        <f>VLOOKUP($A719,Basis!$A:$P,11,FALSE)</f>
        <v>OPK</v>
      </c>
      <c r="I719" s="9" t="str">
        <f>VLOOKUP($A719,Basis!$A:$P,13,FALSE)</f>
        <v>Ondergronds</v>
      </c>
      <c r="J719" s="9" t="str">
        <f>VLOOKUP($A719,Basis!$A:$P,16,FALSE)</f>
        <v>HMISOL2021</v>
      </c>
    </row>
    <row r="720" spans="1:10" x14ac:dyDescent="0.25">
      <c r="A720" s="9" t="s">
        <v>3978</v>
      </c>
      <c r="B720" s="9">
        <f>VLOOKUP($A720,Basis!$A:$P,4,FALSE)</f>
        <v>52.19849</v>
      </c>
      <c r="C720" s="9">
        <f>VLOOKUP($A720,Basis!$A:$P,5,FALSE)</f>
        <v>5.1375209999999996</v>
      </c>
      <c r="D720" s="9" t="str">
        <f>VLOOKUP($A720,Basis!$A:$P,6,FALSE)</f>
        <v>Godelindehof</v>
      </c>
      <c r="E720" s="9" t="str">
        <f>VLOOKUP($A720,Basis!$A:$P,7,FALSE)</f>
        <v>1</v>
      </c>
      <c r="F720" s="9" t="str">
        <f>VLOOKUP($A720,Basis!$A:$P,8,FALSE)</f>
        <v>1231VZ</v>
      </c>
      <c r="G720" s="9" t="str">
        <f>VLOOKUP($A720,Basis!$A:$P,9,FALSE)</f>
        <v>Loosdrecht</v>
      </c>
      <c r="H720" s="9" t="str">
        <f>VLOOKUP($A720,Basis!$A:$P,11,FALSE)</f>
        <v>REST</v>
      </c>
      <c r="I720" s="9" t="str">
        <f>VLOOKUP($A720,Basis!$A:$P,13,FALSE)</f>
        <v>Ondergronds</v>
      </c>
      <c r="J720" s="9" t="str">
        <f>VLOOKUP($A720,Basis!$A:$P,16,FALSE)</f>
        <v>HMISOL2021</v>
      </c>
    </row>
    <row r="721" spans="1:10" x14ac:dyDescent="0.25">
      <c r="A721" s="9" t="s">
        <v>4301</v>
      </c>
      <c r="B721" s="9">
        <f>VLOOKUP($A721,Basis!$A:$P,4,FALSE)</f>
        <v>52.19849</v>
      </c>
      <c r="C721" s="9">
        <f>VLOOKUP($A721,Basis!$A:$P,5,FALSE)</f>
        <v>5.1375209999999996</v>
      </c>
      <c r="D721" s="9" t="str">
        <f>VLOOKUP($A721,Basis!$A:$P,6,FALSE)</f>
        <v>Godelindehof</v>
      </c>
      <c r="E721" s="9" t="str">
        <f>VLOOKUP($A721,Basis!$A:$P,7,FALSE)</f>
        <v>1</v>
      </c>
      <c r="F721" s="9" t="str">
        <f>VLOOKUP($A721,Basis!$A:$P,8,FALSE)</f>
        <v>1231VZ</v>
      </c>
      <c r="G721" s="9" t="str">
        <f>VLOOKUP($A721,Basis!$A:$P,9,FALSE)</f>
        <v>Loosdrecht</v>
      </c>
      <c r="H721" s="9" t="str">
        <f>VLOOKUP($A721,Basis!$A:$P,11,FALSE)</f>
        <v>PMD</v>
      </c>
      <c r="I721" s="9" t="str">
        <f>VLOOKUP($A721,Basis!$A:$P,13,FALSE)</f>
        <v>Ondergronds</v>
      </c>
      <c r="J721" s="9" t="str">
        <f>VLOOKUP($A721,Basis!$A:$P,16,FALSE)</f>
        <v>HMISOL2021</v>
      </c>
    </row>
    <row r="722" spans="1:10" x14ac:dyDescent="0.25">
      <c r="A722" s="9" t="s">
        <v>5877</v>
      </c>
      <c r="B722" s="9">
        <f>VLOOKUP($A722,Basis!$A:$P,4,FALSE)</f>
        <v>52.199382999999997</v>
      </c>
      <c r="C722" s="9">
        <f>VLOOKUP($A722,Basis!$A:$P,5,FALSE)</f>
        <v>5.1407870000000004</v>
      </c>
      <c r="D722" s="9" t="str">
        <f>VLOOKUP($A722,Basis!$A:$P,6,FALSE)</f>
        <v>Prinses Marijkestraat</v>
      </c>
      <c r="E722" s="9" t="str">
        <f>VLOOKUP($A722,Basis!$A:$P,7,FALSE)</f>
        <v>2</v>
      </c>
      <c r="F722" s="9" t="str">
        <f>VLOOKUP($A722,Basis!$A:$P,8,FALSE)</f>
        <v>1231XK</v>
      </c>
      <c r="G722" s="9" t="str">
        <f>VLOOKUP($A722,Basis!$A:$P,9,FALSE)</f>
        <v>Loosdrecht</v>
      </c>
      <c r="H722" s="9" t="str">
        <f>VLOOKUP($A722,Basis!$A:$P,11,FALSE)</f>
        <v>PMD</v>
      </c>
      <c r="I722" s="9" t="str">
        <f>VLOOKUP($A722,Basis!$A:$P,13,FALSE)</f>
        <v>Bovengronds</v>
      </c>
      <c r="J722" s="9" t="str">
        <f>VLOOKUP($A722,Basis!$A:$P,16,FALSE)</f>
        <v>WTLBOV2011</v>
      </c>
    </row>
    <row r="723" spans="1:10" x14ac:dyDescent="0.25">
      <c r="A723" s="9" t="s">
        <v>5290</v>
      </c>
      <c r="B723" s="9">
        <f>VLOOKUP($A723,Basis!$A:$P,4,FALSE)</f>
        <v>52.199382999999997</v>
      </c>
      <c r="C723" s="9">
        <f>VLOOKUP($A723,Basis!$A:$P,5,FALSE)</f>
        <v>5.1407870000000004</v>
      </c>
      <c r="D723" s="9" t="str">
        <f>VLOOKUP($A723,Basis!$A:$P,6,FALSE)</f>
        <v>Prinses Marijkestraat</v>
      </c>
      <c r="E723" s="9" t="str">
        <f>VLOOKUP($A723,Basis!$A:$P,7,FALSE)</f>
        <v>2</v>
      </c>
      <c r="F723" s="9" t="str">
        <f>VLOOKUP($A723,Basis!$A:$P,8,FALSE)</f>
        <v>1231XK</v>
      </c>
      <c r="G723" s="9" t="str">
        <f>VLOOKUP($A723,Basis!$A:$P,9,FALSE)</f>
        <v>Loosdrecht</v>
      </c>
      <c r="H723" s="9" t="str">
        <f>VLOOKUP($A723,Basis!$A:$P,11,FALSE)</f>
        <v>GLAS</v>
      </c>
      <c r="I723" s="9" t="str">
        <f>VLOOKUP($A723,Basis!$A:$P,13,FALSE)</f>
        <v>Ondergronds</v>
      </c>
      <c r="J723" s="9" t="str">
        <f>VLOOKUP($A723,Basis!$A:$P,16,FALSE)</f>
        <v>Onbekend</v>
      </c>
    </row>
    <row r="724" spans="1:10" x14ac:dyDescent="0.25">
      <c r="A724" s="9" t="s">
        <v>4951</v>
      </c>
      <c r="B724" s="9">
        <f>VLOOKUP($A724,Basis!$A:$P,4,FALSE)</f>
        <v>52.242046999999999</v>
      </c>
      <c r="C724" s="9">
        <f>VLOOKUP($A724,Basis!$A:$P,5,FALSE)</f>
        <v>5.110341</v>
      </c>
      <c r="D724" s="9" t="str">
        <f>VLOOKUP($A724,Basis!$A:$P,6,FALSE)</f>
        <v>Oudergaarde</v>
      </c>
      <c r="E724" s="9" t="str">
        <f>VLOOKUP($A724,Basis!$A:$P,7,FALSE)</f>
        <v>1 1</v>
      </c>
      <c r="F724" s="9" t="str">
        <f>VLOOKUP($A724,Basis!$A:$P,8,FALSE)</f>
        <v>1241AX</v>
      </c>
      <c r="G724" s="9" t="str">
        <f>VLOOKUP($A724,Basis!$A:$P,9,FALSE)</f>
        <v>Kortenhoef</v>
      </c>
      <c r="H724" s="9" t="str">
        <f>VLOOKUP($A724,Basis!$A:$P,11,FALSE)</f>
        <v>GFT</v>
      </c>
      <c r="I724" s="9" t="str">
        <f>VLOOKUP($A724,Basis!$A:$P,13,FALSE)</f>
        <v>Bovengronds</v>
      </c>
      <c r="J724" s="9" t="str">
        <f>VLOOKUP($A724,Basis!$A:$P,16,FALSE)</f>
        <v>MCBG242022</v>
      </c>
    </row>
    <row r="725" spans="1:10" x14ac:dyDescent="0.25">
      <c r="A725" s="9" t="s">
        <v>4071</v>
      </c>
      <c r="B725" s="9">
        <f>VLOOKUP($A725,Basis!$A:$P,4,FALSE)</f>
        <v>52.242046999999999</v>
      </c>
      <c r="C725" s="9">
        <f>VLOOKUP($A725,Basis!$A:$P,5,FALSE)</f>
        <v>5.110341</v>
      </c>
      <c r="D725" s="9" t="str">
        <f>VLOOKUP($A725,Basis!$A:$P,6,FALSE)</f>
        <v>Oudergaarde</v>
      </c>
      <c r="E725" s="9" t="str">
        <f>VLOOKUP($A725,Basis!$A:$P,7,FALSE)</f>
        <v>1 1</v>
      </c>
      <c r="F725" s="9" t="str">
        <f>VLOOKUP($A725,Basis!$A:$P,8,FALSE)</f>
        <v>1241AX</v>
      </c>
      <c r="G725" s="9" t="str">
        <f>VLOOKUP($A725,Basis!$A:$P,9,FALSE)</f>
        <v>Kortenhoef</v>
      </c>
      <c r="H725" s="9" t="str">
        <f>VLOOKUP($A725,Basis!$A:$P,11,FALSE)</f>
        <v>OPK</v>
      </c>
      <c r="I725" s="9" t="str">
        <f>VLOOKUP($A725,Basis!$A:$P,13,FALSE)</f>
        <v>Ondergronds</v>
      </c>
      <c r="J725" s="9" t="str">
        <f>VLOOKUP($A725,Basis!$A:$P,16,FALSE)</f>
        <v>HMISOL2022</v>
      </c>
    </row>
    <row r="726" spans="1:10" x14ac:dyDescent="0.25">
      <c r="A726" s="9" t="s">
        <v>2633</v>
      </c>
      <c r="B726" s="9">
        <f>VLOOKUP($A726,Basis!$A:$P,4,FALSE)</f>
        <v>52.242046999999999</v>
      </c>
      <c r="C726" s="9">
        <f>VLOOKUP($A726,Basis!$A:$P,5,FALSE)</f>
        <v>5.110341</v>
      </c>
      <c r="D726" s="9" t="str">
        <f>VLOOKUP($A726,Basis!$A:$P,6,FALSE)</f>
        <v>Oudergaarde</v>
      </c>
      <c r="E726" s="9" t="str">
        <f>VLOOKUP($A726,Basis!$A:$P,7,FALSE)</f>
        <v>1 1</v>
      </c>
      <c r="F726" s="9" t="str">
        <f>VLOOKUP($A726,Basis!$A:$P,8,FALSE)</f>
        <v>1241AX</v>
      </c>
      <c r="G726" s="9" t="str">
        <f>VLOOKUP($A726,Basis!$A:$P,9,FALSE)</f>
        <v>Kortenhoef</v>
      </c>
      <c r="H726" s="9" t="str">
        <f>VLOOKUP($A726,Basis!$A:$P,11,FALSE)</f>
        <v>REST</v>
      </c>
      <c r="I726" s="9" t="str">
        <f>VLOOKUP($A726,Basis!$A:$P,13,FALSE)</f>
        <v>Ondergronds</v>
      </c>
      <c r="J726" s="9" t="str">
        <f>VLOOKUP($A726,Basis!$A:$P,16,FALSE)</f>
        <v>HMISOL2015</v>
      </c>
    </row>
    <row r="727" spans="1:10" x14ac:dyDescent="0.25">
      <c r="A727" s="9" t="s">
        <v>3777</v>
      </c>
      <c r="B727" s="9">
        <f>VLOOKUP($A727,Basis!$A:$P,4,FALSE)</f>
        <v>52.242046999999999</v>
      </c>
      <c r="C727" s="9">
        <f>VLOOKUP($A727,Basis!$A:$P,5,FALSE)</f>
        <v>5.110341</v>
      </c>
      <c r="D727" s="9" t="str">
        <f>VLOOKUP($A727,Basis!$A:$P,6,FALSE)</f>
        <v>Oudergaarde</v>
      </c>
      <c r="E727" s="9" t="str">
        <f>VLOOKUP($A727,Basis!$A:$P,7,FALSE)</f>
        <v>1 1</v>
      </c>
      <c r="F727" s="9" t="str">
        <f>VLOOKUP($A727,Basis!$A:$P,8,FALSE)</f>
        <v>1241AX</v>
      </c>
      <c r="G727" s="9" t="str">
        <f>VLOOKUP($A727,Basis!$A:$P,9,FALSE)</f>
        <v>Kortenhoef</v>
      </c>
      <c r="H727" s="9" t="str">
        <f>VLOOKUP($A727,Basis!$A:$P,11,FALSE)</f>
        <v>PMD</v>
      </c>
      <c r="I727" s="9" t="str">
        <f>VLOOKUP($A727,Basis!$A:$P,13,FALSE)</f>
        <v>Ondergronds</v>
      </c>
      <c r="J727" s="9" t="str">
        <f>VLOOKUP($A727,Basis!$A:$P,16,FALSE)</f>
        <v>HMISOL2022</v>
      </c>
    </row>
    <row r="728" spans="1:10" x14ac:dyDescent="0.25">
      <c r="A728" s="9" t="s">
        <v>5701</v>
      </c>
      <c r="B728" s="9">
        <f>VLOOKUP($A728,Basis!$A:$P,4,FALSE)</f>
        <v>52.242544000000002</v>
      </c>
      <c r="C728" s="9">
        <f>VLOOKUP($A728,Basis!$A:$P,5,FALSE)</f>
        <v>5.1127279999999997</v>
      </c>
      <c r="D728" s="9" t="str">
        <f>VLOOKUP($A728,Basis!$A:$P,6,FALSE)</f>
        <v>Parklaan</v>
      </c>
      <c r="E728" s="9" t="str">
        <f>VLOOKUP($A728,Basis!$A:$P,7,FALSE)</f>
        <v>4</v>
      </c>
      <c r="F728" s="9" t="str">
        <f>VLOOKUP($A728,Basis!$A:$P,8,FALSE)</f>
        <v>1241BG</v>
      </c>
      <c r="G728" s="9" t="str">
        <f>VLOOKUP($A728,Basis!$A:$P,9,FALSE)</f>
        <v>Kortenhoef</v>
      </c>
      <c r="H728" s="9" t="str">
        <f>VLOOKUP($A728,Basis!$A:$P,11,FALSE)</f>
        <v>GLAS</v>
      </c>
      <c r="I728" s="9" t="str">
        <f>VLOOKUP($A728,Basis!$A:$P,13,FALSE)</f>
        <v>Bovengronds</v>
      </c>
      <c r="J728" s="9" t="str">
        <f>VLOOKUP($A728,Basis!$A:$P,16,FALSE)</f>
        <v>Onbekend</v>
      </c>
    </row>
    <row r="729" spans="1:10" x14ac:dyDescent="0.25">
      <c r="A729" s="9" t="s">
        <v>5712</v>
      </c>
      <c r="B729" s="9">
        <f>VLOOKUP($A729,Basis!$A:$P,4,FALSE)</f>
        <v>52.240901000000001</v>
      </c>
      <c r="C729" s="9">
        <f>VLOOKUP($A729,Basis!$A:$P,5,FALSE)</f>
        <v>5.1170450000000001</v>
      </c>
      <c r="D729" s="9" t="str">
        <f>VLOOKUP($A729,Basis!$A:$P,6,FALSE)</f>
        <v>Egidius Blocklaan</v>
      </c>
      <c r="E729" s="9" t="str">
        <f>VLOOKUP($A729,Basis!$A:$P,7,FALSE)</f>
        <v>19</v>
      </c>
      <c r="F729" s="9" t="str">
        <f>VLOOKUP($A729,Basis!$A:$P,8,FALSE)</f>
        <v>1241BS</v>
      </c>
      <c r="G729" s="9" t="str">
        <f>VLOOKUP($A729,Basis!$A:$P,9,FALSE)</f>
        <v>Kortenhoef</v>
      </c>
      <c r="H729" s="9" t="str">
        <f>VLOOKUP($A729,Basis!$A:$P,11,FALSE)</f>
        <v>GLAS</v>
      </c>
      <c r="I729" s="9" t="str">
        <f>VLOOKUP($A729,Basis!$A:$P,13,FALSE)</f>
        <v>Ondergronds</v>
      </c>
      <c r="J729" s="9" t="str">
        <f>VLOOKUP($A729,Basis!$A:$P,16,FALSE)</f>
        <v>Onbekend</v>
      </c>
    </row>
    <row r="730" spans="1:10" x14ac:dyDescent="0.25">
      <c r="A730" s="9" t="s">
        <v>5295</v>
      </c>
      <c r="B730" s="9">
        <f>VLOOKUP($A730,Basis!$A:$P,4,FALSE)</f>
        <v>52.240276000000001</v>
      </c>
      <c r="C730" s="9">
        <f>VLOOKUP($A730,Basis!$A:$P,5,FALSE)</f>
        <v>5.113677</v>
      </c>
      <c r="D730" s="9" t="str">
        <f>VLOOKUP($A730,Basis!$A:$P,6,FALSE)</f>
        <v>Kerklaan</v>
      </c>
      <c r="E730" s="9" t="str">
        <f>VLOOKUP($A730,Basis!$A:$P,7,FALSE)</f>
        <v>45</v>
      </c>
      <c r="F730" s="9" t="str">
        <f>VLOOKUP($A730,Basis!$A:$P,8,FALSE)</f>
        <v>1241CK</v>
      </c>
      <c r="G730" s="9" t="str">
        <f>VLOOKUP($A730,Basis!$A:$P,9,FALSE)</f>
        <v>Kortenhoef</v>
      </c>
      <c r="H730" s="9" t="str">
        <f>VLOOKUP($A730,Basis!$A:$P,11,FALSE)</f>
        <v>GLAS</v>
      </c>
      <c r="I730" s="9" t="str">
        <f>VLOOKUP($A730,Basis!$A:$P,13,FALSE)</f>
        <v>Ondergronds</v>
      </c>
      <c r="J730" s="9" t="str">
        <f>VLOOKUP($A730,Basis!$A:$P,16,FALSE)</f>
        <v>Onbekend</v>
      </c>
    </row>
    <row r="731" spans="1:10" x14ac:dyDescent="0.25">
      <c r="A731" s="9" t="s">
        <v>5297</v>
      </c>
      <c r="B731" s="9">
        <f>VLOOKUP($A731,Basis!$A:$P,4,FALSE)</f>
        <v>52.240276000000001</v>
      </c>
      <c r="C731" s="9">
        <f>VLOOKUP($A731,Basis!$A:$P,5,FALSE)</f>
        <v>5.113677</v>
      </c>
      <c r="D731" s="9" t="str">
        <f>VLOOKUP($A731,Basis!$A:$P,6,FALSE)</f>
        <v>Kerklaan</v>
      </c>
      <c r="E731" s="9" t="str">
        <f>VLOOKUP($A731,Basis!$A:$P,7,FALSE)</f>
        <v>45</v>
      </c>
      <c r="F731" s="9" t="str">
        <f>VLOOKUP($A731,Basis!$A:$P,8,FALSE)</f>
        <v>1241CK</v>
      </c>
      <c r="G731" s="9" t="str">
        <f>VLOOKUP($A731,Basis!$A:$P,9,FALSE)</f>
        <v>Kortenhoef</v>
      </c>
      <c r="H731" s="9" t="str">
        <f>VLOOKUP($A731,Basis!$A:$P,11,FALSE)</f>
        <v>GLAS</v>
      </c>
      <c r="I731" s="9" t="str">
        <f>VLOOKUP($A731,Basis!$A:$P,13,FALSE)</f>
        <v>Ondergronds</v>
      </c>
      <c r="J731" s="9" t="str">
        <f>VLOOKUP($A731,Basis!$A:$P,16,FALSE)</f>
        <v>Onbekend</v>
      </c>
    </row>
    <row r="732" spans="1:10" x14ac:dyDescent="0.25">
      <c r="A732" s="9" t="s">
        <v>2351</v>
      </c>
      <c r="B732" s="9">
        <f>VLOOKUP($A732,Basis!$A:$P,4,FALSE)</f>
        <v>52.240276000000001</v>
      </c>
      <c r="C732" s="9">
        <f>VLOOKUP($A732,Basis!$A:$P,5,FALSE)</f>
        <v>5.1136773</v>
      </c>
      <c r="D732" s="9" t="str">
        <f>VLOOKUP($A732,Basis!$A:$P,6,FALSE)</f>
        <v>Kerklaan</v>
      </c>
      <c r="E732" s="9" t="str">
        <f>VLOOKUP($A732,Basis!$A:$P,7,FALSE)</f>
        <v>45</v>
      </c>
      <c r="F732" s="9" t="str">
        <f>VLOOKUP($A732,Basis!$A:$P,8,FALSE)</f>
        <v>1241CK</v>
      </c>
      <c r="G732" s="9" t="str">
        <f>VLOOKUP($A732,Basis!$A:$P,9,FALSE)</f>
        <v>Kortenhoef</v>
      </c>
      <c r="H732" s="9" t="str">
        <f>VLOOKUP($A732,Basis!$A:$P,11,FALSE)</f>
        <v>PMD</v>
      </c>
      <c r="I732" s="9" t="str">
        <f>VLOOKUP($A732,Basis!$A:$P,13,FALSE)</f>
        <v>Ondergronds</v>
      </c>
      <c r="J732" s="9" t="str">
        <f>VLOOKUP($A732,Basis!$A:$P,16,FALSE)</f>
        <v>BAMRUB2014</v>
      </c>
    </row>
    <row r="733" spans="1:10" x14ac:dyDescent="0.25">
      <c r="A733" s="9" t="s">
        <v>2340</v>
      </c>
      <c r="B733" s="9">
        <f>VLOOKUP($A733,Basis!$A:$P,4,FALSE)</f>
        <v>52.240276000000001</v>
      </c>
      <c r="C733" s="9">
        <f>VLOOKUP($A733,Basis!$A:$P,5,FALSE)</f>
        <v>5.1136773</v>
      </c>
      <c r="D733" s="9" t="str">
        <f>VLOOKUP($A733,Basis!$A:$P,6,FALSE)</f>
        <v>Kerklaan</v>
      </c>
      <c r="E733" s="9" t="str">
        <f>VLOOKUP($A733,Basis!$A:$P,7,FALSE)</f>
        <v>45</v>
      </c>
      <c r="F733" s="9" t="str">
        <f>VLOOKUP($A733,Basis!$A:$P,8,FALSE)</f>
        <v>1241CK</v>
      </c>
      <c r="G733" s="9" t="str">
        <f>VLOOKUP($A733,Basis!$A:$P,9,FALSE)</f>
        <v>Kortenhoef</v>
      </c>
      <c r="H733" s="9" t="str">
        <f>VLOOKUP($A733,Basis!$A:$P,11,FALSE)</f>
        <v>PMD</v>
      </c>
      <c r="I733" s="9" t="str">
        <f>VLOOKUP($A733,Basis!$A:$P,13,FALSE)</f>
        <v>Ondergronds</v>
      </c>
      <c r="J733" s="9" t="str">
        <f>VLOOKUP($A733,Basis!$A:$P,16,FALSE)</f>
        <v>BAMRUB2014</v>
      </c>
    </row>
    <row r="734" spans="1:10" x14ac:dyDescent="0.25">
      <c r="A734" s="9" t="s">
        <v>2121</v>
      </c>
      <c r="B734" s="9">
        <f>VLOOKUP($A734,Basis!$A:$P,4,FALSE)</f>
        <v>52.236298383262202</v>
      </c>
      <c r="C734" s="9">
        <f>VLOOKUP($A734,Basis!$A:$P,5,FALSE)</f>
        <v>5.1177125517326596</v>
      </c>
      <c r="D734" s="9" t="str">
        <f>VLOOKUP($A734,Basis!$A:$P,6,FALSE)</f>
        <v>Zuidsingel</v>
      </c>
      <c r="E734" s="9" t="str">
        <f>VLOOKUP($A734,Basis!$A:$P,7,FALSE)</f>
        <v>52 1</v>
      </c>
      <c r="F734" s="9" t="str">
        <f>VLOOKUP($A734,Basis!$A:$P,8,FALSE)</f>
        <v>1241HC</v>
      </c>
      <c r="G734" s="9" t="str">
        <f>VLOOKUP($A734,Basis!$A:$P,9,FALSE)</f>
        <v>Kortenhoef</v>
      </c>
      <c r="H734" s="9" t="str">
        <f>VLOOKUP($A734,Basis!$A:$P,11,FALSE)</f>
        <v>REST</v>
      </c>
      <c r="I734" s="9" t="str">
        <f>VLOOKUP($A734,Basis!$A:$P,13,FALSE)</f>
        <v>Ondergronds</v>
      </c>
      <c r="J734" s="9" t="str">
        <f>VLOOKUP($A734,Basis!$A:$P,16,FALSE)</f>
        <v>BAMRUB2014</v>
      </c>
    </row>
    <row r="735" spans="1:10" x14ac:dyDescent="0.25">
      <c r="A735" s="9" t="s">
        <v>5697</v>
      </c>
      <c r="B735" s="9">
        <f>VLOOKUP($A735,Basis!$A:$P,4,FALSE)</f>
        <v>52.236469</v>
      </c>
      <c r="C735" s="9">
        <f>VLOOKUP($A735,Basis!$A:$P,5,FALSE)</f>
        <v>5.1166400000000003</v>
      </c>
      <c r="D735" s="9" t="str">
        <f>VLOOKUP($A735,Basis!$A:$P,6,FALSE)</f>
        <v>Zuidsingel</v>
      </c>
      <c r="E735" s="9" t="str">
        <f>VLOOKUP($A735,Basis!$A:$P,7,FALSE)</f>
        <v>54</v>
      </c>
      <c r="F735" s="9" t="str">
        <f>VLOOKUP($A735,Basis!$A:$P,8,FALSE)</f>
        <v>1241HD</v>
      </c>
      <c r="G735" s="9" t="str">
        <f>VLOOKUP($A735,Basis!$A:$P,9,FALSE)</f>
        <v>Kortenhoef</v>
      </c>
      <c r="H735" s="9" t="str">
        <f>VLOOKUP($A735,Basis!$A:$P,11,FALSE)</f>
        <v>GLAS</v>
      </c>
      <c r="I735" s="9" t="str">
        <f>VLOOKUP($A735,Basis!$A:$P,13,FALSE)</f>
        <v>Bovengronds</v>
      </c>
      <c r="J735" s="9" t="str">
        <f>VLOOKUP($A735,Basis!$A:$P,16,FALSE)</f>
        <v>Onbekend</v>
      </c>
    </row>
    <row r="736" spans="1:10" x14ac:dyDescent="0.25">
      <c r="A736" s="9" t="s">
        <v>5706</v>
      </c>
      <c r="B736" s="9">
        <f>VLOOKUP($A736,Basis!$A:$P,4,FALSE)</f>
        <v>52.229844999999997</v>
      </c>
      <c r="C736" s="9">
        <f>VLOOKUP($A736,Basis!$A:$P,5,FALSE)</f>
        <v>5.0920050000000003</v>
      </c>
      <c r="D736" s="9" t="str">
        <f>VLOOKUP($A736,Basis!$A:$P,6,FALSE)</f>
        <v>Kortenhoefsedijk</v>
      </c>
      <c r="E736" s="9" t="str">
        <f>VLOOKUP($A736,Basis!$A:$P,7,FALSE)</f>
        <v>139</v>
      </c>
      <c r="F736" s="9" t="str">
        <f>VLOOKUP($A736,Basis!$A:$P,8,FALSE)</f>
        <v>1241LX</v>
      </c>
      <c r="G736" s="9" t="str">
        <f>VLOOKUP($A736,Basis!$A:$P,9,FALSE)</f>
        <v>Kortenhoef</v>
      </c>
      <c r="H736" s="9" t="str">
        <f>VLOOKUP($A736,Basis!$A:$P,11,FALSE)</f>
        <v>GLAS</v>
      </c>
      <c r="I736" s="9" t="str">
        <f>VLOOKUP($A736,Basis!$A:$P,13,FALSE)</f>
        <v>Bovengronds</v>
      </c>
      <c r="J736" s="9" t="str">
        <f>VLOOKUP($A736,Basis!$A:$P,16,FALSE)</f>
        <v>Onbekend</v>
      </c>
    </row>
    <row r="737" spans="1:10" x14ac:dyDescent="0.25">
      <c r="A737" s="9" t="s">
        <v>5299</v>
      </c>
      <c r="B737" s="9">
        <f>VLOOKUP($A737,Basis!$A:$P,4,FALSE)</f>
        <v>52.239687000000004</v>
      </c>
      <c r="C737" s="9">
        <f>VLOOKUP($A737,Basis!$A:$P,5,FALSE)</f>
        <v>5.1139609000000004</v>
      </c>
      <c r="D737" s="9" t="str">
        <f>VLOOKUP($A737,Basis!$A:$P,6,FALSE)</f>
        <v>Curtevenneweg</v>
      </c>
      <c r="E737" s="9" t="str">
        <f>VLOOKUP($A737,Basis!$A:$P,7,FALSE)</f>
        <v>7</v>
      </c>
      <c r="F737" s="9" t="str">
        <f>VLOOKUP($A737,Basis!$A:$P,8,FALSE)</f>
        <v>1241XZ</v>
      </c>
      <c r="G737" s="9" t="str">
        <f>VLOOKUP($A737,Basis!$A:$P,9,FALSE)</f>
        <v>Kortenhoef</v>
      </c>
      <c r="H737" s="9" t="str">
        <f>VLOOKUP($A737,Basis!$A:$P,11,FALSE)</f>
        <v>GLAS</v>
      </c>
      <c r="I737" s="9" t="str">
        <f>VLOOKUP($A737,Basis!$A:$P,13,FALSE)</f>
        <v>Ondergronds</v>
      </c>
      <c r="J737" s="9" t="str">
        <f>VLOOKUP($A737,Basis!$A:$P,16,FALSE)</f>
        <v>Onbekend</v>
      </c>
    </row>
    <row r="738" spans="1:10" x14ac:dyDescent="0.25">
      <c r="A738" s="9" t="s">
        <v>5301</v>
      </c>
      <c r="B738" s="9">
        <f>VLOOKUP($A738,Basis!$A:$P,4,FALSE)</f>
        <v>52.239687000000004</v>
      </c>
      <c r="C738" s="9">
        <f>VLOOKUP($A738,Basis!$A:$P,5,FALSE)</f>
        <v>5.1139609000000004</v>
      </c>
      <c r="D738" s="9" t="str">
        <f>VLOOKUP($A738,Basis!$A:$P,6,FALSE)</f>
        <v>Curtevenneweg</v>
      </c>
      <c r="E738" s="9" t="str">
        <f>VLOOKUP($A738,Basis!$A:$P,7,FALSE)</f>
        <v>7</v>
      </c>
      <c r="F738" s="9" t="str">
        <f>VLOOKUP($A738,Basis!$A:$P,8,FALSE)</f>
        <v>1241XZ</v>
      </c>
      <c r="G738" s="9" t="str">
        <f>VLOOKUP($A738,Basis!$A:$P,9,FALSE)</f>
        <v>Kortenhoef</v>
      </c>
      <c r="H738" s="9" t="str">
        <f>VLOOKUP($A738,Basis!$A:$P,11,FALSE)</f>
        <v>GLAS</v>
      </c>
      <c r="I738" s="9" t="str">
        <f>VLOOKUP($A738,Basis!$A:$P,13,FALSE)</f>
        <v>Ondergronds</v>
      </c>
      <c r="J738" s="9" t="str">
        <f>VLOOKUP($A738,Basis!$A:$P,16,FALSE)</f>
        <v>Onbekend</v>
      </c>
    </row>
    <row r="739" spans="1:10" x14ac:dyDescent="0.25">
      <c r="A739" s="9" t="s">
        <v>5303</v>
      </c>
      <c r="B739" s="9">
        <f>VLOOKUP($A739,Basis!$A:$P,4,FALSE)</f>
        <v>52.239687000000004</v>
      </c>
      <c r="C739" s="9">
        <f>VLOOKUP($A739,Basis!$A:$P,5,FALSE)</f>
        <v>5.1139609000000004</v>
      </c>
      <c r="D739" s="9" t="str">
        <f>VLOOKUP($A739,Basis!$A:$P,6,FALSE)</f>
        <v>Curtevenneweg</v>
      </c>
      <c r="E739" s="9" t="str">
        <f>VLOOKUP($A739,Basis!$A:$P,7,FALSE)</f>
        <v>7</v>
      </c>
      <c r="F739" s="9" t="str">
        <f>VLOOKUP($A739,Basis!$A:$P,8,FALSE)</f>
        <v>1241XZ</v>
      </c>
      <c r="G739" s="9" t="str">
        <f>VLOOKUP($A739,Basis!$A:$P,9,FALSE)</f>
        <v>Kortenhoef</v>
      </c>
      <c r="H739" s="9" t="str">
        <f>VLOOKUP($A739,Basis!$A:$P,11,FALSE)</f>
        <v>GLAS</v>
      </c>
      <c r="I739" s="9" t="str">
        <f>VLOOKUP($A739,Basis!$A:$P,13,FALSE)</f>
        <v>Ondergronds</v>
      </c>
      <c r="J739" s="9" t="str">
        <f>VLOOKUP($A739,Basis!$A:$P,16,FALSE)</f>
        <v>Onbekend</v>
      </c>
    </row>
    <row r="740" spans="1:10" x14ac:dyDescent="0.25">
      <c r="A740" s="9" t="s">
        <v>2436</v>
      </c>
      <c r="B740" s="9">
        <f>VLOOKUP($A740,Basis!$A:$P,4,FALSE)</f>
        <v>52.2396879</v>
      </c>
      <c r="C740" s="9">
        <f>VLOOKUP($A740,Basis!$A:$P,5,FALSE)</f>
        <v>5.1139599999999996</v>
      </c>
      <c r="D740" s="9" t="str">
        <f>VLOOKUP($A740,Basis!$A:$P,6,FALSE)</f>
        <v>Curtevenneweg</v>
      </c>
      <c r="E740" s="9" t="str">
        <f>VLOOKUP($A740,Basis!$A:$P,7,FALSE)</f>
        <v>7</v>
      </c>
      <c r="F740" s="9" t="str">
        <f>VLOOKUP($A740,Basis!$A:$P,8,FALSE)</f>
        <v>1241XZ</v>
      </c>
      <c r="G740" s="9" t="str">
        <f>VLOOKUP($A740,Basis!$A:$P,9,FALSE)</f>
        <v>Kortenhoef</v>
      </c>
      <c r="H740" s="9" t="str">
        <f>VLOOKUP($A740,Basis!$A:$P,11,FALSE)</f>
        <v>REST</v>
      </c>
      <c r="I740" s="9" t="str">
        <f>VLOOKUP($A740,Basis!$A:$P,13,FALSE)</f>
        <v>Ondergronds</v>
      </c>
      <c r="J740" s="9" t="str">
        <f>VLOOKUP($A740,Basis!$A:$P,16,FALSE)</f>
        <v>BAMRUB2014</v>
      </c>
    </row>
    <row r="741" spans="1:10" x14ac:dyDescent="0.25">
      <c r="A741" s="9" t="s">
        <v>2521</v>
      </c>
      <c r="B741" s="9">
        <f>VLOOKUP($A741,Basis!$A:$P,4,FALSE)</f>
        <v>52.2396879</v>
      </c>
      <c r="C741" s="9">
        <f>VLOOKUP($A741,Basis!$A:$P,5,FALSE)</f>
        <v>5.1139609000000004</v>
      </c>
      <c r="D741" s="9" t="str">
        <f>VLOOKUP($A741,Basis!$A:$P,6,FALSE)</f>
        <v>Curtevenneweg</v>
      </c>
      <c r="E741" s="9" t="str">
        <f>VLOOKUP($A741,Basis!$A:$P,7,FALSE)</f>
        <v>7</v>
      </c>
      <c r="F741" s="9" t="str">
        <f>VLOOKUP($A741,Basis!$A:$P,8,FALSE)</f>
        <v>1241XZ</v>
      </c>
      <c r="G741" s="9" t="str">
        <f>VLOOKUP($A741,Basis!$A:$P,9,FALSE)</f>
        <v>Kortenhoef</v>
      </c>
      <c r="H741" s="9" t="str">
        <f>VLOOKUP($A741,Basis!$A:$P,11,FALSE)</f>
        <v>PMD</v>
      </c>
      <c r="I741" s="9" t="str">
        <f>VLOOKUP($A741,Basis!$A:$P,13,FALSE)</f>
        <v>Ondergronds</v>
      </c>
      <c r="J741" s="9" t="str">
        <f>VLOOKUP($A741,Basis!$A:$P,16,FALSE)</f>
        <v>BAMRUB2014</v>
      </c>
    </row>
    <row r="742" spans="1:10" x14ac:dyDescent="0.25">
      <c r="A742" s="9" t="s">
        <v>2523</v>
      </c>
      <c r="B742" s="9">
        <f>VLOOKUP($A742,Basis!$A:$P,4,FALSE)</f>
        <v>52.2396879</v>
      </c>
      <c r="C742" s="9">
        <f>VLOOKUP($A742,Basis!$A:$P,5,FALSE)</f>
        <v>5.1139609000000004</v>
      </c>
      <c r="D742" s="9" t="str">
        <f>VLOOKUP($A742,Basis!$A:$P,6,FALSE)</f>
        <v>Curtevenneweg</v>
      </c>
      <c r="E742" s="9" t="str">
        <f>VLOOKUP($A742,Basis!$A:$P,7,FALSE)</f>
        <v>7</v>
      </c>
      <c r="F742" s="9" t="str">
        <f>VLOOKUP($A742,Basis!$A:$P,8,FALSE)</f>
        <v>1241XZ</v>
      </c>
      <c r="G742" s="9" t="str">
        <f>VLOOKUP($A742,Basis!$A:$P,9,FALSE)</f>
        <v>kortenhoef</v>
      </c>
      <c r="H742" s="9" t="str">
        <f>VLOOKUP($A742,Basis!$A:$P,11,FALSE)</f>
        <v>PMD</v>
      </c>
      <c r="I742" s="9" t="str">
        <f>VLOOKUP($A742,Basis!$A:$P,13,FALSE)</f>
        <v>Ondergronds</v>
      </c>
      <c r="J742" s="9" t="str">
        <f>VLOOKUP($A742,Basis!$A:$P,16,FALSE)</f>
        <v>BAMRUB2014</v>
      </c>
    </row>
    <row r="743" spans="1:10" x14ac:dyDescent="0.25">
      <c r="A743" s="9" t="s">
        <v>639</v>
      </c>
      <c r="B743" s="9">
        <f>VLOOKUP($A743,Basis!$A:$P,4,FALSE)</f>
        <v>52.245204925537102</v>
      </c>
      <c r="C743" s="9">
        <f>VLOOKUP($A743,Basis!$A:$P,5,FALSE)</f>
        <v>5.1223125457763699</v>
      </c>
      <c r="D743" s="9" t="str">
        <f>VLOOKUP($A743,Basis!$A:$P,6,FALSE)</f>
        <v>Noordereinde</v>
      </c>
      <c r="E743" s="9" t="str">
        <f>VLOOKUP($A743,Basis!$A:$P,7,FALSE)</f>
        <v>38ap01</v>
      </c>
      <c r="F743" s="9" t="str">
        <f>VLOOKUP($A743,Basis!$A:$P,8,FALSE)</f>
        <v>1243JG</v>
      </c>
      <c r="G743" s="9" t="str">
        <f>VLOOKUP($A743,Basis!$A:$P,9,FALSE)</f>
        <v>'s-Graveland</v>
      </c>
      <c r="H743" s="9" t="str">
        <f>VLOOKUP($A743,Basis!$A:$P,11,FALSE)</f>
        <v>OPK</v>
      </c>
      <c r="I743" s="9" t="str">
        <f>VLOOKUP($A743,Basis!$A:$P,13,FALSE)</f>
        <v>Ondergronds</v>
      </c>
      <c r="J743" s="9" t="str">
        <f>VLOOKUP($A743,Basis!$A:$P,16,FALSE)</f>
        <v>HMISOL2018</v>
      </c>
    </row>
    <row r="744" spans="1:10" x14ac:dyDescent="0.25">
      <c r="A744" s="9" t="s">
        <v>648</v>
      </c>
      <c r="B744" s="9">
        <f>VLOOKUP($A744,Basis!$A:$P,4,FALSE)</f>
        <v>52.245204925537102</v>
      </c>
      <c r="C744" s="9">
        <f>VLOOKUP($A744,Basis!$A:$P,5,FALSE)</f>
        <v>5.1223125457763699</v>
      </c>
      <c r="D744" s="9" t="str">
        <f>VLOOKUP($A744,Basis!$A:$P,6,FALSE)</f>
        <v>Noordereinde</v>
      </c>
      <c r="E744" s="9" t="str">
        <f>VLOOKUP($A744,Basis!$A:$P,7,FALSE)</f>
        <v>38ap01</v>
      </c>
      <c r="F744" s="9" t="str">
        <f>VLOOKUP($A744,Basis!$A:$P,8,FALSE)</f>
        <v>1243JG</v>
      </c>
      <c r="G744" s="9" t="str">
        <f>VLOOKUP($A744,Basis!$A:$P,9,FALSE)</f>
        <v>'s-Graveland</v>
      </c>
      <c r="H744" s="9" t="str">
        <f>VLOOKUP($A744,Basis!$A:$P,11,FALSE)</f>
        <v>REST</v>
      </c>
      <c r="I744" s="9" t="str">
        <f>VLOOKUP($A744,Basis!$A:$P,13,FALSE)</f>
        <v>Ondergronds</v>
      </c>
      <c r="J744" s="9" t="str">
        <f>VLOOKUP($A744,Basis!$A:$P,16,FALSE)</f>
        <v>HMISOL2018</v>
      </c>
    </row>
    <row r="745" spans="1:10" x14ac:dyDescent="0.25">
      <c r="A745" s="9" t="s">
        <v>1678</v>
      </c>
      <c r="B745" s="9">
        <f>VLOOKUP($A745,Basis!$A:$P,4,FALSE)</f>
        <v>52.245204925537102</v>
      </c>
      <c r="C745" s="9">
        <f>VLOOKUP($A745,Basis!$A:$P,5,FALSE)</f>
        <v>5.1223125457763699</v>
      </c>
      <c r="D745" s="9" t="str">
        <f>VLOOKUP($A745,Basis!$A:$P,6,FALSE)</f>
        <v>Noordereinde</v>
      </c>
      <c r="E745" s="9" t="str">
        <f>VLOOKUP($A745,Basis!$A:$P,7,FALSE)</f>
        <v>38ap01</v>
      </c>
      <c r="F745" s="9" t="str">
        <f>VLOOKUP($A745,Basis!$A:$P,8,FALSE)</f>
        <v>1243JG</v>
      </c>
      <c r="G745" s="9" t="str">
        <f>VLOOKUP($A745,Basis!$A:$P,9,FALSE)</f>
        <v>'s-Graveland</v>
      </c>
      <c r="H745" s="9" t="str">
        <f>VLOOKUP($A745,Basis!$A:$P,11,FALSE)</f>
        <v>PMD</v>
      </c>
      <c r="I745" s="9" t="str">
        <f>VLOOKUP($A745,Basis!$A:$P,13,FALSE)</f>
        <v>Ondergronds</v>
      </c>
      <c r="J745" s="9" t="str">
        <f>VLOOKUP($A745,Basis!$A:$P,16,FALSE)</f>
        <v>HMISOL2018</v>
      </c>
    </row>
    <row r="746" spans="1:10" x14ac:dyDescent="0.25">
      <c r="A746" s="9" t="s">
        <v>5810</v>
      </c>
      <c r="B746" s="9">
        <f>VLOOKUP($A746,Basis!$A:$P,4,FALSE)</f>
        <v>52.242063999999999</v>
      </c>
      <c r="C746" s="9">
        <f>VLOOKUP($A746,Basis!$A:$P,5,FALSE)</f>
        <v>5.1215919999999997</v>
      </c>
      <c r="D746" s="9" t="str">
        <f>VLOOKUP($A746,Basis!$A:$P,6,FALSE)</f>
        <v>Noordereinde</v>
      </c>
      <c r="E746" s="9" t="str">
        <f>VLOOKUP($A746,Basis!$A:$P,7,FALSE)</f>
        <v>103</v>
      </c>
      <c r="F746" s="9" t="str">
        <f>VLOOKUP($A746,Basis!$A:$P,8,FALSE)</f>
        <v>1243JK</v>
      </c>
      <c r="G746" s="9" t="str">
        <f>VLOOKUP($A746,Basis!$A:$P,9,FALSE)</f>
        <v>'s-Graveland</v>
      </c>
      <c r="H746" s="9" t="str">
        <f>VLOOKUP($A746,Basis!$A:$P,11,FALSE)</f>
        <v>GLAS</v>
      </c>
      <c r="I746" s="9" t="str">
        <f>VLOOKUP($A746,Basis!$A:$P,13,FALSE)</f>
        <v>Bovengronds</v>
      </c>
      <c r="J746" s="9" t="str">
        <f>VLOOKUP($A746,Basis!$A:$P,16,FALSE)</f>
        <v>Onbekend</v>
      </c>
    </row>
    <row r="747" spans="1:10" x14ac:dyDescent="0.25">
      <c r="A747" s="9" t="s">
        <v>4499</v>
      </c>
      <c r="B747" s="9">
        <f>VLOOKUP($A747,Basis!$A:$P,4,FALSE)</f>
        <v>52.258795999999997</v>
      </c>
      <c r="C747" s="9">
        <f>VLOOKUP($A747,Basis!$A:$P,5,FALSE)</f>
        <v>5.124288</v>
      </c>
      <c r="D747" s="9" t="str">
        <f>VLOOKUP($A747,Basis!$A:$P,6,FALSE)</f>
        <v>Noordereinde</v>
      </c>
      <c r="E747" s="9" t="str">
        <f>VLOOKUP($A747,Basis!$A:$P,7,FALSE)</f>
        <v>347</v>
      </c>
      <c r="F747" s="9" t="str">
        <f>VLOOKUP($A747,Basis!$A:$P,8,FALSE)</f>
        <v>1243JZ</v>
      </c>
      <c r="G747" s="9" t="str">
        <f>VLOOKUP($A747,Basis!$A:$P,9,FALSE)</f>
        <v>'s-Graveland</v>
      </c>
      <c r="H747" s="9" t="str">
        <f>VLOOKUP($A747,Basis!$A:$P,11,FALSE)</f>
        <v>REST</v>
      </c>
      <c r="I747" s="9" t="str">
        <f>VLOOKUP($A747,Basis!$A:$P,13,FALSE)</f>
        <v>Semi</v>
      </c>
      <c r="J747" s="9" t="str">
        <f>VLOOKUP($A747,Basis!$A:$P,16,FALSE)</f>
        <v>KIKSOL2014</v>
      </c>
    </row>
    <row r="748" spans="1:10" x14ac:dyDescent="0.25">
      <c r="A748" s="9" t="s">
        <v>5804</v>
      </c>
      <c r="B748" s="9">
        <f>VLOOKUP($A748,Basis!$A:$P,4,FALSE)</f>
        <v>52.228715999999999</v>
      </c>
      <c r="C748" s="9">
        <f>VLOOKUP($A748,Basis!$A:$P,5,FALSE)</f>
        <v>5.1223020000000004</v>
      </c>
      <c r="D748" s="9" t="str">
        <f>VLOOKUP($A748,Basis!$A:$P,6,FALSE)</f>
        <v>Zuidereinde</v>
      </c>
      <c r="E748" s="9" t="str">
        <f>VLOOKUP($A748,Basis!$A:$P,7,FALSE)</f>
        <v>140</v>
      </c>
      <c r="F748" s="9" t="str">
        <f>VLOOKUP($A748,Basis!$A:$P,8,FALSE)</f>
        <v>1243KL</v>
      </c>
      <c r="G748" s="9" t="str">
        <f>VLOOKUP($A748,Basis!$A:$P,9,FALSE)</f>
        <v>'s-Graveland</v>
      </c>
      <c r="H748" s="9" t="str">
        <f>VLOOKUP($A748,Basis!$A:$P,11,FALSE)</f>
        <v>GLAS</v>
      </c>
      <c r="I748" s="9" t="str">
        <f>VLOOKUP($A748,Basis!$A:$P,13,FALSE)</f>
        <v>Bovengronds</v>
      </c>
      <c r="J748" s="9" t="str">
        <f>VLOOKUP($A748,Basis!$A:$P,16,FALSE)</f>
        <v>Onbekend</v>
      </c>
    </row>
    <row r="749" spans="1:10" x14ac:dyDescent="0.25">
      <c r="A749" s="9" t="s">
        <v>2822</v>
      </c>
      <c r="B749" s="9">
        <f>VLOOKUP($A749,Basis!$A:$P,4,FALSE)</f>
        <v>52.265765075473503</v>
      </c>
      <c r="C749" s="9">
        <f>VLOOKUP($A749,Basis!$A:$P,5,FALSE)</f>
        <v>5.0985859465574803</v>
      </c>
      <c r="D749" s="9" t="str">
        <f>VLOOKUP($A749,Basis!$A:$P,6,FALSE)</f>
        <v>Elisabeth de Walelaan</v>
      </c>
      <c r="E749" s="9" t="str">
        <f>VLOOKUP($A749,Basis!$A:$P,7,FALSE)</f>
        <v>2</v>
      </c>
      <c r="F749" s="9" t="str">
        <f>VLOOKUP($A749,Basis!$A:$P,8,FALSE)</f>
        <v>1244PC</v>
      </c>
      <c r="G749" s="9" t="str">
        <f>VLOOKUP($A749,Basis!$A:$P,9,FALSE)</f>
        <v>Ankeveen</v>
      </c>
      <c r="H749" s="9" t="str">
        <f>VLOOKUP($A749,Basis!$A:$P,11,FALSE)</f>
        <v>PMD</v>
      </c>
      <c r="I749" s="9" t="str">
        <f>VLOOKUP($A749,Basis!$A:$P,13,FALSE)</f>
        <v>Bovengronds</v>
      </c>
      <c r="J749" s="9" t="str">
        <f>VLOOKUP($A749,Basis!$A:$P,16,FALSE)</f>
        <v>HMIBOV2016</v>
      </c>
    </row>
    <row r="750" spans="1:10" x14ac:dyDescent="0.25">
      <c r="A750" s="9" t="s">
        <v>5458</v>
      </c>
      <c r="B750" s="9">
        <f>VLOOKUP($A750,Basis!$A:$P,4,FALSE)</f>
        <v>52.265799000000001</v>
      </c>
      <c r="C750" s="9">
        <f>VLOOKUP($A750,Basis!$A:$P,5,FALSE)</f>
        <v>5.0986311999999998</v>
      </c>
      <c r="D750" s="9" t="str">
        <f>VLOOKUP($A750,Basis!$A:$P,6,FALSE)</f>
        <v>Stichts End</v>
      </c>
      <c r="E750" s="9" t="str">
        <f>VLOOKUP($A750,Basis!$A:$P,7,FALSE)</f>
        <v>18</v>
      </c>
      <c r="F750" s="9" t="str">
        <f>VLOOKUP($A750,Basis!$A:$P,8,FALSE)</f>
        <v>1244PN</v>
      </c>
      <c r="G750" s="9" t="str">
        <f>VLOOKUP($A750,Basis!$A:$P,9,FALSE)</f>
        <v>Ankeveen</v>
      </c>
      <c r="H750" s="9" t="str">
        <f>VLOOKUP($A750,Basis!$A:$P,11,FALSE)</f>
        <v>GLAS</v>
      </c>
      <c r="I750" s="9" t="str">
        <f>VLOOKUP($A750,Basis!$A:$P,13,FALSE)</f>
        <v>Bovengronds</v>
      </c>
      <c r="J750" s="9" t="str">
        <f>VLOOKUP($A750,Basis!$A:$P,16,FALSE)</f>
        <v>Onbekend</v>
      </c>
    </row>
    <row r="751" spans="1:10" x14ac:dyDescent="0.25">
      <c r="A751" s="9" t="s">
        <v>5463</v>
      </c>
      <c r="B751" s="9">
        <f>VLOOKUP($A751,Basis!$A:$P,4,FALSE)</f>
        <v>52.255071000000001</v>
      </c>
      <c r="C751" s="9">
        <f>VLOOKUP($A751,Basis!$A:$P,5,FALSE)</f>
        <v>5.094614</v>
      </c>
      <c r="D751" s="9" t="str">
        <f>VLOOKUP($A751,Basis!$A:$P,6,FALSE)</f>
        <v>Stichts End</v>
      </c>
      <c r="E751" s="9" t="str">
        <f>VLOOKUP($A751,Basis!$A:$P,7,FALSE)</f>
        <v>100</v>
      </c>
      <c r="F751" s="9" t="str">
        <f>VLOOKUP($A751,Basis!$A:$P,8,FALSE)</f>
        <v>1244PR100</v>
      </c>
      <c r="G751" s="9" t="str">
        <f>VLOOKUP($A751,Basis!$A:$P,9,FALSE)</f>
        <v>Ankeveen</v>
      </c>
      <c r="H751" s="9" t="str">
        <f>VLOOKUP($A751,Basis!$A:$P,11,FALSE)</f>
        <v>GLAS</v>
      </c>
      <c r="I751" s="9" t="str">
        <f>VLOOKUP($A751,Basis!$A:$P,13,FALSE)</f>
        <v>Bovengronds</v>
      </c>
      <c r="J751" s="9" t="str">
        <f>VLOOKUP($A751,Basis!$A:$P,16,FALSE)</f>
        <v>Onbekend</v>
      </c>
    </row>
    <row r="752" spans="1:10" x14ac:dyDescent="0.25">
      <c r="A752" s="9" t="s">
        <v>5472</v>
      </c>
      <c r="B752" s="9">
        <f>VLOOKUP($A752,Basis!$A:$P,4,FALSE)</f>
        <v>52.250973999999999</v>
      </c>
      <c r="C752" s="9">
        <f>VLOOKUP($A752,Basis!$A:$P,5,FALSE)</f>
        <v>5.1112950000000001</v>
      </c>
      <c r="D752" s="9" t="str">
        <f>VLOOKUP($A752,Basis!$A:$P,6,FALSE)</f>
        <v>Herenweg</v>
      </c>
      <c r="E752" s="9" t="str">
        <f>VLOOKUP($A752,Basis!$A:$P,7,FALSE)</f>
        <v>50</v>
      </c>
      <c r="F752" s="9" t="str">
        <f>VLOOKUP($A752,Basis!$A:$P,8,FALSE)</f>
        <v>1244PW</v>
      </c>
      <c r="G752" s="9" t="str">
        <f>VLOOKUP($A752,Basis!$A:$P,9,FALSE)</f>
        <v>Ankeveen</v>
      </c>
      <c r="H752" s="9" t="str">
        <f>VLOOKUP($A752,Basis!$A:$P,11,FALSE)</f>
        <v>GLAS</v>
      </c>
      <c r="I752" s="9" t="str">
        <f>VLOOKUP($A752,Basis!$A:$P,13,FALSE)</f>
        <v>Bovengronds</v>
      </c>
      <c r="J752" s="9" t="str">
        <f>VLOOKUP($A752,Basis!$A:$P,16,FALSE)</f>
        <v>Onbekend</v>
      </c>
    </row>
    <row r="753" spans="1:10" x14ac:dyDescent="0.25">
      <c r="A753" s="9" t="s">
        <v>5467</v>
      </c>
      <c r="B753" s="9">
        <f>VLOOKUP($A753,Basis!$A:$P,4,FALSE)</f>
        <v>52.252119989999997</v>
      </c>
      <c r="C753" s="9">
        <f>VLOOKUP($A753,Basis!$A:$P,5,FALSE)</f>
        <v>5.1204879999999999</v>
      </c>
      <c r="D753" s="9" t="str">
        <f>VLOOKUP($A753,Basis!$A:$P,6,FALSE)</f>
        <v>Cannenburgerweg</v>
      </c>
      <c r="E753" s="9" t="str">
        <f>VLOOKUP($A753,Basis!$A:$P,7,FALSE)</f>
        <v>49</v>
      </c>
      <c r="F753" s="9" t="str">
        <f>VLOOKUP($A753,Basis!$A:$P,8,FALSE)</f>
        <v>1244RG</v>
      </c>
      <c r="G753" s="9" t="str">
        <f>VLOOKUP($A753,Basis!$A:$P,9,FALSE)</f>
        <v>Ankeveen</v>
      </c>
      <c r="H753" s="9" t="str">
        <f>VLOOKUP($A753,Basis!$A:$P,11,FALSE)</f>
        <v>GLAS</v>
      </c>
      <c r="I753" s="9" t="str">
        <f>VLOOKUP($A753,Basis!$A:$P,13,FALSE)</f>
        <v>Bovengronds</v>
      </c>
      <c r="J753" s="9" t="str">
        <f>VLOOKUP($A753,Basis!$A:$P,16,FALSE)</f>
        <v>Onbekend</v>
      </c>
    </row>
    <row r="754" spans="1:10" x14ac:dyDescent="0.25">
      <c r="A754" s="9" t="s">
        <v>2533</v>
      </c>
      <c r="B754" s="9">
        <f>VLOOKUP($A754,Basis!$A:$P,4,FALSE)</f>
        <v>52.263700207744002</v>
      </c>
      <c r="C754" s="9">
        <f>VLOOKUP($A754,Basis!$A:$P,5,FALSE)</f>
        <v>5.2151816804010602</v>
      </c>
      <c r="D754" s="9" t="str">
        <f>VLOOKUP($A754,Basis!$A:$P,6,FALSE)</f>
        <v>Naarderstraat</v>
      </c>
      <c r="E754" s="9" t="str">
        <f>VLOOKUP($A754,Basis!$A:$P,7,FALSE)</f>
        <v>81</v>
      </c>
      <c r="F754" s="9" t="str">
        <f>VLOOKUP($A754,Basis!$A:$P,8,FALSE)</f>
        <v>1251BG</v>
      </c>
      <c r="G754" s="9" t="str">
        <f>VLOOKUP($A754,Basis!$A:$P,9,FALSE)</f>
        <v>Laren</v>
      </c>
      <c r="H754" s="9" t="str">
        <f>VLOOKUP($A754,Basis!$A:$P,11,FALSE)</f>
        <v>REST</v>
      </c>
      <c r="I754" s="9" t="str">
        <f>VLOOKUP($A754,Basis!$A:$P,13,FALSE)</f>
        <v>Ondergronds</v>
      </c>
      <c r="J754" s="9" t="str">
        <f>VLOOKUP($A754,Basis!$A:$P,16,FALSE)</f>
        <v>HMISOL2011</v>
      </c>
    </row>
    <row r="755" spans="1:10" x14ac:dyDescent="0.25">
      <c r="A755" s="9" t="s">
        <v>5727</v>
      </c>
      <c r="B755" s="9">
        <f>VLOOKUP($A755,Basis!$A:$P,4,FALSE)</f>
        <v>52.259008000000001</v>
      </c>
      <c r="C755" s="9">
        <f>VLOOKUP($A755,Basis!$A:$P,5,FALSE)</f>
        <v>5.2210609999999997</v>
      </c>
      <c r="D755" s="9" t="str">
        <f>VLOOKUP($A755,Basis!$A:$P,6,FALSE)</f>
        <v>Hein Keverweg</v>
      </c>
      <c r="E755" s="9" t="str">
        <f>VLOOKUP($A755,Basis!$A:$P,7,FALSE)</f>
        <v>3</v>
      </c>
      <c r="F755" s="9" t="str">
        <f>VLOOKUP($A755,Basis!$A:$P,8,FALSE)</f>
        <v>1251BT</v>
      </c>
      <c r="G755" s="9" t="str">
        <f>VLOOKUP($A755,Basis!$A:$P,9,FALSE)</f>
        <v>Laren</v>
      </c>
      <c r="H755" s="9" t="str">
        <f>VLOOKUP($A755,Basis!$A:$P,11,FALSE)</f>
        <v>GLAS</v>
      </c>
      <c r="I755" s="9" t="str">
        <f>VLOOKUP($A755,Basis!$A:$P,13,FALSE)</f>
        <v>Ondergronds</v>
      </c>
      <c r="J755" s="9" t="str">
        <f>VLOOKUP($A755,Basis!$A:$P,16,FALSE)</f>
        <v>Onbekend</v>
      </c>
    </row>
    <row r="756" spans="1:10" x14ac:dyDescent="0.25">
      <c r="A756" s="9" t="s">
        <v>1293</v>
      </c>
      <c r="B756" s="9">
        <f>VLOOKUP($A756,Basis!$A:$P,4,FALSE)</f>
        <v>52.263160705566399</v>
      </c>
      <c r="C756" s="9">
        <f>VLOOKUP($A756,Basis!$A:$P,5,FALSE)</f>
        <v>5.2104401588439897</v>
      </c>
      <c r="D756" s="9" t="str">
        <f>VLOOKUP($A756,Basis!$A:$P,6,FALSE)</f>
        <v>Hector Treublaan</v>
      </c>
      <c r="E756" s="9" t="str">
        <f>VLOOKUP($A756,Basis!$A:$P,7,FALSE)</f>
        <v>71</v>
      </c>
      <c r="F756" s="9" t="str">
        <f>VLOOKUP($A756,Basis!$A:$P,8,FALSE)</f>
        <v>1251CG</v>
      </c>
      <c r="G756" s="9" t="str">
        <f>VLOOKUP($A756,Basis!$A:$P,9,FALSE)</f>
        <v>Laren</v>
      </c>
      <c r="H756" s="9" t="str">
        <f>VLOOKUP($A756,Basis!$A:$P,11,FALSE)</f>
        <v>GFT</v>
      </c>
      <c r="I756" s="9" t="str">
        <f>VLOOKUP($A756,Basis!$A:$P,13,FALSE)</f>
        <v>Bovengronds</v>
      </c>
      <c r="J756" s="9" t="str">
        <f>VLOOKUP($A756,Basis!$A:$P,16,FALSE)</f>
        <v>MCBG242019</v>
      </c>
    </row>
    <row r="757" spans="1:10" x14ac:dyDescent="0.25">
      <c r="A757" s="9" t="s">
        <v>166</v>
      </c>
      <c r="B757" s="9">
        <f>VLOOKUP($A757,Basis!$A:$P,4,FALSE)</f>
        <v>52.263160705566399</v>
      </c>
      <c r="C757" s="9">
        <f>VLOOKUP($A757,Basis!$A:$P,5,FALSE)</f>
        <v>5.2104401588439897</v>
      </c>
      <c r="D757" s="9" t="str">
        <f>VLOOKUP($A757,Basis!$A:$P,6,FALSE)</f>
        <v>Hector Treublaan</v>
      </c>
      <c r="E757" s="9" t="str">
        <f>VLOOKUP($A757,Basis!$A:$P,7,FALSE)</f>
        <v>71</v>
      </c>
      <c r="F757" s="9" t="str">
        <f>VLOOKUP($A757,Basis!$A:$P,8,FALSE)</f>
        <v>1251CG</v>
      </c>
      <c r="G757" s="9" t="str">
        <f>VLOOKUP($A757,Basis!$A:$P,9,FALSE)</f>
        <v>Laren</v>
      </c>
      <c r="H757" s="9" t="str">
        <f>VLOOKUP($A757,Basis!$A:$P,11,FALSE)</f>
        <v>OPK</v>
      </c>
      <c r="I757" s="9" t="str">
        <f>VLOOKUP($A757,Basis!$A:$P,13,FALSE)</f>
        <v>Ondergronds</v>
      </c>
      <c r="J757" s="9" t="str">
        <f>VLOOKUP($A757,Basis!$A:$P,16,FALSE)</f>
        <v>HMISOL2021</v>
      </c>
    </row>
    <row r="758" spans="1:10" x14ac:dyDescent="0.25">
      <c r="A758" s="9" t="s">
        <v>931</v>
      </c>
      <c r="B758" s="9">
        <f>VLOOKUP($A758,Basis!$A:$P,4,FALSE)</f>
        <v>52.263160705566399</v>
      </c>
      <c r="C758" s="9">
        <f>VLOOKUP($A758,Basis!$A:$P,5,FALSE)</f>
        <v>5.2104406356811497</v>
      </c>
      <c r="D758" s="9" t="str">
        <f>VLOOKUP($A758,Basis!$A:$P,6,FALSE)</f>
        <v>Hector Treublaan</v>
      </c>
      <c r="E758" s="9" t="str">
        <f>VLOOKUP($A758,Basis!$A:$P,7,FALSE)</f>
        <v>71</v>
      </c>
      <c r="F758" s="9" t="str">
        <f>VLOOKUP($A758,Basis!$A:$P,8,FALSE)</f>
        <v>1251CG</v>
      </c>
      <c r="G758" s="9" t="str">
        <f>VLOOKUP($A758,Basis!$A:$P,9,FALSE)</f>
        <v>Laren</v>
      </c>
      <c r="H758" s="9" t="str">
        <f>VLOOKUP($A758,Basis!$A:$P,11,FALSE)</f>
        <v>REST</v>
      </c>
      <c r="I758" s="9" t="str">
        <f>VLOOKUP($A758,Basis!$A:$P,13,FALSE)</f>
        <v>OGDUO</v>
      </c>
      <c r="J758" s="9" t="str">
        <f>VLOOKUP($A758,Basis!$A:$P,16,FALSE)</f>
        <v>HMIDUO2019</v>
      </c>
    </row>
    <row r="759" spans="1:10" x14ac:dyDescent="0.25">
      <c r="A759" s="9" t="s">
        <v>1614</v>
      </c>
      <c r="B759" s="9">
        <f>VLOOKUP($A759,Basis!$A:$P,4,FALSE)</f>
        <v>52.263160705566399</v>
      </c>
      <c r="C759" s="9">
        <f>VLOOKUP($A759,Basis!$A:$P,5,FALSE)</f>
        <v>5.2104401588439897</v>
      </c>
      <c r="D759" s="9" t="str">
        <f>VLOOKUP($A759,Basis!$A:$P,6,FALSE)</f>
        <v>Hector Treublaan</v>
      </c>
      <c r="E759" s="9" t="str">
        <f>VLOOKUP($A759,Basis!$A:$P,7,FALSE)</f>
        <v>71</v>
      </c>
      <c r="F759" s="9" t="str">
        <f>VLOOKUP($A759,Basis!$A:$P,8,FALSE)</f>
        <v>1251CG</v>
      </c>
      <c r="G759" s="9" t="str">
        <f>VLOOKUP($A759,Basis!$A:$P,9,FALSE)</f>
        <v>Laren</v>
      </c>
      <c r="H759" s="9" t="str">
        <f>VLOOKUP($A759,Basis!$A:$P,11,FALSE)</f>
        <v>PMD</v>
      </c>
      <c r="I759" s="9" t="str">
        <f>VLOOKUP($A759,Basis!$A:$P,13,FALSE)</f>
        <v>OGDUO</v>
      </c>
      <c r="J759" s="9" t="str">
        <f>VLOOKUP($A759,Basis!$A:$P,16,FALSE)</f>
        <v>HMIDUO2021</v>
      </c>
    </row>
    <row r="760" spans="1:10" x14ac:dyDescent="0.25">
      <c r="A760" s="9" t="s">
        <v>1459</v>
      </c>
      <c r="B760" s="9">
        <f>VLOOKUP($A760,Basis!$A:$P,4,FALSE)</f>
        <v>52.261569976806598</v>
      </c>
      <c r="C760" s="9">
        <f>VLOOKUP($A760,Basis!$A:$P,5,FALSE)</f>
        <v>5.2100119590759304</v>
      </c>
      <c r="D760" s="9" t="str">
        <f>VLOOKUP($A760,Basis!$A:$P,6,FALSE)</f>
        <v>Pruisenbergen</v>
      </c>
      <c r="E760" s="9" t="str">
        <f>VLOOKUP($A760,Basis!$A:$P,7,FALSE)</f>
        <v>100</v>
      </c>
      <c r="F760" s="9" t="str">
        <f>VLOOKUP($A760,Basis!$A:$P,8,FALSE)</f>
        <v>1251CH</v>
      </c>
      <c r="G760" s="9" t="str">
        <f>VLOOKUP($A760,Basis!$A:$P,9,FALSE)</f>
        <v>Laren</v>
      </c>
      <c r="H760" s="9" t="str">
        <f>VLOOKUP($A760,Basis!$A:$P,11,FALSE)</f>
        <v>GFT</v>
      </c>
      <c r="I760" s="9" t="str">
        <f>VLOOKUP($A760,Basis!$A:$P,13,FALSE)</f>
        <v>Bovengronds</v>
      </c>
      <c r="J760" s="9" t="str">
        <f>VLOOKUP($A760,Basis!$A:$P,16,FALSE)</f>
        <v>MCBG242019</v>
      </c>
    </row>
    <row r="761" spans="1:10" x14ac:dyDescent="0.25">
      <c r="A761" s="9" t="s">
        <v>289</v>
      </c>
      <c r="B761" s="9">
        <f>VLOOKUP($A761,Basis!$A:$P,4,FALSE)</f>
        <v>52.261569976806598</v>
      </c>
      <c r="C761" s="9">
        <f>VLOOKUP($A761,Basis!$A:$P,5,FALSE)</f>
        <v>5.2100119590759304</v>
      </c>
      <c r="D761" s="9" t="str">
        <f>VLOOKUP($A761,Basis!$A:$P,6,FALSE)</f>
        <v>Pruisenbergen</v>
      </c>
      <c r="E761" s="9" t="str">
        <f>VLOOKUP($A761,Basis!$A:$P,7,FALSE)</f>
        <v>100</v>
      </c>
      <c r="F761" s="9" t="str">
        <f>VLOOKUP($A761,Basis!$A:$P,8,FALSE)</f>
        <v>1251CH</v>
      </c>
      <c r="G761" s="9" t="str">
        <f>VLOOKUP($A761,Basis!$A:$P,9,FALSE)</f>
        <v>Laren</v>
      </c>
      <c r="H761" s="9" t="str">
        <f>VLOOKUP($A761,Basis!$A:$P,11,FALSE)</f>
        <v>OPK</v>
      </c>
      <c r="I761" s="9" t="str">
        <f>VLOOKUP($A761,Basis!$A:$P,13,FALSE)</f>
        <v>Ondergronds</v>
      </c>
      <c r="J761" s="9" t="str">
        <f>VLOOKUP($A761,Basis!$A:$P,16,FALSE)</f>
        <v>HMISOL2021</v>
      </c>
    </row>
    <row r="762" spans="1:10" x14ac:dyDescent="0.25">
      <c r="A762" s="9" t="s">
        <v>892</v>
      </c>
      <c r="B762" s="9">
        <f>VLOOKUP($A762,Basis!$A:$P,4,FALSE)</f>
        <v>52.261569976806598</v>
      </c>
      <c r="C762" s="9">
        <f>VLOOKUP($A762,Basis!$A:$P,5,FALSE)</f>
        <v>5.2100119590759304</v>
      </c>
      <c r="D762" s="9" t="str">
        <f>VLOOKUP($A762,Basis!$A:$P,6,FALSE)</f>
        <v>Pruisenbergen</v>
      </c>
      <c r="E762" s="9" t="str">
        <f>VLOOKUP($A762,Basis!$A:$P,7,FALSE)</f>
        <v>100</v>
      </c>
      <c r="F762" s="9" t="str">
        <f>VLOOKUP($A762,Basis!$A:$P,8,FALSE)</f>
        <v>1251CH</v>
      </c>
      <c r="G762" s="9" t="str">
        <f>VLOOKUP($A762,Basis!$A:$P,9,FALSE)</f>
        <v>Laren</v>
      </c>
      <c r="H762" s="9" t="str">
        <f>VLOOKUP($A762,Basis!$A:$P,11,FALSE)</f>
        <v>REST</v>
      </c>
      <c r="I762" s="9" t="str">
        <f>VLOOKUP($A762,Basis!$A:$P,13,FALSE)</f>
        <v>OGDUO</v>
      </c>
      <c r="J762" s="9" t="str">
        <f>VLOOKUP($A762,Basis!$A:$P,16,FALSE)</f>
        <v>HMIDUO2019</v>
      </c>
    </row>
    <row r="763" spans="1:10" x14ac:dyDescent="0.25">
      <c r="A763" s="9" t="s">
        <v>268</v>
      </c>
      <c r="B763" s="9">
        <f>VLOOKUP($A763,Basis!$A:$P,4,FALSE)</f>
        <v>52.261569976806598</v>
      </c>
      <c r="C763" s="9">
        <f>VLOOKUP($A763,Basis!$A:$P,5,FALSE)</f>
        <v>5.2100119590759304</v>
      </c>
      <c r="D763" s="9" t="str">
        <f>VLOOKUP($A763,Basis!$A:$P,6,FALSE)</f>
        <v>Pruisenbergen</v>
      </c>
      <c r="E763" s="9" t="str">
        <f>VLOOKUP($A763,Basis!$A:$P,7,FALSE)</f>
        <v>100</v>
      </c>
      <c r="F763" s="9" t="str">
        <f>VLOOKUP($A763,Basis!$A:$P,8,FALSE)</f>
        <v>1251CH</v>
      </c>
      <c r="G763" s="9" t="str">
        <f>VLOOKUP($A763,Basis!$A:$P,9,FALSE)</f>
        <v>Laren</v>
      </c>
      <c r="H763" s="9" t="str">
        <f>VLOOKUP($A763,Basis!$A:$P,11,FALSE)</f>
        <v>PMD</v>
      </c>
      <c r="I763" s="9" t="str">
        <f>VLOOKUP($A763,Basis!$A:$P,13,FALSE)</f>
        <v>OGDUO</v>
      </c>
      <c r="J763" s="9" t="str">
        <f>VLOOKUP($A763,Basis!$A:$P,16,FALSE)</f>
        <v>HMIDUO2021</v>
      </c>
    </row>
    <row r="764" spans="1:10" x14ac:dyDescent="0.25">
      <c r="A764" s="9" t="s">
        <v>4429</v>
      </c>
      <c r="B764" s="9">
        <f>VLOOKUP($A764,Basis!$A:$P,4,FALSE)</f>
        <v>52.257621</v>
      </c>
      <c r="C764" s="9">
        <f>VLOOKUP($A764,Basis!$A:$P,5,FALSE)</f>
        <v>5.209352</v>
      </c>
      <c r="D764" s="9" t="str">
        <f>VLOOKUP($A764,Basis!$A:$P,6,FALSE)</f>
        <v>Rijksweg West</v>
      </c>
      <c r="E764" s="9" t="str">
        <f>VLOOKUP($A764,Basis!$A:$P,7,FALSE)</f>
        <v>16</v>
      </c>
      <c r="F764" s="9" t="str">
        <f>VLOOKUP($A764,Basis!$A:$P,8,FALSE)</f>
        <v>1251CK</v>
      </c>
      <c r="G764" s="9" t="str">
        <f>VLOOKUP($A764,Basis!$A:$P,9,FALSE)</f>
        <v>Laren</v>
      </c>
      <c r="H764" s="9" t="str">
        <f>VLOOKUP($A764,Basis!$A:$P,11,FALSE)</f>
        <v>GFT</v>
      </c>
      <c r="I764" s="9" t="str">
        <f>VLOOKUP($A764,Basis!$A:$P,13,FALSE)</f>
        <v>Bovengronds</v>
      </c>
      <c r="J764" s="9" t="str">
        <f>VLOOKUP($A764,Basis!$A:$P,16,FALSE)</f>
        <v>MCBG242020</v>
      </c>
    </row>
    <row r="765" spans="1:10" x14ac:dyDescent="0.25">
      <c r="A765" s="9" t="s">
        <v>4225</v>
      </c>
      <c r="B765" s="9">
        <f>VLOOKUP($A765,Basis!$A:$P,4,FALSE)</f>
        <v>52.257877000000001</v>
      </c>
      <c r="C765" s="9">
        <f>VLOOKUP($A765,Basis!$A:$P,5,FALSE)</f>
        <v>5.2093619999999996</v>
      </c>
      <c r="D765" s="9" t="str">
        <f>VLOOKUP($A765,Basis!$A:$P,6,FALSE)</f>
        <v>Rijksweg West</v>
      </c>
      <c r="E765" s="9" t="str">
        <f>VLOOKUP($A765,Basis!$A:$P,7,FALSE)</f>
        <v>10</v>
      </c>
      <c r="F765" s="9" t="str">
        <f>VLOOKUP($A765,Basis!$A:$P,8,FALSE)</f>
        <v>1251CK</v>
      </c>
      <c r="G765" s="9" t="str">
        <f>VLOOKUP($A765,Basis!$A:$P,9,FALSE)</f>
        <v>Laren</v>
      </c>
      <c r="H765" s="9" t="str">
        <f>VLOOKUP($A765,Basis!$A:$P,11,FALSE)</f>
        <v>GFT</v>
      </c>
      <c r="I765" s="9" t="str">
        <f>VLOOKUP($A765,Basis!$A:$P,13,FALSE)</f>
        <v>Bovengronds</v>
      </c>
      <c r="J765" s="9" t="str">
        <f>VLOOKUP($A765,Basis!$A:$P,16,FALSE)</f>
        <v>MCBG242021</v>
      </c>
    </row>
    <row r="766" spans="1:10" x14ac:dyDescent="0.25">
      <c r="A766" s="9" t="s">
        <v>4064</v>
      </c>
      <c r="B766" s="9">
        <f>VLOOKUP($A766,Basis!$A:$P,4,FALSE)</f>
        <v>52.257877000000001</v>
      </c>
      <c r="C766" s="9">
        <f>VLOOKUP($A766,Basis!$A:$P,5,FALSE)</f>
        <v>5.2093619999999996</v>
      </c>
      <c r="D766" s="9" t="str">
        <f>VLOOKUP($A766,Basis!$A:$P,6,FALSE)</f>
        <v>Rijksweg West</v>
      </c>
      <c r="E766" s="9" t="str">
        <f>VLOOKUP($A766,Basis!$A:$P,7,FALSE)</f>
        <v>10</v>
      </c>
      <c r="F766" s="9" t="str">
        <f>VLOOKUP($A766,Basis!$A:$P,8,FALSE)</f>
        <v>1251CK</v>
      </c>
      <c r="G766" s="9" t="str">
        <f>VLOOKUP($A766,Basis!$A:$P,9,FALSE)</f>
        <v>Laren</v>
      </c>
      <c r="H766" s="9" t="str">
        <f>VLOOKUP($A766,Basis!$A:$P,11,FALSE)</f>
        <v>OPK</v>
      </c>
      <c r="I766" s="9" t="str">
        <f>VLOOKUP($A766,Basis!$A:$P,13,FALSE)</f>
        <v>Ondergronds</v>
      </c>
      <c r="J766" s="9" t="str">
        <f>VLOOKUP($A766,Basis!$A:$P,16,FALSE)</f>
        <v>HMISOL2021</v>
      </c>
    </row>
    <row r="767" spans="1:10" x14ac:dyDescent="0.25">
      <c r="A767" s="9" t="s">
        <v>4143</v>
      </c>
      <c r="B767" s="9">
        <f>VLOOKUP($A767,Basis!$A:$P,4,FALSE)</f>
        <v>52.257621</v>
      </c>
      <c r="C767" s="9">
        <f>VLOOKUP($A767,Basis!$A:$P,5,FALSE)</f>
        <v>5.209352</v>
      </c>
      <c r="D767" s="9" t="str">
        <f>VLOOKUP($A767,Basis!$A:$P,6,FALSE)</f>
        <v>Rijksweg West</v>
      </c>
      <c r="E767" s="9" t="str">
        <f>VLOOKUP($A767,Basis!$A:$P,7,FALSE)</f>
        <v>16</v>
      </c>
      <c r="F767" s="9" t="str">
        <f>VLOOKUP($A767,Basis!$A:$P,8,FALSE)</f>
        <v>1251CK</v>
      </c>
      <c r="G767" s="9" t="str">
        <f>VLOOKUP($A767,Basis!$A:$P,9,FALSE)</f>
        <v>Laren</v>
      </c>
      <c r="H767" s="9" t="str">
        <f>VLOOKUP($A767,Basis!$A:$P,11,FALSE)</f>
        <v>REST</v>
      </c>
      <c r="I767" s="9" t="str">
        <f>VLOOKUP($A767,Basis!$A:$P,13,FALSE)</f>
        <v>OGDUO</v>
      </c>
      <c r="J767" s="9" t="str">
        <f>VLOOKUP($A767,Basis!$A:$P,16,FALSE)</f>
        <v>HMIDUO2020</v>
      </c>
    </row>
    <row r="768" spans="1:10" x14ac:dyDescent="0.25">
      <c r="A768" s="9" t="s">
        <v>4126</v>
      </c>
      <c r="B768" s="9">
        <f>VLOOKUP($A768,Basis!$A:$P,4,FALSE)</f>
        <v>52.257877000000001</v>
      </c>
      <c r="C768" s="9">
        <f>VLOOKUP($A768,Basis!$A:$P,5,FALSE)</f>
        <v>5.2093619999999996</v>
      </c>
      <c r="D768" s="9" t="str">
        <f>VLOOKUP($A768,Basis!$A:$P,6,FALSE)</f>
        <v>Rijksweg West</v>
      </c>
      <c r="E768" s="9" t="str">
        <f>VLOOKUP($A768,Basis!$A:$P,7,FALSE)</f>
        <v>10</v>
      </c>
      <c r="F768" s="9" t="str">
        <f>VLOOKUP($A768,Basis!$A:$P,8,FALSE)</f>
        <v>1251CK</v>
      </c>
      <c r="G768" s="9" t="str">
        <f>VLOOKUP($A768,Basis!$A:$P,9,FALSE)</f>
        <v>Laren</v>
      </c>
      <c r="H768" s="9" t="str">
        <f>VLOOKUP($A768,Basis!$A:$P,11,FALSE)</f>
        <v>REST</v>
      </c>
      <c r="I768" s="9" t="str">
        <f>VLOOKUP($A768,Basis!$A:$P,13,FALSE)</f>
        <v>OGDUO</v>
      </c>
      <c r="J768" s="9" t="str">
        <f>VLOOKUP($A768,Basis!$A:$P,16,FALSE)</f>
        <v>HMIDUO2021</v>
      </c>
    </row>
    <row r="769" spans="1:10" x14ac:dyDescent="0.25">
      <c r="A769" s="9" t="s">
        <v>4121</v>
      </c>
      <c r="B769" s="9">
        <f>VLOOKUP($A769,Basis!$A:$P,4,FALSE)</f>
        <v>52.257621</v>
      </c>
      <c r="C769" s="9">
        <f>VLOOKUP($A769,Basis!$A:$P,5,FALSE)</f>
        <v>5.209352</v>
      </c>
      <c r="D769" s="9" t="str">
        <f>VLOOKUP($A769,Basis!$A:$P,6,FALSE)</f>
        <v>Rijksweg West</v>
      </c>
      <c r="E769" s="9" t="str">
        <f>VLOOKUP($A769,Basis!$A:$P,7,FALSE)</f>
        <v>16</v>
      </c>
      <c r="F769" s="9" t="str">
        <f>VLOOKUP($A769,Basis!$A:$P,8,FALSE)</f>
        <v>1251CK</v>
      </c>
      <c r="G769" s="9" t="str">
        <f>VLOOKUP($A769,Basis!$A:$P,9,FALSE)</f>
        <v>Laren</v>
      </c>
      <c r="H769" s="9" t="str">
        <f>VLOOKUP($A769,Basis!$A:$P,11,FALSE)</f>
        <v>PMD</v>
      </c>
      <c r="I769" s="9" t="str">
        <f>VLOOKUP($A769,Basis!$A:$P,13,FALSE)</f>
        <v>OGDUO</v>
      </c>
      <c r="J769" s="9" t="str">
        <f>VLOOKUP($A769,Basis!$A:$P,16,FALSE)</f>
        <v>HMIDUO2020</v>
      </c>
    </row>
    <row r="770" spans="1:10" x14ac:dyDescent="0.25">
      <c r="A770" s="9" t="s">
        <v>4124</v>
      </c>
      <c r="B770" s="9">
        <f>VLOOKUP($A770,Basis!$A:$P,4,FALSE)</f>
        <v>52.257877000000001</v>
      </c>
      <c r="C770" s="9">
        <f>VLOOKUP($A770,Basis!$A:$P,5,FALSE)</f>
        <v>5.2093619999999996</v>
      </c>
      <c r="D770" s="9" t="str">
        <f>VLOOKUP($A770,Basis!$A:$P,6,FALSE)</f>
        <v>Rijksweg West</v>
      </c>
      <c r="E770" s="9" t="str">
        <f>VLOOKUP($A770,Basis!$A:$P,7,FALSE)</f>
        <v>10</v>
      </c>
      <c r="F770" s="9" t="str">
        <f>VLOOKUP($A770,Basis!$A:$P,8,FALSE)</f>
        <v>1251CK</v>
      </c>
      <c r="G770" s="9" t="str">
        <f>VLOOKUP($A770,Basis!$A:$P,9,FALSE)</f>
        <v>Laren</v>
      </c>
      <c r="H770" s="9" t="str">
        <f>VLOOKUP($A770,Basis!$A:$P,11,FALSE)</f>
        <v>PMD</v>
      </c>
      <c r="I770" s="9" t="str">
        <f>VLOOKUP($A770,Basis!$A:$P,13,FALSE)</f>
        <v>OGDUO</v>
      </c>
      <c r="J770" s="9" t="str">
        <f>VLOOKUP($A770,Basis!$A:$P,16,FALSE)</f>
        <v>HMIDUO2021</v>
      </c>
    </row>
    <row r="771" spans="1:10" x14ac:dyDescent="0.25">
      <c r="A771" s="9" t="s">
        <v>2656</v>
      </c>
      <c r="B771" s="9">
        <f>VLOOKUP($A771,Basis!$A:$P,4,FALSE)</f>
        <v>52.257933751728601</v>
      </c>
      <c r="C771" s="9">
        <f>VLOOKUP($A771,Basis!$A:$P,5,FALSE)</f>
        <v>5.2245844993789001</v>
      </c>
      <c r="D771" s="9" t="str">
        <f>VLOOKUP($A771,Basis!$A:$P,6,FALSE)</f>
        <v>Spinnewiel</v>
      </c>
      <c r="E771" s="9" t="str">
        <f>VLOOKUP($A771,Basis!$A:$P,7,FALSE)</f>
        <v>10</v>
      </c>
      <c r="F771" s="9" t="str">
        <f>VLOOKUP($A771,Basis!$A:$P,8,FALSE)</f>
        <v>1251DB</v>
      </c>
      <c r="G771" s="9" t="str">
        <f>VLOOKUP($A771,Basis!$A:$P,9,FALSE)</f>
        <v>Laren</v>
      </c>
      <c r="H771" s="9" t="str">
        <f>VLOOKUP($A771,Basis!$A:$P,11,FALSE)</f>
        <v>REST</v>
      </c>
      <c r="I771" s="9" t="str">
        <f>VLOOKUP($A771,Basis!$A:$P,13,FALSE)</f>
        <v>Ondergronds</v>
      </c>
      <c r="J771" s="9" t="str">
        <f>VLOOKUP($A771,Basis!$A:$P,16,FALSE)</f>
        <v>BAMRUB2015</v>
      </c>
    </row>
    <row r="772" spans="1:10" x14ac:dyDescent="0.25">
      <c r="A772" s="9" t="s">
        <v>1257</v>
      </c>
      <c r="B772" s="9">
        <f>VLOOKUP($A772,Basis!$A:$P,4,FALSE)</f>
        <v>52.2579345703125</v>
      </c>
      <c r="C772" s="9">
        <f>VLOOKUP($A772,Basis!$A:$P,5,FALSE)</f>
        <v>5.2245845794677699</v>
      </c>
      <c r="D772" s="9" t="str">
        <f>VLOOKUP($A772,Basis!$A:$P,6,FALSE)</f>
        <v>Spinnewiel</v>
      </c>
      <c r="E772" s="9" t="str">
        <f>VLOOKUP($A772,Basis!$A:$P,7,FALSE)</f>
        <v>10</v>
      </c>
      <c r="F772" s="9" t="str">
        <f>VLOOKUP($A772,Basis!$A:$P,8,FALSE)</f>
        <v>1251DB</v>
      </c>
      <c r="G772" s="9" t="str">
        <f>VLOOKUP($A772,Basis!$A:$P,9,FALSE)</f>
        <v>Laren</v>
      </c>
      <c r="H772" s="9" t="str">
        <f>VLOOKUP($A772,Basis!$A:$P,11,FALSE)</f>
        <v>PMD</v>
      </c>
      <c r="I772" s="9" t="str">
        <f>VLOOKUP($A772,Basis!$A:$P,13,FALSE)</f>
        <v>OGDUO</v>
      </c>
      <c r="J772" s="9" t="str">
        <f>VLOOKUP($A772,Basis!$A:$P,16,FALSE)</f>
        <v>HMISOL2018</v>
      </c>
    </row>
    <row r="773" spans="1:10" x14ac:dyDescent="0.25">
      <c r="A773" s="9" t="s">
        <v>4264</v>
      </c>
      <c r="B773" s="9">
        <f>VLOOKUP($A773,Basis!$A:$P,4,FALSE)</f>
        <v>52.260764999999999</v>
      </c>
      <c r="C773" s="9">
        <f>VLOOKUP($A773,Basis!$A:$P,5,FALSE)</f>
        <v>5.2332939999999999</v>
      </c>
      <c r="D773" s="9" t="str">
        <f>VLOOKUP($A773,Basis!$A:$P,6,FALSE)</f>
        <v>Jean-Landrehof</v>
      </c>
      <c r="E773" s="9" t="str">
        <f>VLOOKUP($A773,Basis!$A:$P,7,FALSE)</f>
        <v>10</v>
      </c>
      <c r="F773" s="9" t="str">
        <f>VLOOKUP($A773,Basis!$A:$P,8,FALSE)</f>
        <v>1251DC</v>
      </c>
      <c r="G773" s="9" t="str">
        <f>VLOOKUP($A773,Basis!$A:$P,9,FALSE)</f>
        <v>Laren</v>
      </c>
      <c r="H773" s="9" t="str">
        <f>VLOOKUP($A773,Basis!$A:$P,11,FALSE)</f>
        <v>GFT</v>
      </c>
      <c r="I773" s="9" t="str">
        <f>VLOOKUP($A773,Basis!$A:$P,13,FALSE)</f>
        <v>Bovengronds</v>
      </c>
      <c r="J773" s="9" t="str">
        <f>VLOOKUP($A773,Basis!$A:$P,16,FALSE)</f>
        <v>MCBG242021</v>
      </c>
    </row>
    <row r="774" spans="1:10" x14ac:dyDescent="0.25">
      <c r="A774" s="9" t="s">
        <v>2904</v>
      </c>
      <c r="B774" s="9">
        <f>VLOOKUP($A774,Basis!$A:$P,4,FALSE)</f>
        <v>52.260765130000003</v>
      </c>
      <c r="C774" s="9">
        <f>VLOOKUP($A774,Basis!$A:$P,5,FALSE)</f>
        <v>5.233294012</v>
      </c>
      <c r="D774" s="9" t="str">
        <f>VLOOKUP($A774,Basis!$A:$P,6,FALSE)</f>
        <v>Jean-Landrehof</v>
      </c>
      <c r="E774" s="9" t="str">
        <f>VLOOKUP($A774,Basis!$A:$P,7,FALSE)</f>
        <v>10</v>
      </c>
      <c r="F774" s="9" t="str">
        <f>VLOOKUP($A774,Basis!$A:$P,8,FALSE)</f>
        <v>1251DC</v>
      </c>
      <c r="G774" s="9" t="str">
        <f>VLOOKUP($A774,Basis!$A:$P,9,FALSE)</f>
        <v>Laren</v>
      </c>
      <c r="H774" s="9" t="str">
        <f>VLOOKUP($A774,Basis!$A:$P,11,FALSE)</f>
        <v>REST</v>
      </c>
      <c r="I774" s="9" t="str">
        <f>VLOOKUP($A774,Basis!$A:$P,13,FALSE)</f>
        <v>OGDUO</v>
      </c>
      <c r="J774" s="9" t="str">
        <f>VLOOKUP($A774,Basis!$A:$P,16,FALSE)</f>
        <v>HMIDUO2019</v>
      </c>
    </row>
    <row r="775" spans="1:10" x14ac:dyDescent="0.25">
      <c r="A775" s="9" t="s">
        <v>1192</v>
      </c>
      <c r="B775" s="9">
        <f>VLOOKUP($A775,Basis!$A:$P,4,FALSE)</f>
        <v>52.260765075683601</v>
      </c>
      <c r="C775" s="9">
        <f>VLOOKUP($A775,Basis!$A:$P,5,FALSE)</f>
        <v>5.23329401016235</v>
      </c>
      <c r="D775" s="9" t="str">
        <f>VLOOKUP($A775,Basis!$A:$P,6,FALSE)</f>
        <v>Jean-Landrehof</v>
      </c>
      <c r="E775" s="9" t="str">
        <f>VLOOKUP($A775,Basis!$A:$P,7,FALSE)</f>
        <v>10</v>
      </c>
      <c r="F775" s="9" t="str">
        <f>VLOOKUP($A775,Basis!$A:$P,8,FALSE)</f>
        <v>1251DC</v>
      </c>
      <c r="G775" s="9" t="str">
        <f>VLOOKUP($A775,Basis!$A:$P,9,FALSE)</f>
        <v>Laren</v>
      </c>
      <c r="H775" s="9" t="str">
        <f>VLOOKUP($A775,Basis!$A:$P,11,FALSE)</f>
        <v>PMD</v>
      </c>
      <c r="I775" s="9" t="str">
        <f>VLOOKUP($A775,Basis!$A:$P,13,FALSE)</f>
        <v>OGDUO</v>
      </c>
      <c r="J775" s="9" t="str">
        <f>VLOOKUP($A775,Basis!$A:$P,16,FALSE)</f>
        <v>HMIDUO2019</v>
      </c>
    </row>
    <row r="776" spans="1:10" x14ac:dyDescent="0.25">
      <c r="A776" s="9" t="s">
        <v>4963</v>
      </c>
      <c r="B776" s="9">
        <f>VLOOKUP($A776,Basis!$A:$P,4,FALSE)</f>
        <v>52.253180999999998</v>
      </c>
      <c r="C776" s="9">
        <f>VLOOKUP($A776,Basis!$A:$P,5,FALSE)</f>
        <v>5.2260600000000004</v>
      </c>
      <c r="D776" s="9" t="str">
        <f>VLOOKUP($A776,Basis!$A:$P,6,FALSE)</f>
        <v>Houtzagerij</v>
      </c>
      <c r="E776" s="9" t="str">
        <f>VLOOKUP($A776,Basis!$A:$P,7,FALSE)</f>
        <v>15</v>
      </c>
      <c r="F776" s="9" t="str">
        <f>VLOOKUP($A776,Basis!$A:$P,8,FALSE)</f>
        <v>1251GK</v>
      </c>
      <c r="G776" s="9" t="str">
        <f>VLOOKUP($A776,Basis!$A:$P,9,FALSE)</f>
        <v>Laren</v>
      </c>
      <c r="H776" s="9" t="str">
        <f>VLOOKUP($A776,Basis!$A:$P,11,FALSE)</f>
        <v>GFT</v>
      </c>
      <c r="I776" s="9" t="str">
        <f>VLOOKUP($A776,Basis!$A:$P,13,FALSE)</f>
        <v>Bovengronds</v>
      </c>
      <c r="J776" s="9" t="str">
        <f>VLOOKUP($A776,Basis!$A:$P,16,FALSE)</f>
        <v>MCBG242022</v>
      </c>
    </row>
    <row r="777" spans="1:10" x14ac:dyDescent="0.25">
      <c r="A777" s="9" t="s">
        <v>4530</v>
      </c>
      <c r="B777" s="9">
        <f>VLOOKUP($A777,Basis!$A:$P,4,FALSE)</f>
        <v>52.253180999999998</v>
      </c>
      <c r="C777" s="9">
        <f>VLOOKUP($A777,Basis!$A:$P,5,FALSE)</f>
        <v>5.2260600000000004</v>
      </c>
      <c r="D777" s="9" t="str">
        <f>VLOOKUP($A777,Basis!$A:$P,6,FALSE)</f>
        <v>Houtzagerij</v>
      </c>
      <c r="E777" s="9" t="str">
        <f>VLOOKUP($A777,Basis!$A:$P,7,FALSE)</f>
        <v>15</v>
      </c>
      <c r="F777" s="9" t="str">
        <f>VLOOKUP($A777,Basis!$A:$P,8,FALSE)</f>
        <v>1251GK</v>
      </c>
      <c r="G777" s="9" t="str">
        <f>VLOOKUP($A777,Basis!$A:$P,9,FALSE)</f>
        <v>Laren</v>
      </c>
      <c r="H777" s="9" t="str">
        <f>VLOOKUP($A777,Basis!$A:$P,11,FALSE)</f>
        <v>GFT</v>
      </c>
      <c r="I777" s="9" t="str">
        <f>VLOOKUP($A777,Basis!$A:$P,13,FALSE)</f>
        <v>Bovengronds</v>
      </c>
      <c r="J777" s="9" t="str">
        <f>VLOOKUP($A777,Basis!$A:$P,16,FALSE)</f>
        <v>MCBG242022</v>
      </c>
    </row>
    <row r="778" spans="1:10" x14ac:dyDescent="0.25">
      <c r="A778" s="9" t="s">
        <v>4659</v>
      </c>
      <c r="B778" s="9">
        <f>VLOOKUP($A778,Basis!$A:$P,4,FALSE)</f>
        <v>52.253180999999998</v>
      </c>
      <c r="C778" s="9">
        <f>VLOOKUP($A778,Basis!$A:$P,5,FALSE)</f>
        <v>5.2260600000000004</v>
      </c>
      <c r="D778" s="9" t="str">
        <f>VLOOKUP($A778,Basis!$A:$P,6,FALSE)</f>
        <v>Houtzagerij</v>
      </c>
      <c r="E778" s="9" t="str">
        <f>VLOOKUP($A778,Basis!$A:$P,7,FALSE)</f>
        <v>15</v>
      </c>
      <c r="F778" s="9" t="str">
        <f>VLOOKUP($A778,Basis!$A:$P,8,FALSE)</f>
        <v>1251GK</v>
      </c>
      <c r="G778" s="9" t="str">
        <f>VLOOKUP($A778,Basis!$A:$P,9,FALSE)</f>
        <v>Laren</v>
      </c>
      <c r="H778" s="9" t="str">
        <f>VLOOKUP($A778,Basis!$A:$P,11,FALSE)</f>
        <v>REST</v>
      </c>
      <c r="I778" s="9" t="str">
        <f>VLOOKUP($A778,Basis!$A:$P,13,FALSE)</f>
        <v>OGDUO</v>
      </c>
      <c r="J778" s="9" t="str">
        <f>VLOOKUP($A778,Basis!$A:$P,16,FALSE)</f>
        <v>HMIDUO2022</v>
      </c>
    </row>
    <row r="779" spans="1:10" x14ac:dyDescent="0.25">
      <c r="A779" s="9" t="s">
        <v>4671</v>
      </c>
      <c r="B779" s="9">
        <f>VLOOKUP($A779,Basis!$A:$P,4,FALSE)</f>
        <v>52.253180999999998</v>
      </c>
      <c r="C779" s="9">
        <f>VLOOKUP($A779,Basis!$A:$P,5,FALSE)</f>
        <v>5.2260600000000004</v>
      </c>
      <c r="D779" s="9" t="str">
        <f>VLOOKUP($A779,Basis!$A:$P,6,FALSE)</f>
        <v>Houtzagerij</v>
      </c>
      <c r="E779" s="9" t="str">
        <f>VLOOKUP($A779,Basis!$A:$P,7,FALSE)</f>
        <v>15</v>
      </c>
      <c r="F779" s="9" t="str">
        <f>VLOOKUP($A779,Basis!$A:$P,8,FALSE)</f>
        <v>1251GK</v>
      </c>
      <c r="G779" s="9" t="str">
        <f>VLOOKUP($A779,Basis!$A:$P,9,FALSE)</f>
        <v>Laren</v>
      </c>
      <c r="H779" s="9" t="str">
        <f>VLOOKUP($A779,Basis!$A:$P,11,FALSE)</f>
        <v>PMD</v>
      </c>
      <c r="I779" s="9" t="str">
        <f>VLOOKUP($A779,Basis!$A:$P,13,FALSE)</f>
        <v>OGDUO</v>
      </c>
      <c r="J779" s="9" t="str">
        <f>VLOOKUP($A779,Basis!$A:$P,16,FALSE)</f>
        <v>HMIDUO2022</v>
      </c>
    </row>
    <row r="780" spans="1:10" x14ac:dyDescent="0.25">
      <c r="A780" s="9" t="s">
        <v>5717</v>
      </c>
      <c r="B780" s="9">
        <f>VLOOKUP($A780,Basis!$A:$P,4,FALSE)</f>
        <v>52.258395999999998</v>
      </c>
      <c r="C780" s="9">
        <f>VLOOKUP($A780,Basis!$A:$P,5,FALSE)</f>
        <v>5.2267950000000001</v>
      </c>
      <c r="D780" s="9" t="str">
        <f>VLOOKUP($A780,Basis!$A:$P,6,FALSE)</f>
        <v>Torenlaan</v>
      </c>
      <c r="E780" s="9" t="str">
        <f>VLOOKUP($A780,Basis!$A:$P,7,FALSE)</f>
        <v>10</v>
      </c>
      <c r="F780" s="9" t="str">
        <f>VLOOKUP($A780,Basis!$A:$P,8,FALSE)</f>
        <v>1251HJ</v>
      </c>
      <c r="G780" s="9" t="str">
        <f>VLOOKUP($A780,Basis!$A:$P,9,FALSE)</f>
        <v>Laren</v>
      </c>
      <c r="H780" s="9" t="str">
        <f>VLOOKUP($A780,Basis!$A:$P,11,FALSE)</f>
        <v>GLAS</v>
      </c>
      <c r="I780" s="9" t="str">
        <f>VLOOKUP($A780,Basis!$A:$P,13,FALSE)</f>
        <v>Bovengronds</v>
      </c>
      <c r="J780" s="9" t="str">
        <f>VLOOKUP($A780,Basis!$A:$P,16,FALSE)</f>
        <v>Onbekend</v>
      </c>
    </row>
    <row r="781" spans="1:10" x14ac:dyDescent="0.25">
      <c r="A781" s="9" t="s">
        <v>2617</v>
      </c>
      <c r="B781" s="9">
        <f>VLOOKUP($A781,Basis!$A:$P,4,FALSE)</f>
        <v>52.261160281535503</v>
      </c>
      <c r="C781" s="9">
        <f>VLOOKUP($A781,Basis!$A:$P,5,FALSE)</f>
        <v>5.2295352704871698</v>
      </c>
      <c r="D781" s="9" t="str">
        <f>VLOOKUP($A781,Basis!$A:$P,6,FALSE)</f>
        <v>Co Bremanlaan</v>
      </c>
      <c r="E781" s="9" t="str">
        <f>VLOOKUP($A781,Basis!$A:$P,7,FALSE)</f>
        <v>17</v>
      </c>
      <c r="F781" s="9" t="str">
        <f>VLOOKUP($A781,Basis!$A:$P,8,FALSE)</f>
        <v>1251HT</v>
      </c>
      <c r="G781" s="9" t="str">
        <f>VLOOKUP($A781,Basis!$A:$P,9,FALSE)</f>
        <v>Laren</v>
      </c>
      <c r="H781" s="9" t="str">
        <f>VLOOKUP($A781,Basis!$A:$P,11,FALSE)</f>
        <v>REST</v>
      </c>
      <c r="I781" s="9" t="str">
        <f>VLOOKUP($A781,Basis!$A:$P,13,FALSE)</f>
        <v>Ondergronds</v>
      </c>
      <c r="J781" s="9" t="str">
        <f>VLOOKUP($A781,Basis!$A:$P,16,FALSE)</f>
        <v>BAMRUB2016</v>
      </c>
    </row>
    <row r="782" spans="1:10" x14ac:dyDescent="0.25">
      <c r="A782" s="9" t="s">
        <v>2702</v>
      </c>
      <c r="B782" s="9">
        <f>VLOOKUP($A782,Basis!$A:$P,4,FALSE)</f>
        <v>52.261154037017597</v>
      </c>
      <c r="C782" s="9">
        <f>VLOOKUP($A782,Basis!$A:$P,5,FALSE)</f>
        <v>5.2295322530020298</v>
      </c>
      <c r="D782" s="9" t="str">
        <f>VLOOKUP($A782,Basis!$A:$P,6,FALSE)</f>
        <v>Co Bremanlaan</v>
      </c>
      <c r="E782" s="9" t="str">
        <f>VLOOKUP($A782,Basis!$A:$P,7,FALSE)</f>
        <v>17</v>
      </c>
      <c r="F782" s="9" t="str">
        <f>VLOOKUP($A782,Basis!$A:$P,8,FALSE)</f>
        <v>1251HT</v>
      </c>
      <c r="G782" s="9" t="str">
        <f>VLOOKUP($A782,Basis!$A:$P,9,FALSE)</f>
        <v>Laren</v>
      </c>
      <c r="H782" s="9" t="str">
        <f>VLOOKUP($A782,Basis!$A:$P,11,FALSE)</f>
        <v>PMD</v>
      </c>
      <c r="I782" s="9" t="str">
        <f>VLOOKUP($A782,Basis!$A:$P,13,FALSE)</f>
        <v>Ondergronds</v>
      </c>
      <c r="J782" s="9" t="str">
        <f>VLOOKUP($A782,Basis!$A:$P,16,FALSE)</f>
        <v>BAMRUB2016</v>
      </c>
    </row>
    <row r="783" spans="1:10" x14ac:dyDescent="0.25">
      <c r="A783" s="9" t="s">
        <v>3965</v>
      </c>
      <c r="B783" s="9">
        <f>VLOOKUP($A783,Basis!$A:$P,4,FALSE)</f>
        <v>0</v>
      </c>
      <c r="C783" s="9">
        <f>VLOOKUP($A783,Basis!$A:$P,5,FALSE)</f>
        <v>0</v>
      </c>
      <c r="D783" s="9" t="str">
        <f>VLOOKUP($A783,Basis!$A:$P,6,FALSE)</f>
        <v>Zandgat</v>
      </c>
      <c r="E783" s="9" t="str">
        <f>VLOOKUP($A783,Basis!$A:$P,7,FALSE)</f>
        <v>28</v>
      </c>
      <c r="F783" s="9" t="str">
        <f>VLOOKUP($A783,Basis!$A:$P,8,FALSE)</f>
        <v>1251JB</v>
      </c>
      <c r="G783" s="9" t="str">
        <f>VLOOKUP($A783,Basis!$A:$P,9,FALSE)</f>
        <v>Laren</v>
      </c>
      <c r="H783" s="9" t="str">
        <f>VLOOKUP($A783,Basis!$A:$P,11,FALSE)</f>
        <v>GFT</v>
      </c>
      <c r="I783" s="9" t="str">
        <f>VLOOKUP($A783,Basis!$A:$P,13,FALSE)</f>
        <v>Bovengronds</v>
      </c>
      <c r="J783" s="9" t="str">
        <f>VLOOKUP($A783,Basis!$A:$P,16,FALSE)</f>
        <v>MCBG242021</v>
      </c>
    </row>
    <row r="784" spans="1:10" x14ac:dyDescent="0.25">
      <c r="A784" s="9" t="s">
        <v>3212</v>
      </c>
      <c r="B784" s="9">
        <f>VLOOKUP($A784,Basis!$A:$P,4,FALSE)</f>
        <v>52.260179850321499</v>
      </c>
      <c r="C784" s="9">
        <f>VLOOKUP($A784,Basis!$A:$P,5,FALSE)</f>
        <v>5.2321484126199298</v>
      </c>
      <c r="D784" s="9" t="str">
        <f>VLOOKUP($A784,Basis!$A:$P,6,FALSE)</f>
        <v>Zandgat</v>
      </c>
      <c r="E784" s="9" t="str">
        <f>VLOOKUP($A784,Basis!$A:$P,7,FALSE)</f>
        <v>28</v>
      </c>
      <c r="F784" s="9" t="str">
        <f>VLOOKUP($A784,Basis!$A:$P,8,FALSE)</f>
        <v>1251JB</v>
      </c>
      <c r="G784" s="9" t="str">
        <f>VLOOKUP($A784,Basis!$A:$P,9,FALSE)</f>
        <v>Laren</v>
      </c>
      <c r="H784" s="9" t="str">
        <f>VLOOKUP($A784,Basis!$A:$P,11,FALSE)</f>
        <v>OPK</v>
      </c>
      <c r="I784" s="9" t="str">
        <f>VLOOKUP($A784,Basis!$A:$P,13,FALSE)</f>
        <v>Ondergronds</v>
      </c>
      <c r="J784" s="9" t="str">
        <f>VLOOKUP($A784,Basis!$A:$P,16,FALSE)</f>
        <v>HMISOL2018</v>
      </c>
    </row>
    <row r="785" spans="1:10" x14ac:dyDescent="0.25">
      <c r="A785" s="9" t="s">
        <v>5722</v>
      </c>
      <c r="B785" s="9">
        <f>VLOOKUP($A785,Basis!$A:$P,4,FALSE)</f>
        <v>52.256216999999999</v>
      </c>
      <c r="C785" s="9">
        <f>VLOOKUP($A785,Basis!$A:$P,5,FALSE)</f>
        <v>5.2212829999999997</v>
      </c>
      <c r="D785" s="9" t="str">
        <f>VLOOKUP($A785,Basis!$A:$P,6,FALSE)</f>
        <v>Stationsweg</v>
      </c>
      <c r="E785" s="9" t="str">
        <f>VLOOKUP($A785,Basis!$A:$P,7,FALSE)</f>
        <v>3</v>
      </c>
      <c r="F785" s="9" t="str">
        <f>VLOOKUP($A785,Basis!$A:$P,8,FALSE)</f>
        <v>1251KC</v>
      </c>
      <c r="G785" s="9" t="str">
        <f>VLOOKUP($A785,Basis!$A:$P,9,FALSE)</f>
        <v>Laren</v>
      </c>
      <c r="H785" s="9" t="str">
        <f>VLOOKUP($A785,Basis!$A:$P,11,FALSE)</f>
        <v>GLAS</v>
      </c>
      <c r="I785" s="9" t="str">
        <f>VLOOKUP($A785,Basis!$A:$P,13,FALSE)</f>
        <v>Ondergronds</v>
      </c>
      <c r="J785" s="9" t="str">
        <f>VLOOKUP($A785,Basis!$A:$P,16,FALSE)</f>
        <v>Onbekend</v>
      </c>
    </row>
    <row r="786" spans="1:10" x14ac:dyDescent="0.25">
      <c r="A786" s="9" t="s">
        <v>5844</v>
      </c>
      <c r="B786" s="9">
        <f>VLOOKUP($A786,Basis!$A:$P,4,FALSE)</f>
        <v>52.253264999999999</v>
      </c>
      <c r="C786" s="9">
        <f>VLOOKUP($A786,Basis!$A:$P,5,FALSE)</f>
        <v>5.2245720000000002</v>
      </c>
      <c r="D786" s="9" t="str">
        <f>VLOOKUP($A786,Basis!$A:$P,6,FALSE)</f>
        <v>Sint Janstraat</v>
      </c>
      <c r="E786" s="9" t="str">
        <f>VLOOKUP($A786,Basis!$A:$P,7,FALSE)</f>
        <v>32</v>
      </c>
      <c r="F786" s="9" t="str">
        <f>VLOOKUP($A786,Basis!$A:$P,8,FALSE)</f>
        <v>1251LB</v>
      </c>
      <c r="G786" s="9" t="str">
        <f>VLOOKUP($A786,Basis!$A:$P,9,FALSE)</f>
        <v>Laren</v>
      </c>
      <c r="H786" s="9" t="str">
        <f>VLOOKUP($A786,Basis!$A:$P,11,FALSE)</f>
        <v>GLAS</v>
      </c>
      <c r="I786" s="9" t="str">
        <f>VLOOKUP($A786,Basis!$A:$P,13,FALSE)</f>
        <v>Bovengronds</v>
      </c>
      <c r="J786" s="9" t="str">
        <f>VLOOKUP($A786,Basis!$A:$P,16,FALSE)</f>
        <v>Onbekend</v>
      </c>
    </row>
    <row r="787" spans="1:10" x14ac:dyDescent="0.25">
      <c r="A787" s="9" t="s">
        <v>4277</v>
      </c>
      <c r="B787" s="9">
        <f>VLOOKUP($A787,Basis!$A:$P,4,FALSE)</f>
        <v>52.255671</v>
      </c>
      <c r="C787" s="9">
        <f>VLOOKUP($A787,Basis!$A:$P,5,FALSE)</f>
        <v>5.2243864999999996</v>
      </c>
      <c r="D787" s="9" t="str">
        <f>VLOOKUP($A787,Basis!$A:$P,6,FALSE)</f>
        <v>Schoutenbosje</v>
      </c>
      <c r="E787" s="9" t="str">
        <f>VLOOKUP($A787,Basis!$A:$P,7,FALSE)</f>
        <v>8</v>
      </c>
      <c r="F787" s="9" t="str">
        <f>VLOOKUP($A787,Basis!$A:$P,8,FALSE)</f>
        <v>1251LE</v>
      </c>
      <c r="G787" s="9" t="str">
        <f>VLOOKUP($A787,Basis!$A:$P,9,FALSE)</f>
        <v>Laren</v>
      </c>
      <c r="H787" s="9" t="str">
        <f>VLOOKUP($A787,Basis!$A:$P,11,FALSE)</f>
        <v>GFT</v>
      </c>
      <c r="I787" s="9" t="str">
        <f>VLOOKUP($A787,Basis!$A:$P,13,FALSE)</f>
        <v>Bovengronds</v>
      </c>
      <c r="J787" s="9" t="str">
        <f>VLOOKUP($A787,Basis!$A:$P,16,FALSE)</f>
        <v>MCBG242021</v>
      </c>
    </row>
    <row r="788" spans="1:10" x14ac:dyDescent="0.25">
      <c r="A788" s="9" t="s">
        <v>1420</v>
      </c>
      <c r="B788" s="9">
        <f>VLOOKUP($A788,Basis!$A:$P,4,FALSE)</f>
        <v>52.256015777587898</v>
      </c>
      <c r="C788" s="9">
        <f>VLOOKUP($A788,Basis!$A:$P,5,FALSE)</f>
        <v>5.2230238914489702</v>
      </c>
      <c r="D788" s="9" t="str">
        <f>VLOOKUP($A788,Basis!$A:$P,6,FALSE)</f>
        <v>Schoutenbosje</v>
      </c>
      <c r="E788" s="9" t="str">
        <f>VLOOKUP($A788,Basis!$A:$P,7,FALSE)</f>
        <v>8</v>
      </c>
      <c r="F788" s="9" t="str">
        <f>VLOOKUP($A788,Basis!$A:$P,8,FALSE)</f>
        <v>1251LE</v>
      </c>
      <c r="G788" s="9" t="str">
        <f>VLOOKUP($A788,Basis!$A:$P,9,FALSE)</f>
        <v>Laren</v>
      </c>
      <c r="H788" s="9" t="str">
        <f>VLOOKUP($A788,Basis!$A:$P,11,FALSE)</f>
        <v>REST</v>
      </c>
      <c r="I788" s="9" t="str">
        <f>VLOOKUP($A788,Basis!$A:$P,13,FALSE)</f>
        <v>Ondergronds</v>
      </c>
      <c r="J788" s="9" t="str">
        <f>VLOOKUP($A788,Basis!$A:$P,16,FALSE)</f>
        <v>HMISOL2018</v>
      </c>
    </row>
    <row r="789" spans="1:10" x14ac:dyDescent="0.25">
      <c r="A789" s="9" t="s">
        <v>1652</v>
      </c>
      <c r="B789" s="9">
        <f>VLOOKUP($A789,Basis!$A:$P,4,FALSE)</f>
        <v>52.256015777587898</v>
      </c>
      <c r="C789" s="9">
        <f>VLOOKUP($A789,Basis!$A:$P,5,FALSE)</f>
        <v>5.2230238914489702</v>
      </c>
      <c r="D789" s="9" t="str">
        <f>VLOOKUP($A789,Basis!$A:$P,6,FALSE)</f>
        <v>Schoutenbosje</v>
      </c>
      <c r="E789" s="9" t="str">
        <f>VLOOKUP($A789,Basis!$A:$P,7,FALSE)</f>
        <v>8</v>
      </c>
      <c r="F789" s="9" t="str">
        <f>VLOOKUP($A789,Basis!$A:$P,8,FALSE)</f>
        <v>1251LE</v>
      </c>
      <c r="G789" s="9" t="str">
        <f>VLOOKUP($A789,Basis!$A:$P,9,FALSE)</f>
        <v>Laren</v>
      </c>
      <c r="H789" s="9" t="str">
        <f>VLOOKUP($A789,Basis!$A:$P,11,FALSE)</f>
        <v>PMD</v>
      </c>
      <c r="I789" s="9" t="str">
        <f>VLOOKUP($A789,Basis!$A:$P,13,FALSE)</f>
        <v>Ondergronds</v>
      </c>
      <c r="J789" s="9" t="str">
        <f>VLOOKUP($A789,Basis!$A:$P,16,FALSE)</f>
        <v>HMISOL2018</v>
      </c>
    </row>
    <row r="790" spans="1:10" x14ac:dyDescent="0.25">
      <c r="A790" s="9" t="s">
        <v>6017</v>
      </c>
      <c r="B790" s="9">
        <f>VLOOKUP($A790,Basis!$A:$P,4,FALSE)</f>
        <v>52.254689999999997</v>
      </c>
      <c r="C790" s="9">
        <f>VLOOKUP($A790,Basis!$A:$P,5,FALSE)</f>
        <v>5.2290999999999999</v>
      </c>
      <c r="D790" s="9" t="str">
        <f>VLOOKUP($A790,Basis!$A:$P,6,FALSE)</f>
        <v>Plein 1945</v>
      </c>
      <c r="E790" s="9" t="str">
        <f>VLOOKUP($A790,Basis!$A:$P,7,FALSE)</f>
        <v>5</v>
      </c>
      <c r="F790" s="9" t="str">
        <f>VLOOKUP($A790,Basis!$A:$P,8,FALSE)</f>
        <v>1251MA</v>
      </c>
      <c r="G790" s="9" t="str">
        <f>VLOOKUP($A790,Basis!$A:$P,9,FALSE)</f>
        <v>Laren</v>
      </c>
      <c r="H790" s="9" t="str">
        <f>VLOOKUP($A790,Basis!$A:$P,11,FALSE)</f>
        <v>PMD</v>
      </c>
      <c r="I790" s="9" t="str">
        <f>VLOOKUP($A790,Basis!$A:$P,13,FALSE)</f>
        <v>Bovengronds</v>
      </c>
      <c r="J790" s="9" t="str">
        <f>VLOOKUP($A790,Basis!$A:$P,16,FALSE)</f>
        <v>ECOBOV2022</v>
      </c>
    </row>
    <row r="791" spans="1:10" x14ac:dyDescent="0.25">
      <c r="A791" s="9" t="s">
        <v>5274</v>
      </c>
      <c r="B791" s="9">
        <f>VLOOKUP($A791,Basis!$A:$P,4,FALSE)</f>
        <v>52.254665000000003</v>
      </c>
      <c r="C791" s="9">
        <f>VLOOKUP($A791,Basis!$A:$P,5,FALSE)</f>
        <v>5.2290539999999996</v>
      </c>
      <c r="D791" s="9" t="str">
        <f>VLOOKUP($A791,Basis!$A:$P,6,FALSE)</f>
        <v>Plein 1945</v>
      </c>
      <c r="E791" s="9" t="str">
        <f>VLOOKUP($A791,Basis!$A:$P,7,FALSE)</f>
        <v>5</v>
      </c>
      <c r="F791" s="9" t="str">
        <f>VLOOKUP($A791,Basis!$A:$P,8,FALSE)</f>
        <v>1251MA</v>
      </c>
      <c r="G791" s="9" t="str">
        <f>VLOOKUP($A791,Basis!$A:$P,9,FALSE)</f>
        <v>Laren</v>
      </c>
      <c r="H791" s="9" t="str">
        <f>VLOOKUP($A791,Basis!$A:$P,11,FALSE)</f>
        <v>GLAS</v>
      </c>
      <c r="I791" s="9" t="str">
        <f>VLOOKUP($A791,Basis!$A:$P,13,FALSE)</f>
        <v>Ondergronds</v>
      </c>
      <c r="J791" s="9" t="str">
        <f>VLOOKUP($A791,Basis!$A:$P,16,FALSE)</f>
        <v>Onbekend</v>
      </c>
    </row>
    <row r="792" spans="1:10" x14ac:dyDescent="0.25">
      <c r="A792" s="9" t="s">
        <v>5276</v>
      </c>
      <c r="B792" s="9">
        <f>VLOOKUP($A792,Basis!$A:$P,4,FALSE)</f>
        <v>52.254655</v>
      </c>
      <c r="C792" s="9">
        <f>VLOOKUP($A792,Basis!$A:$P,5,FALSE)</f>
        <v>5.2290539999999996</v>
      </c>
      <c r="D792" s="9" t="str">
        <f>VLOOKUP($A792,Basis!$A:$P,6,FALSE)</f>
        <v>Plein 1945</v>
      </c>
      <c r="E792" s="9" t="str">
        <f>VLOOKUP($A792,Basis!$A:$P,7,FALSE)</f>
        <v>5</v>
      </c>
      <c r="F792" s="9" t="str">
        <f>VLOOKUP($A792,Basis!$A:$P,8,FALSE)</f>
        <v>1251MA</v>
      </c>
      <c r="G792" s="9" t="str">
        <f>VLOOKUP($A792,Basis!$A:$P,9,FALSE)</f>
        <v>Laren</v>
      </c>
      <c r="H792" s="9" t="str">
        <f>VLOOKUP($A792,Basis!$A:$P,11,FALSE)</f>
        <v>GLAS</v>
      </c>
      <c r="I792" s="9" t="str">
        <f>VLOOKUP($A792,Basis!$A:$P,13,FALSE)</f>
        <v>Ondergronds</v>
      </c>
      <c r="J792" s="9" t="str">
        <f>VLOOKUP($A792,Basis!$A:$P,16,FALSE)</f>
        <v>Onbekend</v>
      </c>
    </row>
    <row r="793" spans="1:10" x14ac:dyDescent="0.25">
      <c r="A793" s="9" t="s">
        <v>4779</v>
      </c>
      <c r="B793" s="9">
        <f>VLOOKUP($A793,Basis!$A:$P,4,FALSE)</f>
        <v>52.254655</v>
      </c>
      <c r="C793" s="9">
        <f>VLOOKUP($A793,Basis!$A:$P,5,FALSE)</f>
        <v>5.22905</v>
      </c>
      <c r="D793" s="9" t="str">
        <f>VLOOKUP($A793,Basis!$A:$P,6,FALSE)</f>
        <v>Plein 1945</v>
      </c>
      <c r="E793" s="9" t="str">
        <f>VLOOKUP($A793,Basis!$A:$P,7,FALSE)</f>
        <v>5</v>
      </c>
      <c r="F793" s="9" t="str">
        <f>VLOOKUP($A793,Basis!$A:$P,8,FALSE)</f>
        <v>1251MA</v>
      </c>
      <c r="G793" s="9" t="str">
        <f>VLOOKUP($A793,Basis!$A:$P,9,FALSE)</f>
        <v>Laren</v>
      </c>
      <c r="H793" s="9" t="str">
        <f>VLOOKUP($A793,Basis!$A:$P,11,FALSE)</f>
        <v>OPK</v>
      </c>
      <c r="I793" s="9" t="str">
        <f>VLOOKUP($A793,Basis!$A:$P,13,FALSE)</f>
        <v>Ondergronds</v>
      </c>
      <c r="J793" s="9" t="str">
        <f>VLOOKUP($A793,Basis!$A:$P,16,FALSE)</f>
        <v>HMISOL2022</v>
      </c>
    </row>
    <row r="794" spans="1:10" x14ac:dyDescent="0.25">
      <c r="A794" s="9" t="s">
        <v>4556</v>
      </c>
      <c r="B794" s="9">
        <f>VLOOKUP($A794,Basis!$A:$P,4,FALSE)</f>
        <v>52.255302</v>
      </c>
      <c r="C794" s="9">
        <f>VLOOKUP($A794,Basis!$A:$P,5,FALSE)</f>
        <v>5.2308209999999997</v>
      </c>
      <c r="D794" s="9" t="str">
        <f>VLOOKUP($A794,Basis!$A:$P,6,FALSE)</f>
        <v>Pastoor Hendrikspark</v>
      </c>
      <c r="E794" s="9" t="str">
        <f>VLOOKUP($A794,Basis!$A:$P,7,FALSE)</f>
        <v>2</v>
      </c>
      <c r="F794" s="9" t="str">
        <f>VLOOKUP($A794,Basis!$A:$P,8,FALSE)</f>
        <v>1251MD</v>
      </c>
      <c r="G794" s="9" t="str">
        <f>VLOOKUP($A794,Basis!$A:$P,9,FALSE)</f>
        <v>Laren</v>
      </c>
      <c r="H794" s="9" t="str">
        <f>VLOOKUP($A794,Basis!$A:$P,11,FALSE)</f>
        <v>GFT</v>
      </c>
      <c r="I794" s="9" t="str">
        <f>VLOOKUP($A794,Basis!$A:$P,13,FALSE)</f>
        <v>Bovengronds</v>
      </c>
      <c r="J794" s="9" t="str">
        <f>VLOOKUP($A794,Basis!$A:$P,16,FALSE)</f>
        <v>MCBG242022</v>
      </c>
    </row>
    <row r="795" spans="1:10" x14ac:dyDescent="0.25">
      <c r="A795" s="9" t="s">
        <v>4827</v>
      </c>
      <c r="B795" s="9">
        <f>VLOOKUP($A795,Basis!$A:$P,4,FALSE)</f>
        <v>52.255302</v>
      </c>
      <c r="C795" s="9">
        <f>VLOOKUP($A795,Basis!$A:$P,5,FALSE)</f>
        <v>5.2308209999999997</v>
      </c>
      <c r="D795" s="9" t="str">
        <f>VLOOKUP($A795,Basis!$A:$P,6,FALSE)</f>
        <v>Pastoor Hendrikspark</v>
      </c>
      <c r="E795" s="9" t="str">
        <f>VLOOKUP($A795,Basis!$A:$P,7,FALSE)</f>
        <v>2</v>
      </c>
      <c r="F795" s="9" t="str">
        <f>VLOOKUP($A795,Basis!$A:$P,8,FALSE)</f>
        <v>1251MD</v>
      </c>
      <c r="G795" s="9" t="str">
        <f>VLOOKUP($A795,Basis!$A:$P,9,FALSE)</f>
        <v>Laren</v>
      </c>
      <c r="H795" s="9" t="str">
        <f>VLOOKUP($A795,Basis!$A:$P,11,FALSE)</f>
        <v>OPK</v>
      </c>
      <c r="I795" s="9" t="str">
        <f>VLOOKUP($A795,Basis!$A:$P,13,FALSE)</f>
        <v>Ondergronds</v>
      </c>
      <c r="J795" s="9" t="str">
        <f>VLOOKUP($A795,Basis!$A:$P,16,FALSE)</f>
        <v>HMISOL2022</v>
      </c>
    </row>
    <row r="796" spans="1:10" x14ac:dyDescent="0.25">
      <c r="A796" s="9" t="s">
        <v>3969</v>
      </c>
      <c r="B796" s="9">
        <f>VLOOKUP($A796,Basis!$A:$P,4,FALSE)</f>
        <v>52.255302</v>
      </c>
      <c r="C796" s="9">
        <f>VLOOKUP($A796,Basis!$A:$P,5,FALSE)</f>
        <v>5.2308209999999997</v>
      </c>
      <c r="D796" s="9" t="str">
        <f>VLOOKUP($A796,Basis!$A:$P,6,FALSE)</f>
        <v>Pastoor Hendrikspark</v>
      </c>
      <c r="E796" s="9" t="str">
        <f>VLOOKUP($A796,Basis!$A:$P,7,FALSE)</f>
        <v>2</v>
      </c>
      <c r="F796" s="9" t="str">
        <f>VLOOKUP($A796,Basis!$A:$P,8,FALSE)</f>
        <v>1251MD</v>
      </c>
      <c r="G796" s="9" t="str">
        <f>VLOOKUP($A796,Basis!$A:$P,9,FALSE)</f>
        <v>Laren</v>
      </c>
      <c r="H796" s="9" t="str">
        <f>VLOOKUP($A796,Basis!$A:$P,11,FALSE)</f>
        <v>REST</v>
      </c>
      <c r="I796" s="9" t="str">
        <f>VLOOKUP($A796,Basis!$A:$P,13,FALSE)</f>
        <v>Ondergronds</v>
      </c>
      <c r="J796" s="9" t="str">
        <f>VLOOKUP($A796,Basis!$A:$P,16,FALSE)</f>
        <v>HMISOL2022</v>
      </c>
    </row>
    <row r="797" spans="1:10" x14ac:dyDescent="0.25">
      <c r="A797" s="9" t="s">
        <v>4681</v>
      </c>
      <c r="B797" s="9">
        <f>VLOOKUP($A797,Basis!$A:$P,4,FALSE)</f>
        <v>52.255302</v>
      </c>
      <c r="C797" s="9">
        <f>VLOOKUP($A797,Basis!$A:$P,5,FALSE)</f>
        <v>5.2308209999999997</v>
      </c>
      <c r="D797" s="9" t="str">
        <f>VLOOKUP($A797,Basis!$A:$P,6,FALSE)</f>
        <v>Pastoor Hendrikspark</v>
      </c>
      <c r="E797" s="9" t="str">
        <f>VLOOKUP($A797,Basis!$A:$P,7,FALSE)</f>
        <v>2</v>
      </c>
      <c r="F797" s="9" t="str">
        <f>VLOOKUP($A797,Basis!$A:$P,8,FALSE)</f>
        <v>1251MD</v>
      </c>
      <c r="G797" s="9" t="str">
        <f>VLOOKUP($A797,Basis!$A:$P,9,FALSE)</f>
        <v>Laren</v>
      </c>
      <c r="H797" s="9" t="str">
        <f>VLOOKUP($A797,Basis!$A:$P,11,FALSE)</f>
        <v>PMD</v>
      </c>
      <c r="I797" s="9" t="str">
        <f>VLOOKUP($A797,Basis!$A:$P,13,FALSE)</f>
        <v>Ondergronds</v>
      </c>
      <c r="J797" s="9" t="str">
        <f>VLOOKUP($A797,Basis!$A:$P,16,FALSE)</f>
        <v>HMISOL2022</v>
      </c>
    </row>
    <row r="798" spans="1:10" x14ac:dyDescent="0.25">
      <c r="A798" s="9" t="s">
        <v>3177</v>
      </c>
      <c r="B798" s="9">
        <f>VLOOKUP($A798,Basis!$A:$P,4,FALSE)</f>
        <v>52.2532323841492</v>
      </c>
      <c r="C798" s="9">
        <f>VLOOKUP($A798,Basis!$A:$P,5,FALSE)</f>
        <v>5.23468930274736</v>
      </c>
      <c r="D798" s="9" t="str">
        <f>VLOOKUP($A798,Basis!$A:$P,6,FALSE)</f>
        <v>Tabakspaadje</v>
      </c>
      <c r="E798" s="9" t="str">
        <f>VLOOKUP($A798,Basis!$A:$P,7,FALSE)</f>
        <v>4</v>
      </c>
      <c r="F798" s="9" t="str">
        <f>VLOOKUP($A798,Basis!$A:$P,8,FALSE)</f>
        <v>1251PN</v>
      </c>
      <c r="G798" s="9" t="str">
        <f>VLOOKUP($A798,Basis!$A:$P,9,FALSE)</f>
        <v>Laren</v>
      </c>
      <c r="H798" s="9" t="str">
        <f>VLOOKUP($A798,Basis!$A:$P,11,FALSE)</f>
        <v>REST</v>
      </c>
      <c r="I798" s="9" t="str">
        <f>VLOOKUP($A798,Basis!$A:$P,13,FALSE)</f>
        <v>OGDUO</v>
      </c>
      <c r="J798" s="9" t="str">
        <f>VLOOKUP($A798,Basis!$A:$P,16,FALSE)</f>
        <v>HMIDUO2019</v>
      </c>
    </row>
    <row r="799" spans="1:10" x14ac:dyDescent="0.25">
      <c r="A799" s="9" t="s">
        <v>1654</v>
      </c>
      <c r="B799" s="9">
        <f>VLOOKUP($A799,Basis!$A:$P,4,FALSE)</f>
        <v>52.253231048583999</v>
      </c>
      <c r="C799" s="9">
        <f>VLOOKUP($A799,Basis!$A:$P,5,FALSE)</f>
        <v>5.2346892356872603</v>
      </c>
      <c r="D799" s="9" t="str">
        <f>VLOOKUP($A799,Basis!$A:$P,6,FALSE)</f>
        <v>Tabakspaadje</v>
      </c>
      <c r="E799" s="9" t="str">
        <f>VLOOKUP($A799,Basis!$A:$P,7,FALSE)</f>
        <v>4</v>
      </c>
      <c r="F799" s="9" t="str">
        <f>VLOOKUP($A799,Basis!$A:$P,8,FALSE)</f>
        <v>1251PN</v>
      </c>
      <c r="G799" s="9" t="str">
        <f>VLOOKUP($A799,Basis!$A:$P,9,FALSE)</f>
        <v>Laren</v>
      </c>
      <c r="H799" s="9" t="str">
        <f>VLOOKUP($A799,Basis!$A:$P,11,FALSE)</f>
        <v>PMD</v>
      </c>
      <c r="I799" s="9" t="str">
        <f>VLOOKUP($A799,Basis!$A:$P,13,FALSE)</f>
        <v>OGDUO</v>
      </c>
      <c r="J799" s="9" t="str">
        <f>VLOOKUP($A799,Basis!$A:$P,16,FALSE)</f>
        <v>HMIDUO2019</v>
      </c>
    </row>
    <row r="800" spans="1:10" x14ac:dyDescent="0.25">
      <c r="A800" s="9" t="s">
        <v>5135</v>
      </c>
      <c r="B800" s="9">
        <f>VLOOKUP($A800,Basis!$A:$P,4,FALSE)</f>
        <v>52.254142199999997</v>
      </c>
      <c r="C800" s="9">
        <f>VLOOKUP($A800,Basis!$A:$P,5,FALSE)</f>
        <v>5.2275055000000004</v>
      </c>
      <c r="D800" s="9" t="str">
        <f>VLOOKUP($A800,Basis!$A:$P,6,FALSE)</f>
        <v>Zevenend</v>
      </c>
      <c r="E800" s="9" t="str">
        <f>VLOOKUP($A800,Basis!$A:$P,7,FALSE)</f>
        <v>2D BOV</v>
      </c>
      <c r="F800" s="9" t="str">
        <f>VLOOKUP($A800,Basis!$A:$P,8,FALSE)</f>
        <v>1251RN</v>
      </c>
      <c r="G800" s="9" t="str">
        <f>VLOOKUP($A800,Basis!$A:$P,9,FALSE)</f>
        <v>Laren</v>
      </c>
      <c r="H800" s="9" t="str">
        <f>VLOOKUP($A800,Basis!$A:$P,11,FALSE)</f>
        <v>GLAS</v>
      </c>
      <c r="I800" s="9" t="str">
        <f>VLOOKUP($A800,Basis!$A:$P,13,FALSE)</f>
        <v>Ondergronds</v>
      </c>
      <c r="J800" s="9" t="str">
        <f>VLOOKUP($A800,Basis!$A:$P,16,FALSE)</f>
        <v>Onbekend</v>
      </c>
    </row>
    <row r="801" spans="1:10" x14ac:dyDescent="0.25">
      <c r="A801" s="9" t="s">
        <v>5137</v>
      </c>
      <c r="B801" s="9">
        <f>VLOOKUP($A801,Basis!$A:$P,4,FALSE)</f>
        <v>52.254142199999997</v>
      </c>
      <c r="C801" s="9">
        <f>VLOOKUP($A801,Basis!$A:$P,5,FALSE)</f>
        <v>5.2275055000000004</v>
      </c>
      <c r="D801" s="9" t="str">
        <f>VLOOKUP($A801,Basis!$A:$P,6,FALSE)</f>
        <v>Zevenend</v>
      </c>
      <c r="E801" s="9" t="str">
        <f>VLOOKUP($A801,Basis!$A:$P,7,FALSE)</f>
        <v>2D BOV</v>
      </c>
      <c r="F801" s="9" t="str">
        <f>VLOOKUP($A801,Basis!$A:$P,8,FALSE)</f>
        <v>1251RN</v>
      </c>
      <c r="G801" s="9" t="str">
        <f>VLOOKUP($A801,Basis!$A:$P,9,FALSE)</f>
        <v>Laren</v>
      </c>
      <c r="H801" s="9" t="str">
        <f>VLOOKUP($A801,Basis!$A:$P,11,FALSE)</f>
        <v>GLAS</v>
      </c>
      <c r="I801" s="9" t="str">
        <f>VLOOKUP($A801,Basis!$A:$P,13,FALSE)</f>
        <v>Ondergronds</v>
      </c>
      <c r="J801" s="9" t="str">
        <f>VLOOKUP($A801,Basis!$A:$P,16,FALSE)</f>
        <v>Onbekend</v>
      </c>
    </row>
    <row r="802" spans="1:10" x14ac:dyDescent="0.25">
      <c r="A802" s="9" t="s">
        <v>250</v>
      </c>
      <c r="B802" s="9">
        <f>VLOOKUP($A802,Basis!$A:$P,4,FALSE)</f>
        <v>52.254146575927699</v>
      </c>
      <c r="C802" s="9">
        <f>VLOOKUP($A802,Basis!$A:$P,5,FALSE)</f>
        <v>5.2271142005920401</v>
      </c>
      <c r="D802" s="9" t="str">
        <f>VLOOKUP($A802,Basis!$A:$P,6,FALSE)</f>
        <v>Zevenend</v>
      </c>
      <c r="E802" s="9" t="str">
        <f>VLOOKUP($A802,Basis!$A:$P,7,FALSE)</f>
        <v>2D BOV</v>
      </c>
      <c r="F802" s="9" t="str">
        <f>VLOOKUP($A802,Basis!$A:$P,8,FALSE)</f>
        <v>1251RN</v>
      </c>
      <c r="G802" s="9" t="str">
        <f>VLOOKUP($A802,Basis!$A:$P,9,FALSE)</f>
        <v>Laren</v>
      </c>
      <c r="H802" s="9" t="str">
        <f>VLOOKUP($A802,Basis!$A:$P,11,FALSE)</f>
        <v>OPK</v>
      </c>
      <c r="I802" s="9" t="str">
        <f>VLOOKUP($A802,Basis!$A:$P,13,FALSE)</f>
        <v>Ondergronds</v>
      </c>
      <c r="J802" s="9" t="str">
        <f>VLOOKUP($A802,Basis!$A:$P,16,FALSE)</f>
        <v>HMISOL2017</v>
      </c>
    </row>
    <row r="803" spans="1:10" x14ac:dyDescent="0.25">
      <c r="A803" s="9" t="s">
        <v>1722</v>
      </c>
      <c r="B803" s="9">
        <f>VLOOKUP($A803,Basis!$A:$P,4,FALSE)</f>
        <v>52.254146575927699</v>
      </c>
      <c r="C803" s="9">
        <f>VLOOKUP($A803,Basis!$A:$P,5,FALSE)</f>
        <v>5.2271142005920401</v>
      </c>
      <c r="D803" s="9" t="str">
        <f>VLOOKUP($A803,Basis!$A:$P,6,FALSE)</f>
        <v>Zevenend</v>
      </c>
      <c r="E803" s="9" t="str">
        <f>VLOOKUP($A803,Basis!$A:$P,7,FALSE)</f>
        <v>2D BOV</v>
      </c>
      <c r="F803" s="9" t="str">
        <f>VLOOKUP($A803,Basis!$A:$P,8,FALSE)</f>
        <v>1251RN</v>
      </c>
      <c r="G803" s="9" t="str">
        <f>VLOOKUP($A803,Basis!$A:$P,9,FALSE)</f>
        <v>Laren</v>
      </c>
      <c r="H803" s="9" t="str">
        <f>VLOOKUP($A803,Basis!$A:$P,11,FALSE)</f>
        <v>REST</v>
      </c>
      <c r="I803" s="9" t="str">
        <f>VLOOKUP($A803,Basis!$A:$P,13,FALSE)</f>
        <v>OGDUO</v>
      </c>
      <c r="J803" s="9" t="str">
        <f>VLOOKUP($A803,Basis!$A:$P,16,FALSE)</f>
        <v>HMIDUO2019</v>
      </c>
    </row>
    <row r="804" spans="1:10" x14ac:dyDescent="0.25">
      <c r="A804" s="9" t="s">
        <v>1209</v>
      </c>
      <c r="B804" s="9">
        <f>VLOOKUP($A804,Basis!$A:$P,4,FALSE)</f>
        <v>52.254146575927699</v>
      </c>
      <c r="C804" s="9">
        <f>VLOOKUP($A804,Basis!$A:$P,5,FALSE)</f>
        <v>5.2271142005920401</v>
      </c>
      <c r="D804" s="9" t="str">
        <f>VLOOKUP($A804,Basis!$A:$P,6,FALSE)</f>
        <v>Zevenend</v>
      </c>
      <c r="E804" s="9" t="str">
        <f>VLOOKUP($A804,Basis!$A:$P,7,FALSE)</f>
        <v>2D BOV</v>
      </c>
      <c r="F804" s="9" t="str">
        <f>VLOOKUP($A804,Basis!$A:$P,8,FALSE)</f>
        <v>1251RN</v>
      </c>
      <c r="G804" s="9" t="str">
        <f>VLOOKUP($A804,Basis!$A:$P,9,FALSE)</f>
        <v>Laren</v>
      </c>
      <c r="H804" s="9" t="str">
        <f>VLOOKUP($A804,Basis!$A:$P,11,FALSE)</f>
        <v>PMD</v>
      </c>
      <c r="I804" s="9" t="str">
        <f>VLOOKUP($A804,Basis!$A:$P,13,FALSE)</f>
        <v>OGDUO</v>
      </c>
      <c r="J804" s="9" t="str">
        <f>VLOOKUP($A804,Basis!$A:$P,16,FALSE)</f>
        <v>HMIDUO2019</v>
      </c>
    </row>
    <row r="805" spans="1:10" x14ac:dyDescent="0.25">
      <c r="A805" s="9" t="s">
        <v>4953</v>
      </c>
      <c r="B805" s="9">
        <f>VLOOKUP($A805,Basis!$A:$P,4,FALSE)</f>
        <v>52.251846999999998</v>
      </c>
      <c r="C805" s="9">
        <f>VLOOKUP($A805,Basis!$A:$P,5,FALSE)</f>
        <v>5.2282905</v>
      </c>
      <c r="D805" s="9" t="str">
        <f>VLOOKUP($A805,Basis!$A:$P,6,FALSE)</f>
        <v>Vreedenburgh</v>
      </c>
      <c r="E805" s="9" t="str">
        <f>VLOOKUP($A805,Basis!$A:$P,7,FALSE)</f>
        <v>1</v>
      </c>
      <c r="F805" s="9" t="str">
        <f>VLOOKUP($A805,Basis!$A:$P,8,FALSE)</f>
        <v>1251SH</v>
      </c>
      <c r="G805" s="9" t="str">
        <f>VLOOKUP($A805,Basis!$A:$P,9,FALSE)</f>
        <v>Laren</v>
      </c>
      <c r="H805" s="9" t="str">
        <f>VLOOKUP($A805,Basis!$A:$P,11,FALSE)</f>
        <v>GFT</v>
      </c>
      <c r="I805" s="9" t="str">
        <f>VLOOKUP($A805,Basis!$A:$P,13,FALSE)</f>
        <v>Bovengronds</v>
      </c>
      <c r="J805" s="9" t="str">
        <f>VLOOKUP($A805,Basis!$A:$P,16,FALSE)</f>
        <v>MCBG242022</v>
      </c>
    </row>
    <row r="806" spans="1:10" x14ac:dyDescent="0.25">
      <c r="A806" s="9" t="s">
        <v>4554</v>
      </c>
      <c r="B806" s="9">
        <f>VLOOKUP($A806,Basis!$A:$P,4,FALSE)</f>
        <v>52.251846999999998</v>
      </c>
      <c r="C806" s="9">
        <f>VLOOKUP($A806,Basis!$A:$P,5,FALSE)</f>
        <v>5.2282905</v>
      </c>
      <c r="D806" s="9" t="str">
        <f>VLOOKUP($A806,Basis!$A:$P,6,FALSE)</f>
        <v>Vreedenburgh</v>
      </c>
      <c r="E806" s="9" t="str">
        <f>VLOOKUP($A806,Basis!$A:$P,7,FALSE)</f>
        <v>1</v>
      </c>
      <c r="F806" s="9" t="str">
        <f>VLOOKUP($A806,Basis!$A:$P,8,FALSE)</f>
        <v>1251SH</v>
      </c>
      <c r="G806" s="9" t="str">
        <f>VLOOKUP($A806,Basis!$A:$P,9,FALSE)</f>
        <v>Laren</v>
      </c>
      <c r="H806" s="9" t="str">
        <f>VLOOKUP($A806,Basis!$A:$P,11,FALSE)</f>
        <v>GFT</v>
      </c>
      <c r="I806" s="9" t="str">
        <f>VLOOKUP($A806,Basis!$A:$P,13,FALSE)</f>
        <v>Bovengronds</v>
      </c>
      <c r="J806" s="9" t="str">
        <f>VLOOKUP($A806,Basis!$A:$P,16,FALSE)</f>
        <v>MCBG242022</v>
      </c>
    </row>
    <row r="807" spans="1:10" x14ac:dyDescent="0.25">
      <c r="A807" s="9" t="s">
        <v>4545</v>
      </c>
      <c r="B807" s="9">
        <f>VLOOKUP($A807,Basis!$A:$P,4,FALSE)</f>
        <v>52.251846999999998</v>
      </c>
      <c r="C807" s="9">
        <f>VLOOKUP($A807,Basis!$A:$P,5,FALSE)</f>
        <v>5.2282905</v>
      </c>
      <c r="D807" s="9" t="str">
        <f>VLOOKUP($A807,Basis!$A:$P,6,FALSE)</f>
        <v>Vreedenburgh</v>
      </c>
      <c r="E807" s="9" t="str">
        <f>VLOOKUP($A807,Basis!$A:$P,7,FALSE)</f>
        <v>1</v>
      </c>
      <c r="F807" s="9" t="str">
        <f>VLOOKUP($A807,Basis!$A:$P,8,FALSE)</f>
        <v>1251SH</v>
      </c>
      <c r="G807" s="9" t="str">
        <f>VLOOKUP($A807,Basis!$A:$P,9,FALSE)</f>
        <v>Laren</v>
      </c>
      <c r="H807" s="9" t="str">
        <f>VLOOKUP($A807,Basis!$A:$P,11,FALSE)</f>
        <v>GFT</v>
      </c>
      <c r="I807" s="9" t="str">
        <f>VLOOKUP($A807,Basis!$A:$P,13,FALSE)</f>
        <v>Bovengronds</v>
      </c>
      <c r="J807" s="9" t="str">
        <f>VLOOKUP($A807,Basis!$A:$P,16,FALSE)</f>
        <v>MCBG242022</v>
      </c>
    </row>
    <row r="808" spans="1:10" x14ac:dyDescent="0.25">
      <c r="A808" s="9" t="s">
        <v>4518</v>
      </c>
      <c r="B808" s="9">
        <f>VLOOKUP($A808,Basis!$A:$P,4,FALSE)</f>
        <v>52.252445999999999</v>
      </c>
      <c r="C808" s="9">
        <f>VLOOKUP($A808,Basis!$A:$P,5,FALSE)</f>
        <v>5.228383</v>
      </c>
      <c r="D808" s="9" t="str">
        <f>VLOOKUP($A808,Basis!$A:$P,6,FALSE)</f>
        <v>Vreedenburgh</v>
      </c>
      <c r="E808" s="9" t="str">
        <f>VLOOKUP($A808,Basis!$A:$P,7,FALSE)</f>
        <v>1</v>
      </c>
      <c r="F808" s="9" t="str">
        <f>VLOOKUP($A808,Basis!$A:$P,8,FALSE)</f>
        <v>1251SH</v>
      </c>
      <c r="G808" s="9" t="str">
        <f>VLOOKUP($A808,Basis!$A:$P,9,FALSE)</f>
        <v>Laren</v>
      </c>
      <c r="H808" s="9" t="str">
        <f>VLOOKUP($A808,Basis!$A:$P,11,FALSE)</f>
        <v>GFT</v>
      </c>
      <c r="I808" s="9" t="str">
        <f>VLOOKUP($A808,Basis!$A:$P,13,FALSE)</f>
        <v>Bovengronds</v>
      </c>
      <c r="J808" s="9" t="str">
        <f>VLOOKUP($A808,Basis!$A:$P,16,FALSE)</f>
        <v>MCBG242022</v>
      </c>
    </row>
    <row r="809" spans="1:10" x14ac:dyDescent="0.25">
      <c r="A809" s="9" t="s">
        <v>4000</v>
      </c>
      <c r="B809" s="9">
        <f>VLOOKUP($A809,Basis!$A:$P,4,FALSE)</f>
        <v>52.251846999999998</v>
      </c>
      <c r="C809" s="9">
        <f>VLOOKUP($A809,Basis!$A:$P,5,FALSE)</f>
        <v>5.2282905</v>
      </c>
      <c r="D809" s="9" t="str">
        <f>VLOOKUP($A809,Basis!$A:$P,6,FALSE)</f>
        <v>Vreedenburgh</v>
      </c>
      <c r="E809" s="9" t="str">
        <f>VLOOKUP($A809,Basis!$A:$P,7,FALSE)</f>
        <v>1</v>
      </c>
      <c r="F809" s="9" t="str">
        <f>VLOOKUP($A809,Basis!$A:$P,8,FALSE)</f>
        <v>1251SH</v>
      </c>
      <c r="G809" s="9" t="str">
        <f>VLOOKUP($A809,Basis!$A:$P,9,FALSE)</f>
        <v>Laren</v>
      </c>
      <c r="H809" s="9" t="str">
        <f>VLOOKUP($A809,Basis!$A:$P,11,FALSE)</f>
        <v>OPK</v>
      </c>
      <c r="I809" s="9" t="str">
        <f>VLOOKUP($A809,Basis!$A:$P,13,FALSE)</f>
        <v>Ondergronds</v>
      </c>
      <c r="J809" s="9" t="str">
        <f>VLOOKUP($A809,Basis!$A:$P,16,FALSE)</f>
        <v>HMISOL2022</v>
      </c>
    </row>
    <row r="810" spans="1:10" x14ac:dyDescent="0.25">
      <c r="A810" s="9" t="s">
        <v>3772</v>
      </c>
      <c r="B810" s="9">
        <f>VLOOKUP($A810,Basis!$A:$P,4,FALSE)</f>
        <v>52.251846999999998</v>
      </c>
      <c r="C810" s="9">
        <f>VLOOKUP($A810,Basis!$A:$P,5,FALSE)</f>
        <v>5.2282905</v>
      </c>
      <c r="D810" s="9" t="str">
        <f>VLOOKUP($A810,Basis!$A:$P,6,FALSE)</f>
        <v>Vreedenburgh</v>
      </c>
      <c r="E810" s="9" t="str">
        <f>VLOOKUP($A810,Basis!$A:$P,7,FALSE)</f>
        <v>1</v>
      </c>
      <c r="F810" s="9" t="str">
        <f>VLOOKUP($A810,Basis!$A:$P,8,FALSE)</f>
        <v>1251SH</v>
      </c>
      <c r="G810" s="9" t="str">
        <f>VLOOKUP($A810,Basis!$A:$P,9,FALSE)</f>
        <v>Laren</v>
      </c>
      <c r="H810" s="9" t="str">
        <f>VLOOKUP($A810,Basis!$A:$P,11,FALSE)</f>
        <v>REST</v>
      </c>
      <c r="I810" s="9" t="str">
        <f>VLOOKUP($A810,Basis!$A:$P,13,FALSE)</f>
        <v>OGDUO</v>
      </c>
      <c r="J810" s="9" t="str">
        <f>VLOOKUP($A810,Basis!$A:$P,16,FALSE)</f>
        <v>HMIDUO2022</v>
      </c>
    </row>
    <row r="811" spans="1:10" x14ac:dyDescent="0.25">
      <c r="A811" s="9" t="s">
        <v>3783</v>
      </c>
      <c r="B811" s="9">
        <f>VLOOKUP($A811,Basis!$A:$P,4,FALSE)</f>
        <v>52.251846999999998</v>
      </c>
      <c r="C811" s="9">
        <f>VLOOKUP($A811,Basis!$A:$P,5,FALSE)</f>
        <v>5.2282905</v>
      </c>
      <c r="D811" s="9" t="str">
        <f>VLOOKUP($A811,Basis!$A:$P,6,FALSE)</f>
        <v>Vreedenburgh</v>
      </c>
      <c r="E811" s="9" t="str">
        <f>VLOOKUP($A811,Basis!$A:$P,7,FALSE)</f>
        <v>1</v>
      </c>
      <c r="F811" s="9" t="str">
        <f>VLOOKUP($A811,Basis!$A:$P,8,FALSE)</f>
        <v>1251SH</v>
      </c>
      <c r="G811" s="9" t="str">
        <f>VLOOKUP($A811,Basis!$A:$P,9,FALSE)</f>
        <v>Laren</v>
      </c>
      <c r="H811" s="9" t="str">
        <f>VLOOKUP($A811,Basis!$A:$P,11,FALSE)</f>
        <v>PMD</v>
      </c>
      <c r="I811" s="9" t="str">
        <f>VLOOKUP($A811,Basis!$A:$P,13,FALSE)</f>
        <v>OGDUO</v>
      </c>
      <c r="J811" s="9" t="str">
        <f>VLOOKUP($A811,Basis!$A:$P,16,FALSE)</f>
        <v>HMIDUO2022</v>
      </c>
    </row>
    <row r="812" spans="1:10" x14ac:dyDescent="0.25">
      <c r="A812" s="9" t="s">
        <v>4360</v>
      </c>
      <c r="B812" s="9">
        <f>VLOOKUP($A812,Basis!$A:$P,4,FALSE)</f>
        <v>52.247871398925803</v>
      </c>
      <c r="C812" s="9">
        <f>VLOOKUP($A812,Basis!$A:$P,5,FALSE)</f>
        <v>5.23291015625</v>
      </c>
      <c r="D812" s="9" t="str">
        <f>VLOOKUP($A812,Basis!$A:$P,6,FALSE)</f>
        <v>De Veenen</v>
      </c>
      <c r="E812" s="9" t="str">
        <f>VLOOKUP($A812,Basis!$A:$P,7,FALSE)</f>
        <v>19</v>
      </c>
      <c r="F812" s="9" t="str">
        <f>VLOOKUP($A812,Basis!$A:$P,8,FALSE)</f>
        <v>1251SL</v>
      </c>
      <c r="G812" s="9" t="str">
        <f>VLOOKUP($A812,Basis!$A:$P,9,FALSE)</f>
        <v>Laren</v>
      </c>
      <c r="H812" s="9" t="str">
        <f>VLOOKUP($A812,Basis!$A:$P,11,FALSE)</f>
        <v>GFT</v>
      </c>
      <c r="I812" s="9" t="str">
        <f>VLOOKUP($A812,Basis!$A:$P,13,FALSE)</f>
        <v>Bovengronds</v>
      </c>
      <c r="J812" s="9" t="str">
        <f>VLOOKUP($A812,Basis!$A:$P,16,FALSE)</f>
        <v>MCBG242020</v>
      </c>
    </row>
    <row r="813" spans="1:10" x14ac:dyDescent="0.25">
      <c r="A813" s="9" t="s">
        <v>4358</v>
      </c>
      <c r="B813" s="9">
        <f>VLOOKUP($A813,Basis!$A:$P,4,FALSE)</f>
        <v>52.247869999999999</v>
      </c>
      <c r="C813" s="9">
        <f>VLOOKUP($A813,Basis!$A:$P,5,FALSE)</f>
        <v>5.2329100000000004</v>
      </c>
      <c r="D813" s="9" t="str">
        <f>VLOOKUP($A813,Basis!$A:$P,6,FALSE)</f>
        <v>De Veenen</v>
      </c>
      <c r="E813" s="9" t="str">
        <f>VLOOKUP($A813,Basis!$A:$P,7,FALSE)</f>
        <v>19</v>
      </c>
      <c r="F813" s="9" t="str">
        <f>VLOOKUP($A813,Basis!$A:$P,8,FALSE)</f>
        <v>1251SL</v>
      </c>
      <c r="G813" s="9" t="str">
        <f>VLOOKUP($A813,Basis!$A:$P,9,FALSE)</f>
        <v>Laren</v>
      </c>
      <c r="H813" s="9" t="str">
        <f>VLOOKUP($A813,Basis!$A:$P,11,FALSE)</f>
        <v>GFT</v>
      </c>
      <c r="I813" s="9" t="str">
        <f>VLOOKUP($A813,Basis!$A:$P,13,FALSE)</f>
        <v>Bovengronds</v>
      </c>
      <c r="J813" s="9" t="str">
        <f>VLOOKUP($A813,Basis!$A:$P,16,FALSE)</f>
        <v>MCBG242020</v>
      </c>
    </row>
    <row r="814" spans="1:10" x14ac:dyDescent="0.25">
      <c r="A814" s="9" t="s">
        <v>4149</v>
      </c>
      <c r="B814" s="9">
        <f>VLOOKUP($A814,Basis!$A:$P,4,FALSE)</f>
        <v>52.247869999999999</v>
      </c>
      <c r="C814" s="9">
        <f>VLOOKUP($A814,Basis!$A:$P,5,FALSE)</f>
        <v>5.2329100000000004</v>
      </c>
      <c r="D814" s="9" t="str">
        <f>VLOOKUP($A814,Basis!$A:$P,6,FALSE)</f>
        <v>De Veenen</v>
      </c>
      <c r="E814" s="9" t="str">
        <f>VLOOKUP($A814,Basis!$A:$P,7,FALSE)</f>
        <v>19</v>
      </c>
      <c r="F814" s="9" t="str">
        <f>VLOOKUP($A814,Basis!$A:$P,8,FALSE)</f>
        <v>1251SL</v>
      </c>
      <c r="G814" s="9" t="str">
        <f>VLOOKUP($A814,Basis!$A:$P,9,FALSE)</f>
        <v>Laren</v>
      </c>
      <c r="H814" s="9" t="str">
        <f>VLOOKUP($A814,Basis!$A:$P,11,FALSE)</f>
        <v>REST</v>
      </c>
      <c r="I814" s="9" t="str">
        <f>VLOOKUP($A814,Basis!$A:$P,13,FALSE)</f>
        <v>OGDUO</v>
      </c>
      <c r="J814" s="9" t="str">
        <f>VLOOKUP($A814,Basis!$A:$P,16,FALSE)</f>
        <v>HMIDUO2020</v>
      </c>
    </row>
    <row r="815" spans="1:10" x14ac:dyDescent="0.25">
      <c r="A815" s="9" t="s">
        <v>4154</v>
      </c>
      <c r="B815" s="9">
        <f>VLOOKUP($A815,Basis!$A:$P,4,FALSE)</f>
        <v>52.247869999999999</v>
      </c>
      <c r="C815" s="9">
        <f>VLOOKUP($A815,Basis!$A:$P,5,FALSE)</f>
        <v>5.2329100000000004</v>
      </c>
      <c r="D815" s="9" t="str">
        <f>VLOOKUP($A815,Basis!$A:$P,6,FALSE)</f>
        <v>De Veenen</v>
      </c>
      <c r="E815" s="9" t="str">
        <f>VLOOKUP($A815,Basis!$A:$P,7,FALSE)</f>
        <v>19</v>
      </c>
      <c r="F815" s="9" t="str">
        <f>VLOOKUP($A815,Basis!$A:$P,8,FALSE)</f>
        <v>1251SL</v>
      </c>
      <c r="G815" s="9" t="str">
        <f>VLOOKUP($A815,Basis!$A:$P,9,FALSE)</f>
        <v>Laren</v>
      </c>
      <c r="H815" s="9" t="str">
        <f>VLOOKUP($A815,Basis!$A:$P,11,FALSE)</f>
        <v>PMD</v>
      </c>
      <c r="I815" s="9" t="str">
        <f>VLOOKUP($A815,Basis!$A:$P,13,FALSE)</f>
        <v>OGDUO</v>
      </c>
      <c r="J815" s="9" t="str">
        <f>VLOOKUP($A815,Basis!$A:$P,16,FALSE)</f>
        <v>HMIDUO2020</v>
      </c>
    </row>
    <row r="816" spans="1:10" x14ac:dyDescent="0.25">
      <c r="A816" s="9" t="s">
        <v>4421</v>
      </c>
      <c r="B816" s="9">
        <f>VLOOKUP($A816,Basis!$A:$P,4,FALSE)</f>
        <v>52.257218199999997</v>
      </c>
      <c r="C816" s="9">
        <f>VLOOKUP($A816,Basis!$A:$P,5,FALSE)</f>
        <v>5.2330334059999997</v>
      </c>
      <c r="D816" s="9" t="str">
        <f>VLOOKUP($A816,Basis!$A:$P,6,FALSE)</f>
        <v>Langerak</v>
      </c>
      <c r="E816" s="9" t="str">
        <f>VLOOKUP($A816,Basis!$A:$P,7,FALSE)</f>
        <v>18</v>
      </c>
      <c r="F816" s="9" t="str">
        <f>VLOOKUP($A816,Basis!$A:$P,8,FALSE)</f>
        <v>1251SZ</v>
      </c>
      <c r="G816" s="9" t="str">
        <f>VLOOKUP($A816,Basis!$A:$P,9,FALSE)</f>
        <v>Laren</v>
      </c>
      <c r="H816" s="9" t="str">
        <f>VLOOKUP($A816,Basis!$A:$P,11,FALSE)</f>
        <v>GFT</v>
      </c>
      <c r="I816" s="9" t="str">
        <f>VLOOKUP($A816,Basis!$A:$P,13,FALSE)</f>
        <v>Bovengronds</v>
      </c>
      <c r="J816" s="9" t="str">
        <f>VLOOKUP($A816,Basis!$A:$P,16,FALSE)</f>
        <v>MCBG242021</v>
      </c>
    </row>
    <row r="817" spans="1:10" x14ac:dyDescent="0.25">
      <c r="A817" s="9" t="s">
        <v>2772</v>
      </c>
      <c r="B817" s="9">
        <f>VLOOKUP($A817,Basis!$A:$P,4,FALSE)</f>
        <v>52.257209000000003</v>
      </c>
      <c r="C817" s="9">
        <f>VLOOKUP($A817,Basis!$A:$P,5,FALSE)</f>
        <v>5.2328489999999999</v>
      </c>
      <c r="D817" s="9" t="str">
        <f>VLOOKUP($A817,Basis!$A:$P,6,FALSE)</f>
        <v>Langerak</v>
      </c>
      <c r="E817" s="9" t="str">
        <f>VLOOKUP($A817,Basis!$A:$P,7,FALSE)</f>
        <v>18</v>
      </c>
      <c r="F817" s="9" t="str">
        <f>VLOOKUP($A817,Basis!$A:$P,8,FALSE)</f>
        <v>1251SZ</v>
      </c>
      <c r="G817" s="9" t="str">
        <f>VLOOKUP($A817,Basis!$A:$P,9,FALSE)</f>
        <v>Laren</v>
      </c>
      <c r="H817" s="9" t="str">
        <f>VLOOKUP($A817,Basis!$A:$P,11,FALSE)</f>
        <v>REST</v>
      </c>
      <c r="I817" s="9" t="str">
        <f>VLOOKUP($A817,Basis!$A:$P,13,FALSE)</f>
        <v>OGDUO</v>
      </c>
      <c r="J817" s="9" t="str">
        <f>VLOOKUP($A817,Basis!$A:$P,16,FALSE)</f>
        <v>HMIDUO2019</v>
      </c>
    </row>
    <row r="818" spans="1:10" x14ac:dyDescent="0.25">
      <c r="A818" s="9" t="s">
        <v>1204</v>
      </c>
      <c r="B818" s="9">
        <f>VLOOKUP($A818,Basis!$A:$P,4,FALSE)</f>
        <v>52.257209777832003</v>
      </c>
      <c r="C818" s="9">
        <f>VLOOKUP($A818,Basis!$A:$P,5,FALSE)</f>
        <v>5.23284912109375</v>
      </c>
      <c r="D818" s="9" t="str">
        <f>VLOOKUP($A818,Basis!$A:$P,6,FALSE)</f>
        <v>Langerak</v>
      </c>
      <c r="E818" s="9" t="str">
        <f>VLOOKUP($A818,Basis!$A:$P,7,FALSE)</f>
        <v>18</v>
      </c>
      <c r="F818" s="9" t="str">
        <f>VLOOKUP($A818,Basis!$A:$P,8,FALSE)</f>
        <v>1251SZ</v>
      </c>
      <c r="G818" s="9" t="str">
        <f>VLOOKUP($A818,Basis!$A:$P,9,FALSE)</f>
        <v>Laren</v>
      </c>
      <c r="H818" s="9" t="str">
        <f>VLOOKUP($A818,Basis!$A:$P,11,FALSE)</f>
        <v>PMD</v>
      </c>
      <c r="I818" s="9" t="str">
        <f>VLOOKUP($A818,Basis!$A:$P,13,FALSE)</f>
        <v>OGDUO</v>
      </c>
      <c r="J818" s="9" t="str">
        <f>VLOOKUP($A818,Basis!$A:$P,16,FALSE)</f>
        <v>HMIDUO2019</v>
      </c>
    </row>
    <row r="819" spans="1:10" x14ac:dyDescent="0.25">
      <c r="A819" s="9" t="s">
        <v>4223</v>
      </c>
      <c r="B819" s="9">
        <f>VLOOKUP($A819,Basis!$A:$P,4,FALSE)</f>
        <v>52.260092999999998</v>
      </c>
      <c r="C819" s="9">
        <f>VLOOKUP($A819,Basis!$A:$P,5,FALSE)</f>
        <v>5.2309624000000001</v>
      </c>
      <c r="D819" s="9" t="str">
        <f>VLOOKUP($A819,Basis!$A:$P,6,FALSE)</f>
        <v>Ferry-Oversteegenhof</v>
      </c>
      <c r="E819" s="9" t="str">
        <f>VLOOKUP($A819,Basis!$A:$P,7,FALSE)</f>
        <v>27</v>
      </c>
      <c r="F819" s="9" t="str">
        <f>VLOOKUP($A819,Basis!$A:$P,8,FALSE)</f>
        <v>1251TC</v>
      </c>
      <c r="G819" s="9" t="str">
        <f>VLOOKUP($A819,Basis!$A:$P,9,FALSE)</f>
        <v>Laren</v>
      </c>
      <c r="H819" s="9" t="str">
        <f>VLOOKUP($A819,Basis!$A:$P,11,FALSE)</f>
        <v>GFT</v>
      </c>
      <c r="I819" s="9" t="str">
        <f>VLOOKUP($A819,Basis!$A:$P,13,FALSE)</f>
        <v>Bovengronds</v>
      </c>
      <c r="J819" s="9" t="str">
        <f>VLOOKUP($A819,Basis!$A:$P,16,FALSE)</f>
        <v>MCBG242021</v>
      </c>
    </row>
    <row r="820" spans="1:10" x14ac:dyDescent="0.25">
      <c r="A820" s="9" t="s">
        <v>2912</v>
      </c>
      <c r="B820" s="9">
        <f>VLOOKUP($A820,Basis!$A:$P,4,FALSE)</f>
        <v>52.26009303</v>
      </c>
      <c r="C820" s="9">
        <f>VLOOKUP($A820,Basis!$A:$P,5,FALSE)</f>
        <v>5.2309624619999999</v>
      </c>
      <c r="D820" s="9" t="str">
        <f>VLOOKUP($A820,Basis!$A:$P,6,FALSE)</f>
        <v>Ferry-Oversteegenhof</v>
      </c>
      <c r="E820" s="9" t="str">
        <f>VLOOKUP($A820,Basis!$A:$P,7,FALSE)</f>
        <v>27</v>
      </c>
      <c r="F820" s="9" t="str">
        <f>VLOOKUP($A820,Basis!$A:$P,8,FALSE)</f>
        <v>1251TC</v>
      </c>
      <c r="G820" s="9" t="str">
        <f>VLOOKUP($A820,Basis!$A:$P,9,FALSE)</f>
        <v>Laren</v>
      </c>
      <c r="H820" s="9" t="str">
        <f>VLOOKUP($A820,Basis!$A:$P,11,FALSE)</f>
        <v>REST</v>
      </c>
      <c r="I820" s="9" t="str">
        <f>VLOOKUP($A820,Basis!$A:$P,13,FALSE)</f>
        <v>OGDUO</v>
      </c>
      <c r="J820" s="9" t="str">
        <f>VLOOKUP($A820,Basis!$A:$P,16,FALSE)</f>
        <v>HMIDUO2019</v>
      </c>
    </row>
    <row r="821" spans="1:10" x14ac:dyDescent="0.25">
      <c r="A821" s="9" t="s">
        <v>136</v>
      </c>
      <c r="B821" s="9">
        <f>VLOOKUP($A821,Basis!$A:$P,4,FALSE)</f>
        <v>52.260093688964801</v>
      </c>
      <c r="C821" s="9">
        <f>VLOOKUP($A821,Basis!$A:$P,5,FALSE)</f>
        <v>5.2309622764587402</v>
      </c>
      <c r="D821" s="9" t="str">
        <f>VLOOKUP($A821,Basis!$A:$P,6,FALSE)</f>
        <v>Ferry-Oversteegenhof</v>
      </c>
      <c r="E821" s="9" t="str">
        <f>VLOOKUP($A821,Basis!$A:$P,7,FALSE)</f>
        <v>27</v>
      </c>
      <c r="F821" s="9" t="str">
        <f>VLOOKUP($A821,Basis!$A:$P,8,FALSE)</f>
        <v>1251TC</v>
      </c>
      <c r="G821" s="9" t="str">
        <f>VLOOKUP($A821,Basis!$A:$P,9,FALSE)</f>
        <v>Laren</v>
      </c>
      <c r="H821" s="9" t="str">
        <f>VLOOKUP($A821,Basis!$A:$P,11,FALSE)</f>
        <v>PMD</v>
      </c>
      <c r="I821" s="9" t="str">
        <f>VLOOKUP($A821,Basis!$A:$P,13,FALSE)</f>
        <v>OGDUO</v>
      </c>
      <c r="J821" s="9" t="str">
        <f>VLOOKUP($A821,Basis!$A:$P,16,FALSE)</f>
        <v>HMIDUO2019</v>
      </c>
    </row>
    <row r="822" spans="1:10" x14ac:dyDescent="0.25">
      <c r="A822" s="9" t="s">
        <v>3575</v>
      </c>
      <c r="B822" s="9">
        <f>VLOOKUP($A822,Basis!$A:$P,4,FALSE)</f>
        <v>52.247010000000003</v>
      </c>
      <c r="C822" s="9">
        <f>VLOOKUP($A822,Basis!$A:$P,5,FALSE)</f>
        <v>5.2352920000000003</v>
      </c>
      <c r="D822" s="9" t="str">
        <f>VLOOKUP($A822,Basis!$A:$P,6,FALSE)</f>
        <v>Postiljon</v>
      </c>
      <c r="E822" s="9" t="str">
        <f>VLOOKUP($A822,Basis!$A:$P,7,FALSE)</f>
        <v>1</v>
      </c>
      <c r="F822" s="9" t="str">
        <f>VLOOKUP($A822,Basis!$A:$P,8,FALSE)</f>
        <v>1251TL</v>
      </c>
      <c r="G822" s="9" t="str">
        <f>VLOOKUP($A822,Basis!$A:$P,9,FALSE)</f>
        <v>Laren</v>
      </c>
      <c r="H822" s="9" t="str">
        <f>VLOOKUP($A822,Basis!$A:$P,11,FALSE)</f>
        <v>GFT</v>
      </c>
      <c r="I822" s="9" t="str">
        <f>VLOOKUP($A822,Basis!$A:$P,13,FALSE)</f>
        <v>Bovengronds</v>
      </c>
      <c r="J822" s="9" t="str">
        <f>VLOOKUP($A822,Basis!$A:$P,16,FALSE)</f>
        <v>MCBG242020</v>
      </c>
    </row>
    <row r="823" spans="1:10" x14ac:dyDescent="0.25">
      <c r="A823" s="9" t="s">
        <v>5898</v>
      </c>
      <c r="B823" s="9">
        <f>VLOOKUP($A823,Basis!$A:$P,4,FALSE)</f>
        <v>52.249797000000001</v>
      </c>
      <c r="C823" s="9">
        <f>VLOOKUP($A823,Basis!$A:$P,5,FALSE)</f>
        <v>5.2364138999999996</v>
      </c>
      <c r="D823" s="9" t="str">
        <f>VLOOKUP($A823,Basis!$A:$P,6,FALSE)</f>
        <v>Kloosterweg</v>
      </c>
      <c r="E823" s="9" t="str">
        <f>VLOOKUP($A823,Basis!$A:$P,7,FALSE)</f>
        <v>48A</v>
      </c>
      <c r="F823" s="9" t="str">
        <f>VLOOKUP($A823,Basis!$A:$P,8,FALSE)</f>
        <v>1251WG</v>
      </c>
      <c r="G823" s="9" t="str">
        <f>VLOOKUP($A823,Basis!$A:$P,9,FALSE)</f>
        <v>Laren</v>
      </c>
      <c r="H823" s="9" t="str">
        <f>VLOOKUP($A823,Basis!$A:$P,11,FALSE)</f>
        <v>GLAS</v>
      </c>
      <c r="I823" s="9" t="str">
        <f>VLOOKUP($A823,Basis!$A:$P,13,FALSE)</f>
        <v>Ondergronds</v>
      </c>
      <c r="J823" s="9" t="str">
        <f>VLOOKUP($A823,Basis!$A:$P,16,FALSE)</f>
        <v>Onbekend</v>
      </c>
    </row>
    <row r="824" spans="1:10" x14ac:dyDescent="0.25">
      <c r="A824" s="9" t="s">
        <v>5227</v>
      </c>
      <c r="B824" s="9">
        <f>VLOOKUP($A824,Basis!$A:$P,4,FALSE)</f>
        <v>52.249797000000001</v>
      </c>
      <c r="C824" s="9">
        <f>VLOOKUP($A824,Basis!$A:$P,5,FALSE)</f>
        <v>5.2364138999999996</v>
      </c>
      <c r="D824" s="9" t="str">
        <f>VLOOKUP($A824,Basis!$A:$P,6,FALSE)</f>
        <v>Kloosterweg</v>
      </c>
      <c r="E824" s="9" t="str">
        <f>VLOOKUP($A824,Basis!$A:$P,7,FALSE)</f>
        <v>48A</v>
      </c>
      <c r="F824" s="9" t="str">
        <f>VLOOKUP($A824,Basis!$A:$P,8,FALSE)</f>
        <v>1251WG</v>
      </c>
      <c r="G824" s="9" t="str">
        <f>VLOOKUP($A824,Basis!$A:$P,9,FALSE)</f>
        <v>Laren</v>
      </c>
      <c r="H824" s="9" t="str">
        <f>VLOOKUP($A824,Basis!$A:$P,11,FALSE)</f>
        <v>GLAS</v>
      </c>
      <c r="I824" s="9" t="str">
        <f>VLOOKUP($A824,Basis!$A:$P,13,FALSE)</f>
        <v>Ondergronds</v>
      </c>
      <c r="J824" s="9" t="str">
        <f>VLOOKUP($A824,Basis!$A:$P,16,FALSE)</f>
        <v>Onbekend</v>
      </c>
    </row>
    <row r="825" spans="1:10" x14ac:dyDescent="0.25">
      <c r="A825" s="9" t="s">
        <v>5232</v>
      </c>
      <c r="B825" s="9">
        <f>VLOOKUP($A825,Basis!$A:$P,4,FALSE)</f>
        <v>52.249797000000001</v>
      </c>
      <c r="C825" s="9">
        <f>VLOOKUP($A825,Basis!$A:$P,5,FALSE)</f>
        <v>5.2364138999999996</v>
      </c>
      <c r="D825" s="9" t="str">
        <f>VLOOKUP($A825,Basis!$A:$P,6,FALSE)</f>
        <v>Kloosterweg</v>
      </c>
      <c r="E825" s="9" t="str">
        <f>VLOOKUP($A825,Basis!$A:$P,7,FALSE)</f>
        <v>48A</v>
      </c>
      <c r="F825" s="9" t="str">
        <f>VLOOKUP($A825,Basis!$A:$P,8,FALSE)</f>
        <v>1251WG</v>
      </c>
      <c r="G825" s="9" t="str">
        <f>VLOOKUP($A825,Basis!$A:$P,9,FALSE)</f>
        <v>Laren</v>
      </c>
      <c r="H825" s="9" t="str">
        <f>VLOOKUP($A825,Basis!$A:$P,11,FALSE)</f>
        <v>GLAS</v>
      </c>
      <c r="I825" s="9" t="str">
        <f>VLOOKUP($A825,Basis!$A:$P,13,FALSE)</f>
        <v>Ondergronds</v>
      </c>
      <c r="J825" s="9" t="str">
        <f>VLOOKUP($A825,Basis!$A:$P,16,FALSE)</f>
        <v>Onbekend</v>
      </c>
    </row>
    <row r="826" spans="1:10" x14ac:dyDescent="0.25">
      <c r="A826" s="9" t="s">
        <v>4400</v>
      </c>
      <c r="B826" s="9">
        <f>VLOOKUP($A826,Basis!$A:$P,4,FALSE)</f>
        <v>52.25655364</v>
      </c>
      <c r="C826" s="9">
        <f>VLOOKUP($A826,Basis!$A:$P,5,FALSE)</f>
        <v>5.2345153519999998</v>
      </c>
      <c r="D826" s="9" t="str">
        <f>VLOOKUP($A826,Basis!$A:$P,6,FALSE)</f>
        <v>Jagerspad</v>
      </c>
      <c r="E826" s="9" t="str">
        <f>VLOOKUP($A826,Basis!$A:$P,7,FALSE)</f>
        <v>7</v>
      </c>
      <c r="F826" s="9" t="str">
        <f>VLOOKUP($A826,Basis!$A:$P,8,FALSE)</f>
        <v>1251ZV</v>
      </c>
      <c r="G826" s="9" t="str">
        <f>VLOOKUP($A826,Basis!$A:$P,9,FALSE)</f>
        <v>Laren</v>
      </c>
      <c r="H826" s="9" t="str">
        <f>VLOOKUP($A826,Basis!$A:$P,11,FALSE)</f>
        <v>GFT</v>
      </c>
      <c r="I826" s="9" t="str">
        <f>VLOOKUP($A826,Basis!$A:$P,13,FALSE)</f>
        <v>Bovengronds</v>
      </c>
      <c r="J826" s="9" t="str">
        <f>VLOOKUP($A826,Basis!$A:$P,16,FALSE)</f>
        <v>MCBG242021</v>
      </c>
    </row>
    <row r="827" spans="1:10" x14ac:dyDescent="0.25">
      <c r="A827" s="9" t="s">
        <v>6095</v>
      </c>
      <c r="B827" s="9">
        <f>VLOOKUP($A827,Basis!$A:$P,4,FALSE)</f>
        <v>52.25655364</v>
      </c>
      <c r="C827" s="9">
        <f>VLOOKUP($A827,Basis!$A:$P,5,FALSE)</f>
        <v>5.2345153519999998</v>
      </c>
      <c r="D827" s="9" t="str">
        <f>VLOOKUP($A827,Basis!$A:$P,6,FALSE)</f>
        <v>Jagerspad</v>
      </c>
      <c r="E827" s="9" t="str">
        <f>VLOOKUP($A827,Basis!$A:$P,7,FALSE)</f>
        <v>7</v>
      </c>
      <c r="F827" s="9" t="str">
        <f>VLOOKUP($A827,Basis!$A:$P,8,FALSE)</f>
        <v>1251ZV</v>
      </c>
      <c r="G827" s="9" t="str">
        <f>VLOOKUP($A827,Basis!$A:$P,9,FALSE)</f>
        <v>Laren</v>
      </c>
      <c r="H827" s="9" t="str">
        <f>VLOOKUP($A827,Basis!$A:$P,11,FALSE)</f>
        <v>OPK</v>
      </c>
      <c r="I827" s="9" t="str">
        <f>VLOOKUP($A827,Basis!$A:$P,13,FALSE)</f>
        <v>Ondergronds</v>
      </c>
      <c r="J827" s="9" t="str">
        <f>VLOOKUP($A827,Basis!$A:$P,16,FALSE)</f>
        <v>HMISOL2017</v>
      </c>
    </row>
    <row r="828" spans="1:10" x14ac:dyDescent="0.25">
      <c r="A828" s="9" t="s">
        <v>2774</v>
      </c>
      <c r="B828" s="9">
        <f>VLOOKUP($A828,Basis!$A:$P,4,FALSE)</f>
        <v>52.25655364</v>
      </c>
      <c r="C828" s="9">
        <f>VLOOKUP($A828,Basis!$A:$P,5,FALSE)</f>
        <v>5.2345153519999998</v>
      </c>
      <c r="D828" s="9" t="str">
        <f>VLOOKUP($A828,Basis!$A:$P,6,FALSE)</f>
        <v>Jagerspad</v>
      </c>
      <c r="E828" s="9" t="str">
        <f>VLOOKUP($A828,Basis!$A:$P,7,FALSE)</f>
        <v>7</v>
      </c>
      <c r="F828" s="9" t="str">
        <f>VLOOKUP($A828,Basis!$A:$P,8,FALSE)</f>
        <v>1251ZV</v>
      </c>
      <c r="G828" s="9" t="str">
        <f>VLOOKUP($A828,Basis!$A:$P,9,FALSE)</f>
        <v>Laren</v>
      </c>
      <c r="H828" s="9" t="str">
        <f>VLOOKUP($A828,Basis!$A:$P,11,FALSE)</f>
        <v>REST</v>
      </c>
      <c r="I828" s="9" t="str">
        <f>VLOOKUP($A828,Basis!$A:$P,13,FALSE)</f>
        <v>OGDUO</v>
      </c>
      <c r="J828" s="9" t="str">
        <f>VLOOKUP($A828,Basis!$A:$P,16,FALSE)</f>
        <v>HMIDUO2019</v>
      </c>
    </row>
    <row r="829" spans="1:10" x14ac:dyDescent="0.25">
      <c r="A829" s="9" t="s">
        <v>1197</v>
      </c>
      <c r="B829" s="9">
        <f>VLOOKUP($A829,Basis!$A:$P,4,FALSE)</f>
        <v>52.256553649902301</v>
      </c>
      <c r="C829" s="9">
        <f>VLOOKUP($A829,Basis!$A:$P,5,FALSE)</f>
        <v>5.2345151901245099</v>
      </c>
      <c r="D829" s="9" t="str">
        <f>VLOOKUP($A829,Basis!$A:$P,6,FALSE)</f>
        <v>Jagerspad</v>
      </c>
      <c r="E829" s="9" t="str">
        <f>VLOOKUP($A829,Basis!$A:$P,7,FALSE)</f>
        <v>7</v>
      </c>
      <c r="F829" s="9" t="str">
        <f>VLOOKUP($A829,Basis!$A:$P,8,FALSE)</f>
        <v>1251ZV</v>
      </c>
      <c r="G829" s="9" t="str">
        <f>VLOOKUP($A829,Basis!$A:$P,9,FALSE)</f>
        <v>Laren</v>
      </c>
      <c r="H829" s="9" t="str">
        <f>VLOOKUP($A829,Basis!$A:$P,11,FALSE)</f>
        <v>PMD</v>
      </c>
      <c r="I829" s="9" t="str">
        <f>VLOOKUP($A829,Basis!$A:$P,13,FALSE)</f>
        <v>OGDUO</v>
      </c>
      <c r="J829" s="9" t="str">
        <f>VLOOKUP($A829,Basis!$A:$P,16,FALSE)</f>
        <v>HMIDUO2019</v>
      </c>
    </row>
    <row r="830" spans="1:10" x14ac:dyDescent="0.25">
      <c r="A830" s="9" t="s">
        <v>4299</v>
      </c>
      <c r="B830" s="9">
        <f>VLOOKUP($A830,Basis!$A:$P,4,FALSE)</f>
        <v>52.244929800000001</v>
      </c>
      <c r="C830" s="9">
        <f>VLOOKUP($A830,Basis!$A:$P,5,FALSE)</f>
        <v>5.2344578510000002</v>
      </c>
      <c r="D830" s="9" t="str">
        <f>VLOOKUP($A830,Basis!$A:$P,6,FALSE)</f>
        <v>Elzingapark</v>
      </c>
      <c r="E830" s="9" t="str">
        <f>VLOOKUP($A830,Basis!$A:$P,7,FALSE)</f>
        <v>10</v>
      </c>
      <c r="F830" s="9" t="str">
        <f>VLOOKUP($A830,Basis!$A:$P,8,FALSE)</f>
        <v>1252AD</v>
      </c>
      <c r="G830" s="9" t="str">
        <f>VLOOKUP($A830,Basis!$A:$P,9,FALSE)</f>
        <v>Laren</v>
      </c>
      <c r="H830" s="9" t="str">
        <f>VLOOKUP($A830,Basis!$A:$P,11,FALSE)</f>
        <v>GFT</v>
      </c>
      <c r="I830" s="9" t="str">
        <f>VLOOKUP($A830,Basis!$A:$P,13,FALSE)</f>
        <v>Bovengronds</v>
      </c>
      <c r="J830" s="9" t="str">
        <f>VLOOKUP($A830,Basis!$A:$P,16,FALSE)</f>
        <v>MCBG242021</v>
      </c>
    </row>
    <row r="831" spans="1:10" x14ac:dyDescent="0.25">
      <c r="A831" s="9" t="s">
        <v>2934</v>
      </c>
      <c r="B831" s="9">
        <f>VLOOKUP($A831,Basis!$A:$P,4,FALSE)</f>
        <v>52.244929859999999</v>
      </c>
      <c r="C831" s="9">
        <f>VLOOKUP($A831,Basis!$A:$P,5,FALSE)</f>
        <v>5.2344578510000002</v>
      </c>
      <c r="D831" s="9" t="str">
        <f>VLOOKUP($A831,Basis!$A:$P,6,FALSE)</f>
        <v>Elzingapark</v>
      </c>
      <c r="E831" s="9" t="str">
        <f>VLOOKUP($A831,Basis!$A:$P,7,FALSE)</f>
        <v>10</v>
      </c>
      <c r="F831" s="9" t="str">
        <f>VLOOKUP($A831,Basis!$A:$P,8,FALSE)</f>
        <v>1252AD</v>
      </c>
      <c r="G831" s="9" t="str">
        <f>VLOOKUP($A831,Basis!$A:$P,9,FALSE)</f>
        <v>Laren</v>
      </c>
      <c r="H831" s="9" t="str">
        <f>VLOOKUP($A831,Basis!$A:$P,11,FALSE)</f>
        <v>REST</v>
      </c>
      <c r="I831" s="9" t="str">
        <f>VLOOKUP($A831,Basis!$A:$P,13,FALSE)</f>
        <v>OGDUO</v>
      </c>
      <c r="J831" s="9" t="str">
        <f>VLOOKUP($A831,Basis!$A:$P,16,FALSE)</f>
        <v>HMIDUO2019</v>
      </c>
    </row>
    <row r="832" spans="1:10" x14ac:dyDescent="0.25">
      <c r="A832" s="9" t="s">
        <v>291</v>
      </c>
      <c r="B832" s="9">
        <f>VLOOKUP($A832,Basis!$A:$P,4,FALSE)</f>
        <v>52.244930267333999</v>
      </c>
      <c r="C832" s="9">
        <f>VLOOKUP($A832,Basis!$A:$P,5,FALSE)</f>
        <v>5.23445796966553</v>
      </c>
      <c r="D832" s="9" t="str">
        <f>VLOOKUP($A832,Basis!$A:$P,6,FALSE)</f>
        <v>Elzingapark</v>
      </c>
      <c r="E832" s="9" t="str">
        <f>VLOOKUP($A832,Basis!$A:$P,7,FALSE)</f>
        <v>10</v>
      </c>
      <c r="F832" s="9" t="str">
        <f>VLOOKUP($A832,Basis!$A:$P,8,FALSE)</f>
        <v>1252AD</v>
      </c>
      <c r="G832" s="9" t="str">
        <f>VLOOKUP($A832,Basis!$A:$P,9,FALSE)</f>
        <v>Laren</v>
      </c>
      <c r="H832" s="9" t="str">
        <f>VLOOKUP($A832,Basis!$A:$P,11,FALSE)</f>
        <v>PMD</v>
      </c>
      <c r="I832" s="9" t="str">
        <f>VLOOKUP($A832,Basis!$A:$P,13,FALSE)</f>
        <v>OGDUO</v>
      </c>
      <c r="J832" s="9" t="str">
        <f>VLOOKUP($A832,Basis!$A:$P,16,FALSE)</f>
        <v>HMIDUO2019</v>
      </c>
    </row>
    <row r="833" spans="1:10" x14ac:dyDescent="0.25">
      <c r="A833" s="9" t="s">
        <v>1056</v>
      </c>
      <c r="B833" s="9">
        <f>VLOOKUP($A833,Basis!$A:$P,4,FALSE)</f>
        <v>52.2464790344238</v>
      </c>
      <c r="C833" s="9">
        <f>VLOOKUP($A833,Basis!$A:$P,5,FALSE)</f>
        <v>5.2353701591491699</v>
      </c>
      <c r="D833" s="9" t="str">
        <f>VLOOKUP($A833,Basis!$A:$P,6,FALSE)</f>
        <v>De Bazelweg</v>
      </c>
      <c r="E833" s="9" t="str">
        <f>VLOOKUP($A833,Basis!$A:$P,7,FALSE)</f>
        <v>34</v>
      </c>
      <c r="F833" s="9" t="str">
        <f>VLOOKUP($A833,Basis!$A:$P,8,FALSE)</f>
        <v>1252AK</v>
      </c>
      <c r="G833" s="9" t="str">
        <f>VLOOKUP($A833,Basis!$A:$P,9,FALSE)</f>
        <v>Laren</v>
      </c>
      <c r="H833" s="9" t="str">
        <f>VLOOKUP($A833,Basis!$A:$P,11,FALSE)</f>
        <v>REST</v>
      </c>
      <c r="I833" s="9" t="str">
        <f>VLOOKUP($A833,Basis!$A:$P,13,FALSE)</f>
        <v>OGDUO</v>
      </c>
      <c r="J833" s="9" t="str">
        <f>VLOOKUP($A833,Basis!$A:$P,16,FALSE)</f>
        <v>HMIDUO2020</v>
      </c>
    </row>
    <row r="834" spans="1:10" x14ac:dyDescent="0.25">
      <c r="A834" s="9" t="s">
        <v>1058</v>
      </c>
      <c r="B834" s="9">
        <f>VLOOKUP($A834,Basis!$A:$P,4,FALSE)</f>
        <v>52.2464790344238</v>
      </c>
      <c r="C834" s="9">
        <f>VLOOKUP($A834,Basis!$A:$P,5,FALSE)</f>
        <v>5.2353701591491699</v>
      </c>
      <c r="D834" s="9" t="str">
        <f>VLOOKUP($A834,Basis!$A:$P,6,FALSE)</f>
        <v>De Bazelweg</v>
      </c>
      <c r="E834" s="9" t="str">
        <f>VLOOKUP($A834,Basis!$A:$P,7,FALSE)</f>
        <v>34</v>
      </c>
      <c r="F834" s="9" t="str">
        <f>VLOOKUP($A834,Basis!$A:$P,8,FALSE)</f>
        <v>1252AK</v>
      </c>
      <c r="G834" s="9" t="str">
        <f>VLOOKUP($A834,Basis!$A:$P,9,FALSE)</f>
        <v>Laren</v>
      </c>
      <c r="H834" s="9" t="str">
        <f>VLOOKUP($A834,Basis!$A:$P,11,FALSE)</f>
        <v>PMD</v>
      </c>
      <c r="I834" s="9" t="str">
        <f>VLOOKUP($A834,Basis!$A:$P,13,FALSE)</f>
        <v>OGDUO</v>
      </c>
      <c r="J834" s="9" t="str">
        <f>VLOOKUP($A834,Basis!$A:$P,16,FALSE)</f>
        <v>HMIDUO2020</v>
      </c>
    </row>
    <row r="835" spans="1:10" x14ac:dyDescent="0.25">
      <c r="A835" s="9" t="s">
        <v>4237</v>
      </c>
      <c r="B835" s="9">
        <f>VLOOKUP($A835,Basis!$A:$P,4,FALSE)</f>
        <v>52.245719999999999</v>
      </c>
      <c r="C835" s="9">
        <f>VLOOKUP($A835,Basis!$A:$P,5,FALSE)</f>
        <v>5.2369500000000002</v>
      </c>
      <c r="D835" s="9" t="str">
        <f>VLOOKUP($A835,Basis!$A:$P,6,FALSE)</f>
        <v>Van Erven Dorenspark</v>
      </c>
      <c r="E835" s="9" t="str">
        <f>VLOOKUP($A835,Basis!$A:$P,7,FALSE)</f>
        <v>59</v>
      </c>
      <c r="F835" s="9" t="str">
        <f>VLOOKUP($A835,Basis!$A:$P,8,FALSE)</f>
        <v>1252AL</v>
      </c>
      <c r="G835" s="9" t="str">
        <f>VLOOKUP($A835,Basis!$A:$P,9,FALSE)</f>
        <v>Laren</v>
      </c>
      <c r="H835" s="9" t="str">
        <f>VLOOKUP($A835,Basis!$A:$P,11,FALSE)</f>
        <v>GFT</v>
      </c>
      <c r="I835" s="9" t="str">
        <f>VLOOKUP($A835,Basis!$A:$P,13,FALSE)</f>
        <v>Bovengronds</v>
      </c>
      <c r="J835" s="9" t="str">
        <f>VLOOKUP($A835,Basis!$A:$P,16,FALSE)</f>
        <v>MCBG242021</v>
      </c>
    </row>
    <row r="836" spans="1:10" x14ac:dyDescent="0.25">
      <c r="A836" s="9" t="s">
        <v>2908</v>
      </c>
      <c r="B836" s="9">
        <f>VLOOKUP($A836,Basis!$A:$P,4,FALSE)</f>
        <v>52.245715959999998</v>
      </c>
      <c r="C836" s="9">
        <f>VLOOKUP($A836,Basis!$A:$P,5,FALSE)</f>
        <v>5.2369893090000001</v>
      </c>
      <c r="D836" s="9" t="str">
        <f>VLOOKUP($A836,Basis!$A:$P,6,FALSE)</f>
        <v>Van Erven Dorenspark</v>
      </c>
      <c r="E836" s="9" t="str">
        <f>VLOOKUP($A836,Basis!$A:$P,7,FALSE)</f>
        <v>59</v>
      </c>
      <c r="F836" s="9" t="str">
        <f>VLOOKUP($A836,Basis!$A:$P,8,FALSE)</f>
        <v>1252AL</v>
      </c>
      <c r="G836" s="9" t="str">
        <f>VLOOKUP($A836,Basis!$A:$P,9,FALSE)</f>
        <v>Laren</v>
      </c>
      <c r="H836" s="9" t="str">
        <f>VLOOKUP($A836,Basis!$A:$P,11,FALSE)</f>
        <v>REST</v>
      </c>
      <c r="I836" s="9" t="str">
        <f>VLOOKUP($A836,Basis!$A:$P,13,FALSE)</f>
        <v>OGDUO</v>
      </c>
      <c r="J836" s="9" t="str">
        <f>VLOOKUP($A836,Basis!$A:$P,16,FALSE)</f>
        <v>HMIDUO2019</v>
      </c>
    </row>
    <row r="837" spans="1:10" x14ac:dyDescent="0.25">
      <c r="A837" s="9" t="s">
        <v>124</v>
      </c>
      <c r="B837" s="9">
        <f>VLOOKUP($A837,Basis!$A:$P,4,FALSE)</f>
        <v>52.245716094970703</v>
      </c>
      <c r="C837" s="9">
        <f>VLOOKUP($A837,Basis!$A:$P,5,FALSE)</f>
        <v>5.2369894981384304</v>
      </c>
      <c r="D837" s="9" t="str">
        <f>VLOOKUP($A837,Basis!$A:$P,6,FALSE)</f>
        <v>Van Erven Dorenspark</v>
      </c>
      <c r="E837" s="9" t="str">
        <f>VLOOKUP($A837,Basis!$A:$P,7,FALSE)</f>
        <v>59</v>
      </c>
      <c r="F837" s="9" t="str">
        <f>VLOOKUP($A837,Basis!$A:$P,8,FALSE)</f>
        <v>1252AL</v>
      </c>
      <c r="G837" s="9" t="str">
        <f>VLOOKUP($A837,Basis!$A:$P,9,FALSE)</f>
        <v>Laren</v>
      </c>
      <c r="H837" s="9" t="str">
        <f>VLOOKUP($A837,Basis!$A:$P,11,FALSE)</f>
        <v>PMD</v>
      </c>
      <c r="I837" s="9" t="str">
        <f>VLOOKUP($A837,Basis!$A:$P,13,FALSE)</f>
        <v>OGDUO</v>
      </c>
      <c r="J837" s="9" t="str">
        <f>VLOOKUP($A837,Basis!$A:$P,16,FALSE)</f>
        <v>HMIDUO2019</v>
      </c>
    </row>
    <row r="838" spans="1:10" x14ac:dyDescent="0.25">
      <c r="A838" s="9" t="s">
        <v>623</v>
      </c>
      <c r="B838" s="9">
        <f>VLOOKUP($A838,Basis!$A:$P,4,FALSE)</f>
        <v>52.269081115722699</v>
      </c>
      <c r="C838" s="9">
        <f>VLOOKUP($A838,Basis!$A:$P,5,FALSE)</f>
        <v>5.2121987342834499</v>
      </c>
      <c r="D838" s="9" t="str">
        <f>VLOOKUP($A838,Basis!$A:$P,6,FALSE)</f>
        <v>Prins Hendriklaan</v>
      </c>
      <c r="E838" s="9" t="str">
        <f>VLOOKUP($A838,Basis!$A:$P,7,FALSE)</f>
        <v>9a</v>
      </c>
      <c r="F838" s="9" t="str">
        <f>VLOOKUP($A838,Basis!$A:$P,8,FALSE)</f>
        <v>1261AH</v>
      </c>
      <c r="G838" s="9" t="str">
        <f>VLOOKUP($A838,Basis!$A:$P,9,FALSE)</f>
        <v>Blaricum</v>
      </c>
      <c r="H838" s="9" t="str">
        <f>VLOOKUP($A838,Basis!$A:$P,11,FALSE)</f>
        <v>REST</v>
      </c>
      <c r="I838" s="9" t="str">
        <f>VLOOKUP($A838,Basis!$A:$P,13,FALSE)</f>
        <v>OGDUO</v>
      </c>
      <c r="J838" s="9" t="str">
        <f>VLOOKUP($A838,Basis!$A:$P,16,FALSE)</f>
        <v>HMIDUO2019</v>
      </c>
    </row>
    <row r="839" spans="1:10" x14ac:dyDescent="0.25">
      <c r="A839" s="9" t="s">
        <v>1153</v>
      </c>
      <c r="B839" s="9">
        <f>VLOOKUP($A839,Basis!$A:$P,4,FALSE)</f>
        <v>52.269081115722699</v>
      </c>
      <c r="C839" s="9">
        <f>VLOOKUP($A839,Basis!$A:$P,5,FALSE)</f>
        <v>5.2121987342834499</v>
      </c>
      <c r="D839" s="9" t="str">
        <f>VLOOKUP($A839,Basis!$A:$P,6,FALSE)</f>
        <v>Prins Hendriklaan</v>
      </c>
      <c r="E839" s="9" t="str">
        <f>VLOOKUP($A839,Basis!$A:$P,7,FALSE)</f>
        <v>9a</v>
      </c>
      <c r="F839" s="9" t="str">
        <f>VLOOKUP($A839,Basis!$A:$P,8,FALSE)</f>
        <v>1261AH</v>
      </c>
      <c r="G839" s="9" t="str">
        <f>VLOOKUP($A839,Basis!$A:$P,9,FALSE)</f>
        <v>Blaricum</v>
      </c>
      <c r="H839" s="9" t="str">
        <f>VLOOKUP($A839,Basis!$A:$P,11,FALSE)</f>
        <v>PMD</v>
      </c>
      <c r="I839" s="9" t="str">
        <f>VLOOKUP($A839,Basis!$A:$P,13,FALSE)</f>
        <v>OGDUO</v>
      </c>
      <c r="J839" s="9" t="str">
        <f>VLOOKUP($A839,Basis!$A:$P,16,FALSE)</f>
        <v>HMIDUO2019</v>
      </c>
    </row>
    <row r="840" spans="1:10" x14ac:dyDescent="0.25">
      <c r="A840" s="9" t="s">
        <v>4388</v>
      </c>
      <c r="B840" s="9">
        <f>VLOOKUP($A840,Basis!$A:$P,4,FALSE)</f>
        <v>52.269263000000002</v>
      </c>
      <c r="C840" s="9">
        <f>VLOOKUP($A840,Basis!$A:$P,5,FALSE)</f>
        <v>5.2061060000000001</v>
      </c>
      <c r="D840" s="9" t="str">
        <f>VLOOKUP($A840,Basis!$A:$P,6,FALSE)</f>
        <v>Prins Hendriklaan</v>
      </c>
      <c r="E840" s="9" t="str">
        <f>VLOOKUP($A840,Basis!$A:$P,7,FALSE)</f>
        <v>26</v>
      </c>
      <c r="F840" s="9" t="str">
        <f>VLOOKUP($A840,Basis!$A:$P,8,FALSE)</f>
        <v>1261AJ</v>
      </c>
      <c r="G840" s="9" t="str">
        <f>VLOOKUP($A840,Basis!$A:$P,9,FALSE)</f>
        <v>Blaricum</v>
      </c>
      <c r="H840" s="9" t="str">
        <f>VLOOKUP($A840,Basis!$A:$P,11,FALSE)</f>
        <v>GFT</v>
      </c>
      <c r="I840" s="9" t="str">
        <f>VLOOKUP($A840,Basis!$A:$P,13,FALSE)</f>
        <v>Bovengronds</v>
      </c>
      <c r="J840" s="9" t="str">
        <f>VLOOKUP($A840,Basis!$A:$P,16,FALSE)</f>
        <v>MCBG242021</v>
      </c>
    </row>
    <row r="841" spans="1:10" x14ac:dyDescent="0.25">
      <c r="A841" s="9" t="s">
        <v>4468</v>
      </c>
      <c r="B841" s="9">
        <f>VLOOKUP($A841,Basis!$A:$P,4,FALSE)</f>
        <v>52.269263000000002</v>
      </c>
      <c r="C841" s="9">
        <f>VLOOKUP($A841,Basis!$A:$P,5,FALSE)</f>
        <v>5.2061060000000001</v>
      </c>
      <c r="D841" s="9" t="str">
        <f>VLOOKUP($A841,Basis!$A:$P,6,FALSE)</f>
        <v>Prins Hendriklaan</v>
      </c>
      <c r="E841" s="9" t="str">
        <f>VLOOKUP($A841,Basis!$A:$P,7,FALSE)</f>
        <v>26</v>
      </c>
      <c r="F841" s="9" t="str">
        <f>VLOOKUP($A841,Basis!$A:$P,8,FALSE)</f>
        <v>1261AJ</v>
      </c>
      <c r="G841" s="9" t="str">
        <f>VLOOKUP($A841,Basis!$A:$P,9,FALSE)</f>
        <v>Blaricum</v>
      </c>
      <c r="H841" s="9" t="str">
        <f>VLOOKUP($A841,Basis!$A:$P,11,FALSE)</f>
        <v>REST</v>
      </c>
      <c r="I841" s="9" t="str">
        <f>VLOOKUP($A841,Basis!$A:$P,13,FALSE)</f>
        <v>OGDUO</v>
      </c>
      <c r="J841" s="9" t="str">
        <f>VLOOKUP($A841,Basis!$A:$P,16,FALSE)</f>
        <v>HMIDUO2021</v>
      </c>
    </row>
    <row r="842" spans="1:10" x14ac:dyDescent="0.25">
      <c r="A842" s="9" t="s">
        <v>4493</v>
      </c>
      <c r="B842" s="9">
        <f>VLOOKUP($A842,Basis!$A:$P,4,FALSE)</f>
        <v>52.269263000000002</v>
      </c>
      <c r="C842" s="9">
        <f>VLOOKUP($A842,Basis!$A:$P,5,FALSE)</f>
        <v>5.2061060000000001</v>
      </c>
      <c r="D842" s="9" t="str">
        <f>VLOOKUP($A842,Basis!$A:$P,6,FALSE)</f>
        <v>Prins Hendriklaan</v>
      </c>
      <c r="E842" s="9" t="str">
        <f>VLOOKUP($A842,Basis!$A:$P,7,FALSE)</f>
        <v>26</v>
      </c>
      <c r="F842" s="9" t="str">
        <f>VLOOKUP($A842,Basis!$A:$P,8,FALSE)</f>
        <v>1261AJ</v>
      </c>
      <c r="G842" s="9" t="str">
        <f>VLOOKUP($A842,Basis!$A:$P,9,FALSE)</f>
        <v>Blaricum</v>
      </c>
      <c r="H842" s="9" t="str">
        <f>VLOOKUP($A842,Basis!$A:$P,11,FALSE)</f>
        <v>PMD</v>
      </c>
      <c r="I842" s="9" t="str">
        <f>VLOOKUP($A842,Basis!$A:$P,13,FALSE)</f>
        <v>OGDUO</v>
      </c>
      <c r="J842" s="9" t="str">
        <f>VLOOKUP($A842,Basis!$A:$P,16,FALSE)</f>
        <v>HMIDUO2021</v>
      </c>
    </row>
    <row r="843" spans="1:10" x14ac:dyDescent="0.25">
      <c r="A843" s="9" t="s">
        <v>5477</v>
      </c>
      <c r="B843" s="9">
        <f>VLOOKUP($A843,Basis!$A:$P,4,FALSE)</f>
        <v>52.273887000000002</v>
      </c>
      <c r="C843" s="9">
        <f>VLOOKUP($A843,Basis!$A:$P,5,FALSE)</f>
        <v>5.2437849999999999</v>
      </c>
      <c r="D843" s="9" t="str">
        <f>VLOOKUP($A843,Basis!$A:$P,6,FALSE)</f>
        <v>Burg. Heerschopweg</v>
      </c>
      <c r="E843" s="9" t="str">
        <f>VLOOKUP($A843,Basis!$A:$P,7,FALSE)</f>
        <v>8</v>
      </c>
      <c r="F843" s="9" t="str">
        <f>VLOOKUP($A843,Basis!$A:$P,8,FALSE)</f>
        <v>1261EN</v>
      </c>
      <c r="G843" s="9" t="str">
        <f>VLOOKUP($A843,Basis!$A:$P,9,FALSE)</f>
        <v>Blaricum</v>
      </c>
      <c r="H843" s="9" t="str">
        <f>VLOOKUP($A843,Basis!$A:$P,11,FALSE)</f>
        <v>GLAS</v>
      </c>
      <c r="I843" s="9" t="str">
        <f>VLOOKUP($A843,Basis!$A:$P,13,FALSE)</f>
        <v>Bovengronds</v>
      </c>
      <c r="J843" s="9" t="str">
        <f>VLOOKUP($A843,Basis!$A:$P,16,FALSE)</f>
        <v>Onbekend</v>
      </c>
    </row>
    <row r="844" spans="1:10" x14ac:dyDescent="0.25">
      <c r="A844" s="9" t="s">
        <v>5482</v>
      </c>
      <c r="B844" s="9">
        <f>VLOOKUP($A844,Basis!$A:$P,4,FALSE)</f>
        <v>52.273887000000002</v>
      </c>
      <c r="C844" s="9">
        <f>VLOOKUP($A844,Basis!$A:$P,5,FALSE)</f>
        <v>5.2437849999999999</v>
      </c>
      <c r="D844" s="9" t="str">
        <f>VLOOKUP($A844,Basis!$A:$P,6,FALSE)</f>
        <v>Burg. Heerschopweg</v>
      </c>
      <c r="E844" s="9" t="str">
        <f>VLOOKUP($A844,Basis!$A:$P,7,FALSE)</f>
        <v>8</v>
      </c>
      <c r="F844" s="9" t="str">
        <f>VLOOKUP($A844,Basis!$A:$P,8,FALSE)</f>
        <v>1261EN</v>
      </c>
      <c r="G844" s="9" t="str">
        <f>VLOOKUP($A844,Basis!$A:$P,9,FALSE)</f>
        <v>Blaricum</v>
      </c>
      <c r="H844" s="9" t="str">
        <f>VLOOKUP($A844,Basis!$A:$P,11,FALSE)</f>
        <v>GLAS</v>
      </c>
      <c r="I844" s="9" t="str">
        <f>VLOOKUP($A844,Basis!$A:$P,13,FALSE)</f>
        <v>Bovengronds</v>
      </c>
      <c r="J844" s="9" t="str">
        <f>VLOOKUP($A844,Basis!$A:$P,16,FALSE)</f>
        <v>Onbekend</v>
      </c>
    </row>
    <row r="845" spans="1:10" x14ac:dyDescent="0.25">
      <c r="A845" s="9" t="s">
        <v>5484</v>
      </c>
      <c r="B845" s="9">
        <f>VLOOKUP($A845,Basis!$A:$P,4,FALSE)</f>
        <v>52.273887000000002</v>
      </c>
      <c r="C845" s="9">
        <f>VLOOKUP($A845,Basis!$A:$P,5,FALSE)</f>
        <v>5.2437849999999999</v>
      </c>
      <c r="D845" s="9" t="str">
        <f>VLOOKUP($A845,Basis!$A:$P,6,FALSE)</f>
        <v>Burg. Heerschopweg</v>
      </c>
      <c r="E845" s="9" t="str">
        <f>VLOOKUP($A845,Basis!$A:$P,7,FALSE)</f>
        <v>8</v>
      </c>
      <c r="F845" s="9" t="str">
        <f>VLOOKUP($A845,Basis!$A:$P,8,FALSE)</f>
        <v>1261EN</v>
      </c>
      <c r="G845" s="9" t="str">
        <f>VLOOKUP($A845,Basis!$A:$P,9,FALSE)</f>
        <v>Blaricum</v>
      </c>
      <c r="H845" s="9" t="str">
        <f>VLOOKUP($A845,Basis!$A:$P,11,FALSE)</f>
        <v>GLAS</v>
      </c>
      <c r="I845" s="9" t="str">
        <f>VLOOKUP($A845,Basis!$A:$P,13,FALSE)</f>
        <v>Bovengronds</v>
      </c>
      <c r="J845" s="9" t="str">
        <f>VLOOKUP($A845,Basis!$A:$P,16,FALSE)</f>
        <v>Onbekend</v>
      </c>
    </row>
    <row r="846" spans="1:10" x14ac:dyDescent="0.25">
      <c r="A846" s="9" t="s">
        <v>2546</v>
      </c>
      <c r="B846" s="9">
        <f>VLOOKUP($A846,Basis!$A:$P,4,FALSE)</f>
        <v>52.269544619999998</v>
      </c>
      <c r="C846" s="9">
        <f>VLOOKUP($A846,Basis!$A:$P,5,FALSE)</f>
        <v>5.2425967680000003</v>
      </c>
      <c r="D846" s="9" t="str">
        <f>VLOOKUP($A846,Basis!$A:$P,6,FALSE)</f>
        <v>Vliegweg</v>
      </c>
      <c r="E846" s="9" t="str">
        <f>VLOOKUP($A846,Basis!$A:$P,7,FALSE)</f>
        <v>7</v>
      </c>
      <c r="F846" s="9" t="str">
        <f>VLOOKUP($A846,Basis!$A:$P,8,FALSE)</f>
        <v>1261GK</v>
      </c>
      <c r="G846" s="9" t="str">
        <f>VLOOKUP($A846,Basis!$A:$P,9,FALSE)</f>
        <v>Blaricum</v>
      </c>
      <c r="H846" s="9" t="str">
        <f>VLOOKUP($A846,Basis!$A:$P,11,FALSE)</f>
        <v>REST</v>
      </c>
      <c r="I846" s="9" t="str">
        <f>VLOOKUP($A846,Basis!$A:$P,13,FALSE)</f>
        <v>OGDUO</v>
      </c>
      <c r="J846" s="9" t="str">
        <f>VLOOKUP($A846,Basis!$A:$P,16,FALSE)</f>
        <v>HMIDUO2019</v>
      </c>
    </row>
    <row r="847" spans="1:10" x14ac:dyDescent="0.25">
      <c r="A847" s="9" t="s">
        <v>1626</v>
      </c>
      <c r="B847" s="9">
        <f>VLOOKUP($A847,Basis!$A:$P,4,FALSE)</f>
        <v>52.269546508789098</v>
      </c>
      <c r="C847" s="9">
        <f>VLOOKUP($A847,Basis!$A:$P,5,FALSE)</f>
        <v>5.2425966262817401</v>
      </c>
      <c r="D847" s="9" t="str">
        <f>VLOOKUP($A847,Basis!$A:$P,6,FALSE)</f>
        <v>Vliegweg</v>
      </c>
      <c r="E847" s="9" t="str">
        <f>VLOOKUP($A847,Basis!$A:$P,7,FALSE)</f>
        <v>7</v>
      </c>
      <c r="F847" s="9" t="str">
        <f>VLOOKUP($A847,Basis!$A:$P,8,FALSE)</f>
        <v>1261GK</v>
      </c>
      <c r="G847" s="9" t="str">
        <f>VLOOKUP($A847,Basis!$A:$P,9,FALSE)</f>
        <v>Blaricum</v>
      </c>
      <c r="H847" s="9" t="str">
        <f>VLOOKUP($A847,Basis!$A:$P,11,FALSE)</f>
        <v>PMD</v>
      </c>
      <c r="I847" s="9" t="str">
        <f>VLOOKUP($A847,Basis!$A:$P,13,FALSE)</f>
        <v>OGDUO</v>
      </c>
      <c r="J847" s="9" t="str">
        <f>VLOOKUP($A847,Basis!$A:$P,16,FALSE)</f>
        <v>HMIDUO2019</v>
      </c>
    </row>
    <row r="848" spans="1:10" x14ac:dyDescent="0.25">
      <c r="A848" s="9" t="s">
        <v>2431</v>
      </c>
      <c r="B848" s="9">
        <f>VLOOKUP($A848,Basis!$A:$P,4,FALSE)</f>
        <v>52.286707148935903</v>
      </c>
      <c r="C848" s="9">
        <f>VLOOKUP($A848,Basis!$A:$P,5,FALSE)</f>
        <v>5.2642003912527704</v>
      </c>
      <c r="D848" s="9" t="str">
        <f>VLOOKUP($A848,Basis!$A:$P,6,FALSE)</f>
        <v>Viersloot</v>
      </c>
      <c r="E848" s="9" t="str">
        <f>VLOOKUP($A848,Basis!$A:$P,7,FALSE)</f>
        <v>1</v>
      </c>
      <c r="F848" s="9" t="str">
        <f>VLOOKUP($A848,Basis!$A:$P,8,FALSE)</f>
        <v>1261LJ</v>
      </c>
      <c r="G848" s="9" t="str">
        <f>VLOOKUP($A848,Basis!$A:$P,9,FALSE)</f>
        <v>Blaricum</v>
      </c>
      <c r="H848" s="9" t="str">
        <f>VLOOKUP($A848,Basis!$A:$P,11,FALSE)</f>
        <v>REST</v>
      </c>
      <c r="I848" s="9" t="str">
        <f>VLOOKUP($A848,Basis!$A:$P,13,FALSE)</f>
        <v>Ondergronds</v>
      </c>
      <c r="J848" s="9" t="str">
        <f>VLOOKUP($A848,Basis!$A:$P,16,FALSE)</f>
        <v>HMISOL2011</v>
      </c>
    </row>
    <row r="849" spans="1:10" x14ac:dyDescent="0.25">
      <c r="A849" s="9" t="s">
        <v>5086</v>
      </c>
      <c r="B849" s="9">
        <f>VLOOKUP($A849,Basis!$A:$P,4,FALSE)</f>
        <v>52.286589999999997</v>
      </c>
      <c r="C849" s="9">
        <f>VLOOKUP($A849,Basis!$A:$P,5,FALSE)</f>
        <v>5.2649549999999996</v>
      </c>
      <c r="D849" s="9" t="str">
        <f>VLOOKUP($A849,Basis!$A:$P,6,FALSE)</f>
        <v>Karrekamer</v>
      </c>
      <c r="E849" s="9" t="str">
        <f>VLOOKUP($A849,Basis!$A:$P,7,FALSE)</f>
        <v>18</v>
      </c>
      <c r="F849" s="9" t="str">
        <f>VLOOKUP($A849,Basis!$A:$P,8,FALSE)</f>
        <v>1261LN</v>
      </c>
      <c r="G849" s="9" t="str">
        <f>VLOOKUP($A849,Basis!$A:$P,9,FALSE)</f>
        <v>Blaricum</v>
      </c>
      <c r="H849" s="9" t="str">
        <f>VLOOKUP($A849,Basis!$A:$P,11,FALSE)</f>
        <v>GLAS</v>
      </c>
      <c r="I849" s="9" t="str">
        <f>VLOOKUP($A849,Basis!$A:$P,13,FALSE)</f>
        <v>Ondergronds</v>
      </c>
      <c r="J849" s="9" t="str">
        <f>VLOOKUP($A849,Basis!$A:$P,16,FALSE)</f>
        <v>Onbekend</v>
      </c>
    </row>
    <row r="850" spans="1:10" x14ac:dyDescent="0.25">
      <c r="A850" s="9" t="s">
        <v>5088</v>
      </c>
      <c r="B850" s="9">
        <f>VLOOKUP($A850,Basis!$A:$P,4,FALSE)</f>
        <v>52.286589999999997</v>
      </c>
      <c r="C850" s="9">
        <f>VLOOKUP($A850,Basis!$A:$P,5,FALSE)</f>
        <v>5.2649549999999996</v>
      </c>
      <c r="D850" s="9" t="str">
        <f>VLOOKUP($A850,Basis!$A:$P,6,FALSE)</f>
        <v>Karrekamer</v>
      </c>
      <c r="E850" s="9" t="str">
        <f>VLOOKUP($A850,Basis!$A:$P,7,FALSE)</f>
        <v>18</v>
      </c>
      <c r="F850" s="9" t="str">
        <f>VLOOKUP($A850,Basis!$A:$P,8,FALSE)</f>
        <v>1261LN</v>
      </c>
      <c r="G850" s="9" t="str">
        <f>VLOOKUP($A850,Basis!$A:$P,9,FALSE)</f>
        <v>Blaricum</v>
      </c>
      <c r="H850" s="9" t="str">
        <f>VLOOKUP($A850,Basis!$A:$P,11,FALSE)</f>
        <v>GLAS</v>
      </c>
      <c r="I850" s="9" t="str">
        <f>VLOOKUP($A850,Basis!$A:$P,13,FALSE)</f>
        <v>Ondergronds</v>
      </c>
      <c r="J850" s="9" t="str">
        <f>VLOOKUP($A850,Basis!$A:$P,16,FALSE)</f>
        <v>Onbekend</v>
      </c>
    </row>
    <row r="851" spans="1:10" x14ac:dyDescent="0.25">
      <c r="A851" s="9" t="s">
        <v>5029</v>
      </c>
      <c r="B851" s="9">
        <f>VLOOKUP($A851,Basis!$A:$P,4,FALSE)</f>
        <v>52.286608000000001</v>
      </c>
      <c r="C851" s="9">
        <f>VLOOKUP($A851,Basis!$A:$P,5,FALSE)</f>
        <v>5.2648599999999997</v>
      </c>
      <c r="D851" s="9" t="str">
        <f>VLOOKUP($A851,Basis!$A:$P,6,FALSE)</f>
        <v>Karrekamer</v>
      </c>
      <c r="E851" s="9" t="str">
        <f>VLOOKUP($A851,Basis!$A:$P,7,FALSE)</f>
        <v>18</v>
      </c>
      <c r="F851" s="9" t="str">
        <f>VLOOKUP($A851,Basis!$A:$P,8,FALSE)</f>
        <v>1261LN</v>
      </c>
      <c r="G851" s="9" t="str">
        <f>VLOOKUP($A851,Basis!$A:$P,9,FALSE)</f>
        <v>Blaricum</v>
      </c>
      <c r="H851" s="9" t="str">
        <f>VLOOKUP($A851,Basis!$A:$P,11,FALSE)</f>
        <v>OPK</v>
      </c>
      <c r="I851" s="9" t="str">
        <f>VLOOKUP($A851,Basis!$A:$P,13,FALSE)</f>
        <v>Ondergronds</v>
      </c>
      <c r="J851" s="9" t="str">
        <f>VLOOKUP($A851,Basis!$A:$P,16,FALSE)</f>
        <v>HMISOL2017</v>
      </c>
    </row>
    <row r="852" spans="1:10" x14ac:dyDescent="0.25">
      <c r="A852" s="9" t="s">
        <v>4821</v>
      </c>
      <c r="B852" s="9">
        <f>VLOOKUP($A852,Basis!$A:$P,4,FALSE)</f>
        <v>52.286608000000001</v>
      </c>
      <c r="C852" s="9">
        <f>VLOOKUP($A852,Basis!$A:$P,5,FALSE)</f>
        <v>5.2648599999999997</v>
      </c>
      <c r="D852" s="9" t="str">
        <f>VLOOKUP($A852,Basis!$A:$P,6,FALSE)</f>
        <v>Karrekamer</v>
      </c>
      <c r="E852" s="9" t="str">
        <f>VLOOKUP($A852,Basis!$A:$P,7,FALSE)</f>
        <v>18</v>
      </c>
      <c r="F852" s="9" t="str">
        <f>VLOOKUP($A852,Basis!$A:$P,8,FALSE)</f>
        <v>1261LN</v>
      </c>
      <c r="G852" s="9" t="str">
        <f>VLOOKUP($A852,Basis!$A:$P,9,FALSE)</f>
        <v>Blaricum</v>
      </c>
      <c r="H852" s="9" t="str">
        <f>VLOOKUP($A852,Basis!$A:$P,11,FALSE)</f>
        <v>OPK</v>
      </c>
      <c r="I852" s="9" t="str">
        <f>VLOOKUP($A852,Basis!$A:$P,13,FALSE)</f>
        <v>Ondergronds</v>
      </c>
      <c r="J852" s="9" t="str">
        <f>VLOOKUP($A852,Basis!$A:$P,16,FALSE)</f>
        <v>HMISOL2022</v>
      </c>
    </row>
    <row r="853" spans="1:10" x14ac:dyDescent="0.25">
      <c r="A853" s="9" t="s">
        <v>4590</v>
      </c>
      <c r="B853" s="9">
        <f>VLOOKUP($A853,Basis!$A:$P,4,FALSE)</f>
        <v>52.286589999999997</v>
      </c>
      <c r="C853" s="9">
        <f>VLOOKUP($A853,Basis!$A:$P,5,FALSE)</f>
        <v>5.2649549999999996</v>
      </c>
      <c r="D853" s="9" t="str">
        <f>VLOOKUP($A853,Basis!$A:$P,6,FALSE)</f>
        <v>Karrekamer</v>
      </c>
      <c r="E853" s="9" t="str">
        <f>VLOOKUP($A853,Basis!$A:$P,7,FALSE)</f>
        <v>18</v>
      </c>
      <c r="F853" s="9" t="str">
        <f>VLOOKUP($A853,Basis!$A:$P,8,FALSE)</f>
        <v>1261LN</v>
      </c>
      <c r="G853" s="9" t="str">
        <f>VLOOKUP($A853,Basis!$A:$P,9,FALSE)</f>
        <v>Blaricum</v>
      </c>
      <c r="H853" s="9" t="str">
        <f>VLOOKUP($A853,Basis!$A:$P,11,FALSE)</f>
        <v>REST</v>
      </c>
      <c r="I853" s="9" t="str">
        <f>VLOOKUP($A853,Basis!$A:$P,13,FALSE)</f>
        <v>Ondergronds</v>
      </c>
      <c r="J853" s="9" t="str">
        <f>VLOOKUP($A853,Basis!$A:$P,16,FALSE)</f>
        <v>HMISOL2016</v>
      </c>
    </row>
    <row r="854" spans="1:10" x14ac:dyDescent="0.25">
      <c r="A854" s="9" t="s">
        <v>4896</v>
      </c>
      <c r="B854" s="9">
        <f>VLOOKUP($A854,Basis!$A:$P,4,FALSE)</f>
        <v>52.286572</v>
      </c>
      <c r="C854" s="9">
        <f>VLOOKUP($A854,Basis!$A:$P,5,FALSE)</f>
        <v>5.2650459999999999</v>
      </c>
      <c r="D854" s="9" t="str">
        <f>VLOOKUP($A854,Basis!$A:$P,6,FALSE)</f>
        <v>Karrekamer</v>
      </c>
      <c r="E854" s="9" t="str">
        <f>VLOOKUP($A854,Basis!$A:$P,7,FALSE)</f>
        <v>18</v>
      </c>
      <c r="F854" s="9" t="str">
        <f>VLOOKUP($A854,Basis!$A:$P,8,FALSE)</f>
        <v>1261LN</v>
      </c>
      <c r="G854" s="9" t="str">
        <f>VLOOKUP($A854,Basis!$A:$P,9,FALSE)</f>
        <v>Blaricum</v>
      </c>
      <c r="H854" s="9" t="str">
        <f>VLOOKUP($A854,Basis!$A:$P,11,FALSE)</f>
        <v>PMD</v>
      </c>
      <c r="I854" s="9" t="str">
        <f>VLOOKUP($A854,Basis!$A:$P,13,FALSE)</f>
        <v>Ondergronds</v>
      </c>
      <c r="J854" s="9" t="str">
        <f>VLOOKUP($A854,Basis!$A:$P,16,FALSE)</f>
        <v>HMISOL2016</v>
      </c>
    </row>
    <row r="855" spans="1:10" x14ac:dyDescent="0.25">
      <c r="A855" s="9" t="s">
        <v>712</v>
      </c>
      <c r="B855" s="9">
        <f>VLOOKUP($A855,Basis!$A:$P,4,FALSE)</f>
        <v>52.286277770996101</v>
      </c>
      <c r="C855" s="9">
        <f>VLOOKUP($A855,Basis!$A:$P,5,FALSE)</f>
        <v>5.2654109001159703</v>
      </c>
      <c r="D855" s="9" t="str">
        <f>VLOOKUP($A855,Basis!$A:$P,6,FALSE)</f>
        <v>Hallehuis</v>
      </c>
      <c r="E855" s="9" t="str">
        <f>VLOOKUP($A855,Basis!$A:$P,7,FALSE)</f>
        <v>13</v>
      </c>
      <c r="F855" s="9" t="str">
        <f>VLOOKUP($A855,Basis!$A:$P,8,FALSE)</f>
        <v>1261LP</v>
      </c>
      <c r="G855" s="9" t="str">
        <f>VLOOKUP($A855,Basis!$A:$P,9,FALSE)</f>
        <v>Blaricum</v>
      </c>
      <c r="H855" s="9" t="str">
        <f>VLOOKUP($A855,Basis!$A:$P,11,FALSE)</f>
        <v>REST</v>
      </c>
      <c r="I855" s="9" t="str">
        <f>VLOOKUP($A855,Basis!$A:$P,13,FALSE)</f>
        <v>Ondergronds</v>
      </c>
      <c r="J855" s="9" t="str">
        <f>VLOOKUP($A855,Basis!$A:$P,16,FALSE)</f>
        <v>HMISOL2011</v>
      </c>
    </row>
    <row r="856" spans="1:10" x14ac:dyDescent="0.25">
      <c r="A856" s="9" t="s">
        <v>443</v>
      </c>
      <c r="B856" s="9">
        <f>VLOOKUP($A856,Basis!$A:$P,4,FALSE)</f>
        <v>52.286277770996101</v>
      </c>
      <c r="C856" s="9">
        <f>VLOOKUP($A856,Basis!$A:$P,5,FALSE)</f>
        <v>5.2654109001159703</v>
      </c>
      <c r="D856" s="9" t="str">
        <f>VLOOKUP($A856,Basis!$A:$P,6,FALSE)</f>
        <v>Hallehuis</v>
      </c>
      <c r="E856" s="9" t="str">
        <f>VLOOKUP($A856,Basis!$A:$P,7,FALSE)</f>
        <v>13</v>
      </c>
      <c r="F856" s="9" t="str">
        <f>VLOOKUP($A856,Basis!$A:$P,8,FALSE)</f>
        <v>1261LP</v>
      </c>
      <c r="G856" s="9" t="str">
        <f>VLOOKUP($A856,Basis!$A:$P,9,FALSE)</f>
        <v>Blaricum</v>
      </c>
      <c r="H856" s="9" t="str">
        <f>VLOOKUP($A856,Basis!$A:$P,11,FALSE)</f>
        <v>PMD</v>
      </c>
      <c r="I856" s="9" t="str">
        <f>VLOOKUP($A856,Basis!$A:$P,13,FALSE)</f>
        <v>Ondergronds</v>
      </c>
      <c r="J856" s="9" t="str">
        <f>VLOOKUP($A856,Basis!$A:$P,16,FALSE)</f>
        <v>HMISOL2011</v>
      </c>
    </row>
    <row r="857" spans="1:10" x14ac:dyDescent="0.25">
      <c r="A857" s="9" t="s">
        <v>1744</v>
      </c>
      <c r="B857" s="9">
        <f>VLOOKUP($A857,Basis!$A:$P,4,FALSE)</f>
        <v>52.285953999999997</v>
      </c>
      <c r="C857" s="9">
        <f>VLOOKUP($A857,Basis!$A:$P,5,FALSE)</f>
        <v>5.2693120000000002</v>
      </c>
      <c r="D857" s="9" t="str">
        <f>VLOOKUP($A857,Basis!$A:$P,6,FALSE)</f>
        <v>'t Schaar</v>
      </c>
      <c r="E857" s="9" t="str">
        <f>VLOOKUP($A857,Basis!$A:$P,7,FALSE)</f>
        <v>91</v>
      </c>
      <c r="F857" s="9" t="str">
        <f>VLOOKUP($A857,Basis!$A:$P,8,FALSE)</f>
        <v>1261MR</v>
      </c>
      <c r="G857" s="9" t="str">
        <f>VLOOKUP($A857,Basis!$A:$P,9,FALSE)</f>
        <v>Blaricum</v>
      </c>
      <c r="H857" s="9" t="str">
        <f>VLOOKUP($A857,Basis!$A:$P,11,FALSE)</f>
        <v>OPK</v>
      </c>
      <c r="I857" s="9" t="str">
        <f>VLOOKUP($A857,Basis!$A:$P,13,FALSE)</f>
        <v>Ondergronds</v>
      </c>
      <c r="J857" s="9" t="str">
        <f>VLOOKUP($A857,Basis!$A:$P,16,FALSE)</f>
        <v>HMISOL2017</v>
      </c>
    </row>
    <row r="858" spans="1:10" x14ac:dyDescent="0.25">
      <c r="A858" s="9" t="s">
        <v>2732</v>
      </c>
      <c r="B858" s="9">
        <f>VLOOKUP($A858,Basis!$A:$P,4,FALSE)</f>
        <v>52.285953999999997</v>
      </c>
      <c r="C858" s="9">
        <f>VLOOKUP($A858,Basis!$A:$P,5,FALSE)</f>
        <v>5.2693120000000002</v>
      </c>
      <c r="D858" s="9" t="str">
        <f>VLOOKUP($A858,Basis!$A:$P,6,FALSE)</f>
        <v>'t Schaar</v>
      </c>
      <c r="E858" s="9" t="str">
        <f>VLOOKUP($A858,Basis!$A:$P,7,FALSE)</f>
        <v>91</v>
      </c>
      <c r="F858" s="9" t="str">
        <f>VLOOKUP($A858,Basis!$A:$P,8,FALSE)</f>
        <v>1261MR</v>
      </c>
      <c r="G858" s="9" t="str">
        <f>VLOOKUP($A858,Basis!$A:$P,9,FALSE)</f>
        <v>Blaricum</v>
      </c>
      <c r="H858" s="9" t="str">
        <f>VLOOKUP($A858,Basis!$A:$P,11,FALSE)</f>
        <v>REST</v>
      </c>
      <c r="I858" s="9" t="str">
        <f>VLOOKUP($A858,Basis!$A:$P,13,FALSE)</f>
        <v>OGDUO</v>
      </c>
      <c r="J858" s="9" t="str">
        <f>VLOOKUP($A858,Basis!$A:$P,16,FALSE)</f>
        <v>HMIDUO2019</v>
      </c>
    </row>
    <row r="859" spans="1:10" x14ac:dyDescent="0.25">
      <c r="A859" s="9" t="s">
        <v>3175</v>
      </c>
      <c r="B859" s="9">
        <f>VLOOKUP($A859,Basis!$A:$P,4,FALSE)</f>
        <v>52.285997999999999</v>
      </c>
      <c r="C859" s="9">
        <f>VLOOKUP($A859,Basis!$A:$P,5,FALSE)</f>
        <v>5.2694939999999999</v>
      </c>
      <c r="D859" s="9" t="str">
        <f>VLOOKUP($A859,Basis!$A:$P,6,FALSE)</f>
        <v>'t Schaar</v>
      </c>
      <c r="E859" s="9" t="str">
        <f>VLOOKUP($A859,Basis!$A:$P,7,FALSE)</f>
        <v>61</v>
      </c>
      <c r="F859" s="9" t="str">
        <f>VLOOKUP($A859,Basis!$A:$P,8,FALSE)</f>
        <v>1261MR</v>
      </c>
      <c r="G859" s="9" t="str">
        <f>VLOOKUP($A859,Basis!$A:$P,9,FALSE)</f>
        <v>Blaricum</v>
      </c>
      <c r="H859" s="9" t="str">
        <f>VLOOKUP($A859,Basis!$A:$P,11,FALSE)</f>
        <v>REST</v>
      </c>
      <c r="I859" s="9" t="str">
        <f>VLOOKUP($A859,Basis!$A:$P,13,FALSE)</f>
        <v>OGDUO</v>
      </c>
      <c r="J859" s="9" t="str">
        <f>VLOOKUP($A859,Basis!$A:$P,16,FALSE)</f>
        <v>HMIDUO2019</v>
      </c>
    </row>
    <row r="860" spans="1:10" x14ac:dyDescent="0.25">
      <c r="A860" s="9" t="s">
        <v>1644</v>
      </c>
      <c r="B860" s="9">
        <f>VLOOKUP($A860,Basis!$A:$P,4,FALSE)</f>
        <v>52.285999298095703</v>
      </c>
      <c r="C860" s="9">
        <f>VLOOKUP($A860,Basis!$A:$P,5,FALSE)</f>
        <v>5.2694940567016602</v>
      </c>
      <c r="D860" s="9" t="str">
        <f>VLOOKUP($A860,Basis!$A:$P,6,FALSE)</f>
        <v>'t Schaar</v>
      </c>
      <c r="E860" s="9" t="str">
        <f>VLOOKUP($A860,Basis!$A:$P,7,FALSE)</f>
        <v>61</v>
      </c>
      <c r="F860" s="9" t="str">
        <f>VLOOKUP($A860,Basis!$A:$P,8,FALSE)</f>
        <v>1261MR</v>
      </c>
      <c r="G860" s="9" t="str">
        <f>VLOOKUP($A860,Basis!$A:$P,9,FALSE)</f>
        <v>Blaricum</v>
      </c>
      <c r="H860" s="9" t="str">
        <f>VLOOKUP($A860,Basis!$A:$P,11,FALSE)</f>
        <v>PMD</v>
      </c>
      <c r="I860" s="9" t="str">
        <f>VLOOKUP($A860,Basis!$A:$P,13,FALSE)</f>
        <v>OGDUO</v>
      </c>
      <c r="J860" s="9" t="str">
        <f>VLOOKUP($A860,Basis!$A:$P,16,FALSE)</f>
        <v>HMIDUO2019</v>
      </c>
    </row>
    <row r="861" spans="1:10" x14ac:dyDescent="0.25">
      <c r="A861" s="9" t="s">
        <v>773</v>
      </c>
      <c r="B861" s="9">
        <f>VLOOKUP($A861,Basis!$A:$P,4,FALSE)</f>
        <v>52.285953521728501</v>
      </c>
      <c r="C861" s="9">
        <f>VLOOKUP($A861,Basis!$A:$P,5,FALSE)</f>
        <v>5.2693119049072301</v>
      </c>
      <c r="D861" s="9" t="str">
        <f>VLOOKUP($A861,Basis!$A:$P,6,FALSE)</f>
        <v>'t Schaar</v>
      </c>
      <c r="E861" s="9" t="str">
        <f>VLOOKUP($A861,Basis!$A:$P,7,FALSE)</f>
        <v>91</v>
      </c>
      <c r="F861" s="9" t="str">
        <f>VLOOKUP($A861,Basis!$A:$P,8,FALSE)</f>
        <v>1261MR</v>
      </c>
      <c r="G861" s="9" t="str">
        <f>VLOOKUP($A861,Basis!$A:$P,9,FALSE)</f>
        <v>Blaricum</v>
      </c>
      <c r="H861" s="9" t="str">
        <f>VLOOKUP($A861,Basis!$A:$P,11,FALSE)</f>
        <v>PMD</v>
      </c>
      <c r="I861" s="9" t="str">
        <f>VLOOKUP($A861,Basis!$A:$P,13,FALSE)</f>
        <v>OGDUO</v>
      </c>
      <c r="J861" s="9" t="str">
        <f>VLOOKUP($A861,Basis!$A:$P,16,FALSE)</f>
        <v>HMIDUO2019</v>
      </c>
    </row>
    <row r="862" spans="1:10" x14ac:dyDescent="0.25">
      <c r="A862" s="9" t="s">
        <v>3173</v>
      </c>
      <c r="B862" s="9">
        <f>VLOOKUP($A862,Basis!$A:$P,4,FALSE)</f>
        <v>52.285550000000001</v>
      </c>
      <c r="C862" s="9">
        <f>VLOOKUP($A862,Basis!$A:$P,5,FALSE)</f>
        <v>5.2681750000000003</v>
      </c>
      <c r="D862" s="9" t="str">
        <f>VLOOKUP($A862,Basis!$A:$P,6,FALSE)</f>
        <v>'t Schaar</v>
      </c>
      <c r="E862" s="9" t="str">
        <f>VLOOKUP($A862,Basis!$A:$P,7,FALSE)</f>
        <v>14</v>
      </c>
      <c r="F862" s="9" t="str">
        <f>VLOOKUP($A862,Basis!$A:$P,8,FALSE)</f>
        <v>1261MT</v>
      </c>
      <c r="G862" s="9" t="str">
        <f>VLOOKUP($A862,Basis!$A:$P,9,FALSE)</f>
        <v>Blaricum</v>
      </c>
      <c r="H862" s="9" t="str">
        <f>VLOOKUP($A862,Basis!$A:$P,11,FALSE)</f>
        <v>REST</v>
      </c>
      <c r="I862" s="9" t="str">
        <f>VLOOKUP($A862,Basis!$A:$P,13,FALSE)</f>
        <v>OGDUO</v>
      </c>
      <c r="J862" s="9" t="str">
        <f>VLOOKUP($A862,Basis!$A:$P,16,FALSE)</f>
        <v>HMIDUO2019</v>
      </c>
    </row>
    <row r="863" spans="1:10" x14ac:dyDescent="0.25">
      <c r="A863" s="9" t="s">
        <v>1648</v>
      </c>
      <c r="B863" s="9">
        <f>VLOOKUP($A863,Basis!$A:$P,4,FALSE)</f>
        <v>52.285549163818402</v>
      </c>
      <c r="C863" s="9">
        <f>VLOOKUP($A863,Basis!$A:$P,5,FALSE)</f>
        <v>5.2681751251220703</v>
      </c>
      <c r="D863" s="9" t="str">
        <f>VLOOKUP($A863,Basis!$A:$P,6,FALSE)</f>
        <v>'t Schaar</v>
      </c>
      <c r="E863" s="9" t="str">
        <f>VLOOKUP($A863,Basis!$A:$P,7,FALSE)</f>
        <v>14</v>
      </c>
      <c r="F863" s="9" t="str">
        <f>VLOOKUP($A863,Basis!$A:$P,8,FALSE)</f>
        <v>1261MT</v>
      </c>
      <c r="G863" s="9" t="str">
        <f>VLOOKUP($A863,Basis!$A:$P,9,FALSE)</f>
        <v>Blaricum</v>
      </c>
      <c r="H863" s="9" t="str">
        <f>VLOOKUP($A863,Basis!$A:$P,11,FALSE)</f>
        <v>PMD</v>
      </c>
      <c r="I863" s="9" t="str">
        <f>VLOOKUP($A863,Basis!$A:$P,13,FALSE)</f>
        <v>OGDUO</v>
      </c>
      <c r="J863" s="9" t="str">
        <f>VLOOKUP($A863,Basis!$A:$P,16,FALSE)</f>
        <v>HMIDUO2019</v>
      </c>
    </row>
    <row r="864" spans="1:10" x14ac:dyDescent="0.25">
      <c r="A864" s="9" t="s">
        <v>2499</v>
      </c>
      <c r="B864" s="9">
        <f>VLOOKUP($A864,Basis!$A:$P,4,FALSE)</f>
        <v>52.287833999999997</v>
      </c>
      <c r="C864" s="9">
        <f>VLOOKUP($A864,Basis!$A:$P,5,FALSE)</f>
        <v>5.2645999999999997</v>
      </c>
      <c r="D864" s="9" t="str">
        <f>VLOOKUP($A864,Basis!$A:$P,6,FALSE)</f>
        <v>Wetering</v>
      </c>
      <c r="E864" s="9" t="str">
        <f>VLOOKUP($A864,Basis!$A:$P,7,FALSE)</f>
        <v>113</v>
      </c>
      <c r="F864" s="9" t="str">
        <f>VLOOKUP($A864,Basis!$A:$P,8,FALSE)</f>
        <v>1261NG</v>
      </c>
      <c r="G864" s="9" t="str">
        <f>VLOOKUP($A864,Basis!$A:$P,9,FALSE)</f>
        <v>Blaricum</v>
      </c>
      <c r="H864" s="9" t="str">
        <f>VLOOKUP($A864,Basis!$A:$P,11,FALSE)</f>
        <v>REST</v>
      </c>
      <c r="I864" s="9" t="str">
        <f>VLOOKUP($A864,Basis!$A:$P,13,FALSE)</f>
        <v>Ondergronds</v>
      </c>
      <c r="J864" s="9" t="str">
        <f>VLOOKUP($A864,Basis!$A:$P,16,FALSE)</f>
        <v>HMISOL2011</v>
      </c>
    </row>
    <row r="865" spans="1:10" x14ac:dyDescent="0.25">
      <c r="A865" s="9" t="s">
        <v>2529</v>
      </c>
      <c r="B865" s="9">
        <f>VLOOKUP($A865,Basis!$A:$P,4,FALSE)</f>
        <v>52.287833999999997</v>
      </c>
      <c r="C865" s="9">
        <f>VLOOKUP($A865,Basis!$A:$P,5,FALSE)</f>
        <v>5.2645999999999997</v>
      </c>
      <c r="D865" s="9" t="str">
        <f>VLOOKUP($A865,Basis!$A:$P,6,FALSE)</f>
        <v>Wetering</v>
      </c>
      <c r="E865" s="9" t="str">
        <f>VLOOKUP($A865,Basis!$A:$P,7,FALSE)</f>
        <v>113</v>
      </c>
      <c r="F865" s="9" t="str">
        <f>VLOOKUP($A865,Basis!$A:$P,8,FALSE)</f>
        <v>1261NG</v>
      </c>
      <c r="G865" s="9" t="str">
        <f>VLOOKUP($A865,Basis!$A:$P,9,FALSE)</f>
        <v>Blaricum</v>
      </c>
      <c r="H865" s="9" t="str">
        <f>VLOOKUP($A865,Basis!$A:$P,11,FALSE)</f>
        <v>PMD</v>
      </c>
      <c r="I865" s="9" t="str">
        <f>VLOOKUP($A865,Basis!$A:$P,13,FALSE)</f>
        <v>Ondergronds</v>
      </c>
      <c r="J865" s="9" t="str">
        <f>VLOOKUP($A865,Basis!$A:$P,16,FALSE)</f>
        <v>HMISOL2011</v>
      </c>
    </row>
    <row r="866" spans="1:10" x14ac:dyDescent="0.25">
      <c r="A866" s="9" t="s">
        <v>2359</v>
      </c>
      <c r="B866" s="9">
        <f>VLOOKUP($A866,Basis!$A:$P,4,FALSE)</f>
        <v>52.287947377238702</v>
      </c>
      <c r="C866" s="9">
        <f>VLOOKUP($A866,Basis!$A:$P,5,FALSE)</f>
        <v>5.26566336863233</v>
      </c>
      <c r="D866" s="9" t="str">
        <f>VLOOKUP($A866,Basis!$A:$P,6,FALSE)</f>
        <v>Wetering</v>
      </c>
      <c r="E866" s="9" t="str">
        <f>VLOOKUP($A866,Basis!$A:$P,7,FALSE)</f>
        <v>126</v>
      </c>
      <c r="F866" s="9" t="str">
        <f>VLOOKUP($A866,Basis!$A:$P,8,FALSE)</f>
        <v>1261NK</v>
      </c>
      <c r="G866" s="9" t="str">
        <f>VLOOKUP($A866,Basis!$A:$P,9,FALSE)</f>
        <v>Blaricum</v>
      </c>
      <c r="H866" s="9" t="str">
        <f>VLOOKUP($A866,Basis!$A:$P,11,FALSE)</f>
        <v>REST</v>
      </c>
      <c r="I866" s="9" t="str">
        <f>VLOOKUP($A866,Basis!$A:$P,13,FALSE)</f>
        <v>Ondergronds</v>
      </c>
      <c r="J866" s="9" t="str">
        <f>VLOOKUP($A866,Basis!$A:$P,16,FALSE)</f>
        <v>HMISOL2011</v>
      </c>
    </row>
    <row r="867" spans="1:10" x14ac:dyDescent="0.25">
      <c r="A867" s="9" t="s">
        <v>2364</v>
      </c>
      <c r="B867" s="9">
        <f>VLOOKUP($A867,Basis!$A:$P,4,FALSE)</f>
        <v>52.287971223753203</v>
      </c>
      <c r="C867" s="9">
        <f>VLOOKUP($A867,Basis!$A:$P,5,FALSE)</f>
        <v>5.2656549029101303</v>
      </c>
      <c r="D867" s="9" t="str">
        <f>VLOOKUP($A867,Basis!$A:$P,6,FALSE)</f>
        <v>Wetering</v>
      </c>
      <c r="E867" s="9" t="str">
        <f>VLOOKUP($A867,Basis!$A:$P,7,FALSE)</f>
        <v>126</v>
      </c>
      <c r="F867" s="9" t="str">
        <f>VLOOKUP($A867,Basis!$A:$P,8,FALSE)</f>
        <v>1261NK</v>
      </c>
      <c r="G867" s="9" t="str">
        <f>VLOOKUP($A867,Basis!$A:$P,9,FALSE)</f>
        <v>Blaricum</v>
      </c>
      <c r="H867" s="9" t="str">
        <f>VLOOKUP($A867,Basis!$A:$P,11,FALSE)</f>
        <v>PMD</v>
      </c>
      <c r="I867" s="9" t="str">
        <f>VLOOKUP($A867,Basis!$A:$P,13,FALSE)</f>
        <v>Ondergronds</v>
      </c>
      <c r="J867" s="9" t="str">
        <f>VLOOKUP($A867,Basis!$A:$P,16,FALSE)</f>
        <v>HMISOL2011</v>
      </c>
    </row>
    <row r="868" spans="1:10" x14ac:dyDescent="0.25">
      <c r="A868" s="9" t="s">
        <v>4270</v>
      </c>
      <c r="B868" s="9">
        <f>VLOOKUP($A868,Basis!$A:$P,4,FALSE)</f>
        <v>52.218941999999998</v>
      </c>
      <c r="C868" s="9">
        <f>VLOOKUP($A868,Basis!$A:$P,5,FALSE)</f>
        <v>5.1445939999999997</v>
      </c>
      <c r="D868" s="9" t="str">
        <f>VLOOKUP($A868,Basis!$A:$P,6,FALSE)</f>
        <v>Johannes Huslaan</v>
      </c>
      <c r="E868" s="9" t="str">
        <f>VLOOKUP($A868,Basis!$A:$P,7,FALSE)</f>
        <v>164</v>
      </c>
      <c r="F868" s="9" t="str">
        <f>VLOOKUP($A868,Basis!$A:$P,8,FALSE)</f>
        <v>1261RH</v>
      </c>
      <c r="G868" s="9" t="str">
        <f>VLOOKUP($A868,Basis!$A:$P,9,FALSE)</f>
        <v>Hilversum</v>
      </c>
      <c r="H868" s="9" t="str">
        <f>VLOOKUP($A868,Basis!$A:$P,11,FALSE)</f>
        <v>GFT</v>
      </c>
      <c r="I868" s="9" t="str">
        <f>VLOOKUP($A868,Basis!$A:$P,13,FALSE)</f>
        <v>Bovengronds</v>
      </c>
      <c r="J868" s="9" t="str">
        <f>VLOOKUP($A868,Basis!$A:$P,16,FALSE)</f>
        <v>MCBG242021</v>
      </c>
    </row>
    <row r="869" spans="1:10" x14ac:dyDescent="0.25">
      <c r="A869" s="9" t="s">
        <v>2910</v>
      </c>
      <c r="B869" s="9">
        <f>VLOOKUP($A869,Basis!$A:$P,4,FALSE)</f>
        <v>52.269967943478598</v>
      </c>
      <c r="C869" s="9">
        <f>VLOOKUP($A869,Basis!$A:$P,5,FALSE)</f>
        <v>5.2499559335459498</v>
      </c>
      <c r="D869" s="9" t="str">
        <f>VLOOKUP($A869,Basis!$A:$P,6,FALSE)</f>
        <v>Molenveenweg</v>
      </c>
      <c r="E869" s="9" t="str">
        <f>VLOOKUP($A869,Basis!$A:$P,7,FALSE)</f>
        <v>27</v>
      </c>
      <c r="F869" s="9" t="str">
        <f>VLOOKUP($A869,Basis!$A:$P,8,FALSE)</f>
        <v>1261TG</v>
      </c>
      <c r="G869" s="9" t="str">
        <f>VLOOKUP($A869,Basis!$A:$P,9,FALSE)</f>
        <v>Blaricum</v>
      </c>
      <c r="H869" s="9" t="str">
        <f>VLOOKUP($A869,Basis!$A:$P,11,FALSE)</f>
        <v>REST</v>
      </c>
      <c r="I869" s="9" t="str">
        <f>VLOOKUP($A869,Basis!$A:$P,13,FALSE)</f>
        <v>OGDUO</v>
      </c>
      <c r="J869" s="9" t="str">
        <f>VLOOKUP($A869,Basis!$A:$P,16,FALSE)</f>
        <v>HMIDUO2019</v>
      </c>
    </row>
    <row r="870" spans="1:10" x14ac:dyDescent="0.25">
      <c r="A870" s="9" t="s">
        <v>130</v>
      </c>
      <c r="B870" s="9">
        <f>VLOOKUP($A870,Basis!$A:$P,4,FALSE)</f>
        <v>52.269966125488303</v>
      </c>
      <c r="C870" s="9">
        <f>VLOOKUP($A870,Basis!$A:$P,5,FALSE)</f>
        <v>5.2499561309814498</v>
      </c>
      <c r="D870" s="9" t="str">
        <f>VLOOKUP($A870,Basis!$A:$P,6,FALSE)</f>
        <v>Molenveenweg</v>
      </c>
      <c r="E870" s="9" t="str">
        <f>VLOOKUP($A870,Basis!$A:$P,7,FALSE)</f>
        <v>27</v>
      </c>
      <c r="F870" s="9" t="str">
        <f>VLOOKUP($A870,Basis!$A:$P,8,FALSE)</f>
        <v>1261TG</v>
      </c>
      <c r="G870" s="9" t="str">
        <f>VLOOKUP($A870,Basis!$A:$P,9,FALSE)</f>
        <v>Blaricum</v>
      </c>
      <c r="H870" s="9" t="str">
        <f>VLOOKUP($A870,Basis!$A:$P,11,FALSE)</f>
        <v>PMD</v>
      </c>
      <c r="I870" s="9" t="str">
        <f>VLOOKUP($A870,Basis!$A:$P,13,FALSE)</f>
        <v>OGDUO</v>
      </c>
      <c r="J870" s="9" t="str">
        <f>VLOOKUP($A870,Basis!$A:$P,16,FALSE)</f>
        <v>HMIDUO2019</v>
      </c>
    </row>
    <row r="871" spans="1:10" x14ac:dyDescent="0.25">
      <c r="A871" s="9" t="s">
        <v>110</v>
      </c>
      <c r="B871" s="9">
        <f>VLOOKUP($A871,Basis!$A:$P,4,FALSE)</f>
        <v>52.290653228759801</v>
      </c>
      <c r="C871" s="9">
        <f>VLOOKUP($A871,Basis!$A:$P,5,FALSE)</f>
        <v>5.2766790390014604</v>
      </c>
      <c r="D871" s="9" t="str">
        <f>VLOOKUP($A871,Basis!$A:$P,6,FALSE)</f>
        <v>Gooischedreef</v>
      </c>
      <c r="E871" s="9" t="str">
        <f>VLOOKUP($A871,Basis!$A:$P,7,FALSE)</f>
        <v>12</v>
      </c>
      <c r="F871" s="9" t="str">
        <f>VLOOKUP($A871,Basis!$A:$P,8,FALSE)</f>
        <v>1261WH</v>
      </c>
      <c r="G871" s="9" t="str">
        <f>VLOOKUP($A871,Basis!$A:$P,9,FALSE)</f>
        <v>Blaricum</v>
      </c>
      <c r="H871" s="9" t="str">
        <f>VLOOKUP($A871,Basis!$A:$P,11,FALSE)</f>
        <v>REST</v>
      </c>
      <c r="I871" s="9" t="str">
        <f>VLOOKUP($A871,Basis!$A:$P,13,FALSE)</f>
        <v>OGDUO</v>
      </c>
      <c r="J871" s="9" t="str">
        <f>VLOOKUP($A871,Basis!$A:$P,16,FALSE)</f>
        <v>HMIDUO2019</v>
      </c>
    </row>
    <row r="872" spans="1:10" x14ac:dyDescent="0.25">
      <c r="A872" s="9" t="s">
        <v>122</v>
      </c>
      <c r="B872" s="9">
        <f>VLOOKUP($A872,Basis!$A:$P,4,FALSE)</f>
        <v>52.290653228759801</v>
      </c>
      <c r="C872" s="9">
        <f>VLOOKUP($A872,Basis!$A:$P,5,FALSE)</f>
        <v>5.2766790390014604</v>
      </c>
      <c r="D872" s="9" t="str">
        <f>VLOOKUP($A872,Basis!$A:$P,6,FALSE)</f>
        <v>Gooischedreef</v>
      </c>
      <c r="E872" s="9" t="str">
        <f>VLOOKUP($A872,Basis!$A:$P,7,FALSE)</f>
        <v>12</v>
      </c>
      <c r="F872" s="9" t="str">
        <f>VLOOKUP($A872,Basis!$A:$P,8,FALSE)</f>
        <v>1261WH</v>
      </c>
      <c r="G872" s="9" t="str">
        <f>VLOOKUP($A872,Basis!$A:$P,9,FALSE)</f>
        <v>Blaricum</v>
      </c>
      <c r="H872" s="9" t="str">
        <f>VLOOKUP($A872,Basis!$A:$P,11,FALSE)</f>
        <v>PMD</v>
      </c>
      <c r="I872" s="9" t="str">
        <f>VLOOKUP($A872,Basis!$A:$P,13,FALSE)</f>
        <v>OGDUO</v>
      </c>
      <c r="J872" s="9" t="str">
        <f>VLOOKUP($A872,Basis!$A:$P,16,FALSE)</f>
        <v>HMIDUO2019</v>
      </c>
    </row>
    <row r="873" spans="1:10" x14ac:dyDescent="0.25">
      <c r="A873" s="9" t="s">
        <v>5492</v>
      </c>
      <c r="B873" s="9">
        <f>VLOOKUP($A873,Basis!$A:$P,4,FALSE)</f>
        <v>52.274503000000003</v>
      </c>
      <c r="C873" s="9">
        <f>VLOOKUP($A873,Basis!$A:$P,5,FALSE)</f>
        <v>5.242731</v>
      </c>
      <c r="D873" s="9" t="str">
        <f>VLOOKUP($A873,Basis!$A:$P,6,FALSE)</f>
        <v>Bergweg</v>
      </c>
      <c r="E873" s="9" t="str">
        <f>VLOOKUP($A873,Basis!$A:$P,7,FALSE)</f>
        <v>4</v>
      </c>
      <c r="F873" s="9" t="str">
        <f>VLOOKUP($A873,Basis!$A:$P,8,FALSE)</f>
        <v>1261XX</v>
      </c>
      <c r="G873" s="9" t="str">
        <f>VLOOKUP($A873,Basis!$A:$P,9,FALSE)</f>
        <v>Blaricum</v>
      </c>
      <c r="H873" s="9" t="str">
        <f>VLOOKUP($A873,Basis!$A:$P,11,FALSE)</f>
        <v>GLAS</v>
      </c>
      <c r="I873" s="9" t="str">
        <f>VLOOKUP($A873,Basis!$A:$P,13,FALSE)</f>
        <v>Ondergronds</v>
      </c>
      <c r="J873" s="9" t="str">
        <f>VLOOKUP($A873,Basis!$A:$P,16,FALSE)</f>
        <v>Onbekend</v>
      </c>
    </row>
    <row r="874" spans="1:10" x14ac:dyDescent="0.25">
      <c r="A874" s="9" t="s">
        <v>5497</v>
      </c>
      <c r="B874" s="9">
        <f>VLOOKUP($A874,Basis!$A:$P,4,FALSE)</f>
        <v>52.274503000000003</v>
      </c>
      <c r="C874" s="9">
        <f>VLOOKUP($A874,Basis!$A:$P,5,FALSE)</f>
        <v>5.242731</v>
      </c>
      <c r="D874" s="9" t="str">
        <f>VLOOKUP($A874,Basis!$A:$P,6,FALSE)</f>
        <v>Bergweg</v>
      </c>
      <c r="E874" s="9" t="str">
        <f>VLOOKUP($A874,Basis!$A:$P,7,FALSE)</f>
        <v>4</v>
      </c>
      <c r="F874" s="9" t="str">
        <f>VLOOKUP($A874,Basis!$A:$P,8,FALSE)</f>
        <v>1261XX</v>
      </c>
      <c r="G874" s="9" t="str">
        <f>VLOOKUP($A874,Basis!$A:$P,9,FALSE)</f>
        <v>Blaricum</v>
      </c>
      <c r="H874" s="9" t="str">
        <f>VLOOKUP($A874,Basis!$A:$P,11,FALSE)</f>
        <v>GLAS</v>
      </c>
      <c r="I874" s="9" t="str">
        <f>VLOOKUP($A874,Basis!$A:$P,13,FALSE)</f>
        <v>Ondergronds</v>
      </c>
      <c r="J874" s="9" t="str">
        <f>VLOOKUP($A874,Basis!$A:$P,16,FALSE)</f>
        <v>Onbekend</v>
      </c>
    </row>
    <row r="875" spans="1:10" x14ac:dyDescent="0.25">
      <c r="A875" s="9" t="s">
        <v>2922</v>
      </c>
      <c r="B875" s="9">
        <f>VLOOKUP($A875,Basis!$A:$P,4,FALSE)</f>
        <v>52.295620590497101</v>
      </c>
      <c r="C875" s="9">
        <f>VLOOKUP($A875,Basis!$A:$P,5,FALSE)</f>
        <v>5.2773960214157398</v>
      </c>
      <c r="D875" s="9" t="str">
        <f>VLOOKUP($A875,Basis!$A:$P,6,FALSE)</f>
        <v>Rode Beukplein</v>
      </c>
      <c r="E875" s="9" t="str">
        <f>VLOOKUP($A875,Basis!$A:$P,7,FALSE)</f>
        <v>9</v>
      </c>
      <c r="F875" s="9" t="str">
        <f>VLOOKUP($A875,Basis!$A:$P,8,FALSE)</f>
        <v>1261ZJ</v>
      </c>
      <c r="G875" s="9" t="str">
        <f>VLOOKUP($A875,Basis!$A:$P,9,FALSE)</f>
        <v>Blaricum</v>
      </c>
      <c r="H875" s="9" t="str">
        <f>VLOOKUP($A875,Basis!$A:$P,11,FALSE)</f>
        <v>REST</v>
      </c>
      <c r="I875" s="9" t="str">
        <f>VLOOKUP($A875,Basis!$A:$P,13,FALSE)</f>
        <v>OGDUO</v>
      </c>
      <c r="J875" s="9" t="str">
        <f>VLOOKUP($A875,Basis!$A:$P,16,FALSE)</f>
        <v>HMIDUO2019</v>
      </c>
    </row>
    <row r="876" spans="1:10" x14ac:dyDescent="0.25">
      <c r="A876" s="9" t="s">
        <v>146</v>
      </c>
      <c r="B876" s="9">
        <f>VLOOKUP($A876,Basis!$A:$P,4,FALSE)</f>
        <v>52.295619964599602</v>
      </c>
      <c r="C876" s="9">
        <f>VLOOKUP($A876,Basis!$A:$P,5,FALSE)</f>
        <v>5.2773962020873997</v>
      </c>
      <c r="D876" s="9" t="str">
        <f>VLOOKUP($A876,Basis!$A:$P,6,FALSE)</f>
        <v>Rode Beukplein</v>
      </c>
      <c r="E876" s="9" t="str">
        <f>VLOOKUP($A876,Basis!$A:$P,7,FALSE)</f>
        <v>9</v>
      </c>
      <c r="F876" s="9" t="str">
        <f>VLOOKUP($A876,Basis!$A:$P,8,FALSE)</f>
        <v>1261ZJ</v>
      </c>
      <c r="G876" s="9" t="str">
        <f>VLOOKUP($A876,Basis!$A:$P,9,FALSE)</f>
        <v>Blaricum</v>
      </c>
      <c r="H876" s="9" t="str">
        <f>VLOOKUP($A876,Basis!$A:$P,11,FALSE)</f>
        <v>PMD</v>
      </c>
      <c r="I876" s="9" t="str">
        <f>VLOOKUP($A876,Basis!$A:$P,13,FALSE)</f>
        <v>OGDUO</v>
      </c>
      <c r="J876" s="9" t="str">
        <f>VLOOKUP($A876,Basis!$A:$P,16,FALSE)</f>
        <v>HMIDUO2019</v>
      </c>
    </row>
    <row r="877" spans="1:10" x14ac:dyDescent="0.25">
      <c r="A877" s="9" t="s">
        <v>5259</v>
      </c>
      <c r="B877" s="9">
        <f>VLOOKUP($A877,Basis!$A:$P,4,FALSE)</f>
        <v>52.293349999999997</v>
      </c>
      <c r="C877" s="9">
        <f>VLOOKUP($A877,Basis!$A:$P,5,FALSE)</f>
        <v>5.2756189999999998</v>
      </c>
      <c r="D877" s="9" t="str">
        <f>VLOOKUP($A877,Basis!$A:$P,6,FALSE)</f>
        <v>Erfgooiersdreef</v>
      </c>
      <c r="E877" s="9" t="str">
        <f>VLOOKUP($A877,Basis!$A:$P,7,FALSE)</f>
        <v>30</v>
      </c>
      <c r="F877" s="9" t="str">
        <f>VLOOKUP($A877,Basis!$A:$P,8,FALSE)</f>
        <v>1261ZP</v>
      </c>
      <c r="G877" s="9" t="str">
        <f>VLOOKUP($A877,Basis!$A:$P,9,FALSE)</f>
        <v>Blaricum</v>
      </c>
      <c r="H877" s="9" t="str">
        <f>VLOOKUP($A877,Basis!$A:$P,11,FALSE)</f>
        <v>GLAS</v>
      </c>
      <c r="I877" s="9" t="str">
        <f>VLOOKUP($A877,Basis!$A:$P,13,FALSE)</f>
        <v>Ondergronds</v>
      </c>
      <c r="J877" s="9" t="str">
        <f>VLOOKUP($A877,Basis!$A:$P,16,FALSE)</f>
        <v>Onbekend</v>
      </c>
    </row>
    <row r="878" spans="1:10" x14ac:dyDescent="0.25">
      <c r="A878" s="9" t="s">
        <v>6087</v>
      </c>
      <c r="B878" s="9">
        <f>VLOOKUP($A878,Basis!$A:$P,4,FALSE)</f>
        <v>52.293351000000001</v>
      </c>
      <c r="C878" s="9">
        <f>VLOOKUP($A878,Basis!$A:$P,5,FALSE)</f>
        <v>5.2756189999999998</v>
      </c>
      <c r="D878" s="9" t="str">
        <f>VLOOKUP($A878,Basis!$A:$P,6,FALSE)</f>
        <v>Erfgooiersdreef</v>
      </c>
      <c r="E878" s="9" t="str">
        <f>VLOOKUP($A878,Basis!$A:$P,7,FALSE)</f>
        <v>30</v>
      </c>
      <c r="F878" s="9" t="str">
        <f>VLOOKUP($A878,Basis!$A:$P,8,FALSE)</f>
        <v>1261ZP</v>
      </c>
      <c r="G878" s="9" t="str">
        <f>VLOOKUP($A878,Basis!$A:$P,9,FALSE)</f>
        <v>Blaricum</v>
      </c>
      <c r="H878" s="9" t="str">
        <f>VLOOKUP($A878,Basis!$A:$P,11,FALSE)</f>
        <v>OPK</v>
      </c>
      <c r="I878" s="9" t="str">
        <f>VLOOKUP($A878,Basis!$A:$P,13,FALSE)</f>
        <v>Ondergronds</v>
      </c>
      <c r="J878" s="9" t="str">
        <f>VLOOKUP($A878,Basis!$A:$P,16,FALSE)</f>
        <v>BAMRUB2016</v>
      </c>
    </row>
    <row r="879" spans="1:10" x14ac:dyDescent="0.25">
      <c r="A879" s="9" t="s">
        <v>2780</v>
      </c>
      <c r="B879" s="9">
        <f>VLOOKUP($A879,Basis!$A:$P,4,FALSE)</f>
        <v>52.292479849469203</v>
      </c>
      <c r="C879" s="9">
        <f>VLOOKUP($A879,Basis!$A:$P,5,FALSE)</f>
        <v>5.2745668776382502</v>
      </c>
      <c r="D879" s="9" t="str">
        <f>VLOOKUP($A879,Basis!$A:$P,6,FALSE)</f>
        <v>Erfgooiersdreef</v>
      </c>
      <c r="E879" s="9" t="str">
        <f>VLOOKUP($A879,Basis!$A:$P,7,FALSE)</f>
        <v>29</v>
      </c>
      <c r="F879" s="9" t="str">
        <f>VLOOKUP($A879,Basis!$A:$P,8,FALSE)</f>
        <v>1261ZP</v>
      </c>
      <c r="G879" s="9" t="str">
        <f>VLOOKUP($A879,Basis!$A:$P,9,FALSE)</f>
        <v>Blaricum</v>
      </c>
      <c r="H879" s="9" t="str">
        <f>VLOOKUP($A879,Basis!$A:$P,11,FALSE)</f>
        <v>REST</v>
      </c>
      <c r="I879" s="9" t="str">
        <f>VLOOKUP($A879,Basis!$A:$P,13,FALSE)</f>
        <v>OGDUO</v>
      </c>
      <c r="J879" s="9" t="str">
        <f>VLOOKUP($A879,Basis!$A:$P,16,FALSE)</f>
        <v>HMIDUO2019</v>
      </c>
    </row>
    <row r="880" spans="1:10" x14ac:dyDescent="0.25">
      <c r="A880" s="9" t="s">
        <v>103</v>
      </c>
      <c r="B880" s="9">
        <f>VLOOKUP($A880,Basis!$A:$P,4,FALSE)</f>
        <v>52.293136596679702</v>
      </c>
      <c r="C880" s="9">
        <f>VLOOKUP($A880,Basis!$A:$P,5,FALSE)</f>
        <v>5.2751607894897496</v>
      </c>
      <c r="D880" s="9" t="str">
        <f>VLOOKUP($A880,Basis!$A:$P,6,FALSE)</f>
        <v>Erfgooiersdreef</v>
      </c>
      <c r="E880" s="9" t="str">
        <f>VLOOKUP($A880,Basis!$A:$P,7,FALSE)</f>
        <v>25</v>
      </c>
      <c r="F880" s="9" t="str">
        <f>VLOOKUP($A880,Basis!$A:$P,8,FALSE)</f>
        <v>1261ZP</v>
      </c>
      <c r="G880" s="9" t="str">
        <f>VLOOKUP($A880,Basis!$A:$P,9,FALSE)</f>
        <v>Blaricum</v>
      </c>
      <c r="H880" s="9" t="str">
        <f>VLOOKUP($A880,Basis!$A:$P,11,FALSE)</f>
        <v>REST</v>
      </c>
      <c r="I880" s="9" t="str">
        <f>VLOOKUP($A880,Basis!$A:$P,13,FALSE)</f>
        <v>OGDUO</v>
      </c>
      <c r="J880" s="9" t="str">
        <f>VLOOKUP($A880,Basis!$A:$P,16,FALSE)</f>
        <v>HMIDUO2019</v>
      </c>
    </row>
    <row r="881" spans="1:10" x14ac:dyDescent="0.25">
      <c r="A881" s="9" t="s">
        <v>2080</v>
      </c>
      <c r="B881" s="9">
        <f>VLOOKUP($A881,Basis!$A:$P,4,FALSE)</f>
        <v>52.293351000000001</v>
      </c>
      <c r="C881" s="9">
        <f>VLOOKUP($A881,Basis!$A:$P,5,FALSE)</f>
        <v>5.2756189999999998</v>
      </c>
      <c r="D881" s="9" t="str">
        <f>VLOOKUP($A881,Basis!$A:$P,6,FALSE)</f>
        <v>Erfgooiersdreef</v>
      </c>
      <c r="E881" s="9" t="str">
        <f>VLOOKUP($A881,Basis!$A:$P,7,FALSE)</f>
        <v>30</v>
      </c>
      <c r="F881" s="9" t="str">
        <f>VLOOKUP($A881,Basis!$A:$P,8,FALSE)</f>
        <v>1261ZP</v>
      </c>
      <c r="G881" s="9" t="str">
        <f>VLOOKUP($A881,Basis!$A:$P,9,FALSE)</f>
        <v>Blaricum</v>
      </c>
      <c r="H881" s="9" t="str">
        <f>VLOOKUP($A881,Basis!$A:$P,11,FALSE)</f>
        <v>PMD</v>
      </c>
      <c r="I881" s="9" t="str">
        <f>VLOOKUP($A881,Basis!$A:$P,13,FALSE)</f>
        <v>Ondergronds</v>
      </c>
      <c r="J881" s="9" t="str">
        <f>VLOOKUP($A881,Basis!$A:$P,16,FALSE)</f>
        <v>HMISOL2019</v>
      </c>
    </row>
    <row r="882" spans="1:10" x14ac:dyDescent="0.25">
      <c r="A882" s="9" t="s">
        <v>158</v>
      </c>
      <c r="B882" s="9">
        <f>VLOOKUP($A882,Basis!$A:$P,4,FALSE)</f>
        <v>52.293136596679702</v>
      </c>
      <c r="C882" s="9">
        <f>VLOOKUP($A882,Basis!$A:$P,5,FALSE)</f>
        <v>5.2751607894897496</v>
      </c>
      <c r="D882" s="9" t="str">
        <f>VLOOKUP($A882,Basis!$A:$P,6,FALSE)</f>
        <v>Erfgooiersdreef</v>
      </c>
      <c r="E882" s="9" t="str">
        <f>VLOOKUP($A882,Basis!$A:$P,7,FALSE)</f>
        <v>25</v>
      </c>
      <c r="F882" s="9" t="str">
        <f>VLOOKUP($A882,Basis!$A:$P,8,FALSE)</f>
        <v>1261ZP</v>
      </c>
      <c r="G882" s="9" t="str">
        <f>VLOOKUP($A882,Basis!$A:$P,9,FALSE)</f>
        <v>Blaricum</v>
      </c>
      <c r="H882" s="9" t="str">
        <f>VLOOKUP($A882,Basis!$A:$P,11,FALSE)</f>
        <v>PMD</v>
      </c>
      <c r="I882" s="9" t="str">
        <f>VLOOKUP($A882,Basis!$A:$P,13,FALSE)</f>
        <v>OGDUO</v>
      </c>
      <c r="J882" s="9" t="str">
        <f>VLOOKUP($A882,Basis!$A:$P,16,FALSE)</f>
        <v>HMIDUO2019</v>
      </c>
    </row>
    <row r="883" spans="1:10" x14ac:dyDescent="0.25">
      <c r="A883" s="9" t="s">
        <v>942</v>
      </c>
      <c r="B883" s="9">
        <f>VLOOKUP($A883,Basis!$A:$P,4,FALSE)</f>
        <v>52.29248046875</v>
      </c>
      <c r="C883" s="9">
        <f>VLOOKUP($A883,Basis!$A:$P,5,FALSE)</f>
        <v>5.2745666503906303</v>
      </c>
      <c r="D883" s="9" t="str">
        <f>VLOOKUP($A883,Basis!$A:$P,6,FALSE)</f>
        <v>Erfgooiersdreef</v>
      </c>
      <c r="E883" s="9" t="str">
        <f>VLOOKUP($A883,Basis!$A:$P,7,FALSE)</f>
        <v>29</v>
      </c>
      <c r="F883" s="9" t="str">
        <f>VLOOKUP($A883,Basis!$A:$P,8,FALSE)</f>
        <v>1261ZP</v>
      </c>
      <c r="G883" s="9" t="str">
        <f>VLOOKUP($A883,Basis!$A:$P,9,FALSE)</f>
        <v>Blaricum</v>
      </c>
      <c r="H883" s="9" t="str">
        <f>VLOOKUP($A883,Basis!$A:$P,11,FALSE)</f>
        <v>PMD</v>
      </c>
      <c r="I883" s="9" t="str">
        <f>VLOOKUP($A883,Basis!$A:$P,13,FALSE)</f>
        <v>OGDUO</v>
      </c>
      <c r="J883" s="9" t="str">
        <f>VLOOKUP($A883,Basis!$A:$P,16,FALSE)</f>
        <v>HMIDUO2019</v>
      </c>
    </row>
    <row r="884" spans="1:10" x14ac:dyDescent="0.25">
      <c r="A884" s="9" t="s">
        <v>152</v>
      </c>
      <c r="B884" s="9">
        <f>VLOOKUP($A884,Basis!$A:$P,4,FALSE)</f>
        <v>52.290901184082003</v>
      </c>
      <c r="C884" s="9">
        <f>VLOOKUP($A884,Basis!$A:$P,5,FALSE)</f>
        <v>5.2733101844787598</v>
      </c>
      <c r="D884" s="9" t="str">
        <f>VLOOKUP($A884,Basis!$A:$P,6,FALSE)</f>
        <v>Cederplein</v>
      </c>
      <c r="E884" s="9" t="str">
        <f>VLOOKUP($A884,Basis!$A:$P,7,FALSE)</f>
        <v>19</v>
      </c>
      <c r="F884" s="9" t="str">
        <f>VLOOKUP($A884,Basis!$A:$P,8,FALSE)</f>
        <v>1261ZV</v>
      </c>
      <c r="G884" s="9" t="str">
        <f>VLOOKUP($A884,Basis!$A:$P,9,FALSE)</f>
        <v>Blaricum</v>
      </c>
      <c r="H884" s="9" t="str">
        <f>VLOOKUP($A884,Basis!$A:$P,11,FALSE)</f>
        <v>REST</v>
      </c>
      <c r="I884" s="9" t="str">
        <f>VLOOKUP($A884,Basis!$A:$P,13,FALSE)</f>
        <v>OGDUO</v>
      </c>
      <c r="J884" s="9" t="str">
        <f>VLOOKUP($A884,Basis!$A:$P,16,FALSE)</f>
        <v>HMIDUO2019</v>
      </c>
    </row>
    <row r="885" spans="1:10" x14ac:dyDescent="0.25">
      <c r="A885" s="9" t="s">
        <v>1575</v>
      </c>
      <c r="B885" s="9">
        <f>VLOOKUP($A885,Basis!$A:$P,4,FALSE)</f>
        <v>52.290901184082003</v>
      </c>
      <c r="C885" s="9">
        <f>VLOOKUP($A885,Basis!$A:$P,5,FALSE)</f>
        <v>5.2733101844787598</v>
      </c>
      <c r="D885" s="9" t="str">
        <f>VLOOKUP($A885,Basis!$A:$P,6,FALSE)</f>
        <v>Cederplein</v>
      </c>
      <c r="E885" s="9" t="str">
        <f>VLOOKUP($A885,Basis!$A:$P,7,FALSE)</f>
        <v>19</v>
      </c>
      <c r="F885" s="9" t="str">
        <f>VLOOKUP($A885,Basis!$A:$P,8,FALSE)</f>
        <v>1261ZV</v>
      </c>
      <c r="G885" s="9" t="str">
        <f>VLOOKUP($A885,Basis!$A:$P,9,FALSE)</f>
        <v>Blaricum</v>
      </c>
      <c r="H885" s="9" t="str">
        <f>VLOOKUP($A885,Basis!$A:$P,11,FALSE)</f>
        <v>PMD</v>
      </c>
      <c r="I885" s="9" t="str">
        <f>VLOOKUP($A885,Basis!$A:$P,13,FALSE)</f>
        <v>OGDUO</v>
      </c>
      <c r="J885" s="9" t="str">
        <f>VLOOKUP($A885,Basis!$A:$P,16,FALSE)</f>
        <v>HMIDUO2019</v>
      </c>
    </row>
    <row r="886" spans="1:10" x14ac:dyDescent="0.25">
      <c r="A886" s="9" t="s">
        <v>2573</v>
      </c>
      <c r="B886" s="9">
        <f>VLOOKUP($A886,Basis!$A:$P,4,FALSE)</f>
        <v>52.290805648129698</v>
      </c>
      <c r="C886" s="9">
        <f>VLOOKUP($A886,Basis!$A:$P,5,FALSE)</f>
        <v>5.2711819298614504</v>
      </c>
      <c r="D886" s="9" t="str">
        <f>VLOOKUP($A886,Basis!$A:$P,6,FALSE)</f>
        <v>Stroomzijde</v>
      </c>
      <c r="E886" s="9" t="str">
        <f>VLOOKUP($A886,Basis!$A:$P,7,FALSE)</f>
        <v>6B</v>
      </c>
      <c r="F886" s="9" t="str">
        <f>VLOOKUP($A886,Basis!$A:$P,8,FALSE)</f>
        <v>1261ZW</v>
      </c>
      <c r="G886" s="9" t="str">
        <f>VLOOKUP($A886,Basis!$A:$P,9,FALSE)</f>
        <v>Blaricum</v>
      </c>
      <c r="H886" s="9" t="str">
        <f>VLOOKUP($A886,Basis!$A:$P,11,FALSE)</f>
        <v>REST</v>
      </c>
      <c r="I886" s="9" t="str">
        <f>VLOOKUP($A886,Basis!$A:$P,13,FALSE)</f>
        <v>Ondergronds</v>
      </c>
      <c r="J886" s="9" t="str">
        <f>VLOOKUP($A886,Basis!$A:$P,16,FALSE)</f>
        <v>HMISOL2011</v>
      </c>
    </row>
    <row r="887" spans="1:10" x14ac:dyDescent="0.25">
      <c r="A887" s="9" t="s">
        <v>2567</v>
      </c>
      <c r="B887" s="9">
        <f>VLOOKUP($A887,Basis!$A:$P,4,FALSE)</f>
        <v>52.290740269285003</v>
      </c>
      <c r="C887" s="9">
        <f>VLOOKUP($A887,Basis!$A:$P,5,FALSE)</f>
        <v>5.2711851149846503</v>
      </c>
      <c r="D887" s="9" t="str">
        <f>VLOOKUP($A887,Basis!$A:$P,6,FALSE)</f>
        <v>Stroomzijde</v>
      </c>
      <c r="E887" s="9" t="str">
        <f>VLOOKUP($A887,Basis!$A:$P,7,FALSE)</f>
        <v>6B</v>
      </c>
      <c r="F887" s="9" t="str">
        <f>VLOOKUP($A887,Basis!$A:$P,8,FALSE)</f>
        <v>1261ZW</v>
      </c>
      <c r="G887" s="9" t="str">
        <f>VLOOKUP($A887,Basis!$A:$P,9,FALSE)</f>
        <v>Blaricum</v>
      </c>
      <c r="H887" s="9" t="str">
        <f>VLOOKUP($A887,Basis!$A:$P,11,FALSE)</f>
        <v>PMD</v>
      </c>
      <c r="I887" s="9" t="str">
        <f>VLOOKUP($A887,Basis!$A:$P,13,FALSE)</f>
        <v>Ondergronds</v>
      </c>
      <c r="J887" s="9" t="str">
        <f>VLOOKUP($A887,Basis!$A:$P,16,FALSE)</f>
        <v>HMISOL2011</v>
      </c>
    </row>
    <row r="888" spans="1:10" x14ac:dyDescent="0.25">
      <c r="A888" s="9" t="s">
        <v>4955</v>
      </c>
      <c r="B888" s="9">
        <f>VLOOKUP($A888,Basis!$A:$P,4,FALSE)</f>
        <v>52.292690999999998</v>
      </c>
      <c r="C888" s="9">
        <f>VLOOKUP($A888,Basis!$A:$P,5,FALSE)</f>
        <v>5.2802449999999999</v>
      </c>
      <c r="D888" s="9" t="str">
        <f>VLOOKUP($A888,Basis!$A:$P,6,FALSE)</f>
        <v>Zuiderzeedreef</v>
      </c>
      <c r="E888" s="9" t="str">
        <f>VLOOKUP($A888,Basis!$A:$P,7,FALSE)</f>
        <v>9A</v>
      </c>
      <c r="F888" s="9" t="str">
        <f>VLOOKUP($A888,Basis!$A:$P,8,FALSE)</f>
        <v>1262AE</v>
      </c>
      <c r="G888" s="9" t="str">
        <f>VLOOKUP($A888,Basis!$A:$P,9,FALSE)</f>
        <v>Blaricum</v>
      </c>
      <c r="H888" s="9" t="str">
        <f>VLOOKUP($A888,Basis!$A:$P,11,FALSE)</f>
        <v>GFT</v>
      </c>
      <c r="I888" s="9" t="str">
        <f>VLOOKUP($A888,Basis!$A:$P,13,FALSE)</f>
        <v>Bovengronds</v>
      </c>
      <c r="J888" s="9" t="str">
        <f>VLOOKUP($A888,Basis!$A:$P,16,FALSE)</f>
        <v>MCBG242022</v>
      </c>
    </row>
    <row r="889" spans="1:10" x14ac:dyDescent="0.25">
      <c r="A889" s="9" t="s">
        <v>2924</v>
      </c>
      <c r="B889" s="9">
        <f>VLOOKUP($A889,Basis!$A:$P,4,FALSE)</f>
        <v>52.292690999999998</v>
      </c>
      <c r="C889" s="9">
        <f>VLOOKUP($A889,Basis!$A:$P,5,FALSE)</f>
        <v>5.2802449999999999</v>
      </c>
      <c r="D889" s="9" t="str">
        <f>VLOOKUP($A889,Basis!$A:$P,6,FALSE)</f>
        <v>Zuiderzeedreef</v>
      </c>
      <c r="E889" s="9" t="str">
        <f>VLOOKUP($A889,Basis!$A:$P,7,FALSE)</f>
        <v>9A</v>
      </c>
      <c r="F889" s="9" t="str">
        <f>VLOOKUP($A889,Basis!$A:$P,8,FALSE)</f>
        <v>1262AE</v>
      </c>
      <c r="G889" s="9" t="str">
        <f>VLOOKUP($A889,Basis!$A:$P,9,FALSE)</f>
        <v>Blaricum</v>
      </c>
      <c r="H889" s="9" t="str">
        <f>VLOOKUP($A889,Basis!$A:$P,11,FALSE)</f>
        <v>REST</v>
      </c>
      <c r="I889" s="9" t="str">
        <f>VLOOKUP($A889,Basis!$A:$P,13,FALSE)</f>
        <v>OGDUO</v>
      </c>
      <c r="J889" s="9" t="str">
        <f>VLOOKUP($A889,Basis!$A:$P,16,FALSE)</f>
        <v>HMIDUO2019</v>
      </c>
    </row>
    <row r="890" spans="1:10" x14ac:dyDescent="0.25">
      <c r="A890" s="9" t="s">
        <v>3967</v>
      </c>
      <c r="B890" s="9">
        <f>VLOOKUP($A890,Basis!$A:$P,4,FALSE)</f>
        <v>52.292690277099602</v>
      </c>
      <c r="C890" s="9">
        <f>VLOOKUP($A890,Basis!$A:$P,5,FALSE)</f>
        <v>5.2802448272705096</v>
      </c>
      <c r="D890" s="9" t="str">
        <f>VLOOKUP($A890,Basis!$A:$P,6,FALSE)</f>
        <v>Zuiderzeedreef</v>
      </c>
      <c r="E890" s="9" t="str">
        <f>VLOOKUP($A890,Basis!$A:$P,7,FALSE)</f>
        <v>9A</v>
      </c>
      <c r="F890" s="9" t="str">
        <f>VLOOKUP($A890,Basis!$A:$P,8,FALSE)</f>
        <v>1262AE</v>
      </c>
      <c r="G890" s="9" t="str">
        <f>VLOOKUP($A890,Basis!$A:$P,9,FALSE)</f>
        <v>Blaricum</v>
      </c>
      <c r="H890" s="9" t="str">
        <f>VLOOKUP($A890,Basis!$A:$P,11,FALSE)</f>
        <v>PMD</v>
      </c>
      <c r="I890" s="9" t="str">
        <f>VLOOKUP($A890,Basis!$A:$P,13,FALSE)</f>
        <v>OGDUO</v>
      </c>
      <c r="J890" s="9" t="str">
        <f>VLOOKUP($A890,Basis!$A:$P,16,FALSE)</f>
        <v>HMIDUO2019</v>
      </c>
    </row>
    <row r="891" spans="1:10" x14ac:dyDescent="0.25">
      <c r="A891" s="9" t="s">
        <v>320</v>
      </c>
      <c r="B891" s="9">
        <f>VLOOKUP($A891,Basis!$A:$P,4,FALSE)</f>
        <v>52.294589996337898</v>
      </c>
      <c r="C891" s="9">
        <f>VLOOKUP($A891,Basis!$A:$P,5,FALSE)</f>
        <v>5.2786240577697798</v>
      </c>
      <c r="D891" s="9" t="str">
        <f>VLOOKUP($A891,Basis!$A:$P,6,FALSE)</f>
        <v>Erfgooiersdreef</v>
      </c>
      <c r="E891" s="9" t="str">
        <f>VLOOKUP($A891,Basis!$A:$P,7,FALSE)</f>
        <v>51</v>
      </c>
      <c r="F891" s="9" t="str">
        <f>VLOOKUP($A891,Basis!$A:$P,8,FALSE)</f>
        <v>1262AL</v>
      </c>
      <c r="G891" s="9" t="str">
        <f>VLOOKUP($A891,Basis!$A:$P,9,FALSE)</f>
        <v>Blaricum</v>
      </c>
      <c r="H891" s="9" t="str">
        <f>VLOOKUP($A891,Basis!$A:$P,11,FALSE)</f>
        <v>REST</v>
      </c>
      <c r="I891" s="9" t="str">
        <f>VLOOKUP($A891,Basis!$A:$P,13,FALSE)</f>
        <v>OGDUO</v>
      </c>
      <c r="J891" s="9" t="str">
        <f>VLOOKUP($A891,Basis!$A:$P,16,FALSE)</f>
        <v>HMIDUO2019</v>
      </c>
    </row>
    <row r="892" spans="1:10" x14ac:dyDescent="0.25">
      <c r="A892" s="9" t="s">
        <v>297</v>
      </c>
      <c r="B892" s="9">
        <f>VLOOKUP($A892,Basis!$A:$P,4,FALSE)</f>
        <v>52.294589996337898</v>
      </c>
      <c r="C892" s="9">
        <f>VLOOKUP($A892,Basis!$A:$P,5,FALSE)</f>
        <v>5.2786240577697798</v>
      </c>
      <c r="D892" s="9" t="str">
        <f>VLOOKUP($A892,Basis!$A:$P,6,FALSE)</f>
        <v>Erfgooiersdreef</v>
      </c>
      <c r="E892" s="9" t="str">
        <f>VLOOKUP($A892,Basis!$A:$P,7,FALSE)</f>
        <v>51</v>
      </c>
      <c r="F892" s="9" t="str">
        <f>VLOOKUP($A892,Basis!$A:$P,8,FALSE)</f>
        <v>1262AL</v>
      </c>
      <c r="G892" s="9" t="str">
        <f>VLOOKUP($A892,Basis!$A:$P,9,FALSE)</f>
        <v>Blaricum</v>
      </c>
      <c r="H892" s="9" t="str">
        <f>VLOOKUP($A892,Basis!$A:$P,11,FALSE)</f>
        <v>PMD</v>
      </c>
      <c r="I892" s="9" t="str">
        <f>VLOOKUP($A892,Basis!$A:$P,13,FALSE)</f>
        <v>OGDUO</v>
      </c>
      <c r="J892" s="9" t="str">
        <f>VLOOKUP($A892,Basis!$A:$P,16,FALSE)</f>
        <v>HMIDUO2019</v>
      </c>
    </row>
    <row r="893" spans="1:10" x14ac:dyDescent="0.25">
      <c r="A893" s="9" t="s">
        <v>4214</v>
      </c>
      <c r="B893" s="9">
        <f>VLOOKUP($A893,Basis!$A:$P,4,FALSE)</f>
        <v>52.292727999999997</v>
      </c>
      <c r="C893" s="9">
        <f>VLOOKUP($A893,Basis!$A:$P,5,FALSE)</f>
        <v>5.2847010000000001</v>
      </c>
      <c r="D893" s="9" t="str">
        <f>VLOOKUP($A893,Basis!$A:$P,6,FALSE)</f>
        <v>Rueterlaan</v>
      </c>
      <c r="E893" s="9" t="str">
        <f>VLOOKUP($A893,Basis!$A:$P,7,FALSE)</f>
        <v>19</v>
      </c>
      <c r="F893" s="9" t="str">
        <f>VLOOKUP($A893,Basis!$A:$P,8,FALSE)</f>
        <v>1262BA</v>
      </c>
      <c r="G893" s="9" t="str">
        <f>VLOOKUP($A893,Basis!$A:$P,9,FALSE)</f>
        <v>Blaricum</v>
      </c>
      <c r="H893" s="9" t="str">
        <f>VLOOKUP($A893,Basis!$A:$P,11,FALSE)</f>
        <v>GFT</v>
      </c>
      <c r="I893" s="9" t="str">
        <f>VLOOKUP($A893,Basis!$A:$P,13,FALSE)</f>
        <v>Bovengronds</v>
      </c>
      <c r="J893" s="9" t="str">
        <f>VLOOKUP($A893,Basis!$A:$P,16,FALSE)</f>
        <v>MCBG242021</v>
      </c>
    </row>
    <row r="894" spans="1:10" x14ac:dyDescent="0.25">
      <c r="A894" s="9" t="s">
        <v>4819</v>
      </c>
      <c r="B894" s="9">
        <f>VLOOKUP($A894,Basis!$A:$P,4,FALSE)</f>
        <v>52.292727999999997</v>
      </c>
      <c r="C894" s="9">
        <f>VLOOKUP($A894,Basis!$A:$P,5,FALSE)</f>
        <v>5.2847010000000001</v>
      </c>
      <c r="D894" s="9" t="str">
        <f>VLOOKUP($A894,Basis!$A:$P,6,FALSE)</f>
        <v>Rueterlaan</v>
      </c>
      <c r="E894" s="9" t="str">
        <f>VLOOKUP($A894,Basis!$A:$P,7,FALSE)</f>
        <v>19</v>
      </c>
      <c r="F894" s="9" t="str">
        <f>VLOOKUP($A894,Basis!$A:$P,8,FALSE)</f>
        <v>1262BA</v>
      </c>
      <c r="G894" s="9" t="str">
        <f>VLOOKUP($A894,Basis!$A:$P,9,FALSE)</f>
        <v>Blaricum</v>
      </c>
      <c r="H894" s="9" t="str">
        <f>VLOOKUP($A894,Basis!$A:$P,11,FALSE)</f>
        <v>OPK</v>
      </c>
      <c r="I894" s="9" t="str">
        <f>VLOOKUP($A894,Basis!$A:$P,13,FALSE)</f>
        <v>Ondergronds</v>
      </c>
      <c r="J894" s="9" t="str">
        <f>VLOOKUP($A894,Basis!$A:$P,16,FALSE)</f>
        <v>HMISOL2021</v>
      </c>
    </row>
    <row r="895" spans="1:10" x14ac:dyDescent="0.25">
      <c r="A895" s="9" t="s">
        <v>4857</v>
      </c>
      <c r="B895" s="9">
        <f>VLOOKUP($A895,Basis!$A:$P,4,FALSE)</f>
        <v>52.292727999999997</v>
      </c>
      <c r="C895" s="9">
        <f>VLOOKUP($A895,Basis!$A:$P,5,FALSE)</f>
        <v>5.2847010000000001</v>
      </c>
      <c r="D895" s="9" t="str">
        <f>VLOOKUP($A895,Basis!$A:$P,6,FALSE)</f>
        <v>Rueterlaan</v>
      </c>
      <c r="E895" s="9" t="str">
        <f>VLOOKUP($A895,Basis!$A:$P,7,FALSE)</f>
        <v>19</v>
      </c>
      <c r="F895" s="9" t="str">
        <f>VLOOKUP($A895,Basis!$A:$P,8,FALSE)</f>
        <v>1262BA</v>
      </c>
      <c r="G895" s="9" t="str">
        <f>VLOOKUP($A895,Basis!$A:$P,9,FALSE)</f>
        <v>Blaricum</v>
      </c>
      <c r="H895" s="9" t="str">
        <f>VLOOKUP($A895,Basis!$A:$P,11,FALSE)</f>
        <v>REST</v>
      </c>
      <c r="I895" s="9" t="str">
        <f>VLOOKUP($A895,Basis!$A:$P,13,FALSE)</f>
        <v>OGDUO</v>
      </c>
      <c r="J895" s="9" t="str">
        <f>VLOOKUP($A895,Basis!$A:$P,16,FALSE)</f>
        <v>HMIDUO2021</v>
      </c>
    </row>
    <row r="896" spans="1:10" x14ac:dyDescent="0.25">
      <c r="A896" s="9" t="s">
        <v>4794</v>
      </c>
      <c r="B896" s="9">
        <f>VLOOKUP($A896,Basis!$A:$P,4,FALSE)</f>
        <v>52.292727999999997</v>
      </c>
      <c r="C896" s="9">
        <f>VLOOKUP($A896,Basis!$A:$P,5,FALSE)</f>
        <v>5.2847010000000001</v>
      </c>
      <c r="D896" s="9" t="str">
        <f>VLOOKUP($A896,Basis!$A:$P,6,FALSE)</f>
        <v>Rueterlaan</v>
      </c>
      <c r="E896" s="9" t="str">
        <f>VLOOKUP($A896,Basis!$A:$P,7,FALSE)</f>
        <v>19</v>
      </c>
      <c r="F896" s="9" t="str">
        <f>VLOOKUP($A896,Basis!$A:$P,8,FALSE)</f>
        <v>1262BA</v>
      </c>
      <c r="G896" s="9" t="str">
        <f>VLOOKUP($A896,Basis!$A:$P,9,FALSE)</f>
        <v>Blaricum</v>
      </c>
      <c r="H896" s="9" t="str">
        <f>VLOOKUP($A896,Basis!$A:$P,11,FALSE)</f>
        <v>PMD</v>
      </c>
      <c r="I896" s="9" t="str">
        <f>VLOOKUP($A896,Basis!$A:$P,13,FALSE)</f>
        <v>OGDUO</v>
      </c>
      <c r="J896" s="9" t="str">
        <f>VLOOKUP($A896,Basis!$A:$P,16,FALSE)</f>
        <v>HMIDUO2021</v>
      </c>
    </row>
    <row r="897" spans="1:10" x14ac:dyDescent="0.25">
      <c r="A897" s="9" t="s">
        <v>5643</v>
      </c>
      <c r="B897" s="9">
        <f>VLOOKUP($A897,Basis!$A:$P,4,FALSE)</f>
        <v>52.300815999999998</v>
      </c>
      <c r="C897" s="9">
        <f>VLOOKUP($A897,Basis!$A:$P,5,FALSE)</f>
        <v>5.2374210000000003</v>
      </c>
      <c r="D897" s="9" t="str">
        <f>VLOOKUP($A897,Basis!$A:$P,6,FALSE)</f>
        <v>Havenstraat</v>
      </c>
      <c r="E897" s="9" t="str">
        <f>VLOOKUP($A897,Basis!$A:$P,7,FALSE)</f>
        <v>41</v>
      </c>
      <c r="F897" s="9" t="str">
        <f>VLOOKUP($A897,Basis!$A:$P,8,FALSE)</f>
        <v>1271AC</v>
      </c>
      <c r="G897" s="9" t="str">
        <f>VLOOKUP($A897,Basis!$A:$P,9,FALSE)</f>
        <v>Huizen</v>
      </c>
      <c r="H897" s="9" t="str">
        <f>VLOOKUP($A897,Basis!$A:$P,11,FALSE)</f>
        <v>GLAS</v>
      </c>
      <c r="I897" s="9" t="str">
        <f>VLOOKUP($A897,Basis!$A:$P,13,FALSE)</f>
        <v>Bovengronds</v>
      </c>
      <c r="J897" s="9" t="str">
        <f>VLOOKUP($A897,Basis!$A:$P,16,FALSE)</f>
        <v>Onbekend</v>
      </c>
    </row>
    <row r="898" spans="1:10" x14ac:dyDescent="0.25">
      <c r="A898" s="9" t="s">
        <v>5647</v>
      </c>
      <c r="B898" s="9">
        <f>VLOOKUP($A898,Basis!$A:$P,4,FALSE)</f>
        <v>52.303607</v>
      </c>
      <c r="C898" s="9">
        <f>VLOOKUP($A898,Basis!$A:$P,5,FALSE)</f>
        <v>5.242807</v>
      </c>
      <c r="D898" s="9" t="str">
        <f>VLOOKUP($A898,Basis!$A:$P,6,FALSE)</f>
        <v>Ambachtsweg</v>
      </c>
      <c r="E898" s="9" t="str">
        <f>VLOOKUP($A898,Basis!$A:$P,7,FALSE)</f>
        <v>13</v>
      </c>
      <c r="F898" s="9" t="str">
        <f>VLOOKUP($A898,Basis!$A:$P,8,FALSE)</f>
        <v>1271AL</v>
      </c>
      <c r="G898" s="9" t="str">
        <f>VLOOKUP($A898,Basis!$A:$P,9,FALSE)</f>
        <v>Huizen</v>
      </c>
      <c r="H898" s="9" t="str">
        <f>VLOOKUP($A898,Basis!$A:$P,11,FALSE)</f>
        <v>GLAS</v>
      </c>
      <c r="I898" s="9" t="str">
        <f>VLOOKUP($A898,Basis!$A:$P,13,FALSE)</f>
        <v>Bovengronds</v>
      </c>
      <c r="J898" s="9" t="str">
        <f>VLOOKUP($A898,Basis!$A:$P,16,FALSE)</f>
        <v>Onbekend</v>
      </c>
    </row>
    <row r="899" spans="1:10" x14ac:dyDescent="0.25">
      <c r="A899" s="9" t="s">
        <v>5651</v>
      </c>
      <c r="B899" s="9">
        <f>VLOOKUP($A899,Basis!$A:$P,4,FALSE)</f>
        <v>52.303607</v>
      </c>
      <c r="C899" s="9">
        <f>VLOOKUP($A899,Basis!$A:$P,5,FALSE)</f>
        <v>5.242807</v>
      </c>
      <c r="D899" s="9" t="str">
        <f>VLOOKUP($A899,Basis!$A:$P,6,FALSE)</f>
        <v>Ambachtsweg</v>
      </c>
      <c r="E899" s="9" t="str">
        <f>VLOOKUP($A899,Basis!$A:$P,7,FALSE)</f>
        <v>13</v>
      </c>
      <c r="F899" s="9" t="str">
        <f>VLOOKUP($A899,Basis!$A:$P,8,FALSE)</f>
        <v>1271AL</v>
      </c>
      <c r="G899" s="9" t="str">
        <f>VLOOKUP($A899,Basis!$A:$P,9,FALSE)</f>
        <v>Huizen</v>
      </c>
      <c r="H899" s="9" t="str">
        <f>VLOOKUP($A899,Basis!$A:$P,11,FALSE)</f>
        <v>GLAS</v>
      </c>
      <c r="I899" s="9" t="str">
        <f>VLOOKUP($A899,Basis!$A:$P,13,FALSE)</f>
        <v>Bovengronds</v>
      </c>
      <c r="J899" s="9" t="str">
        <f>VLOOKUP($A899,Basis!$A:$P,16,FALSE)</f>
        <v>Onbekend</v>
      </c>
    </row>
    <row r="900" spans="1:10" x14ac:dyDescent="0.25">
      <c r="A900" s="9" t="s">
        <v>5653</v>
      </c>
      <c r="B900" s="9">
        <f>VLOOKUP($A900,Basis!$A:$P,4,FALSE)</f>
        <v>52.303607</v>
      </c>
      <c r="C900" s="9">
        <f>VLOOKUP($A900,Basis!$A:$P,5,FALSE)</f>
        <v>5.242807</v>
      </c>
      <c r="D900" s="9" t="str">
        <f>VLOOKUP($A900,Basis!$A:$P,6,FALSE)</f>
        <v>Ambachtsweg</v>
      </c>
      <c r="E900" s="9" t="str">
        <f>VLOOKUP($A900,Basis!$A:$P,7,FALSE)</f>
        <v>13</v>
      </c>
      <c r="F900" s="9" t="str">
        <f>VLOOKUP($A900,Basis!$A:$P,8,FALSE)</f>
        <v>1271AL</v>
      </c>
      <c r="G900" s="9" t="str">
        <f>VLOOKUP($A900,Basis!$A:$P,9,FALSE)</f>
        <v>Huizen</v>
      </c>
      <c r="H900" s="9" t="str">
        <f>VLOOKUP($A900,Basis!$A:$P,11,FALSE)</f>
        <v>GLAS</v>
      </c>
      <c r="I900" s="9" t="str">
        <f>VLOOKUP($A900,Basis!$A:$P,13,FALSE)</f>
        <v>Bovengronds</v>
      </c>
      <c r="J900" s="9" t="str">
        <f>VLOOKUP($A900,Basis!$A:$P,16,FALSE)</f>
        <v>Onbekend</v>
      </c>
    </row>
    <row r="901" spans="1:10" x14ac:dyDescent="0.25">
      <c r="A901" s="9" t="s">
        <v>5655</v>
      </c>
      <c r="B901" s="9">
        <f>VLOOKUP($A901,Basis!$A:$P,4,FALSE)</f>
        <v>52.303607</v>
      </c>
      <c r="C901" s="9">
        <f>VLOOKUP($A901,Basis!$A:$P,5,FALSE)</f>
        <v>5.242807</v>
      </c>
      <c r="D901" s="9" t="str">
        <f>VLOOKUP($A901,Basis!$A:$P,6,FALSE)</f>
        <v>Ambachtsweg</v>
      </c>
      <c r="E901" s="9" t="str">
        <f>VLOOKUP($A901,Basis!$A:$P,7,FALSE)</f>
        <v>13</v>
      </c>
      <c r="F901" s="9" t="str">
        <f>VLOOKUP($A901,Basis!$A:$P,8,FALSE)</f>
        <v>1271AL</v>
      </c>
      <c r="G901" s="9" t="str">
        <f>VLOOKUP($A901,Basis!$A:$P,9,FALSE)</f>
        <v>Huizen</v>
      </c>
      <c r="H901" s="9" t="str">
        <f>VLOOKUP($A901,Basis!$A:$P,11,FALSE)</f>
        <v>GLAS</v>
      </c>
      <c r="I901" s="9" t="str">
        <f>VLOOKUP($A901,Basis!$A:$P,13,FALSE)</f>
        <v>Bovengronds</v>
      </c>
      <c r="J901" s="9" t="str">
        <f>VLOOKUP($A901,Basis!$A:$P,16,FALSE)</f>
        <v>Onbekend</v>
      </c>
    </row>
    <row r="902" spans="1:10" x14ac:dyDescent="0.25">
      <c r="A902" s="9" t="s">
        <v>5657</v>
      </c>
      <c r="B902" s="9">
        <f>VLOOKUP($A902,Basis!$A:$P,4,FALSE)</f>
        <v>52.303607</v>
      </c>
      <c r="C902" s="9">
        <f>VLOOKUP($A902,Basis!$A:$P,5,FALSE)</f>
        <v>5.242807</v>
      </c>
      <c r="D902" s="9" t="str">
        <f>VLOOKUP($A902,Basis!$A:$P,6,FALSE)</f>
        <v>Ambachtsweg</v>
      </c>
      <c r="E902" s="9" t="str">
        <f>VLOOKUP($A902,Basis!$A:$P,7,FALSE)</f>
        <v>13</v>
      </c>
      <c r="F902" s="9" t="str">
        <f>VLOOKUP($A902,Basis!$A:$P,8,FALSE)</f>
        <v>1271AL</v>
      </c>
      <c r="G902" s="9" t="str">
        <f>VLOOKUP($A902,Basis!$A:$P,9,FALSE)</f>
        <v>Huizen</v>
      </c>
      <c r="H902" s="9" t="str">
        <f>VLOOKUP($A902,Basis!$A:$P,11,FALSE)</f>
        <v>GLAS</v>
      </c>
      <c r="I902" s="9" t="str">
        <f>VLOOKUP($A902,Basis!$A:$P,13,FALSE)</f>
        <v>Bovengronds</v>
      </c>
      <c r="J902" s="9" t="str">
        <f>VLOOKUP($A902,Basis!$A:$P,16,FALSE)</f>
        <v>Onbekend</v>
      </c>
    </row>
    <row r="903" spans="1:10" x14ac:dyDescent="0.25">
      <c r="A903" s="9" t="s">
        <v>5659</v>
      </c>
      <c r="B903" s="9">
        <f>VLOOKUP($A903,Basis!$A:$P,4,FALSE)</f>
        <v>52.303607</v>
      </c>
      <c r="C903" s="9">
        <f>VLOOKUP($A903,Basis!$A:$P,5,FALSE)</f>
        <v>5.242807</v>
      </c>
      <c r="D903" s="9" t="str">
        <f>VLOOKUP($A903,Basis!$A:$P,6,FALSE)</f>
        <v>Ambachtsweg</v>
      </c>
      <c r="E903" s="9" t="str">
        <f>VLOOKUP($A903,Basis!$A:$P,7,FALSE)</f>
        <v>13</v>
      </c>
      <c r="F903" s="9" t="str">
        <f>VLOOKUP($A903,Basis!$A:$P,8,FALSE)</f>
        <v>1271AL</v>
      </c>
      <c r="G903" s="9" t="str">
        <f>VLOOKUP($A903,Basis!$A:$P,9,FALSE)</f>
        <v>Huizen</v>
      </c>
      <c r="H903" s="9" t="str">
        <f>VLOOKUP($A903,Basis!$A:$P,11,FALSE)</f>
        <v>GLAS</v>
      </c>
      <c r="I903" s="9" t="str">
        <f>VLOOKUP($A903,Basis!$A:$P,13,FALSE)</f>
        <v>Bovengronds</v>
      </c>
      <c r="J903" s="9" t="str">
        <f>VLOOKUP($A903,Basis!$A:$P,16,FALSE)</f>
        <v>Onbekend</v>
      </c>
    </row>
    <row r="904" spans="1:10" x14ac:dyDescent="0.25">
      <c r="A904" s="9" t="s">
        <v>1353</v>
      </c>
      <c r="B904" s="9">
        <f>VLOOKUP($A904,Basis!$A:$P,4,FALSE)</f>
        <v>52.308078765869098</v>
      </c>
      <c r="C904" s="9">
        <f>VLOOKUP($A904,Basis!$A:$P,5,FALSE)</f>
        <v>5.2473077774047896</v>
      </c>
      <c r="D904" s="9" t="str">
        <f>VLOOKUP($A904,Basis!$A:$P,6,FALSE)</f>
        <v>Ambachtsweg</v>
      </c>
      <c r="E904" s="9" t="str">
        <f>VLOOKUP($A904,Basis!$A:$P,7,FALSE)</f>
        <v>54</v>
      </c>
      <c r="F904" s="9" t="str">
        <f>VLOOKUP($A904,Basis!$A:$P,8,FALSE)</f>
        <v>1271AM</v>
      </c>
      <c r="G904" s="9" t="str">
        <f>VLOOKUP($A904,Basis!$A:$P,9,FALSE)</f>
        <v>Huizen</v>
      </c>
      <c r="H904" s="9" t="str">
        <f>VLOOKUP($A904,Basis!$A:$P,11,FALSE)</f>
        <v>GFT</v>
      </c>
      <c r="I904" s="9" t="str">
        <f>VLOOKUP($A904,Basis!$A:$P,13,FALSE)</f>
        <v>Bovengronds</v>
      </c>
      <c r="J904" s="9" t="str">
        <f>VLOOKUP($A904,Basis!$A:$P,16,FALSE)</f>
        <v>MCBG242020</v>
      </c>
    </row>
    <row r="905" spans="1:10" x14ac:dyDescent="0.25">
      <c r="A905" s="9" t="s">
        <v>526</v>
      </c>
      <c r="B905" s="9">
        <f>VLOOKUP($A905,Basis!$A:$P,4,FALSE)</f>
        <v>52.308078765869098</v>
      </c>
      <c r="C905" s="9">
        <f>VLOOKUP($A905,Basis!$A:$P,5,FALSE)</f>
        <v>5.2473077774047896</v>
      </c>
      <c r="D905" s="9" t="str">
        <f>VLOOKUP($A905,Basis!$A:$P,6,FALSE)</f>
        <v>Ambachtsweg</v>
      </c>
      <c r="E905" s="9" t="str">
        <f>VLOOKUP($A905,Basis!$A:$P,7,FALSE)</f>
        <v>54</v>
      </c>
      <c r="F905" s="9" t="str">
        <f>VLOOKUP($A905,Basis!$A:$P,8,FALSE)</f>
        <v>1271AM</v>
      </c>
      <c r="G905" s="9" t="str">
        <f>VLOOKUP($A905,Basis!$A:$P,9,FALSE)</f>
        <v>Huizen</v>
      </c>
      <c r="H905" s="9" t="str">
        <f>VLOOKUP($A905,Basis!$A:$P,11,FALSE)</f>
        <v>GFT</v>
      </c>
      <c r="I905" s="9" t="str">
        <f>VLOOKUP($A905,Basis!$A:$P,13,FALSE)</f>
        <v>Bovengronds</v>
      </c>
      <c r="J905" s="9" t="str">
        <f>VLOOKUP($A905,Basis!$A:$P,16,FALSE)</f>
        <v>MCBG242020</v>
      </c>
    </row>
    <row r="906" spans="1:10" x14ac:dyDescent="0.25">
      <c r="A906" s="9" t="s">
        <v>845</v>
      </c>
      <c r="B906" s="9">
        <f>VLOOKUP($A906,Basis!$A:$P,4,FALSE)</f>
        <v>52.308078765869098</v>
      </c>
      <c r="C906" s="9">
        <f>VLOOKUP($A906,Basis!$A:$P,5,FALSE)</f>
        <v>5.2473087310790998</v>
      </c>
      <c r="D906" s="9" t="str">
        <f>VLOOKUP($A906,Basis!$A:$P,6,FALSE)</f>
        <v>Ambachtsweg</v>
      </c>
      <c r="E906" s="9" t="str">
        <f>VLOOKUP($A906,Basis!$A:$P,7,FALSE)</f>
        <v>54</v>
      </c>
      <c r="F906" s="9" t="str">
        <f>VLOOKUP($A906,Basis!$A:$P,8,FALSE)</f>
        <v>1271AM</v>
      </c>
      <c r="G906" s="9" t="str">
        <f>VLOOKUP($A906,Basis!$A:$P,9,FALSE)</f>
        <v>Huizen</v>
      </c>
      <c r="H906" s="9" t="str">
        <f>VLOOKUP($A906,Basis!$A:$P,11,FALSE)</f>
        <v>REST</v>
      </c>
      <c r="I906" s="9" t="str">
        <f>VLOOKUP($A906,Basis!$A:$P,13,FALSE)</f>
        <v>OGDUO</v>
      </c>
      <c r="J906" s="9" t="str">
        <f>VLOOKUP($A906,Basis!$A:$P,16,FALSE)</f>
        <v>HMIDUO2019</v>
      </c>
    </row>
    <row r="907" spans="1:10" x14ac:dyDescent="0.25">
      <c r="A907" s="9" t="s">
        <v>827</v>
      </c>
      <c r="B907" s="9">
        <f>VLOOKUP($A907,Basis!$A:$P,4,FALSE)</f>
        <v>52.308078765869098</v>
      </c>
      <c r="C907" s="9">
        <f>VLOOKUP($A907,Basis!$A:$P,5,FALSE)</f>
        <v>5.2473087310790998</v>
      </c>
      <c r="D907" s="9" t="str">
        <f>VLOOKUP($A907,Basis!$A:$P,6,FALSE)</f>
        <v>Ambachtsweg</v>
      </c>
      <c r="E907" s="9" t="str">
        <f>VLOOKUP($A907,Basis!$A:$P,7,FALSE)</f>
        <v>54</v>
      </c>
      <c r="F907" s="9" t="str">
        <f>VLOOKUP($A907,Basis!$A:$P,8,FALSE)</f>
        <v>1271AM</v>
      </c>
      <c r="G907" s="9" t="str">
        <f>VLOOKUP($A907,Basis!$A:$P,9,FALSE)</f>
        <v>Huizen</v>
      </c>
      <c r="H907" s="9" t="str">
        <f>VLOOKUP($A907,Basis!$A:$P,11,FALSE)</f>
        <v>PMD</v>
      </c>
      <c r="I907" s="9" t="str">
        <f>VLOOKUP($A907,Basis!$A:$P,13,FALSE)</f>
        <v>OGDUO</v>
      </c>
      <c r="J907" s="9" t="str">
        <f>VLOOKUP($A907,Basis!$A:$P,16,FALSE)</f>
        <v>HMIDUO2019</v>
      </c>
    </row>
    <row r="908" spans="1:10" x14ac:dyDescent="0.25">
      <c r="A908" s="9" t="s">
        <v>5272</v>
      </c>
      <c r="B908" s="9">
        <f>VLOOKUP($A908,Basis!$A:$P,4,FALSE)</f>
        <v>52.297189000000003</v>
      </c>
      <c r="C908" s="9">
        <f>VLOOKUP($A908,Basis!$A:$P,5,FALSE)</f>
        <v>5.2335570000000002</v>
      </c>
      <c r="D908" s="9" t="str">
        <f>VLOOKUP($A908,Basis!$A:$P,6,FALSE)</f>
        <v>Keucheniusstraat</v>
      </c>
      <c r="E908" s="9" t="str">
        <f>VLOOKUP($A908,Basis!$A:$P,7,FALSE)</f>
        <v>17</v>
      </c>
      <c r="F908" s="9" t="str">
        <f>VLOOKUP($A908,Basis!$A:$P,8,FALSE)</f>
        <v>1271BM</v>
      </c>
      <c r="G908" s="9" t="str">
        <f>VLOOKUP($A908,Basis!$A:$P,9,FALSE)</f>
        <v>Huizen</v>
      </c>
      <c r="H908" s="9" t="str">
        <f>VLOOKUP($A908,Basis!$A:$P,11,FALSE)</f>
        <v>GLAS</v>
      </c>
      <c r="I908" s="9" t="str">
        <f>VLOOKUP($A908,Basis!$A:$P,13,FALSE)</f>
        <v>Bovengronds</v>
      </c>
      <c r="J908" s="9" t="str">
        <f>VLOOKUP($A908,Basis!$A:$P,16,FALSE)</f>
        <v>Onbekend</v>
      </c>
    </row>
    <row r="909" spans="1:10" x14ac:dyDescent="0.25">
      <c r="A909" s="9" t="s">
        <v>5261</v>
      </c>
      <c r="B909" s="9">
        <f>VLOOKUP($A909,Basis!$A:$P,4,FALSE)</f>
        <v>52.297189000000003</v>
      </c>
      <c r="C909" s="9">
        <f>VLOOKUP($A909,Basis!$A:$P,5,FALSE)</f>
        <v>5.2335570000000002</v>
      </c>
      <c r="D909" s="9" t="str">
        <f>VLOOKUP($A909,Basis!$A:$P,6,FALSE)</f>
        <v>Keucheniusstraat</v>
      </c>
      <c r="E909" s="9" t="str">
        <f>VLOOKUP($A909,Basis!$A:$P,7,FALSE)</f>
        <v>17</v>
      </c>
      <c r="F909" s="9" t="str">
        <f>VLOOKUP($A909,Basis!$A:$P,8,FALSE)</f>
        <v>1271BM</v>
      </c>
      <c r="G909" s="9" t="str">
        <f>VLOOKUP($A909,Basis!$A:$P,9,FALSE)</f>
        <v>Huizen</v>
      </c>
      <c r="H909" s="9" t="str">
        <f>VLOOKUP($A909,Basis!$A:$P,11,FALSE)</f>
        <v>GLAS</v>
      </c>
      <c r="I909" s="9" t="str">
        <f>VLOOKUP($A909,Basis!$A:$P,13,FALSE)</f>
        <v>Bovengronds</v>
      </c>
      <c r="J909" s="9" t="str">
        <f>VLOOKUP($A909,Basis!$A:$P,16,FALSE)</f>
        <v>Onbekend</v>
      </c>
    </row>
    <row r="910" spans="1:10" x14ac:dyDescent="0.25">
      <c r="A910" s="9" t="s">
        <v>5266</v>
      </c>
      <c r="B910" s="9">
        <f>VLOOKUP($A910,Basis!$A:$P,4,FALSE)</f>
        <v>52.297189000000003</v>
      </c>
      <c r="C910" s="9">
        <f>VLOOKUP($A910,Basis!$A:$P,5,FALSE)</f>
        <v>5.2335570000000002</v>
      </c>
      <c r="D910" s="9" t="str">
        <f>VLOOKUP($A910,Basis!$A:$P,6,FALSE)</f>
        <v>Keucheniusstraat</v>
      </c>
      <c r="E910" s="9" t="str">
        <f>VLOOKUP($A910,Basis!$A:$P,7,FALSE)</f>
        <v>17</v>
      </c>
      <c r="F910" s="9" t="str">
        <f>VLOOKUP($A910,Basis!$A:$P,8,FALSE)</f>
        <v>1271BM</v>
      </c>
      <c r="G910" s="9" t="str">
        <f>VLOOKUP($A910,Basis!$A:$P,9,FALSE)</f>
        <v>Huizen</v>
      </c>
      <c r="H910" s="9" t="str">
        <f>VLOOKUP($A910,Basis!$A:$P,11,FALSE)</f>
        <v>GLAS</v>
      </c>
      <c r="I910" s="9" t="str">
        <f>VLOOKUP($A910,Basis!$A:$P,13,FALSE)</f>
        <v>Bovengronds</v>
      </c>
      <c r="J910" s="9" t="str">
        <f>VLOOKUP($A910,Basis!$A:$P,16,FALSE)</f>
        <v>Onbekend</v>
      </c>
    </row>
    <row r="911" spans="1:10" x14ac:dyDescent="0.25">
      <c r="A911" s="9" t="s">
        <v>5268</v>
      </c>
      <c r="B911" s="9">
        <f>VLOOKUP($A911,Basis!$A:$P,4,FALSE)</f>
        <v>52.297189000000003</v>
      </c>
      <c r="C911" s="9">
        <f>VLOOKUP($A911,Basis!$A:$P,5,FALSE)</f>
        <v>5.2335570000000002</v>
      </c>
      <c r="D911" s="9" t="str">
        <f>VLOOKUP($A911,Basis!$A:$P,6,FALSE)</f>
        <v>Keucheniusstraat</v>
      </c>
      <c r="E911" s="9" t="str">
        <f>VLOOKUP($A911,Basis!$A:$P,7,FALSE)</f>
        <v>17</v>
      </c>
      <c r="F911" s="9" t="str">
        <f>VLOOKUP($A911,Basis!$A:$P,8,FALSE)</f>
        <v>1271BM</v>
      </c>
      <c r="G911" s="9" t="str">
        <f>VLOOKUP($A911,Basis!$A:$P,9,FALSE)</f>
        <v>Huizen</v>
      </c>
      <c r="H911" s="9" t="str">
        <f>VLOOKUP($A911,Basis!$A:$P,11,FALSE)</f>
        <v>REST</v>
      </c>
      <c r="I911" s="9" t="str">
        <f>VLOOKUP($A911,Basis!$A:$P,13,FALSE)</f>
        <v>DEPOTCONTAINER</v>
      </c>
      <c r="J911" s="9" t="str">
        <f>VLOOKUP($A911,Basis!$A:$P,16,FALSE)</f>
        <v>VDL HMI</v>
      </c>
    </row>
    <row r="912" spans="1:10" x14ac:dyDescent="0.25">
      <c r="A912" s="9" t="s">
        <v>5270</v>
      </c>
      <c r="B912" s="9">
        <f>VLOOKUP($A912,Basis!$A:$P,4,FALSE)</f>
        <v>52.297189000000003</v>
      </c>
      <c r="C912" s="9">
        <f>VLOOKUP($A912,Basis!$A:$P,5,FALSE)</f>
        <v>5.2335570000000002</v>
      </c>
      <c r="D912" s="9" t="str">
        <f>VLOOKUP($A912,Basis!$A:$P,6,FALSE)</f>
        <v>Keucheniusstraat</v>
      </c>
      <c r="E912" s="9" t="str">
        <f>VLOOKUP($A912,Basis!$A:$P,7,FALSE)</f>
        <v>17</v>
      </c>
      <c r="F912" s="9" t="str">
        <f>VLOOKUP($A912,Basis!$A:$P,8,FALSE)</f>
        <v>1271BM</v>
      </c>
      <c r="G912" s="9" t="str">
        <f>VLOOKUP($A912,Basis!$A:$P,9,FALSE)</f>
        <v>Huizen</v>
      </c>
      <c r="H912" s="9" t="str">
        <f>VLOOKUP($A912,Basis!$A:$P,11,FALSE)</f>
        <v>REST</v>
      </c>
      <c r="I912" s="9" t="str">
        <f>VLOOKUP($A912,Basis!$A:$P,13,FALSE)</f>
        <v>DEPOTCONTAINER</v>
      </c>
      <c r="J912" s="9" t="str">
        <f>VLOOKUP($A912,Basis!$A:$P,16,FALSE)</f>
        <v>VDL HMI</v>
      </c>
    </row>
    <row r="913" spans="1:10" x14ac:dyDescent="0.25">
      <c r="A913" s="9" t="s">
        <v>5903</v>
      </c>
      <c r="B913" s="9">
        <f>VLOOKUP($A913,Basis!$A:$P,4,FALSE)</f>
        <v>52.297189000000003</v>
      </c>
      <c r="C913" s="9">
        <f>VLOOKUP($A913,Basis!$A:$P,5,FALSE)</f>
        <v>5.2335570000000002</v>
      </c>
      <c r="D913" s="9" t="str">
        <f>VLOOKUP($A913,Basis!$A:$P,6,FALSE)</f>
        <v>Keucheniusstraat</v>
      </c>
      <c r="E913" s="9" t="str">
        <f>VLOOKUP($A913,Basis!$A:$P,7,FALSE)</f>
        <v>17</v>
      </c>
      <c r="F913" s="9" t="str">
        <f>VLOOKUP($A913,Basis!$A:$P,8,FALSE)</f>
        <v>1271BM</v>
      </c>
      <c r="G913" s="9" t="str">
        <f>VLOOKUP($A913,Basis!$A:$P,9,FALSE)</f>
        <v>Huizen</v>
      </c>
      <c r="H913" s="9" t="str">
        <f>VLOOKUP($A913,Basis!$A:$P,11,FALSE)</f>
        <v>PMD</v>
      </c>
      <c r="I913" s="9" t="str">
        <f>VLOOKUP($A913,Basis!$A:$P,13,FALSE)</f>
        <v>DEPOTCONTAINER</v>
      </c>
      <c r="J913" s="9" t="str">
        <f>VLOOKUP($A913,Basis!$A:$P,16,FALSE)</f>
        <v>VDL HMI</v>
      </c>
    </row>
    <row r="914" spans="1:10" x14ac:dyDescent="0.25">
      <c r="A914" s="9" t="s">
        <v>5905</v>
      </c>
      <c r="B914" s="9">
        <f>VLOOKUP($A914,Basis!$A:$P,4,FALSE)</f>
        <v>52.297189000000003</v>
      </c>
      <c r="C914" s="9">
        <f>VLOOKUP($A914,Basis!$A:$P,5,FALSE)</f>
        <v>5.2335570000000002</v>
      </c>
      <c r="D914" s="9" t="str">
        <f>VLOOKUP($A914,Basis!$A:$P,6,FALSE)</f>
        <v>Keucheniusstraat</v>
      </c>
      <c r="E914" s="9" t="str">
        <f>VLOOKUP($A914,Basis!$A:$P,7,FALSE)</f>
        <v>17</v>
      </c>
      <c r="F914" s="9" t="str">
        <f>VLOOKUP($A914,Basis!$A:$P,8,FALSE)</f>
        <v>1271BM</v>
      </c>
      <c r="G914" s="9" t="str">
        <f>VLOOKUP($A914,Basis!$A:$P,9,FALSE)</f>
        <v>Huizen</v>
      </c>
      <c r="H914" s="9" t="str">
        <f>VLOOKUP($A914,Basis!$A:$P,11,FALSE)</f>
        <v>OPK</v>
      </c>
      <c r="I914" s="9" t="str">
        <f>VLOOKUP($A914,Basis!$A:$P,13,FALSE)</f>
        <v>DEPOTCONTAINER</v>
      </c>
      <c r="J914" s="9" t="str">
        <f>VLOOKUP($A914,Basis!$A:$P,16,FALSE)</f>
        <v>VDL HMI</v>
      </c>
    </row>
    <row r="915" spans="1:10" x14ac:dyDescent="0.25">
      <c r="A915" s="9" t="s">
        <v>5686</v>
      </c>
      <c r="B915" s="9">
        <f>VLOOKUP($A915,Basis!$A:$P,4,FALSE)</f>
        <v>52.298555</v>
      </c>
      <c r="C915" s="9">
        <f>VLOOKUP($A915,Basis!$A:$P,5,FALSE)</f>
        <v>5.2270490000000001</v>
      </c>
      <c r="D915" s="9" t="str">
        <f>VLOOKUP($A915,Basis!$A:$P,6,FALSE)</f>
        <v>Karel Doormanlaan</v>
      </c>
      <c r="E915" s="9" t="str">
        <f>VLOOKUP($A915,Basis!$A:$P,7,FALSE)</f>
        <v>31</v>
      </c>
      <c r="F915" s="9" t="str">
        <f>VLOOKUP($A915,Basis!$A:$P,8,FALSE)</f>
        <v>1271CA</v>
      </c>
      <c r="G915" s="9" t="str">
        <f>VLOOKUP($A915,Basis!$A:$P,9,FALSE)</f>
        <v>Huizen</v>
      </c>
      <c r="H915" s="9" t="str">
        <f>VLOOKUP($A915,Basis!$A:$P,11,FALSE)</f>
        <v>GLAS</v>
      </c>
      <c r="I915" s="9" t="str">
        <f>VLOOKUP($A915,Basis!$A:$P,13,FALSE)</f>
        <v>Ondergronds</v>
      </c>
      <c r="J915" s="9" t="str">
        <f>VLOOKUP($A915,Basis!$A:$P,16,FALSE)</f>
        <v>VDL/HMI2022</v>
      </c>
    </row>
    <row r="916" spans="1:10" x14ac:dyDescent="0.25">
      <c r="A916" s="9" t="s">
        <v>4461</v>
      </c>
      <c r="B916" s="9">
        <f>VLOOKUP($A916,Basis!$A:$P,4,FALSE)</f>
        <v>52.309313099999997</v>
      </c>
      <c r="C916" s="9">
        <f>VLOOKUP($A916,Basis!$A:$P,5,FALSE)</f>
        <v>5.2486857999999996</v>
      </c>
      <c r="D916" s="9" t="str">
        <f>VLOOKUP($A916,Basis!$A:$P,6,FALSE)</f>
        <v>Golfstroom</v>
      </c>
      <c r="E916" s="9" t="str">
        <f>VLOOKUP($A916,Basis!$A:$P,7,FALSE)</f>
        <v>56</v>
      </c>
      <c r="F916" s="9" t="str">
        <f>VLOOKUP($A916,Basis!$A:$P,8,FALSE)</f>
        <v>1271CP</v>
      </c>
      <c r="G916" s="9" t="str">
        <f>VLOOKUP($A916,Basis!$A:$P,9,FALSE)</f>
        <v>Huizen</v>
      </c>
      <c r="H916" s="9" t="str">
        <f>VLOOKUP($A916,Basis!$A:$P,11,FALSE)</f>
        <v>GFT</v>
      </c>
      <c r="I916" s="9" t="str">
        <f>VLOOKUP($A916,Basis!$A:$P,13,FALSE)</f>
        <v>Bovengronds</v>
      </c>
      <c r="J916" s="9" t="str">
        <f>VLOOKUP($A916,Basis!$A:$P,16,FALSE)</f>
        <v>MCBG242022</v>
      </c>
    </row>
    <row r="917" spans="1:10" x14ac:dyDescent="0.25">
      <c r="A917" s="9" t="s">
        <v>3909</v>
      </c>
      <c r="B917" s="9">
        <f>VLOOKUP($A917,Basis!$A:$P,4,FALSE)</f>
        <v>52.309313099999997</v>
      </c>
      <c r="C917" s="9">
        <f>VLOOKUP($A917,Basis!$A:$P,5,FALSE)</f>
        <v>5.2486857999999996</v>
      </c>
      <c r="D917" s="9" t="str">
        <f>VLOOKUP($A917,Basis!$A:$P,6,FALSE)</f>
        <v>Golfstroom</v>
      </c>
      <c r="E917" s="9" t="str">
        <f>VLOOKUP($A917,Basis!$A:$P,7,FALSE)</f>
        <v>56</v>
      </c>
      <c r="F917" s="9" t="str">
        <f>VLOOKUP($A917,Basis!$A:$P,8,FALSE)</f>
        <v>1271CP</v>
      </c>
      <c r="G917" s="9" t="str">
        <f>VLOOKUP($A917,Basis!$A:$P,9,FALSE)</f>
        <v>Huizen</v>
      </c>
      <c r="H917" s="9" t="str">
        <f>VLOOKUP($A917,Basis!$A:$P,11,FALSE)</f>
        <v>REST</v>
      </c>
      <c r="I917" s="9" t="str">
        <f>VLOOKUP($A917,Basis!$A:$P,13,FALSE)</f>
        <v>OGDUO</v>
      </c>
      <c r="J917" s="9" t="str">
        <f>VLOOKUP($A917,Basis!$A:$P,16,FALSE)</f>
        <v>HMIDUO2022</v>
      </c>
    </row>
    <row r="918" spans="1:10" x14ac:dyDescent="0.25">
      <c r="A918" s="9" t="s">
        <v>4927</v>
      </c>
      <c r="B918" s="9">
        <f>VLOOKUP($A918,Basis!$A:$P,4,FALSE)</f>
        <v>52.309313099999997</v>
      </c>
      <c r="C918" s="9">
        <f>VLOOKUP($A918,Basis!$A:$P,5,FALSE)</f>
        <v>5.2486857999999996</v>
      </c>
      <c r="D918" s="9" t="str">
        <f>VLOOKUP($A918,Basis!$A:$P,6,FALSE)</f>
        <v>Golfstroom</v>
      </c>
      <c r="E918" s="9" t="str">
        <f>VLOOKUP($A918,Basis!$A:$P,7,FALSE)</f>
        <v>56</v>
      </c>
      <c r="F918" s="9" t="str">
        <f>VLOOKUP($A918,Basis!$A:$P,8,FALSE)</f>
        <v>1271CP</v>
      </c>
      <c r="G918" s="9" t="str">
        <f>VLOOKUP($A918,Basis!$A:$P,9,FALSE)</f>
        <v>Huizen</v>
      </c>
      <c r="H918" s="9" t="str">
        <f>VLOOKUP($A918,Basis!$A:$P,11,FALSE)</f>
        <v>PMD</v>
      </c>
      <c r="I918" s="9" t="str">
        <f>VLOOKUP($A918,Basis!$A:$P,13,FALSE)</f>
        <v>OGDUO</v>
      </c>
      <c r="J918" s="9" t="str">
        <f>VLOOKUP($A918,Basis!$A:$P,16,FALSE)</f>
        <v>HMIDUO2022</v>
      </c>
    </row>
    <row r="919" spans="1:10" x14ac:dyDescent="0.25">
      <c r="A919" s="9" t="s">
        <v>460</v>
      </c>
      <c r="B919" s="9">
        <f>VLOOKUP($A919,Basis!$A:$P,4,FALSE)</f>
        <v>52.309043884277301</v>
      </c>
      <c r="C919" s="9">
        <f>VLOOKUP($A919,Basis!$A:$P,5,FALSE)</f>
        <v>5.2495651245117196</v>
      </c>
      <c r="D919" s="9" t="str">
        <f>VLOOKUP($A919,Basis!$A:$P,6,FALSE)</f>
        <v>Golfstroom</v>
      </c>
      <c r="E919" s="9" t="str">
        <f>VLOOKUP($A919,Basis!$A:$P,7,FALSE)</f>
        <v>112</v>
      </c>
      <c r="F919" s="9" t="str">
        <f>VLOOKUP($A919,Basis!$A:$P,8,FALSE)</f>
        <v>1271CR</v>
      </c>
      <c r="G919" s="9" t="str">
        <f>VLOOKUP($A919,Basis!$A:$P,9,FALSE)</f>
        <v>Huizen</v>
      </c>
      <c r="H919" s="9" t="str">
        <f>VLOOKUP($A919,Basis!$A:$P,11,FALSE)</f>
        <v>GFT</v>
      </c>
      <c r="I919" s="9" t="str">
        <f>VLOOKUP($A919,Basis!$A:$P,13,FALSE)</f>
        <v>Bovengronds</v>
      </c>
      <c r="J919" s="9" t="str">
        <f>VLOOKUP($A919,Basis!$A:$P,16,FALSE)</f>
        <v>MCBG242020</v>
      </c>
    </row>
    <row r="920" spans="1:10" x14ac:dyDescent="0.25">
      <c r="A920" s="9" t="s">
        <v>4765</v>
      </c>
      <c r="B920" s="9">
        <f>VLOOKUP($A920,Basis!$A:$P,4,FALSE)</f>
        <v>52.309043799999998</v>
      </c>
      <c r="C920" s="9">
        <f>VLOOKUP($A920,Basis!$A:$P,5,FALSE)</f>
        <v>5.2495649999999996</v>
      </c>
      <c r="D920" s="9" t="str">
        <f>VLOOKUP($A920,Basis!$A:$P,6,FALSE)</f>
        <v>Golfstroom</v>
      </c>
      <c r="E920" s="9" t="str">
        <f>VLOOKUP($A920,Basis!$A:$P,7,FALSE)</f>
        <v>112</v>
      </c>
      <c r="F920" s="9" t="str">
        <f>VLOOKUP($A920,Basis!$A:$P,8,FALSE)</f>
        <v>1271CR</v>
      </c>
      <c r="G920" s="9" t="str">
        <f>VLOOKUP($A920,Basis!$A:$P,9,FALSE)</f>
        <v>Huizen</v>
      </c>
      <c r="H920" s="9" t="str">
        <f>VLOOKUP($A920,Basis!$A:$P,11,FALSE)</f>
        <v>OPK</v>
      </c>
      <c r="I920" s="9" t="str">
        <f>VLOOKUP($A920,Basis!$A:$P,13,FALSE)</f>
        <v>Ondergronds</v>
      </c>
      <c r="J920" s="9" t="str">
        <f>VLOOKUP($A920,Basis!$A:$P,16,FALSE)</f>
        <v>HMISOL2022</v>
      </c>
    </row>
    <row r="921" spans="1:10" x14ac:dyDescent="0.25">
      <c r="A921" s="9" t="s">
        <v>3781</v>
      </c>
      <c r="B921" s="9">
        <f>VLOOKUP($A921,Basis!$A:$P,4,FALSE)</f>
        <v>52.309044999999998</v>
      </c>
      <c r="C921" s="9">
        <f>VLOOKUP($A921,Basis!$A:$P,5,FALSE)</f>
        <v>5.2495649999999996</v>
      </c>
      <c r="D921" s="9" t="str">
        <f>VLOOKUP($A921,Basis!$A:$P,6,FALSE)</f>
        <v>Golfstroom</v>
      </c>
      <c r="E921" s="9" t="str">
        <f>VLOOKUP($A921,Basis!$A:$P,7,FALSE)</f>
        <v>112</v>
      </c>
      <c r="F921" s="9" t="str">
        <f>VLOOKUP($A921,Basis!$A:$P,8,FALSE)</f>
        <v>1271CR</v>
      </c>
      <c r="G921" s="9" t="str">
        <f>VLOOKUP($A921,Basis!$A:$P,9,FALSE)</f>
        <v>Huizen</v>
      </c>
      <c r="H921" s="9" t="str">
        <f>VLOOKUP($A921,Basis!$A:$P,11,FALSE)</f>
        <v>REST</v>
      </c>
      <c r="I921" s="9" t="str">
        <f>VLOOKUP($A921,Basis!$A:$P,13,FALSE)</f>
        <v>OGDUO</v>
      </c>
      <c r="J921" s="9" t="str">
        <f>VLOOKUP($A921,Basis!$A:$P,16,FALSE)</f>
        <v>HMIDUO2022</v>
      </c>
    </row>
    <row r="922" spans="1:10" x14ac:dyDescent="0.25">
      <c r="A922" s="9" t="s">
        <v>3779</v>
      </c>
      <c r="B922" s="9">
        <f>VLOOKUP($A922,Basis!$A:$P,4,FALSE)</f>
        <v>52.309044999999998</v>
      </c>
      <c r="C922" s="9">
        <f>VLOOKUP($A922,Basis!$A:$P,5,FALSE)</f>
        <v>5.2495649999999996</v>
      </c>
      <c r="D922" s="9" t="str">
        <f>VLOOKUP($A922,Basis!$A:$P,6,FALSE)</f>
        <v>Golfstroom</v>
      </c>
      <c r="E922" s="9" t="str">
        <f>VLOOKUP($A922,Basis!$A:$P,7,FALSE)</f>
        <v>112</v>
      </c>
      <c r="F922" s="9" t="str">
        <f>VLOOKUP($A922,Basis!$A:$P,8,FALSE)</f>
        <v>1271CR</v>
      </c>
      <c r="G922" s="9" t="str">
        <f>VLOOKUP($A922,Basis!$A:$P,9,FALSE)</f>
        <v>Huizen</v>
      </c>
      <c r="H922" s="9" t="str">
        <f>VLOOKUP($A922,Basis!$A:$P,11,FALSE)</f>
        <v>PMD</v>
      </c>
      <c r="I922" s="9" t="str">
        <f>VLOOKUP($A922,Basis!$A:$P,13,FALSE)</f>
        <v>OGDUO</v>
      </c>
      <c r="J922" s="9" t="str">
        <f>VLOOKUP($A922,Basis!$A:$P,16,FALSE)</f>
        <v>HMIDUO2022</v>
      </c>
    </row>
    <row r="923" spans="1:10" x14ac:dyDescent="0.25">
      <c r="A923" s="9" t="s">
        <v>4578</v>
      </c>
      <c r="B923" s="9">
        <f>VLOOKUP($A923,Basis!$A:$P,4,FALSE)</f>
        <v>52.309127099999998</v>
      </c>
      <c r="C923" s="9">
        <f>VLOOKUP($A923,Basis!$A:$P,5,FALSE)</f>
        <v>5.2507520000000003</v>
      </c>
      <c r="D923" s="9" t="str">
        <f>VLOOKUP($A923,Basis!$A:$P,6,FALSE)</f>
        <v>Golfstroom</v>
      </c>
      <c r="E923" s="9" t="str">
        <f>VLOOKUP($A923,Basis!$A:$P,7,FALSE)</f>
        <v>172</v>
      </c>
      <c r="F923" s="9" t="str">
        <f>VLOOKUP($A923,Basis!$A:$P,8,FALSE)</f>
        <v>1271CS</v>
      </c>
      <c r="G923" s="9" t="str">
        <f>VLOOKUP($A923,Basis!$A:$P,9,FALSE)</f>
        <v>Huizen</v>
      </c>
      <c r="H923" s="9" t="str">
        <f>VLOOKUP($A923,Basis!$A:$P,11,FALSE)</f>
        <v>GFT</v>
      </c>
      <c r="I923" s="9" t="str">
        <f>VLOOKUP($A923,Basis!$A:$P,13,FALSE)</f>
        <v>Bovengronds</v>
      </c>
      <c r="J923" s="9" t="str">
        <f>VLOOKUP($A923,Basis!$A:$P,16,FALSE)</f>
        <v>MCBG242022</v>
      </c>
    </row>
    <row r="924" spans="1:10" x14ac:dyDescent="0.25">
      <c r="A924" s="9" t="s">
        <v>3913</v>
      </c>
      <c r="B924" s="9">
        <f>VLOOKUP($A924,Basis!$A:$P,4,FALSE)</f>
        <v>52.309127099999998</v>
      </c>
      <c r="C924" s="9">
        <f>VLOOKUP($A924,Basis!$A:$P,5,FALSE)</f>
        <v>5.2507520000000003</v>
      </c>
      <c r="D924" s="9" t="str">
        <f>VLOOKUP($A924,Basis!$A:$P,6,FALSE)</f>
        <v>Golfstroom</v>
      </c>
      <c r="E924" s="9" t="str">
        <f>VLOOKUP($A924,Basis!$A:$P,7,FALSE)</f>
        <v>172</v>
      </c>
      <c r="F924" s="9" t="str">
        <f>VLOOKUP($A924,Basis!$A:$P,8,FALSE)</f>
        <v>1271CS</v>
      </c>
      <c r="G924" s="9" t="str">
        <f>VLOOKUP($A924,Basis!$A:$P,9,FALSE)</f>
        <v>Huizen</v>
      </c>
      <c r="H924" s="9" t="str">
        <f>VLOOKUP($A924,Basis!$A:$P,11,FALSE)</f>
        <v>REST</v>
      </c>
      <c r="I924" s="9" t="str">
        <f>VLOOKUP($A924,Basis!$A:$P,13,FALSE)</f>
        <v>OGDUO</v>
      </c>
      <c r="J924" s="9" t="str">
        <f>VLOOKUP($A924,Basis!$A:$P,16,FALSE)</f>
        <v>HMIDUO2022</v>
      </c>
    </row>
    <row r="925" spans="1:10" x14ac:dyDescent="0.25">
      <c r="A925" s="9" t="s">
        <v>4925</v>
      </c>
      <c r="B925" s="9">
        <f>VLOOKUP($A925,Basis!$A:$P,4,FALSE)</f>
        <v>52.309127099999998</v>
      </c>
      <c r="C925" s="9">
        <f>VLOOKUP($A925,Basis!$A:$P,5,FALSE)</f>
        <v>5.2507520000000003</v>
      </c>
      <c r="D925" s="9" t="str">
        <f>VLOOKUP($A925,Basis!$A:$P,6,FALSE)</f>
        <v>Golfstroom</v>
      </c>
      <c r="E925" s="9" t="str">
        <f>VLOOKUP($A925,Basis!$A:$P,7,FALSE)</f>
        <v>172</v>
      </c>
      <c r="F925" s="9" t="str">
        <f>VLOOKUP($A925,Basis!$A:$P,8,FALSE)</f>
        <v>1271CS</v>
      </c>
      <c r="G925" s="9" t="str">
        <f>VLOOKUP($A925,Basis!$A:$P,9,FALSE)</f>
        <v>Huizen</v>
      </c>
      <c r="H925" s="9" t="str">
        <f>VLOOKUP($A925,Basis!$A:$P,11,FALSE)</f>
        <v>PMD</v>
      </c>
      <c r="I925" s="9" t="str">
        <f>VLOOKUP($A925,Basis!$A:$P,13,FALSE)</f>
        <v>OGDUO</v>
      </c>
      <c r="J925" s="9" t="str">
        <f>VLOOKUP($A925,Basis!$A:$P,16,FALSE)</f>
        <v>HMIDUO2022</v>
      </c>
    </row>
    <row r="926" spans="1:10" x14ac:dyDescent="0.25">
      <c r="A926" s="9" t="s">
        <v>501</v>
      </c>
      <c r="B926" s="9">
        <f>VLOOKUP($A926,Basis!$A:$P,4,FALSE)</f>
        <v>52.309841156005902</v>
      </c>
      <c r="C926" s="9">
        <f>VLOOKUP($A926,Basis!$A:$P,5,FALSE)</f>
        <v>5.2519879341125497</v>
      </c>
      <c r="D926" s="9" t="str">
        <f>VLOOKUP($A926,Basis!$A:$P,6,FALSE)</f>
        <v>Labradorstroom</v>
      </c>
      <c r="E926" s="9" t="str">
        <f>VLOOKUP($A926,Basis!$A:$P,7,FALSE)</f>
        <v>23</v>
      </c>
      <c r="F926" s="9" t="str">
        <f>VLOOKUP($A926,Basis!$A:$P,8,FALSE)</f>
        <v>1271DB</v>
      </c>
      <c r="G926" s="9" t="str">
        <f>VLOOKUP($A926,Basis!$A:$P,9,FALSE)</f>
        <v>Huizen</v>
      </c>
      <c r="H926" s="9" t="str">
        <f>VLOOKUP($A926,Basis!$A:$P,11,FALSE)</f>
        <v>GFT</v>
      </c>
      <c r="I926" s="9" t="str">
        <f>VLOOKUP($A926,Basis!$A:$P,13,FALSE)</f>
        <v>Bovengronds</v>
      </c>
      <c r="J926" s="9" t="str">
        <f>VLOOKUP($A926,Basis!$A:$P,16,FALSE)</f>
        <v>MCBG242020</v>
      </c>
    </row>
    <row r="927" spans="1:10" x14ac:dyDescent="0.25">
      <c r="A927" s="9" t="s">
        <v>841</v>
      </c>
      <c r="B927" s="9">
        <f>VLOOKUP($A927,Basis!$A:$P,4,FALSE)</f>
        <v>52.309841156005902</v>
      </c>
      <c r="C927" s="9">
        <f>VLOOKUP($A927,Basis!$A:$P,5,FALSE)</f>
        <v>5.2519888877868697</v>
      </c>
      <c r="D927" s="9" t="str">
        <f>VLOOKUP($A927,Basis!$A:$P,6,FALSE)</f>
        <v>Labradorstroom</v>
      </c>
      <c r="E927" s="9" t="str">
        <f>VLOOKUP($A927,Basis!$A:$P,7,FALSE)</f>
        <v>23</v>
      </c>
      <c r="F927" s="9" t="str">
        <f>VLOOKUP($A927,Basis!$A:$P,8,FALSE)</f>
        <v>1271DB</v>
      </c>
      <c r="G927" s="9" t="str">
        <f>VLOOKUP($A927,Basis!$A:$P,9,FALSE)</f>
        <v>Huizen</v>
      </c>
      <c r="H927" s="9" t="str">
        <f>VLOOKUP($A927,Basis!$A:$P,11,FALSE)</f>
        <v>REST</v>
      </c>
      <c r="I927" s="9" t="str">
        <f>VLOOKUP($A927,Basis!$A:$P,13,FALSE)</f>
        <v>OGDUO</v>
      </c>
      <c r="J927" s="9" t="str">
        <f>VLOOKUP($A927,Basis!$A:$P,16,FALSE)</f>
        <v>HMIDUO2019</v>
      </c>
    </row>
    <row r="928" spans="1:10" x14ac:dyDescent="0.25">
      <c r="A928" s="9" t="s">
        <v>843</v>
      </c>
      <c r="B928" s="9">
        <f>VLOOKUP($A928,Basis!$A:$P,4,FALSE)</f>
        <v>52.309841156005902</v>
      </c>
      <c r="C928" s="9">
        <f>VLOOKUP($A928,Basis!$A:$P,5,FALSE)</f>
        <v>5.2519888877868697</v>
      </c>
      <c r="D928" s="9" t="str">
        <f>VLOOKUP($A928,Basis!$A:$P,6,FALSE)</f>
        <v>Labradorstroom</v>
      </c>
      <c r="E928" s="9" t="str">
        <f>VLOOKUP($A928,Basis!$A:$P,7,FALSE)</f>
        <v>23</v>
      </c>
      <c r="F928" s="9" t="str">
        <f>VLOOKUP($A928,Basis!$A:$P,8,FALSE)</f>
        <v>1271DB</v>
      </c>
      <c r="G928" s="9" t="str">
        <f>VLOOKUP($A928,Basis!$A:$P,9,FALSE)</f>
        <v>Huizen</v>
      </c>
      <c r="H928" s="9" t="str">
        <f>VLOOKUP($A928,Basis!$A:$P,11,FALSE)</f>
        <v>PMD</v>
      </c>
      <c r="I928" s="9" t="str">
        <f>VLOOKUP($A928,Basis!$A:$P,13,FALSE)</f>
        <v>OGDUO</v>
      </c>
      <c r="J928" s="9" t="str">
        <f>VLOOKUP($A928,Basis!$A:$P,16,FALSE)</f>
        <v>HMIDUO2019</v>
      </c>
    </row>
    <row r="929" spans="1:10" x14ac:dyDescent="0.25">
      <c r="A929" s="9" t="s">
        <v>3185</v>
      </c>
      <c r="B929" s="9">
        <f>VLOOKUP($A929,Basis!$A:$P,4,FALSE)</f>
        <v>52.311573000000003</v>
      </c>
      <c r="C929" s="9">
        <f>VLOOKUP($A929,Basis!$A:$P,5,FALSE)</f>
        <v>5.2504169999999997</v>
      </c>
      <c r="D929" s="9" t="str">
        <f>VLOOKUP($A929,Basis!$A:$P,6,FALSE)</f>
        <v>Labradorstroom</v>
      </c>
      <c r="E929" s="9" t="str">
        <f>VLOOKUP($A929,Basis!$A:$P,7,FALSE)</f>
        <v>85</v>
      </c>
      <c r="F929" s="9" t="str">
        <f>VLOOKUP($A929,Basis!$A:$P,8,FALSE)</f>
        <v>1271DE</v>
      </c>
      <c r="G929" s="9" t="str">
        <f>VLOOKUP($A929,Basis!$A:$P,9,FALSE)</f>
        <v>Huizen</v>
      </c>
      <c r="H929" s="9" t="str">
        <f>VLOOKUP($A929,Basis!$A:$P,11,FALSE)</f>
        <v>REST</v>
      </c>
      <c r="I929" s="9" t="str">
        <f>VLOOKUP($A929,Basis!$A:$P,13,FALSE)</f>
        <v>OGDUO</v>
      </c>
      <c r="J929" s="9" t="str">
        <f>VLOOKUP($A929,Basis!$A:$P,16,FALSE)</f>
        <v>HMIDUO2019</v>
      </c>
    </row>
    <row r="930" spans="1:10" x14ac:dyDescent="0.25">
      <c r="A930" s="9" t="s">
        <v>1211</v>
      </c>
      <c r="B930" s="9">
        <f>VLOOKUP($A930,Basis!$A:$P,4,FALSE)</f>
        <v>52.311573028564503</v>
      </c>
      <c r="C930" s="9">
        <f>VLOOKUP($A930,Basis!$A:$P,5,FALSE)</f>
        <v>5.2504172325134304</v>
      </c>
      <c r="D930" s="9" t="str">
        <f>VLOOKUP($A930,Basis!$A:$P,6,FALSE)</f>
        <v>Labradorstroom</v>
      </c>
      <c r="E930" s="9" t="str">
        <f>VLOOKUP($A930,Basis!$A:$P,7,FALSE)</f>
        <v>85</v>
      </c>
      <c r="F930" s="9" t="str">
        <f>VLOOKUP($A930,Basis!$A:$P,8,FALSE)</f>
        <v>1271DE</v>
      </c>
      <c r="G930" s="9" t="str">
        <f>VLOOKUP($A930,Basis!$A:$P,9,FALSE)</f>
        <v>Huizen</v>
      </c>
      <c r="H930" s="9" t="str">
        <f>VLOOKUP($A930,Basis!$A:$P,11,FALSE)</f>
        <v>PMD</v>
      </c>
      <c r="I930" s="9" t="str">
        <f>VLOOKUP($A930,Basis!$A:$P,13,FALSE)</f>
        <v>OGDUO</v>
      </c>
      <c r="J930" s="9" t="str">
        <f>VLOOKUP($A930,Basis!$A:$P,16,FALSE)</f>
        <v>HMIDUO2019</v>
      </c>
    </row>
    <row r="931" spans="1:10" x14ac:dyDescent="0.25">
      <c r="A931" s="9" t="s">
        <v>5661</v>
      </c>
      <c r="B931" s="9">
        <f>VLOOKUP($A931,Basis!$A:$P,4,FALSE)</f>
        <v>52.306758000000002</v>
      </c>
      <c r="C931" s="9">
        <f>VLOOKUP($A931,Basis!$A:$P,5,FALSE)</f>
        <v>5.253565</v>
      </c>
      <c r="D931" s="9" t="str">
        <f>VLOOKUP($A931,Basis!$A:$P,6,FALSE)</f>
        <v>Zuiderzee</v>
      </c>
      <c r="E931" s="9" t="str">
        <f>VLOOKUP($A931,Basis!$A:$P,7,FALSE)</f>
        <v>63</v>
      </c>
      <c r="F931" s="9" t="str">
        <f>VLOOKUP($A931,Basis!$A:$P,8,FALSE)</f>
        <v>1271ER</v>
      </c>
      <c r="G931" s="9" t="str">
        <f>VLOOKUP($A931,Basis!$A:$P,9,FALSE)</f>
        <v>Huizen</v>
      </c>
      <c r="H931" s="9" t="str">
        <f>VLOOKUP($A931,Basis!$A:$P,11,FALSE)</f>
        <v>GLAS</v>
      </c>
      <c r="I931" s="9" t="str">
        <f>VLOOKUP($A931,Basis!$A:$P,13,FALSE)</f>
        <v>Bovengronds</v>
      </c>
      <c r="J931" s="9" t="str">
        <f>VLOOKUP($A931,Basis!$A:$P,16,FALSE)</f>
        <v>Onbekend</v>
      </c>
    </row>
    <row r="932" spans="1:10" x14ac:dyDescent="0.25">
      <c r="A932" s="9" t="s">
        <v>5666</v>
      </c>
      <c r="B932" s="9">
        <f>VLOOKUP($A932,Basis!$A:$P,4,FALSE)</f>
        <v>52.306758000000002</v>
      </c>
      <c r="C932" s="9">
        <f>VLOOKUP($A932,Basis!$A:$P,5,FALSE)</f>
        <v>5.253565</v>
      </c>
      <c r="D932" s="9" t="str">
        <f>VLOOKUP($A932,Basis!$A:$P,6,FALSE)</f>
        <v>Zuiderzee</v>
      </c>
      <c r="E932" s="9" t="str">
        <f>VLOOKUP($A932,Basis!$A:$P,7,FALSE)</f>
        <v>63</v>
      </c>
      <c r="F932" s="9" t="str">
        <f>VLOOKUP($A932,Basis!$A:$P,8,FALSE)</f>
        <v>1271ER</v>
      </c>
      <c r="G932" s="9" t="str">
        <f>VLOOKUP($A932,Basis!$A:$P,9,FALSE)</f>
        <v>Huizen</v>
      </c>
      <c r="H932" s="9" t="str">
        <f>VLOOKUP($A932,Basis!$A:$P,11,FALSE)</f>
        <v>GLAS</v>
      </c>
      <c r="I932" s="9" t="str">
        <f>VLOOKUP($A932,Basis!$A:$P,13,FALSE)</f>
        <v>Bovengronds</v>
      </c>
      <c r="J932" s="9" t="str">
        <f>VLOOKUP($A932,Basis!$A:$P,16,FALSE)</f>
        <v>Onbekend</v>
      </c>
    </row>
    <row r="933" spans="1:10" x14ac:dyDescent="0.25">
      <c r="A933" s="9" t="s">
        <v>5879</v>
      </c>
      <c r="B933" s="9">
        <f>VLOOKUP($A933,Basis!$A:$P,4,FALSE)</f>
        <v>52.306407</v>
      </c>
      <c r="C933" s="9">
        <f>VLOOKUP($A933,Basis!$A:$P,5,FALSE)</f>
        <v>5.240253</v>
      </c>
      <c r="D933" s="9" t="str">
        <f>VLOOKUP($A933,Basis!$A:$P,6,FALSE)</f>
        <v>IJsbaankade</v>
      </c>
      <c r="E933" s="9" t="str">
        <f>VLOOKUP($A933,Basis!$A:$P,7,FALSE)</f>
        <v>117</v>
      </c>
      <c r="F933" s="9" t="str">
        <f>VLOOKUP($A933,Basis!$A:$P,8,FALSE)</f>
        <v>1271GC</v>
      </c>
      <c r="G933" s="9" t="str">
        <f>VLOOKUP($A933,Basis!$A:$P,9,FALSE)</f>
        <v>Huizen</v>
      </c>
      <c r="H933" s="9" t="str">
        <f>VLOOKUP($A933,Basis!$A:$P,11,FALSE)</f>
        <v>OPK</v>
      </c>
      <c r="I933" s="9" t="str">
        <f>VLOOKUP($A933,Basis!$A:$P,13,FALSE)</f>
        <v>Ondergronds</v>
      </c>
      <c r="J933" s="9" t="str">
        <f>VLOOKUP($A933,Basis!$A:$P,16,FALSE)</f>
        <v>HMISOL2018</v>
      </c>
    </row>
    <row r="934" spans="1:10" x14ac:dyDescent="0.25">
      <c r="A934" s="9" t="s">
        <v>3867</v>
      </c>
      <c r="B934" s="9">
        <f>VLOOKUP($A934,Basis!$A:$P,4,FALSE)</f>
        <v>52.306629000000001</v>
      </c>
      <c r="C934" s="9">
        <f>VLOOKUP($A934,Basis!$A:$P,5,FALSE)</f>
        <v>5.2388310000000002</v>
      </c>
      <c r="D934" s="9" t="str">
        <f>VLOOKUP($A934,Basis!$A:$P,6,FALSE)</f>
        <v>IJsbaankade</v>
      </c>
      <c r="E934" s="9" t="str">
        <f>VLOOKUP($A934,Basis!$A:$P,7,FALSE)</f>
        <v>1</v>
      </c>
      <c r="F934" s="9" t="str">
        <f>VLOOKUP($A934,Basis!$A:$P,8,FALSE)</f>
        <v>1271GC</v>
      </c>
      <c r="G934" s="9" t="str">
        <f>VLOOKUP($A934,Basis!$A:$P,9,FALSE)</f>
        <v>Huizen</v>
      </c>
      <c r="H934" s="9" t="str">
        <f>VLOOKUP($A934,Basis!$A:$P,11,FALSE)</f>
        <v>REST</v>
      </c>
      <c r="I934" s="9" t="str">
        <f>VLOOKUP($A934,Basis!$A:$P,13,FALSE)</f>
        <v>Ondergronds</v>
      </c>
      <c r="J934" s="9" t="str">
        <f>VLOOKUP($A934,Basis!$A:$P,16,FALSE)</f>
        <v>HMISOL2017</v>
      </c>
    </row>
    <row r="935" spans="1:10" x14ac:dyDescent="0.25">
      <c r="A935" s="9" t="s">
        <v>2672</v>
      </c>
      <c r="B935" s="9">
        <f>VLOOKUP($A935,Basis!$A:$P,4,FALSE)</f>
        <v>52.306407</v>
      </c>
      <c r="C935" s="9">
        <f>VLOOKUP($A935,Basis!$A:$P,5,FALSE)</f>
        <v>5.240253</v>
      </c>
      <c r="D935" s="9" t="str">
        <f>VLOOKUP($A935,Basis!$A:$P,6,FALSE)</f>
        <v>IJsbaankade</v>
      </c>
      <c r="E935" s="9" t="str">
        <f>VLOOKUP($A935,Basis!$A:$P,7,FALSE)</f>
        <v>117</v>
      </c>
      <c r="F935" s="9" t="str">
        <f>VLOOKUP($A935,Basis!$A:$P,8,FALSE)</f>
        <v>1271GC</v>
      </c>
      <c r="G935" s="9" t="str">
        <f>VLOOKUP($A935,Basis!$A:$P,9,FALSE)</f>
        <v>Huizen</v>
      </c>
      <c r="H935" s="9" t="str">
        <f>VLOOKUP($A935,Basis!$A:$P,11,FALSE)</f>
        <v>REST</v>
      </c>
      <c r="I935" s="9" t="str">
        <f>VLOOKUP($A935,Basis!$A:$P,13,FALSE)</f>
        <v>Ondergronds</v>
      </c>
      <c r="J935" s="9" t="str">
        <f>VLOOKUP($A935,Basis!$A:$P,16,FALSE)</f>
        <v>HMISOL2017</v>
      </c>
    </row>
    <row r="936" spans="1:10" x14ac:dyDescent="0.25">
      <c r="A936" s="9" t="s">
        <v>2687</v>
      </c>
      <c r="B936" s="9">
        <f>VLOOKUP($A936,Basis!$A:$P,4,FALSE)</f>
        <v>52.306629000000001</v>
      </c>
      <c r="C936" s="9">
        <f>VLOOKUP($A936,Basis!$A:$P,5,FALSE)</f>
        <v>5.2388310000000002</v>
      </c>
      <c r="D936" s="9" t="str">
        <f>VLOOKUP($A936,Basis!$A:$P,6,FALSE)</f>
        <v>IJsbaankade</v>
      </c>
      <c r="E936" s="9" t="str">
        <f>VLOOKUP($A936,Basis!$A:$P,7,FALSE)</f>
        <v>1</v>
      </c>
      <c r="F936" s="9" t="str">
        <f>VLOOKUP($A936,Basis!$A:$P,8,FALSE)</f>
        <v>1271GC</v>
      </c>
      <c r="G936" s="9" t="str">
        <f>VLOOKUP($A936,Basis!$A:$P,9,FALSE)</f>
        <v>Huizen</v>
      </c>
      <c r="H936" s="9" t="str">
        <f>VLOOKUP($A936,Basis!$A:$P,11,FALSE)</f>
        <v>PMD</v>
      </c>
      <c r="I936" s="9" t="str">
        <f>VLOOKUP($A936,Basis!$A:$P,13,FALSE)</f>
        <v>Ondergronds</v>
      </c>
      <c r="J936" s="9" t="str">
        <f>VLOOKUP($A936,Basis!$A:$P,16,FALSE)</f>
        <v>HMISOL2018</v>
      </c>
    </row>
    <row r="937" spans="1:10" x14ac:dyDescent="0.25">
      <c r="A937" s="9" t="s">
        <v>2677</v>
      </c>
      <c r="B937" s="9">
        <f>VLOOKUP($A937,Basis!$A:$P,4,FALSE)</f>
        <v>52.306407</v>
      </c>
      <c r="C937" s="9">
        <f>VLOOKUP($A937,Basis!$A:$P,5,FALSE)</f>
        <v>5.240253</v>
      </c>
      <c r="D937" s="9" t="str">
        <f>VLOOKUP($A937,Basis!$A:$P,6,FALSE)</f>
        <v>IJsbaankade</v>
      </c>
      <c r="E937" s="9" t="str">
        <f>VLOOKUP($A937,Basis!$A:$P,7,FALSE)</f>
        <v>117</v>
      </c>
      <c r="F937" s="9" t="str">
        <f>VLOOKUP($A937,Basis!$A:$P,8,FALSE)</f>
        <v>1271GC</v>
      </c>
      <c r="G937" s="9" t="str">
        <f>VLOOKUP($A937,Basis!$A:$P,9,FALSE)</f>
        <v>Huizen</v>
      </c>
      <c r="H937" s="9" t="str">
        <f>VLOOKUP($A937,Basis!$A:$P,11,FALSE)</f>
        <v>PMD</v>
      </c>
      <c r="I937" s="9" t="str">
        <f>VLOOKUP($A937,Basis!$A:$P,13,FALSE)</f>
        <v>Ondergronds</v>
      </c>
      <c r="J937" s="9" t="str">
        <f>VLOOKUP($A937,Basis!$A:$P,16,FALSE)</f>
        <v>HMISOL2018</v>
      </c>
    </row>
    <row r="938" spans="1:10" x14ac:dyDescent="0.25">
      <c r="A938" s="9" t="s">
        <v>995</v>
      </c>
      <c r="B938" s="9">
        <f>VLOOKUP($A938,Basis!$A:$P,4,FALSE)</f>
        <v>52.299922943115199</v>
      </c>
      <c r="C938" s="9">
        <f>VLOOKUP($A938,Basis!$A:$P,5,FALSE)</f>
        <v>5.2407994270324698</v>
      </c>
      <c r="D938" s="9" t="str">
        <f>VLOOKUP($A938,Basis!$A:$P,6,FALSE)</f>
        <v>Plein 2000</v>
      </c>
      <c r="E938" s="9" t="str">
        <f>VLOOKUP($A938,Basis!$A:$P,7,FALSE)</f>
        <v>65</v>
      </c>
      <c r="F938" s="9" t="str">
        <f>VLOOKUP($A938,Basis!$A:$P,8,FALSE)</f>
        <v>1271KL</v>
      </c>
      <c r="G938" s="9" t="str">
        <f>VLOOKUP($A938,Basis!$A:$P,9,FALSE)</f>
        <v>Huizen</v>
      </c>
      <c r="H938" s="9" t="str">
        <f>VLOOKUP($A938,Basis!$A:$P,11,FALSE)</f>
        <v>REST</v>
      </c>
      <c r="I938" s="9" t="str">
        <f>VLOOKUP($A938,Basis!$A:$P,13,FALSE)</f>
        <v>Ondergronds</v>
      </c>
      <c r="J938" s="9" t="str">
        <f>VLOOKUP($A938,Basis!$A:$P,16,FALSE)</f>
        <v>BAMENG2015</v>
      </c>
    </row>
    <row r="939" spans="1:10" x14ac:dyDescent="0.25">
      <c r="A939" s="9" t="s">
        <v>990</v>
      </c>
      <c r="B939" s="9">
        <f>VLOOKUP($A939,Basis!$A:$P,4,FALSE)</f>
        <v>52.299922943115199</v>
      </c>
      <c r="C939" s="9">
        <f>VLOOKUP($A939,Basis!$A:$P,5,FALSE)</f>
        <v>5.2407994270324698</v>
      </c>
      <c r="D939" s="9" t="str">
        <f>VLOOKUP($A939,Basis!$A:$P,6,FALSE)</f>
        <v>Plein 2000</v>
      </c>
      <c r="E939" s="9" t="str">
        <f>VLOOKUP($A939,Basis!$A:$P,7,FALSE)</f>
        <v>65</v>
      </c>
      <c r="F939" s="9" t="str">
        <f>VLOOKUP($A939,Basis!$A:$P,8,FALSE)</f>
        <v>1271KL</v>
      </c>
      <c r="G939" s="9" t="str">
        <f>VLOOKUP($A939,Basis!$A:$P,9,FALSE)</f>
        <v>Huizen</v>
      </c>
      <c r="H939" s="9" t="str">
        <f>VLOOKUP($A939,Basis!$A:$P,11,FALSE)</f>
        <v>PMD</v>
      </c>
      <c r="I939" s="9" t="str">
        <f>VLOOKUP($A939,Basis!$A:$P,13,FALSE)</f>
        <v>Ondergronds</v>
      </c>
      <c r="J939" s="9" t="str">
        <f>VLOOKUP($A939,Basis!$A:$P,16,FALSE)</f>
        <v>BAMENG2015</v>
      </c>
    </row>
    <row r="940" spans="1:10" x14ac:dyDescent="0.25">
      <c r="A940" s="9" t="s">
        <v>2730</v>
      </c>
      <c r="B940" s="9">
        <f>VLOOKUP($A940,Basis!$A:$P,4,FALSE)</f>
        <v>52.2899498977254</v>
      </c>
      <c r="C940" s="9">
        <f>VLOOKUP($A940,Basis!$A:$P,5,FALSE)</f>
        <v>5.2444419823635799</v>
      </c>
      <c r="D940" s="9" t="str">
        <f>VLOOKUP($A940,Basis!$A:$P,6,FALSE)</f>
        <v>Gooilandweg</v>
      </c>
      <c r="E940" s="9" t="str">
        <f>VLOOKUP($A940,Basis!$A:$P,7,FALSE)</f>
        <v>217</v>
      </c>
      <c r="F940" s="9" t="str">
        <f>VLOOKUP($A940,Basis!$A:$P,8,FALSE)</f>
        <v>1271KW</v>
      </c>
      <c r="G940" s="9" t="str">
        <f>VLOOKUP($A940,Basis!$A:$P,9,FALSE)</f>
        <v>Huizen</v>
      </c>
      <c r="H940" s="9" t="str">
        <f>VLOOKUP($A940,Basis!$A:$P,11,FALSE)</f>
        <v>REST</v>
      </c>
      <c r="I940" s="9" t="str">
        <f>VLOOKUP($A940,Basis!$A:$P,13,FALSE)</f>
        <v>OGDUO</v>
      </c>
      <c r="J940" s="9" t="str">
        <f>VLOOKUP($A940,Basis!$A:$P,16,FALSE)</f>
        <v>HMIDUO2019</v>
      </c>
    </row>
    <row r="941" spans="1:10" x14ac:dyDescent="0.25">
      <c r="A941" s="9" t="s">
        <v>785</v>
      </c>
      <c r="B941" s="9">
        <f>VLOOKUP($A941,Basis!$A:$P,4,FALSE)</f>
        <v>52.289909362792997</v>
      </c>
      <c r="C941" s="9">
        <f>VLOOKUP($A941,Basis!$A:$P,5,FALSE)</f>
        <v>5.2444720268249503</v>
      </c>
      <c r="D941" s="9" t="str">
        <f>VLOOKUP($A941,Basis!$A:$P,6,FALSE)</f>
        <v>Gooilandweg</v>
      </c>
      <c r="E941" s="9" t="str">
        <f>VLOOKUP($A941,Basis!$A:$P,7,FALSE)</f>
        <v>217</v>
      </c>
      <c r="F941" s="9" t="str">
        <f>VLOOKUP($A941,Basis!$A:$P,8,FALSE)</f>
        <v>1271KW</v>
      </c>
      <c r="G941" s="9" t="str">
        <f>VLOOKUP($A941,Basis!$A:$P,9,FALSE)</f>
        <v>Huizen</v>
      </c>
      <c r="H941" s="9" t="str">
        <f>VLOOKUP($A941,Basis!$A:$P,11,FALSE)</f>
        <v>PMD</v>
      </c>
      <c r="I941" s="9" t="str">
        <f>VLOOKUP($A941,Basis!$A:$P,13,FALSE)</f>
        <v>OGDUO</v>
      </c>
      <c r="J941" s="9" t="str">
        <f>VLOOKUP($A941,Basis!$A:$P,16,FALSE)</f>
        <v>HMIDUO2019</v>
      </c>
    </row>
    <row r="942" spans="1:10" x14ac:dyDescent="0.25">
      <c r="A942" s="9" t="s">
        <v>4713</v>
      </c>
      <c r="B942" s="9">
        <f>VLOOKUP($A942,Basis!$A:$P,4,FALSE)</f>
        <v>52.290778000000003</v>
      </c>
      <c r="C942" s="9">
        <f>VLOOKUP($A942,Basis!$A:$P,5,FALSE)</f>
        <v>5.2415710000000004</v>
      </c>
      <c r="D942" s="9" t="str">
        <f>VLOOKUP($A942,Basis!$A:$P,6,FALSE)</f>
        <v>K. P. C. de Bazelstraat</v>
      </c>
      <c r="E942" s="9" t="str">
        <f>VLOOKUP($A942,Basis!$A:$P,7,FALSE)</f>
        <v>2</v>
      </c>
      <c r="F942" s="9" t="str">
        <f>VLOOKUP($A942,Basis!$A:$P,8,FALSE)</f>
        <v>1271LL</v>
      </c>
      <c r="G942" s="9" t="str">
        <f>VLOOKUP($A942,Basis!$A:$P,9,FALSE)</f>
        <v>Huizen</v>
      </c>
      <c r="H942" s="9" t="str">
        <f>VLOOKUP($A942,Basis!$A:$P,11,FALSE)</f>
        <v>REST</v>
      </c>
      <c r="I942" s="9" t="str">
        <f>VLOOKUP($A942,Basis!$A:$P,13,FALSE)</f>
        <v>OGDUO</v>
      </c>
      <c r="J942" s="9" t="str">
        <f>VLOOKUP($A942,Basis!$A:$P,16,FALSE)</f>
        <v>HMIDUO2022</v>
      </c>
    </row>
    <row r="943" spans="1:10" x14ac:dyDescent="0.25">
      <c r="A943" s="9" t="s">
        <v>4718</v>
      </c>
      <c r="B943" s="9">
        <f>VLOOKUP($A943,Basis!$A:$P,4,FALSE)</f>
        <v>52.290778000000003</v>
      </c>
      <c r="C943" s="9">
        <f>VLOOKUP($A943,Basis!$A:$P,5,FALSE)</f>
        <v>5.2415710000000004</v>
      </c>
      <c r="D943" s="9" t="str">
        <f>VLOOKUP($A943,Basis!$A:$P,6,FALSE)</f>
        <v>K. P. C. de Bazelstraat</v>
      </c>
      <c r="E943" s="9" t="str">
        <f>VLOOKUP($A943,Basis!$A:$P,7,FALSE)</f>
        <v>2</v>
      </c>
      <c r="F943" s="9" t="str">
        <f>VLOOKUP($A943,Basis!$A:$P,8,FALSE)</f>
        <v>1271LL</v>
      </c>
      <c r="G943" s="9" t="str">
        <f>VLOOKUP($A943,Basis!$A:$P,9,FALSE)</f>
        <v>Huizen</v>
      </c>
      <c r="H943" s="9" t="str">
        <f>VLOOKUP($A943,Basis!$A:$P,11,FALSE)</f>
        <v>PMD</v>
      </c>
      <c r="I943" s="9" t="str">
        <f>VLOOKUP($A943,Basis!$A:$P,13,FALSE)</f>
        <v>OGDUO</v>
      </c>
      <c r="J943" s="9" t="str">
        <f>VLOOKUP($A943,Basis!$A:$P,16,FALSE)</f>
        <v>HMIDUO2022</v>
      </c>
    </row>
    <row r="944" spans="1:10" x14ac:dyDescent="0.25">
      <c r="A944" s="9" t="s">
        <v>1401</v>
      </c>
      <c r="B944" s="9">
        <f>VLOOKUP($A944,Basis!$A:$P,4,FALSE)</f>
        <v>52.297698974609403</v>
      </c>
      <c r="C944" s="9">
        <f>VLOOKUP($A944,Basis!$A:$P,5,FALSE)</f>
        <v>5.24179983139038</v>
      </c>
      <c r="D944" s="9" t="str">
        <f>VLOOKUP($A944,Basis!$A:$P,6,FALSE)</f>
        <v>E. Ludenstraat</v>
      </c>
      <c r="E944" s="9" t="str">
        <f>VLOOKUP($A944,Basis!$A:$P,7,FALSE)</f>
        <v>27</v>
      </c>
      <c r="F944" s="9" t="str">
        <f>VLOOKUP($A944,Basis!$A:$P,8,FALSE)</f>
        <v>1271PS</v>
      </c>
      <c r="G944" s="9" t="str">
        <f>VLOOKUP($A944,Basis!$A:$P,9,FALSE)</f>
        <v>Huizen</v>
      </c>
      <c r="H944" s="9" t="str">
        <f>VLOOKUP($A944,Basis!$A:$P,11,FALSE)</f>
        <v>GFT</v>
      </c>
      <c r="I944" s="9" t="str">
        <f>VLOOKUP($A944,Basis!$A:$P,13,FALSE)</f>
        <v>Bovengronds</v>
      </c>
      <c r="J944" s="9" t="str">
        <f>VLOOKUP($A944,Basis!$A:$P,16,FALSE)</f>
        <v>MCBG242020</v>
      </c>
    </row>
    <row r="945" spans="1:10" x14ac:dyDescent="0.25">
      <c r="A945" s="9" t="s">
        <v>3181</v>
      </c>
      <c r="B945" s="9">
        <f>VLOOKUP($A945,Basis!$A:$P,4,FALSE)</f>
        <v>52.297699999999999</v>
      </c>
      <c r="C945" s="9">
        <f>VLOOKUP($A945,Basis!$A:$P,5,FALSE)</f>
        <v>5.2417999999999996</v>
      </c>
      <c r="D945" s="9" t="str">
        <f>VLOOKUP($A945,Basis!$A:$P,6,FALSE)</f>
        <v>E. Ludenstraat</v>
      </c>
      <c r="E945" s="9" t="str">
        <f>VLOOKUP($A945,Basis!$A:$P,7,FALSE)</f>
        <v>27</v>
      </c>
      <c r="F945" s="9" t="str">
        <f>VLOOKUP($A945,Basis!$A:$P,8,FALSE)</f>
        <v>1271PS</v>
      </c>
      <c r="G945" s="9" t="str">
        <f>VLOOKUP($A945,Basis!$A:$P,9,FALSE)</f>
        <v>Huizen</v>
      </c>
      <c r="H945" s="9" t="str">
        <f>VLOOKUP($A945,Basis!$A:$P,11,FALSE)</f>
        <v>REST</v>
      </c>
      <c r="I945" s="9" t="str">
        <f>VLOOKUP($A945,Basis!$A:$P,13,FALSE)</f>
        <v>OGDUO</v>
      </c>
      <c r="J945" s="9" t="str">
        <f>VLOOKUP($A945,Basis!$A:$P,16,FALSE)</f>
        <v>HMIDUO2019</v>
      </c>
    </row>
    <row r="946" spans="1:10" x14ac:dyDescent="0.25">
      <c r="A946" s="9" t="s">
        <v>3210</v>
      </c>
      <c r="B946" s="9">
        <f>VLOOKUP($A946,Basis!$A:$P,4,FALSE)</f>
        <v>52.297699999999999</v>
      </c>
      <c r="C946" s="9">
        <f>VLOOKUP($A946,Basis!$A:$P,5,FALSE)</f>
        <v>5.2417999999999996</v>
      </c>
      <c r="D946" s="9" t="str">
        <f>VLOOKUP($A946,Basis!$A:$P,6,FALSE)</f>
        <v>E. Ludenstraat</v>
      </c>
      <c r="E946" s="9" t="str">
        <f>VLOOKUP($A946,Basis!$A:$P,7,FALSE)</f>
        <v>27</v>
      </c>
      <c r="F946" s="9" t="str">
        <f>VLOOKUP($A946,Basis!$A:$P,8,FALSE)</f>
        <v>1271PS</v>
      </c>
      <c r="G946" s="9" t="str">
        <f>VLOOKUP($A946,Basis!$A:$P,9,FALSE)</f>
        <v>Huizen</v>
      </c>
      <c r="H946" s="9" t="str">
        <f>VLOOKUP($A946,Basis!$A:$P,11,FALSE)</f>
        <v>PMD</v>
      </c>
      <c r="I946" s="9" t="str">
        <f>VLOOKUP($A946,Basis!$A:$P,13,FALSE)</f>
        <v>OGDUO</v>
      </c>
      <c r="J946" s="9" t="str">
        <f>VLOOKUP($A946,Basis!$A:$P,16,FALSE)</f>
        <v>HMIDUO2019</v>
      </c>
    </row>
    <row r="947" spans="1:10" x14ac:dyDescent="0.25">
      <c r="A947" s="9" t="s">
        <v>520</v>
      </c>
      <c r="B947" s="9">
        <f>VLOOKUP($A947,Basis!$A:$P,4,FALSE)</f>
        <v>52.297794342041001</v>
      </c>
      <c r="C947" s="9">
        <f>VLOOKUP($A947,Basis!$A:$P,5,FALSE)</f>
        <v>5.2287511825561497</v>
      </c>
      <c r="D947" s="9" t="str">
        <f>VLOOKUP($A947,Basis!$A:$P,6,FALSE)</f>
        <v>Trompstraat</v>
      </c>
      <c r="E947" s="9" t="str">
        <f>VLOOKUP($A947,Basis!$A:$P,7,FALSE)</f>
        <v>18</v>
      </c>
      <c r="F947" s="9" t="str">
        <f>VLOOKUP($A947,Basis!$A:$P,8,FALSE)</f>
        <v>1271TA</v>
      </c>
      <c r="G947" s="9" t="str">
        <f>VLOOKUP($A947,Basis!$A:$P,9,FALSE)</f>
        <v>Huizen</v>
      </c>
      <c r="H947" s="9" t="str">
        <f>VLOOKUP($A947,Basis!$A:$P,11,FALSE)</f>
        <v>GFT</v>
      </c>
      <c r="I947" s="9" t="str">
        <f>VLOOKUP($A947,Basis!$A:$P,13,FALSE)</f>
        <v>Bovengronds</v>
      </c>
      <c r="J947" s="9" t="str">
        <f>VLOOKUP($A947,Basis!$A:$P,16,FALSE)</f>
        <v>MCBG242020</v>
      </c>
    </row>
    <row r="948" spans="1:10" x14ac:dyDescent="0.25">
      <c r="A948" s="9" t="s">
        <v>2990</v>
      </c>
      <c r="B948" s="9">
        <f>VLOOKUP($A948,Basis!$A:$P,4,FALSE)</f>
        <v>52.297203554820499</v>
      </c>
      <c r="C948" s="9">
        <f>VLOOKUP($A948,Basis!$A:$P,5,FALSE)</f>
        <v>5.22862264886985</v>
      </c>
      <c r="D948" s="9" t="str">
        <f>VLOOKUP($A948,Basis!$A:$P,6,FALSE)</f>
        <v>Trompstraat</v>
      </c>
      <c r="E948" s="9" t="str">
        <f>VLOOKUP($A948,Basis!$A:$P,7,FALSE)</f>
        <v>6</v>
      </c>
      <c r="F948" s="9" t="str">
        <f>VLOOKUP($A948,Basis!$A:$P,8,FALSE)</f>
        <v>1271TA</v>
      </c>
      <c r="G948" s="9" t="str">
        <f>VLOOKUP($A948,Basis!$A:$P,9,FALSE)</f>
        <v>Huizen</v>
      </c>
      <c r="H948" s="9" t="str">
        <f>VLOOKUP($A948,Basis!$A:$P,11,FALSE)</f>
        <v>REST</v>
      </c>
      <c r="I948" s="9" t="str">
        <f>VLOOKUP($A948,Basis!$A:$P,13,FALSE)</f>
        <v>Semi</v>
      </c>
      <c r="J948" s="9" t="str">
        <f>VLOOKUP($A948,Basis!$A:$P,16,FALSE)</f>
        <v>KIKSOL2014</v>
      </c>
    </row>
    <row r="949" spans="1:10" x14ac:dyDescent="0.25">
      <c r="A949" s="9" t="s">
        <v>646</v>
      </c>
      <c r="B949" s="9">
        <f>VLOOKUP($A949,Basis!$A:$P,4,FALSE)</f>
        <v>52.297794342041001</v>
      </c>
      <c r="C949" s="9">
        <f>VLOOKUP($A949,Basis!$A:$P,5,FALSE)</f>
        <v>5.2287511825561497</v>
      </c>
      <c r="D949" s="9" t="str">
        <f>VLOOKUP($A949,Basis!$A:$P,6,FALSE)</f>
        <v>Trompstraat</v>
      </c>
      <c r="E949" s="9" t="str">
        <f>VLOOKUP($A949,Basis!$A:$P,7,FALSE)</f>
        <v>18</v>
      </c>
      <c r="F949" s="9" t="str">
        <f>VLOOKUP($A949,Basis!$A:$P,8,FALSE)</f>
        <v>1271TA</v>
      </c>
      <c r="G949" s="9" t="str">
        <f>VLOOKUP($A949,Basis!$A:$P,9,FALSE)</f>
        <v>Huizen</v>
      </c>
      <c r="H949" s="9" t="str">
        <f>VLOOKUP($A949,Basis!$A:$P,11,FALSE)</f>
        <v>REST</v>
      </c>
      <c r="I949" s="9" t="str">
        <f>VLOOKUP($A949,Basis!$A:$P,13,FALSE)</f>
        <v>Ondergronds</v>
      </c>
      <c r="J949" s="9" t="str">
        <f>VLOOKUP($A949,Basis!$A:$P,16,FALSE)</f>
        <v>HMISOL2017</v>
      </c>
    </row>
    <row r="950" spans="1:10" x14ac:dyDescent="0.25">
      <c r="A950" s="9" t="s">
        <v>1186</v>
      </c>
      <c r="B950" s="9">
        <f>VLOOKUP($A950,Basis!$A:$P,4,FALSE)</f>
        <v>52.297794342041001</v>
      </c>
      <c r="C950" s="9">
        <f>VLOOKUP($A950,Basis!$A:$P,5,FALSE)</f>
        <v>5.2287511825561497</v>
      </c>
      <c r="D950" s="9" t="str">
        <f>VLOOKUP($A950,Basis!$A:$P,6,FALSE)</f>
        <v>Trompstraat</v>
      </c>
      <c r="E950" s="9" t="str">
        <f>VLOOKUP($A950,Basis!$A:$P,7,FALSE)</f>
        <v>18</v>
      </c>
      <c r="F950" s="9" t="str">
        <f>VLOOKUP($A950,Basis!$A:$P,8,FALSE)</f>
        <v>1271TA</v>
      </c>
      <c r="G950" s="9" t="str">
        <f>VLOOKUP($A950,Basis!$A:$P,9,FALSE)</f>
        <v>Huizen</v>
      </c>
      <c r="H950" s="9" t="str">
        <f>VLOOKUP($A950,Basis!$A:$P,11,FALSE)</f>
        <v>PMD</v>
      </c>
      <c r="I950" s="9" t="str">
        <f>VLOOKUP($A950,Basis!$A:$P,13,FALSE)</f>
        <v>Ondergronds</v>
      </c>
      <c r="J950" s="9" t="str">
        <f>VLOOKUP($A950,Basis!$A:$P,16,FALSE)</f>
        <v>HMISOL2018</v>
      </c>
    </row>
    <row r="951" spans="1:10" x14ac:dyDescent="0.25">
      <c r="A951" s="9" t="s">
        <v>689</v>
      </c>
      <c r="B951" s="9">
        <f>VLOOKUP($A951,Basis!$A:$P,4,FALSE)</f>
        <v>52.299659729003899</v>
      </c>
      <c r="C951" s="9">
        <f>VLOOKUP($A951,Basis!$A:$P,5,FALSE)</f>
        <v>5.2398781776428196</v>
      </c>
      <c r="D951" s="9" t="str">
        <f>VLOOKUP($A951,Basis!$A:$P,6,FALSE)</f>
        <v>Melkweg</v>
      </c>
      <c r="E951" s="9" t="str">
        <f>VLOOKUP($A951,Basis!$A:$P,7,FALSE)</f>
        <v>62</v>
      </c>
      <c r="F951" s="9" t="str">
        <f>VLOOKUP($A951,Basis!$A:$P,8,FALSE)</f>
        <v>1271TG</v>
      </c>
      <c r="G951" s="9" t="str">
        <f>VLOOKUP($A951,Basis!$A:$P,9,FALSE)</f>
        <v>Huizen</v>
      </c>
      <c r="H951" s="9" t="str">
        <f>VLOOKUP($A951,Basis!$A:$P,11,FALSE)</f>
        <v>GFT</v>
      </c>
      <c r="I951" s="9" t="str">
        <f>VLOOKUP($A951,Basis!$A:$P,13,FALSE)</f>
        <v>Bovengronds</v>
      </c>
      <c r="J951" s="9" t="str">
        <f>VLOOKUP($A951,Basis!$A:$P,16,FALSE)</f>
        <v>MCBG242020</v>
      </c>
    </row>
    <row r="952" spans="1:10" x14ac:dyDescent="0.25">
      <c r="A952" s="9" t="s">
        <v>858</v>
      </c>
      <c r="B952" s="9">
        <f>VLOOKUP($A952,Basis!$A:$P,4,FALSE)</f>
        <v>52.299659729003899</v>
      </c>
      <c r="C952" s="9">
        <f>VLOOKUP($A952,Basis!$A:$P,5,FALSE)</f>
        <v>5.2398781776428196</v>
      </c>
      <c r="D952" s="9" t="str">
        <f>VLOOKUP($A952,Basis!$A:$P,6,FALSE)</f>
        <v>Melkweg</v>
      </c>
      <c r="E952" s="9" t="str">
        <f>VLOOKUP($A952,Basis!$A:$P,7,FALSE)</f>
        <v>62</v>
      </c>
      <c r="F952" s="9" t="str">
        <f>VLOOKUP($A952,Basis!$A:$P,8,FALSE)</f>
        <v>1271TG</v>
      </c>
      <c r="G952" s="9" t="str">
        <f>VLOOKUP($A952,Basis!$A:$P,9,FALSE)</f>
        <v>Huizen</v>
      </c>
      <c r="H952" s="9" t="str">
        <f>VLOOKUP($A952,Basis!$A:$P,11,FALSE)</f>
        <v>REST</v>
      </c>
      <c r="I952" s="9" t="str">
        <f>VLOOKUP($A952,Basis!$A:$P,13,FALSE)</f>
        <v>OGDUO</v>
      </c>
      <c r="J952" s="9" t="str">
        <f>VLOOKUP($A952,Basis!$A:$P,16,FALSE)</f>
        <v>HMIDUO2019</v>
      </c>
    </row>
    <row r="953" spans="1:10" x14ac:dyDescent="0.25">
      <c r="A953" s="9" t="s">
        <v>860</v>
      </c>
      <c r="B953" s="9">
        <f>VLOOKUP($A953,Basis!$A:$P,4,FALSE)</f>
        <v>52.299659729003899</v>
      </c>
      <c r="C953" s="9">
        <f>VLOOKUP($A953,Basis!$A:$P,5,FALSE)</f>
        <v>5.2398781776428196</v>
      </c>
      <c r="D953" s="9" t="str">
        <f>VLOOKUP($A953,Basis!$A:$P,6,FALSE)</f>
        <v>Melkweg</v>
      </c>
      <c r="E953" s="9" t="str">
        <f>VLOOKUP($A953,Basis!$A:$P,7,FALSE)</f>
        <v>62</v>
      </c>
      <c r="F953" s="9" t="str">
        <f>VLOOKUP($A953,Basis!$A:$P,8,FALSE)</f>
        <v>1271TG</v>
      </c>
      <c r="G953" s="9" t="str">
        <f>VLOOKUP($A953,Basis!$A:$P,9,FALSE)</f>
        <v>Huizen</v>
      </c>
      <c r="H953" s="9" t="str">
        <f>VLOOKUP($A953,Basis!$A:$P,11,FALSE)</f>
        <v>PMD</v>
      </c>
      <c r="I953" s="9" t="str">
        <f>VLOOKUP($A953,Basis!$A:$P,13,FALSE)</f>
        <v>OGDUO</v>
      </c>
      <c r="J953" s="9" t="str">
        <f>VLOOKUP($A953,Basis!$A:$P,16,FALSE)</f>
        <v>HMIDUO2019</v>
      </c>
    </row>
    <row r="954" spans="1:10" x14ac:dyDescent="0.25">
      <c r="A954" s="9" t="s">
        <v>2590</v>
      </c>
      <c r="B954" s="9">
        <f>VLOOKUP($A954,Basis!$A:$P,4,FALSE)</f>
        <v>52.298770342070902</v>
      </c>
      <c r="C954" s="9">
        <f>VLOOKUP($A954,Basis!$A:$P,5,FALSE)</f>
        <v>5.2330960705925103</v>
      </c>
      <c r="D954" s="9" t="str">
        <f>VLOOKUP($A954,Basis!$A:$P,6,FALSE)</f>
        <v>Oranje Weeshuisstraat</v>
      </c>
      <c r="E954" s="9" t="str">
        <f>VLOOKUP($A954,Basis!$A:$P,7,FALSE)</f>
        <v>14</v>
      </c>
      <c r="F954" s="9" t="str">
        <f>VLOOKUP($A954,Basis!$A:$P,8,FALSE)</f>
        <v>1271VR</v>
      </c>
      <c r="G954" s="9" t="str">
        <f>VLOOKUP($A954,Basis!$A:$P,9,FALSE)</f>
        <v>Huizen</v>
      </c>
      <c r="H954" s="9" t="str">
        <f>VLOOKUP($A954,Basis!$A:$P,11,FALSE)</f>
        <v>REST</v>
      </c>
      <c r="I954" s="9" t="str">
        <f>VLOOKUP($A954,Basis!$A:$P,13,FALSE)</f>
        <v>Ondergronds</v>
      </c>
      <c r="J954" s="9" t="str">
        <f>VLOOKUP($A954,Basis!$A:$P,16,FALSE)</f>
        <v>HMISOL2017</v>
      </c>
    </row>
    <row r="955" spans="1:10" x14ac:dyDescent="0.25">
      <c r="A955" s="9" t="s">
        <v>1415</v>
      </c>
      <c r="B955" s="9">
        <f>VLOOKUP($A955,Basis!$A:$P,4,FALSE)</f>
        <v>52.298770904541001</v>
      </c>
      <c r="C955" s="9">
        <f>VLOOKUP($A955,Basis!$A:$P,5,FALSE)</f>
        <v>5.2330961227417001</v>
      </c>
      <c r="D955" s="9" t="str">
        <f>VLOOKUP($A955,Basis!$A:$P,6,FALSE)</f>
        <v>Oranje Weeshuisstraat</v>
      </c>
      <c r="E955" s="9" t="str">
        <f>VLOOKUP($A955,Basis!$A:$P,7,FALSE)</f>
        <v>14</v>
      </c>
      <c r="F955" s="9" t="str">
        <f>VLOOKUP($A955,Basis!$A:$P,8,FALSE)</f>
        <v>1271VR</v>
      </c>
      <c r="G955" s="9" t="str">
        <f>VLOOKUP($A955,Basis!$A:$P,9,FALSE)</f>
        <v>Huizen</v>
      </c>
      <c r="H955" s="9" t="str">
        <f>VLOOKUP($A955,Basis!$A:$P,11,FALSE)</f>
        <v>PMD</v>
      </c>
      <c r="I955" s="9" t="str">
        <f>VLOOKUP($A955,Basis!$A:$P,13,FALSE)</f>
        <v>Ondergronds</v>
      </c>
      <c r="J955" s="9" t="str">
        <f>VLOOKUP($A955,Basis!$A:$P,16,FALSE)</f>
        <v>HMISOL2018</v>
      </c>
    </row>
    <row r="956" spans="1:10" x14ac:dyDescent="0.25">
      <c r="A956" s="9" t="s">
        <v>4021</v>
      </c>
      <c r="B956" s="9">
        <f>VLOOKUP($A956,Basis!$A:$P,4,FALSE)</f>
        <v>52.298172000000001</v>
      </c>
      <c r="C956" s="9">
        <f>VLOOKUP($A956,Basis!$A:$P,5,FALSE)</f>
        <v>5.2322509999999998</v>
      </c>
      <c r="D956" s="9" t="str">
        <f>VLOOKUP($A956,Basis!$A:$P,6,FALSE)</f>
        <v>Oranjehof</v>
      </c>
      <c r="E956" s="9" t="str">
        <f>VLOOKUP($A956,Basis!$A:$P,7,FALSE)</f>
        <v>57</v>
      </c>
      <c r="F956" s="9" t="str">
        <f>VLOOKUP($A956,Basis!$A:$P,8,FALSE)</f>
        <v>1271WB</v>
      </c>
      <c r="G956" s="9" t="str">
        <f>VLOOKUP($A956,Basis!$A:$P,9,FALSE)</f>
        <v>Huizen</v>
      </c>
      <c r="H956" s="9" t="str">
        <f>VLOOKUP($A956,Basis!$A:$P,11,FALSE)</f>
        <v>GFT</v>
      </c>
      <c r="I956" s="9" t="str">
        <f>VLOOKUP($A956,Basis!$A:$P,13,FALSE)</f>
        <v>Bovengronds</v>
      </c>
      <c r="J956" s="9" t="str">
        <f>VLOOKUP($A956,Basis!$A:$P,16,FALSE)</f>
        <v>MCBG242022</v>
      </c>
    </row>
    <row r="957" spans="1:10" x14ac:dyDescent="0.25">
      <c r="A957" s="9" t="s">
        <v>4888</v>
      </c>
      <c r="B957" s="9">
        <f>VLOOKUP($A957,Basis!$A:$P,4,FALSE)</f>
        <v>52.301712999999999</v>
      </c>
      <c r="C957" s="9">
        <f>VLOOKUP($A957,Basis!$A:$P,5,FALSE)</f>
        <v>5.2297479999999998</v>
      </c>
      <c r="D957" s="9" t="str">
        <f>VLOOKUP($A957,Basis!$A:$P,6,FALSE)</f>
        <v>De Drifter</v>
      </c>
      <c r="E957" s="9" t="str">
        <f>VLOOKUP($A957,Basis!$A:$P,7,FALSE)</f>
        <v>22</v>
      </c>
      <c r="F957" s="9" t="str">
        <f>VLOOKUP($A957,Basis!$A:$P,8,FALSE)</f>
        <v>1271WH</v>
      </c>
      <c r="G957" s="9" t="str">
        <f>VLOOKUP($A957,Basis!$A:$P,9,FALSE)</f>
        <v>Huizen</v>
      </c>
      <c r="H957" s="9" t="str">
        <f>VLOOKUP($A957,Basis!$A:$P,11,FALSE)</f>
        <v>REST</v>
      </c>
      <c r="I957" s="9" t="str">
        <f>VLOOKUP($A957,Basis!$A:$P,13,FALSE)</f>
        <v>OGDUO</v>
      </c>
      <c r="J957" s="9" t="str">
        <f>VLOOKUP($A957,Basis!$A:$P,16,FALSE)</f>
        <v>HMIDUO2020</v>
      </c>
    </row>
    <row r="958" spans="1:10" x14ac:dyDescent="0.25">
      <c r="A958" s="9" t="s">
        <v>4867</v>
      </c>
      <c r="B958" s="9">
        <f>VLOOKUP($A958,Basis!$A:$P,4,FALSE)</f>
        <v>52.301712999999999</v>
      </c>
      <c r="C958" s="9">
        <f>VLOOKUP($A958,Basis!$A:$P,5,FALSE)</f>
        <v>5.2297479999999998</v>
      </c>
      <c r="D958" s="9" t="str">
        <f>VLOOKUP($A958,Basis!$A:$P,6,FALSE)</f>
        <v>De Drifter</v>
      </c>
      <c r="E958" s="9" t="str">
        <f>VLOOKUP($A958,Basis!$A:$P,7,FALSE)</f>
        <v>22</v>
      </c>
      <c r="F958" s="9" t="str">
        <f>VLOOKUP($A958,Basis!$A:$P,8,FALSE)</f>
        <v>1271WH</v>
      </c>
      <c r="G958" s="9" t="str">
        <f>VLOOKUP($A958,Basis!$A:$P,9,FALSE)</f>
        <v>Huizen</v>
      </c>
      <c r="H958" s="9" t="str">
        <f>VLOOKUP($A958,Basis!$A:$P,11,FALSE)</f>
        <v>PMD</v>
      </c>
      <c r="I958" s="9" t="str">
        <f>VLOOKUP($A958,Basis!$A:$P,13,FALSE)</f>
        <v>OGDUO</v>
      </c>
      <c r="J958" s="9" t="str">
        <f>VLOOKUP($A958,Basis!$A:$P,16,FALSE)</f>
        <v>HMIDUO2020</v>
      </c>
    </row>
    <row r="959" spans="1:10" x14ac:dyDescent="0.25">
      <c r="A959" s="9" t="s">
        <v>3165</v>
      </c>
      <c r="B959" s="9">
        <f>VLOOKUP($A959,Basis!$A:$P,4,FALSE)</f>
        <v>52.303249999999998</v>
      </c>
      <c r="C959" s="9">
        <f>VLOOKUP($A959,Basis!$A:$P,5,FALSE)</f>
        <v>5.2351299999999998</v>
      </c>
      <c r="D959" s="9" t="str">
        <f>VLOOKUP($A959,Basis!$A:$P,6,FALSE)</f>
        <v>Jotterpad</v>
      </c>
      <c r="E959" s="9" t="str">
        <f>VLOOKUP($A959,Basis!$A:$P,7,FALSE)</f>
        <v>2</v>
      </c>
      <c r="F959" s="9" t="str">
        <f>VLOOKUP($A959,Basis!$A:$P,8,FALSE)</f>
        <v>1271XA</v>
      </c>
      <c r="G959" s="9" t="str">
        <f>VLOOKUP($A959,Basis!$A:$P,9,FALSE)</f>
        <v>Huizen</v>
      </c>
      <c r="H959" s="9" t="str">
        <f>VLOOKUP($A959,Basis!$A:$P,11,FALSE)</f>
        <v>REST</v>
      </c>
      <c r="I959" s="9" t="str">
        <f>VLOOKUP($A959,Basis!$A:$P,13,FALSE)</f>
        <v>OGDUO</v>
      </c>
      <c r="J959" s="9" t="str">
        <f>VLOOKUP($A959,Basis!$A:$P,16,FALSE)</f>
        <v>HMIDUO2019</v>
      </c>
    </row>
    <row r="960" spans="1:10" x14ac:dyDescent="0.25">
      <c r="A960" s="9" t="s">
        <v>3167</v>
      </c>
      <c r="B960" s="9">
        <f>VLOOKUP($A960,Basis!$A:$P,4,FALSE)</f>
        <v>52.304189999999998</v>
      </c>
      <c r="C960" s="9">
        <f>VLOOKUP($A960,Basis!$A:$P,5,FALSE)</f>
        <v>5.2350599999999998</v>
      </c>
      <c r="D960" s="9" t="str">
        <f>VLOOKUP($A960,Basis!$A:$P,6,FALSE)</f>
        <v>Jotterpad</v>
      </c>
      <c r="E960" s="9" t="str">
        <f>VLOOKUP($A960,Basis!$A:$P,7,FALSE)</f>
        <v>25</v>
      </c>
      <c r="F960" s="9" t="str">
        <f>VLOOKUP($A960,Basis!$A:$P,8,FALSE)</f>
        <v>1271XA</v>
      </c>
      <c r="G960" s="9" t="str">
        <f>VLOOKUP($A960,Basis!$A:$P,9,FALSE)</f>
        <v>Huizen</v>
      </c>
      <c r="H960" s="9" t="str">
        <f>VLOOKUP($A960,Basis!$A:$P,11,FALSE)</f>
        <v>REST</v>
      </c>
      <c r="I960" s="9" t="str">
        <f>VLOOKUP($A960,Basis!$A:$P,13,FALSE)</f>
        <v>OGDUO</v>
      </c>
      <c r="J960" s="9" t="str">
        <f>VLOOKUP($A960,Basis!$A:$P,16,FALSE)</f>
        <v>HMIDUO2019</v>
      </c>
    </row>
    <row r="961" spans="1:10" x14ac:dyDescent="0.25">
      <c r="A961" s="9" t="s">
        <v>1225</v>
      </c>
      <c r="B961" s="9">
        <f>VLOOKUP($A961,Basis!$A:$P,4,FALSE)</f>
        <v>52.303249359130902</v>
      </c>
      <c r="C961" s="9">
        <f>VLOOKUP($A961,Basis!$A:$P,5,FALSE)</f>
        <v>5.23512983322144</v>
      </c>
      <c r="D961" s="9" t="str">
        <f>VLOOKUP($A961,Basis!$A:$P,6,FALSE)</f>
        <v>Jotterpad</v>
      </c>
      <c r="E961" s="9" t="str">
        <f>VLOOKUP($A961,Basis!$A:$P,7,FALSE)</f>
        <v>2</v>
      </c>
      <c r="F961" s="9" t="str">
        <f>VLOOKUP($A961,Basis!$A:$P,8,FALSE)</f>
        <v>1271XA</v>
      </c>
      <c r="G961" s="9" t="str">
        <f>VLOOKUP($A961,Basis!$A:$P,9,FALSE)</f>
        <v>Huizen</v>
      </c>
      <c r="H961" s="9" t="str">
        <f>VLOOKUP($A961,Basis!$A:$P,11,FALSE)</f>
        <v>PMD</v>
      </c>
      <c r="I961" s="9" t="str">
        <f>VLOOKUP($A961,Basis!$A:$P,13,FALSE)</f>
        <v>OGDUO</v>
      </c>
      <c r="J961" s="9" t="str">
        <f>VLOOKUP($A961,Basis!$A:$P,16,FALSE)</f>
        <v>HMIDUO2019</v>
      </c>
    </row>
    <row r="962" spans="1:10" x14ac:dyDescent="0.25">
      <c r="A962" s="9" t="s">
        <v>1230</v>
      </c>
      <c r="B962" s="9">
        <f>VLOOKUP($A962,Basis!$A:$P,4,FALSE)</f>
        <v>52.304191589355497</v>
      </c>
      <c r="C962" s="9">
        <f>VLOOKUP($A962,Basis!$A:$P,5,FALSE)</f>
        <v>5.2350602149963397</v>
      </c>
      <c r="D962" s="9" t="str">
        <f>VLOOKUP($A962,Basis!$A:$P,6,FALSE)</f>
        <v>Jotterpad</v>
      </c>
      <c r="E962" s="9" t="str">
        <f>VLOOKUP($A962,Basis!$A:$P,7,FALSE)</f>
        <v>25</v>
      </c>
      <c r="F962" s="9" t="str">
        <f>VLOOKUP($A962,Basis!$A:$P,8,FALSE)</f>
        <v>1271XA</v>
      </c>
      <c r="G962" s="9" t="str">
        <f>VLOOKUP($A962,Basis!$A:$P,9,FALSE)</f>
        <v>Huizen</v>
      </c>
      <c r="H962" s="9" t="str">
        <f>VLOOKUP($A962,Basis!$A:$P,11,FALSE)</f>
        <v>PMD</v>
      </c>
      <c r="I962" s="9" t="str">
        <f>VLOOKUP($A962,Basis!$A:$P,13,FALSE)</f>
        <v>OGDUO</v>
      </c>
      <c r="J962" s="9" t="str">
        <f>VLOOKUP($A962,Basis!$A:$P,16,FALSE)</f>
        <v>HMIDUO2019</v>
      </c>
    </row>
    <row r="963" spans="1:10" x14ac:dyDescent="0.25">
      <c r="A963" s="9" t="s">
        <v>5690</v>
      </c>
      <c r="B963" s="9">
        <f>VLOOKUP($A963,Basis!$A:$P,4,FALSE)</f>
        <v>52.305354000000001</v>
      </c>
      <c r="C963" s="9">
        <f>VLOOKUP($A963,Basis!$A:$P,5,FALSE)</f>
        <v>5.2363350000000004</v>
      </c>
      <c r="D963" s="9" t="str">
        <f>VLOOKUP($A963,Basis!$A:$P,6,FALSE)</f>
        <v>Bestevaer</v>
      </c>
      <c r="E963" s="9" t="str">
        <f>VLOOKUP($A963,Basis!$A:$P,7,FALSE)</f>
        <v>44</v>
      </c>
      <c r="F963" s="9" t="str">
        <f>VLOOKUP($A963,Basis!$A:$P,8,FALSE)</f>
        <v>1271XZ</v>
      </c>
      <c r="G963" s="9" t="str">
        <f>VLOOKUP($A963,Basis!$A:$P,9,FALSE)</f>
        <v>Huizen</v>
      </c>
      <c r="H963" s="9" t="str">
        <f>VLOOKUP($A963,Basis!$A:$P,11,FALSE)</f>
        <v>GLAS</v>
      </c>
      <c r="I963" s="9" t="str">
        <f>VLOOKUP($A963,Basis!$A:$P,13,FALSE)</f>
        <v>Ondergronds</v>
      </c>
      <c r="J963" s="9" t="str">
        <f>VLOOKUP($A963,Basis!$A:$P,16,FALSE)</f>
        <v>Onbekend</v>
      </c>
    </row>
    <row r="964" spans="1:10" x14ac:dyDescent="0.25">
      <c r="A964" s="9" t="s">
        <v>5695</v>
      </c>
      <c r="B964" s="9">
        <f>VLOOKUP($A964,Basis!$A:$P,4,FALSE)</f>
        <v>52.305354000000001</v>
      </c>
      <c r="C964" s="9">
        <f>VLOOKUP($A964,Basis!$A:$P,5,FALSE)</f>
        <v>5.2363350000000004</v>
      </c>
      <c r="D964" s="9" t="str">
        <f>VLOOKUP($A964,Basis!$A:$P,6,FALSE)</f>
        <v>Bestevaer</v>
      </c>
      <c r="E964" s="9" t="str">
        <f>VLOOKUP($A964,Basis!$A:$P,7,FALSE)</f>
        <v>44</v>
      </c>
      <c r="F964" s="9" t="str">
        <f>VLOOKUP($A964,Basis!$A:$P,8,FALSE)</f>
        <v>1271XZ</v>
      </c>
      <c r="G964" s="9" t="str">
        <f>VLOOKUP($A964,Basis!$A:$P,9,FALSE)</f>
        <v>Huizen</v>
      </c>
      <c r="H964" s="9" t="str">
        <f>VLOOKUP($A964,Basis!$A:$P,11,FALSE)</f>
        <v>GLAS</v>
      </c>
      <c r="I964" s="9" t="str">
        <f>VLOOKUP($A964,Basis!$A:$P,13,FALSE)</f>
        <v>Ondergronds</v>
      </c>
      <c r="J964" s="9" t="str">
        <f>VLOOKUP($A964,Basis!$A:$P,16,FALSE)</f>
        <v>Onbekend</v>
      </c>
    </row>
    <row r="965" spans="1:10" x14ac:dyDescent="0.25">
      <c r="A965" s="9" t="s">
        <v>883</v>
      </c>
      <c r="B965" s="9">
        <f>VLOOKUP($A965,Basis!$A:$P,4,FALSE)</f>
        <v>52.293369293212898</v>
      </c>
      <c r="C965" s="9">
        <f>VLOOKUP($A965,Basis!$A:$P,5,FALSE)</f>
        <v>5.2342653274536097</v>
      </c>
      <c r="D965" s="9" t="str">
        <f>VLOOKUP($A965,Basis!$A:$P,6,FALSE)</f>
        <v>De Savorin Lohmanlaan</v>
      </c>
      <c r="E965" s="9" t="str">
        <f>VLOOKUP($A965,Basis!$A:$P,7,FALSE)</f>
        <v>17</v>
      </c>
      <c r="F965" s="9" t="str">
        <f>VLOOKUP($A965,Basis!$A:$P,8,FALSE)</f>
        <v>1272HD</v>
      </c>
      <c r="G965" s="9" t="str">
        <f>VLOOKUP($A965,Basis!$A:$P,9,FALSE)</f>
        <v>Huizen</v>
      </c>
      <c r="H965" s="9" t="str">
        <f>VLOOKUP($A965,Basis!$A:$P,11,FALSE)</f>
        <v>REST</v>
      </c>
      <c r="I965" s="9" t="str">
        <f>VLOOKUP($A965,Basis!$A:$P,13,FALSE)</f>
        <v>OGDUO</v>
      </c>
      <c r="J965" s="9" t="str">
        <f>VLOOKUP($A965,Basis!$A:$P,16,FALSE)</f>
        <v>HMIDUO2019</v>
      </c>
    </row>
    <row r="966" spans="1:10" x14ac:dyDescent="0.25">
      <c r="A966" s="9" t="s">
        <v>877</v>
      </c>
      <c r="B966" s="9">
        <f>VLOOKUP($A966,Basis!$A:$P,4,FALSE)</f>
        <v>52.293369293212898</v>
      </c>
      <c r="C966" s="9">
        <f>VLOOKUP($A966,Basis!$A:$P,5,FALSE)</f>
        <v>5.2342653274536097</v>
      </c>
      <c r="D966" s="9" t="str">
        <f>VLOOKUP($A966,Basis!$A:$P,6,FALSE)</f>
        <v>De Savorin Lohmanlaan</v>
      </c>
      <c r="E966" s="9" t="str">
        <f>VLOOKUP($A966,Basis!$A:$P,7,FALSE)</f>
        <v>17</v>
      </c>
      <c r="F966" s="9" t="str">
        <f>VLOOKUP($A966,Basis!$A:$P,8,FALSE)</f>
        <v>1272HD</v>
      </c>
      <c r="G966" s="9" t="str">
        <f>VLOOKUP($A966,Basis!$A:$P,9,FALSE)</f>
        <v>Huizen</v>
      </c>
      <c r="H966" s="9" t="str">
        <f>VLOOKUP($A966,Basis!$A:$P,11,FALSE)</f>
        <v>PMD</v>
      </c>
      <c r="I966" s="9" t="str">
        <f>VLOOKUP($A966,Basis!$A:$P,13,FALSE)</f>
        <v>OGDUO</v>
      </c>
      <c r="J966" s="9" t="str">
        <f>VLOOKUP($A966,Basis!$A:$P,16,FALSE)</f>
        <v>HMIDUO2019</v>
      </c>
    </row>
    <row r="967" spans="1:10" x14ac:dyDescent="0.25">
      <c r="A967" s="9" t="s">
        <v>5679</v>
      </c>
      <c r="B967" s="9">
        <f>VLOOKUP($A967,Basis!$A:$P,4,FALSE)</f>
        <v>52.291640999999998</v>
      </c>
      <c r="C967" s="9">
        <f>VLOOKUP($A967,Basis!$A:$P,5,FALSE)</f>
        <v>5.2241160000000004</v>
      </c>
      <c r="D967" s="9" t="str">
        <f>VLOOKUP($A967,Basis!$A:$P,6,FALSE)</f>
        <v>Aalberselaan</v>
      </c>
      <c r="E967" s="9" t="str">
        <f>VLOOKUP($A967,Basis!$A:$P,7,FALSE)</f>
        <v>24</v>
      </c>
      <c r="F967" s="9" t="str">
        <f>VLOOKUP($A967,Basis!$A:$P,8,FALSE)</f>
        <v>1272KG</v>
      </c>
      <c r="G967" s="9" t="str">
        <f>VLOOKUP($A967,Basis!$A:$P,9,FALSE)</f>
        <v>Huizen</v>
      </c>
      <c r="H967" s="9" t="str">
        <f>VLOOKUP($A967,Basis!$A:$P,11,FALSE)</f>
        <v>GLAS</v>
      </c>
      <c r="I967" s="9" t="str">
        <f>VLOOKUP($A967,Basis!$A:$P,13,FALSE)</f>
        <v>Bovengronds</v>
      </c>
      <c r="J967" s="9" t="str">
        <f>VLOOKUP($A967,Basis!$A:$P,16,FALSE)</f>
        <v>Onbekend</v>
      </c>
    </row>
    <row r="968" spans="1:10" x14ac:dyDescent="0.25">
      <c r="A968" s="9" t="s">
        <v>5684</v>
      </c>
      <c r="B968" s="9">
        <f>VLOOKUP($A968,Basis!$A:$P,4,FALSE)</f>
        <v>52.291640999999998</v>
      </c>
      <c r="C968" s="9">
        <f>VLOOKUP($A968,Basis!$A:$P,5,FALSE)</f>
        <v>5.2241160000000004</v>
      </c>
      <c r="D968" s="9" t="str">
        <f>VLOOKUP($A968,Basis!$A:$P,6,FALSE)</f>
        <v>Aalberselaan</v>
      </c>
      <c r="E968" s="9" t="str">
        <f>VLOOKUP($A968,Basis!$A:$P,7,FALSE)</f>
        <v>24</v>
      </c>
      <c r="F968" s="9" t="str">
        <f>VLOOKUP($A968,Basis!$A:$P,8,FALSE)</f>
        <v>1272KG</v>
      </c>
      <c r="G968" s="9" t="str">
        <f>VLOOKUP($A968,Basis!$A:$P,9,FALSE)</f>
        <v>Huizen</v>
      </c>
      <c r="H968" s="9" t="str">
        <f>VLOOKUP($A968,Basis!$A:$P,11,FALSE)</f>
        <v>GLAS</v>
      </c>
      <c r="I968" s="9" t="str">
        <f>VLOOKUP($A968,Basis!$A:$P,13,FALSE)</f>
        <v>Bovengronds</v>
      </c>
      <c r="J968" s="9" t="str">
        <f>VLOOKUP($A968,Basis!$A:$P,16,FALSE)</f>
        <v>Onbekend</v>
      </c>
    </row>
    <row r="969" spans="1:10" x14ac:dyDescent="0.25">
      <c r="A969" s="9" t="s">
        <v>4522</v>
      </c>
      <c r="B969" s="9">
        <f>VLOOKUP($A969,Basis!$A:$P,4,FALSE)</f>
        <v>52.296754</v>
      </c>
      <c r="C969" s="9">
        <f>VLOOKUP($A969,Basis!$A:$P,5,FALSE)</f>
        <v>5.2217450000000003</v>
      </c>
      <c r="D969" s="9" t="str">
        <f>VLOOKUP($A969,Basis!$A:$P,6,FALSE)</f>
        <v>Naarderstraat</v>
      </c>
      <c r="E969" s="9" t="str">
        <f>VLOOKUP($A969,Basis!$A:$P,7,FALSE)</f>
        <v>66</v>
      </c>
      <c r="F969" s="9" t="str">
        <f>VLOOKUP($A969,Basis!$A:$P,8,FALSE)</f>
        <v>1272NL</v>
      </c>
      <c r="G969" s="9" t="str">
        <f>VLOOKUP($A969,Basis!$A:$P,9,FALSE)</f>
        <v>Huizen</v>
      </c>
      <c r="H969" s="9" t="str">
        <f>VLOOKUP($A969,Basis!$A:$P,11,FALSE)</f>
        <v>GFT</v>
      </c>
      <c r="I969" s="9" t="str">
        <f>VLOOKUP($A969,Basis!$A:$P,13,FALSE)</f>
        <v>Bovengronds</v>
      </c>
      <c r="J969" s="9" t="str">
        <f>VLOOKUP($A969,Basis!$A:$P,16,FALSE)</f>
        <v>MCBG242022</v>
      </c>
    </row>
    <row r="970" spans="1:10" x14ac:dyDescent="0.25">
      <c r="A970" s="9" t="s">
        <v>4663</v>
      </c>
      <c r="B970" s="9">
        <f>VLOOKUP($A970,Basis!$A:$P,4,FALSE)</f>
        <v>52.296754</v>
      </c>
      <c r="C970" s="9">
        <f>VLOOKUP($A970,Basis!$A:$P,5,FALSE)</f>
        <v>5.2217450000000003</v>
      </c>
      <c r="D970" s="9" t="str">
        <f>VLOOKUP($A970,Basis!$A:$P,6,FALSE)</f>
        <v>Naarderstraat</v>
      </c>
      <c r="E970" s="9" t="str">
        <f>VLOOKUP($A970,Basis!$A:$P,7,FALSE)</f>
        <v>66</v>
      </c>
      <c r="F970" s="9" t="str">
        <f>VLOOKUP($A970,Basis!$A:$P,8,FALSE)</f>
        <v>1272NL</v>
      </c>
      <c r="G970" s="9" t="str">
        <f>VLOOKUP($A970,Basis!$A:$P,9,FALSE)</f>
        <v>Huizen</v>
      </c>
      <c r="H970" s="9" t="str">
        <f>VLOOKUP($A970,Basis!$A:$P,11,FALSE)</f>
        <v>REST</v>
      </c>
      <c r="I970" s="9" t="str">
        <f>VLOOKUP($A970,Basis!$A:$P,13,FALSE)</f>
        <v>OGDUO</v>
      </c>
      <c r="J970" s="9" t="str">
        <f>VLOOKUP($A970,Basis!$A:$P,16,FALSE)</f>
        <v>HMIDUO2022</v>
      </c>
    </row>
    <row r="971" spans="1:10" x14ac:dyDescent="0.25">
      <c r="A971" s="9" t="s">
        <v>4679</v>
      </c>
      <c r="B971" s="9">
        <f>VLOOKUP($A971,Basis!$A:$P,4,FALSE)</f>
        <v>52.296754</v>
      </c>
      <c r="C971" s="9">
        <f>VLOOKUP($A971,Basis!$A:$P,5,FALSE)</f>
        <v>5.2217450000000003</v>
      </c>
      <c r="D971" s="9" t="str">
        <f>VLOOKUP($A971,Basis!$A:$P,6,FALSE)</f>
        <v>Naarderstraat</v>
      </c>
      <c r="E971" s="9" t="str">
        <f>VLOOKUP($A971,Basis!$A:$P,7,FALSE)</f>
        <v>66</v>
      </c>
      <c r="F971" s="9" t="str">
        <f>VLOOKUP($A971,Basis!$A:$P,8,FALSE)</f>
        <v>1272NL</v>
      </c>
      <c r="G971" s="9" t="str">
        <f>VLOOKUP($A971,Basis!$A:$P,9,FALSE)</f>
        <v>Huizen</v>
      </c>
      <c r="H971" s="9" t="str">
        <f>VLOOKUP($A971,Basis!$A:$P,11,FALSE)</f>
        <v>PMD</v>
      </c>
      <c r="I971" s="9" t="str">
        <f>VLOOKUP($A971,Basis!$A:$P,13,FALSE)</f>
        <v>OGDUO</v>
      </c>
      <c r="J971" s="9" t="str">
        <f>VLOOKUP($A971,Basis!$A:$P,16,FALSE)</f>
        <v>HMIDUO2022</v>
      </c>
    </row>
    <row r="972" spans="1:10" x14ac:dyDescent="0.25">
      <c r="A972" s="9" t="s">
        <v>5244</v>
      </c>
      <c r="B972" s="9">
        <f>VLOOKUP($A972,Basis!$A:$P,4,FALSE)</f>
        <v>52.295071999999998</v>
      </c>
      <c r="C972" s="9">
        <f>VLOOKUP($A972,Basis!$A:$P,5,FALSE)</f>
        <v>5.2629890000000001</v>
      </c>
      <c r="D972" s="9" t="str">
        <f>VLOOKUP($A972,Basis!$A:$P,6,FALSE)</f>
        <v>Oostermeent-Noord</v>
      </c>
      <c r="E972" s="9" t="str">
        <f>VLOOKUP($A972,Basis!$A:$P,7,FALSE)</f>
        <v>16</v>
      </c>
      <c r="F972" s="9" t="str">
        <f>VLOOKUP($A972,Basis!$A:$P,8,FALSE)</f>
        <v>1272SC</v>
      </c>
      <c r="G972" s="9" t="str">
        <f>VLOOKUP($A972,Basis!$A:$P,9,FALSE)</f>
        <v>Huizen</v>
      </c>
      <c r="H972" s="9" t="str">
        <f>VLOOKUP($A972,Basis!$A:$P,11,FALSE)</f>
        <v>GLAS</v>
      </c>
      <c r="I972" s="9" t="str">
        <f>VLOOKUP($A972,Basis!$A:$P,13,FALSE)</f>
        <v>Ondergronds</v>
      </c>
      <c r="J972" s="9" t="str">
        <f>VLOOKUP($A972,Basis!$A:$P,16,FALSE)</f>
        <v>Onbekend</v>
      </c>
    </row>
    <row r="973" spans="1:10" x14ac:dyDescent="0.25">
      <c r="A973" s="9" t="s">
        <v>302</v>
      </c>
      <c r="B973" s="9">
        <f>VLOOKUP($A973,Basis!$A:$P,4,FALSE)</f>
        <v>52.2966117858887</v>
      </c>
      <c r="C973" s="9">
        <f>VLOOKUP($A973,Basis!$A:$P,5,FALSE)</f>
        <v>5.2593002319335902</v>
      </c>
      <c r="D973" s="9" t="str">
        <f>VLOOKUP($A973,Basis!$A:$P,6,FALSE)</f>
        <v>Bever</v>
      </c>
      <c r="E973" s="9" t="str">
        <f>VLOOKUP($A973,Basis!$A:$P,7,FALSE)</f>
        <v>25</v>
      </c>
      <c r="F973" s="9" t="str">
        <f>VLOOKUP($A973,Basis!$A:$P,8,FALSE)</f>
        <v>1273HA</v>
      </c>
      <c r="G973" s="9" t="str">
        <f>VLOOKUP($A973,Basis!$A:$P,9,FALSE)</f>
        <v>Huizen</v>
      </c>
      <c r="H973" s="9" t="str">
        <f>VLOOKUP($A973,Basis!$A:$P,11,FALSE)</f>
        <v>REST</v>
      </c>
      <c r="I973" s="9" t="str">
        <f>VLOOKUP($A973,Basis!$A:$P,13,FALSE)</f>
        <v>OGDUO</v>
      </c>
      <c r="J973" s="9" t="str">
        <f>VLOOKUP($A973,Basis!$A:$P,16,FALSE)</f>
        <v>HMIDUO2019</v>
      </c>
    </row>
    <row r="974" spans="1:10" x14ac:dyDescent="0.25">
      <c r="A974" s="9" t="s">
        <v>313</v>
      </c>
      <c r="B974" s="9">
        <f>VLOOKUP($A974,Basis!$A:$P,4,FALSE)</f>
        <v>52.2966117858887</v>
      </c>
      <c r="C974" s="9">
        <f>VLOOKUP($A974,Basis!$A:$P,5,FALSE)</f>
        <v>5.2593002319335902</v>
      </c>
      <c r="D974" s="9" t="str">
        <f>VLOOKUP($A974,Basis!$A:$P,6,FALSE)</f>
        <v>Bever</v>
      </c>
      <c r="E974" s="9" t="str">
        <f>VLOOKUP($A974,Basis!$A:$P,7,FALSE)</f>
        <v>25</v>
      </c>
      <c r="F974" s="9" t="str">
        <f>VLOOKUP($A974,Basis!$A:$P,8,FALSE)</f>
        <v>1273HA</v>
      </c>
      <c r="G974" s="9" t="str">
        <f>VLOOKUP($A974,Basis!$A:$P,9,FALSE)</f>
        <v>Huizen</v>
      </c>
      <c r="H974" s="9" t="str">
        <f>VLOOKUP($A974,Basis!$A:$P,11,FALSE)</f>
        <v>PMD</v>
      </c>
      <c r="I974" s="9" t="str">
        <f>VLOOKUP($A974,Basis!$A:$P,13,FALSE)</f>
        <v>OGDUO</v>
      </c>
      <c r="J974" s="9" t="str">
        <f>VLOOKUP($A974,Basis!$A:$P,16,FALSE)</f>
        <v>HMIDUO2019</v>
      </c>
    </row>
    <row r="975" spans="1:10" x14ac:dyDescent="0.25">
      <c r="A975" s="9" t="s">
        <v>536</v>
      </c>
      <c r="B975" s="9">
        <f>VLOOKUP($A975,Basis!$A:$P,4,FALSE)</f>
        <v>52.297439575195298</v>
      </c>
      <c r="C975" s="9">
        <f>VLOOKUP($A975,Basis!$A:$P,5,FALSE)</f>
        <v>5.2582440376281703</v>
      </c>
      <c r="D975" s="9" t="str">
        <f>VLOOKUP($A975,Basis!$A:$P,6,FALSE)</f>
        <v>Bever</v>
      </c>
      <c r="E975" s="9" t="str">
        <f>VLOOKUP($A975,Basis!$A:$P,7,FALSE)</f>
        <v>4</v>
      </c>
      <c r="F975" s="9" t="str">
        <f>VLOOKUP($A975,Basis!$A:$P,8,FALSE)</f>
        <v>1273HB</v>
      </c>
      <c r="G975" s="9" t="str">
        <f>VLOOKUP($A975,Basis!$A:$P,9,FALSE)</f>
        <v>Huizen</v>
      </c>
      <c r="H975" s="9" t="str">
        <f>VLOOKUP($A975,Basis!$A:$P,11,FALSE)</f>
        <v>GFT</v>
      </c>
      <c r="I975" s="9" t="str">
        <f>VLOOKUP($A975,Basis!$A:$P,13,FALSE)</f>
        <v>Bovengronds</v>
      </c>
      <c r="J975" s="9" t="str">
        <f>VLOOKUP($A975,Basis!$A:$P,16,FALSE)</f>
        <v>MCBG242020</v>
      </c>
    </row>
    <row r="976" spans="1:10" x14ac:dyDescent="0.25">
      <c r="A976" s="9" t="s">
        <v>1635</v>
      </c>
      <c r="B976" s="9">
        <f>VLOOKUP($A976,Basis!$A:$P,4,FALSE)</f>
        <v>52.297439575195298</v>
      </c>
      <c r="C976" s="9">
        <f>VLOOKUP($A976,Basis!$A:$P,5,FALSE)</f>
        <v>5.2582449913024902</v>
      </c>
      <c r="D976" s="9" t="str">
        <f>VLOOKUP($A976,Basis!$A:$P,6,FALSE)</f>
        <v>Bever</v>
      </c>
      <c r="E976" s="9" t="str">
        <f>VLOOKUP($A976,Basis!$A:$P,7,FALSE)</f>
        <v>4</v>
      </c>
      <c r="F976" s="9" t="str">
        <f>VLOOKUP($A976,Basis!$A:$P,8,FALSE)</f>
        <v>1273HB</v>
      </c>
      <c r="G976" s="9" t="str">
        <f>VLOOKUP($A976,Basis!$A:$P,9,FALSE)</f>
        <v>Huizen</v>
      </c>
      <c r="H976" s="9" t="str">
        <f>VLOOKUP($A976,Basis!$A:$P,11,FALSE)</f>
        <v>REST</v>
      </c>
      <c r="I976" s="9" t="str">
        <f>VLOOKUP($A976,Basis!$A:$P,13,FALSE)</f>
        <v>OGDUO</v>
      </c>
      <c r="J976" s="9" t="str">
        <f>VLOOKUP($A976,Basis!$A:$P,16,FALSE)</f>
        <v>HMIDUO2019</v>
      </c>
    </row>
    <row r="977" spans="1:10" x14ac:dyDescent="0.25">
      <c r="A977" s="9" t="s">
        <v>875</v>
      </c>
      <c r="B977" s="9">
        <f>VLOOKUP($A977,Basis!$A:$P,4,FALSE)</f>
        <v>52.297439575195298</v>
      </c>
      <c r="C977" s="9">
        <f>VLOOKUP($A977,Basis!$A:$P,5,FALSE)</f>
        <v>5.2582449913024902</v>
      </c>
      <c r="D977" s="9" t="str">
        <f>VLOOKUP($A977,Basis!$A:$P,6,FALSE)</f>
        <v>Bever</v>
      </c>
      <c r="E977" s="9" t="str">
        <f>VLOOKUP($A977,Basis!$A:$P,7,FALSE)</f>
        <v>4</v>
      </c>
      <c r="F977" s="9" t="str">
        <f>VLOOKUP($A977,Basis!$A:$P,8,FALSE)</f>
        <v>1273HB</v>
      </c>
      <c r="G977" s="9" t="str">
        <f>VLOOKUP($A977,Basis!$A:$P,9,FALSE)</f>
        <v>Huizen</v>
      </c>
      <c r="H977" s="9" t="str">
        <f>VLOOKUP($A977,Basis!$A:$P,11,FALSE)</f>
        <v>PMD</v>
      </c>
      <c r="I977" s="9" t="str">
        <f>VLOOKUP($A977,Basis!$A:$P,13,FALSE)</f>
        <v>OGDUO</v>
      </c>
      <c r="J977" s="9" t="str">
        <f>VLOOKUP($A977,Basis!$A:$P,16,FALSE)</f>
        <v>HMIDUO2019</v>
      </c>
    </row>
    <row r="978" spans="1:10" x14ac:dyDescent="0.25">
      <c r="A978" s="9" t="s">
        <v>514</v>
      </c>
      <c r="B978" s="9">
        <f>VLOOKUP($A978,Basis!$A:$P,4,FALSE)</f>
        <v>52.298881530761697</v>
      </c>
      <c r="C978" s="9">
        <f>VLOOKUP($A978,Basis!$A:$P,5,FALSE)</f>
        <v>5.2584500312805202</v>
      </c>
      <c r="D978" s="9" t="str">
        <f>VLOOKUP($A978,Basis!$A:$P,6,FALSE)</f>
        <v>Impala</v>
      </c>
      <c r="E978" s="9" t="str">
        <f>VLOOKUP($A978,Basis!$A:$P,7,FALSE)</f>
        <v>6</v>
      </c>
      <c r="F978" s="9" t="str">
        <f>VLOOKUP($A978,Basis!$A:$P,8,FALSE)</f>
        <v>1273HK</v>
      </c>
      <c r="G978" s="9" t="str">
        <f>VLOOKUP($A978,Basis!$A:$P,9,FALSE)</f>
        <v>Huizen</v>
      </c>
      <c r="H978" s="9" t="str">
        <f>VLOOKUP($A978,Basis!$A:$P,11,FALSE)</f>
        <v>GFT</v>
      </c>
      <c r="I978" s="9" t="str">
        <f>VLOOKUP($A978,Basis!$A:$P,13,FALSE)</f>
        <v>Bovengronds</v>
      </c>
      <c r="J978" s="9" t="str">
        <f>VLOOKUP($A978,Basis!$A:$P,16,FALSE)</f>
        <v>MCBG242020</v>
      </c>
    </row>
    <row r="979" spans="1:10" x14ac:dyDescent="0.25">
      <c r="A979" s="9" t="s">
        <v>938</v>
      </c>
      <c r="B979" s="9">
        <f>VLOOKUP($A979,Basis!$A:$P,4,FALSE)</f>
        <v>52.298881530761697</v>
      </c>
      <c r="C979" s="9">
        <f>VLOOKUP($A979,Basis!$A:$P,5,FALSE)</f>
        <v>5.2584500312805202</v>
      </c>
      <c r="D979" s="9" t="str">
        <f>VLOOKUP($A979,Basis!$A:$P,6,FALSE)</f>
        <v>Impala</v>
      </c>
      <c r="E979" s="9" t="str">
        <f>VLOOKUP($A979,Basis!$A:$P,7,FALSE)</f>
        <v>6</v>
      </c>
      <c r="F979" s="9" t="str">
        <f>VLOOKUP($A979,Basis!$A:$P,8,FALSE)</f>
        <v>1273HK</v>
      </c>
      <c r="G979" s="9" t="str">
        <f>VLOOKUP($A979,Basis!$A:$P,9,FALSE)</f>
        <v>Huizen</v>
      </c>
      <c r="H979" s="9" t="str">
        <f>VLOOKUP($A979,Basis!$A:$P,11,FALSE)</f>
        <v>REST</v>
      </c>
      <c r="I979" s="9" t="str">
        <f>VLOOKUP($A979,Basis!$A:$P,13,FALSE)</f>
        <v>OGDUO</v>
      </c>
      <c r="J979" s="9" t="str">
        <f>VLOOKUP($A979,Basis!$A:$P,16,FALSE)</f>
        <v>HMIDUO2019</v>
      </c>
    </row>
    <row r="980" spans="1:10" x14ac:dyDescent="0.25">
      <c r="A980" s="9" t="s">
        <v>940</v>
      </c>
      <c r="B980" s="9">
        <f>VLOOKUP($A980,Basis!$A:$P,4,FALSE)</f>
        <v>52.298881530761697</v>
      </c>
      <c r="C980" s="9">
        <f>VLOOKUP($A980,Basis!$A:$P,5,FALSE)</f>
        <v>5.2584500312805202</v>
      </c>
      <c r="D980" s="9" t="str">
        <f>VLOOKUP($A980,Basis!$A:$P,6,FALSE)</f>
        <v>Impala</v>
      </c>
      <c r="E980" s="9" t="str">
        <f>VLOOKUP($A980,Basis!$A:$P,7,FALSE)</f>
        <v>6</v>
      </c>
      <c r="F980" s="9" t="str">
        <f>VLOOKUP($A980,Basis!$A:$P,8,FALSE)</f>
        <v>1273HK</v>
      </c>
      <c r="G980" s="9" t="str">
        <f>VLOOKUP($A980,Basis!$A:$P,9,FALSE)</f>
        <v>Huizen</v>
      </c>
      <c r="H980" s="9" t="str">
        <f>VLOOKUP($A980,Basis!$A:$P,11,FALSE)</f>
        <v>PMD</v>
      </c>
      <c r="I980" s="9" t="str">
        <f>VLOOKUP($A980,Basis!$A:$P,13,FALSE)</f>
        <v>OGDUO</v>
      </c>
      <c r="J980" s="9" t="str">
        <f>VLOOKUP($A980,Basis!$A:$P,16,FALSE)</f>
        <v>HMIDUO2019</v>
      </c>
    </row>
    <row r="981" spans="1:10" x14ac:dyDescent="0.25">
      <c r="A981" s="9" t="s">
        <v>1378</v>
      </c>
      <c r="B981" s="9">
        <f>VLOOKUP($A981,Basis!$A:$P,4,FALSE)</f>
        <v>52.296962738037102</v>
      </c>
      <c r="C981" s="9">
        <f>VLOOKUP($A981,Basis!$A:$P,5,FALSE)</f>
        <v>5.2607831954956099</v>
      </c>
      <c r="D981" s="9" t="str">
        <f>VLOOKUP($A981,Basis!$A:$P,6,FALSE)</f>
        <v>Gems</v>
      </c>
      <c r="E981" s="9" t="str">
        <f>VLOOKUP($A981,Basis!$A:$P,7,FALSE)</f>
        <v>28</v>
      </c>
      <c r="F981" s="9" t="str">
        <f>VLOOKUP($A981,Basis!$A:$P,8,FALSE)</f>
        <v>1273HX</v>
      </c>
      <c r="G981" s="9" t="str">
        <f>VLOOKUP($A981,Basis!$A:$P,9,FALSE)</f>
        <v>Huizen</v>
      </c>
      <c r="H981" s="9" t="str">
        <f>VLOOKUP($A981,Basis!$A:$P,11,FALSE)</f>
        <v>GFT</v>
      </c>
      <c r="I981" s="9" t="str">
        <f>VLOOKUP($A981,Basis!$A:$P,13,FALSE)</f>
        <v>Bovengronds</v>
      </c>
      <c r="J981" s="9" t="str">
        <f>VLOOKUP($A981,Basis!$A:$P,16,FALSE)</f>
        <v>MCBG242020</v>
      </c>
    </row>
    <row r="982" spans="1:10" x14ac:dyDescent="0.25">
      <c r="A982" s="9" t="s">
        <v>811</v>
      </c>
      <c r="B982" s="9">
        <f>VLOOKUP($A982,Basis!$A:$P,4,FALSE)</f>
        <v>52.296962738037102</v>
      </c>
      <c r="C982" s="9">
        <f>VLOOKUP($A982,Basis!$A:$P,5,FALSE)</f>
        <v>5.2607836723327601</v>
      </c>
      <c r="D982" s="9" t="str">
        <f>VLOOKUP($A982,Basis!$A:$P,6,FALSE)</f>
        <v>Gems</v>
      </c>
      <c r="E982" s="9" t="str">
        <f>VLOOKUP($A982,Basis!$A:$P,7,FALSE)</f>
        <v>28</v>
      </c>
      <c r="F982" s="9" t="str">
        <f>VLOOKUP($A982,Basis!$A:$P,8,FALSE)</f>
        <v>1273HX</v>
      </c>
      <c r="G982" s="9" t="str">
        <f>VLOOKUP($A982,Basis!$A:$P,9,FALSE)</f>
        <v>Huizen</v>
      </c>
      <c r="H982" s="9" t="str">
        <f>VLOOKUP($A982,Basis!$A:$P,11,FALSE)</f>
        <v>REST</v>
      </c>
      <c r="I982" s="9" t="str">
        <f>VLOOKUP($A982,Basis!$A:$P,13,FALSE)</f>
        <v>OGDUO</v>
      </c>
      <c r="J982" s="9" t="str">
        <f>VLOOKUP($A982,Basis!$A:$P,16,FALSE)</f>
        <v>HMIDUO2019</v>
      </c>
    </row>
    <row r="983" spans="1:10" x14ac:dyDescent="0.25">
      <c r="A983" s="9" t="s">
        <v>805</v>
      </c>
      <c r="B983" s="9">
        <f>VLOOKUP($A983,Basis!$A:$P,4,FALSE)</f>
        <v>52.296962738037102</v>
      </c>
      <c r="C983" s="9">
        <f>VLOOKUP($A983,Basis!$A:$P,5,FALSE)</f>
        <v>5.2607836723327601</v>
      </c>
      <c r="D983" s="9" t="str">
        <f>VLOOKUP($A983,Basis!$A:$P,6,FALSE)</f>
        <v>Gems</v>
      </c>
      <c r="E983" s="9" t="str">
        <f>VLOOKUP($A983,Basis!$A:$P,7,FALSE)</f>
        <v>28</v>
      </c>
      <c r="F983" s="9" t="str">
        <f>VLOOKUP($A983,Basis!$A:$P,8,FALSE)</f>
        <v>1273HX</v>
      </c>
      <c r="G983" s="9" t="str">
        <f>VLOOKUP($A983,Basis!$A:$P,9,FALSE)</f>
        <v>Huizen</v>
      </c>
      <c r="H983" s="9" t="str">
        <f>VLOOKUP($A983,Basis!$A:$P,11,FALSE)</f>
        <v>PMD</v>
      </c>
      <c r="I983" s="9" t="str">
        <f>VLOOKUP($A983,Basis!$A:$P,13,FALSE)</f>
        <v>OGDUO</v>
      </c>
      <c r="J983" s="9" t="str">
        <f>VLOOKUP($A983,Basis!$A:$P,16,FALSE)</f>
        <v>HMIDUO2019</v>
      </c>
    </row>
    <row r="984" spans="1:10" x14ac:dyDescent="0.25">
      <c r="A984" s="9" t="s">
        <v>1397</v>
      </c>
      <c r="B984" s="9">
        <f>VLOOKUP($A984,Basis!$A:$P,4,FALSE)</f>
        <v>52.296909332275398</v>
      </c>
      <c r="C984" s="9">
        <f>VLOOKUP($A984,Basis!$A:$P,5,FALSE)</f>
        <v>5.2640800476074201</v>
      </c>
      <c r="D984" s="9" t="str">
        <f>VLOOKUP($A984,Basis!$A:$P,6,FALSE)</f>
        <v>Zadelrob</v>
      </c>
      <c r="E984" s="9" t="str">
        <f>VLOOKUP($A984,Basis!$A:$P,7,FALSE)</f>
        <v>44</v>
      </c>
      <c r="F984" s="9" t="str">
        <f>VLOOKUP($A984,Basis!$A:$P,8,FALSE)</f>
        <v>1273JA</v>
      </c>
      <c r="G984" s="9" t="str">
        <f>VLOOKUP($A984,Basis!$A:$P,9,FALSE)</f>
        <v>Huizen</v>
      </c>
      <c r="H984" s="9" t="str">
        <f>VLOOKUP($A984,Basis!$A:$P,11,FALSE)</f>
        <v>GFT</v>
      </c>
      <c r="I984" s="9" t="str">
        <f>VLOOKUP($A984,Basis!$A:$P,13,FALSE)</f>
        <v>Bovengronds</v>
      </c>
      <c r="J984" s="9" t="str">
        <f>VLOOKUP($A984,Basis!$A:$P,16,FALSE)</f>
        <v>MCBG242020</v>
      </c>
    </row>
    <row r="985" spans="1:10" x14ac:dyDescent="0.25">
      <c r="A985" s="9" t="s">
        <v>78</v>
      </c>
      <c r="B985" s="9">
        <f>VLOOKUP($A985,Basis!$A:$P,4,FALSE)</f>
        <v>52.296909332275398</v>
      </c>
      <c r="C985" s="9">
        <f>VLOOKUP($A985,Basis!$A:$P,5,FALSE)</f>
        <v>5.2640800476074201</v>
      </c>
      <c r="D985" s="9" t="str">
        <f>VLOOKUP($A985,Basis!$A:$P,6,FALSE)</f>
        <v>Zadelrob</v>
      </c>
      <c r="E985" s="9" t="str">
        <f>VLOOKUP($A985,Basis!$A:$P,7,FALSE)</f>
        <v>44</v>
      </c>
      <c r="F985" s="9" t="str">
        <f>VLOOKUP($A985,Basis!$A:$P,8,FALSE)</f>
        <v>1273JA</v>
      </c>
      <c r="G985" s="9" t="str">
        <f>VLOOKUP($A985,Basis!$A:$P,9,FALSE)</f>
        <v>Huizen</v>
      </c>
      <c r="H985" s="9" t="str">
        <f>VLOOKUP($A985,Basis!$A:$P,11,FALSE)</f>
        <v>REST</v>
      </c>
      <c r="I985" s="9" t="str">
        <f>VLOOKUP($A985,Basis!$A:$P,13,FALSE)</f>
        <v>OGDUO</v>
      </c>
      <c r="J985" s="9" t="str">
        <f>VLOOKUP($A985,Basis!$A:$P,16,FALSE)</f>
        <v>HMIDUO2019</v>
      </c>
    </row>
    <row r="986" spans="1:10" x14ac:dyDescent="0.25">
      <c r="A986" s="9" t="s">
        <v>720</v>
      </c>
      <c r="B986" s="9">
        <f>VLOOKUP($A986,Basis!$A:$P,4,FALSE)</f>
        <v>52.296909332275398</v>
      </c>
      <c r="C986" s="9">
        <f>VLOOKUP($A986,Basis!$A:$P,5,FALSE)</f>
        <v>5.2640800476074201</v>
      </c>
      <c r="D986" s="9" t="str">
        <f>VLOOKUP($A986,Basis!$A:$P,6,FALSE)</f>
        <v>Zadelrob</v>
      </c>
      <c r="E986" s="9" t="str">
        <f>VLOOKUP($A986,Basis!$A:$P,7,FALSE)</f>
        <v>44</v>
      </c>
      <c r="F986" s="9" t="str">
        <f>VLOOKUP($A986,Basis!$A:$P,8,FALSE)</f>
        <v>1273JA</v>
      </c>
      <c r="G986" s="9" t="str">
        <f>VLOOKUP($A986,Basis!$A:$P,9,FALSE)</f>
        <v>Huizen</v>
      </c>
      <c r="H986" s="9" t="str">
        <f>VLOOKUP($A986,Basis!$A:$P,11,FALSE)</f>
        <v>PMD</v>
      </c>
      <c r="I986" s="9" t="str">
        <f>VLOOKUP($A986,Basis!$A:$P,13,FALSE)</f>
        <v>OGDUO</v>
      </c>
      <c r="J986" s="9" t="str">
        <f>VLOOKUP($A986,Basis!$A:$P,16,FALSE)</f>
        <v>HMIDUO2019</v>
      </c>
    </row>
    <row r="987" spans="1:10" x14ac:dyDescent="0.25">
      <c r="A987" s="9" t="s">
        <v>3252</v>
      </c>
      <c r="B987" s="9">
        <f>VLOOKUP($A987,Basis!$A:$P,4,FALSE)</f>
        <v>52.295742463369201</v>
      </c>
      <c r="C987" s="9">
        <f>VLOOKUP($A987,Basis!$A:$P,5,FALSE)</f>
        <v>5.2636618539739999</v>
      </c>
      <c r="D987" s="9" t="str">
        <f>VLOOKUP($A987,Basis!$A:$P,6,FALSE)</f>
        <v>Monnickskamp</v>
      </c>
      <c r="E987" s="9" t="str">
        <f>VLOOKUP($A987,Basis!$A:$P,7,FALSE)</f>
        <v>22</v>
      </c>
      <c r="F987" s="9" t="str">
        <f>VLOOKUP($A987,Basis!$A:$P,8,FALSE)</f>
        <v>1273JT</v>
      </c>
      <c r="G987" s="9" t="str">
        <f>VLOOKUP($A987,Basis!$A:$P,9,FALSE)</f>
        <v>Huizen</v>
      </c>
      <c r="H987" s="9" t="str">
        <f>VLOOKUP($A987,Basis!$A:$P,11,FALSE)</f>
        <v>REST</v>
      </c>
      <c r="I987" s="9" t="str">
        <f>VLOOKUP($A987,Basis!$A:$P,13,FALSE)</f>
        <v>OGDUO</v>
      </c>
      <c r="J987" s="9" t="str">
        <f>VLOOKUP($A987,Basis!$A:$P,16,FALSE)</f>
        <v>HMIDUO2020</v>
      </c>
    </row>
    <row r="988" spans="1:10" x14ac:dyDescent="0.25">
      <c r="A988" s="9" t="s">
        <v>4605</v>
      </c>
      <c r="B988" s="9">
        <f>VLOOKUP($A988,Basis!$A:$P,4,FALSE)</f>
        <v>52.295742463369201</v>
      </c>
      <c r="C988" s="9">
        <f>VLOOKUP($A988,Basis!$A:$P,5,FALSE)</f>
        <v>5.2636618539739999</v>
      </c>
      <c r="D988" s="9" t="str">
        <f>VLOOKUP($A988,Basis!$A:$P,6,FALSE)</f>
        <v>Monnickskamp</v>
      </c>
      <c r="E988" s="9" t="str">
        <f>VLOOKUP($A988,Basis!$A:$P,7,FALSE)</f>
        <v>22</v>
      </c>
      <c r="F988" s="9" t="str">
        <f>VLOOKUP($A988,Basis!$A:$P,8,FALSE)</f>
        <v>1273JT</v>
      </c>
      <c r="G988" s="9" t="str">
        <f>VLOOKUP($A988,Basis!$A:$P,9,FALSE)</f>
        <v>Huizen</v>
      </c>
      <c r="H988" s="9" t="str">
        <f>VLOOKUP($A988,Basis!$A:$P,11,FALSE)</f>
        <v>PMD</v>
      </c>
      <c r="I988" s="9" t="str">
        <f>VLOOKUP($A988,Basis!$A:$P,13,FALSE)</f>
        <v>OGDUO</v>
      </c>
      <c r="J988" s="9" t="str">
        <f>VLOOKUP($A988,Basis!$A:$P,16,FALSE)</f>
        <v>HMIDUO2020</v>
      </c>
    </row>
    <row r="989" spans="1:10" x14ac:dyDescent="0.25">
      <c r="A989" s="9" t="s">
        <v>678</v>
      </c>
      <c r="B989" s="9">
        <f>VLOOKUP($A989,Basis!$A:$P,4,FALSE)</f>
        <v>52.294628143310497</v>
      </c>
      <c r="C989" s="9">
        <f>VLOOKUP($A989,Basis!$A:$P,5,FALSE)</f>
        <v>5.2608199119567898</v>
      </c>
      <c r="D989" s="9" t="str">
        <f>VLOOKUP($A989,Basis!$A:$P,6,FALSE)</f>
        <v>De Regentesse</v>
      </c>
      <c r="E989" s="9" t="str">
        <f>VLOOKUP($A989,Basis!$A:$P,7,FALSE)</f>
        <v>56</v>
      </c>
      <c r="F989" s="9" t="str">
        <f>VLOOKUP($A989,Basis!$A:$P,8,FALSE)</f>
        <v>1273JZ</v>
      </c>
      <c r="G989" s="9" t="str">
        <f>VLOOKUP($A989,Basis!$A:$P,9,FALSE)</f>
        <v>Huizen</v>
      </c>
      <c r="H989" s="9" t="str">
        <f>VLOOKUP($A989,Basis!$A:$P,11,FALSE)</f>
        <v>GFT</v>
      </c>
      <c r="I989" s="9" t="str">
        <f>VLOOKUP($A989,Basis!$A:$P,13,FALSE)</f>
        <v>Bovengronds</v>
      </c>
      <c r="J989" s="9" t="str">
        <f>VLOOKUP($A989,Basis!$A:$P,16,FALSE)</f>
        <v>MCBG242019</v>
      </c>
    </row>
    <row r="990" spans="1:10" x14ac:dyDescent="0.25">
      <c r="A990" s="9" t="s">
        <v>1344</v>
      </c>
      <c r="B990" s="9">
        <f>VLOOKUP($A990,Basis!$A:$P,4,FALSE)</f>
        <v>52.294116973877003</v>
      </c>
      <c r="C990" s="9">
        <f>VLOOKUP($A990,Basis!$A:$P,5,FALSE)</f>
        <v>5.2618880271911603</v>
      </c>
      <c r="D990" s="9" t="str">
        <f>VLOOKUP($A990,Basis!$A:$P,6,FALSE)</f>
        <v>De Regentesse</v>
      </c>
      <c r="E990" s="9" t="str">
        <f>VLOOKUP($A990,Basis!$A:$P,7,FALSE)</f>
        <v>157</v>
      </c>
      <c r="F990" s="9" t="str">
        <f>VLOOKUP($A990,Basis!$A:$P,8,FALSE)</f>
        <v>1273JZ</v>
      </c>
      <c r="G990" s="9" t="str">
        <f>VLOOKUP($A990,Basis!$A:$P,9,FALSE)</f>
        <v>Huizen</v>
      </c>
      <c r="H990" s="9" t="str">
        <f>VLOOKUP($A990,Basis!$A:$P,11,FALSE)</f>
        <v>GFT</v>
      </c>
      <c r="I990" s="9" t="str">
        <f>VLOOKUP($A990,Basis!$A:$P,13,FALSE)</f>
        <v>Bovengronds</v>
      </c>
      <c r="J990" s="9" t="str">
        <f>VLOOKUP($A990,Basis!$A:$P,16,FALSE)</f>
        <v>MCBG242020</v>
      </c>
    </row>
    <row r="991" spans="1:10" x14ac:dyDescent="0.25">
      <c r="A991" s="9" t="s">
        <v>3516</v>
      </c>
      <c r="B991" s="9">
        <f>VLOOKUP($A991,Basis!$A:$P,4,FALSE)</f>
        <v>52.294962699999999</v>
      </c>
      <c r="C991" s="9">
        <f>VLOOKUP($A991,Basis!$A:$P,5,FALSE)</f>
        <v>5.2607926999999997</v>
      </c>
      <c r="D991" s="9" t="str">
        <f>VLOOKUP($A991,Basis!$A:$P,6,FALSE)</f>
        <v>De Regentesse</v>
      </c>
      <c r="E991" s="9" t="str">
        <f>VLOOKUP($A991,Basis!$A:$P,7,FALSE)</f>
        <v>25</v>
      </c>
      <c r="F991" s="9" t="str">
        <f>VLOOKUP($A991,Basis!$A:$P,8,FALSE)</f>
        <v>1273JZ</v>
      </c>
      <c r="G991" s="9" t="str">
        <f>VLOOKUP($A991,Basis!$A:$P,9,FALSE)</f>
        <v>Huizen</v>
      </c>
      <c r="H991" s="9" t="str">
        <f>VLOOKUP($A991,Basis!$A:$P,11,FALSE)</f>
        <v>OPK</v>
      </c>
      <c r="I991" s="9" t="str">
        <f>VLOOKUP($A991,Basis!$A:$P,13,FALSE)</f>
        <v>Ondergronds</v>
      </c>
      <c r="J991" s="9" t="str">
        <f>VLOOKUP($A991,Basis!$A:$P,16,FALSE)</f>
        <v>HMISOL2018</v>
      </c>
    </row>
    <row r="992" spans="1:10" x14ac:dyDescent="0.25">
      <c r="A992" s="9" t="s">
        <v>2690</v>
      </c>
      <c r="B992" s="9">
        <f>VLOOKUP($A992,Basis!$A:$P,4,FALSE)</f>
        <v>52.294116299999999</v>
      </c>
      <c r="C992" s="9">
        <f>VLOOKUP($A992,Basis!$A:$P,5,FALSE)</f>
        <v>5.2618881999999996</v>
      </c>
      <c r="D992" s="9" t="str">
        <f>VLOOKUP($A992,Basis!$A:$P,6,FALSE)</f>
        <v>De Regentesse</v>
      </c>
      <c r="E992" s="9" t="str">
        <f>VLOOKUP($A992,Basis!$A:$P,7,FALSE)</f>
        <v>157</v>
      </c>
      <c r="F992" s="9" t="str">
        <f>VLOOKUP($A992,Basis!$A:$P,8,FALSE)</f>
        <v>1273JZ</v>
      </c>
      <c r="G992" s="9" t="str">
        <f>VLOOKUP($A992,Basis!$A:$P,9,FALSE)</f>
        <v>Huizen</v>
      </c>
      <c r="H992" s="9" t="str">
        <f>VLOOKUP($A992,Basis!$A:$P,11,FALSE)</f>
        <v>REST</v>
      </c>
      <c r="I992" s="9" t="str">
        <f>VLOOKUP($A992,Basis!$A:$P,13,FALSE)</f>
        <v>Ondergronds</v>
      </c>
      <c r="J992" s="9" t="str">
        <f>VLOOKUP($A992,Basis!$A:$P,16,FALSE)</f>
        <v>HMISOL2018</v>
      </c>
    </row>
    <row r="993" spans="1:10" x14ac:dyDescent="0.25">
      <c r="A993" s="9" t="s">
        <v>1848</v>
      </c>
      <c r="B993" s="9">
        <f>VLOOKUP($A993,Basis!$A:$P,4,FALSE)</f>
        <v>52.294962699999999</v>
      </c>
      <c r="C993" s="9">
        <f>VLOOKUP($A993,Basis!$A:$P,5,FALSE)</f>
        <v>5.2607926999999997</v>
      </c>
      <c r="D993" s="9" t="str">
        <f>VLOOKUP($A993,Basis!$A:$P,6,FALSE)</f>
        <v>De Regentesse</v>
      </c>
      <c r="E993" s="9" t="str">
        <f>VLOOKUP($A993,Basis!$A:$P,7,FALSE)</f>
        <v>25</v>
      </c>
      <c r="F993" s="9" t="str">
        <f>VLOOKUP($A993,Basis!$A:$P,8,FALSE)</f>
        <v>1273JZ</v>
      </c>
      <c r="G993" s="9" t="str">
        <f>VLOOKUP($A993,Basis!$A:$P,9,FALSE)</f>
        <v>Huizen</v>
      </c>
      <c r="H993" s="9" t="str">
        <f>VLOOKUP($A993,Basis!$A:$P,11,FALSE)</f>
        <v>REST</v>
      </c>
      <c r="I993" s="9" t="str">
        <f>VLOOKUP($A993,Basis!$A:$P,13,FALSE)</f>
        <v>Ondergronds</v>
      </c>
      <c r="J993" s="9" t="str">
        <f>VLOOKUP($A993,Basis!$A:$P,16,FALSE)</f>
        <v>HMISOL2018</v>
      </c>
    </row>
    <row r="994" spans="1:10" x14ac:dyDescent="0.25">
      <c r="A994" s="9" t="s">
        <v>2605</v>
      </c>
      <c r="B994" s="9">
        <f>VLOOKUP($A994,Basis!$A:$P,4,FALSE)</f>
        <v>52.294619707439402</v>
      </c>
      <c r="C994" s="9">
        <f>VLOOKUP($A994,Basis!$A:$P,5,FALSE)</f>
        <v>5.2608357276816502</v>
      </c>
      <c r="D994" s="9" t="str">
        <f>VLOOKUP($A994,Basis!$A:$P,6,FALSE)</f>
        <v>De Regentesse</v>
      </c>
      <c r="E994" s="9" t="str">
        <f>VLOOKUP($A994,Basis!$A:$P,7,FALSE)</f>
        <v>56</v>
      </c>
      <c r="F994" s="9" t="str">
        <f>VLOOKUP($A994,Basis!$A:$P,8,FALSE)</f>
        <v>1273JZ</v>
      </c>
      <c r="G994" s="9" t="str">
        <f>VLOOKUP($A994,Basis!$A:$P,9,FALSE)</f>
        <v>Huizen</v>
      </c>
      <c r="H994" s="9" t="str">
        <f>VLOOKUP($A994,Basis!$A:$P,11,FALSE)</f>
        <v>REST</v>
      </c>
      <c r="I994" s="9" t="str">
        <f>VLOOKUP($A994,Basis!$A:$P,13,FALSE)</f>
        <v>Ondergronds</v>
      </c>
      <c r="J994" s="9" t="str">
        <f>VLOOKUP($A994,Basis!$A:$P,16,FALSE)</f>
        <v>HMISOL2018</v>
      </c>
    </row>
    <row r="995" spans="1:10" x14ac:dyDescent="0.25">
      <c r="A995" s="9" t="s">
        <v>3189</v>
      </c>
      <c r="B995" s="9">
        <f>VLOOKUP($A995,Basis!$A:$P,4,FALSE)</f>
        <v>52.294729217004303</v>
      </c>
      <c r="C995" s="9">
        <f>VLOOKUP($A995,Basis!$A:$P,5,FALSE)</f>
        <v>5.2608158625711301</v>
      </c>
      <c r="D995" s="9" t="str">
        <f>VLOOKUP($A995,Basis!$A:$P,6,FALSE)</f>
        <v>De Regentesse</v>
      </c>
      <c r="E995" s="9" t="str">
        <f>VLOOKUP($A995,Basis!$A:$P,7,FALSE)</f>
        <v>56</v>
      </c>
      <c r="F995" s="9" t="str">
        <f>VLOOKUP($A995,Basis!$A:$P,8,FALSE)</f>
        <v>1273JZ</v>
      </c>
      <c r="G995" s="9" t="str">
        <f>VLOOKUP($A995,Basis!$A:$P,9,FALSE)</f>
        <v>Huizen</v>
      </c>
      <c r="H995" s="9" t="str">
        <f>VLOOKUP($A995,Basis!$A:$P,11,FALSE)</f>
        <v>REST</v>
      </c>
      <c r="I995" s="9" t="str">
        <f>VLOOKUP($A995,Basis!$A:$P,13,FALSE)</f>
        <v>Ondergronds</v>
      </c>
      <c r="J995" s="9" t="str">
        <f>VLOOKUP($A995,Basis!$A:$P,16,FALSE)</f>
        <v>HMISOL2017</v>
      </c>
    </row>
    <row r="996" spans="1:10" x14ac:dyDescent="0.25">
      <c r="A996" s="9" t="s">
        <v>2679</v>
      </c>
      <c r="B996" s="9">
        <f>VLOOKUP($A996,Basis!$A:$P,4,FALSE)</f>
        <v>52.294116299999999</v>
      </c>
      <c r="C996" s="9">
        <f>VLOOKUP($A996,Basis!$A:$P,5,FALSE)</f>
        <v>5.2618881999999996</v>
      </c>
      <c r="D996" s="9" t="str">
        <f>VLOOKUP($A996,Basis!$A:$P,6,FALSE)</f>
        <v>De Regentesse</v>
      </c>
      <c r="E996" s="9" t="str">
        <f>VLOOKUP($A996,Basis!$A:$P,7,FALSE)</f>
        <v>157</v>
      </c>
      <c r="F996" s="9" t="str">
        <f>VLOOKUP($A996,Basis!$A:$P,8,FALSE)</f>
        <v>1273JZ</v>
      </c>
      <c r="G996" s="9" t="str">
        <f>VLOOKUP($A996,Basis!$A:$P,9,FALSE)</f>
        <v>Huizen</v>
      </c>
      <c r="H996" s="9" t="str">
        <f>VLOOKUP($A996,Basis!$A:$P,11,FALSE)</f>
        <v>PMD</v>
      </c>
      <c r="I996" s="9" t="str">
        <f>VLOOKUP($A996,Basis!$A:$P,13,FALSE)</f>
        <v>Ondergronds</v>
      </c>
      <c r="J996" s="9" t="str">
        <f>VLOOKUP($A996,Basis!$A:$P,16,FALSE)</f>
        <v>HMISOL2018</v>
      </c>
    </row>
    <row r="997" spans="1:10" x14ac:dyDescent="0.25">
      <c r="A997" s="9" t="s">
        <v>3466</v>
      </c>
      <c r="B997" s="9">
        <f>VLOOKUP($A997,Basis!$A:$P,4,FALSE)</f>
        <v>52.294962699999999</v>
      </c>
      <c r="C997" s="9">
        <f>VLOOKUP($A997,Basis!$A:$P,5,FALSE)</f>
        <v>5.2607926999999997</v>
      </c>
      <c r="D997" s="9" t="str">
        <f>VLOOKUP($A997,Basis!$A:$P,6,FALSE)</f>
        <v>De Regentesse</v>
      </c>
      <c r="E997" s="9" t="str">
        <f>VLOOKUP($A997,Basis!$A:$P,7,FALSE)</f>
        <v>25</v>
      </c>
      <c r="F997" s="9" t="str">
        <f>VLOOKUP($A997,Basis!$A:$P,8,FALSE)</f>
        <v>1273JZ</v>
      </c>
      <c r="G997" s="9" t="str">
        <f>VLOOKUP($A997,Basis!$A:$P,9,FALSE)</f>
        <v>Huizen</v>
      </c>
      <c r="H997" s="9" t="str">
        <f>VLOOKUP($A997,Basis!$A:$P,11,FALSE)</f>
        <v>PMD</v>
      </c>
      <c r="I997" s="9" t="str">
        <f>VLOOKUP($A997,Basis!$A:$P,13,FALSE)</f>
        <v>Ondergronds</v>
      </c>
      <c r="J997" s="9" t="str">
        <f>VLOOKUP($A997,Basis!$A:$P,16,FALSE)</f>
        <v>HMISOL2018</v>
      </c>
    </row>
    <row r="998" spans="1:10" x14ac:dyDescent="0.25">
      <c r="A998" s="9" t="s">
        <v>903</v>
      </c>
      <c r="B998" s="9">
        <f>VLOOKUP($A998,Basis!$A:$P,4,FALSE)</f>
        <v>52.3001098632813</v>
      </c>
      <c r="C998" s="9">
        <f>VLOOKUP($A998,Basis!$A:$P,5,FALSE)</f>
        <v>5.2655100822448704</v>
      </c>
      <c r="D998" s="9" t="str">
        <f>VLOOKUP($A998,Basis!$A:$P,6,FALSE)</f>
        <v>Alblas</v>
      </c>
      <c r="E998" s="9" t="str">
        <f>VLOOKUP($A998,Basis!$A:$P,7,FALSE)</f>
        <v>7</v>
      </c>
      <c r="F998" s="9" t="str">
        <f>VLOOKUP($A998,Basis!$A:$P,8,FALSE)</f>
        <v>1273LJ</v>
      </c>
      <c r="G998" s="9" t="str">
        <f>VLOOKUP($A998,Basis!$A:$P,9,FALSE)</f>
        <v>Huizen</v>
      </c>
      <c r="H998" s="9" t="str">
        <f>VLOOKUP($A998,Basis!$A:$P,11,FALSE)</f>
        <v>REST</v>
      </c>
      <c r="I998" s="9" t="str">
        <f>VLOOKUP($A998,Basis!$A:$P,13,FALSE)</f>
        <v>OGDUO</v>
      </c>
      <c r="J998" s="9" t="str">
        <f>VLOOKUP($A998,Basis!$A:$P,16,FALSE)</f>
        <v>HMIDUO2019</v>
      </c>
    </row>
    <row r="999" spans="1:10" x14ac:dyDescent="0.25">
      <c r="A999" s="9" t="s">
        <v>898</v>
      </c>
      <c r="B999" s="9">
        <f>VLOOKUP($A999,Basis!$A:$P,4,FALSE)</f>
        <v>52.3001098632813</v>
      </c>
      <c r="C999" s="9">
        <f>VLOOKUP($A999,Basis!$A:$P,5,FALSE)</f>
        <v>5.2655100822448704</v>
      </c>
      <c r="D999" s="9" t="str">
        <f>VLOOKUP($A999,Basis!$A:$P,6,FALSE)</f>
        <v>Alblas</v>
      </c>
      <c r="E999" s="9" t="str">
        <f>VLOOKUP($A999,Basis!$A:$P,7,FALSE)</f>
        <v>7</v>
      </c>
      <c r="F999" s="9" t="str">
        <f>VLOOKUP($A999,Basis!$A:$P,8,FALSE)</f>
        <v>1273LJ</v>
      </c>
      <c r="G999" s="9" t="str">
        <f>VLOOKUP($A999,Basis!$A:$P,9,FALSE)</f>
        <v>Huizen</v>
      </c>
      <c r="H999" s="9" t="str">
        <f>VLOOKUP($A999,Basis!$A:$P,11,FALSE)</f>
        <v>PMD</v>
      </c>
      <c r="I999" s="9" t="str">
        <f>VLOOKUP($A999,Basis!$A:$P,13,FALSE)</f>
        <v>OGDUO</v>
      </c>
      <c r="J999" s="9" t="str">
        <f>VLOOKUP($A999,Basis!$A:$P,16,FALSE)</f>
        <v>HMIDUO2019</v>
      </c>
    </row>
    <row r="1000" spans="1:10" x14ac:dyDescent="0.25">
      <c r="A1000" s="9" t="s">
        <v>701</v>
      </c>
      <c r="B1000" s="9">
        <f>VLOOKUP($A1000,Basis!$A:$P,4,FALSE)</f>
        <v>52.304752349853501</v>
      </c>
      <c r="C1000" s="9">
        <f>VLOOKUP($A1000,Basis!$A:$P,5,FALSE)</f>
        <v>5.2556471824645996</v>
      </c>
      <c r="D1000" s="9" t="str">
        <f>VLOOKUP($A1000,Basis!$A:$P,6,FALSE)</f>
        <v>Delta</v>
      </c>
      <c r="E1000" s="9" t="str">
        <f>VLOOKUP($A1000,Basis!$A:$P,7,FALSE)</f>
        <v>196</v>
      </c>
      <c r="F1000" s="9" t="str">
        <f>VLOOKUP($A1000,Basis!$A:$P,8,FALSE)</f>
        <v>1273MD</v>
      </c>
      <c r="G1000" s="9" t="str">
        <f>VLOOKUP($A1000,Basis!$A:$P,9,FALSE)</f>
        <v>Huizen</v>
      </c>
      <c r="H1000" s="9" t="str">
        <f>VLOOKUP($A1000,Basis!$A:$P,11,FALSE)</f>
        <v>GFT</v>
      </c>
      <c r="I1000" s="9" t="str">
        <f>VLOOKUP($A1000,Basis!$A:$P,13,FALSE)</f>
        <v>Bovengronds</v>
      </c>
      <c r="J1000" s="9" t="str">
        <f>VLOOKUP($A1000,Basis!$A:$P,16,FALSE)</f>
        <v>MCBG242020</v>
      </c>
    </row>
    <row r="1001" spans="1:10" x14ac:dyDescent="0.25">
      <c r="A1001" s="9" t="s">
        <v>2920</v>
      </c>
      <c r="B1001" s="9">
        <f>VLOOKUP($A1001,Basis!$A:$P,4,FALSE)</f>
        <v>52.304810000000003</v>
      </c>
      <c r="C1001" s="9">
        <f>VLOOKUP($A1001,Basis!$A:$P,5,FALSE)</f>
        <v>5.2556200000000004</v>
      </c>
      <c r="D1001" s="9" t="str">
        <f>VLOOKUP($A1001,Basis!$A:$P,6,FALSE)</f>
        <v>Delta</v>
      </c>
      <c r="E1001" s="9" t="str">
        <f>VLOOKUP($A1001,Basis!$A:$P,7,FALSE)</f>
        <v>196</v>
      </c>
      <c r="F1001" s="9" t="str">
        <f>VLOOKUP($A1001,Basis!$A:$P,8,FALSE)</f>
        <v>1273MD</v>
      </c>
      <c r="G1001" s="9" t="str">
        <f>VLOOKUP($A1001,Basis!$A:$P,9,FALSE)</f>
        <v>Huizen</v>
      </c>
      <c r="H1001" s="9" t="str">
        <f>VLOOKUP($A1001,Basis!$A:$P,11,FALSE)</f>
        <v>REST</v>
      </c>
      <c r="I1001" s="9" t="str">
        <f>VLOOKUP($A1001,Basis!$A:$P,13,FALSE)</f>
        <v>OGDUO</v>
      </c>
      <c r="J1001" s="9" t="str">
        <f>VLOOKUP($A1001,Basis!$A:$P,16,FALSE)</f>
        <v>HMIDUO2019</v>
      </c>
    </row>
    <row r="1002" spans="1:10" x14ac:dyDescent="0.25">
      <c r="A1002" s="9" t="s">
        <v>97</v>
      </c>
      <c r="B1002" s="9">
        <f>VLOOKUP($A1002,Basis!$A:$P,4,FALSE)</f>
        <v>52.304752697356797</v>
      </c>
      <c r="C1002" s="9">
        <f>VLOOKUP($A1002,Basis!$A:$P,5,FALSE)</f>
        <v>5.2556471539672902</v>
      </c>
      <c r="D1002" s="9" t="str">
        <f>VLOOKUP($A1002,Basis!$A:$P,6,FALSE)</f>
        <v>Delta</v>
      </c>
      <c r="E1002" s="9" t="str">
        <f>VLOOKUP($A1002,Basis!$A:$P,7,FALSE)</f>
        <v>196</v>
      </c>
      <c r="F1002" s="9" t="str">
        <f>VLOOKUP($A1002,Basis!$A:$P,8,FALSE)</f>
        <v>1273MD</v>
      </c>
      <c r="G1002" s="9" t="str">
        <f>VLOOKUP($A1002,Basis!$A:$P,9,FALSE)</f>
        <v>Huizen</v>
      </c>
      <c r="H1002" s="9" t="str">
        <f>VLOOKUP($A1002,Basis!$A:$P,11,FALSE)</f>
        <v>PMD</v>
      </c>
      <c r="I1002" s="9" t="str">
        <f>VLOOKUP($A1002,Basis!$A:$P,13,FALSE)</f>
        <v>OGDUO</v>
      </c>
      <c r="J1002" s="9" t="str">
        <f>VLOOKUP($A1002,Basis!$A:$P,16,FALSE)</f>
        <v>HMIDUO2019</v>
      </c>
    </row>
    <row r="1003" spans="1:10" x14ac:dyDescent="0.25">
      <c r="A1003" s="9" t="s">
        <v>781</v>
      </c>
      <c r="B1003" s="9">
        <f>VLOOKUP($A1003,Basis!$A:$P,4,FALSE)</f>
        <v>52.297558000000002</v>
      </c>
      <c r="C1003" s="9">
        <f>VLOOKUP($A1003,Basis!$A:$P,5,FALSE)</f>
        <v>5.2510209999999997</v>
      </c>
      <c r="D1003" s="9" t="str">
        <f>VLOOKUP($A1003,Basis!$A:$P,6,FALSE)</f>
        <v>Huizermaatweg</v>
      </c>
      <c r="E1003" s="9" t="str">
        <f>VLOOKUP($A1003,Basis!$A:$P,7,FALSE)</f>
        <v>7</v>
      </c>
      <c r="F1003" s="9" t="str">
        <f>VLOOKUP($A1003,Basis!$A:$P,8,FALSE)</f>
        <v>1273NA</v>
      </c>
      <c r="G1003" s="9" t="str">
        <f>VLOOKUP($A1003,Basis!$A:$P,9,FALSE)</f>
        <v>Huizen</v>
      </c>
      <c r="H1003" s="9" t="str">
        <f>VLOOKUP($A1003,Basis!$A:$P,11,FALSE)</f>
        <v>REST</v>
      </c>
      <c r="I1003" s="9" t="str">
        <f>VLOOKUP($A1003,Basis!$A:$P,13,FALSE)</f>
        <v>Ondergronds</v>
      </c>
      <c r="J1003" s="9" t="str">
        <f>VLOOKUP($A1003,Basis!$A:$P,16,FALSE)</f>
        <v>HMISOL2018</v>
      </c>
    </row>
    <row r="1004" spans="1:10" x14ac:dyDescent="0.25">
      <c r="A1004" s="9" t="s">
        <v>211</v>
      </c>
      <c r="B1004" s="9">
        <f>VLOOKUP($A1004,Basis!$A:$P,4,FALSE)</f>
        <v>52.297558000000002</v>
      </c>
      <c r="C1004" s="9">
        <f>VLOOKUP($A1004,Basis!$A:$P,5,FALSE)</f>
        <v>5.2510209999999997</v>
      </c>
      <c r="D1004" s="9" t="str">
        <f>VLOOKUP($A1004,Basis!$A:$P,6,FALSE)</f>
        <v>Huizermaatweg</v>
      </c>
      <c r="E1004" s="9" t="str">
        <f>VLOOKUP($A1004,Basis!$A:$P,7,FALSE)</f>
        <v>7</v>
      </c>
      <c r="F1004" s="9" t="str">
        <f>VLOOKUP($A1004,Basis!$A:$P,8,FALSE)</f>
        <v>1273NA</v>
      </c>
      <c r="G1004" s="9" t="str">
        <f>VLOOKUP($A1004,Basis!$A:$P,9,FALSE)</f>
        <v>Huizen</v>
      </c>
      <c r="H1004" s="9" t="str">
        <f>VLOOKUP($A1004,Basis!$A:$P,11,FALSE)</f>
        <v>PMD</v>
      </c>
      <c r="I1004" s="9" t="str">
        <f>VLOOKUP($A1004,Basis!$A:$P,13,FALSE)</f>
        <v>Ondergronds</v>
      </c>
      <c r="J1004" s="9" t="str">
        <f>VLOOKUP($A1004,Basis!$A:$P,16,FALSE)</f>
        <v>HMISOL2017</v>
      </c>
    </row>
    <row r="1005" spans="1:10" x14ac:dyDescent="0.25">
      <c r="A1005" s="9" t="s">
        <v>4449</v>
      </c>
      <c r="B1005" s="9">
        <f>VLOOKUP($A1005,Basis!$A:$P,4,FALSE)</f>
        <v>52.2956535</v>
      </c>
      <c r="C1005" s="9">
        <f>VLOOKUP($A1005,Basis!$A:$P,5,FALSE)</f>
        <v>5.2609180000000002</v>
      </c>
      <c r="D1005" s="9" t="str">
        <f>VLOOKUP($A1005,Basis!$A:$P,6,FALSE)</f>
        <v>Naardingerland</v>
      </c>
      <c r="E1005" s="9" t="str">
        <f>VLOOKUP($A1005,Basis!$A:$P,7,FALSE)</f>
        <v>2</v>
      </c>
      <c r="F1005" s="9" t="str">
        <f>VLOOKUP($A1005,Basis!$A:$P,8,FALSE)</f>
        <v>1273NJ</v>
      </c>
      <c r="G1005" s="9" t="str">
        <f>VLOOKUP($A1005,Basis!$A:$P,9,FALSE)</f>
        <v>Huizen</v>
      </c>
      <c r="H1005" s="9" t="str">
        <f>VLOOKUP($A1005,Basis!$A:$P,11,FALSE)</f>
        <v>GFT</v>
      </c>
      <c r="I1005" s="9" t="str">
        <f>VLOOKUP($A1005,Basis!$A:$P,13,FALSE)</f>
        <v>Bovengronds</v>
      </c>
      <c r="J1005" s="9" t="str">
        <f>VLOOKUP($A1005,Basis!$A:$P,16,FALSE)</f>
        <v>MCBG242020</v>
      </c>
    </row>
    <row r="1006" spans="1:10" x14ac:dyDescent="0.25">
      <c r="A1006" s="9" t="s">
        <v>834</v>
      </c>
      <c r="B1006" s="9">
        <f>VLOOKUP($A1006,Basis!$A:$P,4,FALSE)</f>
        <v>52.2956535</v>
      </c>
      <c r="C1006" s="9">
        <f>VLOOKUP($A1006,Basis!$A:$P,5,FALSE)</f>
        <v>5.2609180000000002</v>
      </c>
      <c r="D1006" s="9" t="str">
        <f>VLOOKUP($A1006,Basis!$A:$P,6,FALSE)</f>
        <v>Naardingerland</v>
      </c>
      <c r="E1006" s="9" t="str">
        <f>VLOOKUP($A1006,Basis!$A:$P,7,FALSE)</f>
        <v>2</v>
      </c>
      <c r="F1006" s="9" t="str">
        <f>VLOOKUP($A1006,Basis!$A:$P,8,FALSE)</f>
        <v>1273NJ</v>
      </c>
      <c r="G1006" s="9" t="str">
        <f>VLOOKUP($A1006,Basis!$A:$P,9,FALSE)</f>
        <v>Huizen</v>
      </c>
      <c r="H1006" s="9" t="str">
        <f>VLOOKUP($A1006,Basis!$A:$P,11,FALSE)</f>
        <v>REST</v>
      </c>
      <c r="I1006" s="9" t="str">
        <f>VLOOKUP($A1006,Basis!$A:$P,13,FALSE)</f>
        <v>OGDUO</v>
      </c>
      <c r="J1006" s="9" t="str">
        <f>VLOOKUP($A1006,Basis!$A:$P,16,FALSE)</f>
        <v>HMIDUO2019</v>
      </c>
    </row>
    <row r="1007" spans="1:10" x14ac:dyDescent="0.25">
      <c r="A1007" s="9" t="s">
        <v>839</v>
      </c>
      <c r="B1007" s="9">
        <f>VLOOKUP($A1007,Basis!$A:$P,4,FALSE)</f>
        <v>52.2956535</v>
      </c>
      <c r="C1007" s="9">
        <f>VLOOKUP($A1007,Basis!$A:$P,5,FALSE)</f>
        <v>5.2609180000000002</v>
      </c>
      <c r="D1007" s="9" t="str">
        <f>VLOOKUP($A1007,Basis!$A:$P,6,FALSE)</f>
        <v>Naardingerland</v>
      </c>
      <c r="E1007" s="9" t="str">
        <f>VLOOKUP($A1007,Basis!$A:$P,7,FALSE)</f>
        <v>2</v>
      </c>
      <c r="F1007" s="9" t="str">
        <f>VLOOKUP($A1007,Basis!$A:$P,8,FALSE)</f>
        <v>1273NJ</v>
      </c>
      <c r="G1007" s="9" t="str">
        <f>VLOOKUP($A1007,Basis!$A:$P,9,FALSE)</f>
        <v>Huizen</v>
      </c>
      <c r="H1007" s="9" t="str">
        <f>VLOOKUP($A1007,Basis!$A:$P,11,FALSE)</f>
        <v>PMD</v>
      </c>
      <c r="I1007" s="9" t="str">
        <f>VLOOKUP($A1007,Basis!$A:$P,13,FALSE)</f>
        <v>OGDUO</v>
      </c>
      <c r="J1007" s="9" t="str">
        <f>VLOOKUP($A1007,Basis!$A:$P,16,FALSE)</f>
        <v>HMIDUO2019</v>
      </c>
    </row>
    <row r="1008" spans="1:10" x14ac:dyDescent="0.25">
      <c r="A1008" s="9" t="s">
        <v>552</v>
      </c>
      <c r="B1008" s="9">
        <f>VLOOKUP($A1008,Basis!$A:$P,4,FALSE)</f>
        <v>52.303810119628899</v>
      </c>
      <c r="C1008" s="9">
        <f>VLOOKUP($A1008,Basis!$A:$P,5,FALSE)</f>
        <v>5.26006984710693</v>
      </c>
      <c r="D1008" s="9" t="str">
        <f>VLOOKUP($A1008,Basis!$A:$P,6,FALSE)</f>
        <v>Mark</v>
      </c>
      <c r="E1008" s="9" t="str">
        <f>VLOOKUP($A1008,Basis!$A:$P,7,FALSE)</f>
        <v>18</v>
      </c>
      <c r="F1008" s="9" t="str">
        <f>VLOOKUP($A1008,Basis!$A:$P,8,FALSE)</f>
        <v>1273PB</v>
      </c>
      <c r="G1008" s="9" t="str">
        <f>VLOOKUP($A1008,Basis!$A:$P,9,FALSE)</f>
        <v>Huizen</v>
      </c>
      <c r="H1008" s="9" t="str">
        <f>VLOOKUP($A1008,Basis!$A:$P,11,FALSE)</f>
        <v>GFT</v>
      </c>
      <c r="I1008" s="9" t="str">
        <f>VLOOKUP($A1008,Basis!$A:$P,13,FALSE)</f>
        <v>Bovengronds</v>
      </c>
      <c r="J1008" s="9" t="str">
        <f>VLOOKUP($A1008,Basis!$A:$P,16,FALSE)</f>
        <v>MCBG242020</v>
      </c>
    </row>
    <row r="1009" spans="1:10" x14ac:dyDescent="0.25">
      <c r="A1009" s="9" t="s">
        <v>801</v>
      </c>
      <c r="B1009" s="9">
        <f>VLOOKUP($A1009,Basis!$A:$P,4,FALSE)</f>
        <v>52.303810119628899</v>
      </c>
      <c r="C1009" s="9">
        <f>VLOOKUP($A1009,Basis!$A:$P,5,FALSE)</f>
        <v>5.26006984710693</v>
      </c>
      <c r="D1009" s="9" t="str">
        <f>VLOOKUP($A1009,Basis!$A:$P,6,FALSE)</f>
        <v>Mark</v>
      </c>
      <c r="E1009" s="9" t="str">
        <f>VLOOKUP($A1009,Basis!$A:$P,7,FALSE)</f>
        <v>18</v>
      </c>
      <c r="F1009" s="9" t="str">
        <f>VLOOKUP($A1009,Basis!$A:$P,8,FALSE)</f>
        <v>1273PB</v>
      </c>
      <c r="G1009" s="9" t="str">
        <f>VLOOKUP($A1009,Basis!$A:$P,9,FALSE)</f>
        <v>Huizen</v>
      </c>
      <c r="H1009" s="9" t="str">
        <f>VLOOKUP($A1009,Basis!$A:$P,11,FALSE)</f>
        <v>REST</v>
      </c>
      <c r="I1009" s="9" t="str">
        <f>VLOOKUP($A1009,Basis!$A:$P,13,FALSE)</f>
        <v>OGDUO</v>
      </c>
      <c r="J1009" s="9" t="str">
        <f>VLOOKUP($A1009,Basis!$A:$P,16,FALSE)</f>
        <v>HMIDUO2019</v>
      </c>
    </row>
    <row r="1010" spans="1:10" x14ac:dyDescent="0.25">
      <c r="A1010" s="9" t="s">
        <v>799</v>
      </c>
      <c r="B1010" s="9">
        <f>VLOOKUP($A1010,Basis!$A:$P,4,FALSE)</f>
        <v>52.303810119628899</v>
      </c>
      <c r="C1010" s="9">
        <f>VLOOKUP($A1010,Basis!$A:$P,5,FALSE)</f>
        <v>5.26006984710693</v>
      </c>
      <c r="D1010" s="9" t="str">
        <f>VLOOKUP($A1010,Basis!$A:$P,6,FALSE)</f>
        <v>Mark</v>
      </c>
      <c r="E1010" s="9" t="str">
        <f>VLOOKUP($A1010,Basis!$A:$P,7,FALSE)</f>
        <v>18</v>
      </c>
      <c r="F1010" s="9" t="str">
        <f>VLOOKUP($A1010,Basis!$A:$P,8,FALSE)</f>
        <v>1273PB</v>
      </c>
      <c r="G1010" s="9" t="str">
        <f>VLOOKUP($A1010,Basis!$A:$P,9,FALSE)</f>
        <v>Huizen</v>
      </c>
      <c r="H1010" s="9" t="str">
        <f>VLOOKUP($A1010,Basis!$A:$P,11,FALSE)</f>
        <v>PMD</v>
      </c>
      <c r="I1010" s="9" t="str">
        <f>VLOOKUP($A1010,Basis!$A:$P,13,FALSE)</f>
        <v>OGDUO</v>
      </c>
      <c r="J1010" s="9" t="str">
        <f>VLOOKUP($A1010,Basis!$A:$P,16,FALSE)</f>
        <v>HMIDUO2019</v>
      </c>
    </row>
    <row r="1011" spans="1:10" x14ac:dyDescent="0.25">
      <c r="A1011" s="9" t="s">
        <v>791</v>
      </c>
      <c r="B1011" s="9">
        <f>VLOOKUP($A1011,Basis!$A:$P,4,FALSE)</f>
        <v>52.305339813232401</v>
      </c>
      <c r="C1011" s="9">
        <f>VLOOKUP($A1011,Basis!$A:$P,5,FALSE)</f>
        <v>5.2621517181396502</v>
      </c>
      <c r="D1011" s="9" t="str">
        <f>VLOOKUP($A1011,Basis!$A:$P,6,FALSE)</f>
        <v>Eem</v>
      </c>
      <c r="E1011" s="9" t="str">
        <f>VLOOKUP($A1011,Basis!$A:$P,7,FALSE)</f>
        <v>85</v>
      </c>
      <c r="F1011" s="9" t="str">
        <f>VLOOKUP($A1011,Basis!$A:$P,8,FALSE)</f>
        <v>1273PE</v>
      </c>
      <c r="G1011" s="9" t="str">
        <f>VLOOKUP($A1011,Basis!$A:$P,9,FALSE)</f>
        <v>Huizen</v>
      </c>
      <c r="H1011" s="9" t="str">
        <f>VLOOKUP($A1011,Basis!$A:$P,11,FALSE)</f>
        <v>REST</v>
      </c>
      <c r="I1011" s="9" t="str">
        <f>VLOOKUP($A1011,Basis!$A:$P,13,FALSE)</f>
        <v>OGDUO</v>
      </c>
      <c r="J1011" s="9" t="str">
        <f>VLOOKUP($A1011,Basis!$A:$P,16,FALSE)</f>
        <v>HMIDUO2019</v>
      </c>
    </row>
    <row r="1012" spans="1:10" x14ac:dyDescent="0.25">
      <c r="A1012" s="9" t="s">
        <v>803</v>
      </c>
      <c r="B1012" s="9">
        <f>VLOOKUP($A1012,Basis!$A:$P,4,FALSE)</f>
        <v>52.305339813232401</v>
      </c>
      <c r="C1012" s="9">
        <f>VLOOKUP($A1012,Basis!$A:$P,5,FALSE)</f>
        <v>5.2621517181396502</v>
      </c>
      <c r="D1012" s="9" t="str">
        <f>VLOOKUP($A1012,Basis!$A:$P,6,FALSE)</f>
        <v>Eem</v>
      </c>
      <c r="E1012" s="9" t="str">
        <f>VLOOKUP($A1012,Basis!$A:$P,7,FALSE)</f>
        <v>85</v>
      </c>
      <c r="F1012" s="9" t="str">
        <f>VLOOKUP($A1012,Basis!$A:$P,8,FALSE)</f>
        <v>1273PE</v>
      </c>
      <c r="G1012" s="9" t="str">
        <f>VLOOKUP($A1012,Basis!$A:$P,9,FALSE)</f>
        <v>Huizen</v>
      </c>
      <c r="H1012" s="9" t="str">
        <f>VLOOKUP($A1012,Basis!$A:$P,11,FALSE)</f>
        <v>PMD</v>
      </c>
      <c r="I1012" s="9" t="str">
        <f>VLOOKUP($A1012,Basis!$A:$P,13,FALSE)</f>
        <v>OGDUO</v>
      </c>
      <c r="J1012" s="9" t="str">
        <f>VLOOKUP($A1012,Basis!$A:$P,16,FALSE)</f>
        <v>HMIDUO2019</v>
      </c>
    </row>
    <row r="1013" spans="1:10" x14ac:dyDescent="0.25">
      <c r="A1013" s="9" t="s">
        <v>767</v>
      </c>
      <c r="B1013" s="9">
        <f>VLOOKUP($A1013,Basis!$A:$P,4,FALSE)</f>
        <v>52.304157257080099</v>
      </c>
      <c r="C1013" s="9">
        <f>VLOOKUP($A1013,Basis!$A:$P,5,FALSE)</f>
        <v>5.2613677978515598</v>
      </c>
      <c r="D1013" s="9" t="str">
        <f>VLOOKUP($A1013,Basis!$A:$P,6,FALSE)</f>
        <v>Donge</v>
      </c>
      <c r="E1013" s="9" t="str">
        <f>VLOOKUP($A1013,Basis!$A:$P,7,FALSE)</f>
        <v>8</v>
      </c>
      <c r="F1013" s="9" t="str">
        <f>VLOOKUP($A1013,Basis!$A:$P,8,FALSE)</f>
        <v>1273PN</v>
      </c>
      <c r="G1013" s="9" t="str">
        <f>VLOOKUP($A1013,Basis!$A:$P,9,FALSE)</f>
        <v>Huizen</v>
      </c>
      <c r="H1013" s="9" t="str">
        <f>VLOOKUP($A1013,Basis!$A:$P,11,FALSE)</f>
        <v>REST</v>
      </c>
      <c r="I1013" s="9" t="str">
        <f>VLOOKUP($A1013,Basis!$A:$P,13,FALSE)</f>
        <v>OGDUO</v>
      </c>
      <c r="J1013" s="9" t="str">
        <f>VLOOKUP($A1013,Basis!$A:$P,16,FALSE)</f>
        <v>HMIDUO2019</v>
      </c>
    </row>
    <row r="1014" spans="1:10" x14ac:dyDescent="0.25">
      <c r="A1014" s="9" t="s">
        <v>869</v>
      </c>
      <c r="B1014" s="9">
        <f>VLOOKUP($A1014,Basis!$A:$P,4,FALSE)</f>
        <v>52.304157257080099</v>
      </c>
      <c r="C1014" s="9">
        <f>VLOOKUP($A1014,Basis!$A:$P,5,FALSE)</f>
        <v>5.2613677978515598</v>
      </c>
      <c r="D1014" s="9" t="str">
        <f>VLOOKUP($A1014,Basis!$A:$P,6,FALSE)</f>
        <v>Donge</v>
      </c>
      <c r="E1014" s="9" t="str">
        <f>VLOOKUP($A1014,Basis!$A:$P,7,FALSE)</f>
        <v>8</v>
      </c>
      <c r="F1014" s="9" t="str">
        <f>VLOOKUP($A1014,Basis!$A:$P,8,FALSE)</f>
        <v>1273PN</v>
      </c>
      <c r="G1014" s="9" t="str">
        <f>VLOOKUP($A1014,Basis!$A:$P,9,FALSE)</f>
        <v>Huizen</v>
      </c>
      <c r="H1014" s="9" t="str">
        <f>VLOOKUP($A1014,Basis!$A:$P,11,FALSE)</f>
        <v>PMD</v>
      </c>
      <c r="I1014" s="9" t="str">
        <f>VLOOKUP($A1014,Basis!$A:$P,13,FALSE)</f>
        <v>OGDUO</v>
      </c>
      <c r="J1014" s="9" t="str">
        <f>VLOOKUP($A1014,Basis!$A:$P,16,FALSE)</f>
        <v>HMIDUO2019</v>
      </c>
    </row>
    <row r="1015" spans="1:10" x14ac:dyDescent="0.25">
      <c r="A1015" s="9" t="s">
        <v>450</v>
      </c>
      <c r="B1015" s="9">
        <f>VLOOKUP($A1015,Basis!$A:$P,4,FALSE)</f>
        <v>52.2981567382813</v>
      </c>
      <c r="C1015" s="9">
        <f>VLOOKUP($A1015,Basis!$A:$P,5,FALSE)</f>
        <v>5.2670140266418501</v>
      </c>
      <c r="D1015" s="9" t="str">
        <f>VLOOKUP($A1015,Basis!$A:$P,6,FALSE)</f>
        <v>Westkade</v>
      </c>
      <c r="E1015" s="9" t="str">
        <f>VLOOKUP($A1015,Basis!$A:$P,7,FALSE)</f>
        <v>135</v>
      </c>
      <c r="F1015" s="9" t="str">
        <f>VLOOKUP($A1015,Basis!$A:$P,8,FALSE)</f>
        <v>1273RH</v>
      </c>
      <c r="G1015" s="9" t="str">
        <f>VLOOKUP($A1015,Basis!$A:$P,9,FALSE)</f>
        <v>Huizen</v>
      </c>
      <c r="H1015" s="9" t="str">
        <f>VLOOKUP($A1015,Basis!$A:$P,11,FALSE)</f>
        <v>GFT</v>
      </c>
      <c r="I1015" s="9" t="str">
        <f>VLOOKUP($A1015,Basis!$A:$P,13,FALSE)</f>
        <v>Bovengronds</v>
      </c>
      <c r="J1015" s="9" t="str">
        <f>VLOOKUP($A1015,Basis!$A:$P,16,FALSE)</f>
        <v>MCBG242020</v>
      </c>
    </row>
    <row r="1016" spans="1:10" x14ac:dyDescent="0.25">
      <c r="A1016" s="9" t="s">
        <v>2728</v>
      </c>
      <c r="B1016" s="9">
        <f>VLOOKUP($A1016,Basis!$A:$P,4,FALSE)</f>
        <v>52.298155780930401</v>
      </c>
      <c r="C1016" s="9">
        <f>VLOOKUP($A1016,Basis!$A:$P,5,FALSE)</f>
        <v>5.2670145314235901</v>
      </c>
      <c r="D1016" s="9" t="str">
        <f>VLOOKUP($A1016,Basis!$A:$P,6,FALSE)</f>
        <v>Westkade</v>
      </c>
      <c r="E1016" s="9" t="str">
        <f>VLOOKUP($A1016,Basis!$A:$P,7,FALSE)</f>
        <v>135</v>
      </c>
      <c r="F1016" s="9" t="str">
        <f>VLOOKUP($A1016,Basis!$A:$P,8,FALSE)</f>
        <v>1273RH</v>
      </c>
      <c r="G1016" s="9" t="str">
        <f>VLOOKUP($A1016,Basis!$A:$P,9,FALSE)</f>
        <v>Huizen</v>
      </c>
      <c r="H1016" s="9" t="str">
        <f>VLOOKUP($A1016,Basis!$A:$P,11,FALSE)</f>
        <v>REST</v>
      </c>
      <c r="I1016" s="9" t="str">
        <f>VLOOKUP($A1016,Basis!$A:$P,13,FALSE)</f>
        <v>OGDUO</v>
      </c>
      <c r="J1016" s="9" t="str">
        <f>VLOOKUP($A1016,Basis!$A:$P,16,FALSE)</f>
        <v>HMIDUO2019</v>
      </c>
    </row>
    <row r="1017" spans="1:10" x14ac:dyDescent="0.25">
      <c r="A1017" s="9" t="s">
        <v>820</v>
      </c>
      <c r="B1017" s="9">
        <f>VLOOKUP($A1017,Basis!$A:$P,4,FALSE)</f>
        <v>52.2981567382813</v>
      </c>
      <c r="C1017" s="9">
        <f>VLOOKUP($A1017,Basis!$A:$P,5,FALSE)</f>
        <v>5.2670145034790004</v>
      </c>
      <c r="D1017" s="9" t="str">
        <f>VLOOKUP($A1017,Basis!$A:$P,6,FALSE)</f>
        <v>Westkade</v>
      </c>
      <c r="E1017" s="9" t="str">
        <f>VLOOKUP($A1017,Basis!$A:$P,7,FALSE)</f>
        <v>135</v>
      </c>
      <c r="F1017" s="9" t="str">
        <f>VLOOKUP($A1017,Basis!$A:$P,8,FALSE)</f>
        <v>1273RH</v>
      </c>
      <c r="G1017" s="9" t="str">
        <f>VLOOKUP($A1017,Basis!$A:$P,9,FALSE)</f>
        <v>Huizen</v>
      </c>
      <c r="H1017" s="9" t="str">
        <f>VLOOKUP($A1017,Basis!$A:$P,11,FALSE)</f>
        <v>PMD</v>
      </c>
      <c r="I1017" s="9" t="str">
        <f>VLOOKUP($A1017,Basis!$A:$P,13,FALSE)</f>
        <v>OGDUO</v>
      </c>
      <c r="J1017" s="9" t="str">
        <f>VLOOKUP($A1017,Basis!$A:$P,16,FALSE)</f>
        <v>HMIDUO2019</v>
      </c>
    </row>
    <row r="1018" spans="1:10" x14ac:dyDescent="0.25">
      <c r="A1018" s="9" t="s">
        <v>1274</v>
      </c>
      <c r="B1018" s="9">
        <f>VLOOKUP($A1018,Basis!$A:$P,4,FALSE)</f>
        <v>52.301963806152301</v>
      </c>
      <c r="C1018" s="9">
        <f>VLOOKUP($A1018,Basis!$A:$P,5,FALSE)</f>
        <v>5.2633285522460902</v>
      </c>
      <c r="D1018" s="9" t="str">
        <f>VLOOKUP($A1018,Basis!$A:$P,6,FALSE)</f>
        <v>Westkade</v>
      </c>
      <c r="E1018" s="9" t="str">
        <f>VLOOKUP($A1018,Basis!$A:$P,7,FALSE)</f>
        <v>291</v>
      </c>
      <c r="F1018" s="9" t="str">
        <f>VLOOKUP($A1018,Basis!$A:$P,8,FALSE)</f>
        <v>1273RK</v>
      </c>
      <c r="G1018" s="9" t="str">
        <f>VLOOKUP($A1018,Basis!$A:$P,9,FALSE)</f>
        <v>Huizen</v>
      </c>
      <c r="H1018" s="9" t="str">
        <f>VLOOKUP($A1018,Basis!$A:$P,11,FALSE)</f>
        <v>GFT</v>
      </c>
      <c r="I1018" s="9" t="str">
        <f>VLOOKUP($A1018,Basis!$A:$P,13,FALSE)</f>
        <v>Bovengronds</v>
      </c>
      <c r="J1018" s="9" t="str">
        <f>VLOOKUP($A1018,Basis!$A:$P,16,FALSE)</f>
        <v>MCBG242020</v>
      </c>
    </row>
    <row r="1019" spans="1:10" x14ac:dyDescent="0.25">
      <c r="A1019" s="9" t="s">
        <v>1166</v>
      </c>
      <c r="B1019" s="9">
        <f>VLOOKUP($A1019,Basis!$A:$P,4,FALSE)</f>
        <v>52.301963806152301</v>
      </c>
      <c r="C1019" s="9">
        <f>VLOOKUP($A1019,Basis!$A:$P,5,FALSE)</f>
        <v>5.2633285522460902</v>
      </c>
      <c r="D1019" s="9" t="str">
        <f>VLOOKUP($A1019,Basis!$A:$P,6,FALSE)</f>
        <v>Westkade</v>
      </c>
      <c r="E1019" s="9" t="str">
        <f>VLOOKUP($A1019,Basis!$A:$P,7,FALSE)</f>
        <v>291</v>
      </c>
      <c r="F1019" s="9" t="str">
        <f>VLOOKUP($A1019,Basis!$A:$P,8,FALSE)</f>
        <v>1273RK</v>
      </c>
      <c r="G1019" s="9" t="str">
        <f>VLOOKUP($A1019,Basis!$A:$P,9,FALSE)</f>
        <v>Huizen</v>
      </c>
      <c r="H1019" s="9" t="str">
        <f>VLOOKUP($A1019,Basis!$A:$P,11,FALSE)</f>
        <v>REST</v>
      </c>
      <c r="I1019" s="9" t="str">
        <f>VLOOKUP($A1019,Basis!$A:$P,13,FALSE)</f>
        <v>OGDUO</v>
      </c>
      <c r="J1019" s="9" t="str">
        <f>VLOOKUP($A1019,Basis!$A:$P,16,FALSE)</f>
        <v>HMIDUO2019</v>
      </c>
    </row>
    <row r="1020" spans="1:10" x14ac:dyDescent="0.25">
      <c r="A1020" s="9" t="s">
        <v>1233</v>
      </c>
      <c r="B1020" s="9">
        <f>VLOOKUP($A1020,Basis!$A:$P,4,FALSE)</f>
        <v>52.301963806152301</v>
      </c>
      <c r="C1020" s="9">
        <f>VLOOKUP($A1020,Basis!$A:$P,5,FALSE)</f>
        <v>5.2633285522460902</v>
      </c>
      <c r="D1020" s="9" t="str">
        <f>VLOOKUP($A1020,Basis!$A:$P,6,FALSE)</f>
        <v>Westkade</v>
      </c>
      <c r="E1020" s="9" t="str">
        <f>VLOOKUP($A1020,Basis!$A:$P,7,FALSE)</f>
        <v>291</v>
      </c>
      <c r="F1020" s="9" t="str">
        <f>VLOOKUP($A1020,Basis!$A:$P,8,FALSE)</f>
        <v>1273RK</v>
      </c>
      <c r="G1020" s="9" t="str">
        <f>VLOOKUP($A1020,Basis!$A:$P,9,FALSE)</f>
        <v>Huizen</v>
      </c>
      <c r="H1020" s="9" t="str">
        <f>VLOOKUP($A1020,Basis!$A:$P,11,FALSE)</f>
        <v>PMD</v>
      </c>
      <c r="I1020" s="9" t="str">
        <f>VLOOKUP($A1020,Basis!$A:$P,13,FALSE)</f>
        <v>OGDUO</v>
      </c>
      <c r="J1020" s="9" t="str">
        <f>VLOOKUP($A1020,Basis!$A:$P,16,FALSE)</f>
        <v>HMIDUO2019</v>
      </c>
    </row>
    <row r="1021" spans="1:10" x14ac:dyDescent="0.25">
      <c r="A1021" s="9" t="s">
        <v>1004</v>
      </c>
      <c r="B1021" s="9">
        <f>VLOOKUP($A1021,Basis!$A:$P,4,FALSE)</f>
        <v>52.305671691894503</v>
      </c>
      <c r="C1021" s="9">
        <f>VLOOKUP($A1021,Basis!$A:$P,5,FALSE)</f>
        <v>5.2635693550109899</v>
      </c>
      <c r="D1021" s="9" t="str">
        <f>VLOOKUP($A1021,Basis!$A:$P,6,FALSE)</f>
        <v>Westkade</v>
      </c>
      <c r="E1021" s="9" t="str">
        <f>VLOOKUP($A1021,Basis!$A:$P,7,FALSE)</f>
        <v>433</v>
      </c>
      <c r="F1021" s="9" t="str">
        <f>VLOOKUP($A1021,Basis!$A:$P,8,FALSE)</f>
        <v>1273RP</v>
      </c>
      <c r="G1021" s="9" t="str">
        <f>VLOOKUP($A1021,Basis!$A:$P,9,FALSE)</f>
        <v>Huizen</v>
      </c>
      <c r="H1021" s="9" t="str">
        <f>VLOOKUP($A1021,Basis!$A:$P,11,FALSE)</f>
        <v>REST</v>
      </c>
      <c r="I1021" s="9" t="str">
        <f>VLOOKUP($A1021,Basis!$A:$P,13,FALSE)</f>
        <v>OGDUO</v>
      </c>
      <c r="J1021" s="9" t="str">
        <f>VLOOKUP($A1021,Basis!$A:$P,16,FALSE)</f>
        <v>HMIDUO2019</v>
      </c>
    </row>
    <row r="1022" spans="1:10" x14ac:dyDescent="0.25">
      <c r="A1022" s="9" t="s">
        <v>999</v>
      </c>
      <c r="B1022" s="9">
        <f>VLOOKUP($A1022,Basis!$A:$P,4,FALSE)</f>
        <v>52.305671691894503</v>
      </c>
      <c r="C1022" s="9">
        <f>VLOOKUP($A1022,Basis!$A:$P,5,FALSE)</f>
        <v>5.2635693550109899</v>
      </c>
      <c r="D1022" s="9" t="str">
        <f>VLOOKUP($A1022,Basis!$A:$P,6,FALSE)</f>
        <v>Westkade</v>
      </c>
      <c r="E1022" s="9" t="str">
        <f>VLOOKUP($A1022,Basis!$A:$P,7,FALSE)</f>
        <v>433</v>
      </c>
      <c r="F1022" s="9" t="str">
        <f>VLOOKUP($A1022,Basis!$A:$P,8,FALSE)</f>
        <v>1273RP</v>
      </c>
      <c r="G1022" s="9" t="str">
        <f>VLOOKUP($A1022,Basis!$A:$P,9,FALSE)</f>
        <v>Huizen</v>
      </c>
      <c r="H1022" s="9" t="str">
        <f>VLOOKUP($A1022,Basis!$A:$P,11,FALSE)</f>
        <v>PMD</v>
      </c>
      <c r="I1022" s="9" t="str">
        <f>VLOOKUP($A1022,Basis!$A:$P,13,FALSE)</f>
        <v>OGDUO</v>
      </c>
      <c r="J1022" s="9" t="str">
        <f>VLOOKUP($A1022,Basis!$A:$P,16,FALSE)</f>
        <v>HMIDUO2019</v>
      </c>
    </row>
    <row r="1023" spans="1:10" x14ac:dyDescent="0.25">
      <c r="A1023" s="9" t="s">
        <v>4447</v>
      </c>
      <c r="B1023" s="9">
        <f>VLOOKUP($A1023,Basis!$A:$P,4,FALSE)</f>
        <v>52.298622131347699</v>
      </c>
      <c r="C1023" s="9">
        <f>VLOOKUP($A1023,Basis!$A:$P,5,FALSE)</f>
        <v>5.2672581672668501</v>
      </c>
      <c r="D1023" s="9" t="str">
        <f>VLOOKUP($A1023,Basis!$A:$P,6,FALSE)</f>
        <v>Westkade</v>
      </c>
      <c r="E1023" s="9" t="str">
        <f>VLOOKUP($A1023,Basis!$A:$P,7,FALSE)</f>
        <v>64</v>
      </c>
      <c r="F1023" s="9" t="str">
        <f>VLOOKUP($A1023,Basis!$A:$P,8,FALSE)</f>
        <v>1273RR</v>
      </c>
      <c r="G1023" s="9" t="str">
        <f>VLOOKUP($A1023,Basis!$A:$P,9,FALSE)</f>
        <v>Huizen</v>
      </c>
      <c r="H1023" s="9" t="str">
        <f>VLOOKUP($A1023,Basis!$A:$P,11,FALSE)</f>
        <v>GFT</v>
      </c>
      <c r="I1023" s="9" t="str">
        <f>VLOOKUP($A1023,Basis!$A:$P,13,FALSE)</f>
        <v>Bovengronds</v>
      </c>
      <c r="J1023" s="9" t="str">
        <f>VLOOKUP($A1023,Basis!$A:$P,16,FALSE)</f>
        <v>MCBG242020</v>
      </c>
    </row>
    <row r="1024" spans="1:10" x14ac:dyDescent="0.25">
      <c r="A1024" s="9" t="s">
        <v>1730</v>
      </c>
      <c r="B1024" s="9">
        <f>VLOOKUP($A1024,Basis!$A:$P,4,FALSE)</f>
        <v>52.2986205993707</v>
      </c>
      <c r="C1024" s="9">
        <f>VLOOKUP($A1024,Basis!$A:$P,5,FALSE)</f>
        <v>5.2672579418916898</v>
      </c>
      <c r="D1024" s="9" t="str">
        <f>VLOOKUP($A1024,Basis!$A:$P,6,FALSE)</f>
        <v>Westkade</v>
      </c>
      <c r="E1024" s="9" t="str">
        <f>VLOOKUP($A1024,Basis!$A:$P,7,FALSE)</f>
        <v>64</v>
      </c>
      <c r="F1024" s="9" t="str">
        <f>VLOOKUP($A1024,Basis!$A:$P,8,FALSE)</f>
        <v>1273RR</v>
      </c>
      <c r="G1024" s="9" t="str">
        <f>VLOOKUP($A1024,Basis!$A:$P,9,FALSE)</f>
        <v>Huizen</v>
      </c>
      <c r="H1024" s="9" t="str">
        <f>VLOOKUP($A1024,Basis!$A:$P,11,FALSE)</f>
        <v>OPK</v>
      </c>
      <c r="I1024" s="9" t="str">
        <f>VLOOKUP($A1024,Basis!$A:$P,13,FALSE)</f>
        <v>Ondergronds</v>
      </c>
      <c r="J1024" s="9" t="str">
        <f>VLOOKUP($A1024,Basis!$A:$P,16,FALSE)</f>
        <v>HMISOL2014</v>
      </c>
    </row>
    <row r="1025" spans="1:10" x14ac:dyDescent="0.25">
      <c r="A1025" s="9" t="s">
        <v>1340</v>
      </c>
      <c r="B1025" s="9">
        <f>VLOOKUP($A1025,Basis!$A:$P,4,FALSE)</f>
        <v>52.2994194030762</v>
      </c>
      <c r="C1025" s="9">
        <f>VLOOKUP($A1025,Basis!$A:$P,5,FALSE)</f>
        <v>5.2676968574523899</v>
      </c>
      <c r="D1025" s="9" t="str">
        <f>VLOOKUP($A1025,Basis!$A:$P,6,FALSE)</f>
        <v>Westkade</v>
      </c>
      <c r="E1025" s="9" t="str">
        <f>VLOOKUP($A1025,Basis!$A:$P,7,FALSE)</f>
        <v>114</v>
      </c>
      <c r="F1025" s="9" t="str">
        <f>VLOOKUP($A1025,Basis!$A:$P,8,FALSE)</f>
        <v>1273RS</v>
      </c>
      <c r="G1025" s="9" t="str">
        <f>VLOOKUP($A1025,Basis!$A:$P,9,FALSE)</f>
        <v>Huizen</v>
      </c>
      <c r="H1025" s="9" t="str">
        <f>VLOOKUP($A1025,Basis!$A:$P,11,FALSE)</f>
        <v>GFT</v>
      </c>
      <c r="I1025" s="9" t="str">
        <f>VLOOKUP($A1025,Basis!$A:$P,13,FALSE)</f>
        <v>Bovengronds</v>
      </c>
      <c r="J1025" s="9" t="str">
        <f>VLOOKUP($A1025,Basis!$A:$P,16,FALSE)</f>
        <v>MCBG242020</v>
      </c>
    </row>
    <row r="1026" spans="1:10" x14ac:dyDescent="0.25">
      <c r="A1026" s="9" t="s">
        <v>3849</v>
      </c>
      <c r="B1026" s="9">
        <f>VLOOKUP($A1026,Basis!$A:$P,4,FALSE)</f>
        <v>52.298951223541302</v>
      </c>
      <c r="C1026" s="9">
        <f>VLOOKUP($A1026,Basis!$A:$P,5,FALSE)</f>
        <v>5.2676245663364103</v>
      </c>
      <c r="D1026" s="9" t="str">
        <f>VLOOKUP($A1026,Basis!$A:$P,6,FALSE)</f>
        <v>Westkade</v>
      </c>
      <c r="E1026" s="9" t="str">
        <f>VLOOKUP($A1026,Basis!$A:$P,7,FALSE)</f>
        <v>92</v>
      </c>
      <c r="F1026" s="9" t="str">
        <f>VLOOKUP($A1026,Basis!$A:$P,8,FALSE)</f>
        <v>1273RS</v>
      </c>
      <c r="G1026" s="9" t="str">
        <f>VLOOKUP($A1026,Basis!$A:$P,9,FALSE)</f>
        <v>Huizen</v>
      </c>
      <c r="H1026" s="9" t="str">
        <f>VLOOKUP($A1026,Basis!$A:$P,11,FALSE)</f>
        <v>GFT</v>
      </c>
      <c r="I1026" s="9" t="str">
        <f>VLOOKUP($A1026,Basis!$A:$P,13,FALSE)</f>
        <v>Bovengronds</v>
      </c>
      <c r="J1026" s="9" t="str">
        <f>VLOOKUP($A1026,Basis!$A:$P,16,FALSE)</f>
        <v>MCBG242020</v>
      </c>
    </row>
    <row r="1027" spans="1:10" x14ac:dyDescent="0.25">
      <c r="A1027" s="9" t="s">
        <v>2715</v>
      </c>
      <c r="B1027" s="9">
        <f>VLOOKUP($A1027,Basis!$A:$P,4,FALSE)</f>
        <v>52.299419999999998</v>
      </c>
      <c r="C1027" s="9">
        <f>VLOOKUP($A1027,Basis!$A:$P,5,FALSE)</f>
        <v>5.2676959999999999</v>
      </c>
      <c r="D1027" s="9" t="str">
        <f>VLOOKUP($A1027,Basis!$A:$P,6,FALSE)</f>
        <v>Westkade</v>
      </c>
      <c r="E1027" s="9" t="str">
        <f>VLOOKUP($A1027,Basis!$A:$P,7,FALSE)</f>
        <v>114</v>
      </c>
      <c r="F1027" s="9" t="str">
        <f>VLOOKUP($A1027,Basis!$A:$P,8,FALSE)</f>
        <v>1273RS</v>
      </c>
      <c r="G1027" s="9" t="str">
        <f>VLOOKUP($A1027,Basis!$A:$P,9,FALSE)</f>
        <v>Huizen</v>
      </c>
      <c r="H1027" s="9" t="str">
        <f>VLOOKUP($A1027,Basis!$A:$P,11,FALSE)</f>
        <v>REST</v>
      </c>
      <c r="I1027" s="9" t="str">
        <f>VLOOKUP($A1027,Basis!$A:$P,13,FALSE)</f>
        <v>OGDUO</v>
      </c>
      <c r="J1027" s="9" t="str">
        <f>VLOOKUP($A1027,Basis!$A:$P,16,FALSE)</f>
        <v>HMIDUO2019</v>
      </c>
    </row>
    <row r="1028" spans="1:10" x14ac:dyDescent="0.25">
      <c r="A1028" s="9" t="s">
        <v>1717</v>
      </c>
      <c r="B1028" s="9">
        <f>VLOOKUP($A1028,Basis!$A:$P,4,FALSE)</f>
        <v>52.298997900000003</v>
      </c>
      <c r="C1028" s="9">
        <f>VLOOKUP($A1028,Basis!$A:$P,5,FALSE)</f>
        <v>5.2676819999999998</v>
      </c>
      <c r="D1028" s="9" t="str">
        <f>VLOOKUP($A1028,Basis!$A:$P,6,FALSE)</f>
        <v>Westkade</v>
      </c>
      <c r="E1028" s="9" t="str">
        <f>VLOOKUP($A1028,Basis!$A:$P,7,FALSE)</f>
        <v>76</v>
      </c>
      <c r="F1028" s="9" t="str">
        <f>VLOOKUP($A1028,Basis!$A:$P,8,FALSE)</f>
        <v>1273RS</v>
      </c>
      <c r="G1028" s="9" t="str">
        <f>VLOOKUP($A1028,Basis!$A:$P,9,FALSE)</f>
        <v>Huizen</v>
      </c>
      <c r="H1028" s="9" t="str">
        <f>VLOOKUP($A1028,Basis!$A:$P,11,FALSE)</f>
        <v>REST</v>
      </c>
      <c r="I1028" s="9" t="str">
        <f>VLOOKUP($A1028,Basis!$A:$P,13,FALSE)</f>
        <v>OGDUO</v>
      </c>
      <c r="J1028" s="9" t="str">
        <f>VLOOKUP($A1028,Basis!$A:$P,16,FALSE)</f>
        <v>HMIDUO2019</v>
      </c>
    </row>
    <row r="1029" spans="1:10" x14ac:dyDescent="0.25">
      <c r="A1029" s="9" t="s">
        <v>894</v>
      </c>
      <c r="B1029" s="9">
        <f>VLOOKUP($A1029,Basis!$A:$P,4,FALSE)</f>
        <v>52.299419999999998</v>
      </c>
      <c r="C1029" s="9">
        <f>VLOOKUP($A1029,Basis!$A:$P,5,FALSE)</f>
        <v>5.2676970000000001</v>
      </c>
      <c r="D1029" s="9" t="str">
        <f>VLOOKUP($A1029,Basis!$A:$P,6,FALSE)</f>
        <v>Westkade</v>
      </c>
      <c r="E1029" s="9" t="str">
        <f>VLOOKUP($A1029,Basis!$A:$P,7,FALSE)</f>
        <v>114</v>
      </c>
      <c r="F1029" s="9" t="str">
        <f>VLOOKUP($A1029,Basis!$A:$P,8,FALSE)</f>
        <v>1273RS</v>
      </c>
      <c r="G1029" s="9" t="str">
        <f>VLOOKUP($A1029,Basis!$A:$P,9,FALSE)</f>
        <v>Huizen</v>
      </c>
      <c r="H1029" s="9" t="str">
        <f>VLOOKUP($A1029,Basis!$A:$P,11,FALSE)</f>
        <v>PMD</v>
      </c>
      <c r="I1029" s="9" t="str">
        <f>VLOOKUP($A1029,Basis!$A:$P,13,FALSE)</f>
        <v>OGDUO</v>
      </c>
      <c r="J1029" s="9" t="str">
        <f>VLOOKUP($A1029,Basis!$A:$P,16,FALSE)</f>
        <v>HMIDUO2019</v>
      </c>
    </row>
    <row r="1030" spans="1:10" x14ac:dyDescent="0.25">
      <c r="A1030" s="9" t="s">
        <v>1720</v>
      </c>
      <c r="B1030" s="9">
        <f>VLOOKUP($A1030,Basis!$A:$P,4,FALSE)</f>
        <v>52.298980712890597</v>
      </c>
      <c r="C1030" s="9">
        <f>VLOOKUP($A1030,Basis!$A:$P,5,FALSE)</f>
        <v>5.26760005950928</v>
      </c>
      <c r="D1030" s="9" t="str">
        <f>VLOOKUP($A1030,Basis!$A:$P,6,FALSE)</f>
        <v>Westkade</v>
      </c>
      <c r="E1030" s="9" t="str">
        <f>VLOOKUP($A1030,Basis!$A:$P,7,FALSE)</f>
        <v>76</v>
      </c>
      <c r="F1030" s="9" t="str">
        <f>VLOOKUP($A1030,Basis!$A:$P,8,FALSE)</f>
        <v>1273RS</v>
      </c>
      <c r="G1030" s="9" t="str">
        <f>VLOOKUP($A1030,Basis!$A:$P,9,FALSE)</f>
        <v>Huizen</v>
      </c>
      <c r="H1030" s="9" t="str">
        <f>VLOOKUP($A1030,Basis!$A:$P,11,FALSE)</f>
        <v>PMD</v>
      </c>
      <c r="I1030" s="9" t="str">
        <f>VLOOKUP($A1030,Basis!$A:$P,13,FALSE)</f>
        <v>OGDUO</v>
      </c>
      <c r="J1030" s="9" t="str">
        <f>VLOOKUP($A1030,Basis!$A:$P,16,FALSE)</f>
        <v>HMIDUO2019</v>
      </c>
    </row>
    <row r="1031" spans="1:10" x14ac:dyDescent="0.25">
      <c r="A1031" s="9" t="s">
        <v>1371</v>
      </c>
      <c r="B1031" s="9">
        <f>VLOOKUP($A1031,Basis!$A:$P,4,FALSE)</f>
        <v>52.300071716308601</v>
      </c>
      <c r="C1031" s="9">
        <f>VLOOKUP($A1031,Basis!$A:$P,5,FALSE)</f>
        <v>5.2670521736145002</v>
      </c>
      <c r="D1031" s="9" t="str">
        <f>VLOOKUP($A1031,Basis!$A:$P,6,FALSE)</f>
        <v>Westkade</v>
      </c>
      <c r="E1031" s="9" t="str">
        <f>VLOOKUP($A1031,Basis!$A:$P,7,FALSE)</f>
        <v>198</v>
      </c>
      <c r="F1031" s="9" t="str">
        <f>VLOOKUP($A1031,Basis!$A:$P,8,FALSE)</f>
        <v>1273RZ</v>
      </c>
      <c r="G1031" s="9" t="str">
        <f>VLOOKUP($A1031,Basis!$A:$P,9,FALSE)</f>
        <v>Huizen</v>
      </c>
      <c r="H1031" s="9" t="str">
        <f>VLOOKUP($A1031,Basis!$A:$P,11,FALSE)</f>
        <v>GFT</v>
      </c>
      <c r="I1031" s="9" t="str">
        <f>VLOOKUP($A1031,Basis!$A:$P,13,FALSE)</f>
        <v>Bovengronds</v>
      </c>
      <c r="J1031" s="9" t="str">
        <f>VLOOKUP($A1031,Basis!$A:$P,16,FALSE)</f>
        <v>MCBG242020</v>
      </c>
    </row>
    <row r="1032" spans="1:10" x14ac:dyDescent="0.25">
      <c r="A1032" s="9" t="s">
        <v>2719</v>
      </c>
      <c r="B1032" s="9">
        <f>VLOOKUP($A1032,Basis!$A:$P,4,FALSE)</f>
        <v>52.300072261181</v>
      </c>
      <c r="C1032" s="9">
        <f>VLOOKUP($A1032,Basis!$A:$P,5,FALSE)</f>
        <v>5.2670524176259201</v>
      </c>
      <c r="D1032" s="9" t="str">
        <f>VLOOKUP($A1032,Basis!$A:$P,6,FALSE)</f>
        <v>Westkade</v>
      </c>
      <c r="E1032" s="9" t="str">
        <f>VLOOKUP($A1032,Basis!$A:$P,7,FALSE)</f>
        <v>198</v>
      </c>
      <c r="F1032" s="9" t="str">
        <f>VLOOKUP($A1032,Basis!$A:$P,8,FALSE)</f>
        <v>1273RZ</v>
      </c>
      <c r="G1032" s="9" t="str">
        <f>VLOOKUP($A1032,Basis!$A:$P,9,FALSE)</f>
        <v>Huizen</v>
      </c>
      <c r="H1032" s="9" t="str">
        <f>VLOOKUP($A1032,Basis!$A:$P,11,FALSE)</f>
        <v>REST</v>
      </c>
      <c r="I1032" s="9" t="str">
        <f>VLOOKUP($A1032,Basis!$A:$P,13,FALSE)</f>
        <v>OGDUO</v>
      </c>
      <c r="J1032" s="9" t="str">
        <f>VLOOKUP($A1032,Basis!$A:$P,16,FALSE)</f>
        <v>HMIDUO2019</v>
      </c>
    </row>
    <row r="1033" spans="1:10" x14ac:dyDescent="0.25">
      <c r="A1033" s="9" t="s">
        <v>829</v>
      </c>
      <c r="B1033" s="9">
        <f>VLOOKUP($A1033,Basis!$A:$P,4,FALSE)</f>
        <v>52.300071716308601</v>
      </c>
      <c r="C1033" s="9">
        <f>VLOOKUP($A1033,Basis!$A:$P,5,FALSE)</f>
        <v>5.2670526504516602</v>
      </c>
      <c r="D1033" s="9" t="str">
        <f>VLOOKUP($A1033,Basis!$A:$P,6,FALSE)</f>
        <v>Westkade</v>
      </c>
      <c r="E1033" s="9" t="str">
        <f>VLOOKUP($A1033,Basis!$A:$P,7,FALSE)</f>
        <v>198</v>
      </c>
      <c r="F1033" s="9" t="str">
        <f>VLOOKUP($A1033,Basis!$A:$P,8,FALSE)</f>
        <v>1273RZ</v>
      </c>
      <c r="G1033" s="9" t="str">
        <f>VLOOKUP($A1033,Basis!$A:$P,9,FALSE)</f>
        <v>Huizen</v>
      </c>
      <c r="H1033" s="9" t="str">
        <f>VLOOKUP($A1033,Basis!$A:$P,11,FALSE)</f>
        <v>PMD</v>
      </c>
      <c r="I1033" s="9" t="str">
        <f>VLOOKUP($A1033,Basis!$A:$P,13,FALSE)</f>
        <v>OGDUO</v>
      </c>
      <c r="J1033" s="9" t="str">
        <f>VLOOKUP($A1033,Basis!$A:$P,16,FALSE)</f>
        <v>HMIDUO2019</v>
      </c>
    </row>
    <row r="1034" spans="1:10" x14ac:dyDescent="0.25">
      <c r="A1034" s="9" t="s">
        <v>4459</v>
      </c>
      <c r="B1034" s="9">
        <f>VLOOKUP($A1034,Basis!$A:$P,4,FALSE)</f>
        <v>52.306444999999997</v>
      </c>
      <c r="C1034" s="9">
        <f>VLOOKUP($A1034,Basis!$A:$P,5,FALSE)</f>
        <v>5.2562499999999996</v>
      </c>
      <c r="D1034" s="9" t="str">
        <f>VLOOKUP($A1034,Basis!$A:$P,6,FALSE)</f>
        <v>Zomerkade</v>
      </c>
      <c r="E1034" s="9" t="str">
        <f>VLOOKUP($A1034,Basis!$A:$P,7,FALSE)</f>
        <v>8</v>
      </c>
      <c r="F1034" s="9" t="str">
        <f>VLOOKUP($A1034,Basis!$A:$P,8,FALSE)</f>
        <v>1273SN</v>
      </c>
      <c r="G1034" s="9" t="str">
        <f>VLOOKUP($A1034,Basis!$A:$P,9,FALSE)</f>
        <v>Huizen</v>
      </c>
      <c r="H1034" s="9" t="str">
        <f>VLOOKUP($A1034,Basis!$A:$P,11,FALSE)</f>
        <v>GFT</v>
      </c>
      <c r="I1034" s="9" t="str">
        <f>VLOOKUP($A1034,Basis!$A:$P,13,FALSE)</f>
        <v>Bovengronds</v>
      </c>
      <c r="J1034" s="9" t="str">
        <f>VLOOKUP($A1034,Basis!$A:$P,16,FALSE)</f>
        <v>MCBG242020</v>
      </c>
    </row>
    <row r="1035" spans="1:10" x14ac:dyDescent="0.25">
      <c r="A1035" s="9" t="s">
        <v>2770</v>
      </c>
      <c r="B1035" s="9">
        <f>VLOOKUP($A1035,Basis!$A:$P,4,FALSE)</f>
        <v>52.306444999999997</v>
      </c>
      <c r="C1035" s="9">
        <f>VLOOKUP($A1035,Basis!$A:$P,5,FALSE)</f>
        <v>5.2562499999999996</v>
      </c>
      <c r="D1035" s="9" t="str">
        <f>VLOOKUP($A1035,Basis!$A:$P,6,FALSE)</f>
        <v>Zomerkade</v>
      </c>
      <c r="E1035" s="9" t="str">
        <f>VLOOKUP($A1035,Basis!$A:$P,7,FALSE)</f>
        <v>8</v>
      </c>
      <c r="F1035" s="9" t="str">
        <f>VLOOKUP($A1035,Basis!$A:$P,8,FALSE)</f>
        <v>1273SN</v>
      </c>
      <c r="G1035" s="9" t="str">
        <f>VLOOKUP($A1035,Basis!$A:$P,9,FALSE)</f>
        <v>Huizen</v>
      </c>
      <c r="H1035" s="9" t="str">
        <f>VLOOKUP($A1035,Basis!$A:$P,11,FALSE)</f>
        <v>REST</v>
      </c>
      <c r="I1035" s="9" t="str">
        <f>VLOOKUP($A1035,Basis!$A:$P,13,FALSE)</f>
        <v>OGDUO</v>
      </c>
      <c r="J1035" s="9" t="str">
        <f>VLOOKUP($A1035,Basis!$A:$P,16,FALSE)</f>
        <v>HMIDUO2019</v>
      </c>
    </row>
    <row r="1036" spans="1:10" x14ac:dyDescent="0.25">
      <c r="A1036" s="9" t="s">
        <v>1215</v>
      </c>
      <c r="B1036" s="9">
        <f>VLOOKUP($A1036,Basis!$A:$P,4,FALSE)</f>
        <v>52.306444999999997</v>
      </c>
      <c r="C1036" s="9">
        <f>VLOOKUP($A1036,Basis!$A:$P,5,FALSE)</f>
        <v>5.2562499999999996</v>
      </c>
      <c r="D1036" s="9" t="str">
        <f>VLOOKUP($A1036,Basis!$A:$P,6,FALSE)</f>
        <v>Zomerkade</v>
      </c>
      <c r="E1036" s="9" t="str">
        <f>VLOOKUP($A1036,Basis!$A:$P,7,FALSE)</f>
        <v>8</v>
      </c>
      <c r="F1036" s="9" t="str">
        <f>VLOOKUP($A1036,Basis!$A:$P,8,FALSE)</f>
        <v>1273SN</v>
      </c>
      <c r="G1036" s="9" t="str">
        <f>VLOOKUP($A1036,Basis!$A:$P,9,FALSE)</f>
        <v>Huizen</v>
      </c>
      <c r="H1036" s="9" t="str">
        <f>VLOOKUP($A1036,Basis!$A:$P,11,FALSE)</f>
        <v>PMD</v>
      </c>
      <c r="I1036" s="9" t="str">
        <f>VLOOKUP($A1036,Basis!$A:$P,13,FALSE)</f>
        <v>OGDUO</v>
      </c>
      <c r="J1036" s="9" t="str">
        <f>VLOOKUP($A1036,Basis!$A:$P,16,FALSE)</f>
        <v>HMIDUO2019</v>
      </c>
    </row>
    <row r="1037" spans="1:10" x14ac:dyDescent="0.25">
      <c r="A1037" s="9" t="s">
        <v>4247</v>
      </c>
      <c r="B1037" s="9">
        <f>VLOOKUP($A1037,Basis!$A:$P,4,FALSE)</f>
        <v>52.306069999999998</v>
      </c>
      <c r="C1037" s="9">
        <f>VLOOKUP($A1037,Basis!$A:$P,5,FALSE)</f>
        <v>5.2572029999999996</v>
      </c>
      <c r="D1037" s="9" t="str">
        <f>VLOOKUP($A1037,Basis!$A:$P,6,FALSE)</f>
        <v>Zomerkade</v>
      </c>
      <c r="E1037" s="9" t="str">
        <f>VLOOKUP($A1037,Basis!$A:$P,7,FALSE)</f>
        <v>138</v>
      </c>
      <c r="F1037" s="9" t="str">
        <f>VLOOKUP($A1037,Basis!$A:$P,8,FALSE)</f>
        <v>1273SP</v>
      </c>
      <c r="G1037" s="9" t="str">
        <f>VLOOKUP($A1037,Basis!$A:$P,9,FALSE)</f>
        <v>Huizen</v>
      </c>
      <c r="H1037" s="9" t="str">
        <f>VLOOKUP($A1037,Basis!$A:$P,11,FALSE)</f>
        <v>GFT</v>
      </c>
      <c r="I1037" s="9" t="str">
        <f>VLOOKUP($A1037,Basis!$A:$P,13,FALSE)</f>
        <v>Bovengronds</v>
      </c>
      <c r="J1037" s="9" t="str">
        <f>VLOOKUP($A1037,Basis!$A:$P,16,FALSE)</f>
        <v>MCBG242021</v>
      </c>
    </row>
    <row r="1038" spans="1:10" x14ac:dyDescent="0.25">
      <c r="A1038" s="9" t="s">
        <v>2918</v>
      </c>
      <c r="B1038" s="9">
        <f>VLOOKUP($A1038,Basis!$A:$P,4,FALSE)</f>
        <v>52.306069999999998</v>
      </c>
      <c r="C1038" s="9">
        <f>VLOOKUP($A1038,Basis!$A:$P,5,FALSE)</f>
        <v>5.2572029999999996</v>
      </c>
      <c r="D1038" s="9" t="str">
        <f>VLOOKUP($A1038,Basis!$A:$P,6,FALSE)</f>
        <v>Zomerkade</v>
      </c>
      <c r="E1038" s="9" t="str">
        <f>VLOOKUP($A1038,Basis!$A:$P,7,FALSE)</f>
        <v>138</v>
      </c>
      <c r="F1038" s="9" t="str">
        <f>VLOOKUP($A1038,Basis!$A:$P,8,FALSE)</f>
        <v>1273SP</v>
      </c>
      <c r="G1038" s="9" t="str">
        <f>VLOOKUP($A1038,Basis!$A:$P,9,FALSE)</f>
        <v>Huizen</v>
      </c>
      <c r="H1038" s="9" t="str">
        <f>VLOOKUP($A1038,Basis!$A:$P,11,FALSE)</f>
        <v>REST</v>
      </c>
      <c r="I1038" s="9" t="str">
        <f>VLOOKUP($A1038,Basis!$A:$P,13,FALSE)</f>
        <v>OGDUO</v>
      </c>
      <c r="J1038" s="9" t="str">
        <f>VLOOKUP($A1038,Basis!$A:$P,16,FALSE)</f>
        <v>HMIDUO2019</v>
      </c>
    </row>
    <row r="1039" spans="1:10" x14ac:dyDescent="0.25">
      <c r="A1039" s="9" t="s">
        <v>307</v>
      </c>
      <c r="B1039" s="9">
        <f>VLOOKUP($A1039,Basis!$A:$P,4,FALSE)</f>
        <v>52.306069999999998</v>
      </c>
      <c r="C1039" s="9">
        <f>VLOOKUP($A1039,Basis!$A:$P,5,FALSE)</f>
        <v>5.2572029999999996</v>
      </c>
      <c r="D1039" s="9" t="str">
        <f>VLOOKUP($A1039,Basis!$A:$P,6,FALSE)</f>
        <v>Zomerkade</v>
      </c>
      <c r="E1039" s="9" t="str">
        <f>VLOOKUP($A1039,Basis!$A:$P,7,FALSE)</f>
        <v>138</v>
      </c>
      <c r="F1039" s="9" t="str">
        <f>VLOOKUP($A1039,Basis!$A:$P,8,FALSE)</f>
        <v>1273SP</v>
      </c>
      <c r="G1039" s="9" t="str">
        <f>VLOOKUP($A1039,Basis!$A:$P,9,FALSE)</f>
        <v>Huizen</v>
      </c>
      <c r="H1039" s="9" t="str">
        <f>VLOOKUP($A1039,Basis!$A:$P,11,FALSE)</f>
        <v>PMD</v>
      </c>
      <c r="I1039" s="9" t="str">
        <f>VLOOKUP($A1039,Basis!$A:$P,13,FALSE)</f>
        <v>OGDUO</v>
      </c>
      <c r="J1039" s="9" t="str">
        <f>VLOOKUP($A1039,Basis!$A:$P,16,FALSE)</f>
        <v>HMIDUO2019</v>
      </c>
    </row>
    <row r="1040" spans="1:10" x14ac:dyDescent="0.25">
      <c r="A1040" s="9" t="s">
        <v>1633</v>
      </c>
      <c r="B1040" s="9">
        <f>VLOOKUP($A1040,Basis!$A:$P,4,FALSE)</f>
        <v>52.305519104003899</v>
      </c>
      <c r="C1040" s="9">
        <f>VLOOKUP($A1040,Basis!$A:$P,5,FALSE)</f>
        <v>5.2600278854370099</v>
      </c>
      <c r="D1040" s="9" t="str">
        <f>VLOOKUP($A1040,Basis!$A:$P,6,FALSE)</f>
        <v>Zomerkade</v>
      </c>
      <c r="E1040" s="9" t="str">
        <f>VLOOKUP($A1040,Basis!$A:$P,7,FALSE)</f>
        <v>238</v>
      </c>
      <c r="F1040" s="9" t="str">
        <f>VLOOKUP($A1040,Basis!$A:$P,8,FALSE)</f>
        <v>1273ST</v>
      </c>
      <c r="G1040" s="9" t="str">
        <f>VLOOKUP($A1040,Basis!$A:$P,9,FALSE)</f>
        <v>Huizen</v>
      </c>
      <c r="H1040" s="9" t="str">
        <f>VLOOKUP($A1040,Basis!$A:$P,11,FALSE)</f>
        <v>REST</v>
      </c>
      <c r="I1040" s="9" t="str">
        <f>VLOOKUP($A1040,Basis!$A:$P,13,FALSE)</f>
        <v>OGDUO</v>
      </c>
      <c r="J1040" s="9" t="str">
        <f>VLOOKUP($A1040,Basis!$A:$P,16,FALSE)</f>
        <v>HMIDUO2019</v>
      </c>
    </row>
    <row r="1041" spans="1:10" x14ac:dyDescent="0.25">
      <c r="A1041" s="9" t="s">
        <v>755</v>
      </c>
      <c r="B1041" s="9">
        <f>VLOOKUP($A1041,Basis!$A:$P,4,FALSE)</f>
        <v>52.305519104003899</v>
      </c>
      <c r="C1041" s="9">
        <f>VLOOKUP($A1041,Basis!$A:$P,5,FALSE)</f>
        <v>5.2600278854370099</v>
      </c>
      <c r="D1041" s="9" t="str">
        <f>VLOOKUP($A1041,Basis!$A:$P,6,FALSE)</f>
        <v>Zomerkade</v>
      </c>
      <c r="E1041" s="9" t="str">
        <f>VLOOKUP($A1041,Basis!$A:$P,7,FALSE)</f>
        <v>238</v>
      </c>
      <c r="F1041" s="9" t="str">
        <f>VLOOKUP($A1041,Basis!$A:$P,8,FALSE)</f>
        <v>1273ST</v>
      </c>
      <c r="G1041" s="9" t="str">
        <f>VLOOKUP($A1041,Basis!$A:$P,9,FALSE)</f>
        <v>Huizen</v>
      </c>
      <c r="H1041" s="9" t="str">
        <f>VLOOKUP($A1041,Basis!$A:$P,11,FALSE)</f>
        <v>PMD</v>
      </c>
      <c r="I1041" s="9" t="str">
        <f>VLOOKUP($A1041,Basis!$A:$P,13,FALSE)</f>
        <v>OGDUO</v>
      </c>
      <c r="J1041" s="9" t="str">
        <f>VLOOKUP($A1041,Basis!$A:$P,16,FALSE)</f>
        <v>HMIDUO2019</v>
      </c>
    </row>
    <row r="1042" spans="1:10" x14ac:dyDescent="0.25">
      <c r="A1042" s="9" t="s">
        <v>5255</v>
      </c>
      <c r="B1042" s="9">
        <f>VLOOKUP($A1042,Basis!$A:$P,4,FALSE)</f>
        <v>52.302585000000001</v>
      </c>
      <c r="C1042" s="9">
        <f>VLOOKUP($A1042,Basis!$A:$P,5,FALSE)</f>
        <v>5.2528439999999996</v>
      </c>
      <c r="D1042" s="9" t="str">
        <f>VLOOKUP($A1042,Basis!$A:$P,6,FALSE)</f>
        <v>Onderwei</v>
      </c>
      <c r="E1042" s="9" t="str">
        <f>VLOOKUP($A1042,Basis!$A:$P,7,FALSE)</f>
        <v>17</v>
      </c>
      <c r="F1042" s="9" t="str">
        <f>VLOOKUP($A1042,Basis!$A:$P,8,FALSE)</f>
        <v>1273TA</v>
      </c>
      <c r="G1042" s="9" t="str">
        <f>VLOOKUP($A1042,Basis!$A:$P,9,FALSE)</f>
        <v>Huizen</v>
      </c>
      <c r="H1042" s="9" t="str">
        <f>VLOOKUP($A1042,Basis!$A:$P,11,FALSE)</f>
        <v>GLAS</v>
      </c>
      <c r="I1042" s="9" t="str">
        <f>VLOOKUP($A1042,Basis!$A:$P,13,FALSE)</f>
        <v>Ondergronds</v>
      </c>
      <c r="J1042" s="9" t="str">
        <f>VLOOKUP($A1042,Basis!$A:$P,16,FALSE)</f>
        <v>Onbekend</v>
      </c>
    </row>
    <row r="1043" spans="1:10" x14ac:dyDescent="0.25">
      <c r="A1043" s="9" t="s">
        <v>5257</v>
      </c>
      <c r="B1043" s="9">
        <f>VLOOKUP($A1043,Basis!$A:$P,4,FALSE)</f>
        <v>52.302585200000003</v>
      </c>
      <c r="C1043" s="9">
        <f>VLOOKUP($A1043,Basis!$A:$P,5,FALSE)</f>
        <v>5.2528439999999996</v>
      </c>
      <c r="D1043" s="9" t="str">
        <f>VLOOKUP($A1043,Basis!$A:$P,6,FALSE)</f>
        <v>Onderwei</v>
      </c>
      <c r="E1043" s="9" t="str">
        <f>VLOOKUP($A1043,Basis!$A:$P,7,FALSE)</f>
        <v>17</v>
      </c>
      <c r="F1043" s="9" t="str">
        <f>VLOOKUP($A1043,Basis!$A:$P,8,FALSE)</f>
        <v>1273TA</v>
      </c>
      <c r="G1043" s="9" t="str">
        <f>VLOOKUP($A1043,Basis!$A:$P,9,FALSE)</f>
        <v>Huizen</v>
      </c>
      <c r="H1043" s="9" t="str">
        <f>VLOOKUP($A1043,Basis!$A:$P,11,FALSE)</f>
        <v>GLAS</v>
      </c>
      <c r="I1043" s="9" t="str">
        <f>VLOOKUP($A1043,Basis!$A:$P,13,FALSE)</f>
        <v>Ondergronds</v>
      </c>
      <c r="J1043" s="9" t="str">
        <f>VLOOKUP($A1043,Basis!$A:$P,16,FALSE)</f>
        <v>Onbekend</v>
      </c>
    </row>
    <row r="1044" spans="1:10" x14ac:dyDescent="0.25">
      <c r="A1044" s="9" t="s">
        <v>2828</v>
      </c>
      <c r="B1044" s="9">
        <f>VLOOKUP($A1044,Basis!$A:$P,4,FALSE)</f>
        <v>52.302585239570902</v>
      </c>
      <c r="C1044" s="9">
        <f>VLOOKUP($A1044,Basis!$A:$P,5,FALSE)</f>
        <v>5.2528440021027398</v>
      </c>
      <c r="D1044" s="9" t="str">
        <f>VLOOKUP($A1044,Basis!$A:$P,6,FALSE)</f>
        <v>Onderwei</v>
      </c>
      <c r="E1044" s="9" t="str">
        <f>VLOOKUP($A1044,Basis!$A:$P,7,FALSE)</f>
        <v>17</v>
      </c>
      <c r="F1044" s="9" t="str">
        <f>VLOOKUP($A1044,Basis!$A:$P,8,FALSE)</f>
        <v>1273TA</v>
      </c>
      <c r="G1044" s="9" t="str">
        <f>VLOOKUP($A1044,Basis!$A:$P,9,FALSE)</f>
        <v>Huizen</v>
      </c>
      <c r="H1044" s="9" t="str">
        <f>VLOOKUP($A1044,Basis!$A:$P,11,FALSE)</f>
        <v>PMD</v>
      </c>
      <c r="I1044" s="9" t="str">
        <f>VLOOKUP($A1044,Basis!$A:$P,13,FALSE)</f>
        <v>Ondergronds</v>
      </c>
      <c r="J1044" s="9" t="str">
        <f>VLOOKUP($A1044,Basis!$A:$P,16,FALSE)</f>
        <v>SIDCON_PERS</v>
      </c>
    </row>
    <row r="1045" spans="1:10" x14ac:dyDescent="0.25">
      <c r="A1045" s="9" t="s">
        <v>1171</v>
      </c>
      <c r="B1045" s="9">
        <f>VLOOKUP($A1045,Basis!$A:$P,4,FALSE)</f>
        <v>52.303642272949197</v>
      </c>
      <c r="C1045" s="9">
        <f>VLOOKUP($A1045,Basis!$A:$P,5,FALSE)</f>
        <v>5.26922559738159</v>
      </c>
      <c r="D1045" s="9" t="str">
        <f>VLOOKUP($A1045,Basis!$A:$P,6,FALSE)</f>
        <v>Middelgronden</v>
      </c>
      <c r="E1045" s="9" t="str">
        <f>VLOOKUP($A1045,Basis!$A:$P,7,FALSE)</f>
        <v>155</v>
      </c>
      <c r="F1045" s="9" t="str">
        <f>VLOOKUP($A1045,Basis!$A:$P,8,FALSE)</f>
        <v>1274BH</v>
      </c>
      <c r="G1045" s="9" t="str">
        <f>VLOOKUP($A1045,Basis!$A:$P,9,FALSE)</f>
        <v>Huizen</v>
      </c>
      <c r="H1045" s="9" t="str">
        <f>VLOOKUP($A1045,Basis!$A:$P,11,FALSE)</f>
        <v>REST</v>
      </c>
      <c r="I1045" s="9" t="str">
        <f>VLOOKUP($A1045,Basis!$A:$P,13,FALSE)</f>
        <v>Ondergronds</v>
      </c>
      <c r="J1045" s="9" t="str">
        <f>VLOOKUP($A1045,Basis!$A:$P,16,FALSE)</f>
        <v>HMISOL2018</v>
      </c>
    </row>
    <row r="1046" spans="1:10" x14ac:dyDescent="0.25">
      <c r="A1046" s="9" t="s">
        <v>1237</v>
      </c>
      <c r="B1046" s="9">
        <f>VLOOKUP($A1046,Basis!$A:$P,4,FALSE)</f>
        <v>52.303642272949197</v>
      </c>
      <c r="C1046" s="9">
        <f>VLOOKUP($A1046,Basis!$A:$P,5,FALSE)</f>
        <v>5.26922559738159</v>
      </c>
      <c r="D1046" s="9" t="str">
        <f>VLOOKUP($A1046,Basis!$A:$P,6,FALSE)</f>
        <v>Middelgronden</v>
      </c>
      <c r="E1046" s="9" t="str">
        <f>VLOOKUP($A1046,Basis!$A:$P,7,FALSE)</f>
        <v>155</v>
      </c>
      <c r="F1046" s="9" t="str">
        <f>VLOOKUP($A1046,Basis!$A:$P,8,FALSE)</f>
        <v>1274BH</v>
      </c>
      <c r="G1046" s="9" t="str">
        <f>VLOOKUP($A1046,Basis!$A:$P,9,FALSE)</f>
        <v>Huizen</v>
      </c>
      <c r="H1046" s="9" t="str">
        <f>VLOOKUP($A1046,Basis!$A:$P,11,FALSE)</f>
        <v>PMD</v>
      </c>
      <c r="I1046" s="9" t="str">
        <f>VLOOKUP($A1046,Basis!$A:$P,13,FALSE)</f>
        <v>Ondergronds</v>
      </c>
      <c r="J1046" s="9" t="str">
        <f>VLOOKUP($A1046,Basis!$A:$P,16,FALSE)</f>
        <v>HMISOL2018</v>
      </c>
    </row>
    <row r="1047" spans="1:10" x14ac:dyDescent="0.25">
      <c r="A1047" s="9" t="s">
        <v>1385</v>
      </c>
      <c r="B1047" s="9">
        <f>VLOOKUP($A1047,Basis!$A:$P,4,FALSE)</f>
        <v>52.301734924316399</v>
      </c>
      <c r="C1047" s="9">
        <f>VLOOKUP($A1047,Basis!$A:$P,5,FALSE)</f>
        <v>5.2677021026611301</v>
      </c>
      <c r="D1047" s="9" t="str">
        <f>VLOOKUP($A1047,Basis!$A:$P,6,FALSE)</f>
        <v>Abbert</v>
      </c>
      <c r="E1047" s="9" t="str">
        <f>VLOOKUP($A1047,Basis!$A:$P,7,FALSE)</f>
        <v>23</v>
      </c>
      <c r="F1047" s="9" t="str">
        <f>VLOOKUP($A1047,Basis!$A:$P,8,FALSE)</f>
        <v>1274EM</v>
      </c>
      <c r="G1047" s="9" t="str">
        <f>VLOOKUP($A1047,Basis!$A:$P,9,FALSE)</f>
        <v>Huizen</v>
      </c>
      <c r="H1047" s="9" t="str">
        <f>VLOOKUP($A1047,Basis!$A:$P,11,FALSE)</f>
        <v>REST</v>
      </c>
      <c r="I1047" s="9" t="str">
        <f>VLOOKUP($A1047,Basis!$A:$P,13,FALSE)</f>
        <v>Ondergronds</v>
      </c>
      <c r="J1047" s="9" t="str">
        <f>VLOOKUP($A1047,Basis!$A:$P,16,FALSE)</f>
        <v>HMISOL2017</v>
      </c>
    </row>
    <row r="1048" spans="1:10" x14ac:dyDescent="0.25">
      <c r="A1048" s="9" t="s">
        <v>1413</v>
      </c>
      <c r="B1048" s="9">
        <f>VLOOKUP($A1048,Basis!$A:$P,4,FALSE)</f>
        <v>52.301734924316399</v>
      </c>
      <c r="C1048" s="9">
        <f>VLOOKUP($A1048,Basis!$A:$P,5,FALSE)</f>
        <v>5.2677021026611301</v>
      </c>
      <c r="D1048" s="9" t="str">
        <f>VLOOKUP($A1048,Basis!$A:$P,6,FALSE)</f>
        <v>Abbert</v>
      </c>
      <c r="E1048" s="9" t="str">
        <f>VLOOKUP($A1048,Basis!$A:$P,7,FALSE)</f>
        <v>23</v>
      </c>
      <c r="F1048" s="9" t="str">
        <f>VLOOKUP($A1048,Basis!$A:$P,8,FALSE)</f>
        <v>1274EM</v>
      </c>
      <c r="G1048" s="9" t="str">
        <f>VLOOKUP($A1048,Basis!$A:$P,9,FALSE)</f>
        <v>Huizen</v>
      </c>
      <c r="H1048" s="9" t="str">
        <f>VLOOKUP($A1048,Basis!$A:$P,11,FALSE)</f>
        <v>PMD</v>
      </c>
      <c r="I1048" s="9" t="str">
        <f>VLOOKUP($A1048,Basis!$A:$P,13,FALSE)</f>
        <v>Ondergronds</v>
      </c>
      <c r="J1048" s="9" t="str">
        <f>VLOOKUP($A1048,Basis!$A:$P,16,FALSE)</f>
        <v>HMISOL2018</v>
      </c>
    </row>
    <row r="1049" spans="1:10" x14ac:dyDescent="0.25">
      <c r="A1049" s="9" t="s">
        <v>1406</v>
      </c>
      <c r="B1049" s="9">
        <f>VLOOKUP($A1049,Basis!$A:$P,4,FALSE)</f>
        <v>52.301239013671903</v>
      </c>
      <c r="C1049" s="9">
        <f>VLOOKUP($A1049,Basis!$A:$P,5,FALSE)</f>
        <v>5.2688088417053196</v>
      </c>
      <c r="D1049" s="9" t="str">
        <f>VLOOKUP($A1049,Basis!$A:$P,6,FALSE)</f>
        <v>Wadden</v>
      </c>
      <c r="E1049" s="9" t="str">
        <f>VLOOKUP($A1049,Basis!$A:$P,7,FALSE)</f>
        <v>2</v>
      </c>
      <c r="F1049" s="9" t="str">
        <f>VLOOKUP($A1049,Basis!$A:$P,8,FALSE)</f>
        <v>1274GK</v>
      </c>
      <c r="G1049" s="9" t="str">
        <f>VLOOKUP($A1049,Basis!$A:$P,9,FALSE)</f>
        <v>Huizen</v>
      </c>
      <c r="H1049" s="9" t="str">
        <f>VLOOKUP($A1049,Basis!$A:$P,11,FALSE)</f>
        <v>REST</v>
      </c>
      <c r="I1049" s="9" t="str">
        <f>VLOOKUP($A1049,Basis!$A:$P,13,FALSE)</f>
        <v>Ondergronds</v>
      </c>
      <c r="J1049" s="9" t="str">
        <f>VLOOKUP($A1049,Basis!$A:$P,16,FALSE)</f>
        <v>HMISOL2017</v>
      </c>
    </row>
    <row r="1050" spans="1:10" x14ac:dyDescent="0.25">
      <c r="A1050" s="9" t="s">
        <v>1380</v>
      </c>
      <c r="B1050" s="9">
        <f>VLOOKUP($A1050,Basis!$A:$P,4,FALSE)</f>
        <v>52.301239013671903</v>
      </c>
      <c r="C1050" s="9">
        <f>VLOOKUP($A1050,Basis!$A:$P,5,FALSE)</f>
        <v>5.2688088417053196</v>
      </c>
      <c r="D1050" s="9" t="str">
        <f>VLOOKUP($A1050,Basis!$A:$P,6,FALSE)</f>
        <v>Wadden</v>
      </c>
      <c r="E1050" s="9" t="str">
        <f>VLOOKUP($A1050,Basis!$A:$P,7,FALSE)</f>
        <v>2</v>
      </c>
      <c r="F1050" s="9" t="str">
        <f>VLOOKUP($A1050,Basis!$A:$P,8,FALSE)</f>
        <v>1274GK</v>
      </c>
      <c r="G1050" s="9" t="str">
        <f>VLOOKUP($A1050,Basis!$A:$P,9,FALSE)</f>
        <v>Huizen</v>
      </c>
      <c r="H1050" s="9" t="str">
        <f>VLOOKUP($A1050,Basis!$A:$P,11,FALSE)</f>
        <v>PMD</v>
      </c>
      <c r="I1050" s="9" t="str">
        <f>VLOOKUP($A1050,Basis!$A:$P,13,FALSE)</f>
        <v>Ondergronds</v>
      </c>
      <c r="J1050" s="9" t="str">
        <f>VLOOKUP($A1050,Basis!$A:$P,16,FALSE)</f>
        <v>HMISOL2018</v>
      </c>
    </row>
    <row r="1051" spans="1:10" x14ac:dyDescent="0.25">
      <c r="A1051" s="9" t="s">
        <v>1329</v>
      </c>
      <c r="B1051" s="9">
        <f>VLOOKUP($A1051,Basis!$A:$P,4,FALSE)</f>
        <v>52.300735473632798</v>
      </c>
      <c r="C1051" s="9">
        <f>VLOOKUP($A1051,Basis!$A:$P,5,FALSE)</f>
        <v>5.2674880027770996</v>
      </c>
      <c r="D1051" s="9" t="str">
        <f>VLOOKUP($A1051,Basis!$A:$P,6,FALSE)</f>
        <v>Zuidwal</v>
      </c>
      <c r="E1051" s="9" t="str">
        <f>VLOOKUP($A1051,Basis!$A:$P,7,FALSE)</f>
        <v>87</v>
      </c>
      <c r="F1051" s="9" t="str">
        <f>VLOOKUP($A1051,Basis!$A:$P,8,FALSE)</f>
        <v>1274GT</v>
      </c>
      <c r="G1051" s="9" t="str">
        <f>VLOOKUP($A1051,Basis!$A:$P,9,FALSE)</f>
        <v>Huizen</v>
      </c>
      <c r="H1051" s="9" t="str">
        <f>VLOOKUP($A1051,Basis!$A:$P,11,FALSE)</f>
        <v>GFT</v>
      </c>
      <c r="I1051" s="9" t="str">
        <f>VLOOKUP($A1051,Basis!$A:$P,13,FALSE)</f>
        <v>Bovengronds</v>
      </c>
      <c r="J1051" s="9" t="str">
        <f>VLOOKUP($A1051,Basis!$A:$P,16,FALSE)</f>
        <v>MCBG242020</v>
      </c>
    </row>
    <row r="1052" spans="1:10" x14ac:dyDescent="0.25">
      <c r="A1052" s="9" t="s">
        <v>2938</v>
      </c>
      <c r="B1052" s="9">
        <f>VLOOKUP($A1052,Basis!$A:$P,4,FALSE)</f>
        <v>52.300735018264803</v>
      </c>
      <c r="C1052" s="9">
        <f>VLOOKUP($A1052,Basis!$A:$P,5,FALSE)</f>
        <v>5.2674887795050296</v>
      </c>
      <c r="D1052" s="9" t="str">
        <f>VLOOKUP($A1052,Basis!$A:$P,6,FALSE)</f>
        <v>Zuidwal</v>
      </c>
      <c r="E1052" s="9" t="str">
        <f>VLOOKUP($A1052,Basis!$A:$P,7,FALSE)</f>
        <v>87</v>
      </c>
      <c r="F1052" s="9" t="str">
        <f>VLOOKUP($A1052,Basis!$A:$P,8,FALSE)</f>
        <v>1274GT</v>
      </c>
      <c r="G1052" s="9" t="str">
        <f>VLOOKUP($A1052,Basis!$A:$P,9,FALSE)</f>
        <v>Huizen</v>
      </c>
      <c r="H1052" s="9" t="str">
        <f>VLOOKUP($A1052,Basis!$A:$P,11,FALSE)</f>
        <v>OPK</v>
      </c>
      <c r="I1052" s="9" t="str">
        <f>VLOOKUP($A1052,Basis!$A:$P,13,FALSE)</f>
        <v>Ondergronds</v>
      </c>
      <c r="J1052" s="9" t="str">
        <f>VLOOKUP($A1052,Basis!$A:$P,16,FALSE)</f>
        <v>HMISOL2018</v>
      </c>
    </row>
    <row r="1053" spans="1:10" x14ac:dyDescent="0.25">
      <c r="A1053" s="9" t="s">
        <v>4026</v>
      </c>
      <c r="B1053" s="9">
        <f>VLOOKUP($A1053,Basis!$A:$P,4,FALSE)</f>
        <v>52.301157000000003</v>
      </c>
      <c r="C1053" s="9">
        <f>VLOOKUP($A1053,Basis!$A:$P,5,FALSE)</f>
        <v>5.2668799999999996</v>
      </c>
      <c r="D1053" s="9" t="str">
        <f>VLOOKUP($A1053,Basis!$A:$P,6,FALSE)</f>
        <v>Zuidwal</v>
      </c>
      <c r="E1053" s="9" t="str">
        <f>VLOOKUP($A1053,Basis!$A:$P,7,FALSE)</f>
        <v>44</v>
      </c>
      <c r="F1053" s="9" t="str">
        <f>VLOOKUP($A1053,Basis!$A:$P,8,FALSE)</f>
        <v>1274GW</v>
      </c>
      <c r="G1053" s="9" t="str">
        <f>VLOOKUP($A1053,Basis!$A:$P,9,FALSE)</f>
        <v>Huizen</v>
      </c>
      <c r="H1053" s="9" t="str">
        <f>VLOOKUP($A1053,Basis!$A:$P,11,FALSE)</f>
        <v>GFT</v>
      </c>
      <c r="I1053" s="9" t="str">
        <f>VLOOKUP($A1053,Basis!$A:$P,13,FALSE)</f>
        <v>Bovengronds</v>
      </c>
      <c r="J1053" s="9" t="str">
        <f>VLOOKUP($A1053,Basis!$A:$P,16,FALSE)</f>
        <v>MCBG242020</v>
      </c>
    </row>
    <row r="1054" spans="1:10" x14ac:dyDescent="0.25">
      <c r="A1054" s="9" t="s">
        <v>4580</v>
      </c>
      <c r="B1054" s="9">
        <f>VLOOKUP($A1054,Basis!$A:$P,4,FALSE)</f>
        <v>52.301157000000003</v>
      </c>
      <c r="C1054" s="9">
        <f>VLOOKUP($A1054,Basis!$A:$P,5,FALSE)</f>
        <v>5.2668799999999996</v>
      </c>
      <c r="D1054" s="9" t="str">
        <f>VLOOKUP($A1054,Basis!$A:$P,6,FALSE)</f>
        <v>Zuidwal</v>
      </c>
      <c r="E1054" s="9" t="str">
        <f>VLOOKUP($A1054,Basis!$A:$P,7,FALSE)</f>
        <v>44</v>
      </c>
      <c r="F1054" s="9" t="str">
        <f>VLOOKUP($A1054,Basis!$A:$P,8,FALSE)</f>
        <v>1274GW</v>
      </c>
      <c r="G1054" s="9" t="str">
        <f>VLOOKUP($A1054,Basis!$A:$P,9,FALSE)</f>
        <v>Huizen</v>
      </c>
      <c r="H1054" s="9" t="str">
        <f>VLOOKUP($A1054,Basis!$A:$P,11,FALSE)</f>
        <v>GFT</v>
      </c>
      <c r="I1054" s="9" t="str">
        <f>VLOOKUP($A1054,Basis!$A:$P,13,FALSE)</f>
        <v>Bovengronds</v>
      </c>
      <c r="J1054" s="9" t="str">
        <f>VLOOKUP($A1054,Basis!$A:$P,16,FALSE)</f>
        <v>MCBG242020</v>
      </c>
    </row>
    <row r="1055" spans="1:10" x14ac:dyDescent="0.25">
      <c r="A1055" s="9" t="s">
        <v>1317</v>
      </c>
      <c r="B1055" s="9">
        <f>VLOOKUP($A1055,Basis!$A:$P,4,FALSE)</f>
        <v>52.301157000000003</v>
      </c>
      <c r="C1055" s="9">
        <f>VLOOKUP($A1055,Basis!$A:$P,5,FALSE)</f>
        <v>5.2668799999999996</v>
      </c>
      <c r="D1055" s="9" t="str">
        <f>VLOOKUP($A1055,Basis!$A:$P,6,FALSE)</f>
        <v>Zuidwal</v>
      </c>
      <c r="E1055" s="9" t="str">
        <f>VLOOKUP($A1055,Basis!$A:$P,7,FALSE)</f>
        <v>44</v>
      </c>
      <c r="F1055" s="9" t="str">
        <f>VLOOKUP($A1055,Basis!$A:$P,8,FALSE)</f>
        <v>1274GW</v>
      </c>
      <c r="G1055" s="9" t="str">
        <f>VLOOKUP($A1055,Basis!$A:$P,9,FALSE)</f>
        <v>Huizen</v>
      </c>
      <c r="H1055" s="9" t="str">
        <f>VLOOKUP($A1055,Basis!$A:$P,11,FALSE)</f>
        <v>REST</v>
      </c>
      <c r="I1055" s="9" t="str">
        <f>VLOOKUP($A1055,Basis!$A:$P,13,FALSE)</f>
        <v>Ondergronds</v>
      </c>
      <c r="J1055" s="9" t="str">
        <f>VLOOKUP($A1055,Basis!$A:$P,16,FALSE)</f>
        <v>HMISOL2018</v>
      </c>
    </row>
    <row r="1056" spans="1:10" x14ac:dyDescent="0.25">
      <c r="A1056" s="9" t="s">
        <v>1250</v>
      </c>
      <c r="B1056" s="9">
        <f>VLOOKUP($A1056,Basis!$A:$P,4,FALSE)</f>
        <v>52.301157000000003</v>
      </c>
      <c r="C1056" s="9">
        <f>VLOOKUP($A1056,Basis!$A:$P,5,FALSE)</f>
        <v>5.2668799999999996</v>
      </c>
      <c r="D1056" s="9" t="str">
        <f>VLOOKUP($A1056,Basis!$A:$P,6,FALSE)</f>
        <v>Zuidwal</v>
      </c>
      <c r="E1056" s="9" t="str">
        <f>VLOOKUP($A1056,Basis!$A:$P,7,FALSE)</f>
        <v>44</v>
      </c>
      <c r="F1056" s="9" t="str">
        <f>VLOOKUP($A1056,Basis!$A:$P,8,FALSE)</f>
        <v>1274GW</v>
      </c>
      <c r="G1056" s="9" t="str">
        <f>VLOOKUP($A1056,Basis!$A:$P,9,FALSE)</f>
        <v>Huizen</v>
      </c>
      <c r="H1056" s="9" t="str">
        <f>VLOOKUP($A1056,Basis!$A:$P,11,FALSE)</f>
        <v>PMD</v>
      </c>
      <c r="I1056" s="9" t="str">
        <f>VLOOKUP($A1056,Basis!$A:$P,13,FALSE)</f>
        <v>Ondergronds</v>
      </c>
      <c r="J1056" s="9" t="str">
        <f>VLOOKUP($A1056,Basis!$A:$P,16,FALSE)</f>
        <v>HMISOL2018</v>
      </c>
    </row>
    <row r="1057" spans="1:10" x14ac:dyDescent="0.25">
      <c r="A1057" s="9" t="s">
        <v>4257</v>
      </c>
      <c r="B1057" s="9">
        <f>VLOOKUP($A1057,Basis!$A:$P,4,FALSE)</f>
        <v>52.294109344482401</v>
      </c>
      <c r="C1057" s="9">
        <f>VLOOKUP($A1057,Basis!$A:$P,5,FALSE)</f>
        <v>5.2666373252868697</v>
      </c>
      <c r="D1057" s="9" t="str">
        <f>VLOOKUP($A1057,Basis!$A:$P,6,FALSE)</f>
        <v>Maasland</v>
      </c>
      <c r="E1057" s="9" t="str">
        <f>VLOOKUP($A1057,Basis!$A:$P,7,FALSE)</f>
        <v>2</v>
      </c>
      <c r="F1057" s="9" t="str">
        <f>VLOOKUP($A1057,Basis!$A:$P,8,FALSE)</f>
        <v>1274KV</v>
      </c>
      <c r="G1057" s="9" t="str">
        <f>VLOOKUP($A1057,Basis!$A:$P,9,FALSE)</f>
        <v>Huizen</v>
      </c>
      <c r="H1057" s="9" t="str">
        <f>VLOOKUP($A1057,Basis!$A:$P,11,FALSE)</f>
        <v>GFT</v>
      </c>
      <c r="I1057" s="9" t="str">
        <f>VLOOKUP($A1057,Basis!$A:$P,13,FALSE)</f>
        <v>Bovengronds</v>
      </c>
      <c r="J1057" s="9" t="str">
        <f>VLOOKUP($A1057,Basis!$A:$P,16,FALSE)</f>
        <v>MCBG242020</v>
      </c>
    </row>
    <row r="1058" spans="1:10" x14ac:dyDescent="0.25">
      <c r="A1058" s="9" t="s">
        <v>3314</v>
      </c>
      <c r="B1058" s="9">
        <f>VLOOKUP($A1058,Basis!$A:$P,4,FALSE)</f>
        <v>52.294110129636103</v>
      </c>
      <c r="C1058" s="9">
        <f>VLOOKUP($A1058,Basis!$A:$P,5,FALSE)</f>
        <v>5.2666374295998999</v>
      </c>
      <c r="D1058" s="9" t="str">
        <f>VLOOKUP($A1058,Basis!$A:$P,6,FALSE)</f>
        <v>Maasland</v>
      </c>
      <c r="E1058" s="9" t="str">
        <f>VLOOKUP($A1058,Basis!$A:$P,7,FALSE)</f>
        <v>2</v>
      </c>
      <c r="F1058" s="9" t="str">
        <f>VLOOKUP($A1058,Basis!$A:$P,8,FALSE)</f>
        <v>1274KV</v>
      </c>
      <c r="G1058" s="9" t="str">
        <f>VLOOKUP($A1058,Basis!$A:$P,9,FALSE)</f>
        <v>Huizen</v>
      </c>
      <c r="H1058" s="9" t="str">
        <f>VLOOKUP($A1058,Basis!$A:$P,11,FALSE)</f>
        <v>REST</v>
      </c>
      <c r="I1058" s="9" t="str">
        <f>VLOOKUP($A1058,Basis!$A:$P,13,FALSE)</f>
        <v>OGDUO</v>
      </c>
      <c r="J1058" s="9" t="str">
        <f>VLOOKUP($A1058,Basis!$A:$P,16,FALSE)</f>
        <v>HMIDUO2020</v>
      </c>
    </row>
    <row r="1059" spans="1:10" x14ac:dyDescent="0.25">
      <c r="A1059" s="9" t="s">
        <v>4586</v>
      </c>
      <c r="B1059" s="9">
        <f>VLOOKUP($A1059,Basis!$A:$P,4,FALSE)</f>
        <v>52.294109344482401</v>
      </c>
      <c r="C1059" s="9">
        <f>VLOOKUP($A1059,Basis!$A:$P,5,FALSE)</f>
        <v>5.2666373252868697</v>
      </c>
      <c r="D1059" s="9" t="str">
        <f>VLOOKUP($A1059,Basis!$A:$P,6,FALSE)</f>
        <v>Maasland</v>
      </c>
      <c r="E1059" s="9" t="str">
        <f>VLOOKUP($A1059,Basis!$A:$P,7,FALSE)</f>
        <v>2</v>
      </c>
      <c r="F1059" s="9" t="str">
        <f>VLOOKUP($A1059,Basis!$A:$P,8,FALSE)</f>
        <v>1274KV</v>
      </c>
      <c r="G1059" s="9" t="str">
        <f>VLOOKUP($A1059,Basis!$A:$P,9,FALSE)</f>
        <v>Huizen</v>
      </c>
      <c r="H1059" s="9" t="str">
        <f>VLOOKUP($A1059,Basis!$A:$P,11,FALSE)</f>
        <v>PMD</v>
      </c>
      <c r="I1059" s="9" t="str">
        <f>VLOOKUP($A1059,Basis!$A:$P,13,FALSE)</f>
        <v>OGDUO</v>
      </c>
      <c r="J1059" s="9" t="str">
        <f>VLOOKUP($A1059,Basis!$A:$P,16,FALSE)</f>
        <v>HMIDUO2020</v>
      </c>
    </row>
    <row r="1060" spans="1:10" x14ac:dyDescent="0.25">
      <c r="A1060" s="9" t="s">
        <v>3195</v>
      </c>
      <c r="B1060" s="9">
        <f>VLOOKUP($A1060,Basis!$A:$P,4,FALSE)</f>
        <v>52.293601767208699</v>
      </c>
      <c r="C1060" s="9">
        <f>VLOOKUP($A1060,Basis!$A:$P,5,FALSE)</f>
        <v>5.26828296483054</v>
      </c>
      <c r="D1060" s="9" t="str">
        <f>VLOOKUP($A1060,Basis!$A:$P,6,FALSE)</f>
        <v>Rijnland</v>
      </c>
      <c r="E1060" s="9" t="str">
        <f>VLOOKUP($A1060,Basis!$A:$P,7,FALSE)</f>
        <v>30</v>
      </c>
      <c r="F1060" s="9" t="str">
        <f>VLOOKUP($A1060,Basis!$A:$P,8,FALSE)</f>
        <v>1274KW</v>
      </c>
      <c r="G1060" s="9" t="str">
        <f>VLOOKUP($A1060,Basis!$A:$P,9,FALSE)</f>
        <v>Huizen</v>
      </c>
      <c r="H1060" s="9" t="str">
        <f>VLOOKUP($A1060,Basis!$A:$P,11,FALSE)</f>
        <v>REST</v>
      </c>
      <c r="I1060" s="9" t="str">
        <f>VLOOKUP($A1060,Basis!$A:$P,13,FALSE)</f>
        <v>OGDUO</v>
      </c>
      <c r="J1060" s="9" t="str">
        <f>VLOOKUP($A1060,Basis!$A:$P,16,FALSE)</f>
        <v>HMIDUO2019</v>
      </c>
    </row>
    <row r="1061" spans="1:10" x14ac:dyDescent="0.25">
      <c r="A1061" s="9" t="s">
        <v>1696</v>
      </c>
      <c r="B1061" s="9">
        <f>VLOOKUP($A1061,Basis!$A:$P,4,FALSE)</f>
        <v>52.293601989746101</v>
      </c>
      <c r="C1061" s="9">
        <f>VLOOKUP($A1061,Basis!$A:$P,5,FALSE)</f>
        <v>5.2682828903198198</v>
      </c>
      <c r="D1061" s="9" t="str">
        <f>VLOOKUP($A1061,Basis!$A:$P,6,FALSE)</f>
        <v>Rijnland</v>
      </c>
      <c r="E1061" s="9" t="str">
        <f>VLOOKUP($A1061,Basis!$A:$P,7,FALSE)</f>
        <v>30</v>
      </c>
      <c r="F1061" s="9" t="str">
        <f>VLOOKUP($A1061,Basis!$A:$P,8,FALSE)</f>
        <v>1274KW</v>
      </c>
      <c r="G1061" s="9" t="str">
        <f>VLOOKUP($A1061,Basis!$A:$P,9,FALSE)</f>
        <v>Huizen</v>
      </c>
      <c r="H1061" s="9" t="str">
        <f>VLOOKUP($A1061,Basis!$A:$P,11,FALSE)</f>
        <v>PMD</v>
      </c>
      <c r="I1061" s="9" t="str">
        <f>VLOOKUP($A1061,Basis!$A:$P,13,FALSE)</f>
        <v>OGDUO</v>
      </c>
      <c r="J1061" s="9" t="str">
        <f>VLOOKUP($A1061,Basis!$A:$P,16,FALSE)</f>
        <v>HMIDUO2019</v>
      </c>
    </row>
    <row r="1062" spans="1:10" x14ac:dyDescent="0.25">
      <c r="A1062" s="9" t="s">
        <v>1616</v>
      </c>
      <c r="B1062" s="9">
        <f>VLOOKUP($A1062,Basis!$A:$P,4,FALSE)</f>
        <v>52.29638671875</v>
      </c>
      <c r="C1062" s="9">
        <f>VLOOKUP($A1062,Basis!$A:$P,5,FALSE)</f>
        <v>5.2714962959289604</v>
      </c>
      <c r="D1062" s="9" t="str">
        <f>VLOOKUP($A1062,Basis!$A:$P,6,FALSE)</f>
        <v>Schieland</v>
      </c>
      <c r="E1062" s="9" t="str">
        <f>VLOOKUP($A1062,Basis!$A:$P,7,FALSE)</f>
        <v>34</v>
      </c>
      <c r="F1062" s="9" t="str">
        <f>VLOOKUP($A1062,Basis!$A:$P,8,FALSE)</f>
        <v>1274LD</v>
      </c>
      <c r="G1062" s="9" t="str">
        <f>VLOOKUP($A1062,Basis!$A:$P,9,FALSE)</f>
        <v>Huizen</v>
      </c>
      <c r="H1062" s="9" t="str">
        <f>VLOOKUP($A1062,Basis!$A:$P,11,FALSE)</f>
        <v>OPK</v>
      </c>
      <c r="I1062" s="9" t="str">
        <f>VLOOKUP($A1062,Basis!$A:$P,13,FALSE)</f>
        <v>Ondergronds</v>
      </c>
      <c r="J1062" s="9" t="str">
        <f>VLOOKUP($A1062,Basis!$A:$P,16,FALSE)</f>
        <v>HMISOL2017</v>
      </c>
    </row>
    <row r="1063" spans="1:10" x14ac:dyDescent="0.25">
      <c r="A1063" s="9" t="s">
        <v>2410</v>
      </c>
      <c r="B1063" s="9">
        <f>VLOOKUP($A1063,Basis!$A:$P,4,FALSE)</f>
        <v>52.296658144381198</v>
      </c>
      <c r="C1063" s="9">
        <f>VLOOKUP($A1063,Basis!$A:$P,5,FALSE)</f>
        <v>5.2708868868698104</v>
      </c>
      <c r="D1063" s="9" t="str">
        <f>VLOOKUP($A1063,Basis!$A:$P,6,FALSE)</f>
        <v>Schieland</v>
      </c>
      <c r="E1063" s="9" t="str">
        <f>VLOOKUP($A1063,Basis!$A:$P,7,FALSE)</f>
        <v>14</v>
      </c>
      <c r="F1063" s="9" t="str">
        <f>VLOOKUP($A1063,Basis!$A:$P,8,FALSE)</f>
        <v>1274LD</v>
      </c>
      <c r="G1063" s="9" t="str">
        <f>VLOOKUP($A1063,Basis!$A:$P,9,FALSE)</f>
        <v>Huizen</v>
      </c>
      <c r="H1063" s="9" t="str">
        <f>VLOOKUP($A1063,Basis!$A:$P,11,FALSE)</f>
        <v>REST</v>
      </c>
      <c r="I1063" s="9" t="str">
        <f>VLOOKUP($A1063,Basis!$A:$P,13,FALSE)</f>
        <v>Ondergronds</v>
      </c>
      <c r="J1063" s="9" t="str">
        <f>VLOOKUP($A1063,Basis!$A:$P,16,FALSE)</f>
        <v>HMISOL2017</v>
      </c>
    </row>
    <row r="1064" spans="1:10" x14ac:dyDescent="0.25">
      <c r="A1064" s="9" t="s">
        <v>205</v>
      </c>
      <c r="B1064" s="9">
        <f>VLOOKUP($A1064,Basis!$A:$P,4,FALSE)</f>
        <v>52.296657562255902</v>
      </c>
      <c r="C1064" s="9">
        <f>VLOOKUP($A1064,Basis!$A:$P,5,FALSE)</f>
        <v>5.2708868980407697</v>
      </c>
      <c r="D1064" s="9" t="str">
        <f>VLOOKUP($A1064,Basis!$A:$P,6,FALSE)</f>
        <v>Schieland</v>
      </c>
      <c r="E1064" s="9" t="str">
        <f>VLOOKUP($A1064,Basis!$A:$P,7,FALSE)</f>
        <v>14</v>
      </c>
      <c r="F1064" s="9" t="str">
        <f>VLOOKUP($A1064,Basis!$A:$P,8,FALSE)</f>
        <v>1274LD</v>
      </c>
      <c r="G1064" s="9" t="str">
        <f>VLOOKUP($A1064,Basis!$A:$P,9,FALSE)</f>
        <v>Huizen</v>
      </c>
      <c r="H1064" s="9" t="str">
        <f>VLOOKUP($A1064,Basis!$A:$P,11,FALSE)</f>
        <v>PMD</v>
      </c>
      <c r="I1064" s="9" t="str">
        <f>VLOOKUP($A1064,Basis!$A:$P,13,FALSE)</f>
        <v>Ondergronds</v>
      </c>
      <c r="J1064" s="9" t="str">
        <f>VLOOKUP($A1064,Basis!$A:$P,16,FALSE)</f>
        <v>HMISOL2017</v>
      </c>
    </row>
    <row r="1065" spans="1:10" x14ac:dyDescent="0.25">
      <c r="A1065" s="9" t="s">
        <v>2721</v>
      </c>
      <c r="B1065" s="9">
        <f>VLOOKUP($A1065,Basis!$A:$P,4,FALSE)</f>
        <v>52.296388289008597</v>
      </c>
      <c r="C1065" s="9">
        <f>VLOOKUP($A1065,Basis!$A:$P,5,FALSE)</f>
        <v>5.2714964188684403</v>
      </c>
      <c r="D1065" s="9" t="str">
        <f>VLOOKUP($A1065,Basis!$A:$P,6,FALSE)</f>
        <v>Schieland</v>
      </c>
      <c r="E1065" s="9" t="str">
        <f>VLOOKUP($A1065,Basis!$A:$P,7,FALSE)</f>
        <v>34</v>
      </c>
      <c r="F1065" s="9" t="str">
        <f>VLOOKUP($A1065,Basis!$A:$P,8,FALSE)</f>
        <v>1274LD</v>
      </c>
      <c r="G1065" s="9" t="str">
        <f>VLOOKUP($A1065,Basis!$A:$P,9,FALSE)</f>
        <v>Huizen</v>
      </c>
      <c r="H1065" s="9" t="str">
        <f>VLOOKUP($A1065,Basis!$A:$P,11,FALSE)</f>
        <v>PMD</v>
      </c>
      <c r="I1065" s="9" t="str">
        <f>VLOOKUP($A1065,Basis!$A:$P,13,FALSE)</f>
        <v>Ondergronds</v>
      </c>
      <c r="J1065" s="9" t="str">
        <f>VLOOKUP($A1065,Basis!$A:$P,16,FALSE)</f>
        <v>HMISOL2018</v>
      </c>
    </row>
    <row r="1066" spans="1:10" x14ac:dyDescent="0.25">
      <c r="A1066" s="9" t="s">
        <v>2698</v>
      </c>
      <c r="B1066" s="9">
        <f>VLOOKUP($A1066,Basis!$A:$P,4,FALSE)</f>
        <v>52.295954274062296</v>
      </c>
      <c r="C1066" s="9">
        <f>VLOOKUP($A1066,Basis!$A:$P,5,FALSE)</f>
        <v>5.2722991537351804</v>
      </c>
      <c r="D1066" s="9" t="str">
        <f>VLOOKUP($A1066,Basis!$A:$P,6,FALSE)</f>
        <v>Schieland</v>
      </c>
      <c r="E1066" s="9" t="str">
        <f>VLOOKUP($A1066,Basis!$A:$P,7,FALSE)</f>
        <v>78</v>
      </c>
      <c r="F1066" s="9" t="str">
        <f>VLOOKUP($A1066,Basis!$A:$P,8,FALSE)</f>
        <v>1274LE</v>
      </c>
      <c r="G1066" s="9" t="str">
        <f>VLOOKUP($A1066,Basis!$A:$P,9,FALSE)</f>
        <v>Huizen</v>
      </c>
      <c r="H1066" s="9" t="str">
        <f>VLOOKUP($A1066,Basis!$A:$P,11,FALSE)</f>
        <v>REST</v>
      </c>
      <c r="I1066" s="9" t="str">
        <f>VLOOKUP($A1066,Basis!$A:$P,13,FALSE)</f>
        <v>Ondergronds</v>
      </c>
      <c r="J1066" s="9" t="str">
        <f>VLOOKUP($A1066,Basis!$A:$P,16,FALSE)</f>
        <v>HMISOL2018</v>
      </c>
    </row>
    <row r="1067" spans="1:10" x14ac:dyDescent="0.25">
      <c r="A1067" s="9" t="s">
        <v>1390</v>
      </c>
      <c r="B1067" s="9">
        <f>VLOOKUP($A1067,Basis!$A:$P,4,FALSE)</f>
        <v>52.295955657958999</v>
      </c>
      <c r="C1067" s="9">
        <f>VLOOKUP($A1067,Basis!$A:$P,5,FALSE)</f>
        <v>5.27229928970337</v>
      </c>
      <c r="D1067" s="9" t="str">
        <f>VLOOKUP($A1067,Basis!$A:$P,6,FALSE)</f>
        <v>Schieland</v>
      </c>
      <c r="E1067" s="9" t="str">
        <f>VLOOKUP($A1067,Basis!$A:$P,7,FALSE)</f>
        <v>78</v>
      </c>
      <c r="F1067" s="9" t="str">
        <f>VLOOKUP($A1067,Basis!$A:$P,8,FALSE)</f>
        <v>1274LE</v>
      </c>
      <c r="G1067" s="9" t="str">
        <f>VLOOKUP($A1067,Basis!$A:$P,9,FALSE)</f>
        <v>Huizen</v>
      </c>
      <c r="H1067" s="9" t="str">
        <f>VLOOKUP($A1067,Basis!$A:$P,11,FALSE)</f>
        <v>PMD</v>
      </c>
      <c r="I1067" s="9" t="str">
        <f>VLOOKUP($A1067,Basis!$A:$P,13,FALSE)</f>
        <v>Ondergronds</v>
      </c>
      <c r="J1067" s="9" t="str">
        <f>VLOOKUP($A1067,Basis!$A:$P,16,FALSE)</f>
        <v>HMISOL2018</v>
      </c>
    </row>
    <row r="1068" spans="1:10" x14ac:dyDescent="0.25">
      <c r="A1068" s="9" t="s">
        <v>491</v>
      </c>
      <c r="B1068" s="9">
        <f>VLOOKUP($A1068,Basis!$A:$P,4,FALSE)</f>
        <v>52.295421600341797</v>
      </c>
      <c r="C1068" s="9">
        <f>VLOOKUP($A1068,Basis!$A:$P,5,FALSE)</f>
        <v>5.26564598083496</v>
      </c>
      <c r="D1068" s="9" t="str">
        <f>VLOOKUP($A1068,Basis!$A:$P,6,FALSE)</f>
        <v>Oostkade</v>
      </c>
      <c r="E1068" s="9" t="str">
        <f>VLOOKUP($A1068,Basis!$A:$P,7,FALSE)</f>
        <v>44</v>
      </c>
      <c r="F1068" s="9" t="str">
        <f>VLOOKUP($A1068,Basis!$A:$P,8,FALSE)</f>
        <v>1274ND</v>
      </c>
      <c r="G1068" s="9" t="str">
        <f>VLOOKUP($A1068,Basis!$A:$P,9,FALSE)</f>
        <v>Huizen</v>
      </c>
      <c r="H1068" s="9" t="str">
        <f>VLOOKUP($A1068,Basis!$A:$P,11,FALSE)</f>
        <v>GFT</v>
      </c>
      <c r="I1068" s="9" t="str">
        <f>VLOOKUP($A1068,Basis!$A:$P,13,FALSE)</f>
        <v>Bovengronds</v>
      </c>
      <c r="J1068" s="9" t="str">
        <f>VLOOKUP($A1068,Basis!$A:$P,16,FALSE)</f>
        <v>MCBG242020</v>
      </c>
    </row>
    <row r="1069" spans="1:10" x14ac:dyDescent="0.25">
      <c r="A1069" s="9" t="s">
        <v>2588</v>
      </c>
      <c r="B1069" s="9">
        <f>VLOOKUP($A1069,Basis!$A:$P,4,FALSE)</f>
        <v>52.295421268839704</v>
      </c>
      <c r="C1069" s="9">
        <f>VLOOKUP($A1069,Basis!$A:$P,5,FALSE)</f>
        <v>5.2656468562830803</v>
      </c>
      <c r="D1069" s="9" t="str">
        <f>VLOOKUP($A1069,Basis!$A:$P,6,FALSE)</f>
        <v>Oostkade</v>
      </c>
      <c r="E1069" s="9" t="str">
        <f>VLOOKUP($A1069,Basis!$A:$P,7,FALSE)</f>
        <v>44</v>
      </c>
      <c r="F1069" s="9" t="str">
        <f>VLOOKUP($A1069,Basis!$A:$P,8,FALSE)</f>
        <v>1274ND</v>
      </c>
      <c r="G1069" s="9" t="str">
        <f>VLOOKUP($A1069,Basis!$A:$P,9,FALSE)</f>
        <v>Huizen</v>
      </c>
      <c r="H1069" s="9" t="str">
        <f>VLOOKUP($A1069,Basis!$A:$P,11,FALSE)</f>
        <v>REST</v>
      </c>
      <c r="I1069" s="9" t="str">
        <f>VLOOKUP($A1069,Basis!$A:$P,13,FALSE)</f>
        <v>OGDUO</v>
      </c>
      <c r="J1069" s="9" t="str">
        <f>VLOOKUP($A1069,Basis!$A:$P,16,FALSE)</f>
        <v>HMIDUO2019</v>
      </c>
    </row>
    <row r="1070" spans="1:10" x14ac:dyDescent="0.25">
      <c r="A1070" s="9" t="s">
        <v>905</v>
      </c>
      <c r="B1070" s="9">
        <f>VLOOKUP($A1070,Basis!$A:$P,4,FALSE)</f>
        <v>52.295421600341797</v>
      </c>
      <c r="C1070" s="9">
        <f>VLOOKUP($A1070,Basis!$A:$P,5,FALSE)</f>
        <v>5.26564693450928</v>
      </c>
      <c r="D1070" s="9" t="str">
        <f>VLOOKUP($A1070,Basis!$A:$P,6,FALSE)</f>
        <v>Oostkade</v>
      </c>
      <c r="E1070" s="9" t="str">
        <f>VLOOKUP($A1070,Basis!$A:$P,7,FALSE)</f>
        <v>44</v>
      </c>
      <c r="F1070" s="9" t="str">
        <f>VLOOKUP($A1070,Basis!$A:$P,8,FALSE)</f>
        <v>1274ND</v>
      </c>
      <c r="G1070" s="9" t="str">
        <f>VLOOKUP($A1070,Basis!$A:$P,9,FALSE)</f>
        <v>Huizen</v>
      </c>
      <c r="H1070" s="9" t="str">
        <f>VLOOKUP($A1070,Basis!$A:$P,11,FALSE)</f>
        <v>PMD</v>
      </c>
      <c r="I1070" s="9" t="str">
        <f>VLOOKUP($A1070,Basis!$A:$P,13,FALSE)</f>
        <v>OGDUO</v>
      </c>
      <c r="J1070" s="9" t="str">
        <f>VLOOKUP($A1070,Basis!$A:$P,16,FALSE)</f>
        <v>HMIDUO2019</v>
      </c>
    </row>
    <row r="1071" spans="1:10" x14ac:dyDescent="0.25">
      <c r="A1071" s="9" t="s">
        <v>1395</v>
      </c>
      <c r="B1071" s="9">
        <f>VLOOKUP($A1071,Basis!$A:$P,4,FALSE)</f>
        <v>52.297584533691399</v>
      </c>
      <c r="C1071" s="9">
        <f>VLOOKUP($A1071,Basis!$A:$P,5,FALSE)</f>
        <v>5.2686638832092303</v>
      </c>
      <c r="D1071" s="9" t="str">
        <f>VLOOKUP($A1071,Basis!$A:$P,6,FALSE)</f>
        <v>Draaikom</v>
      </c>
      <c r="E1071" s="9" t="str">
        <f>VLOOKUP($A1071,Basis!$A:$P,7,FALSE)</f>
        <v>13</v>
      </c>
      <c r="F1071" s="9" t="str">
        <f>VLOOKUP($A1071,Basis!$A:$P,8,FALSE)</f>
        <v>1274NK</v>
      </c>
      <c r="G1071" s="9" t="str">
        <f>VLOOKUP($A1071,Basis!$A:$P,9,FALSE)</f>
        <v>Huizen</v>
      </c>
      <c r="H1071" s="9" t="str">
        <f>VLOOKUP($A1071,Basis!$A:$P,11,FALSE)</f>
        <v>GFT</v>
      </c>
      <c r="I1071" s="9" t="str">
        <f>VLOOKUP($A1071,Basis!$A:$P,13,FALSE)</f>
        <v>Bovengronds</v>
      </c>
      <c r="J1071" s="9" t="str">
        <f>VLOOKUP($A1071,Basis!$A:$P,16,FALSE)</f>
        <v>MCBG242020</v>
      </c>
    </row>
    <row r="1072" spans="1:10" x14ac:dyDescent="0.25">
      <c r="A1072" s="9" t="s">
        <v>2914</v>
      </c>
      <c r="B1072" s="9">
        <f>VLOOKUP($A1072,Basis!$A:$P,4,FALSE)</f>
        <v>52.297585900000001</v>
      </c>
      <c r="C1072" s="9">
        <f>VLOOKUP($A1072,Basis!$A:$P,5,FALSE)</f>
        <v>5.2686641999999999</v>
      </c>
      <c r="D1072" s="9" t="str">
        <f>VLOOKUP($A1072,Basis!$A:$P,6,FALSE)</f>
        <v>Draaikom</v>
      </c>
      <c r="E1072" s="9" t="str">
        <f>VLOOKUP($A1072,Basis!$A:$P,7,FALSE)</f>
        <v>13</v>
      </c>
      <c r="F1072" s="9" t="str">
        <f>VLOOKUP($A1072,Basis!$A:$P,8,FALSE)</f>
        <v>1274NK</v>
      </c>
      <c r="G1072" s="9" t="str">
        <f>VLOOKUP($A1072,Basis!$A:$P,9,FALSE)</f>
        <v>Huizen</v>
      </c>
      <c r="H1072" s="9" t="str">
        <f>VLOOKUP($A1072,Basis!$A:$P,11,FALSE)</f>
        <v>REST</v>
      </c>
      <c r="I1072" s="9" t="str">
        <f>VLOOKUP($A1072,Basis!$A:$P,13,FALSE)</f>
        <v>OGDUO</v>
      </c>
      <c r="J1072" s="9" t="str">
        <f>VLOOKUP($A1072,Basis!$A:$P,16,FALSE)</f>
        <v>HMIDUO2019</v>
      </c>
    </row>
    <row r="1073" spans="1:10" x14ac:dyDescent="0.25">
      <c r="A1073" s="9" t="s">
        <v>116</v>
      </c>
      <c r="B1073" s="9">
        <f>VLOOKUP($A1073,Basis!$A:$P,4,FALSE)</f>
        <v>52.297584533691399</v>
      </c>
      <c r="C1073" s="9">
        <f>VLOOKUP($A1073,Basis!$A:$P,5,FALSE)</f>
        <v>5.2686643600463903</v>
      </c>
      <c r="D1073" s="9" t="str">
        <f>VLOOKUP($A1073,Basis!$A:$P,6,FALSE)</f>
        <v>Draaikom</v>
      </c>
      <c r="E1073" s="9" t="str">
        <f>VLOOKUP($A1073,Basis!$A:$P,7,FALSE)</f>
        <v>13</v>
      </c>
      <c r="F1073" s="9" t="str">
        <f>VLOOKUP($A1073,Basis!$A:$P,8,FALSE)</f>
        <v>1274NK</v>
      </c>
      <c r="G1073" s="9" t="str">
        <f>VLOOKUP($A1073,Basis!$A:$P,9,FALSE)</f>
        <v>Huizen</v>
      </c>
      <c r="H1073" s="9" t="str">
        <f>VLOOKUP($A1073,Basis!$A:$P,11,FALSE)</f>
        <v>PMD</v>
      </c>
      <c r="I1073" s="9" t="str">
        <f>VLOOKUP($A1073,Basis!$A:$P,13,FALSE)</f>
        <v>OGDUO</v>
      </c>
      <c r="J1073" s="9" t="str">
        <f>VLOOKUP($A1073,Basis!$A:$P,16,FALSE)</f>
        <v>HMIDUO2019</v>
      </c>
    </row>
    <row r="1074" spans="1:10" x14ac:dyDescent="0.25">
      <c r="A1074" s="9" t="s">
        <v>4451</v>
      </c>
      <c r="B1074" s="9">
        <f>VLOOKUP($A1074,Basis!$A:$P,4,FALSE)</f>
        <v>52.297779083252003</v>
      </c>
      <c r="C1074" s="9">
        <f>VLOOKUP($A1074,Basis!$A:$P,5,FALSE)</f>
        <v>5.2698802947998002</v>
      </c>
      <c r="D1074" s="9" t="str">
        <f>VLOOKUP($A1074,Basis!$A:$P,6,FALSE)</f>
        <v>Draaikom</v>
      </c>
      <c r="E1074" s="9" t="str">
        <f>VLOOKUP($A1074,Basis!$A:$P,7,FALSE)</f>
        <v>76</v>
      </c>
      <c r="F1074" s="9" t="str">
        <f>VLOOKUP($A1074,Basis!$A:$P,8,FALSE)</f>
        <v>1274NS</v>
      </c>
      <c r="G1074" s="9" t="str">
        <f>VLOOKUP($A1074,Basis!$A:$P,9,FALSE)</f>
        <v>Huizen</v>
      </c>
      <c r="H1074" s="9" t="str">
        <f>VLOOKUP($A1074,Basis!$A:$P,11,FALSE)</f>
        <v>GFT</v>
      </c>
      <c r="I1074" s="9" t="str">
        <f>VLOOKUP($A1074,Basis!$A:$P,13,FALSE)</f>
        <v>Bovengronds</v>
      </c>
      <c r="J1074" s="9" t="str">
        <f>VLOOKUP($A1074,Basis!$A:$P,16,FALSE)</f>
        <v>MCBG242020</v>
      </c>
    </row>
    <row r="1075" spans="1:10" x14ac:dyDescent="0.25">
      <c r="A1075" s="9" t="s">
        <v>3169</v>
      </c>
      <c r="B1075" s="9">
        <f>VLOOKUP($A1075,Basis!$A:$P,4,FALSE)</f>
        <v>52.297780062120701</v>
      </c>
      <c r="C1075" s="9">
        <f>VLOOKUP($A1075,Basis!$A:$P,5,FALSE)</f>
        <v>5.2698804717560002</v>
      </c>
      <c r="D1075" s="9" t="str">
        <f>VLOOKUP($A1075,Basis!$A:$P,6,FALSE)</f>
        <v>Draaikom</v>
      </c>
      <c r="E1075" s="9" t="str">
        <f>VLOOKUP($A1075,Basis!$A:$P,7,FALSE)</f>
        <v>76</v>
      </c>
      <c r="F1075" s="9" t="str">
        <f>VLOOKUP($A1075,Basis!$A:$P,8,FALSE)</f>
        <v>1274NS</v>
      </c>
      <c r="G1075" s="9" t="str">
        <f>VLOOKUP($A1075,Basis!$A:$P,9,FALSE)</f>
        <v>Huizen</v>
      </c>
      <c r="H1075" s="9" t="str">
        <f>VLOOKUP($A1075,Basis!$A:$P,11,FALSE)</f>
        <v>REST</v>
      </c>
      <c r="I1075" s="9" t="str">
        <f>VLOOKUP($A1075,Basis!$A:$P,13,FALSE)</f>
        <v>OGDUO</v>
      </c>
      <c r="J1075" s="9" t="str">
        <f>VLOOKUP($A1075,Basis!$A:$P,16,FALSE)</f>
        <v>HMIDUO2019</v>
      </c>
    </row>
    <row r="1076" spans="1:10" x14ac:dyDescent="0.25">
      <c r="A1076" s="9" t="s">
        <v>1245</v>
      </c>
      <c r="B1076" s="9">
        <f>VLOOKUP($A1076,Basis!$A:$P,4,FALSE)</f>
        <v>52.297779083252003</v>
      </c>
      <c r="C1076" s="9">
        <f>VLOOKUP($A1076,Basis!$A:$P,5,FALSE)</f>
        <v>5.2698802947998002</v>
      </c>
      <c r="D1076" s="9" t="str">
        <f>VLOOKUP($A1076,Basis!$A:$P,6,FALSE)</f>
        <v>Draaikom</v>
      </c>
      <c r="E1076" s="9" t="str">
        <f>VLOOKUP($A1076,Basis!$A:$P,7,FALSE)</f>
        <v>76</v>
      </c>
      <c r="F1076" s="9" t="str">
        <f>VLOOKUP($A1076,Basis!$A:$P,8,FALSE)</f>
        <v>1274NS</v>
      </c>
      <c r="G1076" s="9" t="str">
        <f>VLOOKUP($A1076,Basis!$A:$P,9,FALSE)</f>
        <v>Huizen</v>
      </c>
      <c r="H1076" s="9" t="str">
        <f>VLOOKUP($A1076,Basis!$A:$P,11,FALSE)</f>
        <v>PMD</v>
      </c>
      <c r="I1076" s="9" t="str">
        <f>VLOOKUP($A1076,Basis!$A:$P,13,FALSE)</f>
        <v>OGDUO</v>
      </c>
      <c r="J1076" s="9" t="str">
        <f>VLOOKUP($A1076,Basis!$A:$P,16,FALSE)</f>
        <v>HMIDUO2019</v>
      </c>
    </row>
    <row r="1077" spans="1:10" x14ac:dyDescent="0.25">
      <c r="A1077" s="9" t="s">
        <v>1177</v>
      </c>
      <c r="B1077" s="9">
        <f>VLOOKUP($A1077,Basis!$A:$P,4,FALSE)</f>
        <v>52.295707702636697</v>
      </c>
      <c r="C1077" s="9">
        <f>VLOOKUP($A1077,Basis!$A:$P,5,FALSE)</f>
        <v>5.2667422294616699</v>
      </c>
      <c r="D1077" s="9" t="str">
        <f>VLOOKUP($A1077,Basis!$A:$P,6,FALSE)</f>
        <v>Loswal</v>
      </c>
      <c r="E1077" s="9" t="str">
        <f>VLOOKUP($A1077,Basis!$A:$P,7,FALSE)</f>
        <v>17</v>
      </c>
      <c r="F1077" s="9" t="str">
        <f>VLOOKUP($A1077,Basis!$A:$P,8,FALSE)</f>
        <v>1274NV</v>
      </c>
      <c r="G1077" s="9" t="str">
        <f>VLOOKUP($A1077,Basis!$A:$P,9,FALSE)</f>
        <v>Huizen</v>
      </c>
      <c r="H1077" s="9" t="str">
        <f>VLOOKUP($A1077,Basis!$A:$P,11,FALSE)</f>
        <v>REST</v>
      </c>
      <c r="I1077" s="9" t="str">
        <f>VLOOKUP($A1077,Basis!$A:$P,13,FALSE)</f>
        <v>OGDUO</v>
      </c>
      <c r="J1077" s="9" t="str">
        <f>VLOOKUP($A1077,Basis!$A:$P,16,FALSE)</f>
        <v>HMIDUO2019</v>
      </c>
    </row>
    <row r="1078" spans="1:10" x14ac:dyDescent="0.25">
      <c r="A1078" s="9" t="s">
        <v>1255</v>
      </c>
      <c r="B1078" s="9">
        <f>VLOOKUP($A1078,Basis!$A:$P,4,FALSE)</f>
        <v>52.295707702636697</v>
      </c>
      <c r="C1078" s="9">
        <f>VLOOKUP($A1078,Basis!$A:$P,5,FALSE)</f>
        <v>5.2667422294616699</v>
      </c>
      <c r="D1078" s="9" t="str">
        <f>VLOOKUP($A1078,Basis!$A:$P,6,FALSE)</f>
        <v>Loswal</v>
      </c>
      <c r="E1078" s="9" t="str">
        <f>VLOOKUP($A1078,Basis!$A:$P,7,FALSE)</f>
        <v>17</v>
      </c>
      <c r="F1078" s="9" t="str">
        <f>VLOOKUP($A1078,Basis!$A:$P,8,FALSE)</f>
        <v>1274NV</v>
      </c>
      <c r="G1078" s="9" t="str">
        <f>VLOOKUP($A1078,Basis!$A:$P,9,FALSE)</f>
        <v>Huizen</v>
      </c>
      <c r="H1078" s="9" t="str">
        <f>VLOOKUP($A1078,Basis!$A:$P,11,FALSE)</f>
        <v>PMD</v>
      </c>
      <c r="I1078" s="9" t="str">
        <f>VLOOKUP($A1078,Basis!$A:$P,13,FALSE)</f>
        <v>OGDUO</v>
      </c>
      <c r="J1078" s="9" t="str">
        <f>VLOOKUP($A1078,Basis!$A:$P,16,FALSE)</f>
        <v>HMIDUO2019</v>
      </c>
    </row>
    <row r="1079" spans="1:10" x14ac:dyDescent="0.25">
      <c r="A1079" s="9" t="s">
        <v>3580</v>
      </c>
      <c r="B1079" s="9">
        <f>VLOOKUP($A1079,Basis!$A:$P,4,FALSE)</f>
        <v>52.294786999999999</v>
      </c>
      <c r="C1079" s="9">
        <f>VLOOKUP($A1079,Basis!$A:$P,5,FALSE)</f>
        <v>5.2655969999999996</v>
      </c>
      <c r="D1079" s="9" t="str">
        <f>VLOOKUP($A1079,Basis!$A:$P,6,FALSE)</f>
        <v>Betuining</v>
      </c>
      <c r="E1079" s="9" t="str">
        <f>VLOOKUP($A1079,Basis!$A:$P,7,FALSE)</f>
        <v>9</v>
      </c>
      <c r="F1079" s="9" t="str">
        <f>VLOOKUP($A1079,Basis!$A:$P,8,FALSE)</f>
        <v>1274PA</v>
      </c>
      <c r="G1079" s="9" t="str">
        <f>VLOOKUP($A1079,Basis!$A:$P,9,FALSE)</f>
        <v>Huizen</v>
      </c>
      <c r="H1079" s="9" t="str">
        <f>VLOOKUP($A1079,Basis!$A:$P,11,FALSE)</f>
        <v>GFT</v>
      </c>
      <c r="I1079" s="9" t="str">
        <f>VLOOKUP($A1079,Basis!$A:$P,13,FALSE)</f>
        <v>Bovengronds</v>
      </c>
      <c r="J1079" s="9" t="str">
        <f>VLOOKUP($A1079,Basis!$A:$P,16,FALSE)</f>
        <v>MCBG242019</v>
      </c>
    </row>
    <row r="1080" spans="1:10" x14ac:dyDescent="0.25">
      <c r="A1080" s="9" t="s">
        <v>1334</v>
      </c>
      <c r="B1080" s="9">
        <f>VLOOKUP($A1080,Basis!$A:$P,4,FALSE)</f>
        <v>52.295421600341797</v>
      </c>
      <c r="C1080" s="9">
        <f>VLOOKUP($A1080,Basis!$A:$P,5,FALSE)</f>
        <v>5.2664051055908203</v>
      </c>
      <c r="D1080" s="9" t="str">
        <f>VLOOKUP($A1080,Basis!$A:$P,6,FALSE)</f>
        <v>Betuining</v>
      </c>
      <c r="E1080" s="9" t="str">
        <f>VLOOKUP($A1080,Basis!$A:$P,7,FALSE)</f>
        <v>43</v>
      </c>
      <c r="F1080" s="9" t="str">
        <f>VLOOKUP($A1080,Basis!$A:$P,8,FALSE)</f>
        <v>1274PA</v>
      </c>
      <c r="G1080" s="9" t="str">
        <f>VLOOKUP($A1080,Basis!$A:$P,9,FALSE)</f>
        <v>Huizen</v>
      </c>
      <c r="H1080" s="9" t="str">
        <f>VLOOKUP($A1080,Basis!$A:$P,11,FALSE)</f>
        <v>GFT</v>
      </c>
      <c r="I1080" s="9" t="str">
        <f>VLOOKUP($A1080,Basis!$A:$P,13,FALSE)</f>
        <v>Bovengronds</v>
      </c>
      <c r="J1080" s="9" t="str">
        <f>VLOOKUP($A1080,Basis!$A:$P,16,FALSE)</f>
        <v>MCBG242020</v>
      </c>
    </row>
    <row r="1081" spans="1:10" x14ac:dyDescent="0.25">
      <c r="A1081" s="9" t="s">
        <v>5238</v>
      </c>
      <c r="B1081" s="9">
        <f>VLOOKUP($A1081,Basis!$A:$P,4,FALSE)</f>
        <v>52.294786999999999</v>
      </c>
      <c r="C1081" s="9">
        <f>VLOOKUP($A1081,Basis!$A:$P,5,FALSE)</f>
        <v>5.2655969999999996</v>
      </c>
      <c r="D1081" s="9" t="str">
        <f>VLOOKUP($A1081,Basis!$A:$P,6,FALSE)</f>
        <v>Betuining</v>
      </c>
      <c r="E1081" s="9" t="str">
        <f>VLOOKUP($A1081,Basis!$A:$P,7,FALSE)</f>
        <v>9</v>
      </c>
      <c r="F1081" s="9" t="str">
        <f>VLOOKUP($A1081,Basis!$A:$P,8,FALSE)</f>
        <v>1274PA</v>
      </c>
      <c r="G1081" s="9" t="str">
        <f>VLOOKUP($A1081,Basis!$A:$P,9,FALSE)</f>
        <v>Huizen</v>
      </c>
      <c r="H1081" s="9" t="str">
        <f>VLOOKUP($A1081,Basis!$A:$P,11,FALSE)</f>
        <v>GLAS</v>
      </c>
      <c r="I1081" s="9" t="str">
        <f>VLOOKUP($A1081,Basis!$A:$P,13,FALSE)</f>
        <v>Ondergronds</v>
      </c>
      <c r="J1081" s="9" t="str">
        <f>VLOOKUP($A1081,Basis!$A:$P,16,FALSE)</f>
        <v>Onbekend</v>
      </c>
    </row>
    <row r="1082" spans="1:10" x14ac:dyDescent="0.25">
      <c r="A1082" s="9" t="s">
        <v>5240</v>
      </c>
      <c r="B1082" s="9">
        <f>VLOOKUP($A1082,Basis!$A:$P,4,FALSE)</f>
        <v>52.294786999999999</v>
      </c>
      <c r="C1082" s="9">
        <f>VLOOKUP($A1082,Basis!$A:$P,5,FALSE)</f>
        <v>5.2655969999999996</v>
      </c>
      <c r="D1082" s="9" t="str">
        <f>VLOOKUP($A1082,Basis!$A:$P,6,FALSE)</f>
        <v>Betuining</v>
      </c>
      <c r="E1082" s="9" t="str">
        <f>VLOOKUP($A1082,Basis!$A:$P,7,FALSE)</f>
        <v>9</v>
      </c>
      <c r="F1082" s="9" t="str">
        <f>VLOOKUP($A1082,Basis!$A:$P,8,FALSE)</f>
        <v>1274PA</v>
      </c>
      <c r="G1082" s="9" t="str">
        <f>VLOOKUP($A1082,Basis!$A:$P,9,FALSE)</f>
        <v>Huizen</v>
      </c>
      <c r="H1082" s="9" t="str">
        <f>VLOOKUP($A1082,Basis!$A:$P,11,FALSE)</f>
        <v>GLAS</v>
      </c>
      <c r="I1082" s="9" t="str">
        <f>VLOOKUP($A1082,Basis!$A:$P,13,FALSE)</f>
        <v>Ondergronds</v>
      </c>
      <c r="J1082" s="9" t="str">
        <f>VLOOKUP($A1082,Basis!$A:$P,16,FALSE)</f>
        <v>Onbekend</v>
      </c>
    </row>
    <row r="1083" spans="1:10" x14ac:dyDescent="0.25">
      <c r="A1083" s="9" t="s">
        <v>1619</v>
      </c>
      <c r="B1083" s="9">
        <f>VLOOKUP($A1083,Basis!$A:$P,4,FALSE)</f>
        <v>52.294811248779297</v>
      </c>
      <c r="C1083" s="9">
        <f>VLOOKUP($A1083,Basis!$A:$P,5,FALSE)</f>
        <v>5.2656598091125497</v>
      </c>
      <c r="D1083" s="9" t="str">
        <f>VLOOKUP($A1083,Basis!$A:$P,6,FALSE)</f>
        <v>Betuining</v>
      </c>
      <c r="E1083" s="9" t="str">
        <f>VLOOKUP($A1083,Basis!$A:$P,7,FALSE)</f>
        <v>9</v>
      </c>
      <c r="F1083" s="9" t="str">
        <f>VLOOKUP($A1083,Basis!$A:$P,8,FALSE)</f>
        <v>1274PA</v>
      </c>
      <c r="G1083" s="9" t="str">
        <f>VLOOKUP($A1083,Basis!$A:$P,9,FALSE)</f>
        <v>Huizen</v>
      </c>
      <c r="H1083" s="9" t="str">
        <f>VLOOKUP($A1083,Basis!$A:$P,11,FALSE)</f>
        <v>OPK</v>
      </c>
      <c r="I1083" s="9" t="str">
        <f>VLOOKUP($A1083,Basis!$A:$P,13,FALSE)</f>
        <v>Ondergronds</v>
      </c>
      <c r="J1083" s="9" t="str">
        <f>VLOOKUP($A1083,Basis!$A:$P,16,FALSE)</f>
        <v>HMISOL2017</v>
      </c>
    </row>
    <row r="1084" spans="1:10" x14ac:dyDescent="0.25">
      <c r="A1084" s="9" t="s">
        <v>2263</v>
      </c>
      <c r="B1084" s="9">
        <f>VLOOKUP($A1084,Basis!$A:$P,4,FALSE)</f>
        <v>52.295423</v>
      </c>
      <c r="C1084" s="9">
        <f>VLOOKUP($A1084,Basis!$A:$P,5,FALSE)</f>
        <v>5.2664049999999998</v>
      </c>
      <c r="D1084" s="9" t="str">
        <f>VLOOKUP($A1084,Basis!$A:$P,6,FALSE)</f>
        <v>Betuining</v>
      </c>
      <c r="E1084" s="9" t="str">
        <f>VLOOKUP($A1084,Basis!$A:$P,7,FALSE)</f>
        <v>43</v>
      </c>
      <c r="F1084" s="9" t="str">
        <f>VLOOKUP($A1084,Basis!$A:$P,8,FALSE)</f>
        <v>1274PA</v>
      </c>
      <c r="G1084" s="9" t="str">
        <f>VLOOKUP($A1084,Basis!$A:$P,9,FALSE)</f>
        <v>Huizen</v>
      </c>
      <c r="H1084" s="9" t="str">
        <f>VLOOKUP($A1084,Basis!$A:$P,11,FALSE)</f>
        <v>REST</v>
      </c>
      <c r="I1084" s="9" t="str">
        <f>VLOOKUP($A1084,Basis!$A:$P,13,FALSE)</f>
        <v>Ondergronds</v>
      </c>
      <c r="J1084" s="9" t="str">
        <f>VLOOKUP($A1084,Basis!$A:$P,16,FALSE)</f>
        <v>HMISOL2018</v>
      </c>
    </row>
    <row r="1085" spans="1:10" x14ac:dyDescent="0.25">
      <c r="A1085" s="9" t="s">
        <v>2544</v>
      </c>
      <c r="B1085" s="9">
        <f>VLOOKUP($A1085,Basis!$A:$P,4,FALSE)</f>
        <v>52.294786999999999</v>
      </c>
      <c r="C1085" s="9">
        <f>VLOOKUP($A1085,Basis!$A:$P,5,FALSE)</f>
        <v>5.2655969999999996</v>
      </c>
      <c r="D1085" s="9" t="str">
        <f>VLOOKUP($A1085,Basis!$A:$P,6,FALSE)</f>
        <v>Betuining</v>
      </c>
      <c r="E1085" s="9" t="str">
        <f>VLOOKUP($A1085,Basis!$A:$P,7,FALSE)</f>
        <v>9</v>
      </c>
      <c r="F1085" s="9" t="str">
        <f>VLOOKUP($A1085,Basis!$A:$P,8,FALSE)</f>
        <v>1274PA</v>
      </c>
      <c r="G1085" s="9" t="str">
        <f>VLOOKUP($A1085,Basis!$A:$P,9,FALSE)</f>
        <v>Huizen</v>
      </c>
      <c r="H1085" s="9" t="str">
        <f>VLOOKUP($A1085,Basis!$A:$P,11,FALSE)</f>
        <v>REST</v>
      </c>
      <c r="I1085" s="9" t="str">
        <f>VLOOKUP($A1085,Basis!$A:$P,13,FALSE)</f>
        <v>Ondergronds</v>
      </c>
      <c r="J1085" s="9" t="str">
        <f>VLOOKUP($A1085,Basis!$A:$P,16,FALSE)</f>
        <v>HMISOL2017</v>
      </c>
    </row>
    <row r="1086" spans="1:10" x14ac:dyDescent="0.25">
      <c r="A1086" s="9" t="s">
        <v>2833</v>
      </c>
      <c r="B1086" s="9">
        <f>VLOOKUP($A1086,Basis!$A:$P,4,FALSE)</f>
        <v>52.294786999999999</v>
      </c>
      <c r="C1086" s="9">
        <f>VLOOKUP($A1086,Basis!$A:$P,5,FALSE)</f>
        <v>5.2655969999999996</v>
      </c>
      <c r="D1086" s="9" t="str">
        <f>VLOOKUP($A1086,Basis!$A:$P,6,FALSE)</f>
        <v>Betuining</v>
      </c>
      <c r="E1086" s="9" t="str">
        <f>VLOOKUP($A1086,Basis!$A:$P,7,FALSE)</f>
        <v>9</v>
      </c>
      <c r="F1086" s="9" t="str">
        <f>VLOOKUP($A1086,Basis!$A:$P,8,FALSE)</f>
        <v>1274PA</v>
      </c>
      <c r="G1086" s="9" t="str">
        <f>VLOOKUP($A1086,Basis!$A:$P,9,FALSE)</f>
        <v>Huizen</v>
      </c>
      <c r="H1086" s="9" t="str">
        <f>VLOOKUP($A1086,Basis!$A:$P,11,FALSE)</f>
        <v>PMD</v>
      </c>
      <c r="I1086" s="9" t="str">
        <f>VLOOKUP($A1086,Basis!$A:$P,13,FALSE)</f>
        <v>Ondergronds</v>
      </c>
      <c r="J1086" s="9" t="str">
        <f>VLOOKUP($A1086,Basis!$A:$P,16,FALSE)</f>
        <v>SIDCON_PERS</v>
      </c>
    </row>
    <row r="1087" spans="1:10" x14ac:dyDescent="0.25">
      <c r="A1087" s="9" t="s">
        <v>2278</v>
      </c>
      <c r="B1087" s="9">
        <f>VLOOKUP($A1087,Basis!$A:$P,4,FALSE)</f>
        <v>52.295423</v>
      </c>
      <c r="C1087" s="9">
        <f>VLOOKUP($A1087,Basis!$A:$P,5,FALSE)</f>
        <v>5.2664049999999998</v>
      </c>
      <c r="D1087" s="9" t="str">
        <f>VLOOKUP($A1087,Basis!$A:$P,6,FALSE)</f>
        <v>Betuining</v>
      </c>
      <c r="E1087" s="9" t="str">
        <f>VLOOKUP($A1087,Basis!$A:$P,7,FALSE)</f>
        <v>43</v>
      </c>
      <c r="F1087" s="9" t="str">
        <f>VLOOKUP($A1087,Basis!$A:$P,8,FALSE)</f>
        <v>1274PA</v>
      </c>
      <c r="G1087" s="9" t="str">
        <f>VLOOKUP($A1087,Basis!$A:$P,9,FALSE)</f>
        <v>Huizen</v>
      </c>
      <c r="H1087" s="9" t="str">
        <f>VLOOKUP($A1087,Basis!$A:$P,11,FALSE)</f>
        <v>PMD</v>
      </c>
      <c r="I1087" s="9" t="str">
        <f>VLOOKUP($A1087,Basis!$A:$P,13,FALSE)</f>
        <v>Ondergronds</v>
      </c>
      <c r="J1087" s="9" t="str">
        <f>VLOOKUP($A1087,Basis!$A:$P,16,FALSE)</f>
        <v>HMISOL2018</v>
      </c>
    </row>
    <row r="1088" spans="1:10" x14ac:dyDescent="0.25">
      <c r="A1088" s="9" t="s">
        <v>458</v>
      </c>
      <c r="B1088" s="9">
        <f>VLOOKUP($A1088,Basis!$A:$P,4,FALSE)</f>
        <v>52.297172546386697</v>
      </c>
      <c r="C1088" s="9">
        <f>VLOOKUP($A1088,Basis!$A:$P,5,FALSE)</f>
        <v>5.26707220077515</v>
      </c>
      <c r="D1088" s="9" t="str">
        <f>VLOOKUP($A1088,Basis!$A:$P,6,FALSE)</f>
        <v>Damwand</v>
      </c>
      <c r="E1088" s="9" t="str">
        <f>VLOOKUP($A1088,Basis!$A:$P,7,FALSE)</f>
        <v>2</v>
      </c>
      <c r="F1088" s="9" t="str">
        <f>VLOOKUP($A1088,Basis!$A:$P,8,FALSE)</f>
        <v>1274PD</v>
      </c>
      <c r="G1088" s="9" t="str">
        <f>VLOOKUP($A1088,Basis!$A:$P,9,FALSE)</f>
        <v>Huizen</v>
      </c>
      <c r="H1088" s="9" t="str">
        <f>VLOOKUP($A1088,Basis!$A:$P,11,FALSE)</f>
        <v>GFT</v>
      </c>
      <c r="I1088" s="9" t="str">
        <f>VLOOKUP($A1088,Basis!$A:$P,13,FALSE)</f>
        <v>Bovengronds</v>
      </c>
      <c r="J1088" s="9" t="str">
        <f>VLOOKUP($A1088,Basis!$A:$P,16,FALSE)</f>
        <v>MCBG242020</v>
      </c>
    </row>
    <row r="1089" spans="1:10" x14ac:dyDescent="0.25">
      <c r="A1089" s="9" t="s">
        <v>2916</v>
      </c>
      <c r="B1089" s="9">
        <f>VLOOKUP($A1089,Basis!$A:$P,4,FALSE)</f>
        <v>52.297173999999998</v>
      </c>
      <c r="C1089" s="9">
        <f>VLOOKUP($A1089,Basis!$A:$P,5,FALSE)</f>
        <v>5.2670728000000002</v>
      </c>
      <c r="D1089" s="9" t="str">
        <f>VLOOKUP($A1089,Basis!$A:$P,6,FALSE)</f>
        <v>Damwand</v>
      </c>
      <c r="E1089" s="9" t="str">
        <f>VLOOKUP($A1089,Basis!$A:$P,7,FALSE)</f>
        <v>2</v>
      </c>
      <c r="F1089" s="9" t="str">
        <f>VLOOKUP($A1089,Basis!$A:$P,8,FALSE)</f>
        <v>1274PD</v>
      </c>
      <c r="G1089" s="9" t="str">
        <f>VLOOKUP($A1089,Basis!$A:$P,9,FALSE)</f>
        <v>Huizen</v>
      </c>
      <c r="H1089" s="9" t="str">
        <f>VLOOKUP($A1089,Basis!$A:$P,11,FALSE)</f>
        <v>REST</v>
      </c>
      <c r="I1089" s="9" t="str">
        <f>VLOOKUP($A1089,Basis!$A:$P,13,FALSE)</f>
        <v>OGDUO</v>
      </c>
      <c r="J1089" s="9" t="str">
        <f>VLOOKUP($A1089,Basis!$A:$P,16,FALSE)</f>
        <v>HMIDUO2019</v>
      </c>
    </row>
    <row r="1090" spans="1:10" x14ac:dyDescent="0.25">
      <c r="A1090" s="9" t="s">
        <v>91</v>
      </c>
      <c r="B1090" s="9">
        <f>VLOOKUP($A1090,Basis!$A:$P,4,FALSE)</f>
        <v>52.297172546386697</v>
      </c>
      <c r="C1090" s="9">
        <f>VLOOKUP($A1090,Basis!$A:$P,5,FALSE)</f>
        <v>5.2670726776123002</v>
      </c>
      <c r="D1090" s="9" t="str">
        <f>VLOOKUP($A1090,Basis!$A:$P,6,FALSE)</f>
        <v>Damwand</v>
      </c>
      <c r="E1090" s="9" t="str">
        <f>VLOOKUP($A1090,Basis!$A:$P,7,FALSE)</f>
        <v>2</v>
      </c>
      <c r="F1090" s="9" t="str">
        <f>VLOOKUP($A1090,Basis!$A:$P,8,FALSE)</f>
        <v>1274PD</v>
      </c>
      <c r="G1090" s="9" t="str">
        <f>VLOOKUP($A1090,Basis!$A:$P,9,FALSE)</f>
        <v>Huizen</v>
      </c>
      <c r="H1090" s="9" t="str">
        <f>VLOOKUP($A1090,Basis!$A:$P,11,FALSE)</f>
        <v>PMD</v>
      </c>
      <c r="I1090" s="9" t="str">
        <f>VLOOKUP($A1090,Basis!$A:$P,13,FALSE)</f>
        <v>OGDUO</v>
      </c>
      <c r="J1090" s="9" t="str">
        <f>VLOOKUP($A1090,Basis!$A:$P,16,FALSE)</f>
        <v>HMIDUO2019</v>
      </c>
    </row>
    <row r="1091" spans="1:10" x14ac:dyDescent="0.25">
      <c r="A1091" s="9" t="s">
        <v>545</v>
      </c>
      <c r="B1091" s="9">
        <f>VLOOKUP($A1091,Basis!$A:$P,4,FALSE)</f>
        <v>52.296421051025398</v>
      </c>
      <c r="C1091" s="9">
        <f>VLOOKUP($A1091,Basis!$A:$P,5,FALSE)</f>
        <v>5.2672815322876003</v>
      </c>
      <c r="D1091" s="9" t="str">
        <f>VLOOKUP($A1091,Basis!$A:$P,6,FALSE)</f>
        <v>Damwand</v>
      </c>
      <c r="E1091" s="9" t="str">
        <f>VLOOKUP($A1091,Basis!$A:$P,7,FALSE)</f>
        <v>60</v>
      </c>
      <c r="F1091" s="9" t="str">
        <f>VLOOKUP($A1091,Basis!$A:$P,8,FALSE)</f>
        <v>1274PE</v>
      </c>
      <c r="G1091" s="9" t="str">
        <f>VLOOKUP($A1091,Basis!$A:$P,9,FALSE)</f>
        <v>Huizen</v>
      </c>
      <c r="H1091" s="9" t="str">
        <f>VLOOKUP($A1091,Basis!$A:$P,11,FALSE)</f>
        <v>GFT</v>
      </c>
      <c r="I1091" s="9" t="str">
        <f>VLOOKUP($A1091,Basis!$A:$P,13,FALSE)</f>
        <v>Bovengronds</v>
      </c>
      <c r="J1091" s="9" t="str">
        <f>VLOOKUP($A1091,Basis!$A:$P,16,FALSE)</f>
        <v>MCBG242020</v>
      </c>
    </row>
    <row r="1092" spans="1:10" x14ac:dyDescent="0.25">
      <c r="A1092" s="9" t="s">
        <v>1351</v>
      </c>
      <c r="B1092" s="9">
        <f>VLOOKUP($A1092,Basis!$A:$P,4,FALSE)</f>
        <v>52.296421051025398</v>
      </c>
      <c r="C1092" s="9">
        <f>VLOOKUP($A1092,Basis!$A:$P,5,FALSE)</f>
        <v>5.2672815322876003</v>
      </c>
      <c r="D1092" s="9" t="str">
        <f>VLOOKUP($A1092,Basis!$A:$P,6,FALSE)</f>
        <v>Damwand</v>
      </c>
      <c r="E1092" s="9" t="str">
        <f>VLOOKUP($A1092,Basis!$A:$P,7,FALSE)</f>
        <v>60</v>
      </c>
      <c r="F1092" s="9" t="str">
        <f>VLOOKUP($A1092,Basis!$A:$P,8,FALSE)</f>
        <v>1274PE</v>
      </c>
      <c r="G1092" s="9" t="str">
        <f>VLOOKUP($A1092,Basis!$A:$P,9,FALSE)</f>
        <v>Huizen</v>
      </c>
      <c r="H1092" s="9" t="str">
        <f>VLOOKUP($A1092,Basis!$A:$P,11,FALSE)</f>
        <v>GFT</v>
      </c>
      <c r="I1092" s="9" t="str">
        <f>VLOOKUP($A1092,Basis!$A:$P,13,FALSE)</f>
        <v>Bovengronds</v>
      </c>
      <c r="J1092" s="9" t="str">
        <f>VLOOKUP($A1092,Basis!$A:$P,16,FALSE)</f>
        <v>MCBG242020</v>
      </c>
    </row>
    <row r="1093" spans="1:10" x14ac:dyDescent="0.25">
      <c r="A1093" s="9" t="s">
        <v>2452</v>
      </c>
      <c r="B1093" s="9">
        <f>VLOOKUP($A1093,Basis!$A:$P,4,FALSE)</f>
        <v>52.296422399999997</v>
      </c>
      <c r="C1093" s="9">
        <f>VLOOKUP($A1093,Basis!$A:$P,5,FALSE)</f>
        <v>5.2672815999999996</v>
      </c>
      <c r="D1093" s="9" t="str">
        <f>VLOOKUP($A1093,Basis!$A:$P,6,FALSE)</f>
        <v>Damwand</v>
      </c>
      <c r="E1093" s="9" t="str">
        <f>VLOOKUP($A1093,Basis!$A:$P,7,FALSE)</f>
        <v>60</v>
      </c>
      <c r="F1093" s="9" t="str">
        <f>VLOOKUP($A1093,Basis!$A:$P,8,FALSE)</f>
        <v>1274PE</v>
      </c>
      <c r="G1093" s="9" t="str">
        <f>VLOOKUP($A1093,Basis!$A:$P,9,FALSE)</f>
        <v>Huizen</v>
      </c>
      <c r="H1093" s="9" t="str">
        <f>VLOOKUP($A1093,Basis!$A:$P,11,FALSE)</f>
        <v>REST</v>
      </c>
      <c r="I1093" s="9" t="str">
        <f>VLOOKUP($A1093,Basis!$A:$P,13,FALSE)</f>
        <v>Ondergronds</v>
      </c>
      <c r="J1093" s="9" t="str">
        <f>VLOOKUP($A1093,Basis!$A:$P,16,FALSE)</f>
        <v>HMISOL2017</v>
      </c>
    </row>
    <row r="1094" spans="1:10" x14ac:dyDescent="0.25">
      <c r="A1094" s="9" t="s">
        <v>2448</v>
      </c>
      <c r="B1094" s="9">
        <f>VLOOKUP($A1094,Basis!$A:$P,4,FALSE)</f>
        <v>52.296422399999997</v>
      </c>
      <c r="C1094" s="9">
        <f>VLOOKUP($A1094,Basis!$A:$P,5,FALSE)</f>
        <v>5.2672815999999996</v>
      </c>
      <c r="D1094" s="9" t="str">
        <f>VLOOKUP($A1094,Basis!$A:$P,6,FALSE)</f>
        <v>Damwand</v>
      </c>
      <c r="E1094" s="9" t="str">
        <f>VLOOKUP($A1094,Basis!$A:$P,7,FALSE)</f>
        <v>60</v>
      </c>
      <c r="F1094" s="9" t="str">
        <f>VLOOKUP($A1094,Basis!$A:$P,8,FALSE)</f>
        <v>1274PE</v>
      </c>
      <c r="G1094" s="9" t="str">
        <f>VLOOKUP($A1094,Basis!$A:$P,9,FALSE)</f>
        <v>Huizen</v>
      </c>
      <c r="H1094" s="9" t="str">
        <f>VLOOKUP($A1094,Basis!$A:$P,11,FALSE)</f>
        <v>PMD</v>
      </c>
      <c r="I1094" s="9" t="str">
        <f>VLOOKUP($A1094,Basis!$A:$P,13,FALSE)</f>
        <v>Ondergronds</v>
      </c>
      <c r="J1094" s="9" t="str">
        <f>VLOOKUP($A1094,Basis!$A:$P,16,FALSE)</f>
        <v>HMISOL2018</v>
      </c>
    </row>
    <row r="1095" spans="1:10" x14ac:dyDescent="0.25">
      <c r="A1095" s="9" t="s">
        <v>683</v>
      </c>
      <c r="B1095" s="9">
        <f>VLOOKUP($A1095,Basis!$A:$P,4,FALSE)</f>
        <v>52.295799255371101</v>
      </c>
      <c r="C1095" s="9">
        <f>VLOOKUP($A1095,Basis!$A:$P,5,FALSE)</f>
        <v>5.2683701515197798</v>
      </c>
      <c r="D1095" s="9" t="str">
        <f>VLOOKUP($A1095,Basis!$A:$P,6,FALSE)</f>
        <v>Bovenmaatweg</v>
      </c>
      <c r="E1095" s="9" t="str">
        <f>VLOOKUP($A1095,Basis!$A:$P,7,FALSE)</f>
        <v>53</v>
      </c>
      <c r="F1095" s="9" t="str">
        <f>VLOOKUP($A1095,Basis!$A:$P,8,FALSE)</f>
        <v>1274RC</v>
      </c>
      <c r="G1095" s="9" t="str">
        <f>VLOOKUP($A1095,Basis!$A:$P,9,FALSE)</f>
        <v>Huizen</v>
      </c>
      <c r="H1095" s="9" t="str">
        <f>VLOOKUP($A1095,Basis!$A:$P,11,FALSE)</f>
        <v>GFT</v>
      </c>
      <c r="I1095" s="9" t="str">
        <f>VLOOKUP($A1095,Basis!$A:$P,13,FALSE)</f>
        <v>Bovengronds</v>
      </c>
      <c r="J1095" s="9" t="str">
        <f>VLOOKUP($A1095,Basis!$A:$P,16,FALSE)</f>
        <v>MCBG242019</v>
      </c>
    </row>
    <row r="1096" spans="1:10" x14ac:dyDescent="0.25">
      <c r="A1096" s="9" t="s">
        <v>4455</v>
      </c>
      <c r="B1096" s="9">
        <f>VLOOKUP($A1096,Basis!$A:$P,4,FALSE)</f>
        <v>52.295799255371101</v>
      </c>
      <c r="C1096" s="9">
        <f>VLOOKUP($A1096,Basis!$A:$P,5,FALSE)</f>
        <v>5.2683701515197798</v>
      </c>
      <c r="D1096" s="9" t="str">
        <f>VLOOKUP($A1096,Basis!$A:$P,6,FALSE)</f>
        <v>Bovenmaatweg</v>
      </c>
      <c r="E1096" s="9" t="str">
        <f>VLOOKUP($A1096,Basis!$A:$P,7,FALSE)</f>
        <v>53</v>
      </c>
      <c r="F1096" s="9" t="str">
        <f>VLOOKUP($A1096,Basis!$A:$P,8,FALSE)</f>
        <v>1274RC</v>
      </c>
      <c r="G1096" s="9" t="str">
        <f>VLOOKUP($A1096,Basis!$A:$P,9,FALSE)</f>
        <v>Huizen</v>
      </c>
      <c r="H1096" s="9" t="str">
        <f>VLOOKUP($A1096,Basis!$A:$P,11,FALSE)</f>
        <v>GFT</v>
      </c>
      <c r="I1096" s="9" t="str">
        <f>VLOOKUP($A1096,Basis!$A:$P,13,FALSE)</f>
        <v>Bovengronds</v>
      </c>
      <c r="J1096" s="9" t="str">
        <f>VLOOKUP($A1096,Basis!$A:$P,16,FALSE)</f>
        <v>MCBG242020</v>
      </c>
    </row>
    <row r="1097" spans="1:10" x14ac:dyDescent="0.25">
      <c r="A1097" s="9" t="s">
        <v>244</v>
      </c>
      <c r="B1097" s="9">
        <f>VLOOKUP($A1097,Basis!$A:$P,4,FALSE)</f>
        <v>52.295799255371101</v>
      </c>
      <c r="C1097" s="9">
        <f>VLOOKUP($A1097,Basis!$A:$P,5,FALSE)</f>
        <v>5.2683701515197798</v>
      </c>
      <c r="D1097" s="9" t="str">
        <f>VLOOKUP($A1097,Basis!$A:$P,6,FALSE)</f>
        <v>Bovenmaatweg</v>
      </c>
      <c r="E1097" s="9" t="str">
        <f>VLOOKUP($A1097,Basis!$A:$P,7,FALSE)</f>
        <v>53</v>
      </c>
      <c r="F1097" s="9" t="str">
        <f>VLOOKUP($A1097,Basis!$A:$P,8,FALSE)</f>
        <v>1274RC</v>
      </c>
      <c r="G1097" s="9" t="str">
        <f>VLOOKUP($A1097,Basis!$A:$P,9,FALSE)</f>
        <v>Huizen</v>
      </c>
      <c r="H1097" s="9" t="str">
        <f>VLOOKUP($A1097,Basis!$A:$P,11,FALSE)</f>
        <v>REST</v>
      </c>
      <c r="I1097" s="9" t="str">
        <f>VLOOKUP($A1097,Basis!$A:$P,13,FALSE)</f>
        <v>OGDUO</v>
      </c>
      <c r="J1097" s="9" t="str">
        <f>VLOOKUP($A1097,Basis!$A:$P,16,FALSE)</f>
        <v>HMIDUO2019</v>
      </c>
    </row>
    <row r="1098" spans="1:10" x14ac:dyDescent="0.25">
      <c r="A1098" s="9" t="s">
        <v>448</v>
      </c>
      <c r="B1098" s="9">
        <f>VLOOKUP($A1098,Basis!$A:$P,4,FALSE)</f>
        <v>52.295799255371101</v>
      </c>
      <c r="C1098" s="9">
        <f>VLOOKUP($A1098,Basis!$A:$P,5,FALSE)</f>
        <v>5.2683701515197798</v>
      </c>
      <c r="D1098" s="9" t="str">
        <f>VLOOKUP($A1098,Basis!$A:$P,6,FALSE)</f>
        <v>Bovenmaatweg</v>
      </c>
      <c r="E1098" s="9" t="str">
        <f>VLOOKUP($A1098,Basis!$A:$P,7,FALSE)</f>
        <v>53</v>
      </c>
      <c r="F1098" s="9" t="str">
        <f>VLOOKUP($A1098,Basis!$A:$P,8,FALSE)</f>
        <v>1274RC</v>
      </c>
      <c r="G1098" s="9" t="str">
        <f>VLOOKUP($A1098,Basis!$A:$P,9,FALSE)</f>
        <v>Huizen</v>
      </c>
      <c r="H1098" s="9" t="str">
        <f>VLOOKUP($A1098,Basis!$A:$P,11,FALSE)</f>
        <v>PMD</v>
      </c>
      <c r="I1098" s="9" t="str">
        <f>VLOOKUP($A1098,Basis!$A:$P,13,FALSE)</f>
        <v>OGDUO</v>
      </c>
      <c r="J1098" s="9" t="str">
        <f>VLOOKUP($A1098,Basis!$A:$P,16,FALSE)</f>
        <v>HMIDUO2019</v>
      </c>
    </row>
    <row r="1099" spans="1:10" x14ac:dyDescent="0.25">
      <c r="A1099" s="9" t="s">
        <v>4487</v>
      </c>
      <c r="B1099" s="9">
        <f>VLOOKUP($A1099,Basis!$A:$P,4,FALSE)</f>
        <v>52.297660827636697</v>
      </c>
      <c r="C1099" s="9">
        <f>VLOOKUP($A1099,Basis!$A:$P,5,FALSE)</f>
        <v>5.2710080146789604</v>
      </c>
      <c r="D1099" s="9" t="str">
        <f>VLOOKUP($A1099,Basis!$A:$P,6,FALSE)</f>
        <v>Bovenmaatweg</v>
      </c>
      <c r="E1099" s="9" t="str">
        <f>VLOOKUP($A1099,Basis!$A:$P,7,FALSE)</f>
        <v>155</v>
      </c>
      <c r="F1099" s="9" t="str">
        <f>VLOOKUP($A1099,Basis!$A:$P,8,FALSE)</f>
        <v>1274RG</v>
      </c>
      <c r="G1099" s="9" t="str">
        <f>VLOOKUP($A1099,Basis!$A:$P,9,FALSE)</f>
        <v>Huizen</v>
      </c>
      <c r="H1099" s="9" t="str">
        <f>VLOOKUP($A1099,Basis!$A:$P,11,FALSE)</f>
        <v>GFT</v>
      </c>
      <c r="I1099" s="9" t="str">
        <f>VLOOKUP($A1099,Basis!$A:$P,13,FALSE)</f>
        <v>Bovengronds</v>
      </c>
      <c r="J1099" s="9" t="str">
        <f>VLOOKUP($A1099,Basis!$A:$P,16,FALSE)</f>
        <v>MCBG242020</v>
      </c>
    </row>
    <row r="1100" spans="1:10" x14ac:dyDescent="0.25">
      <c r="A1100" s="9" t="s">
        <v>1715</v>
      </c>
      <c r="B1100" s="9">
        <f>VLOOKUP($A1100,Basis!$A:$P,4,FALSE)</f>
        <v>52.297660827636697</v>
      </c>
      <c r="C1100" s="9">
        <f>VLOOKUP($A1100,Basis!$A:$P,5,FALSE)</f>
        <v>5.2710080146789604</v>
      </c>
      <c r="D1100" s="9" t="str">
        <f>VLOOKUP($A1100,Basis!$A:$P,6,FALSE)</f>
        <v>Bovenmaatweg</v>
      </c>
      <c r="E1100" s="9" t="str">
        <f>VLOOKUP($A1100,Basis!$A:$P,7,FALSE)</f>
        <v>155</v>
      </c>
      <c r="F1100" s="9" t="str">
        <f>VLOOKUP($A1100,Basis!$A:$P,8,FALSE)</f>
        <v>1274RG</v>
      </c>
      <c r="G1100" s="9" t="str">
        <f>VLOOKUP($A1100,Basis!$A:$P,9,FALSE)</f>
        <v>Huizen</v>
      </c>
      <c r="H1100" s="9" t="str">
        <f>VLOOKUP($A1100,Basis!$A:$P,11,FALSE)</f>
        <v>REST</v>
      </c>
      <c r="I1100" s="9" t="str">
        <f>VLOOKUP($A1100,Basis!$A:$P,13,FALSE)</f>
        <v>OGDUO</v>
      </c>
      <c r="J1100" s="9" t="str">
        <f>VLOOKUP($A1100,Basis!$A:$P,16,FALSE)</f>
        <v>HMIDUO2019</v>
      </c>
    </row>
    <row r="1101" spans="1:10" x14ac:dyDescent="0.25">
      <c r="A1101" s="9" t="s">
        <v>1241</v>
      </c>
      <c r="B1101" s="9">
        <f>VLOOKUP($A1101,Basis!$A:$P,4,FALSE)</f>
        <v>52.297660827636697</v>
      </c>
      <c r="C1101" s="9">
        <f>VLOOKUP($A1101,Basis!$A:$P,5,FALSE)</f>
        <v>5.2710080146789604</v>
      </c>
      <c r="D1101" s="9" t="str">
        <f>VLOOKUP($A1101,Basis!$A:$P,6,FALSE)</f>
        <v>Bovenmaatweg</v>
      </c>
      <c r="E1101" s="9" t="str">
        <f>VLOOKUP($A1101,Basis!$A:$P,7,FALSE)</f>
        <v>155</v>
      </c>
      <c r="F1101" s="9" t="str">
        <f>VLOOKUP($A1101,Basis!$A:$P,8,FALSE)</f>
        <v>1274RG</v>
      </c>
      <c r="G1101" s="9" t="str">
        <f>VLOOKUP($A1101,Basis!$A:$P,9,FALSE)</f>
        <v>Huizen</v>
      </c>
      <c r="H1101" s="9" t="str">
        <f>VLOOKUP($A1101,Basis!$A:$P,11,FALSE)</f>
        <v>PMD</v>
      </c>
      <c r="I1101" s="9" t="str">
        <f>VLOOKUP($A1101,Basis!$A:$P,13,FALSE)</f>
        <v>OGDUO</v>
      </c>
      <c r="J1101" s="9" t="str">
        <f>VLOOKUP($A1101,Basis!$A:$P,16,FALSE)</f>
        <v>HMIDUO2019</v>
      </c>
    </row>
    <row r="1102" spans="1:10" x14ac:dyDescent="0.25">
      <c r="A1102" s="9" t="s">
        <v>486</v>
      </c>
      <c r="B1102" s="9">
        <f>VLOOKUP($A1102,Basis!$A:$P,4,FALSE)</f>
        <v>52.298385620117202</v>
      </c>
      <c r="C1102" s="9">
        <f>VLOOKUP($A1102,Basis!$A:$P,5,FALSE)</f>
        <v>5.27132225036621</v>
      </c>
      <c r="D1102" s="9" t="str">
        <f>VLOOKUP($A1102,Basis!$A:$P,6,FALSE)</f>
        <v>Bovenmaatweg</v>
      </c>
      <c r="E1102" s="9" t="str">
        <f>VLOOKUP($A1102,Basis!$A:$P,7,FALSE)</f>
        <v>215</v>
      </c>
      <c r="F1102" s="9" t="str">
        <f>VLOOKUP($A1102,Basis!$A:$P,8,FALSE)</f>
        <v>1274RH</v>
      </c>
      <c r="G1102" s="9" t="str">
        <f>VLOOKUP($A1102,Basis!$A:$P,9,FALSE)</f>
        <v>Huizen</v>
      </c>
      <c r="H1102" s="9" t="str">
        <f>VLOOKUP($A1102,Basis!$A:$P,11,FALSE)</f>
        <v>GFT</v>
      </c>
      <c r="I1102" s="9" t="str">
        <f>VLOOKUP($A1102,Basis!$A:$P,13,FALSE)</f>
        <v>Bovengronds</v>
      </c>
      <c r="J1102" s="9" t="str">
        <f>VLOOKUP($A1102,Basis!$A:$P,16,FALSE)</f>
        <v>MCBG242020</v>
      </c>
    </row>
    <row r="1103" spans="1:10" x14ac:dyDescent="0.25">
      <c r="A1103" s="9" t="s">
        <v>3179</v>
      </c>
      <c r="B1103" s="9">
        <f>VLOOKUP($A1103,Basis!$A:$P,4,FALSE)</f>
        <v>52.298385699999997</v>
      </c>
      <c r="C1103" s="9">
        <f>VLOOKUP($A1103,Basis!$A:$P,5,FALSE)</f>
        <v>5.2713222999999996</v>
      </c>
      <c r="D1103" s="9" t="str">
        <f>VLOOKUP($A1103,Basis!$A:$P,6,FALSE)</f>
        <v>Bovenmaatweg</v>
      </c>
      <c r="E1103" s="9" t="str">
        <f>VLOOKUP($A1103,Basis!$A:$P,7,FALSE)</f>
        <v>215</v>
      </c>
      <c r="F1103" s="9" t="str">
        <f>VLOOKUP($A1103,Basis!$A:$P,8,FALSE)</f>
        <v>1274RH</v>
      </c>
      <c r="G1103" s="9" t="str">
        <f>VLOOKUP($A1103,Basis!$A:$P,9,FALSE)</f>
        <v>Huizen</v>
      </c>
      <c r="H1103" s="9" t="str">
        <f>VLOOKUP($A1103,Basis!$A:$P,11,FALSE)</f>
        <v>REST</v>
      </c>
      <c r="I1103" s="9" t="str">
        <f>VLOOKUP($A1103,Basis!$A:$P,13,FALSE)</f>
        <v>OGDUO</v>
      </c>
      <c r="J1103" s="9" t="str">
        <f>VLOOKUP($A1103,Basis!$A:$P,16,FALSE)</f>
        <v>HMIDUO2019</v>
      </c>
    </row>
    <row r="1104" spans="1:10" x14ac:dyDescent="0.25">
      <c r="A1104" s="9" t="s">
        <v>1202</v>
      </c>
      <c r="B1104" s="9">
        <f>VLOOKUP($A1104,Basis!$A:$P,4,FALSE)</f>
        <v>52.298385620117202</v>
      </c>
      <c r="C1104" s="9">
        <f>VLOOKUP($A1104,Basis!$A:$P,5,FALSE)</f>
        <v>5.27132225036621</v>
      </c>
      <c r="D1104" s="9" t="str">
        <f>VLOOKUP($A1104,Basis!$A:$P,6,FALSE)</f>
        <v>Bovenmaatweg</v>
      </c>
      <c r="E1104" s="9" t="str">
        <f>VLOOKUP($A1104,Basis!$A:$P,7,FALSE)</f>
        <v>215</v>
      </c>
      <c r="F1104" s="9" t="str">
        <f>VLOOKUP($A1104,Basis!$A:$P,8,FALSE)</f>
        <v>1274RH</v>
      </c>
      <c r="G1104" s="9" t="str">
        <f>VLOOKUP($A1104,Basis!$A:$P,9,FALSE)</f>
        <v>Huizen</v>
      </c>
      <c r="H1104" s="9" t="str">
        <f>VLOOKUP($A1104,Basis!$A:$P,11,FALSE)</f>
        <v>PMD</v>
      </c>
      <c r="I1104" s="9" t="str">
        <f>VLOOKUP($A1104,Basis!$A:$P,13,FALSE)</f>
        <v>OGDUO</v>
      </c>
      <c r="J1104" s="9" t="str">
        <f>VLOOKUP($A1104,Basis!$A:$P,16,FALSE)</f>
        <v>HMIDUO2019</v>
      </c>
    </row>
    <row r="1105" spans="1:10" x14ac:dyDescent="0.25">
      <c r="A1105" s="9" t="s">
        <v>4463</v>
      </c>
      <c r="B1105" s="9">
        <f>VLOOKUP($A1105,Basis!$A:$P,4,FALSE)</f>
        <v>52.299526214599602</v>
      </c>
      <c r="C1105" s="9">
        <f>VLOOKUP($A1105,Basis!$A:$P,5,FALSE)</f>
        <v>5.2703270912170401</v>
      </c>
      <c r="D1105" s="9" t="str">
        <f>VLOOKUP($A1105,Basis!$A:$P,6,FALSE)</f>
        <v>Bovenmaatweg</v>
      </c>
      <c r="E1105" s="9" t="str">
        <f>VLOOKUP($A1105,Basis!$A:$P,7,FALSE)</f>
        <v>287</v>
      </c>
      <c r="F1105" s="9" t="str">
        <f>VLOOKUP($A1105,Basis!$A:$P,8,FALSE)</f>
        <v>1274RJ</v>
      </c>
      <c r="G1105" s="9" t="str">
        <f>VLOOKUP($A1105,Basis!$A:$P,9,FALSE)</f>
        <v>Huizen</v>
      </c>
      <c r="H1105" s="9" t="str">
        <f>VLOOKUP($A1105,Basis!$A:$P,11,FALSE)</f>
        <v>GFT</v>
      </c>
      <c r="I1105" s="9" t="str">
        <f>VLOOKUP($A1105,Basis!$A:$P,13,FALSE)</f>
        <v>Bovengronds</v>
      </c>
      <c r="J1105" s="9" t="str">
        <f>VLOOKUP($A1105,Basis!$A:$P,16,FALSE)</f>
        <v>MCBG242020</v>
      </c>
    </row>
    <row r="1106" spans="1:10" x14ac:dyDescent="0.25">
      <c r="A1106" s="9" t="s">
        <v>1161</v>
      </c>
      <c r="B1106" s="9">
        <f>VLOOKUP($A1106,Basis!$A:$P,4,FALSE)</f>
        <v>52.299526214599602</v>
      </c>
      <c r="C1106" s="9">
        <f>VLOOKUP($A1106,Basis!$A:$P,5,FALSE)</f>
        <v>5.2703270912170401</v>
      </c>
      <c r="D1106" s="9" t="str">
        <f>VLOOKUP($A1106,Basis!$A:$P,6,FALSE)</f>
        <v>Bovenmaatweg</v>
      </c>
      <c r="E1106" s="9" t="str">
        <f>VLOOKUP($A1106,Basis!$A:$P,7,FALSE)</f>
        <v>287</v>
      </c>
      <c r="F1106" s="9" t="str">
        <f>VLOOKUP($A1106,Basis!$A:$P,8,FALSE)</f>
        <v>1274RJ</v>
      </c>
      <c r="G1106" s="9" t="str">
        <f>VLOOKUP($A1106,Basis!$A:$P,9,FALSE)</f>
        <v>Huizen</v>
      </c>
      <c r="H1106" s="9" t="str">
        <f>VLOOKUP($A1106,Basis!$A:$P,11,FALSE)</f>
        <v>REST</v>
      </c>
      <c r="I1106" s="9" t="str">
        <f>VLOOKUP($A1106,Basis!$A:$P,13,FALSE)</f>
        <v>OGDUO</v>
      </c>
      <c r="J1106" s="9" t="str">
        <f>VLOOKUP($A1106,Basis!$A:$P,16,FALSE)</f>
        <v>HMIDUO2019</v>
      </c>
    </row>
    <row r="1107" spans="1:10" x14ac:dyDescent="0.25">
      <c r="A1107" s="9" t="s">
        <v>1235</v>
      </c>
      <c r="B1107" s="9">
        <f>VLOOKUP($A1107,Basis!$A:$P,4,FALSE)</f>
        <v>52.299526214599602</v>
      </c>
      <c r="C1107" s="9">
        <f>VLOOKUP($A1107,Basis!$A:$P,5,FALSE)</f>
        <v>5.2703270912170401</v>
      </c>
      <c r="D1107" s="9" t="str">
        <f>VLOOKUP($A1107,Basis!$A:$P,6,FALSE)</f>
        <v>Bovenmaatweg</v>
      </c>
      <c r="E1107" s="9" t="str">
        <f>VLOOKUP($A1107,Basis!$A:$P,7,FALSE)</f>
        <v>287</v>
      </c>
      <c r="F1107" s="9" t="str">
        <f>VLOOKUP($A1107,Basis!$A:$P,8,FALSE)</f>
        <v>1274RJ</v>
      </c>
      <c r="G1107" s="9" t="str">
        <f>VLOOKUP($A1107,Basis!$A:$P,9,FALSE)</f>
        <v>Huizen</v>
      </c>
      <c r="H1107" s="9" t="str">
        <f>VLOOKUP($A1107,Basis!$A:$P,11,FALSE)</f>
        <v>PMD</v>
      </c>
      <c r="I1107" s="9" t="str">
        <f>VLOOKUP($A1107,Basis!$A:$P,13,FALSE)</f>
        <v>OGDUO</v>
      </c>
      <c r="J1107" s="9" t="str">
        <f>VLOOKUP($A1107,Basis!$A:$P,16,FALSE)</f>
        <v>HMIDUO2019</v>
      </c>
    </row>
    <row r="1108" spans="1:10" x14ac:dyDescent="0.25">
      <c r="A1108" s="9" t="s">
        <v>5079</v>
      </c>
      <c r="B1108" s="9">
        <f>VLOOKUP($A1108,Basis!$A:$P,4,FALSE)</f>
        <v>52.294007000000001</v>
      </c>
      <c r="C1108" s="9">
        <f>VLOOKUP($A1108,Basis!$A:$P,5,FALSE)</f>
        <v>5.2630749999999997</v>
      </c>
      <c r="D1108" s="9" t="str">
        <f>VLOOKUP($A1108,Basis!$A:$P,6,FALSE)</f>
        <v>Bovenmaatweg</v>
      </c>
      <c r="E1108" s="9" t="str">
        <f>VLOOKUP($A1108,Basis!$A:$P,7,FALSE)</f>
        <v>28</v>
      </c>
      <c r="F1108" s="9" t="str">
        <f>VLOOKUP($A1108,Basis!$A:$P,8,FALSE)</f>
        <v>1274RL</v>
      </c>
      <c r="G1108" s="9" t="str">
        <f>VLOOKUP($A1108,Basis!$A:$P,9,FALSE)</f>
        <v>Huizen</v>
      </c>
      <c r="H1108" s="9" t="str">
        <f>VLOOKUP($A1108,Basis!$A:$P,11,FALSE)</f>
        <v>GLAS</v>
      </c>
      <c r="I1108" s="9" t="str">
        <f>VLOOKUP($A1108,Basis!$A:$P,13,FALSE)</f>
        <v>Ondergronds</v>
      </c>
      <c r="J1108" s="9" t="str">
        <f>VLOOKUP($A1108,Basis!$A:$P,16,FALSE)</f>
        <v>Onbekend</v>
      </c>
    </row>
    <row r="1109" spans="1:10" x14ac:dyDescent="0.25">
      <c r="A1109" s="9" t="s">
        <v>1890</v>
      </c>
      <c r="B1109" s="9">
        <f>VLOOKUP($A1109,Basis!$A:$P,4,FALSE)</f>
        <v>52.294007000000001</v>
      </c>
      <c r="C1109" s="9">
        <f>VLOOKUP($A1109,Basis!$A:$P,5,FALSE)</f>
        <v>5.2630749999999997</v>
      </c>
      <c r="D1109" s="9" t="str">
        <f>VLOOKUP($A1109,Basis!$A:$P,6,FALSE)</f>
        <v>Bovenmaatweg</v>
      </c>
      <c r="E1109" s="9" t="str">
        <f>VLOOKUP($A1109,Basis!$A:$P,7,FALSE)</f>
        <v>28</v>
      </c>
      <c r="F1109" s="9" t="str">
        <f>VLOOKUP($A1109,Basis!$A:$P,8,FALSE)</f>
        <v>1274RL</v>
      </c>
      <c r="G1109" s="9" t="str">
        <f>VLOOKUP($A1109,Basis!$A:$P,9,FALSE)</f>
        <v>Huizen</v>
      </c>
      <c r="H1109" s="9" t="str">
        <f>VLOOKUP($A1109,Basis!$A:$P,11,FALSE)</f>
        <v>REST</v>
      </c>
      <c r="I1109" s="9" t="str">
        <f>VLOOKUP($A1109,Basis!$A:$P,13,FALSE)</f>
        <v>Ondergronds</v>
      </c>
      <c r="J1109" s="9" t="str">
        <f>VLOOKUP($A1109,Basis!$A:$P,16,FALSE)</f>
        <v>BAMRUB2018</v>
      </c>
    </row>
    <row r="1110" spans="1:10" x14ac:dyDescent="0.25">
      <c r="A1110" s="9" t="s">
        <v>2641</v>
      </c>
      <c r="B1110" s="9">
        <f>VLOOKUP($A1110,Basis!$A:$P,4,FALSE)</f>
        <v>52.293958000000003</v>
      </c>
      <c r="C1110" s="9">
        <f>VLOOKUP($A1110,Basis!$A:$P,5,FALSE)</f>
        <v>5.263077</v>
      </c>
      <c r="D1110" s="9" t="str">
        <f>VLOOKUP($A1110,Basis!$A:$P,6,FALSE)</f>
        <v>Bovenmaatweg</v>
      </c>
      <c r="E1110" s="9" t="str">
        <f>VLOOKUP($A1110,Basis!$A:$P,7,FALSE)</f>
        <v>26</v>
      </c>
      <c r="F1110" s="9" t="str">
        <f>VLOOKUP($A1110,Basis!$A:$P,8,FALSE)</f>
        <v>1274RL</v>
      </c>
      <c r="G1110" s="9" t="str">
        <f>VLOOKUP($A1110,Basis!$A:$P,9,FALSE)</f>
        <v>Huizen</v>
      </c>
      <c r="H1110" s="9" t="str">
        <f>VLOOKUP($A1110,Basis!$A:$P,11,FALSE)</f>
        <v>REST</v>
      </c>
      <c r="I1110" s="9" t="str">
        <f>VLOOKUP($A1110,Basis!$A:$P,13,FALSE)</f>
        <v>Ondergronds</v>
      </c>
      <c r="J1110" s="9" t="str">
        <f>VLOOKUP($A1110,Basis!$A:$P,16,FALSE)</f>
        <v>HMISOL2018</v>
      </c>
    </row>
    <row r="1111" spans="1:10" x14ac:dyDescent="0.25">
      <c r="A1111" s="9" t="s">
        <v>2685</v>
      </c>
      <c r="B1111" s="9">
        <f>VLOOKUP($A1111,Basis!$A:$P,4,FALSE)</f>
        <v>52.293958000000003</v>
      </c>
      <c r="C1111" s="9">
        <f>VLOOKUP($A1111,Basis!$A:$P,5,FALSE)</f>
        <v>5.263077</v>
      </c>
      <c r="D1111" s="9" t="str">
        <f>VLOOKUP($A1111,Basis!$A:$P,6,FALSE)</f>
        <v>Bovenmaatweg</v>
      </c>
      <c r="E1111" s="9" t="str">
        <f>VLOOKUP($A1111,Basis!$A:$P,7,FALSE)</f>
        <v>26</v>
      </c>
      <c r="F1111" s="9" t="str">
        <f>VLOOKUP($A1111,Basis!$A:$P,8,FALSE)</f>
        <v>1274RL</v>
      </c>
      <c r="G1111" s="9" t="str">
        <f>VLOOKUP($A1111,Basis!$A:$P,9,FALSE)</f>
        <v>Huizen</v>
      </c>
      <c r="H1111" s="9" t="str">
        <f>VLOOKUP($A1111,Basis!$A:$P,11,FALSE)</f>
        <v>PMD</v>
      </c>
      <c r="I1111" s="9" t="str">
        <f>VLOOKUP($A1111,Basis!$A:$P,13,FALSE)</f>
        <v>Ondergronds</v>
      </c>
      <c r="J1111" s="9" t="str">
        <f>VLOOKUP($A1111,Basis!$A:$P,16,FALSE)</f>
        <v>HMISOL2018</v>
      </c>
    </row>
    <row r="1112" spans="1:10" x14ac:dyDescent="0.25">
      <c r="A1112" s="9" t="s">
        <v>4032</v>
      </c>
      <c r="B1112" s="9">
        <f>VLOOKUP($A1112,Basis!$A:$P,4,FALSE)</f>
        <v>52.294494999999998</v>
      </c>
      <c r="C1112" s="9">
        <f>VLOOKUP($A1112,Basis!$A:$P,5,FALSE)</f>
        <v>5.2672790000000003</v>
      </c>
      <c r="D1112" s="9" t="str">
        <f>VLOOKUP($A1112,Basis!$A:$P,6,FALSE)</f>
        <v>Bovenmaatweg</v>
      </c>
      <c r="E1112" s="9" t="str">
        <f>VLOOKUP($A1112,Basis!$A:$P,7,FALSE)</f>
        <v>96</v>
      </c>
      <c r="F1112" s="9" t="str">
        <f>VLOOKUP($A1112,Basis!$A:$P,8,FALSE)</f>
        <v>1274RN</v>
      </c>
      <c r="G1112" s="9" t="str">
        <f>VLOOKUP($A1112,Basis!$A:$P,9,FALSE)</f>
        <v>Huizen</v>
      </c>
      <c r="H1112" s="9" t="str">
        <f>VLOOKUP($A1112,Basis!$A:$P,11,FALSE)</f>
        <v>GFT</v>
      </c>
      <c r="I1112" s="9" t="str">
        <f>VLOOKUP($A1112,Basis!$A:$P,13,FALSE)</f>
        <v>Bovengronds</v>
      </c>
      <c r="J1112" s="9" t="str">
        <f>VLOOKUP($A1112,Basis!$A:$P,16,FALSE)</f>
        <v>MCBG242020</v>
      </c>
    </row>
    <row r="1113" spans="1:10" x14ac:dyDescent="0.25">
      <c r="A1113" s="9" t="s">
        <v>4415</v>
      </c>
      <c r="B1113" s="9">
        <f>VLOOKUP($A1113,Basis!$A:$P,4,FALSE)</f>
        <v>52.294495599999998</v>
      </c>
      <c r="C1113" s="9">
        <f>VLOOKUP($A1113,Basis!$A:$P,5,FALSE)</f>
        <v>5.2672790000000003</v>
      </c>
      <c r="D1113" s="9" t="str">
        <f>VLOOKUP($A1113,Basis!$A:$P,6,FALSE)</f>
        <v>Bovenmaatweg</v>
      </c>
      <c r="E1113" s="9" t="str">
        <f>VLOOKUP($A1113,Basis!$A:$P,7,FALSE)</f>
        <v>96</v>
      </c>
      <c r="F1113" s="9" t="str">
        <f>VLOOKUP($A1113,Basis!$A:$P,8,FALSE)</f>
        <v>1274RN</v>
      </c>
      <c r="G1113" s="9" t="str">
        <f>VLOOKUP($A1113,Basis!$A:$P,9,FALSE)</f>
        <v>Huizen</v>
      </c>
      <c r="H1113" s="9" t="str">
        <f>VLOOKUP($A1113,Basis!$A:$P,11,FALSE)</f>
        <v>GFT</v>
      </c>
      <c r="I1113" s="9" t="str">
        <f>VLOOKUP($A1113,Basis!$A:$P,13,FALSE)</f>
        <v>Bovengronds</v>
      </c>
      <c r="J1113" s="9" t="str">
        <f>VLOOKUP($A1113,Basis!$A:$P,16,FALSE)</f>
        <v>MCBG242021</v>
      </c>
    </row>
    <row r="1114" spans="1:10" x14ac:dyDescent="0.25">
      <c r="A1114" s="9" t="s">
        <v>3649</v>
      </c>
      <c r="B1114" s="9">
        <f>VLOOKUP($A1114,Basis!$A:$P,4,FALSE)</f>
        <v>52.294536000000001</v>
      </c>
      <c r="C1114" s="9">
        <f>VLOOKUP($A1114,Basis!$A:$P,5,FALSE)</f>
        <v>5.2672639999999999</v>
      </c>
      <c r="D1114" s="9" t="str">
        <f>VLOOKUP($A1114,Basis!$A:$P,6,FALSE)</f>
        <v>Bovenmaatweg</v>
      </c>
      <c r="E1114" s="9" t="str">
        <f>VLOOKUP($A1114,Basis!$A:$P,7,FALSE)</f>
        <v>96</v>
      </c>
      <c r="F1114" s="9" t="str">
        <f>VLOOKUP($A1114,Basis!$A:$P,8,FALSE)</f>
        <v>1274RN</v>
      </c>
      <c r="G1114" s="9" t="str">
        <f>VLOOKUP($A1114,Basis!$A:$P,9,FALSE)</f>
        <v>Huizen</v>
      </c>
      <c r="H1114" s="9" t="str">
        <f>VLOOKUP($A1114,Basis!$A:$P,11,FALSE)</f>
        <v>REST</v>
      </c>
      <c r="I1114" s="9" t="str">
        <f>VLOOKUP($A1114,Basis!$A:$P,13,FALSE)</f>
        <v>OGDUO</v>
      </c>
      <c r="J1114" s="9" t="str">
        <f>VLOOKUP($A1114,Basis!$A:$P,16,FALSE)</f>
        <v>HMIDUO2021</v>
      </c>
    </row>
    <row r="1115" spans="1:10" x14ac:dyDescent="0.25">
      <c r="A1115" s="9" t="s">
        <v>4876</v>
      </c>
      <c r="B1115" s="9">
        <f>VLOOKUP($A1115,Basis!$A:$P,4,FALSE)</f>
        <v>52.294536000000001</v>
      </c>
      <c r="C1115" s="9">
        <f>VLOOKUP($A1115,Basis!$A:$P,5,FALSE)</f>
        <v>5.2672639999999999</v>
      </c>
      <c r="D1115" s="9" t="str">
        <f>VLOOKUP($A1115,Basis!$A:$P,6,FALSE)</f>
        <v>Bovenmaatweg</v>
      </c>
      <c r="E1115" s="9" t="str">
        <f>VLOOKUP($A1115,Basis!$A:$P,7,FALSE)</f>
        <v>96</v>
      </c>
      <c r="F1115" s="9" t="str">
        <f>VLOOKUP($A1115,Basis!$A:$P,8,FALSE)</f>
        <v>1274RN</v>
      </c>
      <c r="G1115" s="9" t="str">
        <f>VLOOKUP($A1115,Basis!$A:$P,9,FALSE)</f>
        <v>Huizen</v>
      </c>
      <c r="H1115" s="9" t="str">
        <f>VLOOKUP($A1115,Basis!$A:$P,11,FALSE)</f>
        <v>PMD</v>
      </c>
      <c r="I1115" s="9" t="str">
        <f>VLOOKUP($A1115,Basis!$A:$P,13,FALSE)</f>
        <v>OGDUO</v>
      </c>
      <c r="J1115" s="9" t="str">
        <f>VLOOKUP($A1115,Basis!$A:$P,16,FALSE)</f>
        <v>HMIDUO2021</v>
      </c>
    </row>
    <row r="1116" spans="1:10" x14ac:dyDescent="0.25">
      <c r="A1116" s="9" t="s">
        <v>4030</v>
      </c>
      <c r="B1116" s="9">
        <f>VLOOKUP($A1116,Basis!$A:$P,4,FALSE)</f>
        <v>52.295444000000003</v>
      </c>
      <c r="C1116" s="9">
        <f>VLOOKUP($A1116,Basis!$A:$P,5,FALSE)</f>
        <v>5.2683989999999996</v>
      </c>
      <c r="D1116" s="9" t="str">
        <f>VLOOKUP($A1116,Basis!$A:$P,6,FALSE)</f>
        <v>Bovenmaatweg</v>
      </c>
      <c r="E1116" s="9" t="str">
        <f>VLOOKUP($A1116,Basis!$A:$P,7,FALSE)</f>
        <v>178</v>
      </c>
      <c r="F1116" s="9" t="str">
        <f>VLOOKUP($A1116,Basis!$A:$P,8,FALSE)</f>
        <v>1274RR</v>
      </c>
      <c r="G1116" s="9" t="str">
        <f>VLOOKUP($A1116,Basis!$A:$P,9,FALSE)</f>
        <v>Huizen</v>
      </c>
      <c r="H1116" s="9" t="str">
        <f>VLOOKUP($A1116,Basis!$A:$P,11,FALSE)</f>
        <v>GFT</v>
      </c>
      <c r="I1116" s="9" t="str">
        <f>VLOOKUP($A1116,Basis!$A:$P,13,FALSE)</f>
        <v>Bovengronds</v>
      </c>
      <c r="J1116" s="9" t="str">
        <f>VLOOKUP($A1116,Basis!$A:$P,16,FALSE)</f>
        <v>MCBG242020</v>
      </c>
    </row>
    <row r="1117" spans="1:10" x14ac:dyDescent="0.25">
      <c r="A1117" s="9" t="s">
        <v>4034</v>
      </c>
      <c r="B1117" s="9">
        <f>VLOOKUP($A1117,Basis!$A:$P,4,FALSE)</f>
        <v>52.295444488525398</v>
      </c>
      <c r="C1117" s="9">
        <f>VLOOKUP($A1117,Basis!$A:$P,5,FALSE)</f>
        <v>5.2683987617492702</v>
      </c>
      <c r="D1117" s="9" t="str">
        <f>VLOOKUP($A1117,Basis!$A:$P,6,FALSE)</f>
        <v>Bovenmaatweg</v>
      </c>
      <c r="E1117" s="9" t="str">
        <f>VLOOKUP($A1117,Basis!$A:$P,7,FALSE)</f>
        <v>178</v>
      </c>
      <c r="F1117" s="9" t="str">
        <f>VLOOKUP($A1117,Basis!$A:$P,8,FALSE)</f>
        <v>1274RR</v>
      </c>
      <c r="G1117" s="9" t="str">
        <f>VLOOKUP($A1117,Basis!$A:$P,9,FALSE)</f>
        <v>Huizen</v>
      </c>
      <c r="H1117" s="9" t="str">
        <f>VLOOKUP($A1117,Basis!$A:$P,11,FALSE)</f>
        <v>GFT</v>
      </c>
      <c r="I1117" s="9" t="str">
        <f>VLOOKUP($A1117,Basis!$A:$P,13,FALSE)</f>
        <v>Bovengronds</v>
      </c>
      <c r="J1117" s="9" t="str">
        <f>VLOOKUP($A1117,Basis!$A:$P,16,FALSE)</f>
        <v>MCBG242020</v>
      </c>
    </row>
    <row r="1118" spans="1:10" x14ac:dyDescent="0.25">
      <c r="A1118" s="9" t="s">
        <v>4453</v>
      </c>
      <c r="B1118" s="9">
        <f>VLOOKUP($A1118,Basis!$A:$P,4,FALSE)</f>
        <v>52.295444000000003</v>
      </c>
      <c r="C1118" s="9">
        <f>VLOOKUP($A1118,Basis!$A:$P,5,FALSE)</f>
        <v>5.2683989999999996</v>
      </c>
      <c r="D1118" s="9" t="str">
        <f>VLOOKUP($A1118,Basis!$A:$P,6,FALSE)</f>
        <v>Bovenmaatweg</v>
      </c>
      <c r="E1118" s="9" t="str">
        <f>VLOOKUP($A1118,Basis!$A:$P,7,FALSE)</f>
        <v>178</v>
      </c>
      <c r="F1118" s="9" t="str">
        <f>VLOOKUP($A1118,Basis!$A:$P,8,FALSE)</f>
        <v>1274RR</v>
      </c>
      <c r="G1118" s="9" t="str">
        <f>VLOOKUP($A1118,Basis!$A:$P,9,FALSE)</f>
        <v>Huizen</v>
      </c>
      <c r="H1118" s="9" t="str">
        <f>VLOOKUP($A1118,Basis!$A:$P,11,FALSE)</f>
        <v>GFT</v>
      </c>
      <c r="I1118" s="9" t="str">
        <f>VLOOKUP($A1118,Basis!$A:$P,13,FALSE)</f>
        <v>Bovengronds</v>
      </c>
      <c r="J1118" s="9" t="str">
        <f>VLOOKUP($A1118,Basis!$A:$P,16,FALSE)</f>
        <v>MCBG242020</v>
      </c>
    </row>
    <row r="1119" spans="1:10" x14ac:dyDescent="0.25">
      <c r="A1119" s="9" t="s">
        <v>3933</v>
      </c>
      <c r="B1119" s="9">
        <f>VLOOKUP($A1119,Basis!$A:$P,4,FALSE)</f>
        <v>52.295418499999997</v>
      </c>
      <c r="C1119" s="9">
        <f>VLOOKUP($A1119,Basis!$A:$P,5,FALSE)</f>
        <v>5.2685738000000004</v>
      </c>
      <c r="D1119" s="9" t="str">
        <f>VLOOKUP($A1119,Basis!$A:$P,6,FALSE)</f>
        <v>Bovenmaatweg</v>
      </c>
      <c r="E1119" s="9" t="str">
        <f>VLOOKUP($A1119,Basis!$A:$P,7,FALSE)</f>
        <v>178</v>
      </c>
      <c r="F1119" s="9" t="str">
        <f>VLOOKUP($A1119,Basis!$A:$P,8,FALSE)</f>
        <v>1274RR</v>
      </c>
      <c r="G1119" s="9" t="str">
        <f>VLOOKUP($A1119,Basis!$A:$P,9,FALSE)</f>
        <v>Huizen</v>
      </c>
      <c r="H1119" s="9" t="str">
        <f>VLOOKUP($A1119,Basis!$A:$P,11,FALSE)</f>
        <v>REST</v>
      </c>
      <c r="I1119" s="9" t="str">
        <f>VLOOKUP($A1119,Basis!$A:$P,13,FALSE)</f>
        <v>OGDUO</v>
      </c>
      <c r="J1119" s="9" t="str">
        <f>VLOOKUP($A1119,Basis!$A:$P,16,FALSE)</f>
        <v>HMIDUO2021</v>
      </c>
    </row>
    <row r="1120" spans="1:10" x14ac:dyDescent="0.25">
      <c r="A1120" s="9" t="s">
        <v>4937</v>
      </c>
      <c r="B1120" s="9">
        <f>VLOOKUP($A1120,Basis!$A:$P,4,FALSE)</f>
        <v>52.295418499999997</v>
      </c>
      <c r="C1120" s="9">
        <f>VLOOKUP($A1120,Basis!$A:$P,5,FALSE)</f>
        <v>5.2685738000000004</v>
      </c>
      <c r="D1120" s="9" t="str">
        <f>VLOOKUP($A1120,Basis!$A:$P,6,FALSE)</f>
        <v>Bovenmaatweg</v>
      </c>
      <c r="E1120" s="9" t="str">
        <f>VLOOKUP($A1120,Basis!$A:$P,7,FALSE)</f>
        <v>178</v>
      </c>
      <c r="F1120" s="9" t="str">
        <f>VLOOKUP($A1120,Basis!$A:$P,8,FALSE)</f>
        <v>1274RR</v>
      </c>
      <c r="G1120" s="9" t="str">
        <f>VLOOKUP($A1120,Basis!$A:$P,9,FALSE)</f>
        <v>Huizen</v>
      </c>
      <c r="H1120" s="9" t="str">
        <f>VLOOKUP($A1120,Basis!$A:$P,11,FALSE)</f>
        <v>PMD</v>
      </c>
      <c r="I1120" s="9" t="str">
        <f>VLOOKUP($A1120,Basis!$A:$P,13,FALSE)</f>
        <v>OGDUO</v>
      </c>
      <c r="J1120" s="9" t="str">
        <f>VLOOKUP($A1120,Basis!$A:$P,16,FALSE)</f>
        <v>HMIDUO2021</v>
      </c>
    </row>
    <row r="1121" spans="1:10" x14ac:dyDescent="0.25">
      <c r="A1121" s="9" t="s">
        <v>4266</v>
      </c>
      <c r="B1121" s="9">
        <f>VLOOKUP($A1121,Basis!$A:$P,4,FALSE)</f>
        <v>52.296249000000003</v>
      </c>
      <c r="C1121" s="9">
        <f>VLOOKUP($A1121,Basis!$A:$P,5,FALSE)</f>
        <v>5.2695350646972701</v>
      </c>
      <c r="D1121" s="9" t="str">
        <f>VLOOKUP($A1121,Basis!$A:$P,6,FALSE)</f>
        <v>Bovenmaatweg</v>
      </c>
      <c r="E1121" s="9" t="str">
        <f>VLOOKUP($A1121,Basis!$A:$P,7,FALSE)</f>
        <v>230</v>
      </c>
      <c r="F1121" s="9" t="str">
        <f>VLOOKUP($A1121,Basis!$A:$P,8,FALSE)</f>
        <v>1274RT</v>
      </c>
      <c r="G1121" s="9" t="str">
        <f>VLOOKUP($A1121,Basis!$A:$P,9,FALSE)</f>
        <v>Huizen</v>
      </c>
      <c r="H1121" s="9" t="str">
        <f>VLOOKUP($A1121,Basis!$A:$P,11,FALSE)</f>
        <v>GFT</v>
      </c>
      <c r="I1121" s="9" t="str">
        <f>VLOOKUP($A1121,Basis!$A:$P,13,FALSE)</f>
        <v>Bovengronds</v>
      </c>
      <c r="J1121" s="9" t="str">
        <f>VLOOKUP($A1121,Basis!$A:$P,16,FALSE)</f>
        <v>MCBG242020</v>
      </c>
    </row>
    <row r="1122" spans="1:10" x14ac:dyDescent="0.25">
      <c r="A1122" s="9" t="s">
        <v>4457</v>
      </c>
      <c r="B1122" s="9">
        <f>VLOOKUP($A1122,Basis!$A:$P,4,FALSE)</f>
        <v>52.296249000000003</v>
      </c>
      <c r="C1122" s="9">
        <f>VLOOKUP($A1122,Basis!$A:$P,5,FALSE)</f>
        <v>5.2695350000000003</v>
      </c>
      <c r="D1122" s="9" t="str">
        <f>VLOOKUP($A1122,Basis!$A:$P,6,FALSE)</f>
        <v>Bovenmaatweg</v>
      </c>
      <c r="E1122" s="9" t="str">
        <f>VLOOKUP($A1122,Basis!$A:$P,7,FALSE)</f>
        <v>230</v>
      </c>
      <c r="F1122" s="9" t="str">
        <f>VLOOKUP($A1122,Basis!$A:$P,8,FALSE)</f>
        <v>1274RT</v>
      </c>
      <c r="G1122" s="9" t="str">
        <f>VLOOKUP($A1122,Basis!$A:$P,9,FALSE)</f>
        <v>Huizen</v>
      </c>
      <c r="H1122" s="9" t="str">
        <f>VLOOKUP($A1122,Basis!$A:$P,11,FALSE)</f>
        <v>GFT</v>
      </c>
      <c r="I1122" s="9" t="str">
        <f>VLOOKUP($A1122,Basis!$A:$P,13,FALSE)</f>
        <v>Bovengronds</v>
      </c>
      <c r="J1122" s="9" t="str">
        <f>VLOOKUP($A1122,Basis!$A:$P,16,FALSE)</f>
        <v>MCBG242020</v>
      </c>
    </row>
    <row r="1123" spans="1:10" x14ac:dyDescent="0.25">
      <c r="A1123" s="9" t="s">
        <v>2584</v>
      </c>
      <c r="B1123" s="9">
        <f>VLOOKUP($A1123,Basis!$A:$P,4,FALSE)</f>
        <v>52.296129999999998</v>
      </c>
      <c r="C1123" s="9">
        <f>VLOOKUP($A1123,Basis!$A:$P,5,FALSE)</f>
        <v>5.2697019999999997</v>
      </c>
      <c r="D1123" s="9" t="str">
        <f>VLOOKUP($A1123,Basis!$A:$P,6,FALSE)</f>
        <v>Bovenmaatweg</v>
      </c>
      <c r="E1123" s="9" t="str">
        <f>VLOOKUP($A1123,Basis!$A:$P,7,FALSE)</f>
        <v>230</v>
      </c>
      <c r="F1123" s="9" t="str">
        <f>VLOOKUP($A1123,Basis!$A:$P,8,FALSE)</f>
        <v>1274RT</v>
      </c>
      <c r="G1123" s="9" t="str">
        <f>VLOOKUP($A1123,Basis!$A:$P,9,FALSE)</f>
        <v>Huizen</v>
      </c>
      <c r="H1123" s="9" t="str">
        <f>VLOOKUP($A1123,Basis!$A:$P,11,FALSE)</f>
        <v>REST</v>
      </c>
      <c r="I1123" s="9" t="str">
        <f>VLOOKUP($A1123,Basis!$A:$P,13,FALSE)</f>
        <v>Ondergronds</v>
      </c>
      <c r="J1123" s="9" t="str">
        <f>VLOOKUP($A1123,Basis!$A:$P,16,FALSE)</f>
        <v>BAMRUB2015</v>
      </c>
    </row>
    <row r="1124" spans="1:10" x14ac:dyDescent="0.25">
      <c r="A1124" s="9" t="s">
        <v>5242</v>
      </c>
      <c r="B1124" s="9">
        <f>VLOOKUP($A1124,Basis!$A:$P,4,FALSE)</f>
        <v>52.295071999999998</v>
      </c>
      <c r="C1124" s="9">
        <f>VLOOKUP($A1124,Basis!$A:$P,5,FALSE)</f>
        <v>5.2629890000000001</v>
      </c>
      <c r="D1124" s="9" t="str">
        <f>VLOOKUP($A1124,Basis!$A:$P,6,FALSE)</f>
        <v>Oostermeent-Noord</v>
      </c>
      <c r="E1124" s="9" t="str">
        <f>VLOOKUP($A1124,Basis!$A:$P,7,FALSE)</f>
        <v>16</v>
      </c>
      <c r="F1124" s="9" t="str">
        <f>VLOOKUP($A1124,Basis!$A:$P,8,FALSE)</f>
        <v>1274SC</v>
      </c>
      <c r="G1124" s="9" t="str">
        <f>VLOOKUP($A1124,Basis!$A:$P,9,FALSE)</f>
        <v>Huizen</v>
      </c>
      <c r="H1124" s="9" t="str">
        <f>VLOOKUP($A1124,Basis!$A:$P,11,FALSE)</f>
        <v>GLAS</v>
      </c>
      <c r="I1124" s="9" t="str">
        <f>VLOOKUP($A1124,Basis!$A:$P,13,FALSE)</f>
        <v>Ondergronds</v>
      </c>
      <c r="J1124" s="9" t="str">
        <f>VLOOKUP($A1124,Basis!$A:$P,16,FALSE)</f>
        <v>Onbekend</v>
      </c>
    </row>
    <row r="1125" spans="1:10" x14ac:dyDescent="0.25">
      <c r="A1125" s="9" t="s">
        <v>5247</v>
      </c>
      <c r="B1125" s="9">
        <f>VLOOKUP($A1125,Basis!$A:$P,4,FALSE)</f>
        <v>52.295071999999998</v>
      </c>
      <c r="C1125" s="9">
        <f>VLOOKUP($A1125,Basis!$A:$P,5,FALSE)</f>
        <v>5.2629890000000001</v>
      </c>
      <c r="D1125" s="9" t="str">
        <f>VLOOKUP($A1125,Basis!$A:$P,6,FALSE)</f>
        <v>Oostermeent-Noord</v>
      </c>
      <c r="E1125" s="9" t="str">
        <f>VLOOKUP($A1125,Basis!$A:$P,7,FALSE)</f>
        <v>16</v>
      </c>
      <c r="F1125" s="9" t="str">
        <f>VLOOKUP($A1125,Basis!$A:$P,8,FALSE)</f>
        <v>1274SC</v>
      </c>
      <c r="G1125" s="9" t="str">
        <f>VLOOKUP($A1125,Basis!$A:$P,9,FALSE)</f>
        <v>Huizen</v>
      </c>
      <c r="H1125" s="9" t="str">
        <f>VLOOKUP($A1125,Basis!$A:$P,11,FALSE)</f>
        <v>GLAS</v>
      </c>
      <c r="I1125" s="9" t="str">
        <f>VLOOKUP($A1125,Basis!$A:$P,13,FALSE)</f>
        <v>Ondergronds</v>
      </c>
      <c r="J1125" s="9" t="str">
        <f>VLOOKUP($A1125,Basis!$A:$P,16,FALSE)</f>
        <v>Onbekend</v>
      </c>
    </row>
    <row r="1126" spans="1:10" x14ac:dyDescent="0.25">
      <c r="A1126" s="9" t="s">
        <v>5861</v>
      </c>
      <c r="B1126" s="9">
        <f>VLOOKUP($A1126,Basis!$A:$P,4,FALSE)</f>
        <v>52.295071999999998</v>
      </c>
      <c r="C1126" s="9">
        <f>VLOOKUP($A1126,Basis!$A:$P,5,FALSE)</f>
        <v>5.2629890000000001</v>
      </c>
      <c r="D1126" s="9" t="str">
        <f>VLOOKUP($A1126,Basis!$A:$P,6,FALSE)</f>
        <v>Oostermeent-Noord</v>
      </c>
      <c r="E1126" s="9" t="str">
        <f>VLOOKUP($A1126,Basis!$A:$P,7,FALSE)</f>
        <v>16</v>
      </c>
      <c r="F1126" s="9" t="str">
        <f>VLOOKUP($A1126,Basis!$A:$P,8,FALSE)</f>
        <v>1274SC</v>
      </c>
      <c r="G1126" s="9" t="str">
        <f>VLOOKUP($A1126,Basis!$A:$P,9,FALSE)</f>
        <v>Huizen</v>
      </c>
      <c r="H1126" s="9" t="str">
        <f>VLOOKUP($A1126,Basis!$A:$P,11,FALSE)</f>
        <v>OPK</v>
      </c>
      <c r="I1126" s="9" t="str">
        <f>VLOOKUP($A1126,Basis!$A:$P,13,FALSE)</f>
        <v>Ondergronds</v>
      </c>
      <c r="J1126" s="9" t="str">
        <f>VLOOKUP($A1126,Basis!$A:$P,16,FALSE)</f>
        <v>HMISOL2018</v>
      </c>
    </row>
    <row r="1127" spans="1:10" x14ac:dyDescent="0.25">
      <c r="A1127" s="9" t="s">
        <v>2631</v>
      </c>
      <c r="B1127" s="9">
        <f>VLOOKUP($A1127,Basis!$A:$P,4,FALSE)</f>
        <v>52.295071999999998</v>
      </c>
      <c r="C1127" s="9">
        <f>VLOOKUP($A1127,Basis!$A:$P,5,FALSE)</f>
        <v>5.2629890000000001</v>
      </c>
      <c r="D1127" s="9" t="str">
        <f>VLOOKUP($A1127,Basis!$A:$P,6,FALSE)</f>
        <v>Oostermeent-Noord</v>
      </c>
      <c r="E1127" s="9" t="str">
        <f>VLOOKUP($A1127,Basis!$A:$P,7,FALSE)</f>
        <v>16</v>
      </c>
      <c r="F1127" s="9" t="str">
        <f>VLOOKUP($A1127,Basis!$A:$P,8,FALSE)</f>
        <v>1274SC</v>
      </c>
      <c r="G1127" s="9" t="str">
        <f>VLOOKUP($A1127,Basis!$A:$P,9,FALSE)</f>
        <v>Huizen</v>
      </c>
      <c r="H1127" s="9" t="str">
        <f>VLOOKUP($A1127,Basis!$A:$P,11,FALSE)</f>
        <v>REST</v>
      </c>
      <c r="I1127" s="9" t="str">
        <f>VLOOKUP($A1127,Basis!$A:$P,13,FALSE)</f>
        <v>Ondergronds</v>
      </c>
      <c r="J1127" s="9" t="str">
        <f>VLOOKUP($A1127,Basis!$A:$P,16,FALSE)</f>
        <v>HMISOL2018</v>
      </c>
    </row>
    <row r="1128" spans="1:10" x14ac:dyDescent="0.25">
      <c r="A1128" s="9" t="s">
        <v>2639</v>
      </c>
      <c r="B1128" s="9">
        <f>VLOOKUP($A1128,Basis!$A:$P,4,FALSE)</f>
        <v>52.295071999999998</v>
      </c>
      <c r="C1128" s="9">
        <f>VLOOKUP($A1128,Basis!$A:$P,5,FALSE)</f>
        <v>5.2629890000000001</v>
      </c>
      <c r="D1128" s="9" t="str">
        <f>VLOOKUP($A1128,Basis!$A:$P,6,FALSE)</f>
        <v>Oostermeent-Noord</v>
      </c>
      <c r="E1128" s="9" t="str">
        <f>VLOOKUP($A1128,Basis!$A:$P,7,FALSE)</f>
        <v>16</v>
      </c>
      <c r="F1128" s="9" t="str">
        <f>VLOOKUP($A1128,Basis!$A:$P,8,FALSE)</f>
        <v>1274SC</v>
      </c>
      <c r="G1128" s="9" t="str">
        <f>VLOOKUP($A1128,Basis!$A:$P,9,FALSE)</f>
        <v>Huizen</v>
      </c>
      <c r="H1128" s="9" t="str">
        <f>VLOOKUP($A1128,Basis!$A:$P,11,FALSE)</f>
        <v>REST</v>
      </c>
      <c r="I1128" s="9" t="str">
        <f>VLOOKUP($A1128,Basis!$A:$P,13,FALSE)</f>
        <v>Ondergronds</v>
      </c>
      <c r="J1128" s="9" t="str">
        <f>VLOOKUP($A1128,Basis!$A:$P,16,FALSE)</f>
        <v>HMISOL2018</v>
      </c>
    </row>
    <row r="1129" spans="1:10" x14ac:dyDescent="0.25">
      <c r="A1129" s="9" t="s">
        <v>2626</v>
      </c>
      <c r="B1129" s="9">
        <f>VLOOKUP($A1129,Basis!$A:$P,4,FALSE)</f>
        <v>52.295071999999998</v>
      </c>
      <c r="C1129" s="9">
        <f>VLOOKUP($A1129,Basis!$A:$P,5,FALSE)</f>
        <v>5.2629890000000001</v>
      </c>
      <c r="D1129" s="9" t="str">
        <f>VLOOKUP($A1129,Basis!$A:$P,6,FALSE)</f>
        <v>Oostermeent-Noord</v>
      </c>
      <c r="E1129" s="9" t="str">
        <f>VLOOKUP($A1129,Basis!$A:$P,7,FALSE)</f>
        <v>16</v>
      </c>
      <c r="F1129" s="9" t="str">
        <f>VLOOKUP($A1129,Basis!$A:$P,8,FALSE)</f>
        <v>1274SC</v>
      </c>
      <c r="G1129" s="9" t="str">
        <f>VLOOKUP($A1129,Basis!$A:$P,9,FALSE)</f>
        <v>Huizen</v>
      </c>
      <c r="H1129" s="9" t="str">
        <f>VLOOKUP($A1129,Basis!$A:$P,11,FALSE)</f>
        <v>PMD</v>
      </c>
      <c r="I1129" s="9" t="str">
        <f>VLOOKUP($A1129,Basis!$A:$P,13,FALSE)</f>
        <v>Ondergronds</v>
      </c>
      <c r="J1129" s="9" t="str">
        <f>VLOOKUP($A1129,Basis!$A:$P,16,FALSE)</f>
        <v>HMISOL2018</v>
      </c>
    </row>
    <row r="1130" spans="1:10" x14ac:dyDescent="0.25">
      <c r="A1130" s="9" t="s">
        <v>3183</v>
      </c>
      <c r="B1130" s="9">
        <f>VLOOKUP($A1130,Basis!$A:$P,4,FALSE)</f>
        <v>52.294178000000002</v>
      </c>
      <c r="C1130" s="9">
        <f>VLOOKUP($A1130,Basis!$A:$P,5,FALSE)</f>
        <v>5.2644789999999997</v>
      </c>
      <c r="D1130" s="9" t="str">
        <f>VLOOKUP($A1130,Basis!$A:$P,6,FALSE)</f>
        <v>Oostermeent-Zuid</v>
      </c>
      <c r="E1130" s="9" t="str">
        <f>VLOOKUP($A1130,Basis!$A:$P,7,FALSE)</f>
        <v>36</v>
      </c>
      <c r="F1130" s="9" t="str">
        <f>VLOOKUP($A1130,Basis!$A:$P,8,FALSE)</f>
        <v>1274SV</v>
      </c>
      <c r="G1130" s="9" t="str">
        <f>VLOOKUP($A1130,Basis!$A:$P,9,FALSE)</f>
        <v>Huizen</v>
      </c>
      <c r="H1130" s="9" t="str">
        <f>VLOOKUP($A1130,Basis!$A:$P,11,FALSE)</f>
        <v>REST</v>
      </c>
      <c r="I1130" s="9" t="str">
        <f>VLOOKUP($A1130,Basis!$A:$P,13,FALSE)</f>
        <v>OGDUO</v>
      </c>
      <c r="J1130" s="9" t="str">
        <f>VLOOKUP($A1130,Basis!$A:$P,16,FALSE)</f>
        <v>HMIDUO2019</v>
      </c>
    </row>
    <row r="1131" spans="1:10" x14ac:dyDescent="0.25">
      <c r="A1131" s="9" t="s">
        <v>1724</v>
      </c>
      <c r="B1131" s="9">
        <f>VLOOKUP($A1131,Basis!$A:$P,4,FALSE)</f>
        <v>52.294178009033203</v>
      </c>
      <c r="C1131" s="9">
        <f>VLOOKUP($A1131,Basis!$A:$P,5,FALSE)</f>
        <v>5.2644791603088397</v>
      </c>
      <c r="D1131" s="9" t="str">
        <f>VLOOKUP($A1131,Basis!$A:$P,6,FALSE)</f>
        <v>Oostermeent-Zuid</v>
      </c>
      <c r="E1131" s="9" t="str">
        <f>VLOOKUP($A1131,Basis!$A:$P,7,FALSE)</f>
        <v>36</v>
      </c>
      <c r="F1131" s="9" t="str">
        <f>VLOOKUP($A1131,Basis!$A:$P,8,FALSE)</f>
        <v>1274SV</v>
      </c>
      <c r="G1131" s="9" t="str">
        <f>VLOOKUP($A1131,Basis!$A:$P,9,FALSE)</f>
        <v>Huizen</v>
      </c>
      <c r="H1131" s="9" t="str">
        <f>VLOOKUP($A1131,Basis!$A:$P,11,FALSE)</f>
        <v>PMD</v>
      </c>
      <c r="I1131" s="9" t="str">
        <f>VLOOKUP($A1131,Basis!$A:$P,13,FALSE)</f>
        <v>OGDUO</v>
      </c>
      <c r="J1131" s="9" t="str">
        <f>VLOOKUP($A1131,Basis!$A:$P,16,FALSE)</f>
        <v>HMIDUO2019</v>
      </c>
    </row>
    <row r="1132" spans="1:10" x14ac:dyDescent="0.25">
      <c r="A1132" s="9" t="s">
        <v>847</v>
      </c>
      <c r="B1132" s="9">
        <f>VLOOKUP($A1132,Basis!$A:$P,4,FALSE)</f>
        <v>52.292015999999997</v>
      </c>
      <c r="C1132" s="9">
        <f>VLOOKUP($A1132,Basis!$A:$P,5,FALSE)</f>
        <v>5.2647940000000002</v>
      </c>
      <c r="D1132" s="9" t="str">
        <f>VLOOKUP($A1132,Basis!$A:$P,6,FALSE)</f>
        <v>Hoofdweg</v>
      </c>
      <c r="E1132" s="9" t="str">
        <f>VLOOKUP($A1132,Basis!$A:$P,7,FALSE)</f>
        <v>95</v>
      </c>
      <c r="F1132" s="9" t="str">
        <f>VLOOKUP($A1132,Basis!$A:$P,8,FALSE)</f>
        <v>1275AB</v>
      </c>
      <c r="G1132" s="9" t="str">
        <f>VLOOKUP($A1132,Basis!$A:$P,9,FALSE)</f>
        <v>Huizen</v>
      </c>
      <c r="H1132" s="9" t="str">
        <f>VLOOKUP($A1132,Basis!$A:$P,11,FALSE)</f>
        <v>REST</v>
      </c>
      <c r="I1132" s="9" t="str">
        <f>VLOOKUP($A1132,Basis!$A:$P,13,FALSE)</f>
        <v>OGDUO</v>
      </c>
      <c r="J1132" s="9" t="str">
        <f>VLOOKUP($A1132,Basis!$A:$P,16,FALSE)</f>
        <v>HMIDUO2019</v>
      </c>
    </row>
    <row r="1133" spans="1:10" x14ac:dyDescent="0.25">
      <c r="A1133" s="9" t="s">
        <v>885</v>
      </c>
      <c r="B1133" s="9">
        <f>VLOOKUP($A1133,Basis!$A:$P,4,FALSE)</f>
        <v>52.292015999999997</v>
      </c>
      <c r="C1133" s="9">
        <f>VLOOKUP($A1133,Basis!$A:$P,5,FALSE)</f>
        <v>5.2647940000000002</v>
      </c>
      <c r="D1133" s="9" t="str">
        <f>VLOOKUP($A1133,Basis!$A:$P,6,FALSE)</f>
        <v>Hoofdweg</v>
      </c>
      <c r="E1133" s="9" t="str">
        <f>VLOOKUP($A1133,Basis!$A:$P,7,FALSE)</f>
        <v>95</v>
      </c>
      <c r="F1133" s="9" t="str">
        <f>VLOOKUP($A1133,Basis!$A:$P,8,FALSE)</f>
        <v>1275AB</v>
      </c>
      <c r="G1133" s="9" t="str">
        <f>VLOOKUP($A1133,Basis!$A:$P,9,FALSE)</f>
        <v>Huizen</v>
      </c>
      <c r="H1133" s="9" t="str">
        <f>VLOOKUP($A1133,Basis!$A:$P,11,FALSE)</f>
        <v>PMD</v>
      </c>
      <c r="I1133" s="9" t="str">
        <f>VLOOKUP($A1133,Basis!$A:$P,13,FALSE)</f>
        <v>OGDUO</v>
      </c>
      <c r="J1133" s="9" t="str">
        <f>VLOOKUP($A1133,Basis!$A:$P,16,FALSE)</f>
        <v>HMIDUO2019</v>
      </c>
    </row>
    <row r="1134" spans="1:10" x14ac:dyDescent="0.25">
      <c r="A1134" s="9" t="s">
        <v>5670</v>
      </c>
      <c r="B1134" s="9">
        <f>VLOOKUP($A1134,Basis!$A:$P,4,FALSE)</f>
        <v>52.293436</v>
      </c>
      <c r="C1134" s="9">
        <f>VLOOKUP($A1134,Basis!$A:$P,5,FALSE)</f>
        <v>5.2670019999999997</v>
      </c>
      <c r="D1134" s="9" t="str">
        <f>VLOOKUP($A1134,Basis!$A:$P,6,FALSE)</f>
        <v>Hoofdweg</v>
      </c>
      <c r="E1134" s="9" t="str">
        <f>VLOOKUP($A1134,Basis!$A:$P,7,FALSE)</f>
        <v>146</v>
      </c>
      <c r="F1134" s="9" t="str">
        <f>VLOOKUP($A1134,Basis!$A:$P,8,FALSE)</f>
        <v>1275AG</v>
      </c>
      <c r="G1134" s="9" t="str">
        <f>VLOOKUP($A1134,Basis!$A:$P,9,FALSE)</f>
        <v>Huizen</v>
      </c>
      <c r="H1134" s="9" t="str">
        <f>VLOOKUP($A1134,Basis!$A:$P,11,FALSE)</f>
        <v>GLAS</v>
      </c>
      <c r="I1134" s="9" t="str">
        <f>VLOOKUP($A1134,Basis!$A:$P,13,FALSE)</f>
        <v>Bovengronds</v>
      </c>
      <c r="J1134" s="9" t="str">
        <f>VLOOKUP($A1134,Basis!$A:$P,16,FALSE)</f>
        <v>Onbekend</v>
      </c>
    </row>
    <row r="1135" spans="1:10" x14ac:dyDescent="0.25">
      <c r="A1135" s="9" t="s">
        <v>429</v>
      </c>
      <c r="B1135" s="9">
        <f>VLOOKUP($A1135,Basis!$A:$P,4,FALSE)</f>
        <v>52.291439056396499</v>
      </c>
      <c r="C1135" s="9">
        <f>VLOOKUP($A1135,Basis!$A:$P,5,FALSE)</f>
        <v>5.2647647857665998</v>
      </c>
      <c r="D1135" s="9" t="str">
        <f>VLOOKUP($A1135,Basis!$A:$P,6,FALSE)</f>
        <v>Brasem</v>
      </c>
      <c r="E1135" s="9" t="str">
        <f>VLOOKUP($A1135,Basis!$A:$P,7,FALSE)</f>
        <v>45</v>
      </c>
      <c r="F1135" s="9" t="str">
        <f>VLOOKUP($A1135,Basis!$A:$P,8,FALSE)</f>
        <v>1275AJ</v>
      </c>
      <c r="G1135" s="9" t="str">
        <f>VLOOKUP($A1135,Basis!$A:$P,9,FALSE)</f>
        <v>Huizen</v>
      </c>
      <c r="H1135" s="9" t="str">
        <f>VLOOKUP($A1135,Basis!$A:$P,11,FALSE)</f>
        <v>GFT</v>
      </c>
      <c r="I1135" s="9" t="str">
        <f>VLOOKUP($A1135,Basis!$A:$P,13,FALSE)</f>
        <v>Bovengronds</v>
      </c>
      <c r="J1135" s="9" t="str">
        <f>VLOOKUP($A1135,Basis!$A:$P,16,FALSE)</f>
        <v>MCBG242020</v>
      </c>
    </row>
    <row r="1136" spans="1:10" x14ac:dyDescent="0.25">
      <c r="A1136" s="9" t="s">
        <v>2936</v>
      </c>
      <c r="B1136" s="9">
        <f>VLOOKUP($A1136,Basis!$A:$P,4,FALSE)</f>
        <v>52.291439799999999</v>
      </c>
      <c r="C1136" s="9">
        <f>VLOOKUP($A1136,Basis!$A:$P,5,FALSE)</f>
        <v>5.2647655000000002</v>
      </c>
      <c r="D1136" s="9" t="str">
        <f>VLOOKUP($A1136,Basis!$A:$P,6,FALSE)</f>
        <v>Brasem</v>
      </c>
      <c r="E1136" s="9" t="str">
        <f>VLOOKUP($A1136,Basis!$A:$P,7,FALSE)</f>
        <v>45</v>
      </c>
      <c r="F1136" s="9" t="str">
        <f>VLOOKUP($A1136,Basis!$A:$P,8,FALSE)</f>
        <v>1275AJ</v>
      </c>
      <c r="G1136" s="9" t="str">
        <f>VLOOKUP($A1136,Basis!$A:$P,9,FALSE)</f>
        <v>Huizen</v>
      </c>
      <c r="H1136" s="9" t="str">
        <f>VLOOKUP($A1136,Basis!$A:$P,11,FALSE)</f>
        <v>REST</v>
      </c>
      <c r="I1136" s="9" t="str">
        <f>VLOOKUP($A1136,Basis!$A:$P,13,FALSE)</f>
        <v>OGDUO</v>
      </c>
      <c r="J1136" s="9" t="str">
        <f>VLOOKUP($A1136,Basis!$A:$P,16,FALSE)</f>
        <v>HMIDUO2019</v>
      </c>
    </row>
    <row r="1137" spans="1:10" x14ac:dyDescent="0.25">
      <c r="A1137" s="9" t="s">
        <v>72</v>
      </c>
      <c r="B1137" s="9">
        <f>VLOOKUP($A1137,Basis!$A:$P,4,FALSE)</f>
        <v>52.291439056396499</v>
      </c>
      <c r="C1137" s="9">
        <f>VLOOKUP($A1137,Basis!$A:$P,5,FALSE)</f>
        <v>5.2647652626037598</v>
      </c>
      <c r="D1137" s="9" t="str">
        <f>VLOOKUP($A1137,Basis!$A:$P,6,FALSE)</f>
        <v>Brasem</v>
      </c>
      <c r="E1137" s="9" t="str">
        <f>VLOOKUP($A1137,Basis!$A:$P,7,FALSE)</f>
        <v>45</v>
      </c>
      <c r="F1137" s="9" t="str">
        <f>VLOOKUP($A1137,Basis!$A:$P,8,FALSE)</f>
        <v>1275AJ</v>
      </c>
      <c r="G1137" s="9" t="str">
        <f>VLOOKUP($A1137,Basis!$A:$P,9,FALSE)</f>
        <v>Huizen</v>
      </c>
      <c r="H1137" s="9" t="str">
        <f>VLOOKUP($A1137,Basis!$A:$P,11,FALSE)</f>
        <v>PMD</v>
      </c>
      <c r="I1137" s="9" t="str">
        <f>VLOOKUP($A1137,Basis!$A:$P,13,FALSE)</f>
        <v>OGDUO</v>
      </c>
      <c r="J1137" s="9" t="str">
        <f>VLOOKUP($A1137,Basis!$A:$P,16,FALSE)</f>
        <v>HMIDUO2019</v>
      </c>
    </row>
    <row r="1138" spans="1:10" x14ac:dyDescent="0.25">
      <c r="A1138" s="9" t="s">
        <v>507</v>
      </c>
      <c r="B1138" s="9">
        <f>VLOOKUP($A1138,Basis!$A:$P,4,FALSE)</f>
        <v>52.290248870849602</v>
      </c>
      <c r="C1138" s="9">
        <f>VLOOKUP($A1138,Basis!$A:$P,5,FALSE)</f>
        <v>5.2643980979919398</v>
      </c>
      <c r="D1138" s="9" t="str">
        <f>VLOOKUP($A1138,Basis!$A:$P,6,FALSE)</f>
        <v>Zeelt</v>
      </c>
      <c r="E1138" s="9" t="str">
        <f>VLOOKUP($A1138,Basis!$A:$P,7,FALSE)</f>
        <v>59</v>
      </c>
      <c r="F1138" s="9" t="str">
        <f>VLOOKUP($A1138,Basis!$A:$P,8,FALSE)</f>
        <v>1275AR</v>
      </c>
      <c r="G1138" s="9" t="str">
        <f>VLOOKUP($A1138,Basis!$A:$P,9,FALSE)</f>
        <v>Huizen</v>
      </c>
      <c r="H1138" s="9" t="str">
        <f>VLOOKUP($A1138,Basis!$A:$P,11,FALSE)</f>
        <v>GFT</v>
      </c>
      <c r="I1138" s="9" t="str">
        <f>VLOOKUP($A1138,Basis!$A:$P,13,FALSE)</f>
        <v>Bovengronds</v>
      </c>
      <c r="J1138" s="9" t="str">
        <f>VLOOKUP($A1138,Basis!$A:$P,16,FALSE)</f>
        <v>MCBG242020</v>
      </c>
    </row>
    <row r="1139" spans="1:10" x14ac:dyDescent="0.25">
      <c r="A1139" s="9" t="s">
        <v>1347</v>
      </c>
      <c r="B1139" s="9">
        <f>VLOOKUP($A1139,Basis!$A:$P,4,FALSE)</f>
        <v>52.290248870849602</v>
      </c>
      <c r="C1139" s="9">
        <f>VLOOKUP($A1139,Basis!$A:$P,5,FALSE)</f>
        <v>5.2643980979919398</v>
      </c>
      <c r="D1139" s="9" t="str">
        <f>VLOOKUP($A1139,Basis!$A:$P,6,FALSE)</f>
        <v>Zeelt</v>
      </c>
      <c r="E1139" s="9" t="str">
        <f>VLOOKUP($A1139,Basis!$A:$P,7,FALSE)</f>
        <v>59</v>
      </c>
      <c r="F1139" s="9" t="str">
        <f>VLOOKUP($A1139,Basis!$A:$P,8,FALSE)</f>
        <v>1275AR</v>
      </c>
      <c r="G1139" s="9" t="str">
        <f>VLOOKUP($A1139,Basis!$A:$P,9,FALSE)</f>
        <v>Huizen</v>
      </c>
      <c r="H1139" s="9" t="str">
        <f>VLOOKUP($A1139,Basis!$A:$P,11,FALSE)</f>
        <v>GFT</v>
      </c>
      <c r="I1139" s="9" t="str">
        <f>VLOOKUP($A1139,Basis!$A:$P,13,FALSE)</f>
        <v>Bovengronds</v>
      </c>
      <c r="J1139" s="9" t="str">
        <f>VLOOKUP($A1139,Basis!$A:$P,16,FALSE)</f>
        <v>MCBG242020</v>
      </c>
    </row>
    <row r="1140" spans="1:10" x14ac:dyDescent="0.25">
      <c r="A1140" s="9" t="s">
        <v>3110</v>
      </c>
      <c r="B1140" s="9">
        <f>VLOOKUP($A1140,Basis!$A:$P,4,FALSE)</f>
        <v>52.290250499999999</v>
      </c>
      <c r="C1140" s="9">
        <f>VLOOKUP($A1140,Basis!$A:$P,5,FALSE)</f>
        <v>5.2643981000000002</v>
      </c>
      <c r="D1140" s="9" t="str">
        <f>VLOOKUP($A1140,Basis!$A:$P,6,FALSE)</f>
        <v>Zeelt</v>
      </c>
      <c r="E1140" s="9" t="str">
        <f>VLOOKUP($A1140,Basis!$A:$P,7,FALSE)</f>
        <v>59</v>
      </c>
      <c r="F1140" s="9" t="str">
        <f>VLOOKUP($A1140,Basis!$A:$P,8,FALSE)</f>
        <v>1275AR</v>
      </c>
      <c r="G1140" s="9" t="str">
        <f>VLOOKUP($A1140,Basis!$A:$P,9,FALSE)</f>
        <v>Huizen</v>
      </c>
      <c r="H1140" s="9" t="str">
        <f>VLOOKUP($A1140,Basis!$A:$P,11,FALSE)</f>
        <v>REST</v>
      </c>
      <c r="I1140" s="9" t="str">
        <f>VLOOKUP($A1140,Basis!$A:$P,13,FALSE)</f>
        <v>OGDUO</v>
      </c>
      <c r="J1140" s="9" t="str">
        <f>VLOOKUP($A1140,Basis!$A:$P,16,FALSE)</f>
        <v>HMIDUO2019</v>
      </c>
    </row>
    <row r="1141" spans="1:10" x14ac:dyDescent="0.25">
      <c r="A1141" s="9" t="s">
        <v>141</v>
      </c>
      <c r="B1141" s="9">
        <f>VLOOKUP($A1141,Basis!$A:$P,4,FALSE)</f>
        <v>52.290248870849602</v>
      </c>
      <c r="C1141" s="9">
        <f>VLOOKUP($A1141,Basis!$A:$P,5,FALSE)</f>
        <v>5.2643980979919398</v>
      </c>
      <c r="D1141" s="9" t="str">
        <f>VLOOKUP($A1141,Basis!$A:$P,6,FALSE)</f>
        <v>Zeelt</v>
      </c>
      <c r="E1141" s="9" t="str">
        <f>VLOOKUP($A1141,Basis!$A:$P,7,FALSE)</f>
        <v>59</v>
      </c>
      <c r="F1141" s="9" t="str">
        <f>VLOOKUP($A1141,Basis!$A:$P,8,FALSE)</f>
        <v>1275AR</v>
      </c>
      <c r="G1141" s="9" t="str">
        <f>VLOOKUP($A1141,Basis!$A:$P,9,FALSE)</f>
        <v>Huizen</v>
      </c>
      <c r="H1141" s="9" t="str">
        <f>VLOOKUP($A1141,Basis!$A:$P,11,FALSE)</f>
        <v>PMD</v>
      </c>
      <c r="I1141" s="9" t="str">
        <f>VLOOKUP($A1141,Basis!$A:$P,13,FALSE)</f>
        <v>OGDUO</v>
      </c>
      <c r="J1141" s="9" t="str">
        <f>VLOOKUP($A1141,Basis!$A:$P,16,FALSE)</f>
        <v>HMIDUO2019</v>
      </c>
    </row>
    <row r="1142" spans="1:10" x14ac:dyDescent="0.25">
      <c r="A1142" s="9" t="s">
        <v>5674</v>
      </c>
      <c r="B1142" s="9">
        <f>VLOOKUP($A1142,Basis!$A:$P,4,FALSE)</f>
        <v>52.289335000000001</v>
      </c>
      <c r="C1142" s="9">
        <f>VLOOKUP($A1142,Basis!$A:$P,5,FALSE)</f>
        <v>5.2592449999999999</v>
      </c>
      <c r="D1142" s="9" t="str">
        <f>VLOOKUP($A1142,Basis!$A:$P,6,FALSE)</f>
        <v>Kruin</v>
      </c>
      <c r="E1142" s="9" t="str">
        <f>VLOOKUP($A1142,Basis!$A:$P,7,FALSE)</f>
        <v>57</v>
      </c>
      <c r="F1142" s="9" t="str">
        <f>VLOOKUP($A1142,Basis!$A:$P,8,FALSE)</f>
        <v>1275AZ</v>
      </c>
      <c r="G1142" s="9" t="str">
        <f>VLOOKUP($A1142,Basis!$A:$P,9,FALSE)</f>
        <v>Huizen</v>
      </c>
      <c r="H1142" s="9" t="str">
        <f>VLOOKUP($A1142,Basis!$A:$P,11,FALSE)</f>
        <v>GLAS</v>
      </c>
      <c r="I1142" s="9" t="str">
        <f>VLOOKUP($A1142,Basis!$A:$P,13,FALSE)</f>
        <v>Bovengronds</v>
      </c>
      <c r="J1142" s="9" t="str">
        <f>VLOOKUP($A1142,Basis!$A:$P,16,FALSE)</f>
        <v>Onbekend</v>
      </c>
    </row>
    <row r="1143" spans="1:10" x14ac:dyDescent="0.25">
      <c r="A1143" s="9" t="s">
        <v>4552</v>
      </c>
      <c r="B1143" s="9">
        <f>VLOOKUP($A1143,Basis!$A:$P,4,FALSE)</f>
        <v>52.291519000000001</v>
      </c>
      <c r="C1143" s="9">
        <f>VLOOKUP($A1143,Basis!$A:$P,5,FALSE)</f>
        <v>5.2615600000000002</v>
      </c>
      <c r="D1143" s="9" t="str">
        <f>VLOOKUP($A1143,Basis!$A:$P,6,FALSE)</f>
        <v>Duivenvoorde</v>
      </c>
      <c r="E1143" s="9" t="str">
        <f>VLOOKUP($A1143,Basis!$A:$P,7,FALSE)</f>
        <v>24</v>
      </c>
      <c r="F1143" s="9" t="str">
        <f>VLOOKUP($A1143,Basis!$A:$P,8,FALSE)</f>
        <v>1275DB</v>
      </c>
      <c r="G1143" s="9" t="str">
        <f>VLOOKUP($A1143,Basis!$A:$P,9,FALSE)</f>
        <v>Huizen</v>
      </c>
      <c r="H1143" s="9" t="str">
        <f>VLOOKUP($A1143,Basis!$A:$P,11,FALSE)</f>
        <v>GFT</v>
      </c>
      <c r="I1143" s="9" t="str">
        <f>VLOOKUP($A1143,Basis!$A:$P,13,FALSE)</f>
        <v>Bovengronds</v>
      </c>
      <c r="J1143" s="9" t="str">
        <f>VLOOKUP($A1143,Basis!$A:$P,16,FALSE)</f>
        <v>MCBG242022</v>
      </c>
    </row>
    <row r="1144" spans="1:10" x14ac:dyDescent="0.25">
      <c r="A1144" s="9" t="s">
        <v>3728</v>
      </c>
      <c r="B1144" s="9">
        <f>VLOOKUP($A1144,Basis!$A:$P,4,FALSE)</f>
        <v>52.291519000000001</v>
      </c>
      <c r="C1144" s="9">
        <f>VLOOKUP($A1144,Basis!$A:$P,5,FALSE)</f>
        <v>5.2615600000000002</v>
      </c>
      <c r="D1144" s="9" t="str">
        <f>VLOOKUP($A1144,Basis!$A:$P,6,FALSE)</f>
        <v>Duivenvoorde</v>
      </c>
      <c r="E1144" s="9" t="str">
        <f>VLOOKUP($A1144,Basis!$A:$P,7,FALSE)</f>
        <v>24</v>
      </c>
      <c r="F1144" s="9" t="str">
        <f>VLOOKUP($A1144,Basis!$A:$P,8,FALSE)</f>
        <v>1275DB</v>
      </c>
      <c r="G1144" s="9" t="str">
        <f>VLOOKUP($A1144,Basis!$A:$P,9,FALSE)</f>
        <v>Huizen</v>
      </c>
      <c r="H1144" s="9" t="str">
        <f>VLOOKUP($A1144,Basis!$A:$P,11,FALSE)</f>
        <v>REST</v>
      </c>
      <c r="I1144" s="9" t="str">
        <f>VLOOKUP($A1144,Basis!$A:$P,13,FALSE)</f>
        <v>OGDUO</v>
      </c>
      <c r="J1144" s="9" t="str">
        <f>VLOOKUP($A1144,Basis!$A:$P,16,FALSE)</f>
        <v>HMIDUO2022</v>
      </c>
    </row>
    <row r="1145" spans="1:10" x14ac:dyDescent="0.25">
      <c r="A1145" s="9" t="s">
        <v>4689</v>
      </c>
      <c r="B1145" s="9">
        <f>VLOOKUP($A1145,Basis!$A:$P,4,FALSE)</f>
        <v>52.291519000000001</v>
      </c>
      <c r="C1145" s="9">
        <f>VLOOKUP($A1145,Basis!$A:$P,5,FALSE)</f>
        <v>5.2615600000000002</v>
      </c>
      <c r="D1145" s="9" t="str">
        <f>VLOOKUP($A1145,Basis!$A:$P,6,FALSE)</f>
        <v>Duivenvoorde</v>
      </c>
      <c r="E1145" s="9" t="str">
        <f>VLOOKUP($A1145,Basis!$A:$P,7,FALSE)</f>
        <v>24</v>
      </c>
      <c r="F1145" s="9" t="str">
        <f>VLOOKUP($A1145,Basis!$A:$P,8,FALSE)</f>
        <v>1275DB</v>
      </c>
      <c r="G1145" s="9" t="str">
        <f>VLOOKUP($A1145,Basis!$A:$P,9,FALSE)</f>
        <v>Huizen</v>
      </c>
      <c r="H1145" s="9" t="str">
        <f>VLOOKUP($A1145,Basis!$A:$P,11,FALSE)</f>
        <v>PMD</v>
      </c>
      <c r="I1145" s="9" t="str">
        <f>VLOOKUP($A1145,Basis!$A:$P,13,FALSE)</f>
        <v>OGDUO</v>
      </c>
      <c r="J1145" s="9" t="str">
        <f>VLOOKUP($A1145,Basis!$A:$P,16,FALSE)</f>
        <v>HMIDUO2022</v>
      </c>
    </row>
    <row r="1146" spans="1:10" x14ac:dyDescent="0.25">
      <c r="A1146" s="9" t="s">
        <v>1322</v>
      </c>
      <c r="B1146" s="9">
        <f>VLOOKUP($A1146,Basis!$A:$P,4,FALSE)</f>
        <v>52.292507171630902</v>
      </c>
      <c r="C1146" s="9">
        <f>VLOOKUP($A1146,Basis!$A:$P,5,FALSE)</f>
        <v>5.2612438201904297</v>
      </c>
      <c r="D1146" s="9" t="str">
        <f>VLOOKUP($A1146,Basis!$A:$P,6,FALSE)</f>
        <v>Radboud</v>
      </c>
      <c r="E1146" s="9" t="str">
        <f>VLOOKUP($A1146,Basis!$A:$P,7,FALSE)</f>
        <v>1</v>
      </c>
      <c r="F1146" s="9" t="str">
        <f>VLOOKUP($A1146,Basis!$A:$P,8,FALSE)</f>
        <v>1275DK</v>
      </c>
      <c r="G1146" s="9" t="str">
        <f>VLOOKUP($A1146,Basis!$A:$P,9,FALSE)</f>
        <v>Huizen</v>
      </c>
      <c r="H1146" s="9" t="str">
        <f>VLOOKUP($A1146,Basis!$A:$P,11,FALSE)</f>
        <v>GFT</v>
      </c>
      <c r="I1146" s="9" t="str">
        <f>VLOOKUP($A1146,Basis!$A:$P,13,FALSE)</f>
        <v>Bovengronds</v>
      </c>
      <c r="J1146" s="9" t="str">
        <f>VLOOKUP($A1146,Basis!$A:$P,16,FALSE)</f>
        <v>MCBG242020</v>
      </c>
    </row>
    <row r="1147" spans="1:10" x14ac:dyDescent="0.25">
      <c r="A1147" s="9" t="s">
        <v>2454</v>
      </c>
      <c r="B1147" s="9">
        <f>VLOOKUP($A1147,Basis!$A:$P,4,FALSE)</f>
        <v>52.292505900000002</v>
      </c>
      <c r="C1147" s="9">
        <f>VLOOKUP($A1147,Basis!$A:$P,5,FALSE)</f>
        <v>5.2612439999999996</v>
      </c>
      <c r="D1147" s="9" t="str">
        <f>VLOOKUP($A1147,Basis!$A:$P,6,FALSE)</f>
        <v>Radboud</v>
      </c>
      <c r="E1147" s="9" t="str">
        <f>VLOOKUP($A1147,Basis!$A:$P,7,FALSE)</f>
        <v>1</v>
      </c>
      <c r="F1147" s="9" t="str">
        <f>VLOOKUP($A1147,Basis!$A:$P,8,FALSE)</f>
        <v>1275DK</v>
      </c>
      <c r="G1147" s="9" t="str">
        <f>VLOOKUP($A1147,Basis!$A:$P,9,FALSE)</f>
        <v>Huizen</v>
      </c>
      <c r="H1147" s="9" t="str">
        <f>VLOOKUP($A1147,Basis!$A:$P,11,FALSE)</f>
        <v>REST</v>
      </c>
      <c r="I1147" s="9" t="str">
        <f>VLOOKUP($A1147,Basis!$A:$P,13,FALSE)</f>
        <v>Ondergronds</v>
      </c>
      <c r="J1147" s="9" t="str">
        <f>VLOOKUP($A1147,Basis!$A:$P,16,FALSE)</f>
        <v>HMISOL2018</v>
      </c>
    </row>
    <row r="1148" spans="1:10" x14ac:dyDescent="0.25">
      <c r="A1148" s="9" t="s">
        <v>2446</v>
      </c>
      <c r="B1148" s="9">
        <f>VLOOKUP($A1148,Basis!$A:$P,4,FALSE)</f>
        <v>52.292505900000002</v>
      </c>
      <c r="C1148" s="9">
        <f>VLOOKUP($A1148,Basis!$A:$P,5,FALSE)</f>
        <v>5.2612439999999996</v>
      </c>
      <c r="D1148" s="9" t="str">
        <f>VLOOKUP($A1148,Basis!$A:$P,6,FALSE)</f>
        <v>Radboud</v>
      </c>
      <c r="E1148" s="9" t="str">
        <f>VLOOKUP($A1148,Basis!$A:$P,7,FALSE)</f>
        <v>1</v>
      </c>
      <c r="F1148" s="9" t="str">
        <f>VLOOKUP($A1148,Basis!$A:$P,8,FALSE)</f>
        <v>1275DK</v>
      </c>
      <c r="G1148" s="9" t="str">
        <f>VLOOKUP($A1148,Basis!$A:$P,9,FALSE)</f>
        <v>Huizen</v>
      </c>
      <c r="H1148" s="9" t="str">
        <f>VLOOKUP($A1148,Basis!$A:$P,11,FALSE)</f>
        <v>PMD</v>
      </c>
      <c r="I1148" s="9" t="str">
        <f>VLOOKUP($A1148,Basis!$A:$P,13,FALSE)</f>
        <v>Ondergronds</v>
      </c>
      <c r="J1148" s="9" t="str">
        <f>VLOOKUP($A1148,Basis!$A:$P,16,FALSE)</f>
        <v>HMISOL2018</v>
      </c>
    </row>
    <row r="1149" spans="1:10" x14ac:dyDescent="0.25">
      <c r="A1149" s="9" t="s">
        <v>1342</v>
      </c>
      <c r="B1149" s="9">
        <f>VLOOKUP($A1149,Basis!$A:$P,4,FALSE)</f>
        <v>52.292141000000001</v>
      </c>
      <c r="C1149" s="9">
        <f>VLOOKUP($A1149,Basis!$A:$P,5,FALSE)</f>
        <v>5.2627439999999996</v>
      </c>
      <c r="D1149" s="9" t="str">
        <f>VLOOKUP($A1149,Basis!$A:$P,6,FALSE)</f>
        <v>Brederode</v>
      </c>
      <c r="E1149" s="9" t="str">
        <f>VLOOKUP($A1149,Basis!$A:$P,7,FALSE)</f>
        <v>24</v>
      </c>
      <c r="F1149" s="9" t="str">
        <f>VLOOKUP($A1149,Basis!$A:$P,8,FALSE)</f>
        <v>1275DM</v>
      </c>
      <c r="G1149" s="9" t="str">
        <f>VLOOKUP($A1149,Basis!$A:$P,9,FALSE)</f>
        <v>Huizen</v>
      </c>
      <c r="H1149" s="9" t="str">
        <f>VLOOKUP($A1149,Basis!$A:$P,11,FALSE)</f>
        <v>GFT</v>
      </c>
      <c r="I1149" s="9" t="str">
        <f>VLOOKUP($A1149,Basis!$A:$P,13,FALSE)</f>
        <v>Bovengronds</v>
      </c>
      <c r="J1149" s="9" t="str">
        <f>VLOOKUP($A1149,Basis!$A:$P,16,FALSE)</f>
        <v>MCBG242020</v>
      </c>
    </row>
    <row r="1150" spans="1:10" x14ac:dyDescent="0.25">
      <c r="A1150" s="9" t="s">
        <v>591</v>
      </c>
      <c r="B1150" s="9">
        <f>VLOOKUP($A1150,Basis!$A:$P,4,FALSE)</f>
        <v>52.292141000000001</v>
      </c>
      <c r="C1150" s="9">
        <f>VLOOKUP($A1150,Basis!$A:$P,5,FALSE)</f>
        <v>5.2627439999999996</v>
      </c>
      <c r="D1150" s="9" t="str">
        <f>VLOOKUP($A1150,Basis!$A:$P,6,FALSE)</f>
        <v>Brederode</v>
      </c>
      <c r="E1150" s="9" t="str">
        <f>VLOOKUP($A1150,Basis!$A:$P,7,FALSE)</f>
        <v>24</v>
      </c>
      <c r="F1150" s="9" t="str">
        <f>VLOOKUP($A1150,Basis!$A:$P,8,FALSE)</f>
        <v>1275DM</v>
      </c>
      <c r="G1150" s="9" t="str">
        <f>VLOOKUP($A1150,Basis!$A:$P,9,FALSE)</f>
        <v>Huizen</v>
      </c>
      <c r="H1150" s="9" t="str">
        <f>VLOOKUP($A1150,Basis!$A:$P,11,FALSE)</f>
        <v>REST</v>
      </c>
      <c r="I1150" s="9" t="str">
        <f>VLOOKUP($A1150,Basis!$A:$P,13,FALSE)</f>
        <v>OGDUO</v>
      </c>
      <c r="J1150" s="9" t="str">
        <f>VLOOKUP($A1150,Basis!$A:$P,16,FALSE)</f>
        <v>HMIDUO2019</v>
      </c>
    </row>
    <row r="1151" spans="1:10" x14ac:dyDescent="0.25">
      <c r="A1151" s="9" t="s">
        <v>1701</v>
      </c>
      <c r="B1151" s="9">
        <f>VLOOKUP($A1151,Basis!$A:$P,4,FALSE)</f>
        <v>52.292141000000001</v>
      </c>
      <c r="C1151" s="9">
        <f>VLOOKUP($A1151,Basis!$A:$P,5,FALSE)</f>
        <v>5.2627439999999996</v>
      </c>
      <c r="D1151" s="9" t="str">
        <f>VLOOKUP($A1151,Basis!$A:$P,6,FALSE)</f>
        <v>Brederode</v>
      </c>
      <c r="E1151" s="9" t="str">
        <f>VLOOKUP($A1151,Basis!$A:$P,7,FALSE)</f>
        <v>24</v>
      </c>
      <c r="F1151" s="9" t="str">
        <f>VLOOKUP($A1151,Basis!$A:$P,8,FALSE)</f>
        <v>1275DM</v>
      </c>
      <c r="G1151" s="9" t="str">
        <f>VLOOKUP($A1151,Basis!$A:$P,9,FALSE)</f>
        <v>Huizen</v>
      </c>
      <c r="H1151" s="9" t="str">
        <f>VLOOKUP($A1151,Basis!$A:$P,11,FALSE)</f>
        <v>PMD</v>
      </c>
      <c r="I1151" s="9" t="str">
        <f>VLOOKUP($A1151,Basis!$A:$P,13,FALSE)</f>
        <v>OGDUO</v>
      </c>
      <c r="J1151" s="9" t="str">
        <f>VLOOKUP($A1151,Basis!$A:$P,16,FALSE)</f>
        <v>HMIDUO2019</v>
      </c>
    </row>
    <row r="1152" spans="1:10" x14ac:dyDescent="0.25">
      <c r="A1152" s="9" t="s">
        <v>1520</v>
      </c>
      <c r="B1152" s="9">
        <f>VLOOKUP($A1152,Basis!$A:$P,4,FALSE)</f>
        <v>52.292594000000001</v>
      </c>
      <c r="C1152" s="9">
        <f>VLOOKUP($A1152,Basis!$A:$P,5,FALSE)</f>
        <v>5.262994</v>
      </c>
      <c r="D1152" s="9" t="str">
        <f>VLOOKUP($A1152,Basis!$A:$P,6,FALSE)</f>
        <v>Eeshof</v>
      </c>
      <c r="E1152" s="9" t="str">
        <f>VLOOKUP($A1152,Basis!$A:$P,7,FALSE)</f>
        <v>115</v>
      </c>
      <c r="F1152" s="9" t="str">
        <f>VLOOKUP($A1152,Basis!$A:$P,8,FALSE)</f>
        <v>1275DR</v>
      </c>
      <c r="G1152" s="9" t="str">
        <f>VLOOKUP($A1152,Basis!$A:$P,9,FALSE)</f>
        <v>Huizen</v>
      </c>
      <c r="H1152" s="9" t="str">
        <f>VLOOKUP($A1152,Basis!$A:$P,11,FALSE)</f>
        <v>GFT</v>
      </c>
      <c r="I1152" s="9" t="str">
        <f>VLOOKUP($A1152,Basis!$A:$P,13,FALSE)</f>
        <v>Bovengronds</v>
      </c>
      <c r="J1152" s="9" t="str">
        <f>VLOOKUP($A1152,Basis!$A:$P,16,FALSE)</f>
        <v>MCBG242022</v>
      </c>
    </row>
    <row r="1153" spans="1:10" x14ac:dyDescent="0.25">
      <c r="A1153" s="9" t="s">
        <v>3765</v>
      </c>
      <c r="B1153" s="9">
        <f>VLOOKUP($A1153,Basis!$A:$P,4,FALSE)</f>
        <v>52.292594010990399</v>
      </c>
      <c r="C1153" s="9">
        <f>VLOOKUP($A1153,Basis!$A:$P,5,FALSE)</f>
        <v>5.2629924751867199</v>
      </c>
      <c r="D1153" s="9" t="str">
        <f>VLOOKUP($A1153,Basis!$A:$P,6,FALSE)</f>
        <v>Eeshof</v>
      </c>
      <c r="E1153" s="9" t="str">
        <f>VLOOKUP($A1153,Basis!$A:$P,7,FALSE)</f>
        <v>115</v>
      </c>
      <c r="F1153" s="9" t="str">
        <f>VLOOKUP($A1153,Basis!$A:$P,8,FALSE)</f>
        <v>1275DR</v>
      </c>
      <c r="G1153" s="9" t="str">
        <f>VLOOKUP($A1153,Basis!$A:$P,9,FALSE)</f>
        <v>Huizen</v>
      </c>
      <c r="H1153" s="9" t="str">
        <f>VLOOKUP($A1153,Basis!$A:$P,11,FALSE)</f>
        <v>REST</v>
      </c>
      <c r="I1153" s="9" t="str">
        <f>VLOOKUP($A1153,Basis!$A:$P,13,FALSE)</f>
        <v>OGDUO</v>
      </c>
      <c r="J1153" s="9" t="str">
        <f>VLOOKUP($A1153,Basis!$A:$P,16,FALSE)</f>
        <v>HMIDUO2022</v>
      </c>
    </row>
    <row r="1154" spans="1:10" x14ac:dyDescent="0.25">
      <c r="A1154" s="9" t="s">
        <v>4704</v>
      </c>
      <c r="B1154" s="9">
        <f>VLOOKUP($A1154,Basis!$A:$P,4,FALSE)</f>
        <v>52.292589999999997</v>
      </c>
      <c r="C1154" s="9">
        <f>VLOOKUP($A1154,Basis!$A:$P,5,FALSE)</f>
        <v>5.2629919999999997</v>
      </c>
      <c r="D1154" s="9" t="str">
        <f>VLOOKUP($A1154,Basis!$A:$P,6,FALSE)</f>
        <v>Eeshof</v>
      </c>
      <c r="E1154" s="9" t="str">
        <f>VLOOKUP($A1154,Basis!$A:$P,7,FALSE)</f>
        <v>115</v>
      </c>
      <c r="F1154" s="9" t="str">
        <f>VLOOKUP($A1154,Basis!$A:$P,8,FALSE)</f>
        <v>1275DR</v>
      </c>
      <c r="G1154" s="9" t="str">
        <f>VLOOKUP($A1154,Basis!$A:$P,9,FALSE)</f>
        <v>Huizen</v>
      </c>
      <c r="H1154" s="9" t="str">
        <f>VLOOKUP($A1154,Basis!$A:$P,11,FALSE)</f>
        <v>PMD</v>
      </c>
      <c r="I1154" s="9" t="str">
        <f>VLOOKUP($A1154,Basis!$A:$P,13,FALSE)</f>
        <v>OGDUO</v>
      </c>
      <c r="J1154" s="9" t="str">
        <f>VLOOKUP($A1154,Basis!$A:$P,16,FALSE)</f>
        <v>HMIDUO2022</v>
      </c>
    </row>
    <row r="1155" spans="1:10" x14ac:dyDescent="0.25">
      <c r="A1155" s="9" t="s">
        <v>4285</v>
      </c>
      <c r="B1155" s="9">
        <f>VLOOKUP($A1155,Basis!$A:$P,4,FALSE)</f>
        <v>52.293422698974602</v>
      </c>
      <c r="C1155" s="9">
        <f>VLOOKUP($A1155,Basis!$A:$P,5,FALSE)</f>
        <v>5.2636027336120597</v>
      </c>
      <c r="D1155" s="9" t="str">
        <f>VLOOKUP($A1155,Basis!$A:$P,6,FALSE)</f>
        <v>Amstenrade</v>
      </c>
      <c r="E1155" s="9" t="str">
        <f>VLOOKUP($A1155,Basis!$A:$P,7,FALSE)</f>
        <v>15</v>
      </c>
      <c r="F1155" s="9" t="str">
        <f>VLOOKUP($A1155,Basis!$A:$P,8,FALSE)</f>
        <v>1275DS</v>
      </c>
      <c r="G1155" s="9" t="str">
        <f>VLOOKUP($A1155,Basis!$A:$P,9,FALSE)</f>
        <v>Huizen</v>
      </c>
      <c r="H1155" s="9" t="str">
        <f>VLOOKUP($A1155,Basis!$A:$P,11,FALSE)</f>
        <v>GFT</v>
      </c>
      <c r="I1155" s="9" t="str">
        <f>VLOOKUP($A1155,Basis!$A:$P,13,FALSE)</f>
        <v>Bovengronds</v>
      </c>
      <c r="J1155" s="9" t="str">
        <f>VLOOKUP($A1155,Basis!$A:$P,16,FALSE)</f>
        <v>MCBG242020</v>
      </c>
    </row>
    <row r="1156" spans="1:10" x14ac:dyDescent="0.25">
      <c r="A1156" s="9" t="s">
        <v>4196</v>
      </c>
      <c r="B1156" s="9">
        <f>VLOOKUP($A1156,Basis!$A:$P,4,FALSE)</f>
        <v>52.293422698974602</v>
      </c>
      <c r="C1156" s="9">
        <f>VLOOKUP($A1156,Basis!$A:$P,5,FALSE)</f>
        <v>5.2636027336120597</v>
      </c>
      <c r="D1156" s="9" t="str">
        <f>VLOOKUP($A1156,Basis!$A:$P,6,FALSE)</f>
        <v>Amstenrade</v>
      </c>
      <c r="E1156" s="9" t="str">
        <f>VLOOKUP($A1156,Basis!$A:$P,7,FALSE)</f>
        <v>15</v>
      </c>
      <c r="F1156" s="9" t="str">
        <f>VLOOKUP($A1156,Basis!$A:$P,8,FALSE)</f>
        <v>1275DS</v>
      </c>
      <c r="G1156" s="9" t="str">
        <f>VLOOKUP($A1156,Basis!$A:$P,9,FALSE)</f>
        <v>Huizen</v>
      </c>
      <c r="H1156" s="9" t="str">
        <f>VLOOKUP($A1156,Basis!$A:$P,11,FALSE)</f>
        <v>GFT</v>
      </c>
      <c r="I1156" s="9" t="str">
        <f>VLOOKUP($A1156,Basis!$A:$P,13,FALSE)</f>
        <v>Bovengronds</v>
      </c>
      <c r="J1156" s="9" t="str">
        <f>VLOOKUP($A1156,Basis!$A:$P,16,FALSE)</f>
        <v>MCBG242020</v>
      </c>
    </row>
    <row r="1157" spans="1:10" x14ac:dyDescent="0.25">
      <c r="A1157" s="9" t="s">
        <v>2607</v>
      </c>
      <c r="B1157" s="9">
        <f>VLOOKUP($A1157,Basis!$A:$P,4,FALSE)</f>
        <v>52.293423300000001</v>
      </c>
      <c r="C1157" s="9">
        <f>VLOOKUP($A1157,Basis!$A:$P,5,FALSE)</f>
        <v>5.2636025000000002</v>
      </c>
      <c r="D1157" s="9" t="str">
        <f>VLOOKUP($A1157,Basis!$A:$P,6,FALSE)</f>
        <v>Amstenrade</v>
      </c>
      <c r="E1157" s="9" t="str">
        <f>VLOOKUP($A1157,Basis!$A:$P,7,FALSE)</f>
        <v>15</v>
      </c>
      <c r="F1157" s="9" t="str">
        <f>VLOOKUP($A1157,Basis!$A:$P,8,FALSE)</f>
        <v>1275DS</v>
      </c>
      <c r="G1157" s="9" t="str">
        <f>VLOOKUP($A1157,Basis!$A:$P,9,FALSE)</f>
        <v>Huizen</v>
      </c>
      <c r="H1157" s="9" t="str">
        <f>VLOOKUP($A1157,Basis!$A:$P,11,FALSE)</f>
        <v>REST</v>
      </c>
      <c r="I1157" s="9" t="str">
        <f>VLOOKUP($A1157,Basis!$A:$P,13,FALSE)</f>
        <v>Ondergronds</v>
      </c>
      <c r="J1157" s="9" t="str">
        <f>VLOOKUP($A1157,Basis!$A:$P,16,FALSE)</f>
        <v>HMISOL2018</v>
      </c>
    </row>
    <row r="1158" spans="1:10" x14ac:dyDescent="0.25">
      <c r="A1158" s="9" t="s">
        <v>2624</v>
      </c>
      <c r="B1158" s="9">
        <f>VLOOKUP($A1158,Basis!$A:$P,4,FALSE)</f>
        <v>52.293423300000001</v>
      </c>
      <c r="C1158" s="9">
        <f>VLOOKUP($A1158,Basis!$A:$P,5,FALSE)</f>
        <v>5.2636025000000002</v>
      </c>
      <c r="D1158" s="9" t="str">
        <f>VLOOKUP($A1158,Basis!$A:$P,6,FALSE)</f>
        <v>Amstenrade</v>
      </c>
      <c r="E1158" s="9" t="str">
        <f>VLOOKUP($A1158,Basis!$A:$P,7,FALSE)</f>
        <v>15</v>
      </c>
      <c r="F1158" s="9" t="str">
        <f>VLOOKUP($A1158,Basis!$A:$P,8,FALSE)</f>
        <v>1275DS</v>
      </c>
      <c r="G1158" s="9" t="str">
        <f>VLOOKUP($A1158,Basis!$A:$P,9,FALSE)</f>
        <v>Huizen</v>
      </c>
      <c r="H1158" s="9" t="str">
        <f>VLOOKUP($A1158,Basis!$A:$P,11,FALSE)</f>
        <v>PMD</v>
      </c>
      <c r="I1158" s="9" t="str">
        <f>VLOOKUP($A1158,Basis!$A:$P,13,FALSE)</f>
        <v>Ondergronds</v>
      </c>
      <c r="J1158" s="9" t="str">
        <f>VLOOKUP($A1158,Basis!$A:$P,16,FALSE)</f>
        <v>HMISOL2018</v>
      </c>
    </row>
    <row r="1159" spans="1:10" x14ac:dyDescent="0.25">
      <c r="A1159" s="9" t="s">
        <v>3152</v>
      </c>
      <c r="B1159" s="9">
        <f>VLOOKUP($A1159,Basis!$A:$P,4,FALSE)</f>
        <v>52.293372499999997</v>
      </c>
      <c r="C1159" s="9">
        <f>VLOOKUP($A1159,Basis!$A:$P,5,FALSE)</f>
        <v>5.2646804999999999</v>
      </c>
      <c r="D1159" s="9" t="str">
        <f>VLOOKUP($A1159,Basis!$A:$P,6,FALSE)</f>
        <v>Groeneveld</v>
      </c>
      <c r="E1159" s="9" t="str">
        <f>VLOOKUP($A1159,Basis!$A:$P,7,FALSE)</f>
        <v>43</v>
      </c>
      <c r="F1159" s="9" t="str">
        <f>VLOOKUP($A1159,Basis!$A:$P,8,FALSE)</f>
        <v>1275DW</v>
      </c>
      <c r="G1159" s="9" t="str">
        <f>VLOOKUP($A1159,Basis!$A:$P,9,FALSE)</f>
        <v>Huizen</v>
      </c>
      <c r="H1159" s="9" t="str">
        <f>VLOOKUP($A1159,Basis!$A:$P,11,FALSE)</f>
        <v>REST</v>
      </c>
      <c r="I1159" s="9" t="str">
        <f>VLOOKUP($A1159,Basis!$A:$P,13,FALSE)</f>
        <v>OGDUO</v>
      </c>
      <c r="J1159" s="9" t="str">
        <f>VLOOKUP($A1159,Basis!$A:$P,16,FALSE)</f>
        <v>HMIDUO2018</v>
      </c>
    </row>
    <row r="1160" spans="1:10" x14ac:dyDescent="0.25">
      <c r="A1160" s="9" t="s">
        <v>2178</v>
      </c>
      <c r="B1160" s="9">
        <f>VLOOKUP($A1160,Basis!$A:$P,4,FALSE)</f>
        <v>52.293372499999997</v>
      </c>
      <c r="C1160" s="9">
        <f>VLOOKUP($A1160,Basis!$A:$P,5,FALSE)</f>
        <v>5.2646804999999999</v>
      </c>
      <c r="D1160" s="9" t="str">
        <f>VLOOKUP($A1160,Basis!$A:$P,6,FALSE)</f>
        <v>Groeneveld</v>
      </c>
      <c r="E1160" s="9" t="str">
        <f>VLOOKUP($A1160,Basis!$A:$P,7,FALSE)</f>
        <v>43</v>
      </c>
      <c r="F1160" s="9" t="str">
        <f>VLOOKUP($A1160,Basis!$A:$P,8,FALSE)</f>
        <v>1275DW</v>
      </c>
      <c r="G1160" s="9" t="str">
        <f>VLOOKUP($A1160,Basis!$A:$P,9,FALSE)</f>
        <v>Huizen</v>
      </c>
      <c r="H1160" s="9" t="str">
        <f>VLOOKUP($A1160,Basis!$A:$P,11,FALSE)</f>
        <v>PMD</v>
      </c>
      <c r="I1160" s="9" t="str">
        <f>VLOOKUP($A1160,Basis!$A:$P,13,FALSE)</f>
        <v>OGDUO</v>
      </c>
      <c r="J1160" s="9" t="str">
        <f>VLOOKUP($A1160,Basis!$A:$P,16,FALSE)</f>
        <v>HMIDUO2018</v>
      </c>
    </row>
    <row r="1161" spans="1:10" x14ac:dyDescent="0.25">
      <c r="A1161" s="9" t="s">
        <v>2484</v>
      </c>
      <c r="B1161" s="9">
        <f>VLOOKUP($A1161,Basis!$A:$P,4,FALSE)</f>
        <v>52.2956316126998</v>
      </c>
      <c r="C1161" s="9">
        <f>VLOOKUP($A1161,Basis!$A:$P,5,FALSE)</f>
        <v>5.2496047318030596</v>
      </c>
      <c r="D1161" s="9" t="str">
        <f>VLOOKUP($A1161,Basis!$A:$P,6,FALSE)</f>
        <v>Akkerweg</v>
      </c>
      <c r="E1161" s="9" t="str">
        <f>VLOOKUP($A1161,Basis!$A:$P,7,FALSE)</f>
        <v>1</v>
      </c>
      <c r="F1161" s="9" t="str">
        <f>VLOOKUP($A1161,Basis!$A:$P,8,FALSE)</f>
        <v>1276BA</v>
      </c>
      <c r="G1161" s="9" t="str">
        <f>VLOOKUP($A1161,Basis!$A:$P,9,FALSE)</f>
        <v>Huizen</v>
      </c>
      <c r="H1161" s="9" t="str">
        <f>VLOOKUP($A1161,Basis!$A:$P,11,FALSE)</f>
        <v>REST</v>
      </c>
      <c r="I1161" s="9" t="str">
        <f>VLOOKUP($A1161,Basis!$A:$P,13,FALSE)</f>
        <v>Ondergronds</v>
      </c>
      <c r="J1161" s="9" t="str">
        <f>VLOOKUP($A1161,Basis!$A:$P,16,FALSE)</f>
        <v>BAMRUB2018</v>
      </c>
    </row>
    <row r="1162" spans="1:10" x14ac:dyDescent="0.25">
      <c r="A1162" s="9" t="s">
        <v>2768</v>
      </c>
      <c r="B1162" s="9">
        <f>VLOOKUP($A1162,Basis!$A:$P,4,FALSE)</f>
        <v>52.291722083513001</v>
      </c>
      <c r="C1162" s="9">
        <f>VLOOKUP($A1162,Basis!$A:$P,5,FALSE)</f>
        <v>5.2530714869548101</v>
      </c>
      <c r="D1162" s="9" t="str">
        <f>VLOOKUP($A1162,Basis!$A:$P,6,FALSE)</f>
        <v>Kotter</v>
      </c>
      <c r="E1162" s="9" t="str">
        <f>VLOOKUP($A1162,Basis!$A:$P,7,FALSE)</f>
        <v>24</v>
      </c>
      <c r="F1162" s="9" t="str">
        <f>VLOOKUP($A1162,Basis!$A:$P,8,FALSE)</f>
        <v>1276CE</v>
      </c>
      <c r="G1162" s="9" t="str">
        <f>VLOOKUP($A1162,Basis!$A:$P,9,FALSE)</f>
        <v>Huizen</v>
      </c>
      <c r="H1162" s="9" t="str">
        <f>VLOOKUP($A1162,Basis!$A:$P,11,FALSE)</f>
        <v>REST</v>
      </c>
      <c r="I1162" s="9" t="str">
        <f>VLOOKUP($A1162,Basis!$A:$P,13,FALSE)</f>
        <v>OGDUO</v>
      </c>
      <c r="J1162" s="9" t="str">
        <f>VLOOKUP($A1162,Basis!$A:$P,16,FALSE)</f>
        <v>HMIDUO2019</v>
      </c>
    </row>
    <row r="1163" spans="1:10" x14ac:dyDescent="0.25">
      <c r="A1163" s="9" t="s">
        <v>853</v>
      </c>
      <c r="B1163" s="9">
        <f>VLOOKUP($A1163,Basis!$A:$P,4,FALSE)</f>
        <v>52.291847229003899</v>
      </c>
      <c r="C1163" s="9">
        <f>VLOOKUP($A1163,Basis!$A:$P,5,FALSE)</f>
        <v>5.2531328201293901</v>
      </c>
      <c r="D1163" s="9" t="str">
        <f>VLOOKUP($A1163,Basis!$A:$P,6,FALSE)</f>
        <v>Kotter</v>
      </c>
      <c r="E1163" s="9" t="str">
        <f>VLOOKUP($A1163,Basis!$A:$P,7,FALSE)</f>
        <v>24</v>
      </c>
      <c r="F1163" s="9" t="str">
        <f>VLOOKUP($A1163,Basis!$A:$P,8,FALSE)</f>
        <v>1276CE</v>
      </c>
      <c r="G1163" s="9" t="str">
        <f>VLOOKUP($A1163,Basis!$A:$P,9,FALSE)</f>
        <v>Huizen</v>
      </c>
      <c r="H1163" s="9" t="str">
        <f>VLOOKUP($A1163,Basis!$A:$P,11,FALSE)</f>
        <v>PMD</v>
      </c>
      <c r="I1163" s="9" t="str">
        <f>VLOOKUP($A1163,Basis!$A:$P,13,FALSE)</f>
        <v>OGDUO</v>
      </c>
      <c r="J1163" s="9" t="str">
        <f>VLOOKUP($A1163,Basis!$A:$P,16,FALSE)</f>
        <v>HMIDUO2019</v>
      </c>
    </row>
    <row r="1164" spans="1:10" x14ac:dyDescent="0.25">
      <c r="A1164" s="9" t="s">
        <v>3707</v>
      </c>
      <c r="B1164" s="9">
        <f>VLOOKUP($A1164,Basis!$A:$P,4,FALSE)</f>
        <v>52.291896999999999</v>
      </c>
      <c r="C1164" s="9">
        <f>VLOOKUP($A1164,Basis!$A:$P,5,FALSE)</f>
        <v>5.2549200000000003</v>
      </c>
      <c r="D1164" s="9" t="str">
        <f>VLOOKUP($A1164,Basis!$A:$P,6,FALSE)</f>
        <v>Kostmand</v>
      </c>
      <c r="E1164" s="9" t="str">
        <f>VLOOKUP($A1164,Basis!$A:$P,7,FALSE)</f>
        <v>13</v>
      </c>
      <c r="F1164" s="9" t="str">
        <f>VLOOKUP($A1164,Basis!$A:$P,8,FALSE)</f>
        <v>1276CG</v>
      </c>
      <c r="G1164" s="9" t="str">
        <f>VLOOKUP($A1164,Basis!$A:$P,9,FALSE)</f>
        <v>Huizen</v>
      </c>
      <c r="H1164" s="9" t="str">
        <f>VLOOKUP($A1164,Basis!$A:$P,11,FALSE)</f>
        <v>OPK</v>
      </c>
      <c r="I1164" s="9" t="str">
        <f>VLOOKUP($A1164,Basis!$A:$P,13,FALSE)</f>
        <v>Ondergronds</v>
      </c>
      <c r="J1164" s="9" t="str">
        <f>VLOOKUP($A1164,Basis!$A:$P,16,FALSE)</f>
        <v>HMISOL2020</v>
      </c>
    </row>
    <row r="1165" spans="1:10" x14ac:dyDescent="0.25">
      <c r="A1165" s="9" t="s">
        <v>2622</v>
      </c>
      <c r="B1165" s="9">
        <f>VLOOKUP($A1165,Basis!$A:$P,4,FALSE)</f>
        <v>52.291896999999999</v>
      </c>
      <c r="C1165" s="9">
        <f>VLOOKUP($A1165,Basis!$A:$P,5,FALSE)</f>
        <v>5.2549200000000003</v>
      </c>
      <c r="D1165" s="9" t="str">
        <f>VLOOKUP($A1165,Basis!$A:$P,6,FALSE)</f>
        <v>Kostmand</v>
      </c>
      <c r="E1165" s="9" t="str">
        <f>VLOOKUP($A1165,Basis!$A:$P,7,FALSE)</f>
        <v>13</v>
      </c>
      <c r="F1165" s="9" t="str">
        <f>VLOOKUP($A1165,Basis!$A:$P,8,FALSE)</f>
        <v>1276CG</v>
      </c>
      <c r="G1165" s="9" t="str">
        <f>VLOOKUP($A1165,Basis!$A:$P,9,FALSE)</f>
        <v>Huizen</v>
      </c>
      <c r="H1165" s="9" t="str">
        <f>VLOOKUP($A1165,Basis!$A:$P,11,FALSE)</f>
        <v>REST</v>
      </c>
      <c r="I1165" s="9" t="str">
        <f>VLOOKUP($A1165,Basis!$A:$P,13,FALSE)</f>
        <v>Ondergronds</v>
      </c>
      <c r="J1165" s="9" t="str">
        <f>VLOOKUP($A1165,Basis!$A:$P,16,FALSE)</f>
        <v>HMISOL2018</v>
      </c>
    </row>
    <row r="1166" spans="1:10" x14ac:dyDescent="0.25">
      <c r="A1166" s="9" t="s">
        <v>2612</v>
      </c>
      <c r="B1166" s="9">
        <f>VLOOKUP($A1166,Basis!$A:$P,4,FALSE)</f>
        <v>52.291896999999999</v>
      </c>
      <c r="C1166" s="9">
        <f>VLOOKUP($A1166,Basis!$A:$P,5,FALSE)</f>
        <v>5.2549200000000003</v>
      </c>
      <c r="D1166" s="9" t="str">
        <f>VLOOKUP($A1166,Basis!$A:$P,6,FALSE)</f>
        <v>Kostmand</v>
      </c>
      <c r="E1166" s="9" t="str">
        <f>VLOOKUP($A1166,Basis!$A:$P,7,FALSE)</f>
        <v>13</v>
      </c>
      <c r="F1166" s="9" t="str">
        <f>VLOOKUP($A1166,Basis!$A:$P,8,FALSE)</f>
        <v>1276CG</v>
      </c>
      <c r="G1166" s="9" t="str">
        <f>VLOOKUP($A1166,Basis!$A:$P,9,FALSE)</f>
        <v>Huizen</v>
      </c>
      <c r="H1166" s="9" t="str">
        <f>VLOOKUP($A1166,Basis!$A:$P,11,FALSE)</f>
        <v>REST</v>
      </c>
      <c r="I1166" s="9" t="str">
        <f>VLOOKUP($A1166,Basis!$A:$P,13,FALSE)</f>
        <v>Ondergronds</v>
      </c>
      <c r="J1166" s="9" t="str">
        <f>VLOOKUP($A1166,Basis!$A:$P,16,FALSE)</f>
        <v>HMISOL2018</v>
      </c>
    </row>
    <row r="1167" spans="1:10" x14ac:dyDescent="0.25">
      <c r="A1167" s="9" t="s">
        <v>3191</v>
      </c>
      <c r="B1167" s="9">
        <f>VLOOKUP($A1167,Basis!$A:$P,4,FALSE)</f>
        <v>52.291896999999999</v>
      </c>
      <c r="C1167" s="9">
        <f>VLOOKUP($A1167,Basis!$A:$P,5,FALSE)</f>
        <v>5.2549200000000003</v>
      </c>
      <c r="D1167" s="9" t="str">
        <f>VLOOKUP($A1167,Basis!$A:$P,6,FALSE)</f>
        <v>Kostmand</v>
      </c>
      <c r="E1167" s="9" t="str">
        <f>VLOOKUP($A1167,Basis!$A:$P,7,FALSE)</f>
        <v>13</v>
      </c>
      <c r="F1167" s="9" t="str">
        <f>VLOOKUP($A1167,Basis!$A:$P,8,FALSE)</f>
        <v>1276CG</v>
      </c>
      <c r="G1167" s="9" t="str">
        <f>VLOOKUP($A1167,Basis!$A:$P,9,FALSE)</f>
        <v>Huizen</v>
      </c>
      <c r="H1167" s="9" t="str">
        <f>VLOOKUP($A1167,Basis!$A:$P,11,FALSE)</f>
        <v>PMD</v>
      </c>
      <c r="I1167" s="9" t="str">
        <f>VLOOKUP($A1167,Basis!$A:$P,13,FALSE)</f>
        <v>Ondergronds</v>
      </c>
      <c r="J1167" s="9" t="str">
        <f>VLOOKUP($A1167,Basis!$A:$P,16,FALSE)</f>
        <v>HMISOL2018</v>
      </c>
    </row>
    <row r="1168" spans="1:10" x14ac:dyDescent="0.25">
      <c r="A1168" s="9" t="s">
        <v>5249</v>
      </c>
      <c r="B1168" s="9">
        <f>VLOOKUP($A1168,Basis!$A:$P,4,FALSE)</f>
        <v>52.291473000000003</v>
      </c>
      <c r="C1168" s="9">
        <f>VLOOKUP($A1168,Basis!$A:$P,5,FALSE)</f>
        <v>5.2544069999999996</v>
      </c>
      <c r="D1168" s="9" t="str">
        <f>VLOOKUP($A1168,Basis!$A:$P,6,FALSE)</f>
        <v>Kostmand</v>
      </c>
      <c r="E1168" s="9" t="str">
        <f>VLOOKUP($A1168,Basis!$A:$P,7,FALSE)</f>
        <v>33</v>
      </c>
      <c r="F1168" s="9" t="str">
        <f>VLOOKUP($A1168,Basis!$A:$P,8,FALSE)</f>
        <v>1276CH</v>
      </c>
      <c r="G1168" s="9" t="str">
        <f>VLOOKUP($A1168,Basis!$A:$P,9,FALSE)</f>
        <v>Huizen</v>
      </c>
      <c r="H1168" s="9" t="str">
        <f>VLOOKUP($A1168,Basis!$A:$P,11,FALSE)</f>
        <v>GLAS</v>
      </c>
      <c r="I1168" s="9" t="str">
        <f>VLOOKUP($A1168,Basis!$A:$P,13,FALSE)</f>
        <v>Ondergronds</v>
      </c>
      <c r="J1168" s="9" t="str">
        <f>VLOOKUP($A1168,Basis!$A:$P,16,FALSE)</f>
        <v>Onbekend</v>
      </c>
    </row>
    <row r="1169" spans="1:10" x14ac:dyDescent="0.25">
      <c r="A1169" s="9" t="s">
        <v>5251</v>
      </c>
      <c r="B1169" s="9">
        <f>VLOOKUP($A1169,Basis!$A:$P,4,FALSE)</f>
        <v>52.291473000000003</v>
      </c>
      <c r="C1169" s="9">
        <f>VLOOKUP($A1169,Basis!$A:$P,5,FALSE)</f>
        <v>5.2544069999999996</v>
      </c>
      <c r="D1169" s="9" t="str">
        <f>VLOOKUP($A1169,Basis!$A:$P,6,FALSE)</f>
        <v>Kostmand</v>
      </c>
      <c r="E1169" s="9" t="str">
        <f>VLOOKUP($A1169,Basis!$A:$P,7,FALSE)</f>
        <v>33</v>
      </c>
      <c r="F1169" s="9" t="str">
        <f>VLOOKUP($A1169,Basis!$A:$P,8,FALSE)</f>
        <v>1276CH</v>
      </c>
      <c r="G1169" s="9" t="str">
        <f>VLOOKUP($A1169,Basis!$A:$P,9,FALSE)</f>
        <v>Huizen</v>
      </c>
      <c r="H1169" s="9" t="str">
        <f>VLOOKUP($A1169,Basis!$A:$P,11,FALSE)</f>
        <v>GLAS</v>
      </c>
      <c r="I1169" s="9" t="str">
        <f>VLOOKUP($A1169,Basis!$A:$P,13,FALSE)</f>
        <v>Ondergronds</v>
      </c>
      <c r="J1169" s="9" t="str">
        <f>VLOOKUP($A1169,Basis!$A:$P,16,FALSE)</f>
        <v>Onbekend</v>
      </c>
    </row>
    <row r="1170" spans="1:10" x14ac:dyDescent="0.25">
      <c r="A1170" s="9" t="s">
        <v>5253</v>
      </c>
      <c r="B1170" s="9">
        <f>VLOOKUP($A1170,Basis!$A:$P,4,FALSE)</f>
        <v>52.291473000000003</v>
      </c>
      <c r="C1170" s="9">
        <f>VLOOKUP($A1170,Basis!$A:$P,5,FALSE)</f>
        <v>5.2544069999999996</v>
      </c>
      <c r="D1170" s="9" t="str">
        <f>VLOOKUP($A1170,Basis!$A:$P,6,FALSE)</f>
        <v>Kostmand</v>
      </c>
      <c r="E1170" s="9" t="str">
        <f>VLOOKUP($A1170,Basis!$A:$P,7,FALSE)</f>
        <v>33</v>
      </c>
      <c r="F1170" s="9" t="str">
        <f>VLOOKUP($A1170,Basis!$A:$P,8,FALSE)</f>
        <v>1276CH</v>
      </c>
      <c r="G1170" s="9" t="str">
        <f>VLOOKUP($A1170,Basis!$A:$P,9,FALSE)</f>
        <v>Huizen</v>
      </c>
      <c r="H1170" s="9" t="str">
        <f>VLOOKUP($A1170,Basis!$A:$P,11,FALSE)</f>
        <v>GLAS</v>
      </c>
      <c r="I1170" s="9" t="str">
        <f>VLOOKUP($A1170,Basis!$A:$P,13,FALSE)</f>
        <v>Ondergronds</v>
      </c>
      <c r="J1170" s="9" t="str">
        <f>VLOOKUP($A1170,Basis!$A:$P,16,FALSE)</f>
        <v>Onbekend</v>
      </c>
    </row>
    <row r="1171" spans="1:10" x14ac:dyDescent="0.25">
      <c r="A1171" s="9" t="s">
        <v>3588</v>
      </c>
      <c r="B1171" s="9">
        <f>VLOOKUP($A1171,Basis!$A:$P,4,FALSE)</f>
        <v>52.291473000000003</v>
      </c>
      <c r="C1171" s="9">
        <f>VLOOKUP($A1171,Basis!$A:$P,5,FALSE)</f>
        <v>5.2544069999999996</v>
      </c>
      <c r="D1171" s="9" t="str">
        <f>VLOOKUP($A1171,Basis!$A:$P,6,FALSE)</f>
        <v>Kostmand</v>
      </c>
      <c r="E1171" s="9" t="str">
        <f>VLOOKUP($A1171,Basis!$A:$P,7,FALSE)</f>
        <v>33</v>
      </c>
      <c r="F1171" s="9" t="str">
        <f>VLOOKUP($A1171,Basis!$A:$P,8,FALSE)</f>
        <v>1276CH</v>
      </c>
      <c r="G1171" s="9" t="str">
        <f>VLOOKUP($A1171,Basis!$A:$P,9,FALSE)</f>
        <v>Huizen</v>
      </c>
      <c r="H1171" s="9" t="str">
        <f>VLOOKUP($A1171,Basis!$A:$P,11,FALSE)</f>
        <v>PMD</v>
      </c>
      <c r="I1171" s="9" t="str">
        <f>VLOOKUP($A1171,Basis!$A:$P,13,FALSE)</f>
        <v>Ondergronds</v>
      </c>
      <c r="J1171" s="9" t="str">
        <f>VLOOKUP($A1171,Basis!$A:$P,16,FALSE)</f>
        <v>HMISOL2020</v>
      </c>
    </row>
    <row r="1172" spans="1:10" x14ac:dyDescent="0.25">
      <c r="A1172" s="9" t="s">
        <v>1507</v>
      </c>
      <c r="B1172" s="9">
        <f>VLOOKUP($A1172,Basis!$A:$P,4,FALSE)</f>
        <v>52.294750213622997</v>
      </c>
      <c r="C1172" s="9">
        <f>VLOOKUP($A1172,Basis!$A:$P,5,FALSE)</f>
        <v>5.2515301704406703</v>
      </c>
      <c r="D1172" s="9" t="str">
        <f>VLOOKUP($A1172,Basis!$A:$P,6,FALSE)</f>
        <v>Akkerweg</v>
      </c>
      <c r="E1172" s="9" t="str">
        <f>VLOOKUP($A1172,Basis!$A:$P,7,FALSE)</f>
        <v>59</v>
      </c>
      <c r="F1172" s="9" t="str">
        <f>VLOOKUP($A1172,Basis!$A:$P,8,FALSE)</f>
        <v>1276DD</v>
      </c>
      <c r="G1172" s="9" t="str">
        <f>VLOOKUP($A1172,Basis!$A:$P,9,FALSE)</f>
        <v>Huizen</v>
      </c>
      <c r="H1172" s="9" t="str">
        <f>VLOOKUP($A1172,Basis!$A:$P,11,FALSE)</f>
        <v>GFT</v>
      </c>
      <c r="I1172" s="9" t="str">
        <f>VLOOKUP($A1172,Basis!$A:$P,13,FALSE)</f>
        <v>Bovengronds</v>
      </c>
      <c r="J1172" s="9" t="str">
        <f>VLOOKUP($A1172,Basis!$A:$P,16,FALSE)</f>
        <v>MCBG242019</v>
      </c>
    </row>
    <row r="1173" spans="1:10" x14ac:dyDescent="0.25">
      <c r="A1173" s="9" t="s">
        <v>4210</v>
      </c>
      <c r="B1173" s="9">
        <f>VLOOKUP($A1173,Basis!$A:$P,4,FALSE)</f>
        <v>52.294750213622997</v>
      </c>
      <c r="C1173" s="9">
        <f>VLOOKUP($A1173,Basis!$A:$P,5,FALSE)</f>
        <v>5.2515301704406703</v>
      </c>
      <c r="D1173" s="9" t="str">
        <f>VLOOKUP($A1173,Basis!$A:$P,6,FALSE)</f>
        <v>Akkerweg</v>
      </c>
      <c r="E1173" s="9" t="str">
        <f>VLOOKUP($A1173,Basis!$A:$P,7,FALSE)</f>
        <v>59</v>
      </c>
      <c r="F1173" s="9" t="str">
        <f>VLOOKUP($A1173,Basis!$A:$P,8,FALSE)</f>
        <v>1276DD</v>
      </c>
      <c r="G1173" s="9" t="str">
        <f>VLOOKUP($A1173,Basis!$A:$P,9,FALSE)</f>
        <v>Huizen</v>
      </c>
      <c r="H1173" s="9" t="str">
        <f>VLOOKUP($A1173,Basis!$A:$P,11,FALSE)</f>
        <v>GFT</v>
      </c>
      <c r="I1173" s="9" t="str">
        <f>VLOOKUP($A1173,Basis!$A:$P,13,FALSE)</f>
        <v>Bovengronds</v>
      </c>
      <c r="J1173" s="9" t="str">
        <f>VLOOKUP($A1173,Basis!$A:$P,16,FALSE)</f>
        <v>MCBG242021</v>
      </c>
    </row>
    <row r="1174" spans="1:10" x14ac:dyDescent="0.25">
      <c r="A1174" s="9" t="s">
        <v>629</v>
      </c>
      <c r="B1174" s="9">
        <f>VLOOKUP($A1174,Basis!$A:$P,4,FALSE)</f>
        <v>52.294750213622997</v>
      </c>
      <c r="C1174" s="9">
        <f>VLOOKUP($A1174,Basis!$A:$P,5,FALSE)</f>
        <v>5.2515301704406703</v>
      </c>
      <c r="D1174" s="9" t="str">
        <f>VLOOKUP($A1174,Basis!$A:$P,6,FALSE)</f>
        <v>Akkerweg</v>
      </c>
      <c r="E1174" s="9" t="str">
        <f>VLOOKUP($A1174,Basis!$A:$P,7,FALSE)</f>
        <v>59</v>
      </c>
      <c r="F1174" s="9" t="str">
        <f>VLOOKUP($A1174,Basis!$A:$P,8,FALSE)</f>
        <v>1276DD</v>
      </c>
      <c r="G1174" s="9" t="str">
        <f>VLOOKUP($A1174,Basis!$A:$P,9,FALSE)</f>
        <v>Huizen</v>
      </c>
      <c r="H1174" s="9" t="str">
        <f>VLOOKUP($A1174,Basis!$A:$P,11,FALSE)</f>
        <v>OPK</v>
      </c>
      <c r="I1174" s="9" t="str">
        <f>VLOOKUP($A1174,Basis!$A:$P,13,FALSE)</f>
        <v>Ondergronds</v>
      </c>
      <c r="J1174" s="9" t="str">
        <f>VLOOKUP($A1174,Basis!$A:$P,16,FALSE)</f>
        <v>HMISOL2018</v>
      </c>
    </row>
    <row r="1175" spans="1:10" x14ac:dyDescent="0.25">
      <c r="A1175" s="9" t="s">
        <v>967</v>
      </c>
      <c r="B1175" s="9">
        <f>VLOOKUP($A1175,Basis!$A:$P,4,FALSE)</f>
        <v>52.294750213622997</v>
      </c>
      <c r="C1175" s="9">
        <f>VLOOKUP($A1175,Basis!$A:$P,5,FALSE)</f>
        <v>5.2515301704406703</v>
      </c>
      <c r="D1175" s="9" t="str">
        <f>VLOOKUP($A1175,Basis!$A:$P,6,FALSE)</f>
        <v>Akkerweg</v>
      </c>
      <c r="E1175" s="9" t="str">
        <f>VLOOKUP($A1175,Basis!$A:$P,7,FALSE)</f>
        <v>59</v>
      </c>
      <c r="F1175" s="9" t="str">
        <f>VLOOKUP($A1175,Basis!$A:$P,8,FALSE)</f>
        <v>1276DD</v>
      </c>
      <c r="G1175" s="9" t="str">
        <f>VLOOKUP($A1175,Basis!$A:$P,9,FALSE)</f>
        <v>Huizen</v>
      </c>
      <c r="H1175" s="9" t="str">
        <f>VLOOKUP($A1175,Basis!$A:$P,11,FALSE)</f>
        <v>REST</v>
      </c>
      <c r="I1175" s="9" t="str">
        <f>VLOOKUP($A1175,Basis!$A:$P,13,FALSE)</f>
        <v>OGDUO</v>
      </c>
      <c r="J1175" s="9" t="str">
        <f>VLOOKUP($A1175,Basis!$A:$P,16,FALSE)</f>
        <v>HMIDUO2019</v>
      </c>
    </row>
    <row r="1176" spans="1:10" x14ac:dyDescent="0.25">
      <c r="A1176" s="9" t="s">
        <v>969</v>
      </c>
      <c r="B1176" s="9">
        <f>VLOOKUP($A1176,Basis!$A:$P,4,FALSE)</f>
        <v>52.294750213622997</v>
      </c>
      <c r="C1176" s="9">
        <f>VLOOKUP($A1176,Basis!$A:$P,5,FALSE)</f>
        <v>5.2515301704406703</v>
      </c>
      <c r="D1176" s="9" t="str">
        <f>VLOOKUP($A1176,Basis!$A:$P,6,FALSE)</f>
        <v>Akkerweg</v>
      </c>
      <c r="E1176" s="9" t="str">
        <f>VLOOKUP($A1176,Basis!$A:$P,7,FALSE)</f>
        <v>59</v>
      </c>
      <c r="F1176" s="9" t="str">
        <f>VLOOKUP($A1176,Basis!$A:$P,8,FALSE)</f>
        <v>1276DD</v>
      </c>
      <c r="G1176" s="9" t="str">
        <f>VLOOKUP($A1176,Basis!$A:$P,9,FALSE)</f>
        <v>Huizen</v>
      </c>
      <c r="H1176" s="9" t="str">
        <f>VLOOKUP($A1176,Basis!$A:$P,11,FALSE)</f>
        <v>PMD</v>
      </c>
      <c r="I1176" s="9" t="str">
        <f>VLOOKUP($A1176,Basis!$A:$P,13,FALSE)</f>
        <v>OGDUO</v>
      </c>
      <c r="J1176" s="9" t="str">
        <f>VLOOKUP($A1176,Basis!$A:$P,16,FALSE)</f>
        <v>HMIDUO2019</v>
      </c>
    </row>
    <row r="1177" spans="1:10" x14ac:dyDescent="0.25">
      <c r="A1177" s="9" t="s">
        <v>5425</v>
      </c>
      <c r="B1177" s="9">
        <f>VLOOKUP($A1177,Basis!$A:$P,4,FALSE)</f>
        <v>52.290370000000003</v>
      </c>
      <c r="C1177" s="9">
        <f>VLOOKUP($A1177,Basis!$A:$P,5,FALSE)</f>
        <v>5.2454689999999999</v>
      </c>
      <c r="D1177" s="9" t="str">
        <f>VLOOKUP($A1177,Basis!$A:$P,6,FALSE)</f>
        <v>Phohistraat</v>
      </c>
      <c r="E1177" s="9" t="str">
        <f>VLOOKUP($A1177,Basis!$A:$P,7,FALSE)</f>
        <v>10</v>
      </c>
      <c r="F1177" s="9" t="str">
        <f>VLOOKUP($A1177,Basis!$A:$P,8,FALSE)</f>
        <v>1276EH</v>
      </c>
      <c r="G1177" s="9" t="str">
        <f>VLOOKUP($A1177,Basis!$A:$P,9,FALSE)</f>
        <v>Huizen</v>
      </c>
      <c r="H1177" s="9" t="str">
        <f>VLOOKUP($A1177,Basis!$A:$P,11,FALSE)</f>
        <v>GLAS</v>
      </c>
      <c r="I1177" s="9" t="str">
        <f>VLOOKUP($A1177,Basis!$A:$P,13,FALSE)</f>
        <v>Ondergronds</v>
      </c>
      <c r="J1177" s="9" t="str">
        <f>VLOOKUP($A1177,Basis!$A:$P,16,FALSE)</f>
        <v>Onbekend</v>
      </c>
    </row>
    <row r="1178" spans="1:10" x14ac:dyDescent="0.25">
      <c r="A1178" s="9" t="s">
        <v>5427</v>
      </c>
      <c r="B1178" s="9">
        <f>VLOOKUP($A1178,Basis!$A:$P,4,FALSE)</f>
        <v>52.290370000000003</v>
      </c>
      <c r="C1178" s="9">
        <f>VLOOKUP($A1178,Basis!$A:$P,5,FALSE)</f>
        <v>5.2454689999999999</v>
      </c>
      <c r="D1178" s="9" t="str">
        <f>VLOOKUP($A1178,Basis!$A:$P,6,FALSE)</f>
        <v>Phohistraat</v>
      </c>
      <c r="E1178" s="9" t="str">
        <f>VLOOKUP($A1178,Basis!$A:$P,7,FALSE)</f>
        <v>10</v>
      </c>
      <c r="F1178" s="9" t="str">
        <f>VLOOKUP($A1178,Basis!$A:$P,8,FALSE)</f>
        <v>1276EH</v>
      </c>
      <c r="G1178" s="9" t="str">
        <f>VLOOKUP($A1178,Basis!$A:$P,9,FALSE)</f>
        <v>Huizen</v>
      </c>
      <c r="H1178" s="9" t="str">
        <f>VLOOKUP($A1178,Basis!$A:$P,11,FALSE)</f>
        <v>GLAS</v>
      </c>
      <c r="I1178" s="9" t="str">
        <f>VLOOKUP($A1178,Basis!$A:$P,13,FALSE)</f>
        <v>Ondergronds</v>
      </c>
      <c r="J1178" s="9" t="str">
        <f>VLOOKUP($A1178,Basis!$A:$P,16,FALSE)</f>
        <v>Onbekend</v>
      </c>
    </row>
    <row r="1179" spans="1:10" x14ac:dyDescent="0.25">
      <c r="A1179" s="9" t="s">
        <v>4902</v>
      </c>
      <c r="B1179" s="9">
        <f>VLOOKUP($A1179,Basis!$A:$P,4,FALSE)</f>
        <v>52.290370699999997</v>
      </c>
      <c r="C1179" s="9">
        <f>VLOOKUP($A1179,Basis!$A:$P,5,FALSE)</f>
        <v>5.2454698999999998</v>
      </c>
      <c r="D1179" s="9" t="str">
        <f>VLOOKUP($A1179,Basis!$A:$P,6,FALSE)</f>
        <v>Phohistraat</v>
      </c>
      <c r="E1179" s="9" t="str">
        <f>VLOOKUP($A1179,Basis!$A:$P,7,FALSE)</f>
        <v>10</v>
      </c>
      <c r="F1179" s="9" t="str">
        <f>VLOOKUP($A1179,Basis!$A:$P,8,FALSE)</f>
        <v>1276EH</v>
      </c>
      <c r="G1179" s="9" t="str">
        <f>VLOOKUP($A1179,Basis!$A:$P,9,FALSE)</f>
        <v>Huizen</v>
      </c>
      <c r="H1179" s="9" t="str">
        <f>VLOOKUP($A1179,Basis!$A:$P,11,FALSE)</f>
        <v>OPK</v>
      </c>
      <c r="I1179" s="9" t="str">
        <f>VLOOKUP($A1179,Basis!$A:$P,13,FALSE)</f>
        <v>Ondergronds</v>
      </c>
      <c r="J1179" s="9" t="str">
        <f>VLOOKUP($A1179,Basis!$A:$P,16,FALSE)</f>
        <v>HMISOL2022</v>
      </c>
    </row>
    <row r="1180" spans="1:10" x14ac:dyDescent="0.25">
      <c r="A1180" s="9" t="s">
        <v>1297</v>
      </c>
      <c r="B1180" s="9">
        <f>VLOOKUP($A1180,Basis!$A:$P,4,FALSE)</f>
        <v>52.290538787841797</v>
      </c>
      <c r="C1180" s="9">
        <f>VLOOKUP($A1180,Basis!$A:$P,5,FALSE)</f>
        <v>5.2544274330139196</v>
      </c>
      <c r="D1180" s="9" t="str">
        <f>VLOOKUP($A1180,Basis!$A:$P,6,FALSE)</f>
        <v>Loefzij</v>
      </c>
      <c r="E1180" s="9" t="str">
        <f>VLOOKUP($A1180,Basis!$A:$P,7,FALSE)</f>
        <v>68</v>
      </c>
      <c r="F1180" s="9" t="str">
        <f>VLOOKUP($A1180,Basis!$A:$P,8,FALSE)</f>
        <v>1276HM</v>
      </c>
      <c r="G1180" s="9" t="str">
        <f>VLOOKUP($A1180,Basis!$A:$P,9,FALSE)</f>
        <v>Huizen</v>
      </c>
      <c r="H1180" s="9" t="str">
        <f>VLOOKUP($A1180,Basis!$A:$P,11,FALSE)</f>
        <v>GFT</v>
      </c>
      <c r="I1180" s="9" t="str">
        <f>VLOOKUP($A1180,Basis!$A:$P,13,FALSE)</f>
        <v>Bovengronds</v>
      </c>
      <c r="J1180" s="9" t="str">
        <f>VLOOKUP($A1180,Basis!$A:$P,16,FALSE)</f>
        <v>MCBG242020</v>
      </c>
    </row>
    <row r="1181" spans="1:10" x14ac:dyDescent="0.25">
      <c r="A1181" s="9" t="s">
        <v>2209</v>
      </c>
      <c r="B1181" s="9">
        <f>VLOOKUP($A1181,Basis!$A:$P,4,FALSE)</f>
        <v>52.2905376</v>
      </c>
      <c r="C1181" s="9">
        <f>VLOOKUP($A1181,Basis!$A:$P,5,FALSE)</f>
        <v>5.2544275000000003</v>
      </c>
      <c r="D1181" s="9" t="str">
        <f>VLOOKUP($A1181,Basis!$A:$P,6,FALSE)</f>
        <v>Loefzij</v>
      </c>
      <c r="E1181" s="9" t="str">
        <f>VLOOKUP($A1181,Basis!$A:$P,7,FALSE)</f>
        <v>68</v>
      </c>
      <c r="F1181" s="9" t="str">
        <f>VLOOKUP($A1181,Basis!$A:$P,8,FALSE)</f>
        <v>1276HM</v>
      </c>
      <c r="G1181" s="9" t="str">
        <f>VLOOKUP($A1181,Basis!$A:$P,9,FALSE)</f>
        <v>Huizen</v>
      </c>
      <c r="H1181" s="9" t="str">
        <f>VLOOKUP($A1181,Basis!$A:$P,11,FALSE)</f>
        <v>REST</v>
      </c>
      <c r="I1181" s="9" t="str">
        <f>VLOOKUP($A1181,Basis!$A:$P,13,FALSE)</f>
        <v>Ondergronds</v>
      </c>
      <c r="J1181" s="9" t="str">
        <f>VLOOKUP($A1181,Basis!$A:$P,16,FALSE)</f>
        <v>HMISOL2016</v>
      </c>
    </row>
    <row r="1182" spans="1:10" x14ac:dyDescent="0.25">
      <c r="A1182" s="9" t="s">
        <v>2450</v>
      </c>
      <c r="B1182" s="9">
        <f>VLOOKUP($A1182,Basis!$A:$P,4,FALSE)</f>
        <v>52.2905376</v>
      </c>
      <c r="C1182" s="9">
        <f>VLOOKUP($A1182,Basis!$A:$P,5,FALSE)</f>
        <v>5.2544275000000003</v>
      </c>
      <c r="D1182" s="9" t="str">
        <f>VLOOKUP($A1182,Basis!$A:$P,6,FALSE)</f>
        <v>Loefzij</v>
      </c>
      <c r="E1182" s="9" t="str">
        <f>VLOOKUP($A1182,Basis!$A:$P,7,FALSE)</f>
        <v>68</v>
      </c>
      <c r="F1182" s="9" t="str">
        <f>VLOOKUP($A1182,Basis!$A:$P,8,FALSE)</f>
        <v>1276HM</v>
      </c>
      <c r="G1182" s="9" t="str">
        <f>VLOOKUP($A1182,Basis!$A:$P,9,FALSE)</f>
        <v>Huizen</v>
      </c>
      <c r="H1182" s="9" t="str">
        <f>VLOOKUP($A1182,Basis!$A:$P,11,FALSE)</f>
        <v>PMD</v>
      </c>
      <c r="I1182" s="9" t="str">
        <f>VLOOKUP($A1182,Basis!$A:$P,13,FALSE)</f>
        <v>Ondergronds</v>
      </c>
      <c r="J1182" s="9" t="str">
        <f>VLOOKUP($A1182,Basis!$A:$P,16,FALSE)</f>
        <v>HMISOL2018</v>
      </c>
    </row>
    <row r="1183" spans="1:10" x14ac:dyDescent="0.25">
      <c r="A1183" s="9" t="s">
        <v>1327</v>
      </c>
      <c r="B1183" s="9">
        <f>VLOOKUP($A1183,Basis!$A:$P,4,FALSE)</f>
        <v>52.289630889892599</v>
      </c>
      <c r="C1183" s="9">
        <f>VLOOKUP($A1183,Basis!$A:$P,5,FALSE)</f>
        <v>5.2530817985534703</v>
      </c>
      <c r="D1183" s="9" t="str">
        <f>VLOOKUP($A1183,Basis!$A:$P,6,FALSE)</f>
        <v>Vooronder</v>
      </c>
      <c r="E1183" s="9" t="str">
        <f>VLOOKUP($A1183,Basis!$A:$P,7,FALSE)</f>
        <v>45</v>
      </c>
      <c r="F1183" s="9" t="str">
        <f>VLOOKUP($A1183,Basis!$A:$P,8,FALSE)</f>
        <v>1276JA</v>
      </c>
      <c r="G1183" s="9" t="str">
        <f>VLOOKUP($A1183,Basis!$A:$P,9,FALSE)</f>
        <v>Huizen</v>
      </c>
      <c r="H1183" s="9" t="str">
        <f>VLOOKUP($A1183,Basis!$A:$P,11,FALSE)</f>
        <v>GFT</v>
      </c>
      <c r="I1183" s="9" t="str">
        <f>VLOOKUP($A1183,Basis!$A:$P,13,FALSE)</f>
        <v>Bovengronds</v>
      </c>
      <c r="J1183" s="9" t="str">
        <f>VLOOKUP($A1183,Basis!$A:$P,16,FALSE)</f>
        <v>MCBG242020</v>
      </c>
    </row>
    <row r="1184" spans="1:10" x14ac:dyDescent="0.25">
      <c r="A1184" s="9" t="s">
        <v>867</v>
      </c>
      <c r="B1184" s="9">
        <f>VLOOKUP($A1184,Basis!$A:$P,4,FALSE)</f>
        <v>52.289630889892599</v>
      </c>
      <c r="C1184" s="9">
        <f>VLOOKUP($A1184,Basis!$A:$P,5,FALSE)</f>
        <v>5.2530822753906303</v>
      </c>
      <c r="D1184" s="9" t="str">
        <f>VLOOKUP($A1184,Basis!$A:$P,6,FALSE)</f>
        <v>Vooronder</v>
      </c>
      <c r="E1184" s="9" t="str">
        <f>VLOOKUP($A1184,Basis!$A:$P,7,FALSE)</f>
        <v>45</v>
      </c>
      <c r="F1184" s="9" t="str">
        <f>VLOOKUP($A1184,Basis!$A:$P,8,FALSE)</f>
        <v>1276JA</v>
      </c>
      <c r="G1184" s="9" t="str">
        <f>VLOOKUP($A1184,Basis!$A:$P,9,FALSE)</f>
        <v>Huizen</v>
      </c>
      <c r="H1184" s="9" t="str">
        <f>VLOOKUP($A1184,Basis!$A:$P,11,FALSE)</f>
        <v>REST</v>
      </c>
      <c r="I1184" s="9" t="str">
        <f>VLOOKUP($A1184,Basis!$A:$P,13,FALSE)</f>
        <v>OGDUO</v>
      </c>
      <c r="J1184" s="9" t="str">
        <f>VLOOKUP($A1184,Basis!$A:$P,16,FALSE)</f>
        <v>HMIDUO2019</v>
      </c>
    </row>
    <row r="1185" spans="1:10" x14ac:dyDescent="0.25">
      <c r="A1185" s="9" t="s">
        <v>862</v>
      </c>
      <c r="B1185" s="9">
        <f>VLOOKUP($A1185,Basis!$A:$P,4,FALSE)</f>
        <v>52.289630889892599</v>
      </c>
      <c r="C1185" s="9">
        <f>VLOOKUP($A1185,Basis!$A:$P,5,FALSE)</f>
        <v>5.2530822753906303</v>
      </c>
      <c r="D1185" s="9" t="str">
        <f>VLOOKUP($A1185,Basis!$A:$P,6,FALSE)</f>
        <v>Vooronder</v>
      </c>
      <c r="E1185" s="9" t="str">
        <f>VLOOKUP($A1185,Basis!$A:$P,7,FALSE)</f>
        <v>45</v>
      </c>
      <c r="F1185" s="9" t="str">
        <f>VLOOKUP($A1185,Basis!$A:$P,8,FALSE)</f>
        <v>1276JA</v>
      </c>
      <c r="G1185" s="9" t="str">
        <f>VLOOKUP($A1185,Basis!$A:$P,9,FALSE)</f>
        <v>Huizen</v>
      </c>
      <c r="H1185" s="9" t="str">
        <f>VLOOKUP($A1185,Basis!$A:$P,11,FALSE)</f>
        <v>PMD</v>
      </c>
      <c r="I1185" s="9" t="str">
        <f>VLOOKUP($A1185,Basis!$A:$P,13,FALSE)</f>
        <v>OGDUO</v>
      </c>
      <c r="J1185" s="9" t="str">
        <f>VLOOKUP($A1185,Basis!$A:$P,16,FALSE)</f>
        <v>HMIDUO2019</v>
      </c>
    </row>
    <row r="1186" spans="1:10" x14ac:dyDescent="0.25">
      <c r="A1186" s="9" t="s">
        <v>685</v>
      </c>
      <c r="B1186" s="9">
        <f>VLOOKUP($A1186,Basis!$A:$P,4,FALSE)</f>
        <v>52.2959594726563</v>
      </c>
      <c r="C1186" s="9">
        <f>VLOOKUP($A1186,Basis!$A:$P,5,FALSE)</f>
        <v>5.25620317459106</v>
      </c>
      <c r="D1186" s="9" t="str">
        <f>VLOOKUP($A1186,Basis!$A:$P,6,FALSE)</f>
        <v>Gooierserf</v>
      </c>
      <c r="E1186" s="9" t="str">
        <f>VLOOKUP($A1186,Basis!$A:$P,7,FALSE)</f>
        <v>314</v>
      </c>
      <c r="F1186" s="9" t="str">
        <f>VLOOKUP($A1186,Basis!$A:$P,8,FALSE)</f>
        <v>1276KR</v>
      </c>
      <c r="G1186" s="9" t="str">
        <f>VLOOKUP($A1186,Basis!$A:$P,9,FALSE)</f>
        <v>Huizen</v>
      </c>
      <c r="H1186" s="9" t="str">
        <f>VLOOKUP($A1186,Basis!$A:$P,11,FALSE)</f>
        <v>GFT</v>
      </c>
      <c r="I1186" s="9" t="str">
        <f>VLOOKUP($A1186,Basis!$A:$P,13,FALSE)</f>
        <v>Bovengronds</v>
      </c>
      <c r="J1186" s="9" t="str">
        <f>VLOOKUP($A1186,Basis!$A:$P,16,FALSE)</f>
        <v>MCBG242019</v>
      </c>
    </row>
    <row r="1187" spans="1:10" x14ac:dyDescent="0.25">
      <c r="A1187" s="9" t="s">
        <v>4445</v>
      </c>
      <c r="B1187" s="9">
        <f>VLOOKUP($A1187,Basis!$A:$P,4,FALSE)</f>
        <v>52.2959594726563</v>
      </c>
      <c r="C1187" s="9">
        <f>VLOOKUP($A1187,Basis!$A:$P,5,FALSE)</f>
        <v>5.25620317459106</v>
      </c>
      <c r="D1187" s="9" t="str">
        <f>VLOOKUP($A1187,Basis!$A:$P,6,FALSE)</f>
        <v>Gooierserf</v>
      </c>
      <c r="E1187" s="9" t="str">
        <f>VLOOKUP($A1187,Basis!$A:$P,7,FALSE)</f>
        <v>314</v>
      </c>
      <c r="F1187" s="9" t="str">
        <f>VLOOKUP($A1187,Basis!$A:$P,8,FALSE)</f>
        <v>1276KR</v>
      </c>
      <c r="G1187" s="9" t="str">
        <f>VLOOKUP($A1187,Basis!$A:$P,9,FALSE)</f>
        <v>Huizen</v>
      </c>
      <c r="H1187" s="9" t="str">
        <f>VLOOKUP($A1187,Basis!$A:$P,11,FALSE)</f>
        <v>GFT</v>
      </c>
      <c r="I1187" s="9" t="str">
        <f>VLOOKUP($A1187,Basis!$A:$P,13,FALSE)</f>
        <v>Bovengronds</v>
      </c>
      <c r="J1187" s="9" t="str">
        <f>VLOOKUP($A1187,Basis!$A:$P,16,FALSE)</f>
        <v>MCBG242020</v>
      </c>
    </row>
    <row r="1188" spans="1:10" x14ac:dyDescent="0.25">
      <c r="A1188" s="9" t="s">
        <v>5927</v>
      </c>
      <c r="B1188" s="9">
        <f>VLOOKUP($A1188,Basis!$A:$P,4,FALSE)</f>
        <v>52.2959594726563</v>
      </c>
      <c r="C1188" s="9">
        <f>VLOOKUP($A1188,Basis!$A:$P,5,FALSE)</f>
        <v>5.25620317459106</v>
      </c>
      <c r="D1188" s="9" t="str">
        <f>VLOOKUP($A1188,Basis!$A:$P,6,FALSE)</f>
        <v>Gooierserf</v>
      </c>
      <c r="E1188" s="9" t="str">
        <f>VLOOKUP($A1188,Basis!$A:$P,7,FALSE)</f>
        <v>314</v>
      </c>
      <c r="F1188" s="9" t="str">
        <f>VLOOKUP($A1188,Basis!$A:$P,8,FALSE)</f>
        <v>1276KR</v>
      </c>
      <c r="G1188" s="9" t="str">
        <f>VLOOKUP($A1188,Basis!$A:$P,9,FALSE)</f>
        <v>Huizen</v>
      </c>
      <c r="H1188" s="9" t="str">
        <f>VLOOKUP($A1188,Basis!$A:$P,11,FALSE)</f>
        <v>OPK</v>
      </c>
      <c r="I1188" s="9" t="str">
        <f>VLOOKUP($A1188,Basis!$A:$P,13,FALSE)</f>
        <v>Ondergronds</v>
      </c>
      <c r="J1188" s="9" t="str">
        <f>VLOOKUP($A1188,Basis!$A:$P,16,FALSE)</f>
        <v>HMISOL2018</v>
      </c>
    </row>
    <row r="1189" spans="1:10" x14ac:dyDescent="0.25">
      <c r="A1189" s="9" t="s">
        <v>2649</v>
      </c>
      <c r="B1189" s="9">
        <f>VLOOKUP($A1189,Basis!$A:$P,4,FALSE)</f>
        <v>52.295914879117397</v>
      </c>
      <c r="C1189" s="9">
        <f>VLOOKUP($A1189,Basis!$A:$P,5,FALSE)</f>
        <v>5.2564043831129199</v>
      </c>
      <c r="D1189" s="9" t="str">
        <f>VLOOKUP($A1189,Basis!$A:$P,6,FALSE)</f>
        <v>Gooierserf</v>
      </c>
      <c r="E1189" s="9" t="str">
        <f>VLOOKUP($A1189,Basis!$A:$P,7,FALSE)</f>
        <v>314</v>
      </c>
      <c r="F1189" s="9" t="str">
        <f>VLOOKUP($A1189,Basis!$A:$P,8,FALSE)</f>
        <v>1276KR</v>
      </c>
      <c r="G1189" s="9" t="str">
        <f>VLOOKUP($A1189,Basis!$A:$P,9,FALSE)</f>
        <v>Huizen</v>
      </c>
      <c r="H1189" s="9" t="str">
        <f>VLOOKUP($A1189,Basis!$A:$P,11,FALSE)</f>
        <v>REST</v>
      </c>
      <c r="I1189" s="9" t="str">
        <f>VLOOKUP($A1189,Basis!$A:$P,13,FALSE)</f>
        <v>Ondergronds</v>
      </c>
      <c r="J1189" s="9" t="str">
        <f>VLOOKUP($A1189,Basis!$A:$P,16,FALSE)</f>
        <v>HMISOL2017</v>
      </c>
    </row>
    <row r="1190" spans="1:10" x14ac:dyDescent="0.25">
      <c r="A1190" s="9" t="s">
        <v>3219</v>
      </c>
      <c r="B1190" s="9">
        <f>VLOOKUP($A1190,Basis!$A:$P,4,FALSE)</f>
        <v>52.295893589083398</v>
      </c>
      <c r="C1190" s="9">
        <f>VLOOKUP($A1190,Basis!$A:$P,5,FALSE)</f>
        <v>5.2562989387710202</v>
      </c>
      <c r="D1190" s="9" t="str">
        <f>VLOOKUP($A1190,Basis!$A:$P,6,FALSE)</f>
        <v>Gooierserf</v>
      </c>
      <c r="E1190" s="9" t="str">
        <f>VLOOKUP($A1190,Basis!$A:$P,7,FALSE)</f>
        <v>314</v>
      </c>
      <c r="F1190" s="9" t="str">
        <f>VLOOKUP($A1190,Basis!$A:$P,8,FALSE)</f>
        <v>1276KR</v>
      </c>
      <c r="G1190" s="9" t="str">
        <f>VLOOKUP($A1190,Basis!$A:$P,9,FALSE)</f>
        <v>Huizen</v>
      </c>
      <c r="H1190" s="9" t="str">
        <f>VLOOKUP($A1190,Basis!$A:$P,11,FALSE)</f>
        <v>PMD</v>
      </c>
      <c r="I1190" s="9" t="str">
        <f>VLOOKUP($A1190,Basis!$A:$P,13,FALSE)</f>
        <v>Ondergronds</v>
      </c>
      <c r="J1190" s="9" t="str">
        <f>VLOOKUP($A1190,Basis!$A:$P,16,FALSE)</f>
        <v>HMISOL2018</v>
      </c>
    </row>
    <row r="1191" spans="1:10" x14ac:dyDescent="0.25">
      <c r="A1191" s="9" t="s">
        <v>160</v>
      </c>
      <c r="B1191" s="9">
        <f>VLOOKUP($A1191,Basis!$A:$P,4,FALSE)</f>
        <v>52.2959594726563</v>
      </c>
      <c r="C1191" s="9">
        <f>VLOOKUP($A1191,Basis!$A:$P,5,FALSE)</f>
        <v>5.25620317459106</v>
      </c>
      <c r="D1191" s="9" t="str">
        <f>VLOOKUP($A1191,Basis!$A:$P,6,FALSE)</f>
        <v>Gooierserf</v>
      </c>
      <c r="E1191" s="9" t="str">
        <f>VLOOKUP($A1191,Basis!$A:$P,7,FALSE)</f>
        <v>314</v>
      </c>
      <c r="F1191" s="9" t="str">
        <f>VLOOKUP($A1191,Basis!$A:$P,8,FALSE)</f>
        <v>1276KR</v>
      </c>
      <c r="G1191" s="9" t="str">
        <f>VLOOKUP($A1191,Basis!$A:$P,9,FALSE)</f>
        <v>Huizen</v>
      </c>
      <c r="H1191" s="9" t="str">
        <f>VLOOKUP($A1191,Basis!$A:$P,11,FALSE)</f>
        <v>PMD</v>
      </c>
      <c r="I1191" s="9" t="str">
        <f>VLOOKUP($A1191,Basis!$A:$P,13,FALSE)</f>
        <v>Ondergronds</v>
      </c>
      <c r="J1191" s="9" t="str">
        <f>VLOOKUP($A1191,Basis!$A:$P,16,FALSE)</f>
        <v>HMISOL2019</v>
      </c>
    </row>
    <row r="1192" spans="1:10" x14ac:dyDescent="0.25">
      <c r="A1192" s="9" t="s">
        <v>3171</v>
      </c>
      <c r="B1192" s="9">
        <f>VLOOKUP($A1192,Basis!$A:$P,4,FALSE)</f>
        <v>52.296593226541098</v>
      </c>
      <c r="C1192" s="9">
        <f>VLOOKUP($A1192,Basis!$A:$P,5,FALSE)</f>
        <v>5.2497834339786804</v>
      </c>
      <c r="D1192" s="9" t="str">
        <f>VLOOKUP($A1192,Basis!$A:$P,6,FALSE)</f>
        <v>Gooierserf</v>
      </c>
      <c r="E1192" s="9" t="str">
        <f>VLOOKUP($A1192,Basis!$A:$P,7,FALSE)</f>
        <v>162</v>
      </c>
      <c r="F1192" s="9" t="str">
        <f>VLOOKUP($A1192,Basis!$A:$P,8,FALSE)</f>
        <v>1276KV</v>
      </c>
      <c r="G1192" s="9" t="str">
        <f>VLOOKUP($A1192,Basis!$A:$P,9,FALSE)</f>
        <v>Huizen</v>
      </c>
      <c r="H1192" s="9" t="str">
        <f>VLOOKUP($A1192,Basis!$A:$P,11,FALSE)</f>
        <v>REST</v>
      </c>
      <c r="I1192" s="9" t="str">
        <f>VLOOKUP($A1192,Basis!$A:$P,13,FALSE)</f>
        <v>OGDUO</v>
      </c>
      <c r="J1192" s="9" t="str">
        <f>VLOOKUP($A1192,Basis!$A:$P,16,FALSE)</f>
        <v>HMIDUO2019</v>
      </c>
    </row>
    <row r="1193" spans="1:10" x14ac:dyDescent="0.25">
      <c r="A1193" s="9" t="s">
        <v>1639</v>
      </c>
      <c r="B1193" s="9">
        <f>VLOOKUP($A1193,Basis!$A:$P,4,FALSE)</f>
        <v>52.296592712402301</v>
      </c>
      <c r="C1193" s="9">
        <f>VLOOKUP($A1193,Basis!$A:$P,5,FALSE)</f>
        <v>5.2497835159301802</v>
      </c>
      <c r="D1193" s="9" t="str">
        <f>VLOOKUP($A1193,Basis!$A:$P,6,FALSE)</f>
        <v>Gooierserf</v>
      </c>
      <c r="E1193" s="9" t="str">
        <f>VLOOKUP($A1193,Basis!$A:$P,7,FALSE)</f>
        <v>162</v>
      </c>
      <c r="F1193" s="9" t="str">
        <f>VLOOKUP($A1193,Basis!$A:$P,8,FALSE)</f>
        <v>1276KV</v>
      </c>
      <c r="G1193" s="9" t="str">
        <f>VLOOKUP($A1193,Basis!$A:$P,9,FALSE)</f>
        <v>Huizen</v>
      </c>
      <c r="H1193" s="9" t="str">
        <f>VLOOKUP($A1193,Basis!$A:$P,11,FALSE)</f>
        <v>PMD</v>
      </c>
      <c r="I1193" s="9" t="str">
        <f>VLOOKUP($A1193,Basis!$A:$P,13,FALSE)</f>
        <v>OGDUO</v>
      </c>
      <c r="J1193" s="9" t="str">
        <f>VLOOKUP($A1193,Basis!$A:$P,16,FALSE)</f>
        <v>HMIDUO2019</v>
      </c>
    </row>
    <row r="1194" spans="1:10" x14ac:dyDescent="0.25">
      <c r="A1194" s="9" t="s">
        <v>4968</v>
      </c>
      <c r="B1194" s="9">
        <f>VLOOKUP($A1194,Basis!$A:$P,4,FALSE)</f>
        <v>52.296470999999997</v>
      </c>
      <c r="C1194" s="9">
        <f>VLOOKUP($A1194,Basis!$A:$P,5,FALSE)</f>
        <v>5.2518319</v>
      </c>
      <c r="D1194" s="9" t="str">
        <f>VLOOKUP($A1194,Basis!$A:$P,6,FALSE)</f>
        <v>Gooierserf</v>
      </c>
      <c r="E1194" s="9" t="str">
        <f>VLOOKUP($A1194,Basis!$A:$P,7,FALSE)</f>
        <v>248</v>
      </c>
      <c r="F1194" s="9" t="str">
        <f>VLOOKUP($A1194,Basis!$A:$P,8,FALSE)</f>
        <v>1276KZ</v>
      </c>
      <c r="G1194" s="9" t="str">
        <f>VLOOKUP($A1194,Basis!$A:$P,9,FALSE)</f>
        <v>Huizen</v>
      </c>
      <c r="H1194" s="9" t="str">
        <f>VLOOKUP($A1194,Basis!$A:$P,11,FALSE)</f>
        <v>GFT</v>
      </c>
      <c r="I1194" s="9" t="str">
        <f>VLOOKUP($A1194,Basis!$A:$P,13,FALSE)</f>
        <v>Bovengronds</v>
      </c>
      <c r="J1194" s="9" t="str">
        <f>VLOOKUP($A1194,Basis!$A:$P,16,FALSE)</f>
        <v>MCBG242022</v>
      </c>
    </row>
    <row r="1195" spans="1:10" x14ac:dyDescent="0.25">
      <c r="A1195" s="9" t="s">
        <v>5849</v>
      </c>
      <c r="B1195" s="9">
        <f>VLOOKUP($A1195,Basis!$A:$P,4,FALSE)</f>
        <v>52.296470999999997</v>
      </c>
      <c r="C1195" s="9">
        <f>VLOOKUP($A1195,Basis!$A:$P,5,FALSE)</f>
        <v>5.2518319</v>
      </c>
      <c r="D1195" s="9" t="str">
        <f>VLOOKUP($A1195,Basis!$A:$P,6,FALSE)</f>
        <v>Gooierserf</v>
      </c>
      <c r="E1195" s="9" t="str">
        <f>VLOOKUP($A1195,Basis!$A:$P,7,FALSE)</f>
        <v>248</v>
      </c>
      <c r="F1195" s="9" t="str">
        <f>VLOOKUP($A1195,Basis!$A:$P,8,FALSE)</f>
        <v>1276KZ</v>
      </c>
      <c r="G1195" s="9" t="str">
        <f>VLOOKUP($A1195,Basis!$A:$P,9,FALSE)</f>
        <v>Huizen</v>
      </c>
      <c r="H1195" s="9" t="str">
        <f>VLOOKUP($A1195,Basis!$A:$P,11,FALSE)</f>
        <v>GLAS</v>
      </c>
      <c r="I1195" s="9" t="str">
        <f>VLOOKUP($A1195,Basis!$A:$P,13,FALSE)</f>
        <v>Ondergronds</v>
      </c>
      <c r="J1195" s="9" t="str">
        <f>VLOOKUP($A1195,Basis!$A:$P,16,FALSE)</f>
        <v>Onbekend</v>
      </c>
    </row>
    <row r="1196" spans="1:10" x14ac:dyDescent="0.25">
      <c r="A1196" s="9" t="s">
        <v>4698</v>
      </c>
      <c r="B1196" s="9">
        <f>VLOOKUP($A1196,Basis!$A:$P,4,FALSE)</f>
        <v>52.296470999999997</v>
      </c>
      <c r="C1196" s="9">
        <f>VLOOKUP($A1196,Basis!$A:$P,5,FALSE)</f>
        <v>5.2518319</v>
      </c>
      <c r="D1196" s="9" t="str">
        <f>VLOOKUP($A1196,Basis!$A:$P,6,FALSE)</f>
        <v>Gooierserf</v>
      </c>
      <c r="E1196" s="9" t="str">
        <f>VLOOKUP($A1196,Basis!$A:$P,7,FALSE)</f>
        <v>248</v>
      </c>
      <c r="F1196" s="9" t="str">
        <f>VLOOKUP($A1196,Basis!$A:$P,8,FALSE)</f>
        <v>1276KZ</v>
      </c>
      <c r="G1196" s="9" t="str">
        <f>VLOOKUP($A1196,Basis!$A:$P,9,FALSE)</f>
        <v>Huizen</v>
      </c>
      <c r="H1196" s="9" t="str">
        <f>VLOOKUP($A1196,Basis!$A:$P,11,FALSE)</f>
        <v>OPK</v>
      </c>
      <c r="I1196" s="9" t="str">
        <f>VLOOKUP($A1196,Basis!$A:$P,13,FALSE)</f>
        <v>Ondergronds</v>
      </c>
      <c r="J1196" s="9" t="str">
        <f>VLOOKUP($A1196,Basis!$A:$P,16,FALSE)</f>
        <v>HMISOL2022</v>
      </c>
    </row>
    <row r="1197" spans="1:10" x14ac:dyDescent="0.25">
      <c r="A1197" s="9" t="s">
        <v>4687</v>
      </c>
      <c r="B1197" s="9">
        <f>VLOOKUP($A1197,Basis!$A:$P,4,FALSE)</f>
        <v>52.296470999999997</v>
      </c>
      <c r="C1197" s="9">
        <f>VLOOKUP($A1197,Basis!$A:$P,5,FALSE)</f>
        <v>5.2518319</v>
      </c>
      <c r="D1197" s="9" t="str">
        <f>VLOOKUP($A1197,Basis!$A:$P,6,FALSE)</f>
        <v>Gooierserf</v>
      </c>
      <c r="E1197" s="9" t="str">
        <f>VLOOKUP($A1197,Basis!$A:$P,7,FALSE)</f>
        <v>248</v>
      </c>
      <c r="F1197" s="9" t="str">
        <f>VLOOKUP($A1197,Basis!$A:$P,8,FALSE)</f>
        <v>1276KZ</v>
      </c>
      <c r="G1197" s="9" t="str">
        <f>VLOOKUP($A1197,Basis!$A:$P,9,FALSE)</f>
        <v>Huizen</v>
      </c>
      <c r="H1197" s="9" t="str">
        <f>VLOOKUP($A1197,Basis!$A:$P,11,FALSE)</f>
        <v>REST</v>
      </c>
      <c r="I1197" s="9" t="str">
        <f>VLOOKUP($A1197,Basis!$A:$P,13,FALSE)</f>
        <v>Ondergronds</v>
      </c>
      <c r="J1197" s="9" t="str">
        <f>VLOOKUP($A1197,Basis!$A:$P,16,FALSE)</f>
        <v>HMISOL2022</v>
      </c>
    </row>
    <row r="1198" spans="1:10" x14ac:dyDescent="0.25">
      <c r="A1198" s="9" t="s">
        <v>4642</v>
      </c>
      <c r="B1198" s="9">
        <f>VLOOKUP($A1198,Basis!$A:$P,4,FALSE)</f>
        <v>52.296470999999997</v>
      </c>
      <c r="C1198" s="9">
        <f>VLOOKUP($A1198,Basis!$A:$P,5,FALSE)</f>
        <v>5.2518319</v>
      </c>
      <c r="D1198" s="9" t="str">
        <f>VLOOKUP($A1198,Basis!$A:$P,6,FALSE)</f>
        <v>Gooierserf</v>
      </c>
      <c r="E1198" s="9" t="str">
        <f>VLOOKUP($A1198,Basis!$A:$P,7,FALSE)</f>
        <v>248</v>
      </c>
      <c r="F1198" s="9" t="str">
        <f>VLOOKUP($A1198,Basis!$A:$P,8,FALSE)</f>
        <v>1276KZ</v>
      </c>
      <c r="G1198" s="9" t="str">
        <f>VLOOKUP($A1198,Basis!$A:$P,9,FALSE)</f>
        <v>Huizen</v>
      </c>
      <c r="H1198" s="9" t="str">
        <f>VLOOKUP($A1198,Basis!$A:$P,11,FALSE)</f>
        <v>PMD</v>
      </c>
      <c r="I1198" s="9" t="str">
        <f>VLOOKUP($A1198,Basis!$A:$P,13,FALSE)</f>
        <v>Ondergronds</v>
      </c>
      <c r="J1198" s="9" t="str">
        <f>VLOOKUP($A1198,Basis!$A:$P,16,FALSE)</f>
        <v>HMISOL2022</v>
      </c>
    </row>
    <row r="1199" spans="1:10" x14ac:dyDescent="0.25">
      <c r="A1199" s="9" t="s">
        <v>1437</v>
      </c>
      <c r="B1199" s="9">
        <f>VLOOKUP($A1199,Basis!$A:$P,4,FALSE)</f>
        <v>52.298202514648402</v>
      </c>
      <c r="C1199" s="9">
        <f>VLOOKUP($A1199,Basis!$A:$P,5,FALSE)</f>
        <v>5.2476472854614302</v>
      </c>
      <c r="D1199" s="9" t="str">
        <f>VLOOKUP($A1199,Basis!$A:$P,6,FALSE)</f>
        <v>Huizermaatweg</v>
      </c>
      <c r="E1199" s="9" t="str">
        <f>VLOOKUP($A1199,Basis!$A:$P,7,FALSE)</f>
        <v>42</v>
      </c>
      <c r="F1199" s="9" t="str">
        <f>VLOOKUP($A1199,Basis!$A:$P,8,FALSE)</f>
        <v>1276LB</v>
      </c>
      <c r="G1199" s="9" t="str">
        <f>VLOOKUP($A1199,Basis!$A:$P,9,FALSE)</f>
        <v>Huizen</v>
      </c>
      <c r="H1199" s="9" t="str">
        <f>VLOOKUP($A1199,Basis!$A:$P,11,FALSE)</f>
        <v>GFT</v>
      </c>
      <c r="I1199" s="9" t="str">
        <f>VLOOKUP($A1199,Basis!$A:$P,13,FALSE)</f>
        <v>Bovengronds</v>
      </c>
      <c r="J1199" s="9" t="str">
        <f>VLOOKUP($A1199,Basis!$A:$P,16,FALSE)</f>
        <v>MCBG242019</v>
      </c>
    </row>
    <row r="1200" spans="1:10" x14ac:dyDescent="0.25">
      <c r="A1200" s="9" t="s">
        <v>1006</v>
      </c>
      <c r="B1200" s="9">
        <f>VLOOKUP($A1200,Basis!$A:$P,4,FALSE)</f>
        <v>52.298534393310497</v>
      </c>
      <c r="C1200" s="9">
        <f>VLOOKUP($A1200,Basis!$A:$P,5,FALSE)</f>
        <v>5.2465991973876998</v>
      </c>
      <c r="D1200" s="9" t="str">
        <f>VLOOKUP($A1200,Basis!$A:$P,6,FALSE)</f>
        <v>Huizermaatweg</v>
      </c>
      <c r="E1200" s="9" t="str">
        <f>VLOOKUP($A1200,Basis!$A:$P,7,FALSE)</f>
        <v>30</v>
      </c>
      <c r="F1200" s="9" t="str">
        <f>VLOOKUP($A1200,Basis!$A:$P,8,FALSE)</f>
        <v>1276LB</v>
      </c>
      <c r="G1200" s="9" t="str">
        <f>VLOOKUP($A1200,Basis!$A:$P,9,FALSE)</f>
        <v>Huizen</v>
      </c>
      <c r="H1200" s="9" t="str">
        <f>VLOOKUP($A1200,Basis!$A:$P,11,FALSE)</f>
        <v>GFT</v>
      </c>
      <c r="I1200" s="9" t="str">
        <f>VLOOKUP($A1200,Basis!$A:$P,13,FALSE)</f>
        <v>Bovengronds</v>
      </c>
      <c r="J1200" s="9" t="str">
        <f>VLOOKUP($A1200,Basis!$A:$P,16,FALSE)</f>
        <v>MCBG242020</v>
      </c>
    </row>
    <row r="1201" spans="1:10" x14ac:dyDescent="0.25">
      <c r="A1201" s="9" t="s">
        <v>2683</v>
      </c>
      <c r="B1201" s="9">
        <f>VLOOKUP($A1201,Basis!$A:$P,4,FALSE)</f>
        <v>52.298204144511701</v>
      </c>
      <c r="C1201" s="9">
        <f>VLOOKUP($A1201,Basis!$A:$P,5,FALSE)</f>
        <v>5.2476474735934699</v>
      </c>
      <c r="D1201" s="9" t="str">
        <f>VLOOKUP($A1201,Basis!$A:$P,6,FALSE)</f>
        <v>Huizermaatweg</v>
      </c>
      <c r="E1201" s="9" t="str">
        <f>VLOOKUP($A1201,Basis!$A:$P,7,FALSE)</f>
        <v>42</v>
      </c>
      <c r="F1201" s="9" t="str">
        <f>VLOOKUP($A1201,Basis!$A:$P,8,FALSE)</f>
        <v>1276LB</v>
      </c>
      <c r="G1201" s="9" t="str">
        <f>VLOOKUP($A1201,Basis!$A:$P,9,FALSE)</f>
        <v>Huizen</v>
      </c>
      <c r="H1201" s="9" t="str">
        <f>VLOOKUP($A1201,Basis!$A:$P,11,FALSE)</f>
        <v>OPK</v>
      </c>
      <c r="I1201" s="9" t="str">
        <f>VLOOKUP($A1201,Basis!$A:$P,13,FALSE)</f>
        <v>Ondergronds</v>
      </c>
      <c r="J1201" s="9" t="str">
        <f>VLOOKUP($A1201,Basis!$A:$P,16,FALSE)</f>
        <v>HMISOL2018</v>
      </c>
    </row>
    <row r="1202" spans="1:10" x14ac:dyDescent="0.25">
      <c r="A1202" s="9" t="s">
        <v>2681</v>
      </c>
      <c r="B1202" s="9">
        <f>VLOOKUP($A1202,Basis!$A:$P,4,FALSE)</f>
        <v>52.2985341400395</v>
      </c>
      <c r="C1202" s="9">
        <f>VLOOKUP($A1202,Basis!$A:$P,5,FALSE)</f>
        <v>5.24659998715412</v>
      </c>
      <c r="D1202" s="9" t="str">
        <f>VLOOKUP($A1202,Basis!$A:$P,6,FALSE)</f>
        <v>Huizermaatweg</v>
      </c>
      <c r="E1202" s="9" t="str">
        <f>VLOOKUP($A1202,Basis!$A:$P,7,FALSE)</f>
        <v>30</v>
      </c>
      <c r="F1202" s="9" t="str">
        <f>VLOOKUP($A1202,Basis!$A:$P,8,FALSE)</f>
        <v>1276LB</v>
      </c>
      <c r="G1202" s="9" t="str">
        <f>VLOOKUP($A1202,Basis!$A:$P,9,FALSE)</f>
        <v>Huizen</v>
      </c>
      <c r="H1202" s="9" t="str">
        <f>VLOOKUP($A1202,Basis!$A:$P,11,FALSE)</f>
        <v>REST</v>
      </c>
      <c r="I1202" s="9" t="str">
        <f>VLOOKUP($A1202,Basis!$A:$P,13,FALSE)</f>
        <v>Ondergronds</v>
      </c>
      <c r="J1202" s="9" t="str">
        <f>VLOOKUP($A1202,Basis!$A:$P,16,FALSE)</f>
        <v>HMISOL2018</v>
      </c>
    </row>
    <row r="1203" spans="1:10" x14ac:dyDescent="0.25">
      <c r="A1203" s="9" t="s">
        <v>2700</v>
      </c>
      <c r="B1203" s="9">
        <f>VLOOKUP($A1203,Basis!$A:$P,4,FALSE)</f>
        <v>52.2985341400395</v>
      </c>
      <c r="C1203" s="9">
        <f>VLOOKUP($A1203,Basis!$A:$P,5,FALSE)</f>
        <v>5.24659998715412</v>
      </c>
      <c r="D1203" s="9" t="str">
        <f>VLOOKUP($A1203,Basis!$A:$P,6,FALSE)</f>
        <v>Huizermaatweg</v>
      </c>
      <c r="E1203" s="9" t="str">
        <f>VLOOKUP($A1203,Basis!$A:$P,7,FALSE)</f>
        <v>30</v>
      </c>
      <c r="F1203" s="9" t="str">
        <f>VLOOKUP($A1203,Basis!$A:$P,8,FALSE)</f>
        <v>1276LB</v>
      </c>
      <c r="G1203" s="9" t="str">
        <f>VLOOKUP($A1203,Basis!$A:$P,9,FALSE)</f>
        <v>Huizen</v>
      </c>
      <c r="H1203" s="9" t="str">
        <f>VLOOKUP($A1203,Basis!$A:$P,11,FALSE)</f>
        <v>PMD</v>
      </c>
      <c r="I1203" s="9" t="str">
        <f>VLOOKUP($A1203,Basis!$A:$P,13,FALSE)</f>
        <v>Ondergronds</v>
      </c>
      <c r="J1203" s="9" t="str">
        <f>VLOOKUP($A1203,Basis!$A:$P,16,FALSE)</f>
        <v>HMISOL2019</v>
      </c>
    </row>
    <row r="1204" spans="1:10" x14ac:dyDescent="0.25">
      <c r="A1204" s="9" t="s">
        <v>2932</v>
      </c>
      <c r="B1204" s="9">
        <f>VLOOKUP($A1204,Basis!$A:$P,4,FALSE)</f>
        <v>52.298055323820797</v>
      </c>
      <c r="C1204" s="9">
        <f>VLOOKUP($A1204,Basis!$A:$P,5,FALSE)</f>
        <v>5.24800990708661</v>
      </c>
      <c r="D1204" s="9" t="str">
        <f>VLOOKUP($A1204,Basis!$A:$P,6,FALSE)</f>
        <v>Huizermaatweg</v>
      </c>
      <c r="E1204" s="9" t="str">
        <f>VLOOKUP($A1204,Basis!$A:$P,7,FALSE)</f>
        <v>52</v>
      </c>
      <c r="F1204" s="9" t="str">
        <f>VLOOKUP($A1204,Basis!$A:$P,8,FALSE)</f>
        <v>1276MA</v>
      </c>
      <c r="G1204" s="9" t="str">
        <f>VLOOKUP($A1204,Basis!$A:$P,9,FALSE)</f>
        <v>Huizen</v>
      </c>
      <c r="H1204" s="9" t="str">
        <f>VLOOKUP($A1204,Basis!$A:$P,11,FALSE)</f>
        <v>REST</v>
      </c>
      <c r="I1204" s="9" t="str">
        <f>VLOOKUP($A1204,Basis!$A:$P,13,FALSE)</f>
        <v>OGDUO</v>
      </c>
      <c r="J1204" s="9" t="str">
        <f>VLOOKUP($A1204,Basis!$A:$P,16,FALSE)</f>
        <v>HMIDUO2019</v>
      </c>
    </row>
    <row r="1205" spans="1:10" x14ac:dyDescent="0.25">
      <c r="A1205" s="9" t="s">
        <v>315</v>
      </c>
      <c r="B1205" s="9">
        <f>VLOOKUP($A1205,Basis!$A:$P,4,FALSE)</f>
        <v>52.298053741455099</v>
      </c>
      <c r="C1205" s="9">
        <f>VLOOKUP($A1205,Basis!$A:$P,5,FALSE)</f>
        <v>5.2480096817016602</v>
      </c>
      <c r="D1205" s="9" t="str">
        <f>VLOOKUP($A1205,Basis!$A:$P,6,FALSE)</f>
        <v>Huizermaatweg</v>
      </c>
      <c r="E1205" s="9" t="str">
        <f>VLOOKUP($A1205,Basis!$A:$P,7,FALSE)</f>
        <v>52</v>
      </c>
      <c r="F1205" s="9" t="str">
        <f>VLOOKUP($A1205,Basis!$A:$P,8,FALSE)</f>
        <v>1276MA</v>
      </c>
      <c r="G1205" s="9" t="str">
        <f>VLOOKUP($A1205,Basis!$A:$P,9,FALSE)</f>
        <v>Huizen</v>
      </c>
      <c r="H1205" s="9" t="str">
        <f>VLOOKUP($A1205,Basis!$A:$P,11,FALSE)</f>
        <v>PMD</v>
      </c>
      <c r="I1205" s="9" t="str">
        <f>VLOOKUP($A1205,Basis!$A:$P,13,FALSE)</f>
        <v>OGDUO</v>
      </c>
      <c r="J1205" s="9" t="str">
        <f>VLOOKUP($A1205,Basis!$A:$P,16,FALSE)</f>
        <v>HMIDUO2019</v>
      </c>
    </row>
    <row r="1206" spans="1:10" x14ac:dyDescent="0.25">
      <c r="A1206" s="9" t="s">
        <v>1349</v>
      </c>
      <c r="B1206" s="9">
        <f>VLOOKUP($A1206,Basis!$A:$P,4,FALSE)</f>
        <v>52.297908782958999</v>
      </c>
      <c r="C1206" s="9">
        <f>VLOOKUP($A1206,Basis!$A:$P,5,FALSE)</f>
        <v>5.2485408782959002</v>
      </c>
      <c r="D1206" s="9" t="str">
        <f>VLOOKUP($A1206,Basis!$A:$P,6,FALSE)</f>
        <v>Huizermaatweg</v>
      </c>
      <c r="E1206" s="9" t="str">
        <f>VLOOKUP($A1206,Basis!$A:$P,7,FALSE)</f>
        <v>104</v>
      </c>
      <c r="F1206" s="9" t="str">
        <f>VLOOKUP($A1206,Basis!$A:$P,8,FALSE)</f>
        <v>1276MC</v>
      </c>
      <c r="G1206" s="9" t="str">
        <f>VLOOKUP($A1206,Basis!$A:$P,9,FALSE)</f>
        <v>Huizen</v>
      </c>
      <c r="H1206" s="9" t="str">
        <f>VLOOKUP($A1206,Basis!$A:$P,11,FALSE)</f>
        <v>GFT</v>
      </c>
      <c r="I1206" s="9" t="str">
        <f>VLOOKUP($A1206,Basis!$A:$P,13,FALSE)</f>
        <v>Bovengronds</v>
      </c>
      <c r="J1206" s="9" t="str">
        <f>VLOOKUP($A1206,Basis!$A:$P,16,FALSE)</f>
        <v>MCBG242020</v>
      </c>
    </row>
    <row r="1207" spans="1:10" x14ac:dyDescent="0.25">
      <c r="A1207" s="9" t="s">
        <v>578</v>
      </c>
      <c r="B1207" s="9">
        <f>VLOOKUP($A1207,Basis!$A:$P,4,FALSE)</f>
        <v>52.297908782958999</v>
      </c>
      <c r="C1207" s="9">
        <f>VLOOKUP($A1207,Basis!$A:$P,5,FALSE)</f>
        <v>5.2485399246215803</v>
      </c>
      <c r="D1207" s="9" t="str">
        <f>VLOOKUP($A1207,Basis!$A:$P,6,FALSE)</f>
        <v>Huizermaatweg</v>
      </c>
      <c r="E1207" s="9" t="str">
        <f>VLOOKUP($A1207,Basis!$A:$P,7,FALSE)</f>
        <v>104</v>
      </c>
      <c r="F1207" s="9" t="str">
        <f>VLOOKUP($A1207,Basis!$A:$P,8,FALSE)</f>
        <v>1276MC</v>
      </c>
      <c r="G1207" s="9" t="str">
        <f>VLOOKUP($A1207,Basis!$A:$P,9,FALSE)</f>
        <v>Huizen</v>
      </c>
      <c r="H1207" s="9" t="str">
        <f>VLOOKUP($A1207,Basis!$A:$P,11,FALSE)</f>
        <v>GFT</v>
      </c>
      <c r="I1207" s="9" t="str">
        <f>VLOOKUP($A1207,Basis!$A:$P,13,FALSE)</f>
        <v>Bovengronds</v>
      </c>
      <c r="J1207" s="9" t="str">
        <f>VLOOKUP($A1207,Basis!$A:$P,16,FALSE)</f>
        <v>MCBG242020</v>
      </c>
    </row>
    <row r="1208" spans="1:10" x14ac:dyDescent="0.25">
      <c r="A1208" s="9" t="s">
        <v>2743</v>
      </c>
      <c r="B1208" s="9">
        <f>VLOOKUP($A1208,Basis!$A:$P,4,FALSE)</f>
        <v>52.297909813981803</v>
      </c>
      <c r="C1208" s="9">
        <f>VLOOKUP($A1208,Basis!$A:$P,5,FALSE)</f>
        <v>5.2485414035667199</v>
      </c>
      <c r="D1208" s="9" t="str">
        <f>VLOOKUP($A1208,Basis!$A:$P,6,FALSE)</f>
        <v>Huizermaatweg</v>
      </c>
      <c r="E1208" s="9" t="str">
        <f>VLOOKUP($A1208,Basis!$A:$P,7,FALSE)</f>
        <v>104</v>
      </c>
      <c r="F1208" s="9" t="str">
        <f>VLOOKUP($A1208,Basis!$A:$P,8,FALSE)</f>
        <v>1276MC</v>
      </c>
      <c r="G1208" s="9" t="str">
        <f>VLOOKUP($A1208,Basis!$A:$P,9,FALSE)</f>
        <v>Huizen</v>
      </c>
      <c r="H1208" s="9" t="str">
        <f>VLOOKUP($A1208,Basis!$A:$P,11,FALSE)</f>
        <v>REST</v>
      </c>
      <c r="I1208" s="9" t="str">
        <f>VLOOKUP($A1208,Basis!$A:$P,13,FALSE)</f>
        <v>OGDUO</v>
      </c>
      <c r="J1208" s="9" t="str">
        <f>VLOOKUP($A1208,Basis!$A:$P,16,FALSE)</f>
        <v>HMIDUO2019</v>
      </c>
    </row>
    <row r="1209" spans="1:10" x14ac:dyDescent="0.25">
      <c r="A1209" s="9" t="s">
        <v>924</v>
      </c>
      <c r="B1209" s="9">
        <f>VLOOKUP($A1209,Basis!$A:$P,4,FALSE)</f>
        <v>52.297908782958999</v>
      </c>
      <c r="C1209" s="9">
        <f>VLOOKUP($A1209,Basis!$A:$P,5,FALSE)</f>
        <v>5.2485413551330602</v>
      </c>
      <c r="D1209" s="9" t="str">
        <f>VLOOKUP($A1209,Basis!$A:$P,6,FALSE)</f>
        <v>Huizermaatweg</v>
      </c>
      <c r="E1209" s="9" t="str">
        <f>VLOOKUP($A1209,Basis!$A:$P,7,FALSE)</f>
        <v>104</v>
      </c>
      <c r="F1209" s="9" t="str">
        <f>VLOOKUP($A1209,Basis!$A:$P,8,FALSE)</f>
        <v>1276MC</v>
      </c>
      <c r="G1209" s="9" t="str">
        <f>VLOOKUP($A1209,Basis!$A:$P,9,FALSE)</f>
        <v>Huizen</v>
      </c>
      <c r="H1209" s="9" t="str">
        <f>VLOOKUP($A1209,Basis!$A:$P,11,FALSE)</f>
        <v>PMD</v>
      </c>
      <c r="I1209" s="9" t="str">
        <f>VLOOKUP($A1209,Basis!$A:$P,13,FALSE)</f>
        <v>OGDUO</v>
      </c>
      <c r="J1209" s="9" t="str">
        <f>VLOOKUP($A1209,Basis!$A:$P,16,FALSE)</f>
        <v>HMIDUO2019</v>
      </c>
    </row>
    <row r="1210" spans="1:10" x14ac:dyDescent="0.25">
      <c r="A1210" s="9" t="s">
        <v>509</v>
      </c>
      <c r="B1210" s="9">
        <f>VLOOKUP($A1210,Basis!$A:$P,4,FALSE)</f>
        <v>52.297683715820298</v>
      </c>
      <c r="C1210" s="9">
        <f>VLOOKUP($A1210,Basis!$A:$P,5,FALSE)</f>
        <v>5.2489871978759801</v>
      </c>
      <c r="D1210" s="9" t="str">
        <f>VLOOKUP($A1210,Basis!$A:$P,6,FALSE)</f>
        <v>Huizermaatweg</v>
      </c>
      <c r="E1210" s="9" t="str">
        <f>VLOOKUP($A1210,Basis!$A:$P,7,FALSE)</f>
        <v>156</v>
      </c>
      <c r="F1210" s="9" t="str">
        <f>VLOOKUP($A1210,Basis!$A:$P,8,FALSE)</f>
        <v>1276ME</v>
      </c>
      <c r="G1210" s="9" t="str">
        <f>VLOOKUP($A1210,Basis!$A:$P,9,FALSE)</f>
        <v>Huizen</v>
      </c>
      <c r="H1210" s="9" t="str">
        <f>VLOOKUP($A1210,Basis!$A:$P,11,FALSE)</f>
        <v>GFT</v>
      </c>
      <c r="I1210" s="9" t="str">
        <f>VLOOKUP($A1210,Basis!$A:$P,13,FALSE)</f>
        <v>Bovengronds</v>
      </c>
      <c r="J1210" s="9" t="str">
        <f>VLOOKUP($A1210,Basis!$A:$P,16,FALSE)</f>
        <v>MCBG242020</v>
      </c>
    </row>
    <row r="1211" spans="1:10" x14ac:dyDescent="0.25">
      <c r="A1211" s="9" t="s">
        <v>3193</v>
      </c>
      <c r="B1211" s="9">
        <f>VLOOKUP($A1211,Basis!$A:$P,4,FALSE)</f>
        <v>52.297682580586802</v>
      </c>
      <c r="C1211" s="9">
        <f>VLOOKUP($A1211,Basis!$A:$P,5,FALSE)</f>
        <v>5.2489873208154396</v>
      </c>
      <c r="D1211" s="9" t="str">
        <f>VLOOKUP($A1211,Basis!$A:$P,6,FALSE)</f>
        <v>Huizermaatweg</v>
      </c>
      <c r="E1211" s="9" t="str">
        <f>VLOOKUP($A1211,Basis!$A:$P,7,FALSE)</f>
        <v>156</v>
      </c>
      <c r="F1211" s="9" t="str">
        <f>VLOOKUP($A1211,Basis!$A:$P,8,FALSE)</f>
        <v>1276ME</v>
      </c>
      <c r="G1211" s="9" t="str">
        <f>VLOOKUP($A1211,Basis!$A:$P,9,FALSE)</f>
        <v>Huizen</v>
      </c>
      <c r="H1211" s="9" t="str">
        <f>VLOOKUP($A1211,Basis!$A:$P,11,FALSE)</f>
        <v>REST</v>
      </c>
      <c r="I1211" s="9" t="str">
        <f>VLOOKUP($A1211,Basis!$A:$P,13,FALSE)</f>
        <v>OGDUO</v>
      </c>
      <c r="J1211" s="9" t="str">
        <f>VLOOKUP($A1211,Basis!$A:$P,16,FALSE)</f>
        <v>HMIDUO2019</v>
      </c>
    </row>
    <row r="1212" spans="1:10" x14ac:dyDescent="0.25">
      <c r="A1212" s="9" t="s">
        <v>1239</v>
      </c>
      <c r="B1212" s="9">
        <f>VLOOKUP($A1212,Basis!$A:$P,4,FALSE)</f>
        <v>52.297683715820298</v>
      </c>
      <c r="C1212" s="9">
        <f>VLOOKUP($A1212,Basis!$A:$P,5,FALSE)</f>
        <v>5.2489871978759801</v>
      </c>
      <c r="D1212" s="9" t="str">
        <f>VLOOKUP($A1212,Basis!$A:$P,6,FALSE)</f>
        <v>Huizermaatweg</v>
      </c>
      <c r="E1212" s="9" t="str">
        <f>VLOOKUP($A1212,Basis!$A:$P,7,FALSE)</f>
        <v>156</v>
      </c>
      <c r="F1212" s="9" t="str">
        <f>VLOOKUP($A1212,Basis!$A:$P,8,FALSE)</f>
        <v>1276ME</v>
      </c>
      <c r="G1212" s="9" t="str">
        <f>VLOOKUP($A1212,Basis!$A:$P,9,FALSE)</f>
        <v>Huizen</v>
      </c>
      <c r="H1212" s="9" t="str">
        <f>VLOOKUP($A1212,Basis!$A:$P,11,FALSE)</f>
        <v>PMD</v>
      </c>
      <c r="I1212" s="9" t="str">
        <f>VLOOKUP($A1212,Basis!$A:$P,13,FALSE)</f>
        <v>OGDUO</v>
      </c>
      <c r="J1212" s="9" t="str">
        <f>VLOOKUP($A1212,Basis!$A:$P,16,FALSE)</f>
        <v>HMIDUO2019</v>
      </c>
    </row>
    <row r="1213" spans="1:10" x14ac:dyDescent="0.25">
      <c r="A1213" s="9" t="s">
        <v>1357</v>
      </c>
      <c r="B1213" s="9">
        <f>VLOOKUP($A1213,Basis!$A:$P,4,FALSE)</f>
        <v>52.2973442077637</v>
      </c>
      <c r="C1213" s="9">
        <f>VLOOKUP($A1213,Basis!$A:$P,5,FALSE)</f>
        <v>5.2494711875915501</v>
      </c>
      <c r="D1213" s="9" t="str">
        <f>VLOOKUP($A1213,Basis!$A:$P,6,FALSE)</f>
        <v>Huizermaatweg</v>
      </c>
      <c r="E1213" s="9" t="str">
        <f>VLOOKUP($A1213,Basis!$A:$P,7,FALSE)</f>
        <v>208</v>
      </c>
      <c r="F1213" s="9" t="str">
        <f>VLOOKUP($A1213,Basis!$A:$P,8,FALSE)</f>
        <v>1276MH</v>
      </c>
      <c r="G1213" s="9" t="str">
        <f>VLOOKUP($A1213,Basis!$A:$P,9,FALSE)</f>
        <v>Huizen</v>
      </c>
      <c r="H1213" s="9" t="str">
        <f>VLOOKUP($A1213,Basis!$A:$P,11,FALSE)</f>
        <v>GFT</v>
      </c>
      <c r="I1213" s="9" t="str">
        <f>VLOOKUP($A1213,Basis!$A:$P,13,FALSE)</f>
        <v>Bovengronds</v>
      </c>
      <c r="J1213" s="9" t="str">
        <f>VLOOKUP($A1213,Basis!$A:$P,16,FALSE)</f>
        <v>MCBG242020</v>
      </c>
    </row>
    <row r="1214" spans="1:10" x14ac:dyDescent="0.25">
      <c r="A1214" s="9" t="s">
        <v>2906</v>
      </c>
      <c r="B1214" s="9">
        <f>VLOOKUP($A1214,Basis!$A:$P,4,FALSE)</f>
        <v>52.297343406875001</v>
      </c>
      <c r="C1214" s="9">
        <f>VLOOKUP($A1214,Basis!$A:$P,5,FALSE)</f>
        <v>5.2494715433616603</v>
      </c>
      <c r="D1214" s="9" t="str">
        <f>VLOOKUP($A1214,Basis!$A:$P,6,FALSE)</f>
        <v>Huizermaatweg</v>
      </c>
      <c r="E1214" s="9" t="str">
        <f>VLOOKUP($A1214,Basis!$A:$P,7,FALSE)</f>
        <v>208</v>
      </c>
      <c r="F1214" s="9" t="str">
        <f>VLOOKUP($A1214,Basis!$A:$P,8,FALSE)</f>
        <v>1276MH</v>
      </c>
      <c r="G1214" s="9" t="str">
        <f>VLOOKUP($A1214,Basis!$A:$P,9,FALSE)</f>
        <v>Huizen</v>
      </c>
      <c r="H1214" s="9" t="str">
        <f>VLOOKUP($A1214,Basis!$A:$P,11,FALSE)</f>
        <v>REST</v>
      </c>
      <c r="I1214" s="9" t="str">
        <f>VLOOKUP($A1214,Basis!$A:$P,13,FALSE)</f>
        <v>OGDUO</v>
      </c>
      <c r="J1214" s="9" t="str">
        <f>VLOOKUP($A1214,Basis!$A:$P,16,FALSE)</f>
        <v>HMIDUO2019</v>
      </c>
    </row>
    <row r="1215" spans="1:10" x14ac:dyDescent="0.25">
      <c r="A1215" s="9" t="s">
        <v>85</v>
      </c>
      <c r="B1215" s="9">
        <f>VLOOKUP($A1215,Basis!$A:$P,4,FALSE)</f>
        <v>52.2973442077637</v>
      </c>
      <c r="C1215" s="9">
        <f>VLOOKUP($A1215,Basis!$A:$P,5,FALSE)</f>
        <v>5.24947166442871</v>
      </c>
      <c r="D1215" s="9" t="str">
        <f>VLOOKUP($A1215,Basis!$A:$P,6,FALSE)</f>
        <v>Huizermaatweg</v>
      </c>
      <c r="E1215" s="9" t="str">
        <f>VLOOKUP($A1215,Basis!$A:$P,7,FALSE)</f>
        <v>208</v>
      </c>
      <c r="F1215" s="9" t="str">
        <f>VLOOKUP($A1215,Basis!$A:$P,8,FALSE)</f>
        <v>1276MH</v>
      </c>
      <c r="G1215" s="9" t="str">
        <f>VLOOKUP($A1215,Basis!$A:$P,9,FALSE)</f>
        <v>Huizen</v>
      </c>
      <c r="H1215" s="9" t="str">
        <f>VLOOKUP($A1215,Basis!$A:$P,11,FALSE)</f>
        <v>PMD</v>
      </c>
      <c r="I1215" s="9" t="str">
        <f>VLOOKUP($A1215,Basis!$A:$P,13,FALSE)</f>
        <v>OGDUO</v>
      </c>
      <c r="J1215" s="9" t="str">
        <f>VLOOKUP($A1215,Basis!$A:$P,16,FALSE)</f>
        <v>HMIDUO2019</v>
      </c>
    </row>
    <row r="1216" spans="1:10" x14ac:dyDescent="0.25">
      <c r="A1216" s="9" t="s">
        <v>5946</v>
      </c>
      <c r="B1216" s="9">
        <f>VLOOKUP($A1216,Basis!$A:$P,4,FALSE)</f>
        <v>52.292254999999997</v>
      </c>
      <c r="C1216" s="9">
        <f>VLOOKUP($A1216,Basis!$A:$P,5,FALSE)</f>
        <v>5.2462999999999997</v>
      </c>
      <c r="D1216" s="9" t="str">
        <f>VLOOKUP($A1216,Basis!$A:$P,6,FALSE)</f>
        <v>Ambonlaan</v>
      </c>
      <c r="E1216" s="9" t="str">
        <f>VLOOKUP($A1216,Basis!$A:$P,7,FALSE)</f>
        <v>15</v>
      </c>
      <c r="F1216" s="9" t="str">
        <f>VLOOKUP($A1216,Basis!$A:$P,8,FALSE)</f>
        <v>1276NC</v>
      </c>
      <c r="G1216" s="9" t="str">
        <f>VLOOKUP($A1216,Basis!$A:$P,9,FALSE)</f>
        <v>Huizen</v>
      </c>
      <c r="H1216" s="9" t="str">
        <f>VLOOKUP($A1216,Basis!$A:$P,11,FALSE)</f>
        <v>GFT</v>
      </c>
      <c r="I1216" s="9" t="str">
        <f>VLOOKUP($A1216,Basis!$A:$P,13,FALSE)</f>
        <v>Bovengronds</v>
      </c>
      <c r="J1216" s="9" t="str">
        <f>VLOOKUP($A1216,Basis!$A:$P,16,FALSE)</f>
        <v>MCBG242020</v>
      </c>
    </row>
    <row r="1217" spans="1:10" x14ac:dyDescent="0.25">
      <c r="A1217" s="9" t="s">
        <v>5881</v>
      </c>
      <c r="B1217" s="9">
        <f>VLOOKUP($A1217,Basis!$A:$P,4,FALSE)</f>
        <v>52.292254999999997</v>
      </c>
      <c r="C1217" s="9">
        <f>VLOOKUP($A1217,Basis!$A:$P,5,FALSE)</f>
        <v>5.2462999999999997</v>
      </c>
      <c r="D1217" s="9" t="str">
        <f>VLOOKUP($A1217,Basis!$A:$P,6,FALSE)</f>
        <v>Ambonlaan</v>
      </c>
      <c r="E1217" s="9" t="str">
        <f>VLOOKUP($A1217,Basis!$A:$P,7,FALSE)</f>
        <v>15</v>
      </c>
      <c r="F1217" s="9" t="str">
        <f>VLOOKUP($A1217,Basis!$A:$P,8,FALSE)</f>
        <v>1276NC</v>
      </c>
      <c r="G1217" s="9" t="str">
        <f>VLOOKUP($A1217,Basis!$A:$P,9,FALSE)</f>
        <v>Huizen</v>
      </c>
      <c r="H1217" s="9" t="str">
        <f>VLOOKUP($A1217,Basis!$A:$P,11,FALSE)</f>
        <v>REST</v>
      </c>
      <c r="I1217" s="9" t="str">
        <f>VLOOKUP($A1217,Basis!$A:$P,13,FALSE)</f>
        <v>OGDUO</v>
      </c>
      <c r="J1217" s="9" t="str">
        <f>VLOOKUP($A1217,Basis!$A:$P,16,FALSE)</f>
        <v>HMIDUO2019</v>
      </c>
    </row>
    <row r="1218" spans="1:10" x14ac:dyDescent="0.25">
      <c r="A1218" s="9" t="s">
        <v>5935</v>
      </c>
      <c r="B1218" s="9">
        <f>VLOOKUP($A1218,Basis!$A:$P,4,FALSE)</f>
        <v>52.292254999999997</v>
      </c>
      <c r="C1218" s="9">
        <f>VLOOKUP($A1218,Basis!$A:$P,5,FALSE)</f>
        <v>5.2462999999999997</v>
      </c>
      <c r="D1218" s="9" t="str">
        <f>VLOOKUP($A1218,Basis!$A:$P,6,FALSE)</f>
        <v>Ambonlaan</v>
      </c>
      <c r="E1218" s="9" t="str">
        <f>VLOOKUP($A1218,Basis!$A:$P,7,FALSE)</f>
        <v>15</v>
      </c>
      <c r="F1218" s="9" t="str">
        <f>VLOOKUP($A1218,Basis!$A:$P,8,FALSE)</f>
        <v>1276NC</v>
      </c>
      <c r="G1218" s="9" t="str">
        <f>VLOOKUP($A1218,Basis!$A:$P,9,FALSE)</f>
        <v>Huizen</v>
      </c>
      <c r="H1218" s="9" t="str">
        <f>VLOOKUP($A1218,Basis!$A:$P,11,FALSE)</f>
        <v>PMD</v>
      </c>
      <c r="I1218" s="9" t="str">
        <f>VLOOKUP($A1218,Basis!$A:$P,13,FALSE)</f>
        <v>OGDUO</v>
      </c>
      <c r="J1218" s="9" t="str">
        <f>VLOOKUP($A1218,Basis!$A:$P,16,FALSE)</f>
        <v>HMIDUO2019</v>
      </c>
    </row>
    <row r="1219" spans="1:10" x14ac:dyDescent="0.25">
      <c r="A1219" s="9" t="s">
        <v>1399</v>
      </c>
      <c r="B1219" s="9">
        <f>VLOOKUP($A1219,Basis!$A:$P,4,FALSE)</f>
        <v>52.291774749755902</v>
      </c>
      <c r="C1219" s="9">
        <f>VLOOKUP($A1219,Basis!$A:$P,5,FALSE)</f>
        <v>5.2459950447082502</v>
      </c>
      <c r="D1219" s="9" t="str">
        <f>VLOOKUP($A1219,Basis!$A:$P,6,FALSE)</f>
        <v>Ambonlaan</v>
      </c>
      <c r="E1219" s="9" t="str">
        <f>VLOOKUP($A1219,Basis!$A:$P,7,FALSE)</f>
        <v>88</v>
      </c>
      <c r="F1219" s="9" t="str">
        <f>VLOOKUP($A1219,Basis!$A:$P,8,FALSE)</f>
        <v>1276NJ</v>
      </c>
      <c r="G1219" s="9" t="str">
        <f>VLOOKUP($A1219,Basis!$A:$P,9,FALSE)</f>
        <v>Huizen</v>
      </c>
      <c r="H1219" s="9" t="str">
        <f>VLOOKUP($A1219,Basis!$A:$P,11,FALSE)</f>
        <v>GFT</v>
      </c>
      <c r="I1219" s="9" t="str">
        <f>VLOOKUP($A1219,Basis!$A:$P,13,FALSE)</f>
        <v>Bovengronds</v>
      </c>
      <c r="J1219" s="9" t="str">
        <f>VLOOKUP($A1219,Basis!$A:$P,16,FALSE)</f>
        <v>MCBG242020</v>
      </c>
    </row>
    <row r="1220" spans="1:10" x14ac:dyDescent="0.25">
      <c r="A1220" s="9" t="s">
        <v>3187</v>
      </c>
      <c r="B1220" s="9">
        <f>VLOOKUP($A1220,Basis!$A:$P,4,FALSE)</f>
        <v>52.291774699999998</v>
      </c>
      <c r="C1220" s="9">
        <f>VLOOKUP($A1220,Basis!$A:$P,5,FALSE)</f>
        <v>5.2459962000000004</v>
      </c>
      <c r="D1220" s="9" t="str">
        <f>VLOOKUP($A1220,Basis!$A:$P,6,FALSE)</f>
        <v>Ambonlaan</v>
      </c>
      <c r="E1220" s="9" t="str">
        <f>VLOOKUP($A1220,Basis!$A:$P,7,FALSE)</f>
        <v>88</v>
      </c>
      <c r="F1220" s="9" t="str">
        <f>VLOOKUP($A1220,Basis!$A:$P,8,FALSE)</f>
        <v>1276NJ</v>
      </c>
      <c r="G1220" s="9" t="str">
        <f>VLOOKUP($A1220,Basis!$A:$P,9,FALSE)</f>
        <v>Huizen</v>
      </c>
      <c r="H1220" s="9" t="str">
        <f>VLOOKUP($A1220,Basis!$A:$P,11,FALSE)</f>
        <v>OPK</v>
      </c>
      <c r="I1220" s="9" t="str">
        <f>VLOOKUP($A1220,Basis!$A:$P,13,FALSE)</f>
        <v>Ondergronds</v>
      </c>
      <c r="J1220" s="9" t="str">
        <f>VLOOKUP($A1220,Basis!$A:$P,16,FALSE)</f>
        <v>HMISOL2018</v>
      </c>
    </row>
    <row r="1221" spans="1:10" x14ac:dyDescent="0.25">
      <c r="A1221" s="9" t="s">
        <v>2930</v>
      </c>
      <c r="B1221" s="9">
        <f>VLOOKUP($A1221,Basis!$A:$P,4,FALSE)</f>
        <v>52.291774699999998</v>
      </c>
      <c r="C1221" s="9">
        <f>VLOOKUP($A1221,Basis!$A:$P,5,FALSE)</f>
        <v>5.2459962000000004</v>
      </c>
      <c r="D1221" s="9" t="str">
        <f>VLOOKUP($A1221,Basis!$A:$P,6,FALSE)</f>
        <v>Ambonlaan</v>
      </c>
      <c r="E1221" s="9" t="str">
        <f>VLOOKUP($A1221,Basis!$A:$P,7,FALSE)</f>
        <v>88</v>
      </c>
      <c r="F1221" s="9" t="str">
        <f>VLOOKUP($A1221,Basis!$A:$P,8,FALSE)</f>
        <v>1276NJ</v>
      </c>
      <c r="G1221" s="9" t="str">
        <f>VLOOKUP($A1221,Basis!$A:$P,9,FALSE)</f>
        <v>Huizen</v>
      </c>
      <c r="H1221" s="9" t="str">
        <f>VLOOKUP($A1221,Basis!$A:$P,11,FALSE)</f>
        <v>REST</v>
      </c>
      <c r="I1221" s="9" t="str">
        <f>VLOOKUP($A1221,Basis!$A:$P,13,FALSE)</f>
        <v>OGDUO</v>
      </c>
      <c r="J1221" s="9" t="str">
        <f>VLOOKUP($A1221,Basis!$A:$P,16,FALSE)</f>
        <v>HMIDUO2019</v>
      </c>
    </row>
    <row r="1222" spans="1:10" x14ac:dyDescent="0.25">
      <c r="A1222" s="9" t="s">
        <v>66</v>
      </c>
      <c r="B1222" s="9">
        <f>VLOOKUP($A1222,Basis!$A:$P,4,FALSE)</f>
        <v>52.291774749755902</v>
      </c>
      <c r="C1222" s="9">
        <f>VLOOKUP($A1222,Basis!$A:$P,5,FALSE)</f>
        <v>5.2459959983825701</v>
      </c>
      <c r="D1222" s="9" t="str">
        <f>VLOOKUP($A1222,Basis!$A:$P,6,FALSE)</f>
        <v>Ambonlaan</v>
      </c>
      <c r="E1222" s="9" t="str">
        <f>VLOOKUP($A1222,Basis!$A:$P,7,FALSE)</f>
        <v>88</v>
      </c>
      <c r="F1222" s="9" t="str">
        <f>VLOOKUP($A1222,Basis!$A:$P,8,FALSE)</f>
        <v>1276NJ</v>
      </c>
      <c r="G1222" s="9" t="str">
        <f>VLOOKUP($A1222,Basis!$A:$P,9,FALSE)</f>
        <v>Huizen</v>
      </c>
      <c r="H1222" s="9" t="str">
        <f>VLOOKUP($A1222,Basis!$A:$P,11,FALSE)</f>
        <v>PMD</v>
      </c>
      <c r="I1222" s="9" t="str">
        <f>VLOOKUP($A1222,Basis!$A:$P,13,FALSE)</f>
        <v>OGDUO</v>
      </c>
      <c r="J1222" s="9" t="str">
        <f>VLOOKUP($A1222,Basis!$A:$P,16,FALSE)</f>
        <v>HMIDUO2019</v>
      </c>
    </row>
    <row r="1223" spans="1:10" x14ac:dyDescent="0.25">
      <c r="A1223" s="9" t="s">
        <v>2250</v>
      </c>
      <c r="B1223" s="9">
        <f>VLOOKUP($A1223,Basis!$A:$P,4,FALSE)</f>
        <v>52.291129273411201</v>
      </c>
      <c r="C1223" s="9">
        <f>VLOOKUP($A1223,Basis!$A:$P,5,FALSE)</f>
        <v>5.2456576097805501</v>
      </c>
      <c r="D1223" s="9" t="str">
        <f>VLOOKUP($A1223,Basis!$A:$P,6,FALSE)</f>
        <v>Archipelplein</v>
      </c>
      <c r="E1223" s="9" t="str">
        <f>VLOOKUP($A1223,Basis!$A:$P,7,FALSE)</f>
        <v>1</v>
      </c>
      <c r="F1223" s="9" t="str">
        <f>VLOOKUP($A1223,Basis!$A:$P,8,FALSE)</f>
        <v>1276NT</v>
      </c>
      <c r="G1223" s="9" t="str">
        <f>VLOOKUP($A1223,Basis!$A:$P,9,FALSE)</f>
        <v>Huizen</v>
      </c>
      <c r="H1223" s="9" t="str">
        <f>VLOOKUP($A1223,Basis!$A:$P,11,FALSE)</f>
        <v>REST</v>
      </c>
      <c r="I1223" s="9" t="str">
        <f>VLOOKUP($A1223,Basis!$A:$P,13,FALSE)</f>
        <v>OGDUO</v>
      </c>
      <c r="J1223" s="9" t="str">
        <f>VLOOKUP($A1223,Basis!$A:$P,16,FALSE)</f>
        <v>HMIDUO2018</v>
      </c>
    </row>
    <row r="1224" spans="1:10" x14ac:dyDescent="0.25">
      <c r="A1224" s="9" t="s">
        <v>3208</v>
      </c>
      <c r="B1224" s="9">
        <f>VLOOKUP($A1224,Basis!$A:$P,4,FALSE)</f>
        <v>52.2911273455734</v>
      </c>
      <c r="C1224" s="9">
        <f>VLOOKUP($A1224,Basis!$A:$P,5,FALSE)</f>
        <v>5.2456715237398104</v>
      </c>
      <c r="D1224" s="9" t="str">
        <f>VLOOKUP($A1224,Basis!$A:$P,6,FALSE)</f>
        <v>Archipelplein</v>
      </c>
      <c r="E1224" s="9" t="str">
        <f>VLOOKUP($A1224,Basis!$A:$P,7,FALSE)</f>
        <v>1</v>
      </c>
      <c r="F1224" s="9" t="str">
        <f>VLOOKUP($A1224,Basis!$A:$P,8,FALSE)</f>
        <v>1276NT</v>
      </c>
      <c r="G1224" s="9" t="str">
        <f>VLOOKUP($A1224,Basis!$A:$P,9,FALSE)</f>
        <v>Huizen</v>
      </c>
      <c r="H1224" s="9" t="str">
        <f>VLOOKUP($A1224,Basis!$A:$P,11,FALSE)</f>
        <v>PMD</v>
      </c>
      <c r="I1224" s="9" t="str">
        <f>VLOOKUP($A1224,Basis!$A:$P,13,FALSE)</f>
        <v>Ondergronds</v>
      </c>
      <c r="J1224" s="9" t="str">
        <f>VLOOKUP($A1224,Basis!$A:$P,16,FALSE)</f>
        <v>HMISOL2018</v>
      </c>
    </row>
    <row r="1225" spans="1:10" x14ac:dyDescent="0.25">
      <c r="A1225" s="9" t="s">
        <v>4597</v>
      </c>
      <c r="B1225" s="9">
        <f>VLOOKUP($A1225,Basis!$A:$P,4,FALSE)</f>
        <v>52.296638488769503</v>
      </c>
      <c r="C1225" s="9">
        <f>VLOOKUP($A1225,Basis!$A:$P,5,FALSE)</f>
        <v>5.2486500740051296</v>
      </c>
      <c r="D1225" s="9" t="str">
        <f>VLOOKUP($A1225,Basis!$A:$P,6,FALSE)</f>
        <v>Graaf Floris</v>
      </c>
      <c r="E1225" s="9" t="str">
        <f>VLOOKUP($A1225,Basis!$A:$P,7,FALSE)</f>
        <v>26</v>
      </c>
      <c r="F1225" s="9" t="str">
        <f>VLOOKUP($A1225,Basis!$A:$P,8,FALSE)</f>
        <v>1276XB</v>
      </c>
      <c r="G1225" s="9" t="str">
        <f>VLOOKUP($A1225,Basis!$A:$P,9,FALSE)</f>
        <v>Huizen</v>
      </c>
      <c r="H1225" s="9" t="str">
        <f>VLOOKUP($A1225,Basis!$A:$P,11,FALSE)</f>
        <v>GFT</v>
      </c>
      <c r="I1225" s="9" t="str">
        <f>VLOOKUP($A1225,Basis!$A:$P,13,FALSE)</f>
        <v>Bovengronds</v>
      </c>
      <c r="J1225" s="9" t="str">
        <f>VLOOKUP($A1225,Basis!$A:$P,16,FALSE)</f>
        <v>MCBG242020</v>
      </c>
    </row>
    <row r="1226" spans="1:10" x14ac:dyDescent="0.25">
      <c r="A1226" s="9" t="s">
        <v>2752</v>
      </c>
      <c r="B1226" s="9">
        <f>VLOOKUP($A1226,Basis!$A:$P,4,FALSE)</f>
        <v>52.296639999999996</v>
      </c>
      <c r="C1226" s="9">
        <f>VLOOKUP($A1226,Basis!$A:$P,5,FALSE)</f>
        <v>5.2486499999999996</v>
      </c>
      <c r="D1226" s="9" t="str">
        <f>VLOOKUP($A1226,Basis!$A:$P,6,FALSE)</f>
        <v>Graaf Floris</v>
      </c>
      <c r="E1226" s="9" t="str">
        <f>VLOOKUP($A1226,Basis!$A:$P,7,FALSE)</f>
        <v>26</v>
      </c>
      <c r="F1226" s="9" t="str">
        <f>VLOOKUP($A1226,Basis!$A:$P,8,FALSE)</f>
        <v>1276XB</v>
      </c>
      <c r="G1226" s="9" t="str">
        <f>VLOOKUP($A1226,Basis!$A:$P,9,FALSE)</f>
        <v>Huizen</v>
      </c>
      <c r="H1226" s="9" t="str">
        <f>VLOOKUP($A1226,Basis!$A:$P,11,FALSE)</f>
        <v>REST</v>
      </c>
      <c r="I1226" s="9" t="str">
        <f>VLOOKUP($A1226,Basis!$A:$P,13,FALSE)</f>
        <v>OGDUO</v>
      </c>
      <c r="J1226" s="9" t="str">
        <f>VLOOKUP($A1226,Basis!$A:$P,16,FALSE)</f>
        <v>HMIDUO2019</v>
      </c>
    </row>
    <row r="1227" spans="1:10" x14ac:dyDescent="0.25">
      <c r="A1227" s="9" t="s">
        <v>926</v>
      </c>
      <c r="B1227" s="9">
        <f>VLOOKUP($A1227,Basis!$A:$P,4,FALSE)</f>
        <v>52.296638488769503</v>
      </c>
      <c r="C1227" s="9">
        <f>VLOOKUP($A1227,Basis!$A:$P,5,FALSE)</f>
        <v>5.2486500740051296</v>
      </c>
      <c r="D1227" s="9" t="str">
        <f>VLOOKUP($A1227,Basis!$A:$P,6,FALSE)</f>
        <v>Graaf Floris</v>
      </c>
      <c r="E1227" s="9" t="str">
        <f>VLOOKUP($A1227,Basis!$A:$P,7,FALSE)</f>
        <v>26</v>
      </c>
      <c r="F1227" s="9" t="str">
        <f>VLOOKUP($A1227,Basis!$A:$P,8,FALSE)</f>
        <v>1276XB</v>
      </c>
      <c r="G1227" s="9" t="str">
        <f>VLOOKUP($A1227,Basis!$A:$P,9,FALSE)</f>
        <v>Huizen</v>
      </c>
      <c r="H1227" s="9" t="str">
        <f>VLOOKUP($A1227,Basis!$A:$P,11,FALSE)</f>
        <v>PMD</v>
      </c>
      <c r="I1227" s="9" t="str">
        <f>VLOOKUP($A1227,Basis!$A:$P,13,FALSE)</f>
        <v>OGDUO</v>
      </c>
      <c r="J1227" s="9" t="str">
        <f>VLOOKUP($A1227,Basis!$A:$P,16,FALSE)</f>
        <v>HMIDUO2019</v>
      </c>
    </row>
    <row r="1228" spans="1:10" x14ac:dyDescent="0.25">
      <c r="A1228" s="9" t="s">
        <v>362</v>
      </c>
      <c r="B1228" s="9">
        <f>VLOOKUP($A1228,Basis!$A:$P,4,FALSE)</f>
        <v>52.295201999989999</v>
      </c>
      <c r="C1228" s="9">
        <f>VLOOKUP($A1228,Basis!$A:$P,5,FALSE)</f>
        <v>5.2455799990000003</v>
      </c>
      <c r="D1228" s="9" t="str">
        <f>VLOOKUP($A1228,Basis!$A:$P,6,FALSE)</f>
        <v>Trekkerweg</v>
      </c>
      <c r="E1228" s="9" t="str">
        <f>VLOOKUP($A1228,Basis!$A:$P,7,FALSE)</f>
        <v>14</v>
      </c>
      <c r="F1228" s="9" t="str">
        <f>VLOOKUP($A1228,Basis!$A:$P,8,FALSE)</f>
        <v>1276XP</v>
      </c>
      <c r="G1228" s="9" t="str">
        <f>VLOOKUP($A1228,Basis!$A:$P,9,FALSE)</f>
        <v>Huizen</v>
      </c>
      <c r="H1228" s="9" t="str">
        <f>VLOOKUP($A1228,Basis!$A:$P,11,FALSE)</f>
        <v>GFT</v>
      </c>
      <c r="I1228" s="9" t="str">
        <f>VLOOKUP($A1228,Basis!$A:$P,13,FALSE)</f>
        <v>Bovengronds</v>
      </c>
      <c r="J1228" s="9" t="str">
        <f>VLOOKUP($A1228,Basis!$A:$P,16,FALSE)</f>
        <v>MCBG242022</v>
      </c>
    </row>
    <row r="1229" spans="1:10" x14ac:dyDescent="0.25">
      <c r="A1229" s="9" t="s">
        <v>4979</v>
      </c>
      <c r="B1229" s="9">
        <f>VLOOKUP($A1229,Basis!$A:$P,4,FALSE)</f>
        <v>52.295201999989999</v>
      </c>
      <c r="C1229" s="9">
        <f>VLOOKUP($A1229,Basis!$A:$P,5,FALSE)</f>
        <v>5.2455799990000003</v>
      </c>
      <c r="D1229" s="9" t="str">
        <f>VLOOKUP($A1229,Basis!$A:$P,6,FALSE)</f>
        <v>Trekkerweg</v>
      </c>
      <c r="E1229" s="9" t="str">
        <f>VLOOKUP($A1229,Basis!$A:$P,7,FALSE)</f>
        <v>14</v>
      </c>
      <c r="F1229" s="9" t="str">
        <f>VLOOKUP($A1229,Basis!$A:$P,8,FALSE)</f>
        <v>1276XP</v>
      </c>
      <c r="G1229" s="9" t="str">
        <f>VLOOKUP($A1229,Basis!$A:$P,9,FALSE)</f>
        <v>Huizen</v>
      </c>
      <c r="H1229" s="9" t="str">
        <f>VLOOKUP($A1229,Basis!$A:$P,11,FALSE)</f>
        <v>REST</v>
      </c>
      <c r="I1229" s="9" t="str">
        <f>VLOOKUP($A1229,Basis!$A:$P,13,FALSE)</f>
        <v>OGDUO</v>
      </c>
      <c r="J1229" s="9" t="str">
        <f>VLOOKUP($A1229,Basis!$A:$P,16,FALSE)</f>
        <v>HMIDUO2022</v>
      </c>
    </row>
    <row r="1230" spans="1:10" x14ac:dyDescent="0.25">
      <c r="A1230" s="9" t="s">
        <v>5005</v>
      </c>
      <c r="B1230" s="9">
        <f>VLOOKUP($A1230,Basis!$A:$P,4,FALSE)</f>
        <v>52.295201999989999</v>
      </c>
      <c r="C1230" s="9">
        <f>VLOOKUP($A1230,Basis!$A:$P,5,FALSE)</f>
        <v>5.2455799990000003</v>
      </c>
      <c r="D1230" s="9" t="str">
        <f>VLOOKUP($A1230,Basis!$A:$P,6,FALSE)</f>
        <v>Trekkerweg</v>
      </c>
      <c r="E1230" s="9" t="str">
        <f>VLOOKUP($A1230,Basis!$A:$P,7,FALSE)</f>
        <v>14</v>
      </c>
      <c r="F1230" s="9" t="str">
        <f>VLOOKUP($A1230,Basis!$A:$P,8,FALSE)</f>
        <v>1276XP</v>
      </c>
      <c r="G1230" s="9" t="str">
        <f>VLOOKUP($A1230,Basis!$A:$P,9,FALSE)</f>
        <v>Huizen</v>
      </c>
      <c r="H1230" s="9" t="str">
        <f>VLOOKUP($A1230,Basis!$A:$P,11,FALSE)</f>
        <v>PMD</v>
      </c>
      <c r="I1230" s="9" t="str">
        <f>VLOOKUP($A1230,Basis!$A:$P,13,FALSE)</f>
        <v>OGDUO</v>
      </c>
      <c r="J1230" s="9" t="str">
        <f>VLOOKUP($A1230,Basis!$A:$P,16,FALSE)</f>
        <v>HMIDUO2022</v>
      </c>
    </row>
    <row r="1231" spans="1:10" x14ac:dyDescent="0.25">
      <c r="A1231" s="9" t="s">
        <v>5638</v>
      </c>
      <c r="B1231" s="9">
        <f>VLOOKUP($A1231,Basis!$A:$P,4,FALSE)</f>
        <v>52.297463</v>
      </c>
      <c r="C1231" s="9">
        <f>VLOOKUP($A1231,Basis!$A:$P,5,FALSE)</f>
        <v>5.2429309999999996</v>
      </c>
      <c r="D1231" s="9" t="str">
        <f>VLOOKUP($A1231,Basis!$A:$P,6,FALSE)</f>
        <v>Bovenweg</v>
      </c>
      <c r="E1231" s="9" t="str">
        <f>VLOOKUP($A1231,Basis!$A:$P,7,FALSE)</f>
        <v>2</v>
      </c>
      <c r="F1231" s="9" t="str">
        <f>VLOOKUP($A1231,Basis!$A:$P,8,FALSE)</f>
        <v>1276XZ</v>
      </c>
      <c r="G1231" s="9" t="str">
        <f>VLOOKUP($A1231,Basis!$A:$P,9,FALSE)</f>
        <v>Huizen</v>
      </c>
      <c r="H1231" s="9" t="str">
        <f>VLOOKUP($A1231,Basis!$A:$P,11,FALSE)</f>
        <v>GLAS</v>
      </c>
      <c r="I1231" s="9" t="str">
        <f>VLOOKUP($A1231,Basis!$A:$P,13,FALSE)</f>
        <v>Bovengronds</v>
      </c>
      <c r="J1231" s="9" t="str">
        <f>VLOOKUP($A1231,Basis!$A:$P,16,FALSE)</f>
        <v>Onbekend</v>
      </c>
    </row>
    <row r="1232" spans="1:10" x14ac:dyDescent="0.25">
      <c r="A1232" s="9" t="s">
        <v>2776</v>
      </c>
      <c r="B1232" s="9">
        <f>VLOOKUP($A1232,Basis!$A:$P,4,FALSE)</f>
        <v>52.295181399999997</v>
      </c>
      <c r="C1232" s="9">
        <f>VLOOKUP($A1232,Basis!$A:$P,5,FALSE)</f>
        <v>5.2747687000000001</v>
      </c>
      <c r="D1232" s="9" t="str">
        <f>VLOOKUP($A1232,Basis!$A:$P,6,FALSE)</f>
        <v>Goethehof</v>
      </c>
      <c r="E1232" s="9" t="str">
        <f>VLOOKUP($A1232,Basis!$A:$P,7,FALSE)</f>
        <v>47</v>
      </c>
      <c r="F1232" s="9" t="str">
        <f>VLOOKUP($A1232,Basis!$A:$P,8,FALSE)</f>
        <v>1277AG</v>
      </c>
      <c r="G1232" s="9" t="str">
        <f>VLOOKUP($A1232,Basis!$A:$P,9,FALSE)</f>
        <v>Huizen</v>
      </c>
      <c r="H1232" s="9" t="str">
        <f>VLOOKUP($A1232,Basis!$A:$P,11,FALSE)</f>
        <v>REST</v>
      </c>
      <c r="I1232" s="9" t="str">
        <f>VLOOKUP($A1232,Basis!$A:$P,13,FALSE)</f>
        <v>OGDUO</v>
      </c>
      <c r="J1232" s="9" t="str">
        <f>VLOOKUP($A1232,Basis!$A:$P,16,FALSE)</f>
        <v>HMIDUO2019</v>
      </c>
    </row>
    <row r="1233" spans="1:10" x14ac:dyDescent="0.25">
      <c r="A1233" s="9" t="s">
        <v>57</v>
      </c>
      <c r="B1233" s="9">
        <f>VLOOKUP($A1233,Basis!$A:$P,4,FALSE)</f>
        <v>52.295181274414098</v>
      </c>
      <c r="C1233" s="9">
        <f>VLOOKUP($A1233,Basis!$A:$P,5,FALSE)</f>
        <v>5.2747688293456996</v>
      </c>
      <c r="D1233" s="9" t="str">
        <f>VLOOKUP($A1233,Basis!$A:$P,6,FALSE)</f>
        <v>Goethehof</v>
      </c>
      <c r="E1233" s="9" t="str">
        <f>VLOOKUP($A1233,Basis!$A:$P,7,FALSE)</f>
        <v>47</v>
      </c>
      <c r="F1233" s="9" t="str">
        <f>VLOOKUP($A1233,Basis!$A:$P,8,FALSE)</f>
        <v>1277AG</v>
      </c>
      <c r="G1233" s="9" t="str">
        <f>VLOOKUP($A1233,Basis!$A:$P,9,FALSE)</f>
        <v>Huizen</v>
      </c>
      <c r="H1233" s="9" t="str">
        <f>VLOOKUP($A1233,Basis!$A:$P,11,FALSE)</f>
        <v>PMD</v>
      </c>
      <c r="I1233" s="9" t="str">
        <f>VLOOKUP($A1233,Basis!$A:$P,13,FALSE)</f>
        <v>OGDUO</v>
      </c>
      <c r="J1233" s="9" t="str">
        <f>VLOOKUP($A1233,Basis!$A:$P,16,FALSE)</f>
        <v>HMIDUO2019</v>
      </c>
    </row>
    <row r="1234" spans="1:10" x14ac:dyDescent="0.25">
      <c r="A1234" s="9" t="s">
        <v>589</v>
      </c>
      <c r="B1234" s="9">
        <f>VLOOKUP($A1234,Basis!$A:$P,4,FALSE)</f>
        <v>52.295180000000002</v>
      </c>
      <c r="C1234" s="9">
        <f>VLOOKUP($A1234,Basis!$A:$P,5,FALSE)</f>
        <v>5.2747599999999997</v>
      </c>
      <c r="D1234" s="9" t="str">
        <f>VLOOKUP($A1234,Basis!$A:$P,6,FALSE)</f>
        <v>Goethehof</v>
      </c>
      <c r="E1234" s="9" t="str">
        <f>VLOOKUP($A1234,Basis!$A:$P,7,FALSE)</f>
        <v>47</v>
      </c>
      <c r="F1234" s="9" t="str">
        <f>VLOOKUP($A1234,Basis!$A:$P,8,FALSE)</f>
        <v>1277AG</v>
      </c>
      <c r="G1234" s="9" t="str">
        <f>VLOOKUP($A1234,Basis!$A:$P,9,FALSE)</f>
        <v>Huizen</v>
      </c>
      <c r="H1234" s="9" t="str">
        <f>VLOOKUP($A1234,Basis!$A:$P,11,FALSE)</f>
        <v>OPK</v>
      </c>
      <c r="I1234" s="9" t="str">
        <f>VLOOKUP($A1234,Basis!$A:$P,13,FALSE)</f>
        <v>Tijdelijk</v>
      </c>
      <c r="J1234" s="9" t="str">
        <f>VLOOKUP($A1234,Basis!$A:$P,16,FALSE)</f>
        <v>HMIBOV2016</v>
      </c>
    </row>
    <row r="1235" spans="1:10" x14ac:dyDescent="0.25">
      <c r="A1235" s="9" t="s">
        <v>1355</v>
      </c>
      <c r="B1235" s="9">
        <f>VLOOKUP($A1235,Basis!$A:$P,4,FALSE)</f>
        <v>52.295440673828097</v>
      </c>
      <c r="C1235" s="9">
        <f>VLOOKUP($A1235,Basis!$A:$P,5,FALSE)</f>
        <v>5.2747039794921902</v>
      </c>
      <c r="D1235" s="9" t="str">
        <f>VLOOKUP($A1235,Basis!$A:$P,6,FALSE)</f>
        <v>Goethehof</v>
      </c>
      <c r="E1235" s="9" t="str">
        <f>VLOOKUP($A1235,Basis!$A:$P,7,FALSE)</f>
        <v>64</v>
      </c>
      <c r="F1235" s="9" t="str">
        <f>VLOOKUP($A1235,Basis!$A:$P,8,FALSE)</f>
        <v>1277AH</v>
      </c>
      <c r="G1235" s="9" t="str">
        <f>VLOOKUP($A1235,Basis!$A:$P,9,FALSE)</f>
        <v>Huizen</v>
      </c>
      <c r="H1235" s="9" t="str">
        <f>VLOOKUP($A1235,Basis!$A:$P,11,FALSE)</f>
        <v>GFT</v>
      </c>
      <c r="I1235" s="9" t="str">
        <f>VLOOKUP($A1235,Basis!$A:$P,13,FALSE)</f>
        <v>Bovengronds</v>
      </c>
      <c r="J1235" s="9" t="str">
        <f>VLOOKUP($A1235,Basis!$A:$P,16,FALSE)</f>
        <v>MCBG242020</v>
      </c>
    </row>
    <row r="1236" spans="1:10" x14ac:dyDescent="0.25">
      <c r="A1236" s="9" t="s">
        <v>818</v>
      </c>
      <c r="B1236" s="9">
        <f>VLOOKUP($A1236,Basis!$A:$P,4,FALSE)</f>
        <v>52.295440673828097</v>
      </c>
      <c r="C1236" s="9">
        <f>VLOOKUP($A1236,Basis!$A:$P,5,FALSE)</f>
        <v>5.2747039794921902</v>
      </c>
      <c r="D1236" s="9" t="str">
        <f>VLOOKUP($A1236,Basis!$A:$P,6,FALSE)</f>
        <v>Goethehof</v>
      </c>
      <c r="E1236" s="9" t="str">
        <f>VLOOKUP($A1236,Basis!$A:$P,7,FALSE)</f>
        <v>64</v>
      </c>
      <c r="F1236" s="9" t="str">
        <f>VLOOKUP($A1236,Basis!$A:$P,8,FALSE)</f>
        <v>1277AH</v>
      </c>
      <c r="G1236" s="9" t="str">
        <f>VLOOKUP($A1236,Basis!$A:$P,9,FALSE)</f>
        <v>Huizen</v>
      </c>
      <c r="H1236" s="9" t="str">
        <f>VLOOKUP($A1236,Basis!$A:$P,11,FALSE)</f>
        <v>REST</v>
      </c>
      <c r="I1236" s="9" t="str">
        <f>VLOOKUP($A1236,Basis!$A:$P,13,FALSE)</f>
        <v>OGDUO</v>
      </c>
      <c r="J1236" s="9" t="str">
        <f>VLOOKUP($A1236,Basis!$A:$P,16,FALSE)</f>
        <v>HMIDUO2019</v>
      </c>
    </row>
    <row r="1237" spans="1:10" x14ac:dyDescent="0.25">
      <c r="A1237" s="9" t="s">
        <v>813</v>
      </c>
      <c r="B1237" s="9">
        <f>VLOOKUP($A1237,Basis!$A:$P,4,FALSE)</f>
        <v>52.295440673828097</v>
      </c>
      <c r="C1237" s="9">
        <f>VLOOKUP($A1237,Basis!$A:$P,5,FALSE)</f>
        <v>5.2747039794921902</v>
      </c>
      <c r="D1237" s="9" t="str">
        <f>VLOOKUP($A1237,Basis!$A:$P,6,FALSE)</f>
        <v>Goethehof</v>
      </c>
      <c r="E1237" s="9" t="str">
        <f>VLOOKUP($A1237,Basis!$A:$P,7,FALSE)</f>
        <v>64</v>
      </c>
      <c r="F1237" s="9" t="str">
        <f>VLOOKUP($A1237,Basis!$A:$P,8,FALSE)</f>
        <v>1277AH</v>
      </c>
      <c r="G1237" s="9" t="str">
        <f>VLOOKUP($A1237,Basis!$A:$P,9,FALSE)</f>
        <v>Huizen</v>
      </c>
      <c r="H1237" s="9" t="str">
        <f>VLOOKUP($A1237,Basis!$A:$P,11,FALSE)</f>
        <v>PMD</v>
      </c>
      <c r="I1237" s="9" t="str">
        <f>VLOOKUP($A1237,Basis!$A:$P,13,FALSE)</f>
        <v>OGDUO</v>
      </c>
      <c r="J1237" s="9" t="str">
        <f>VLOOKUP($A1237,Basis!$A:$P,16,FALSE)</f>
        <v>HMIDUO2019</v>
      </c>
    </row>
    <row r="1238" spans="1:10" x14ac:dyDescent="0.25">
      <c r="A1238" s="9" t="s">
        <v>573</v>
      </c>
      <c r="B1238" s="9">
        <f>VLOOKUP($A1238,Basis!$A:$P,4,FALSE)</f>
        <v>52.295818328857401</v>
      </c>
      <c r="C1238" s="9">
        <f>VLOOKUP($A1238,Basis!$A:$P,5,FALSE)</f>
        <v>5.2752318382263201</v>
      </c>
      <c r="D1238" s="9" t="str">
        <f>VLOOKUP($A1238,Basis!$A:$P,6,FALSE)</f>
        <v>Kierkegaardhof</v>
      </c>
      <c r="E1238" s="9" t="str">
        <f>VLOOKUP($A1238,Basis!$A:$P,7,FALSE)</f>
        <v>54</v>
      </c>
      <c r="F1238" s="9" t="str">
        <f>VLOOKUP($A1238,Basis!$A:$P,8,FALSE)</f>
        <v>1277AL</v>
      </c>
      <c r="G1238" s="9" t="str">
        <f>VLOOKUP($A1238,Basis!$A:$P,9,FALSE)</f>
        <v>Huizen</v>
      </c>
      <c r="H1238" s="9" t="str">
        <f>VLOOKUP($A1238,Basis!$A:$P,11,FALSE)</f>
        <v>GFT</v>
      </c>
      <c r="I1238" s="9" t="str">
        <f>VLOOKUP($A1238,Basis!$A:$P,13,FALSE)</f>
        <v>Bovengronds</v>
      </c>
      <c r="J1238" s="9" t="str">
        <f>VLOOKUP($A1238,Basis!$A:$P,16,FALSE)</f>
        <v>MCBG242020</v>
      </c>
    </row>
    <row r="1239" spans="1:10" x14ac:dyDescent="0.25">
      <c r="A1239" s="9" t="s">
        <v>2778</v>
      </c>
      <c r="B1239" s="9">
        <f>VLOOKUP($A1239,Basis!$A:$P,4,FALSE)</f>
        <v>52.295817300000003</v>
      </c>
      <c r="C1239" s="9">
        <f>VLOOKUP($A1239,Basis!$A:$P,5,FALSE)</f>
        <v>5.2752322999999999</v>
      </c>
      <c r="D1239" s="9" t="str">
        <f>VLOOKUP($A1239,Basis!$A:$P,6,FALSE)</f>
        <v>Kierkegaardhof</v>
      </c>
      <c r="E1239" s="9" t="str">
        <f>VLOOKUP($A1239,Basis!$A:$P,7,FALSE)</f>
        <v>54</v>
      </c>
      <c r="F1239" s="9" t="str">
        <f>VLOOKUP($A1239,Basis!$A:$P,8,FALSE)</f>
        <v>1277AL</v>
      </c>
      <c r="G1239" s="9" t="str">
        <f>VLOOKUP($A1239,Basis!$A:$P,9,FALSE)</f>
        <v>Huizen</v>
      </c>
      <c r="H1239" s="9" t="str">
        <f>VLOOKUP($A1239,Basis!$A:$P,11,FALSE)</f>
        <v>REST</v>
      </c>
      <c r="I1239" s="9" t="str">
        <f>VLOOKUP($A1239,Basis!$A:$P,13,FALSE)</f>
        <v>OGDUO</v>
      </c>
      <c r="J1239" s="9" t="str">
        <f>VLOOKUP($A1239,Basis!$A:$P,16,FALSE)</f>
        <v>HMIDUO2019</v>
      </c>
    </row>
    <row r="1240" spans="1:10" x14ac:dyDescent="0.25">
      <c r="A1240" s="9" t="s">
        <v>1219</v>
      </c>
      <c r="B1240" s="9">
        <f>VLOOKUP($A1240,Basis!$A:$P,4,FALSE)</f>
        <v>52.295818328857401</v>
      </c>
      <c r="C1240" s="9">
        <f>VLOOKUP($A1240,Basis!$A:$P,5,FALSE)</f>
        <v>5.2752323150634801</v>
      </c>
      <c r="D1240" s="9" t="str">
        <f>VLOOKUP($A1240,Basis!$A:$P,6,FALSE)</f>
        <v>Kierkegaardhof</v>
      </c>
      <c r="E1240" s="9" t="str">
        <f>VLOOKUP($A1240,Basis!$A:$P,7,FALSE)</f>
        <v>54</v>
      </c>
      <c r="F1240" s="9" t="str">
        <f>VLOOKUP($A1240,Basis!$A:$P,8,FALSE)</f>
        <v>1277AL</v>
      </c>
      <c r="G1240" s="9" t="str">
        <f>VLOOKUP($A1240,Basis!$A:$P,9,FALSE)</f>
        <v>Huizen</v>
      </c>
      <c r="H1240" s="9" t="str">
        <f>VLOOKUP($A1240,Basis!$A:$P,11,FALSE)</f>
        <v>PMD</v>
      </c>
      <c r="I1240" s="9" t="str">
        <f>VLOOKUP($A1240,Basis!$A:$P,13,FALSE)</f>
        <v>OGDUO</v>
      </c>
      <c r="J1240" s="9" t="str">
        <f>VLOOKUP($A1240,Basis!$A:$P,16,FALSE)</f>
        <v>HMIDUO2019</v>
      </c>
    </row>
    <row r="1241" spans="1:10" x14ac:dyDescent="0.25">
      <c r="A1241" s="9" t="s">
        <v>2717</v>
      </c>
      <c r="B1241" s="9">
        <f>VLOOKUP($A1241,Basis!$A:$P,4,FALSE)</f>
        <v>52.2982570762302</v>
      </c>
      <c r="C1241" s="9">
        <f>VLOOKUP($A1241,Basis!$A:$P,5,FALSE)</f>
        <v>5.2802972495605101</v>
      </c>
      <c r="D1241" s="9" t="str">
        <f>VLOOKUP($A1241,Basis!$A:$P,6,FALSE)</f>
        <v>Aristoteleslaan</v>
      </c>
      <c r="E1241" s="9" t="str">
        <f>VLOOKUP($A1241,Basis!$A:$P,7,FALSE)</f>
        <v>28</v>
      </c>
      <c r="F1241" s="9" t="str">
        <f>VLOOKUP($A1241,Basis!$A:$P,8,FALSE)</f>
        <v>1277AS</v>
      </c>
      <c r="G1241" s="9" t="str">
        <f>VLOOKUP($A1241,Basis!$A:$P,9,FALSE)</f>
        <v>Huizen</v>
      </c>
      <c r="H1241" s="9" t="str">
        <f>VLOOKUP($A1241,Basis!$A:$P,11,FALSE)</f>
        <v>REST</v>
      </c>
      <c r="I1241" s="9" t="str">
        <f>VLOOKUP($A1241,Basis!$A:$P,13,FALSE)</f>
        <v>OGDUO</v>
      </c>
      <c r="J1241" s="9" t="str">
        <f>VLOOKUP($A1241,Basis!$A:$P,16,FALSE)</f>
        <v>HMIDUO2019</v>
      </c>
    </row>
    <row r="1242" spans="1:10" x14ac:dyDescent="0.25">
      <c r="A1242" s="9" t="s">
        <v>887</v>
      </c>
      <c r="B1242" s="9">
        <f>VLOOKUP($A1242,Basis!$A:$P,4,FALSE)</f>
        <v>52.298255920410199</v>
      </c>
      <c r="C1242" s="9">
        <f>VLOOKUP($A1242,Basis!$A:$P,5,FALSE)</f>
        <v>5.2802972793579102</v>
      </c>
      <c r="D1242" s="9" t="str">
        <f>VLOOKUP($A1242,Basis!$A:$P,6,FALSE)</f>
        <v>Aristoteleslaan</v>
      </c>
      <c r="E1242" s="9" t="str">
        <f>VLOOKUP($A1242,Basis!$A:$P,7,FALSE)</f>
        <v>28</v>
      </c>
      <c r="F1242" s="9" t="str">
        <f>VLOOKUP($A1242,Basis!$A:$P,8,FALSE)</f>
        <v>1277AS</v>
      </c>
      <c r="G1242" s="9" t="str">
        <f>VLOOKUP($A1242,Basis!$A:$P,9,FALSE)</f>
        <v>Huizen</v>
      </c>
      <c r="H1242" s="9" t="str">
        <f>VLOOKUP($A1242,Basis!$A:$P,11,FALSE)</f>
        <v>PMD</v>
      </c>
      <c r="I1242" s="9" t="str">
        <f>VLOOKUP($A1242,Basis!$A:$P,13,FALSE)</f>
        <v>OGDUO</v>
      </c>
      <c r="J1242" s="9" t="str">
        <f>VLOOKUP($A1242,Basis!$A:$P,16,FALSE)</f>
        <v>HMIDUO2019</v>
      </c>
    </row>
    <row r="1243" spans="1:10" x14ac:dyDescent="0.25">
      <c r="A1243" s="9" t="s">
        <v>2723</v>
      </c>
      <c r="B1243" s="9">
        <f>VLOOKUP($A1243,Basis!$A:$P,4,FALSE)</f>
        <v>52.297148988630902</v>
      </c>
      <c r="C1243" s="9">
        <f>VLOOKUP($A1243,Basis!$A:$P,5,FALSE)</f>
        <v>5.2809321787257497</v>
      </c>
      <c r="D1243" s="9" t="str">
        <f>VLOOKUP($A1243,Basis!$A:$P,6,FALSE)</f>
        <v>Hugo de Grootsingel</v>
      </c>
      <c r="E1243" s="9" t="str">
        <f>VLOOKUP($A1243,Basis!$A:$P,7,FALSE)</f>
        <v>18</v>
      </c>
      <c r="F1243" s="9" t="str">
        <f>VLOOKUP($A1243,Basis!$A:$P,8,FALSE)</f>
        <v>1277CE</v>
      </c>
      <c r="G1243" s="9" t="str">
        <f>VLOOKUP($A1243,Basis!$A:$P,9,FALSE)</f>
        <v>Huizen</v>
      </c>
      <c r="H1243" s="9" t="str">
        <f>VLOOKUP($A1243,Basis!$A:$P,11,FALSE)</f>
        <v>REST</v>
      </c>
      <c r="I1243" s="9" t="str">
        <f>VLOOKUP($A1243,Basis!$A:$P,13,FALSE)</f>
        <v>OGDUO</v>
      </c>
      <c r="J1243" s="9" t="str">
        <f>VLOOKUP($A1243,Basis!$A:$P,16,FALSE)</f>
        <v>HMIDUO2019</v>
      </c>
    </row>
    <row r="1244" spans="1:10" x14ac:dyDescent="0.25">
      <c r="A1244" s="9" t="s">
        <v>822</v>
      </c>
      <c r="B1244" s="9">
        <f>VLOOKUP($A1244,Basis!$A:$P,4,FALSE)</f>
        <v>52.297149658203097</v>
      </c>
      <c r="C1244" s="9">
        <f>VLOOKUP($A1244,Basis!$A:$P,5,FALSE)</f>
        <v>5.2809319496154803</v>
      </c>
      <c r="D1244" s="9" t="str">
        <f>VLOOKUP($A1244,Basis!$A:$P,6,FALSE)</f>
        <v>Hugo de Grootsingel</v>
      </c>
      <c r="E1244" s="9" t="str">
        <f>VLOOKUP($A1244,Basis!$A:$P,7,FALSE)</f>
        <v>18</v>
      </c>
      <c r="F1244" s="9" t="str">
        <f>VLOOKUP($A1244,Basis!$A:$P,8,FALSE)</f>
        <v>1277CE</v>
      </c>
      <c r="G1244" s="9" t="str">
        <f>VLOOKUP($A1244,Basis!$A:$P,9,FALSE)</f>
        <v>Huizen</v>
      </c>
      <c r="H1244" s="9" t="str">
        <f>VLOOKUP($A1244,Basis!$A:$P,11,FALSE)</f>
        <v>PMD</v>
      </c>
      <c r="I1244" s="9" t="str">
        <f>VLOOKUP($A1244,Basis!$A:$P,13,FALSE)</f>
        <v>OGDUO</v>
      </c>
      <c r="J1244" s="9" t="str">
        <f>VLOOKUP($A1244,Basis!$A:$P,16,FALSE)</f>
        <v>HMIDUO2019</v>
      </c>
    </row>
    <row r="1245" spans="1:10" x14ac:dyDescent="0.25">
      <c r="A1245" s="9" t="s">
        <v>3532</v>
      </c>
      <c r="B1245" s="9">
        <f>VLOOKUP($A1245,Basis!$A:$P,4,FALSE)</f>
        <v>52.300747758757602</v>
      </c>
      <c r="C1245" s="9">
        <f>VLOOKUP($A1245,Basis!$A:$P,5,FALSE)</f>
        <v>5.2804438490469803</v>
      </c>
      <c r="D1245" s="9" t="str">
        <f>VLOOKUP($A1245,Basis!$A:$P,6,FALSE)</f>
        <v>Gooimeerpromenade</v>
      </c>
      <c r="E1245" s="9" t="str">
        <f>VLOOKUP($A1245,Basis!$A:$P,7,FALSE)</f>
        <v>2</v>
      </c>
      <c r="F1245" s="9" t="str">
        <f>VLOOKUP($A1245,Basis!$A:$P,8,FALSE)</f>
        <v>1277EN</v>
      </c>
      <c r="G1245" s="9" t="str">
        <f>VLOOKUP($A1245,Basis!$A:$P,9,FALSE)</f>
        <v>Huizen</v>
      </c>
      <c r="H1245" s="9" t="str">
        <f>VLOOKUP($A1245,Basis!$A:$P,11,FALSE)</f>
        <v>PMD</v>
      </c>
      <c r="I1245" s="9" t="str">
        <f>VLOOKUP($A1245,Basis!$A:$P,13,FALSE)</f>
        <v>Ondergronds</v>
      </c>
      <c r="J1245" s="9" t="str">
        <f>VLOOKUP($A1245,Basis!$A:$P,16,FALSE)</f>
        <v>BAMRUB2014</v>
      </c>
    </row>
    <row r="1246" spans="1:10" x14ac:dyDescent="0.25">
      <c r="A1246" s="9" t="s">
        <v>3536</v>
      </c>
      <c r="B1246" s="9">
        <f>VLOOKUP($A1246,Basis!$A:$P,4,FALSE)</f>
        <v>52.300377949189702</v>
      </c>
      <c r="C1246" s="9">
        <f>VLOOKUP($A1246,Basis!$A:$P,5,FALSE)</f>
        <v>5.2813547104646297</v>
      </c>
      <c r="D1246" s="9" t="str">
        <f>VLOOKUP($A1246,Basis!$A:$P,6,FALSE)</f>
        <v>Gooimeerpromenade</v>
      </c>
      <c r="E1246" s="9" t="str">
        <f>VLOOKUP($A1246,Basis!$A:$P,7,FALSE)</f>
        <v>20</v>
      </c>
      <c r="F1246" s="9" t="str">
        <f>VLOOKUP($A1246,Basis!$A:$P,8,FALSE)</f>
        <v>1277EN</v>
      </c>
      <c r="G1246" s="9" t="str">
        <f>VLOOKUP($A1246,Basis!$A:$P,9,FALSE)</f>
        <v>Huizen</v>
      </c>
      <c r="H1246" s="9" t="str">
        <f>VLOOKUP($A1246,Basis!$A:$P,11,FALSE)</f>
        <v>PMD</v>
      </c>
      <c r="I1246" s="9" t="str">
        <f>VLOOKUP($A1246,Basis!$A:$P,13,FALSE)</f>
        <v>Ondergronds</v>
      </c>
      <c r="J1246" s="9" t="str">
        <f>VLOOKUP($A1246,Basis!$A:$P,16,FALSE)</f>
        <v>BAMRUB2013</v>
      </c>
    </row>
    <row r="1247" spans="1:10" x14ac:dyDescent="0.25">
      <c r="A1247" s="9" t="s">
        <v>3952</v>
      </c>
      <c r="B1247" s="9">
        <f>VLOOKUP($A1247,Basis!$A:$P,4,FALSE)</f>
        <v>52.299904916484202</v>
      </c>
      <c r="C1247" s="9">
        <f>VLOOKUP($A1247,Basis!$A:$P,5,FALSE)</f>
        <v>5.2820972632665901</v>
      </c>
      <c r="D1247" s="9" t="str">
        <f>VLOOKUP($A1247,Basis!$A:$P,6,FALSE)</f>
        <v>Gooimeerpromenade</v>
      </c>
      <c r="E1247" s="9" t="str">
        <f>VLOOKUP($A1247,Basis!$A:$P,7,FALSE)</f>
        <v>42</v>
      </c>
      <c r="F1247" s="9" t="str">
        <f>VLOOKUP($A1247,Basis!$A:$P,8,FALSE)</f>
        <v>1277EN</v>
      </c>
      <c r="G1247" s="9" t="str">
        <f>VLOOKUP($A1247,Basis!$A:$P,9,FALSE)</f>
        <v>Huizen</v>
      </c>
      <c r="H1247" s="9" t="str">
        <f>VLOOKUP($A1247,Basis!$A:$P,11,FALSE)</f>
        <v>PMD</v>
      </c>
      <c r="I1247" s="9" t="str">
        <f>VLOOKUP($A1247,Basis!$A:$P,13,FALSE)</f>
        <v>Ondergronds</v>
      </c>
      <c r="J1247" s="9" t="str">
        <f>VLOOKUP($A1247,Basis!$A:$P,16,FALSE)</f>
        <v>BAMRUB2015</v>
      </c>
    </row>
    <row r="1248" spans="1:10" x14ac:dyDescent="0.25">
      <c r="A1248" s="9" t="s">
        <v>722</v>
      </c>
      <c r="B1248" s="9">
        <f>VLOOKUP($A1248,Basis!$A:$P,4,FALSE)</f>
        <v>52.299610137939503</v>
      </c>
      <c r="C1248" s="9">
        <f>VLOOKUP($A1248,Basis!$A:$P,5,FALSE)</f>
        <v>5.28234958648682</v>
      </c>
      <c r="D1248" s="9" t="str">
        <f>VLOOKUP($A1248,Basis!$A:$P,6,FALSE)</f>
        <v>Gooimeerpromenade</v>
      </c>
      <c r="E1248" s="9" t="str">
        <f>VLOOKUP($A1248,Basis!$A:$P,7,FALSE)</f>
        <v>46</v>
      </c>
      <c r="F1248" s="9" t="str">
        <f>VLOOKUP($A1248,Basis!$A:$P,8,FALSE)</f>
        <v>1277EP</v>
      </c>
      <c r="G1248" s="9" t="str">
        <f>VLOOKUP($A1248,Basis!$A:$P,9,FALSE)</f>
        <v>Huizen</v>
      </c>
      <c r="H1248" s="9" t="str">
        <f>VLOOKUP($A1248,Basis!$A:$P,11,FALSE)</f>
        <v>REST</v>
      </c>
      <c r="I1248" s="9" t="str">
        <f>VLOOKUP($A1248,Basis!$A:$P,13,FALSE)</f>
        <v>Ondergronds</v>
      </c>
      <c r="J1248" s="9" t="str">
        <f>VLOOKUP($A1248,Basis!$A:$P,16,FALSE)</f>
        <v>HMISOL2018</v>
      </c>
    </row>
    <row r="1249" spans="1:10" x14ac:dyDescent="0.25">
      <c r="A1249" s="9" t="s">
        <v>3497</v>
      </c>
      <c r="B1249" s="9">
        <f>VLOOKUP($A1249,Basis!$A:$P,4,FALSE)</f>
        <v>52.299600611489502</v>
      </c>
      <c r="C1249" s="9">
        <f>VLOOKUP($A1249,Basis!$A:$P,5,FALSE)</f>
        <v>5.2827847469647304</v>
      </c>
      <c r="D1249" s="9" t="str">
        <f>VLOOKUP($A1249,Basis!$A:$P,6,FALSE)</f>
        <v>Gooimeerpromenade</v>
      </c>
      <c r="E1249" s="9" t="str">
        <f>VLOOKUP($A1249,Basis!$A:$P,7,FALSE)</f>
        <v>56</v>
      </c>
      <c r="F1249" s="9" t="str">
        <f>VLOOKUP($A1249,Basis!$A:$P,8,FALSE)</f>
        <v>1277EP</v>
      </c>
      <c r="G1249" s="9" t="str">
        <f>VLOOKUP($A1249,Basis!$A:$P,9,FALSE)</f>
        <v>Huizen</v>
      </c>
      <c r="H1249" s="9" t="str">
        <f>VLOOKUP($A1249,Basis!$A:$P,11,FALSE)</f>
        <v>PMD</v>
      </c>
      <c r="I1249" s="9" t="str">
        <f>VLOOKUP($A1249,Basis!$A:$P,13,FALSE)</f>
        <v>Ondergronds</v>
      </c>
      <c r="J1249" s="9" t="str">
        <f>VLOOKUP($A1249,Basis!$A:$P,16,FALSE)</f>
        <v>BAMRUB2013</v>
      </c>
    </row>
    <row r="1250" spans="1:10" x14ac:dyDescent="0.25">
      <c r="A1250" s="9" t="s">
        <v>3500</v>
      </c>
      <c r="B1250" s="9">
        <f>VLOOKUP($A1250,Basis!$A:$P,4,FALSE)</f>
        <v>52.299052560750702</v>
      </c>
      <c r="C1250" s="9">
        <f>VLOOKUP($A1250,Basis!$A:$P,5,FALSE)</f>
        <v>5.2837957721252797</v>
      </c>
      <c r="D1250" s="9" t="str">
        <f>VLOOKUP($A1250,Basis!$A:$P,6,FALSE)</f>
        <v>Gooimeerpromenade</v>
      </c>
      <c r="E1250" s="9" t="str">
        <f>VLOOKUP($A1250,Basis!$A:$P,7,FALSE)</f>
        <v>82</v>
      </c>
      <c r="F1250" s="9" t="str">
        <f>VLOOKUP($A1250,Basis!$A:$P,8,FALSE)</f>
        <v>1277EP</v>
      </c>
      <c r="G1250" s="9" t="str">
        <f>VLOOKUP($A1250,Basis!$A:$P,9,FALSE)</f>
        <v>Huizen</v>
      </c>
      <c r="H1250" s="9" t="str">
        <f>VLOOKUP($A1250,Basis!$A:$P,11,FALSE)</f>
        <v>PMD</v>
      </c>
      <c r="I1250" s="9" t="str">
        <f>VLOOKUP($A1250,Basis!$A:$P,13,FALSE)</f>
        <v>Ondergronds</v>
      </c>
      <c r="J1250" s="9" t="str">
        <f>VLOOKUP($A1250,Basis!$A:$P,16,FALSE)</f>
        <v>BAMRUB2013</v>
      </c>
    </row>
    <row r="1251" spans="1:10" x14ac:dyDescent="0.25">
      <c r="A1251" s="9" t="s">
        <v>417</v>
      </c>
      <c r="B1251" s="9">
        <f>VLOOKUP($A1251,Basis!$A:$P,4,FALSE)</f>
        <v>52.307994842529297</v>
      </c>
      <c r="C1251" s="9">
        <f>VLOOKUP($A1251,Basis!$A:$P,5,FALSE)</f>
        <v>5.03739213943481</v>
      </c>
      <c r="D1251" s="9" t="str">
        <f>VLOOKUP($A1251,Basis!$A:$P,6,FALSE)</f>
        <v>Singel</v>
      </c>
      <c r="E1251" s="9" t="str">
        <f>VLOOKUP($A1251,Basis!$A:$P,7,FALSE)</f>
        <v>1</v>
      </c>
      <c r="F1251" s="9" t="str">
        <f>VLOOKUP($A1251,Basis!$A:$P,8,FALSE)</f>
        <v>1381AR</v>
      </c>
      <c r="G1251" s="9" t="str">
        <f>VLOOKUP($A1251,Basis!$A:$P,9,FALSE)</f>
        <v>Weesp</v>
      </c>
      <c r="H1251" s="9" t="str">
        <f>VLOOKUP($A1251,Basis!$A:$P,11,FALSE)</f>
        <v>GFT</v>
      </c>
      <c r="I1251" s="9" t="str">
        <f>VLOOKUP($A1251,Basis!$A:$P,13,FALSE)</f>
        <v>Bovengronds</v>
      </c>
      <c r="J1251" s="9" t="str">
        <f>VLOOKUP($A1251,Basis!$A:$P,16,FALSE)</f>
        <v>MCBG242022</v>
      </c>
    </row>
    <row r="1252" spans="1:10" x14ac:dyDescent="0.25">
      <c r="A1252" s="9" t="s">
        <v>687</v>
      </c>
      <c r="B1252" s="9">
        <f>VLOOKUP($A1252,Basis!$A:$P,4,FALSE)</f>
        <v>52.306533813476598</v>
      </c>
      <c r="C1252" s="9">
        <f>VLOOKUP($A1252,Basis!$A:$P,5,FALSE)</f>
        <v>5.0370402336120597</v>
      </c>
      <c r="D1252" s="9" t="str">
        <f>VLOOKUP($A1252,Basis!$A:$P,6,FALSE)</f>
        <v>Singel</v>
      </c>
      <c r="E1252" s="9" t="str">
        <f>VLOOKUP($A1252,Basis!$A:$P,7,FALSE)</f>
        <v>45</v>
      </c>
      <c r="F1252" s="9" t="str">
        <f>VLOOKUP($A1252,Basis!$A:$P,8,FALSE)</f>
        <v>1381AR</v>
      </c>
      <c r="G1252" s="9" t="str">
        <f>VLOOKUP($A1252,Basis!$A:$P,9,FALSE)</f>
        <v>Weesp</v>
      </c>
      <c r="H1252" s="9" t="str">
        <f>VLOOKUP($A1252,Basis!$A:$P,11,FALSE)</f>
        <v>GFT</v>
      </c>
      <c r="I1252" s="9" t="str">
        <f>VLOOKUP($A1252,Basis!$A:$P,13,FALSE)</f>
        <v>Bovengronds</v>
      </c>
      <c r="J1252" s="9" t="str">
        <f>VLOOKUP($A1252,Basis!$A:$P,16,FALSE)</f>
        <v>MCBG242022</v>
      </c>
    </row>
    <row r="1253" spans="1:10" x14ac:dyDescent="0.25">
      <c r="A1253" s="9" t="s">
        <v>1602</v>
      </c>
      <c r="B1253" s="9">
        <f>VLOOKUP($A1253,Basis!$A:$P,4,FALSE)</f>
        <v>52.306533813476598</v>
      </c>
      <c r="C1253" s="9">
        <f>VLOOKUP($A1253,Basis!$A:$P,5,FALSE)</f>
        <v>5.0370402336120597</v>
      </c>
      <c r="D1253" s="9" t="str">
        <f>VLOOKUP($A1253,Basis!$A:$P,6,FALSE)</f>
        <v>Singel</v>
      </c>
      <c r="E1253" s="9" t="str">
        <f>VLOOKUP($A1253,Basis!$A:$P,7,FALSE)</f>
        <v>45</v>
      </c>
      <c r="F1253" s="9" t="str">
        <f>VLOOKUP($A1253,Basis!$A:$P,8,FALSE)</f>
        <v>1381AR</v>
      </c>
      <c r="G1253" s="9" t="str">
        <f>VLOOKUP($A1253,Basis!$A:$P,9,FALSE)</f>
        <v>Weesp</v>
      </c>
      <c r="H1253" s="9" t="str">
        <f>VLOOKUP($A1253,Basis!$A:$P,11,FALSE)</f>
        <v>OPK</v>
      </c>
      <c r="I1253" s="9" t="str">
        <f>VLOOKUP($A1253,Basis!$A:$P,13,FALSE)</f>
        <v>Ondergronds</v>
      </c>
      <c r="J1253" s="9" t="str">
        <f>VLOOKUP($A1253,Basis!$A:$P,16,FALSE)</f>
        <v>HMISOL2022</v>
      </c>
    </row>
    <row r="1254" spans="1:10" x14ac:dyDescent="0.25">
      <c r="A1254" s="9" t="s">
        <v>280</v>
      </c>
      <c r="B1254" s="9">
        <f>VLOOKUP($A1254,Basis!$A:$P,4,FALSE)</f>
        <v>52.307994842529297</v>
      </c>
      <c r="C1254" s="9">
        <f>VLOOKUP($A1254,Basis!$A:$P,5,FALSE)</f>
        <v>5.03739213943481</v>
      </c>
      <c r="D1254" s="9" t="str">
        <f>VLOOKUP($A1254,Basis!$A:$P,6,FALSE)</f>
        <v>Singel</v>
      </c>
      <c r="E1254" s="9" t="str">
        <f>VLOOKUP($A1254,Basis!$A:$P,7,FALSE)</f>
        <v>1</v>
      </c>
      <c r="F1254" s="9" t="str">
        <f>VLOOKUP($A1254,Basis!$A:$P,8,FALSE)</f>
        <v>1381AR</v>
      </c>
      <c r="G1254" s="9" t="str">
        <f>VLOOKUP($A1254,Basis!$A:$P,9,FALSE)</f>
        <v>Weesp</v>
      </c>
      <c r="H1254" s="9" t="str">
        <f>VLOOKUP($A1254,Basis!$A:$P,11,FALSE)</f>
        <v>REST</v>
      </c>
      <c r="I1254" s="9" t="str">
        <f>VLOOKUP($A1254,Basis!$A:$P,13,FALSE)</f>
        <v>Ondergronds</v>
      </c>
      <c r="J1254" s="9" t="str">
        <f>VLOOKUP($A1254,Basis!$A:$P,16,FALSE)</f>
        <v>HMISOL2022</v>
      </c>
    </row>
    <row r="1255" spans="1:10" x14ac:dyDescent="0.25">
      <c r="A1255" s="9" t="s">
        <v>274</v>
      </c>
      <c r="B1255" s="9">
        <f>VLOOKUP($A1255,Basis!$A:$P,4,FALSE)</f>
        <v>52.306533813476598</v>
      </c>
      <c r="C1255" s="9">
        <f>VLOOKUP($A1255,Basis!$A:$P,5,FALSE)</f>
        <v>5.0370402336120597</v>
      </c>
      <c r="D1255" s="9" t="str">
        <f>VLOOKUP($A1255,Basis!$A:$P,6,FALSE)</f>
        <v>Singel</v>
      </c>
      <c r="E1255" s="9" t="str">
        <f>VLOOKUP($A1255,Basis!$A:$P,7,FALSE)</f>
        <v>45</v>
      </c>
      <c r="F1255" s="9" t="str">
        <f>VLOOKUP($A1255,Basis!$A:$P,8,FALSE)</f>
        <v>1381AR</v>
      </c>
      <c r="G1255" s="9" t="str">
        <f>VLOOKUP($A1255,Basis!$A:$P,9,FALSE)</f>
        <v>Weesp</v>
      </c>
      <c r="H1255" s="9" t="str">
        <f>VLOOKUP($A1255,Basis!$A:$P,11,FALSE)</f>
        <v>REST</v>
      </c>
      <c r="I1255" s="9" t="str">
        <f>VLOOKUP($A1255,Basis!$A:$P,13,FALSE)</f>
        <v>Ondergronds</v>
      </c>
      <c r="J1255" s="9" t="str">
        <f>VLOOKUP($A1255,Basis!$A:$P,16,FALSE)</f>
        <v>HMISOL2022</v>
      </c>
    </row>
    <row r="1256" spans="1:10" x14ac:dyDescent="0.25">
      <c r="A1256" s="9" t="s">
        <v>6105</v>
      </c>
      <c r="B1256" s="9">
        <f>VLOOKUP($A1256,Basis!$A:$P,4,FALSE)</f>
        <v>52.306375663896297</v>
      </c>
      <c r="C1256" s="9">
        <f>VLOOKUP($A1256,Basis!$A:$P,5,FALSE)</f>
        <v>5.0401335974144104</v>
      </c>
      <c r="D1256" s="9" t="str">
        <f>VLOOKUP($A1256,Basis!$A:$P,6,FALSE)</f>
        <v>Achtergracht</v>
      </c>
      <c r="E1256" s="9" t="str">
        <f>VLOOKUP($A1256,Basis!$A:$P,7,FALSE)</f>
        <v>45</v>
      </c>
      <c r="F1256" s="9" t="str">
        <f>VLOOKUP($A1256,Basis!$A:$P,8,FALSE)</f>
        <v>1381BL</v>
      </c>
      <c r="G1256" s="9" t="str">
        <f>VLOOKUP($A1256,Basis!$A:$P,9,FALSE)</f>
        <v>Weesp</v>
      </c>
      <c r="H1256" s="9" t="str">
        <f>VLOOKUP($A1256,Basis!$A:$P,11,FALSE)</f>
        <v>PMD</v>
      </c>
      <c r="I1256" s="9" t="str">
        <f>VLOOKUP($A1256,Basis!$A:$P,13,FALSE)</f>
        <v>Bovengronds</v>
      </c>
      <c r="J1256" s="9" t="str">
        <f>VLOOKUP($A1256,Basis!$A:$P,16,FALSE)</f>
        <v>HMIBOV2012</v>
      </c>
    </row>
    <row r="1257" spans="1:10" x14ac:dyDescent="0.25">
      <c r="A1257" s="9" t="s">
        <v>5045</v>
      </c>
      <c r="B1257" s="9">
        <f>VLOOKUP($A1257,Basis!$A:$P,4,FALSE)</f>
        <v>52.30637566</v>
      </c>
      <c r="C1257" s="9">
        <f>VLOOKUP($A1257,Basis!$A:$P,5,FALSE)</f>
        <v>5.0401335899999999</v>
      </c>
      <c r="D1257" s="9" t="str">
        <f>VLOOKUP($A1257,Basis!$A:$P,6,FALSE)</f>
        <v>Achtergracht</v>
      </c>
      <c r="E1257" s="9" t="str">
        <f>VLOOKUP($A1257,Basis!$A:$P,7,FALSE)</f>
        <v>45</v>
      </c>
      <c r="F1257" s="9" t="str">
        <f>VLOOKUP($A1257,Basis!$A:$P,8,FALSE)</f>
        <v>1381BL</v>
      </c>
      <c r="G1257" s="9" t="str">
        <f>VLOOKUP($A1257,Basis!$A:$P,9,FALSE)</f>
        <v>Weesp</v>
      </c>
      <c r="H1257" s="9" t="str">
        <f>VLOOKUP($A1257,Basis!$A:$P,11,FALSE)</f>
        <v>PMD</v>
      </c>
      <c r="I1257" s="9" t="str">
        <f>VLOOKUP($A1257,Basis!$A:$P,13,FALSE)</f>
        <v>Bovengronds</v>
      </c>
      <c r="J1257" s="9" t="str">
        <f>VLOOKUP($A1257,Basis!$A:$P,16,FALSE)</f>
        <v>SULBOV204</v>
      </c>
    </row>
    <row r="1258" spans="1:10" x14ac:dyDescent="0.25">
      <c r="A1258" s="9" t="s">
        <v>5234</v>
      </c>
      <c r="B1258" s="9">
        <f>VLOOKUP($A1258,Basis!$A:$P,4,FALSE)</f>
        <v>52.306559999999998</v>
      </c>
      <c r="C1258" s="9">
        <f>VLOOKUP($A1258,Basis!$A:$P,5,FALSE)</f>
        <v>5.0398449999999997</v>
      </c>
      <c r="D1258" s="9" t="str">
        <f>VLOOKUP($A1258,Basis!$A:$P,6,FALSE)</f>
        <v>Achtergracht</v>
      </c>
      <c r="E1258" s="9" t="str">
        <f>VLOOKUP($A1258,Basis!$A:$P,7,FALSE)</f>
        <v>45</v>
      </c>
      <c r="F1258" s="9" t="str">
        <f>VLOOKUP($A1258,Basis!$A:$P,8,FALSE)</f>
        <v>1381BL</v>
      </c>
      <c r="G1258" s="9" t="str">
        <f>VLOOKUP($A1258,Basis!$A:$P,9,FALSE)</f>
        <v>Weesp</v>
      </c>
      <c r="H1258" s="9" t="str">
        <f>VLOOKUP($A1258,Basis!$A:$P,11,FALSE)</f>
        <v>GLAS</v>
      </c>
      <c r="I1258" s="9" t="str">
        <f>VLOOKUP($A1258,Basis!$A:$P,13,FALSE)</f>
        <v>Bovengronds</v>
      </c>
      <c r="J1258" s="9" t="str">
        <f>VLOOKUP($A1258,Basis!$A:$P,16,FALSE)</f>
        <v>Onbekend</v>
      </c>
    </row>
    <row r="1259" spans="1:10" x14ac:dyDescent="0.25">
      <c r="A1259" s="9" t="s">
        <v>5236</v>
      </c>
      <c r="B1259" s="9">
        <f>VLOOKUP($A1259,Basis!$A:$P,4,FALSE)</f>
        <v>52.306559999999998</v>
      </c>
      <c r="C1259" s="9">
        <f>VLOOKUP($A1259,Basis!$A:$P,5,FALSE)</f>
        <v>5.0398449999999997</v>
      </c>
      <c r="D1259" s="9" t="str">
        <f>VLOOKUP($A1259,Basis!$A:$P,6,FALSE)</f>
        <v>Achtergracht</v>
      </c>
      <c r="E1259" s="9" t="str">
        <f>VLOOKUP($A1259,Basis!$A:$P,7,FALSE)</f>
        <v>45</v>
      </c>
      <c r="F1259" s="9" t="str">
        <f>VLOOKUP($A1259,Basis!$A:$P,8,FALSE)</f>
        <v>1381BL</v>
      </c>
      <c r="G1259" s="9" t="str">
        <f>VLOOKUP($A1259,Basis!$A:$P,9,FALSE)</f>
        <v>Weesp</v>
      </c>
      <c r="H1259" s="9" t="str">
        <f>VLOOKUP($A1259,Basis!$A:$P,11,FALSE)</f>
        <v>GLAS</v>
      </c>
      <c r="I1259" s="9" t="str">
        <f>VLOOKUP($A1259,Basis!$A:$P,13,FALSE)</f>
        <v>Bovengronds</v>
      </c>
      <c r="J1259" s="9" t="str">
        <f>VLOOKUP($A1259,Basis!$A:$P,16,FALSE)</f>
        <v>Onbekend</v>
      </c>
    </row>
    <row r="1260" spans="1:10" x14ac:dyDescent="0.25">
      <c r="A1260" s="9" t="s">
        <v>2515</v>
      </c>
      <c r="B1260" s="9">
        <f>VLOOKUP($A1260,Basis!$A:$P,4,FALSE)</f>
        <v>52.304022274960097</v>
      </c>
      <c r="C1260" s="9">
        <f>VLOOKUP($A1260,Basis!$A:$P,5,FALSE)</f>
        <v>5.0399032607721503</v>
      </c>
      <c r="D1260" s="9" t="str">
        <f>VLOOKUP($A1260,Basis!$A:$P,6,FALSE)</f>
        <v>Dr.A.Kuyperlaan</v>
      </c>
      <c r="E1260" s="9" t="str">
        <f>VLOOKUP($A1260,Basis!$A:$P,7,FALSE)</f>
        <v>204</v>
      </c>
      <c r="F1260" s="9" t="str">
        <f>VLOOKUP($A1260,Basis!$A:$P,8,FALSE)</f>
        <v>1381DD</v>
      </c>
      <c r="G1260" s="9" t="str">
        <f>VLOOKUP($A1260,Basis!$A:$P,9,FALSE)</f>
        <v>Weesp</v>
      </c>
      <c r="H1260" s="9" t="str">
        <f>VLOOKUP($A1260,Basis!$A:$P,11,FALSE)</f>
        <v>REST</v>
      </c>
      <c r="I1260" s="9" t="str">
        <f>VLOOKUP($A1260,Basis!$A:$P,13,FALSE)</f>
        <v>Ondergronds</v>
      </c>
      <c r="J1260" s="9" t="str">
        <f>VLOOKUP($A1260,Basis!$A:$P,16,FALSE)</f>
        <v>HMISOL2017</v>
      </c>
    </row>
    <row r="1261" spans="1:10" x14ac:dyDescent="0.25">
      <c r="A1261" s="9" t="s">
        <v>1373</v>
      </c>
      <c r="B1261" s="9">
        <f>VLOOKUP($A1261,Basis!$A:$P,4,FALSE)</f>
        <v>52.304306030273402</v>
      </c>
      <c r="C1261" s="9">
        <f>VLOOKUP($A1261,Basis!$A:$P,5,FALSE)</f>
        <v>5.0390129089355504</v>
      </c>
      <c r="D1261" s="9" t="str">
        <f>VLOOKUP($A1261,Basis!$A:$P,6,FALSE)</f>
        <v>Hugo de Grootlaan</v>
      </c>
      <c r="E1261" s="9" t="str">
        <f>VLOOKUP($A1261,Basis!$A:$P,7,FALSE)</f>
        <v>35</v>
      </c>
      <c r="F1261" s="9" t="str">
        <f>VLOOKUP($A1261,Basis!$A:$P,8,FALSE)</f>
        <v>1381DE</v>
      </c>
      <c r="G1261" s="9" t="str">
        <f>VLOOKUP($A1261,Basis!$A:$P,9,FALSE)</f>
        <v>Weesp</v>
      </c>
      <c r="H1261" s="9" t="str">
        <f>VLOOKUP($A1261,Basis!$A:$P,11,FALSE)</f>
        <v>GFT</v>
      </c>
      <c r="I1261" s="9" t="str">
        <f>VLOOKUP($A1261,Basis!$A:$P,13,FALSE)</f>
        <v>Bovengronds</v>
      </c>
      <c r="J1261" s="9" t="str">
        <f>VLOOKUP($A1261,Basis!$A:$P,16,FALSE)</f>
        <v>MCBG242022</v>
      </c>
    </row>
    <row r="1262" spans="1:10" x14ac:dyDescent="0.25">
      <c r="A1262" s="9" t="s">
        <v>5421</v>
      </c>
      <c r="B1262" s="9">
        <f>VLOOKUP($A1262,Basis!$A:$P,4,FALSE)</f>
        <v>52.304293000000001</v>
      </c>
      <c r="C1262" s="9">
        <f>VLOOKUP($A1262,Basis!$A:$P,5,FALSE)</f>
        <v>5.0389879999999998</v>
      </c>
      <c r="D1262" s="9" t="str">
        <f>VLOOKUP($A1262,Basis!$A:$P,6,FALSE)</f>
        <v>Hugo de Grootlaan</v>
      </c>
      <c r="E1262" s="9" t="str">
        <f>VLOOKUP($A1262,Basis!$A:$P,7,FALSE)</f>
        <v>35</v>
      </c>
      <c r="F1262" s="9" t="str">
        <f>VLOOKUP($A1262,Basis!$A:$P,8,FALSE)</f>
        <v>1381DE</v>
      </c>
      <c r="G1262" s="9" t="str">
        <f>VLOOKUP($A1262,Basis!$A:$P,9,FALSE)</f>
        <v>Weesp</v>
      </c>
      <c r="H1262" s="9" t="str">
        <f>VLOOKUP($A1262,Basis!$A:$P,11,FALSE)</f>
        <v>GLAS</v>
      </c>
      <c r="I1262" s="9" t="str">
        <f>VLOOKUP($A1262,Basis!$A:$P,13,FALSE)</f>
        <v>Ondergronds</v>
      </c>
      <c r="J1262" s="9" t="str">
        <f>VLOOKUP($A1262,Basis!$A:$P,16,FALSE)</f>
        <v>Onbekend</v>
      </c>
    </row>
    <row r="1263" spans="1:10" x14ac:dyDescent="0.25">
      <c r="A1263" s="9" t="s">
        <v>1622</v>
      </c>
      <c r="B1263" s="9">
        <f>VLOOKUP($A1263,Basis!$A:$P,4,FALSE)</f>
        <v>52.304306030273402</v>
      </c>
      <c r="C1263" s="9">
        <f>VLOOKUP($A1263,Basis!$A:$P,5,FALSE)</f>
        <v>5.0390129089355504</v>
      </c>
      <c r="D1263" s="9" t="str">
        <f>VLOOKUP($A1263,Basis!$A:$P,6,FALSE)</f>
        <v>Hugo de Grootlaan</v>
      </c>
      <c r="E1263" s="9" t="str">
        <f>VLOOKUP($A1263,Basis!$A:$P,7,FALSE)</f>
        <v>35</v>
      </c>
      <c r="F1263" s="9" t="str">
        <f>VLOOKUP($A1263,Basis!$A:$P,8,FALSE)</f>
        <v>1381DE</v>
      </c>
      <c r="G1263" s="9" t="str">
        <f>VLOOKUP($A1263,Basis!$A:$P,9,FALSE)</f>
        <v>Weesp</v>
      </c>
      <c r="H1263" s="9" t="str">
        <f>VLOOKUP($A1263,Basis!$A:$P,11,FALSE)</f>
        <v>OPK</v>
      </c>
      <c r="I1263" s="9" t="str">
        <f>VLOOKUP($A1263,Basis!$A:$P,13,FALSE)</f>
        <v>Ondergronds</v>
      </c>
      <c r="J1263" s="9" t="str">
        <f>VLOOKUP($A1263,Basis!$A:$P,16,FALSE)</f>
        <v>HMISOL2022</v>
      </c>
    </row>
    <row r="1264" spans="1:10" x14ac:dyDescent="0.25">
      <c r="A1264" s="9" t="s">
        <v>1665</v>
      </c>
      <c r="B1264" s="9">
        <f>VLOOKUP($A1264,Basis!$A:$P,4,FALSE)</f>
        <v>52.304306030273402</v>
      </c>
      <c r="C1264" s="9">
        <f>VLOOKUP($A1264,Basis!$A:$P,5,FALSE)</f>
        <v>5.0390129089355504</v>
      </c>
      <c r="D1264" s="9" t="str">
        <f>VLOOKUP($A1264,Basis!$A:$P,6,FALSE)</f>
        <v>Hugo de Grootlaan</v>
      </c>
      <c r="E1264" s="9" t="str">
        <f>VLOOKUP($A1264,Basis!$A:$P,7,FALSE)</f>
        <v>35</v>
      </c>
      <c r="F1264" s="9" t="str">
        <f>VLOOKUP($A1264,Basis!$A:$P,8,FALSE)</f>
        <v>1381DE</v>
      </c>
      <c r="G1264" s="9" t="str">
        <f>VLOOKUP($A1264,Basis!$A:$P,9,FALSE)</f>
        <v>Weesp</v>
      </c>
      <c r="H1264" s="9" t="str">
        <f>VLOOKUP($A1264,Basis!$A:$P,11,FALSE)</f>
        <v>REST</v>
      </c>
      <c r="I1264" s="9" t="str">
        <f>VLOOKUP($A1264,Basis!$A:$P,13,FALSE)</f>
        <v>Ondergronds</v>
      </c>
      <c r="J1264" s="9" t="str">
        <f>VLOOKUP($A1264,Basis!$A:$P,16,FALSE)</f>
        <v>HMISOL2022</v>
      </c>
    </row>
    <row r="1265" spans="1:10" x14ac:dyDescent="0.25">
      <c r="A1265" s="9" t="s">
        <v>5819</v>
      </c>
      <c r="B1265" s="9">
        <f>VLOOKUP($A1265,Basis!$A:$P,4,FALSE)</f>
        <v>52.303902000000001</v>
      </c>
      <c r="C1265" s="9">
        <f>VLOOKUP($A1265,Basis!$A:$P,5,FALSE)</f>
        <v>5.0450609999999996</v>
      </c>
      <c r="D1265" s="9" t="str">
        <f>VLOOKUP($A1265,Basis!$A:$P,6,FALSE)</f>
        <v>J.A. Fijnvandraatlaan</v>
      </c>
      <c r="E1265" s="9" t="str">
        <f>VLOOKUP($A1265,Basis!$A:$P,7,FALSE)</f>
        <v>5</v>
      </c>
      <c r="F1265" s="9" t="str">
        <f>VLOOKUP($A1265,Basis!$A:$P,8,FALSE)</f>
        <v>1381ES</v>
      </c>
      <c r="G1265" s="9" t="str">
        <f>VLOOKUP($A1265,Basis!$A:$P,9,FALSE)</f>
        <v>Weesp</v>
      </c>
      <c r="H1265" s="9" t="str">
        <f>VLOOKUP($A1265,Basis!$A:$P,11,FALSE)</f>
        <v>GLAS</v>
      </c>
      <c r="I1265" s="9" t="str">
        <f>VLOOKUP($A1265,Basis!$A:$P,13,FALSE)</f>
        <v>Bovengronds</v>
      </c>
      <c r="J1265" s="9" t="str">
        <f>VLOOKUP($A1265,Basis!$A:$P,16,FALSE)</f>
        <v>Onbekend</v>
      </c>
    </row>
    <row r="1266" spans="1:10" x14ac:dyDescent="0.25">
      <c r="A1266" s="9" t="s">
        <v>6107</v>
      </c>
      <c r="B1266" s="9">
        <f>VLOOKUP($A1266,Basis!$A:$P,4,FALSE)</f>
        <v>52.301254</v>
      </c>
      <c r="C1266" s="9">
        <f>VLOOKUP($A1266,Basis!$A:$P,5,FALSE)</f>
        <v>5.0486740000000001</v>
      </c>
      <c r="D1266" s="9" t="str">
        <f>VLOOKUP($A1266,Basis!$A:$P,6,FALSE)</f>
        <v>J.A.Fijnvandraatlaan</v>
      </c>
      <c r="E1266" s="9" t="str">
        <f>VLOOKUP($A1266,Basis!$A:$P,7,FALSE)</f>
        <v>85</v>
      </c>
      <c r="F1266" s="9" t="str">
        <f>VLOOKUP($A1266,Basis!$A:$P,8,FALSE)</f>
        <v>1381EV</v>
      </c>
      <c r="G1266" s="9" t="str">
        <f>VLOOKUP($A1266,Basis!$A:$P,9,FALSE)</f>
        <v>Weesp</v>
      </c>
      <c r="H1266" s="9" t="str">
        <f>VLOOKUP($A1266,Basis!$A:$P,11,FALSE)</f>
        <v>PMD</v>
      </c>
      <c r="I1266" s="9" t="str">
        <f>VLOOKUP($A1266,Basis!$A:$P,13,FALSE)</f>
        <v>Bovengronds</v>
      </c>
      <c r="J1266" s="9" t="str">
        <f>VLOOKUP($A1266,Basis!$A:$P,16,FALSE)</f>
        <v>HMIBOV2012</v>
      </c>
    </row>
    <row r="1267" spans="1:10" x14ac:dyDescent="0.25">
      <c r="A1267" s="9" t="s">
        <v>2441</v>
      </c>
      <c r="B1267" s="9">
        <f>VLOOKUP($A1267,Basis!$A:$P,4,FALSE)</f>
        <v>52.3022433417405</v>
      </c>
      <c r="C1267" s="9">
        <f>VLOOKUP($A1267,Basis!$A:$P,5,FALSE)</f>
        <v>5.0471101887571104</v>
      </c>
      <c r="D1267" s="9" t="str">
        <f>VLOOKUP($A1267,Basis!$A:$P,6,FALSE)</f>
        <v>J.A.Fijnvandraatlaan</v>
      </c>
      <c r="E1267" s="9" t="str">
        <f>VLOOKUP($A1267,Basis!$A:$P,7,FALSE)</f>
        <v>38</v>
      </c>
      <c r="F1267" s="9" t="str">
        <f>VLOOKUP($A1267,Basis!$A:$P,8,FALSE)</f>
        <v>1381EX</v>
      </c>
      <c r="G1267" s="9" t="str">
        <f>VLOOKUP($A1267,Basis!$A:$P,9,FALSE)</f>
        <v>Weesp</v>
      </c>
      <c r="H1267" s="9" t="str">
        <f>VLOOKUP($A1267,Basis!$A:$P,11,FALSE)</f>
        <v>REST</v>
      </c>
      <c r="I1267" s="9" t="str">
        <f>VLOOKUP($A1267,Basis!$A:$P,13,FALSE)</f>
        <v>Ondergronds</v>
      </c>
      <c r="J1267" s="9" t="str">
        <f>VLOOKUP($A1267,Basis!$A:$P,16,FALSE)</f>
        <v>HMISOL2017</v>
      </c>
    </row>
    <row r="1268" spans="1:10" x14ac:dyDescent="0.25">
      <c r="A1268" s="9" t="s">
        <v>5824</v>
      </c>
      <c r="B1268" s="9">
        <f>VLOOKUP($A1268,Basis!$A:$P,4,FALSE)</f>
        <v>52.301281000000003</v>
      </c>
      <c r="C1268" s="9">
        <f>VLOOKUP($A1268,Basis!$A:$P,5,FALSE)</f>
        <v>5.0490870000000001</v>
      </c>
      <c r="D1268" s="9" t="str">
        <f>VLOOKUP($A1268,Basis!$A:$P,6,FALSE)</f>
        <v>M. Dotingalaan</v>
      </c>
      <c r="E1268" s="9" t="str">
        <f>VLOOKUP($A1268,Basis!$A:$P,7,FALSE)</f>
        <v>12</v>
      </c>
      <c r="F1268" s="9" t="str">
        <f>VLOOKUP($A1268,Basis!$A:$P,8,FALSE)</f>
        <v>1381GC</v>
      </c>
      <c r="G1268" s="9" t="str">
        <f>VLOOKUP($A1268,Basis!$A:$P,9,FALSE)</f>
        <v>Weesp</v>
      </c>
      <c r="H1268" s="9" t="str">
        <f>VLOOKUP($A1268,Basis!$A:$P,11,FALSE)</f>
        <v>GLAS</v>
      </c>
      <c r="I1268" s="9" t="str">
        <f>VLOOKUP($A1268,Basis!$A:$P,13,FALSE)</f>
        <v>Bovengronds</v>
      </c>
      <c r="J1268" s="9" t="str">
        <f>VLOOKUP($A1268,Basis!$A:$P,16,FALSE)</f>
        <v>Onbekend</v>
      </c>
    </row>
    <row r="1269" spans="1:10" x14ac:dyDescent="0.25">
      <c r="A1269" s="9" t="s">
        <v>2171</v>
      </c>
      <c r="B1269" s="9">
        <f>VLOOKUP($A1269,Basis!$A:$P,4,FALSE)</f>
        <v>52.306807120379297</v>
      </c>
      <c r="C1269" s="9">
        <f>VLOOKUP($A1269,Basis!$A:$P,5,FALSE)</f>
        <v>5.0357630197005703</v>
      </c>
      <c r="D1269" s="9" t="str">
        <f>VLOOKUP($A1269,Basis!$A:$P,6,FALSE)</f>
        <v>Prinses Irenelaan</v>
      </c>
      <c r="E1269" s="9" t="str">
        <f>VLOOKUP($A1269,Basis!$A:$P,7,FALSE)</f>
        <v>10</v>
      </c>
      <c r="F1269" s="9" t="str">
        <f>VLOOKUP($A1269,Basis!$A:$P,8,FALSE)</f>
        <v>1381NA</v>
      </c>
      <c r="G1269" s="9" t="str">
        <f>VLOOKUP($A1269,Basis!$A:$P,9,FALSE)</f>
        <v>Weesp</v>
      </c>
      <c r="H1269" s="9" t="str">
        <f>VLOOKUP($A1269,Basis!$A:$P,11,FALSE)</f>
        <v>REST</v>
      </c>
      <c r="I1269" s="9" t="str">
        <f>VLOOKUP($A1269,Basis!$A:$P,13,FALSE)</f>
        <v>Ondergronds</v>
      </c>
      <c r="J1269" s="9" t="str">
        <f>VLOOKUP($A1269,Basis!$A:$P,16,FALSE)</f>
        <v>BAMRUB2012</v>
      </c>
    </row>
    <row r="1270" spans="1:10" x14ac:dyDescent="0.25">
      <c r="A1270" s="9" t="s">
        <v>5423</v>
      </c>
      <c r="B1270" s="9">
        <f>VLOOKUP($A1270,Basis!$A:$P,4,FALSE)</f>
        <v>52.305833999999997</v>
      </c>
      <c r="C1270" s="9">
        <f>VLOOKUP($A1270,Basis!$A:$P,5,FALSE)</f>
        <v>5.0465809999999998</v>
      </c>
      <c r="D1270" s="9" t="str">
        <f>VLOOKUP($A1270,Basis!$A:$P,6,FALSE)</f>
        <v>Hoogstraat</v>
      </c>
      <c r="E1270" s="9" t="str">
        <f>VLOOKUP($A1270,Basis!$A:$P,7,FALSE)</f>
        <v>70</v>
      </c>
      <c r="F1270" s="9" t="str">
        <f>VLOOKUP($A1270,Basis!$A:$P,8,FALSE)</f>
        <v>1381VV</v>
      </c>
      <c r="G1270" s="9" t="str">
        <f>VLOOKUP($A1270,Basis!$A:$P,9,FALSE)</f>
        <v>Weesp</v>
      </c>
      <c r="H1270" s="9" t="str">
        <f>VLOOKUP($A1270,Basis!$A:$P,11,FALSE)</f>
        <v>GLAS</v>
      </c>
      <c r="I1270" s="9" t="str">
        <f>VLOOKUP($A1270,Basis!$A:$P,13,FALSE)</f>
        <v>Bovengronds</v>
      </c>
      <c r="J1270" s="9" t="str">
        <f>VLOOKUP($A1270,Basis!$A:$P,16,FALSE)</f>
        <v>Onbekend</v>
      </c>
    </row>
    <row r="1271" spans="1:10" x14ac:dyDescent="0.25">
      <c r="A1271" s="9" t="s">
        <v>4318</v>
      </c>
      <c r="B1271" s="9">
        <f>VLOOKUP($A1271,Basis!$A:$P,4,FALSE)</f>
        <v>52.305875999999998</v>
      </c>
      <c r="C1271" s="9">
        <f>VLOOKUP($A1271,Basis!$A:$P,5,FALSE)</f>
        <v>5.0465</v>
      </c>
      <c r="D1271" s="9" t="str">
        <f>VLOOKUP($A1271,Basis!$A:$P,6,FALSE)</f>
        <v>Hoogstraat</v>
      </c>
      <c r="E1271" s="9" t="str">
        <f>VLOOKUP($A1271,Basis!$A:$P,7,FALSE)</f>
        <v>70</v>
      </c>
      <c r="F1271" s="9" t="str">
        <f>VLOOKUP($A1271,Basis!$A:$P,8,FALSE)</f>
        <v>1381VV</v>
      </c>
      <c r="G1271" s="9" t="str">
        <f>VLOOKUP($A1271,Basis!$A:$P,9,FALSE)</f>
        <v>Weesp</v>
      </c>
      <c r="H1271" s="9" t="str">
        <f>VLOOKUP($A1271,Basis!$A:$P,11,FALSE)</f>
        <v>GFT</v>
      </c>
      <c r="I1271" s="9" t="str">
        <f>VLOOKUP($A1271,Basis!$A:$P,13,FALSE)</f>
        <v>Bovengronds</v>
      </c>
      <c r="J1271" s="9" t="str">
        <f>VLOOKUP($A1271,Basis!$A:$P,16,FALSE)</f>
        <v>MCBG242022</v>
      </c>
    </row>
    <row r="1272" spans="1:10" x14ac:dyDescent="0.25">
      <c r="A1272" s="9" t="s">
        <v>4404</v>
      </c>
      <c r="B1272" s="9">
        <f>VLOOKUP($A1272,Basis!$A:$P,4,FALSE)</f>
        <v>52.305875999999998</v>
      </c>
      <c r="C1272" s="9">
        <f>VLOOKUP($A1272,Basis!$A:$P,5,FALSE)</f>
        <v>5.0465</v>
      </c>
      <c r="D1272" s="9" t="str">
        <f>VLOOKUP($A1272,Basis!$A:$P,6,FALSE)</f>
        <v>Hoogstraat</v>
      </c>
      <c r="E1272" s="9" t="str">
        <f>VLOOKUP($A1272,Basis!$A:$P,7,FALSE)</f>
        <v>70</v>
      </c>
      <c r="F1272" s="9" t="str">
        <f>VLOOKUP($A1272,Basis!$A:$P,8,FALSE)</f>
        <v>1381VV</v>
      </c>
      <c r="G1272" s="9" t="str">
        <f>VLOOKUP($A1272,Basis!$A:$P,9,FALSE)</f>
        <v>Weesp</v>
      </c>
      <c r="H1272" s="9" t="str">
        <f>VLOOKUP($A1272,Basis!$A:$P,11,FALSE)</f>
        <v>GFT</v>
      </c>
      <c r="I1272" s="9" t="str">
        <f>VLOOKUP($A1272,Basis!$A:$P,13,FALSE)</f>
        <v>Bovengronds</v>
      </c>
      <c r="J1272" s="9" t="str">
        <f>VLOOKUP($A1272,Basis!$A:$P,16,FALSE)</f>
        <v>MCBG242022</v>
      </c>
    </row>
    <row r="1273" spans="1:10" x14ac:dyDescent="0.25">
      <c r="A1273" s="9" t="s">
        <v>2160</v>
      </c>
      <c r="B1273" s="9">
        <f>VLOOKUP($A1273,Basis!$A:$P,4,FALSE)</f>
        <v>52.310978961225899</v>
      </c>
      <c r="C1273" s="9">
        <f>VLOOKUP($A1273,Basis!$A:$P,5,FALSE)</f>
        <v>5.0430779065983797</v>
      </c>
      <c r="D1273" s="9" t="str">
        <f>VLOOKUP($A1273,Basis!$A:$P,6,FALSE)</f>
        <v>Stationsplein</v>
      </c>
      <c r="E1273" s="9" t="str">
        <f>VLOOKUP($A1273,Basis!$A:$P,7,FALSE)</f>
        <v>40</v>
      </c>
      <c r="F1273" s="9" t="str">
        <f>VLOOKUP($A1273,Basis!$A:$P,8,FALSE)</f>
        <v>1382AD</v>
      </c>
      <c r="G1273" s="9" t="str">
        <f>VLOOKUP($A1273,Basis!$A:$P,9,FALSE)</f>
        <v>Weesp</v>
      </c>
      <c r="H1273" s="9" t="str">
        <f>VLOOKUP($A1273,Basis!$A:$P,11,FALSE)</f>
        <v>REST</v>
      </c>
      <c r="I1273" s="9" t="str">
        <f>VLOOKUP($A1273,Basis!$A:$P,13,FALSE)</f>
        <v>Ondergronds</v>
      </c>
      <c r="J1273" s="9" t="str">
        <f>VLOOKUP($A1273,Basis!$A:$P,16,FALSE)</f>
        <v>BAMRUB2012</v>
      </c>
    </row>
    <row r="1274" spans="1:10" x14ac:dyDescent="0.25">
      <c r="A1274" s="9" t="s">
        <v>2176</v>
      </c>
      <c r="B1274" s="9">
        <f>VLOOKUP($A1274,Basis!$A:$P,4,FALSE)</f>
        <v>52.309256019119502</v>
      </c>
      <c r="C1274" s="9">
        <f>VLOOKUP($A1274,Basis!$A:$P,5,FALSE)</f>
        <v>5.0328280124860196</v>
      </c>
      <c r="D1274" s="9" t="str">
        <f>VLOOKUP($A1274,Basis!$A:$P,6,FALSE)</f>
        <v>Ingelandenstraat</v>
      </c>
      <c r="E1274" s="9" t="str">
        <f>VLOOKUP($A1274,Basis!$A:$P,7,FALSE)</f>
        <v>117</v>
      </c>
      <c r="F1274" s="9" t="str">
        <f>VLOOKUP($A1274,Basis!$A:$P,8,FALSE)</f>
        <v>1382CJ</v>
      </c>
      <c r="G1274" s="9" t="str">
        <f>VLOOKUP($A1274,Basis!$A:$P,9,FALSE)</f>
        <v>Weesp</v>
      </c>
      <c r="H1274" s="9" t="str">
        <f>VLOOKUP($A1274,Basis!$A:$P,11,FALSE)</f>
        <v>REST</v>
      </c>
      <c r="I1274" s="9" t="str">
        <f>VLOOKUP($A1274,Basis!$A:$P,13,FALSE)</f>
        <v>Ondergronds</v>
      </c>
      <c r="J1274" s="9" t="str">
        <f>VLOOKUP($A1274,Basis!$A:$P,16,FALSE)</f>
        <v>BAMRUB2012</v>
      </c>
    </row>
    <row r="1275" spans="1:10" x14ac:dyDescent="0.25">
      <c r="A1275" s="9" t="s">
        <v>3950</v>
      </c>
      <c r="B1275" s="9">
        <f>VLOOKUP($A1275,Basis!$A:$P,4,FALSE)</f>
        <v>52.309371521745199</v>
      </c>
      <c r="C1275" s="9">
        <f>VLOOKUP($A1275,Basis!$A:$P,5,FALSE)</f>
        <v>5.03318432718984</v>
      </c>
      <c r="D1275" s="9" t="str">
        <f>VLOOKUP($A1275,Basis!$A:$P,6,FALSE)</f>
        <v>Ingelandenstraat</v>
      </c>
      <c r="E1275" s="9" t="str">
        <f>VLOOKUP($A1275,Basis!$A:$P,7,FALSE)</f>
        <v>117</v>
      </c>
      <c r="F1275" s="9" t="str">
        <f>VLOOKUP($A1275,Basis!$A:$P,8,FALSE)</f>
        <v>1382CJ</v>
      </c>
      <c r="G1275" s="9" t="str">
        <f>VLOOKUP($A1275,Basis!$A:$P,9,FALSE)</f>
        <v>Weesp</v>
      </c>
      <c r="H1275" s="9" t="str">
        <f>VLOOKUP($A1275,Basis!$A:$P,11,FALSE)</f>
        <v>REST</v>
      </c>
      <c r="I1275" s="9" t="str">
        <f>VLOOKUP($A1275,Basis!$A:$P,13,FALSE)</f>
        <v>Ondergronds</v>
      </c>
      <c r="J1275" s="9" t="str">
        <f>VLOOKUP($A1275,Basis!$A:$P,16,FALSE)</f>
        <v>BAMRUB2014</v>
      </c>
    </row>
    <row r="1276" spans="1:10" x14ac:dyDescent="0.25">
      <c r="A1276" s="9" t="s">
        <v>2165</v>
      </c>
      <c r="B1276" s="9">
        <f>VLOOKUP($A1276,Basis!$A:$P,4,FALSE)</f>
        <v>52.309381244752799</v>
      </c>
      <c r="C1276" s="9">
        <f>VLOOKUP($A1276,Basis!$A:$P,5,FALSE)</f>
        <v>5.0328995939391001</v>
      </c>
      <c r="D1276" s="9" t="str">
        <f>VLOOKUP($A1276,Basis!$A:$P,6,FALSE)</f>
        <v>Ingelandenstraat</v>
      </c>
      <c r="E1276" s="9" t="str">
        <f>VLOOKUP($A1276,Basis!$A:$P,7,FALSE)</f>
        <v>117</v>
      </c>
      <c r="F1276" s="9" t="str">
        <f>VLOOKUP($A1276,Basis!$A:$P,8,FALSE)</f>
        <v>1382CJ</v>
      </c>
      <c r="G1276" s="9" t="str">
        <f>VLOOKUP($A1276,Basis!$A:$P,9,FALSE)</f>
        <v>Weesp</v>
      </c>
      <c r="H1276" s="9" t="str">
        <f>VLOOKUP($A1276,Basis!$A:$P,11,FALSE)</f>
        <v>PMD</v>
      </c>
      <c r="I1276" s="9" t="str">
        <f>VLOOKUP($A1276,Basis!$A:$P,13,FALSE)</f>
        <v>Ondergronds</v>
      </c>
      <c r="J1276" s="9" t="str">
        <f>VLOOKUP($A1276,Basis!$A:$P,16,FALSE)</f>
        <v>BAMRUB2012</v>
      </c>
    </row>
    <row r="1277" spans="1:10" x14ac:dyDescent="0.25">
      <c r="A1277" s="9" t="s">
        <v>5178</v>
      </c>
      <c r="B1277" s="9">
        <f>VLOOKUP($A1277,Basis!$A:$P,4,FALSE)</f>
        <v>52.310108</v>
      </c>
      <c r="C1277" s="9">
        <f>VLOOKUP($A1277,Basis!$A:$P,5,FALSE)</f>
        <v>5.0322810000000002</v>
      </c>
      <c r="D1277" s="9" t="str">
        <f>VLOOKUP($A1277,Basis!$A:$P,6,FALSE)</f>
        <v>Ingelandenstraat</v>
      </c>
      <c r="E1277" s="9" t="str">
        <f>VLOOKUP($A1277,Basis!$A:$P,7,FALSE)</f>
        <v>831</v>
      </c>
      <c r="F1277" s="9" t="str">
        <f>VLOOKUP($A1277,Basis!$A:$P,8,FALSE)</f>
        <v>1382CS</v>
      </c>
      <c r="G1277" s="9" t="str">
        <f>VLOOKUP($A1277,Basis!$A:$P,9,FALSE)</f>
        <v>Weesp</v>
      </c>
      <c r="H1277" s="9" t="str">
        <f>VLOOKUP($A1277,Basis!$A:$P,11,FALSE)</f>
        <v>GLAS</v>
      </c>
      <c r="I1277" s="9" t="str">
        <f>VLOOKUP($A1277,Basis!$A:$P,13,FALSE)</f>
        <v>Bovengronds</v>
      </c>
      <c r="J1277" s="9" t="str">
        <f>VLOOKUP($A1277,Basis!$A:$P,16,FALSE)</f>
        <v>Onbekend</v>
      </c>
    </row>
    <row r="1278" spans="1:10" x14ac:dyDescent="0.25">
      <c r="A1278" s="9" t="s">
        <v>6121</v>
      </c>
      <c r="B1278" s="9">
        <f>VLOOKUP($A1278,Basis!$A:$P,4,FALSE)</f>
        <v>52.310138759251998</v>
      </c>
      <c r="C1278" s="9">
        <f>VLOOKUP($A1278,Basis!$A:$P,5,FALSE)</f>
        <v>5.0323067419277798</v>
      </c>
      <c r="D1278" s="9" t="str">
        <f>VLOOKUP($A1278,Basis!$A:$P,6,FALSE)</f>
        <v>Ingelandenstraat</v>
      </c>
      <c r="E1278" s="9" t="str">
        <f>VLOOKUP($A1278,Basis!$A:$P,7,FALSE)</f>
        <v>831</v>
      </c>
      <c r="F1278" s="9" t="str">
        <f>VLOOKUP($A1278,Basis!$A:$P,8,FALSE)</f>
        <v>1382CS</v>
      </c>
      <c r="G1278" s="9" t="str">
        <f>VLOOKUP($A1278,Basis!$A:$P,9,FALSE)</f>
        <v>Weesp</v>
      </c>
      <c r="H1278" s="9" t="str">
        <f>VLOOKUP($A1278,Basis!$A:$P,11,FALSE)</f>
        <v>OPK</v>
      </c>
      <c r="I1278" s="9" t="str">
        <f>VLOOKUP($A1278,Basis!$A:$P,13,FALSE)</f>
        <v>Tijdelijk</v>
      </c>
      <c r="J1278" s="9" t="str">
        <f>VLOOKUP($A1278,Basis!$A:$P,16,FALSE)</f>
        <v>HMIBOV2014</v>
      </c>
    </row>
    <row r="1279" spans="1:10" x14ac:dyDescent="0.25">
      <c r="A1279" s="9" t="s">
        <v>5033</v>
      </c>
      <c r="B1279" s="9">
        <f>VLOOKUP($A1279,Basis!$A:$P,4,FALSE)</f>
        <v>52.310620999999998</v>
      </c>
      <c r="C1279" s="9">
        <f>VLOOKUP($A1279,Basis!$A:$P,5,FALSE)</f>
        <v>5.0325230000000003</v>
      </c>
      <c r="D1279" s="9" t="str">
        <f>VLOOKUP($A1279,Basis!$A:$P,6,FALSE)</f>
        <v>Lageweyselaan</v>
      </c>
      <c r="E1279" s="9" t="str">
        <f>VLOOKUP($A1279,Basis!$A:$P,7,FALSE)</f>
        <v>9</v>
      </c>
      <c r="F1279" s="9" t="str">
        <f>VLOOKUP($A1279,Basis!$A:$P,8,FALSE)</f>
        <v>1382CT</v>
      </c>
      <c r="G1279" s="9" t="str">
        <f>VLOOKUP($A1279,Basis!$A:$P,9,FALSE)</f>
        <v>Weesp</v>
      </c>
      <c r="H1279" s="9" t="str">
        <f>VLOOKUP($A1279,Basis!$A:$P,11,FALSE)</f>
        <v>PMD</v>
      </c>
      <c r="I1279" s="9" t="str">
        <f>VLOOKUP($A1279,Basis!$A:$P,13,FALSE)</f>
        <v>Bovengronds</v>
      </c>
      <c r="J1279" s="9" t="str">
        <f>VLOOKUP($A1279,Basis!$A:$P,16,FALSE)</f>
        <v>BAMBOV2012</v>
      </c>
    </row>
    <row r="1280" spans="1:10" x14ac:dyDescent="0.25">
      <c r="A1280" s="9" t="s">
        <v>6026</v>
      </c>
      <c r="B1280" s="9">
        <f>VLOOKUP($A1280,Basis!$A:$P,4,FALSE)</f>
        <v>52.310620999999998</v>
      </c>
      <c r="C1280" s="9">
        <f>VLOOKUP($A1280,Basis!$A:$P,5,FALSE)</f>
        <v>5.0325230000000003</v>
      </c>
      <c r="D1280" s="9" t="str">
        <f>VLOOKUP($A1280,Basis!$A:$P,6,FALSE)</f>
        <v>Lageweyselaan</v>
      </c>
      <c r="E1280" s="9" t="str">
        <f>VLOOKUP($A1280,Basis!$A:$P,7,FALSE)</f>
        <v>9</v>
      </c>
      <c r="F1280" s="9" t="str">
        <f>VLOOKUP($A1280,Basis!$A:$P,8,FALSE)</f>
        <v>1382CT</v>
      </c>
      <c r="G1280" s="9" t="str">
        <f>VLOOKUP($A1280,Basis!$A:$P,9,FALSE)</f>
        <v>Weesp</v>
      </c>
      <c r="H1280" s="9" t="str">
        <f>VLOOKUP($A1280,Basis!$A:$P,11,FALSE)</f>
        <v>PMD</v>
      </c>
      <c r="I1280" s="9" t="str">
        <f>VLOOKUP($A1280,Basis!$A:$P,13,FALSE)</f>
        <v>Bovengronds</v>
      </c>
      <c r="J1280" s="9" t="str">
        <f>VLOOKUP($A1280,Basis!$A:$P,16,FALSE)</f>
        <v>ECOBOV2021</v>
      </c>
    </row>
    <row r="1281" spans="1:10" x14ac:dyDescent="0.25">
      <c r="A1281" s="9" t="s">
        <v>5183</v>
      </c>
      <c r="B1281" s="9">
        <f>VLOOKUP($A1281,Basis!$A:$P,4,FALSE)</f>
        <v>52.310620999999998</v>
      </c>
      <c r="C1281" s="9">
        <f>VLOOKUP($A1281,Basis!$A:$P,5,FALSE)</f>
        <v>5.0325230000000003</v>
      </c>
      <c r="D1281" s="9" t="str">
        <f>VLOOKUP($A1281,Basis!$A:$P,6,FALSE)</f>
        <v>Lageweyselaan</v>
      </c>
      <c r="E1281" s="9" t="str">
        <f>VLOOKUP($A1281,Basis!$A:$P,7,FALSE)</f>
        <v>9</v>
      </c>
      <c r="F1281" s="9" t="str">
        <f>VLOOKUP($A1281,Basis!$A:$P,8,FALSE)</f>
        <v>1382CT</v>
      </c>
      <c r="G1281" s="9" t="str">
        <f>VLOOKUP($A1281,Basis!$A:$P,9,FALSE)</f>
        <v>Weesp</v>
      </c>
      <c r="H1281" s="9" t="str">
        <f>VLOOKUP($A1281,Basis!$A:$P,11,FALSE)</f>
        <v>GLAS</v>
      </c>
      <c r="I1281" s="9" t="str">
        <f>VLOOKUP($A1281,Basis!$A:$P,13,FALSE)</f>
        <v>Bovengronds</v>
      </c>
      <c r="J1281" s="9" t="str">
        <f>VLOOKUP($A1281,Basis!$A:$P,16,FALSE)</f>
        <v>Onbekend</v>
      </c>
    </row>
    <row r="1282" spans="1:10" x14ac:dyDescent="0.25">
      <c r="A1282" s="9" t="s">
        <v>2128</v>
      </c>
      <c r="B1282" s="9">
        <f>VLOOKUP($A1282,Basis!$A:$P,4,FALSE)</f>
        <v>52.3118003039177</v>
      </c>
      <c r="C1282" s="9">
        <f>VLOOKUP($A1282,Basis!$A:$P,5,FALSE)</f>
        <v>5.0425077695446499</v>
      </c>
      <c r="D1282" s="9" t="str">
        <f>VLOOKUP($A1282,Basis!$A:$P,6,FALSE)</f>
        <v>Simon Vestdijkstraat</v>
      </c>
      <c r="E1282" s="9" t="str">
        <f>VLOOKUP($A1282,Basis!$A:$P,7,FALSE)</f>
        <v>106</v>
      </c>
      <c r="F1282" s="9" t="str">
        <f>VLOOKUP($A1282,Basis!$A:$P,8,FALSE)</f>
        <v>1382DA</v>
      </c>
      <c r="G1282" s="9" t="str">
        <f>VLOOKUP($A1282,Basis!$A:$P,9,FALSE)</f>
        <v>Weesp</v>
      </c>
      <c r="H1282" s="9" t="str">
        <f>VLOOKUP($A1282,Basis!$A:$P,11,FALSE)</f>
        <v>REST</v>
      </c>
      <c r="I1282" s="9" t="str">
        <f>VLOOKUP($A1282,Basis!$A:$P,13,FALSE)</f>
        <v>Ondergronds</v>
      </c>
      <c r="J1282" s="9" t="str">
        <f>VLOOKUP($A1282,Basis!$A:$P,16,FALSE)</f>
        <v>HMISOL2015</v>
      </c>
    </row>
    <row r="1283" spans="1:10" x14ac:dyDescent="0.25">
      <c r="A1283" s="9" t="s">
        <v>3107</v>
      </c>
      <c r="B1283" s="9">
        <f>VLOOKUP($A1283,Basis!$A:$P,4,FALSE)</f>
        <v>52.311561042491597</v>
      </c>
      <c r="C1283" s="9">
        <f>VLOOKUP($A1283,Basis!$A:$P,5,FALSE)</f>
        <v>5.0429256074177502</v>
      </c>
      <c r="D1283" s="9" t="str">
        <f>VLOOKUP($A1283,Basis!$A:$P,6,FALSE)</f>
        <v>Simon Vestdijkstraat</v>
      </c>
      <c r="E1283" s="9" t="str">
        <f>VLOOKUP($A1283,Basis!$A:$P,7,FALSE)</f>
        <v>12</v>
      </c>
      <c r="F1283" s="9" t="str">
        <f>VLOOKUP($A1283,Basis!$A:$P,8,FALSE)</f>
        <v>1382DA</v>
      </c>
      <c r="G1283" s="9" t="str">
        <f>VLOOKUP($A1283,Basis!$A:$P,9,FALSE)</f>
        <v>Weesp</v>
      </c>
      <c r="H1283" s="9" t="str">
        <f>VLOOKUP($A1283,Basis!$A:$P,11,FALSE)</f>
        <v>REST</v>
      </c>
      <c r="I1283" s="9" t="str">
        <f>VLOOKUP($A1283,Basis!$A:$P,13,FALSE)</f>
        <v>Ondergronds</v>
      </c>
      <c r="J1283" s="9" t="str">
        <f>VLOOKUP($A1283,Basis!$A:$P,16,FALSE)</f>
        <v>HMISOL2015</v>
      </c>
    </row>
    <row r="1284" spans="1:10" x14ac:dyDescent="0.25">
      <c r="A1284" s="9" t="s">
        <v>2109</v>
      </c>
      <c r="B1284" s="9">
        <f>VLOOKUP($A1284,Basis!$A:$P,4,FALSE)</f>
        <v>52.310633794453302</v>
      </c>
      <c r="C1284" s="9">
        <f>VLOOKUP($A1284,Basis!$A:$P,5,FALSE)</f>
        <v>5.0444020796614204</v>
      </c>
      <c r="D1284" s="9" t="str">
        <f>VLOOKUP($A1284,Basis!$A:$P,6,FALSE)</f>
        <v>Muiderhof</v>
      </c>
      <c r="E1284" s="9" t="str">
        <f>VLOOKUP($A1284,Basis!$A:$P,7,FALSE)</f>
        <v>4</v>
      </c>
      <c r="F1284" s="9" t="str">
        <f>VLOOKUP($A1284,Basis!$A:$P,8,FALSE)</f>
        <v>1382DB</v>
      </c>
      <c r="G1284" s="9" t="str">
        <f>VLOOKUP($A1284,Basis!$A:$P,9,FALSE)</f>
        <v>Weesp</v>
      </c>
      <c r="H1284" s="9" t="str">
        <f>VLOOKUP($A1284,Basis!$A:$P,11,FALSE)</f>
        <v>REST</v>
      </c>
      <c r="I1284" s="9" t="str">
        <f>VLOOKUP($A1284,Basis!$A:$P,13,FALSE)</f>
        <v>Ondergronds</v>
      </c>
      <c r="J1284" s="9" t="str">
        <f>VLOOKUP($A1284,Basis!$A:$P,16,FALSE)</f>
        <v>BAMRUB2012</v>
      </c>
    </row>
    <row r="1285" spans="1:10" x14ac:dyDescent="0.25">
      <c r="A1285" s="9" t="s">
        <v>2835</v>
      </c>
      <c r="B1285" s="9">
        <f>VLOOKUP($A1285,Basis!$A:$P,4,FALSE)</f>
        <v>52.311415323105003</v>
      </c>
      <c r="C1285" s="9">
        <f>VLOOKUP($A1285,Basis!$A:$P,5,FALSE)</f>
        <v>5.03329027444593</v>
      </c>
      <c r="D1285" s="9" t="str">
        <f>VLOOKUP($A1285,Basis!$A:$P,6,FALSE)</f>
        <v>Kostverlorenstraat</v>
      </c>
      <c r="E1285" s="9" t="str">
        <f>VLOOKUP($A1285,Basis!$A:$P,7,FALSE)</f>
        <v>899</v>
      </c>
      <c r="F1285" s="9" t="str">
        <f>VLOOKUP($A1285,Basis!$A:$P,8,FALSE)</f>
        <v>1382DC</v>
      </c>
      <c r="G1285" s="9" t="str">
        <f>VLOOKUP($A1285,Basis!$A:$P,9,FALSE)</f>
        <v>Weesp</v>
      </c>
      <c r="H1285" s="9" t="str">
        <f>VLOOKUP($A1285,Basis!$A:$P,11,FALSE)</f>
        <v>REST</v>
      </c>
      <c r="I1285" s="9" t="str">
        <f>VLOOKUP($A1285,Basis!$A:$P,13,FALSE)</f>
        <v>Ondergronds</v>
      </c>
      <c r="J1285" s="9" t="str">
        <f>VLOOKUP($A1285,Basis!$A:$P,16,FALSE)</f>
        <v>BAMRUB2012</v>
      </c>
    </row>
    <row r="1286" spans="1:10" x14ac:dyDescent="0.25">
      <c r="A1286" s="9" t="s">
        <v>2840</v>
      </c>
      <c r="B1286" s="9">
        <f>VLOOKUP($A1286,Basis!$A:$P,4,FALSE)</f>
        <v>52.3114154488335</v>
      </c>
      <c r="C1286" s="9">
        <f>VLOOKUP($A1286,Basis!$A:$P,5,FALSE)</f>
        <v>5.0332635361748101</v>
      </c>
      <c r="D1286" s="9" t="str">
        <f>VLOOKUP($A1286,Basis!$A:$P,6,FALSE)</f>
        <v>Kostverlorenstraat</v>
      </c>
      <c r="E1286" s="9" t="str">
        <f>VLOOKUP($A1286,Basis!$A:$P,7,FALSE)</f>
        <v>899</v>
      </c>
      <c r="F1286" s="9" t="str">
        <f>VLOOKUP($A1286,Basis!$A:$P,8,FALSE)</f>
        <v>1382DC</v>
      </c>
      <c r="G1286" s="9" t="str">
        <f>VLOOKUP($A1286,Basis!$A:$P,9,FALSE)</f>
        <v>Weesp</v>
      </c>
      <c r="H1286" s="9" t="str">
        <f>VLOOKUP($A1286,Basis!$A:$P,11,FALSE)</f>
        <v>REST</v>
      </c>
      <c r="I1286" s="9" t="str">
        <f>VLOOKUP($A1286,Basis!$A:$P,13,FALSE)</f>
        <v>Ondergronds</v>
      </c>
      <c r="J1286" s="9" t="str">
        <f>VLOOKUP($A1286,Basis!$A:$P,16,FALSE)</f>
        <v>BAMRUB2012</v>
      </c>
    </row>
    <row r="1287" spans="1:10" x14ac:dyDescent="0.25">
      <c r="A1287" s="9" t="s">
        <v>2842</v>
      </c>
      <c r="B1287" s="9">
        <f>VLOOKUP($A1287,Basis!$A:$P,4,FALSE)</f>
        <v>52.311394871261299</v>
      </c>
      <c r="C1287" s="9">
        <f>VLOOKUP($A1287,Basis!$A:$P,5,FALSE)</f>
        <v>5.0332171004312398</v>
      </c>
      <c r="D1287" s="9" t="str">
        <f>VLOOKUP($A1287,Basis!$A:$P,6,FALSE)</f>
        <v>Kostverlorenstraat</v>
      </c>
      <c r="E1287" s="9" t="str">
        <f>VLOOKUP($A1287,Basis!$A:$P,7,FALSE)</f>
        <v>899</v>
      </c>
      <c r="F1287" s="9" t="str">
        <f>VLOOKUP($A1287,Basis!$A:$P,8,FALSE)</f>
        <v>1382DC</v>
      </c>
      <c r="G1287" s="9" t="str">
        <f>VLOOKUP($A1287,Basis!$A:$P,9,FALSE)</f>
        <v>Weesp</v>
      </c>
      <c r="H1287" s="9" t="str">
        <f>VLOOKUP($A1287,Basis!$A:$P,11,FALSE)</f>
        <v>REST</v>
      </c>
      <c r="I1287" s="9" t="str">
        <f>VLOOKUP($A1287,Basis!$A:$P,13,FALSE)</f>
        <v>Ondergronds</v>
      </c>
      <c r="J1287" s="9" t="str">
        <f>VLOOKUP($A1287,Basis!$A:$P,16,FALSE)</f>
        <v>BAMRUB2012</v>
      </c>
    </row>
    <row r="1288" spans="1:10" x14ac:dyDescent="0.25">
      <c r="A1288" s="9" t="s">
        <v>5221</v>
      </c>
      <c r="B1288" s="9">
        <f>VLOOKUP($A1288,Basis!$A:$P,4,FALSE)</f>
        <v>52.310979000000003</v>
      </c>
      <c r="C1288" s="9">
        <f>VLOOKUP($A1288,Basis!$A:$P,5,FALSE)</f>
        <v>5.0337300000000003</v>
      </c>
      <c r="D1288" s="9" t="str">
        <f>VLOOKUP($A1288,Basis!$A:$P,6,FALSE)</f>
        <v>Kostverlorenstraat</v>
      </c>
      <c r="E1288" s="9" t="str">
        <f>VLOOKUP($A1288,Basis!$A:$P,7,FALSE)</f>
        <v>853</v>
      </c>
      <c r="F1288" s="9" t="str">
        <f>VLOOKUP($A1288,Basis!$A:$P,8,FALSE)</f>
        <v>1382DD</v>
      </c>
      <c r="G1288" s="9" t="str">
        <f>VLOOKUP($A1288,Basis!$A:$P,9,FALSE)</f>
        <v>Weesp</v>
      </c>
      <c r="H1288" s="9" t="str">
        <f>VLOOKUP($A1288,Basis!$A:$P,11,FALSE)</f>
        <v>GLAS</v>
      </c>
      <c r="I1288" s="9" t="str">
        <f>VLOOKUP($A1288,Basis!$A:$P,13,FALSE)</f>
        <v>Ondergronds</v>
      </c>
      <c r="J1288" s="9" t="str">
        <f>VLOOKUP($A1288,Basis!$A:$P,16,FALSE)</f>
        <v>Onbekend</v>
      </c>
    </row>
    <row r="1289" spans="1:10" x14ac:dyDescent="0.25">
      <c r="A1289" s="9" t="s">
        <v>5223</v>
      </c>
      <c r="B1289" s="9">
        <f>VLOOKUP($A1289,Basis!$A:$P,4,FALSE)</f>
        <v>52.310979000000003</v>
      </c>
      <c r="C1289" s="9">
        <f>VLOOKUP($A1289,Basis!$A:$P,5,FALSE)</f>
        <v>5.0337300000000003</v>
      </c>
      <c r="D1289" s="9" t="str">
        <f>VLOOKUP($A1289,Basis!$A:$P,6,FALSE)</f>
        <v>Kostverlorenstraat</v>
      </c>
      <c r="E1289" s="9" t="str">
        <f>VLOOKUP($A1289,Basis!$A:$P,7,FALSE)</f>
        <v>853</v>
      </c>
      <c r="F1289" s="9" t="str">
        <f>VLOOKUP($A1289,Basis!$A:$P,8,FALSE)</f>
        <v>1382DD</v>
      </c>
      <c r="G1289" s="9" t="str">
        <f>VLOOKUP($A1289,Basis!$A:$P,9,FALSE)</f>
        <v>Weesp</v>
      </c>
      <c r="H1289" s="9" t="str">
        <f>VLOOKUP($A1289,Basis!$A:$P,11,FALSE)</f>
        <v>GLAS</v>
      </c>
      <c r="I1289" s="9" t="str">
        <f>VLOOKUP($A1289,Basis!$A:$P,13,FALSE)</f>
        <v>Ondergronds</v>
      </c>
      <c r="J1289" s="9" t="str">
        <f>VLOOKUP($A1289,Basis!$A:$P,16,FALSE)</f>
        <v>Onbekend</v>
      </c>
    </row>
    <row r="1290" spans="1:10" x14ac:dyDescent="0.25">
      <c r="A1290" s="9" t="s">
        <v>5225</v>
      </c>
      <c r="B1290" s="9">
        <f>VLOOKUP($A1290,Basis!$A:$P,4,FALSE)</f>
        <v>52.310979000000003</v>
      </c>
      <c r="C1290" s="9">
        <f>VLOOKUP($A1290,Basis!$A:$P,5,FALSE)</f>
        <v>5.0337300000000003</v>
      </c>
      <c r="D1290" s="9" t="str">
        <f>VLOOKUP($A1290,Basis!$A:$P,6,FALSE)</f>
        <v>Kostverlorenstraat</v>
      </c>
      <c r="E1290" s="9" t="str">
        <f>VLOOKUP($A1290,Basis!$A:$P,7,FALSE)</f>
        <v>853</v>
      </c>
      <c r="F1290" s="9" t="str">
        <f>VLOOKUP($A1290,Basis!$A:$P,8,FALSE)</f>
        <v>1382DD</v>
      </c>
      <c r="G1290" s="9" t="str">
        <f>VLOOKUP($A1290,Basis!$A:$P,9,FALSE)</f>
        <v>Weesp</v>
      </c>
      <c r="H1290" s="9" t="str">
        <f>VLOOKUP($A1290,Basis!$A:$P,11,FALSE)</f>
        <v>GLAS</v>
      </c>
      <c r="I1290" s="9" t="str">
        <f>VLOOKUP($A1290,Basis!$A:$P,13,FALSE)</f>
        <v>Ondergronds</v>
      </c>
      <c r="J1290" s="9" t="str">
        <f>VLOOKUP($A1290,Basis!$A:$P,16,FALSE)</f>
        <v>Onbekend</v>
      </c>
    </row>
    <row r="1291" spans="1:10" x14ac:dyDescent="0.25">
      <c r="A1291" s="9" t="s">
        <v>2238</v>
      </c>
      <c r="B1291" s="9">
        <f>VLOOKUP($A1291,Basis!$A:$P,4,FALSE)</f>
        <v>52.310979000000003</v>
      </c>
      <c r="C1291" s="9">
        <f>VLOOKUP($A1291,Basis!$A:$P,5,FALSE)</f>
        <v>5.0337300000000003</v>
      </c>
      <c r="D1291" s="9" t="str">
        <f>VLOOKUP($A1291,Basis!$A:$P,6,FALSE)</f>
        <v>Kostverlorenstraat</v>
      </c>
      <c r="E1291" s="9" t="str">
        <f>VLOOKUP($A1291,Basis!$A:$P,7,FALSE)</f>
        <v>853</v>
      </c>
      <c r="F1291" s="9" t="str">
        <f>VLOOKUP($A1291,Basis!$A:$P,8,FALSE)</f>
        <v>1382DD</v>
      </c>
      <c r="G1291" s="9" t="str">
        <f>VLOOKUP($A1291,Basis!$A:$P,9,FALSE)</f>
        <v>Weesp</v>
      </c>
      <c r="H1291" s="9" t="str">
        <f>VLOOKUP($A1291,Basis!$A:$P,11,FALSE)</f>
        <v>REST</v>
      </c>
      <c r="I1291" s="9" t="str">
        <f>VLOOKUP($A1291,Basis!$A:$P,13,FALSE)</f>
        <v>Ondergronds</v>
      </c>
      <c r="J1291" s="9" t="str">
        <f>VLOOKUP($A1291,Basis!$A:$P,16,FALSE)</f>
        <v>HMISOL2016</v>
      </c>
    </row>
    <row r="1292" spans="1:10" x14ac:dyDescent="0.25">
      <c r="A1292" s="9" t="s">
        <v>2246</v>
      </c>
      <c r="B1292" s="9">
        <f>VLOOKUP($A1292,Basis!$A:$P,4,FALSE)</f>
        <v>52.310904194649602</v>
      </c>
      <c r="C1292" s="9">
        <f>VLOOKUP($A1292,Basis!$A:$P,5,FALSE)</f>
        <v>5.0335351936565997</v>
      </c>
      <c r="D1292" s="9" t="str">
        <f>VLOOKUP($A1292,Basis!$A:$P,6,FALSE)</f>
        <v>Kostverlorenstraat</v>
      </c>
      <c r="E1292" s="9" t="str">
        <f>VLOOKUP($A1292,Basis!$A:$P,7,FALSE)</f>
        <v>885</v>
      </c>
      <c r="F1292" s="9" t="str">
        <f>VLOOKUP($A1292,Basis!$A:$P,8,FALSE)</f>
        <v>1382DD</v>
      </c>
      <c r="G1292" s="9" t="str">
        <f>VLOOKUP($A1292,Basis!$A:$P,9,FALSE)</f>
        <v>Weesp</v>
      </c>
      <c r="H1292" s="9" t="str">
        <f>VLOOKUP($A1292,Basis!$A:$P,11,FALSE)</f>
        <v>REST</v>
      </c>
      <c r="I1292" s="9" t="str">
        <f>VLOOKUP($A1292,Basis!$A:$P,13,FALSE)</f>
        <v>Ondergronds</v>
      </c>
      <c r="J1292" s="9" t="str">
        <f>VLOOKUP($A1292,Basis!$A:$P,16,FALSE)</f>
        <v>BAMRUB2012</v>
      </c>
    </row>
    <row r="1293" spans="1:10" x14ac:dyDescent="0.25">
      <c r="A1293" s="9" t="s">
        <v>2255</v>
      </c>
      <c r="B1293" s="9">
        <f>VLOOKUP($A1293,Basis!$A:$P,4,FALSE)</f>
        <v>52.310958760839199</v>
      </c>
      <c r="C1293" s="9">
        <f>VLOOKUP($A1293,Basis!$A:$P,5,FALSE)</f>
        <v>5.03351784311704</v>
      </c>
      <c r="D1293" s="9" t="str">
        <f>VLOOKUP($A1293,Basis!$A:$P,6,FALSE)</f>
        <v>Kostverlorenstraat</v>
      </c>
      <c r="E1293" s="9" t="str">
        <f>VLOOKUP($A1293,Basis!$A:$P,7,FALSE)</f>
        <v>885</v>
      </c>
      <c r="F1293" s="9" t="str">
        <f>VLOOKUP($A1293,Basis!$A:$P,8,FALSE)</f>
        <v>1382DD</v>
      </c>
      <c r="G1293" s="9" t="str">
        <f>VLOOKUP($A1293,Basis!$A:$P,9,FALSE)</f>
        <v>Weesp</v>
      </c>
      <c r="H1293" s="9" t="str">
        <f>VLOOKUP($A1293,Basis!$A:$P,11,FALSE)</f>
        <v>REST</v>
      </c>
      <c r="I1293" s="9" t="str">
        <f>VLOOKUP($A1293,Basis!$A:$P,13,FALSE)</f>
        <v>Ondergronds</v>
      </c>
      <c r="J1293" s="9" t="str">
        <f>VLOOKUP($A1293,Basis!$A:$P,16,FALSE)</f>
        <v>BAMRUB2012</v>
      </c>
    </row>
    <row r="1294" spans="1:10" x14ac:dyDescent="0.25">
      <c r="A1294" s="9" t="s">
        <v>2280</v>
      </c>
      <c r="B1294" s="9">
        <f>VLOOKUP($A1294,Basis!$A:$P,4,FALSE)</f>
        <v>52.310961987871998</v>
      </c>
      <c r="C1294" s="9">
        <f>VLOOKUP($A1294,Basis!$A:$P,5,FALSE)</f>
        <v>5.0335433241026797</v>
      </c>
      <c r="D1294" s="9" t="str">
        <f>VLOOKUP($A1294,Basis!$A:$P,6,FALSE)</f>
        <v>Kostverlorenstraat</v>
      </c>
      <c r="E1294" s="9" t="str">
        <f>VLOOKUP($A1294,Basis!$A:$P,7,FALSE)</f>
        <v>885</v>
      </c>
      <c r="F1294" s="9" t="str">
        <f>VLOOKUP($A1294,Basis!$A:$P,8,FALSE)</f>
        <v>1382DD</v>
      </c>
      <c r="G1294" s="9" t="str">
        <f>VLOOKUP($A1294,Basis!$A:$P,9,FALSE)</f>
        <v>Weesp</v>
      </c>
      <c r="H1294" s="9" t="str">
        <f>VLOOKUP($A1294,Basis!$A:$P,11,FALSE)</f>
        <v>REST</v>
      </c>
      <c r="I1294" s="9" t="str">
        <f>VLOOKUP($A1294,Basis!$A:$P,13,FALSE)</f>
        <v>Ondergronds</v>
      </c>
      <c r="J1294" s="9" t="str">
        <f>VLOOKUP($A1294,Basis!$A:$P,16,FALSE)</f>
        <v>BAMRUB2012</v>
      </c>
    </row>
    <row r="1295" spans="1:10" x14ac:dyDescent="0.25">
      <c r="A1295" s="9" t="s">
        <v>2377</v>
      </c>
      <c r="B1295" s="9">
        <f>VLOOKUP($A1295,Basis!$A:$P,4,FALSE)</f>
        <v>52.311681999999998</v>
      </c>
      <c r="C1295" s="9">
        <f>VLOOKUP($A1295,Basis!$A:$P,5,FALSE)</f>
        <v>5.0419239999999999</v>
      </c>
      <c r="D1295" s="9" t="str">
        <f>VLOOKUP($A1295,Basis!$A:$P,6,FALSE)</f>
        <v>Dichtershof</v>
      </c>
      <c r="E1295" s="9" t="str">
        <f>VLOOKUP($A1295,Basis!$A:$P,7,FALSE)</f>
        <v>1</v>
      </c>
      <c r="F1295" s="9" t="str">
        <f>VLOOKUP($A1295,Basis!$A:$P,8,FALSE)</f>
        <v>1382DE</v>
      </c>
      <c r="G1295" s="9" t="str">
        <f>VLOOKUP($A1295,Basis!$A:$P,9,FALSE)</f>
        <v>Weesp</v>
      </c>
      <c r="H1295" s="9" t="str">
        <f>VLOOKUP($A1295,Basis!$A:$P,11,FALSE)</f>
        <v>REST</v>
      </c>
      <c r="I1295" s="9" t="str">
        <f>VLOOKUP($A1295,Basis!$A:$P,13,FALSE)</f>
        <v>Ondergronds</v>
      </c>
      <c r="J1295" s="9" t="str">
        <f>VLOOKUP($A1295,Basis!$A:$P,16,FALSE)</f>
        <v>BAMRUB2012</v>
      </c>
    </row>
    <row r="1296" spans="1:10" x14ac:dyDescent="0.25">
      <c r="A1296" s="9" t="s">
        <v>2323</v>
      </c>
      <c r="B1296" s="9">
        <f>VLOOKUP($A1296,Basis!$A:$P,4,FALSE)</f>
        <v>52.3122628592442</v>
      </c>
      <c r="C1296" s="9">
        <f>VLOOKUP($A1296,Basis!$A:$P,5,FALSE)</f>
        <v>5.0424413848715304</v>
      </c>
      <c r="D1296" s="9" t="str">
        <f>VLOOKUP($A1296,Basis!$A:$P,6,FALSE)</f>
        <v>Dichtershof</v>
      </c>
      <c r="E1296" s="9" t="str">
        <f>VLOOKUP($A1296,Basis!$A:$P,7,FALSE)</f>
        <v>53</v>
      </c>
      <c r="F1296" s="9" t="str">
        <f>VLOOKUP($A1296,Basis!$A:$P,8,FALSE)</f>
        <v>1382DJ</v>
      </c>
      <c r="G1296" s="9" t="str">
        <f>VLOOKUP($A1296,Basis!$A:$P,9,FALSE)</f>
        <v>Weesp</v>
      </c>
      <c r="H1296" s="9" t="str">
        <f>VLOOKUP($A1296,Basis!$A:$P,11,FALSE)</f>
        <v>REST</v>
      </c>
      <c r="I1296" s="9" t="str">
        <f>VLOOKUP($A1296,Basis!$A:$P,13,FALSE)</f>
        <v>Ondergronds</v>
      </c>
      <c r="J1296" s="9" t="str">
        <f>VLOOKUP($A1296,Basis!$A:$P,16,FALSE)</f>
        <v>BAMRUB2012</v>
      </c>
    </row>
    <row r="1297" spans="1:10" x14ac:dyDescent="0.25">
      <c r="A1297" s="9" t="s">
        <v>5893</v>
      </c>
      <c r="B1297" s="9">
        <f>VLOOKUP($A1297,Basis!$A:$P,4,FALSE)</f>
        <v>52.311684999999997</v>
      </c>
      <c r="C1297" s="9">
        <f>VLOOKUP($A1297,Basis!$A:$P,5,FALSE)</f>
        <v>5.0330079999999997</v>
      </c>
      <c r="D1297" s="9" t="str">
        <f>VLOOKUP($A1297,Basis!$A:$P,6,FALSE)</f>
        <v>Boternesserstraat</v>
      </c>
      <c r="E1297" s="9" t="str">
        <f>VLOOKUP($A1297,Basis!$A:$P,7,FALSE)</f>
        <v>1A</v>
      </c>
      <c r="F1297" s="9" t="str">
        <f>VLOOKUP($A1297,Basis!$A:$P,8,FALSE)</f>
        <v>1382EA</v>
      </c>
      <c r="G1297" s="9" t="str">
        <f>VLOOKUP($A1297,Basis!$A:$P,9,FALSE)</f>
        <v>Weesp</v>
      </c>
      <c r="H1297" s="9" t="str">
        <f>VLOOKUP($A1297,Basis!$A:$P,11,FALSE)</f>
        <v>PMD</v>
      </c>
      <c r="I1297" s="9" t="str">
        <f>VLOOKUP($A1297,Basis!$A:$P,13,FALSE)</f>
        <v>Bovengronds</v>
      </c>
      <c r="J1297" s="9" t="str">
        <f>VLOOKUP($A1297,Basis!$A:$P,16,FALSE)</f>
        <v>ECOBOV2021</v>
      </c>
    </row>
    <row r="1298" spans="1:10" x14ac:dyDescent="0.25">
      <c r="A1298" s="9" t="s">
        <v>2211</v>
      </c>
      <c r="B1298" s="9">
        <f>VLOOKUP($A1298,Basis!$A:$P,4,FALSE)</f>
        <v>52.313743396710898</v>
      </c>
      <c r="C1298" s="9">
        <f>VLOOKUP($A1298,Basis!$A:$P,5,FALSE)</f>
        <v>5.0277496688114702</v>
      </c>
      <c r="D1298" s="9" t="str">
        <f>VLOOKUP($A1298,Basis!$A:$P,6,FALSE)</f>
        <v>Gemeenschapspolderweg</v>
      </c>
      <c r="E1298" s="9" t="str">
        <f>VLOOKUP($A1298,Basis!$A:$P,7,FALSE)</f>
        <v>101</v>
      </c>
      <c r="F1298" s="9" t="str">
        <f>VLOOKUP($A1298,Basis!$A:$P,8,FALSE)</f>
        <v>1382GV</v>
      </c>
      <c r="G1298" s="9" t="str">
        <f>VLOOKUP($A1298,Basis!$A:$P,9,FALSE)</f>
        <v>Weesp</v>
      </c>
      <c r="H1298" s="9" t="str">
        <f>VLOOKUP($A1298,Basis!$A:$P,11,FALSE)</f>
        <v>REST</v>
      </c>
      <c r="I1298" s="9" t="str">
        <f>VLOOKUP($A1298,Basis!$A:$P,13,FALSE)</f>
        <v>Ondergronds</v>
      </c>
      <c r="J1298" s="9" t="str">
        <f>VLOOKUP($A1298,Basis!$A:$P,16,FALSE)</f>
        <v>BAMRUB2012</v>
      </c>
    </row>
    <row r="1299" spans="1:10" x14ac:dyDescent="0.25">
      <c r="A1299" s="9" t="s">
        <v>5212</v>
      </c>
      <c r="B1299" s="9">
        <f>VLOOKUP($A1299,Basis!$A:$P,4,FALSE)</f>
        <v>52.315005999999997</v>
      </c>
      <c r="C1299" s="9">
        <f>VLOOKUP($A1299,Basis!$A:$P,5,FALSE)</f>
        <v>5.029318</v>
      </c>
      <c r="D1299" s="9" t="str">
        <f>VLOOKUP($A1299,Basis!$A:$P,6,FALSE)</f>
        <v>Heemraadweg</v>
      </c>
      <c r="E1299" s="9" t="str">
        <f>VLOOKUP($A1299,Basis!$A:$P,7,FALSE)</f>
        <v>401</v>
      </c>
      <c r="F1299" s="9" t="str">
        <f>VLOOKUP($A1299,Basis!$A:$P,8,FALSE)</f>
        <v>1382GZ</v>
      </c>
      <c r="G1299" s="9" t="str">
        <f>VLOOKUP($A1299,Basis!$A:$P,9,FALSE)</f>
        <v>Weesp</v>
      </c>
      <c r="H1299" s="9" t="str">
        <f>VLOOKUP($A1299,Basis!$A:$P,11,FALSE)</f>
        <v>GLAS</v>
      </c>
      <c r="I1299" s="9" t="str">
        <f>VLOOKUP($A1299,Basis!$A:$P,13,FALSE)</f>
        <v>Ondergronds</v>
      </c>
      <c r="J1299" s="9" t="str">
        <f>VLOOKUP($A1299,Basis!$A:$P,16,FALSE)</f>
        <v>Onbekend</v>
      </c>
    </row>
    <row r="1300" spans="1:10" x14ac:dyDescent="0.25">
      <c r="A1300" s="9" t="s">
        <v>4168</v>
      </c>
      <c r="B1300" s="9">
        <f>VLOOKUP($A1300,Basis!$A:$P,4,FALSE)</f>
        <v>52.315151999999998</v>
      </c>
      <c r="C1300" s="9">
        <f>VLOOKUP($A1300,Basis!$A:$P,5,FALSE)</f>
        <v>5.029318</v>
      </c>
      <c r="D1300" s="9" t="str">
        <f>VLOOKUP($A1300,Basis!$A:$P,6,FALSE)</f>
        <v>Heemraadweg</v>
      </c>
      <c r="E1300" s="9" t="str">
        <f>VLOOKUP($A1300,Basis!$A:$P,7,FALSE)</f>
        <v>401</v>
      </c>
      <c r="F1300" s="9" t="str">
        <f>VLOOKUP($A1300,Basis!$A:$P,8,FALSE)</f>
        <v>1382GZ</v>
      </c>
      <c r="G1300" s="9" t="str">
        <f>VLOOKUP($A1300,Basis!$A:$P,9,FALSE)</f>
        <v>Weesp</v>
      </c>
      <c r="H1300" s="9" t="str">
        <f>VLOOKUP($A1300,Basis!$A:$P,11,FALSE)</f>
        <v>OPK</v>
      </c>
      <c r="I1300" s="9" t="str">
        <f>VLOOKUP($A1300,Basis!$A:$P,13,FALSE)</f>
        <v>Ondergronds</v>
      </c>
      <c r="J1300" s="9" t="str">
        <f>VLOOKUP($A1300,Basis!$A:$P,16,FALSE)</f>
        <v>HMISOL2021</v>
      </c>
    </row>
    <row r="1301" spans="1:10" x14ac:dyDescent="0.25">
      <c r="A1301" s="9" t="s">
        <v>3161</v>
      </c>
      <c r="B1301" s="9">
        <f>VLOOKUP($A1301,Basis!$A:$P,4,FALSE)</f>
        <v>52.315151999999998</v>
      </c>
      <c r="C1301" s="9">
        <f>VLOOKUP($A1301,Basis!$A:$P,5,FALSE)</f>
        <v>5.029318</v>
      </c>
      <c r="D1301" s="9" t="str">
        <f>VLOOKUP($A1301,Basis!$A:$P,6,FALSE)</f>
        <v>Heemraadweg</v>
      </c>
      <c r="E1301" s="9" t="str">
        <f>VLOOKUP($A1301,Basis!$A:$P,7,FALSE)</f>
        <v>401</v>
      </c>
      <c r="F1301" s="9" t="str">
        <f>VLOOKUP($A1301,Basis!$A:$P,8,FALSE)</f>
        <v>1382GZ</v>
      </c>
      <c r="G1301" s="9" t="str">
        <f>VLOOKUP($A1301,Basis!$A:$P,9,FALSE)</f>
        <v>Weesp</v>
      </c>
      <c r="H1301" s="9" t="str">
        <f>VLOOKUP($A1301,Basis!$A:$P,11,FALSE)</f>
        <v>REST</v>
      </c>
      <c r="I1301" s="9" t="str">
        <f>VLOOKUP($A1301,Basis!$A:$P,13,FALSE)</f>
        <v>OGDUO</v>
      </c>
      <c r="J1301" s="9" t="str">
        <f>VLOOKUP($A1301,Basis!$A:$P,16,FALSE)</f>
        <v>HMIDUO2021</v>
      </c>
    </row>
    <row r="1302" spans="1:10" x14ac:dyDescent="0.25">
      <c r="A1302" s="9" t="s">
        <v>1874</v>
      </c>
      <c r="B1302" s="9">
        <f>VLOOKUP($A1302,Basis!$A:$P,4,FALSE)</f>
        <v>52.315125000000002</v>
      </c>
      <c r="C1302" s="9">
        <f>VLOOKUP($A1302,Basis!$A:$P,5,FALSE)</f>
        <v>5.029318</v>
      </c>
      <c r="D1302" s="9" t="str">
        <f>VLOOKUP($A1302,Basis!$A:$P,6,FALSE)</f>
        <v>Heemraadweg</v>
      </c>
      <c r="E1302" s="9" t="str">
        <f>VLOOKUP($A1302,Basis!$A:$P,7,FALSE)</f>
        <v>401</v>
      </c>
      <c r="F1302" s="9" t="str">
        <f>VLOOKUP($A1302,Basis!$A:$P,8,FALSE)</f>
        <v>1382GZ</v>
      </c>
      <c r="G1302" s="9" t="str">
        <f>VLOOKUP($A1302,Basis!$A:$P,9,FALSE)</f>
        <v>Weesp</v>
      </c>
      <c r="H1302" s="9" t="str">
        <f>VLOOKUP($A1302,Basis!$A:$P,11,FALSE)</f>
        <v>PMD</v>
      </c>
      <c r="I1302" s="9" t="str">
        <f>VLOOKUP($A1302,Basis!$A:$P,13,FALSE)</f>
        <v>OGDUO</v>
      </c>
      <c r="J1302" s="9" t="str">
        <f>VLOOKUP($A1302,Basis!$A:$P,16,FALSE)</f>
        <v>HMIDUO2021</v>
      </c>
    </row>
    <row r="1303" spans="1:10" x14ac:dyDescent="0.25">
      <c r="A1303" s="9" t="s">
        <v>3400</v>
      </c>
      <c r="B1303" s="9">
        <f>VLOOKUP($A1303,Basis!$A:$P,4,FALSE)</f>
        <v>52.316096783664399</v>
      </c>
      <c r="C1303" s="9">
        <f>VLOOKUP($A1303,Basis!$A:$P,5,FALSE)</f>
        <v>5.0288078840868797</v>
      </c>
      <c r="D1303" s="9" t="str">
        <f>VLOOKUP($A1303,Basis!$A:$P,6,FALSE)</f>
        <v>Heemraadweg</v>
      </c>
      <c r="E1303" s="9" t="str">
        <f>VLOOKUP($A1303,Basis!$A:$P,7,FALSE)</f>
        <v>111</v>
      </c>
      <c r="F1303" s="9" t="str">
        <f>VLOOKUP($A1303,Basis!$A:$P,8,FALSE)</f>
        <v>1382HE</v>
      </c>
      <c r="G1303" s="9" t="str">
        <f>VLOOKUP($A1303,Basis!$A:$P,9,FALSE)</f>
        <v>Weesp</v>
      </c>
      <c r="H1303" s="9" t="str">
        <f>VLOOKUP($A1303,Basis!$A:$P,11,FALSE)</f>
        <v>REST</v>
      </c>
      <c r="I1303" s="9" t="str">
        <f>VLOOKUP($A1303,Basis!$A:$P,13,FALSE)</f>
        <v>Ondergronds</v>
      </c>
      <c r="J1303" s="9" t="str">
        <f>VLOOKUP($A1303,Basis!$A:$P,16,FALSE)</f>
        <v>HMISOL2014</v>
      </c>
    </row>
    <row r="1304" spans="1:10" x14ac:dyDescent="0.25">
      <c r="A1304" s="9" t="s">
        <v>2107</v>
      </c>
      <c r="B1304" s="9">
        <f>VLOOKUP($A1304,Basis!$A:$P,4,FALSE)</f>
        <v>52.315994901631299</v>
      </c>
      <c r="C1304" s="9">
        <f>VLOOKUP($A1304,Basis!$A:$P,5,FALSE)</f>
        <v>5.0288720056461402</v>
      </c>
      <c r="D1304" s="9" t="str">
        <f>VLOOKUP($A1304,Basis!$A:$P,6,FALSE)</f>
        <v>Heemraadweg</v>
      </c>
      <c r="E1304" s="9" t="str">
        <f>VLOOKUP($A1304,Basis!$A:$P,7,FALSE)</f>
        <v>111</v>
      </c>
      <c r="F1304" s="9" t="str">
        <f>VLOOKUP($A1304,Basis!$A:$P,8,FALSE)</f>
        <v>1382HE</v>
      </c>
      <c r="G1304" s="9" t="str">
        <f>VLOOKUP($A1304,Basis!$A:$P,9,FALSE)</f>
        <v>Weesp</v>
      </c>
      <c r="H1304" s="9" t="str">
        <f>VLOOKUP($A1304,Basis!$A:$P,11,FALSE)</f>
        <v>REST</v>
      </c>
      <c r="I1304" s="9" t="str">
        <f>VLOOKUP($A1304,Basis!$A:$P,13,FALSE)</f>
        <v>Ondergronds</v>
      </c>
      <c r="J1304" s="9" t="str">
        <f>VLOOKUP($A1304,Basis!$A:$P,16,FALSE)</f>
        <v>HMISOL2015</v>
      </c>
    </row>
    <row r="1305" spans="1:10" x14ac:dyDescent="0.25">
      <c r="A1305" s="9" t="s">
        <v>2097</v>
      </c>
      <c r="B1305" s="9">
        <f>VLOOKUP($A1305,Basis!$A:$P,4,FALSE)</f>
        <v>52.316085803371202</v>
      </c>
      <c r="C1305" s="9">
        <f>VLOOKUP($A1305,Basis!$A:$P,5,FALSE)</f>
        <v>5.0288992468314504</v>
      </c>
      <c r="D1305" s="9" t="str">
        <f>VLOOKUP($A1305,Basis!$A:$P,6,FALSE)</f>
        <v>Heemraadweg</v>
      </c>
      <c r="E1305" s="9" t="str">
        <f>VLOOKUP($A1305,Basis!$A:$P,7,FALSE)</f>
        <v>111</v>
      </c>
      <c r="F1305" s="9" t="str">
        <f>VLOOKUP($A1305,Basis!$A:$P,8,FALSE)</f>
        <v>1382HE</v>
      </c>
      <c r="G1305" s="9" t="str">
        <f>VLOOKUP($A1305,Basis!$A:$P,9,FALSE)</f>
        <v>Weesp</v>
      </c>
      <c r="H1305" s="9" t="str">
        <f>VLOOKUP($A1305,Basis!$A:$P,11,FALSE)</f>
        <v>REST</v>
      </c>
      <c r="I1305" s="9" t="str">
        <f>VLOOKUP($A1305,Basis!$A:$P,13,FALSE)</f>
        <v>Ondergronds</v>
      </c>
      <c r="J1305" s="9" t="str">
        <f>VLOOKUP($A1305,Basis!$A:$P,16,FALSE)</f>
        <v>HMISOL2015</v>
      </c>
    </row>
    <row r="1306" spans="1:10" x14ac:dyDescent="0.25">
      <c r="A1306" s="9" t="s">
        <v>2236</v>
      </c>
      <c r="B1306" s="9">
        <f>VLOOKUP($A1306,Basis!$A:$P,4,FALSE)</f>
        <v>52.316006594386202</v>
      </c>
      <c r="C1306" s="9">
        <f>VLOOKUP($A1306,Basis!$A:$P,5,FALSE)</f>
        <v>5.0288678985135897</v>
      </c>
      <c r="D1306" s="9" t="str">
        <f>VLOOKUP($A1306,Basis!$A:$P,6,FALSE)</f>
        <v>Heemraadweg</v>
      </c>
      <c r="E1306" s="9" t="str">
        <f>VLOOKUP($A1306,Basis!$A:$P,7,FALSE)</f>
        <v>111</v>
      </c>
      <c r="F1306" s="9" t="str">
        <f>VLOOKUP($A1306,Basis!$A:$P,8,FALSE)</f>
        <v>1382HE</v>
      </c>
      <c r="G1306" s="9" t="str">
        <f>VLOOKUP($A1306,Basis!$A:$P,9,FALSE)</f>
        <v>Weesp</v>
      </c>
      <c r="H1306" s="9" t="str">
        <f>VLOOKUP($A1306,Basis!$A:$P,11,FALSE)</f>
        <v>PMD</v>
      </c>
      <c r="I1306" s="9" t="str">
        <f>VLOOKUP($A1306,Basis!$A:$P,13,FALSE)</f>
        <v>Ondergronds</v>
      </c>
      <c r="J1306" s="9" t="str">
        <f>VLOOKUP($A1306,Basis!$A:$P,16,FALSE)</f>
        <v>HMISOL2012</v>
      </c>
    </row>
    <row r="1307" spans="1:10" x14ac:dyDescent="0.25">
      <c r="A1307" s="9" t="s">
        <v>2216</v>
      </c>
      <c r="B1307" s="9">
        <f>VLOOKUP($A1307,Basis!$A:$P,4,FALSE)</f>
        <v>52.316536204938103</v>
      </c>
      <c r="C1307" s="9">
        <f>VLOOKUP($A1307,Basis!$A:$P,5,FALSE)</f>
        <v>5.0281973462598701</v>
      </c>
      <c r="D1307" s="9" t="str">
        <f>VLOOKUP($A1307,Basis!$A:$P,6,FALSE)</f>
        <v>Heemraadweg</v>
      </c>
      <c r="E1307" s="9" t="str">
        <f>VLOOKUP($A1307,Basis!$A:$P,7,FALSE)</f>
        <v>131</v>
      </c>
      <c r="F1307" s="9" t="str">
        <f>VLOOKUP($A1307,Basis!$A:$P,8,FALSE)</f>
        <v>1382JA</v>
      </c>
      <c r="G1307" s="9" t="str">
        <f>VLOOKUP($A1307,Basis!$A:$P,9,FALSE)</f>
        <v>Weesp</v>
      </c>
      <c r="H1307" s="9" t="str">
        <f>VLOOKUP($A1307,Basis!$A:$P,11,FALSE)</f>
        <v>REST</v>
      </c>
      <c r="I1307" s="9" t="str">
        <f>VLOOKUP($A1307,Basis!$A:$P,13,FALSE)</f>
        <v>Ondergronds</v>
      </c>
      <c r="J1307" s="9" t="str">
        <f>VLOOKUP($A1307,Basis!$A:$P,16,FALSE)</f>
        <v>HMISOL2014</v>
      </c>
    </row>
    <row r="1308" spans="1:10" x14ac:dyDescent="0.25">
      <c r="A1308" s="9" t="s">
        <v>2244</v>
      </c>
      <c r="B1308" s="9">
        <f>VLOOKUP($A1308,Basis!$A:$P,4,FALSE)</f>
        <v>52.3165522981922</v>
      </c>
      <c r="C1308" s="9">
        <f>VLOOKUP($A1308,Basis!$A:$P,5,FALSE)</f>
        <v>5.02801814117006</v>
      </c>
      <c r="D1308" s="9" t="str">
        <f>VLOOKUP($A1308,Basis!$A:$P,6,FALSE)</f>
        <v>Heemraadweg</v>
      </c>
      <c r="E1308" s="9" t="str">
        <f>VLOOKUP($A1308,Basis!$A:$P,7,FALSE)</f>
        <v>131</v>
      </c>
      <c r="F1308" s="9" t="str">
        <f>VLOOKUP($A1308,Basis!$A:$P,8,FALSE)</f>
        <v>1382JA</v>
      </c>
      <c r="G1308" s="9" t="str">
        <f>VLOOKUP($A1308,Basis!$A:$P,9,FALSE)</f>
        <v>Weesp</v>
      </c>
      <c r="H1308" s="9" t="str">
        <f>VLOOKUP($A1308,Basis!$A:$P,11,FALSE)</f>
        <v>REST</v>
      </c>
      <c r="I1308" s="9" t="str">
        <f>VLOOKUP($A1308,Basis!$A:$P,13,FALSE)</f>
        <v>Ondergronds</v>
      </c>
      <c r="J1308" s="9" t="str">
        <f>VLOOKUP($A1308,Basis!$A:$P,16,FALSE)</f>
        <v>HMISOL2015</v>
      </c>
    </row>
    <row r="1309" spans="1:10" x14ac:dyDescent="0.25">
      <c r="A1309" s="9" t="s">
        <v>1445</v>
      </c>
      <c r="B1309" s="9">
        <f>VLOOKUP($A1309,Basis!$A:$P,4,FALSE)</f>
        <v>52.310779571533203</v>
      </c>
      <c r="C1309" s="9">
        <f>VLOOKUP($A1309,Basis!$A:$P,5,FALSE)</f>
        <v>5.0226898193359402</v>
      </c>
      <c r="D1309" s="9" t="str">
        <f>VLOOKUP($A1309,Basis!$A:$P,6,FALSE)</f>
        <v>Flevolaan</v>
      </c>
      <c r="E1309" s="9" t="str">
        <f>VLOOKUP($A1309,Basis!$A:$P,7,FALSE)</f>
        <v>4</v>
      </c>
      <c r="F1309" s="9" t="str">
        <f>VLOOKUP($A1309,Basis!$A:$P,8,FALSE)</f>
        <v>1382JZ</v>
      </c>
      <c r="G1309" s="9" t="str">
        <f>VLOOKUP($A1309,Basis!$A:$P,9,FALSE)</f>
        <v>Weesp</v>
      </c>
      <c r="H1309" s="9" t="str">
        <f>VLOOKUP($A1309,Basis!$A:$P,11,FALSE)</f>
        <v>GFT</v>
      </c>
      <c r="I1309" s="9" t="str">
        <f>VLOOKUP($A1309,Basis!$A:$P,13,FALSE)</f>
        <v>Bovengronds</v>
      </c>
      <c r="J1309" s="9" t="str">
        <f>VLOOKUP($A1309,Basis!$A:$P,16,FALSE)</f>
        <v>MCBG242020</v>
      </c>
    </row>
    <row r="1310" spans="1:10" x14ac:dyDescent="0.25">
      <c r="A1310" s="9" t="s">
        <v>1309</v>
      </c>
      <c r="B1310" s="9">
        <f>VLOOKUP($A1310,Basis!$A:$P,4,FALSE)</f>
        <v>52.3104858398438</v>
      </c>
      <c r="C1310" s="9">
        <f>VLOOKUP($A1310,Basis!$A:$P,5,FALSE)</f>
        <v>5.0226378440856898</v>
      </c>
      <c r="D1310" s="9" t="str">
        <f>VLOOKUP($A1310,Basis!$A:$P,6,FALSE)</f>
        <v>Flevolaan</v>
      </c>
      <c r="E1310" s="9" t="str">
        <f>VLOOKUP($A1310,Basis!$A:$P,7,FALSE)</f>
        <v>4</v>
      </c>
      <c r="F1310" s="9" t="str">
        <f>VLOOKUP($A1310,Basis!$A:$P,8,FALSE)</f>
        <v>1382JZ</v>
      </c>
      <c r="G1310" s="9" t="str">
        <f>VLOOKUP($A1310,Basis!$A:$P,9,FALSE)</f>
        <v>Weesp</v>
      </c>
      <c r="H1310" s="9" t="str">
        <f>VLOOKUP($A1310,Basis!$A:$P,11,FALSE)</f>
        <v>REST</v>
      </c>
      <c r="I1310" s="9" t="str">
        <f>VLOOKUP($A1310,Basis!$A:$P,13,FALSE)</f>
        <v>Ondergronds</v>
      </c>
      <c r="J1310" s="9" t="str">
        <f>VLOOKUP($A1310,Basis!$A:$P,16,FALSE)</f>
        <v>HMISOL2016</v>
      </c>
    </row>
    <row r="1311" spans="1:10" x14ac:dyDescent="0.25">
      <c r="A1311" s="9" t="s">
        <v>433</v>
      </c>
      <c r="B1311" s="9">
        <f>VLOOKUP($A1311,Basis!$A:$P,4,FALSE)</f>
        <v>52.3104858398438</v>
      </c>
      <c r="C1311" s="9">
        <f>VLOOKUP($A1311,Basis!$A:$P,5,FALSE)</f>
        <v>5.0226378440856898</v>
      </c>
      <c r="D1311" s="9" t="str">
        <f>VLOOKUP($A1311,Basis!$A:$P,6,FALSE)</f>
        <v>Flevolaan</v>
      </c>
      <c r="E1311" s="9" t="str">
        <f>VLOOKUP($A1311,Basis!$A:$P,7,FALSE)</f>
        <v>4</v>
      </c>
      <c r="F1311" s="9" t="str">
        <f>VLOOKUP($A1311,Basis!$A:$P,8,FALSE)</f>
        <v>1382JZ</v>
      </c>
      <c r="G1311" s="9" t="str">
        <f>VLOOKUP($A1311,Basis!$A:$P,9,FALSE)</f>
        <v>Weesp</v>
      </c>
      <c r="H1311" s="9" t="str">
        <f>VLOOKUP($A1311,Basis!$A:$P,11,FALSE)</f>
        <v>PMD</v>
      </c>
      <c r="I1311" s="9" t="str">
        <f>VLOOKUP($A1311,Basis!$A:$P,13,FALSE)</f>
        <v>Ondergronds</v>
      </c>
      <c r="J1311" s="9" t="str">
        <f>VLOOKUP($A1311,Basis!$A:$P,16,FALSE)</f>
        <v>HMISOL2020</v>
      </c>
    </row>
    <row r="1312" spans="1:10" x14ac:dyDescent="0.25">
      <c r="A1312" s="9" t="s">
        <v>3402</v>
      </c>
      <c r="B1312" s="9">
        <f>VLOOKUP($A1312,Basis!$A:$P,4,FALSE)</f>
        <v>52.310014958542098</v>
      </c>
      <c r="C1312" s="9">
        <f>VLOOKUP($A1312,Basis!$A:$P,5,FALSE)</f>
        <v>5.0329252425628104</v>
      </c>
      <c r="D1312" s="9" t="str">
        <f>VLOOKUP($A1312,Basis!$A:$P,6,FALSE)</f>
        <v>Casparushof</v>
      </c>
      <c r="E1312" s="9" t="str">
        <f>VLOOKUP($A1312,Basis!$A:$P,7,FALSE)</f>
        <v>1</v>
      </c>
      <c r="F1312" s="9" t="str">
        <f>VLOOKUP($A1312,Basis!$A:$P,8,FALSE)</f>
        <v>1382KE</v>
      </c>
      <c r="G1312" s="9" t="str">
        <f>VLOOKUP($A1312,Basis!$A:$P,9,FALSE)</f>
        <v>Weesp</v>
      </c>
      <c r="H1312" s="9" t="str">
        <f>VLOOKUP($A1312,Basis!$A:$P,11,FALSE)</f>
        <v>REST</v>
      </c>
      <c r="I1312" s="9" t="str">
        <f>VLOOKUP($A1312,Basis!$A:$P,13,FALSE)</f>
        <v>Ondergronds</v>
      </c>
      <c r="J1312" s="9" t="str">
        <f>VLOOKUP($A1312,Basis!$A:$P,16,FALSE)</f>
        <v>HMISOL2015</v>
      </c>
    </row>
    <row r="1313" spans="1:10" x14ac:dyDescent="0.25">
      <c r="A1313" s="9" t="s">
        <v>3410</v>
      </c>
      <c r="B1313" s="9">
        <f>VLOOKUP($A1313,Basis!$A:$P,4,FALSE)</f>
        <v>52.310253800872999</v>
      </c>
      <c r="C1313" s="9">
        <f>VLOOKUP($A1313,Basis!$A:$P,5,FALSE)</f>
        <v>5.0225278269546303</v>
      </c>
      <c r="D1313" s="9" t="str">
        <f>VLOOKUP($A1313,Basis!$A:$P,6,FALSE)</f>
        <v>Aquamarin</v>
      </c>
      <c r="E1313" s="9" t="str">
        <f>VLOOKUP($A1313,Basis!$A:$P,7,FALSE)</f>
        <v>86</v>
      </c>
      <c r="F1313" s="9" t="str">
        <f>VLOOKUP($A1313,Basis!$A:$P,8,FALSE)</f>
        <v>1382KN</v>
      </c>
      <c r="G1313" s="9" t="str">
        <f>VLOOKUP($A1313,Basis!$A:$P,9,FALSE)</f>
        <v>Weesp</v>
      </c>
      <c r="H1313" s="9" t="str">
        <f>VLOOKUP($A1313,Basis!$A:$P,11,FALSE)</f>
        <v>REST</v>
      </c>
      <c r="I1313" s="9" t="str">
        <f>VLOOKUP($A1313,Basis!$A:$P,13,FALSE)</f>
        <v>Semi</v>
      </c>
      <c r="J1313" s="9" t="str">
        <f>VLOOKUP($A1313,Basis!$A:$P,16,FALSE)</f>
        <v>KIKSOL2014</v>
      </c>
    </row>
    <row r="1314" spans="1:10" x14ac:dyDescent="0.25">
      <c r="A1314" s="9" t="s">
        <v>2134</v>
      </c>
      <c r="B1314" s="9">
        <f>VLOOKUP($A1314,Basis!$A:$P,4,FALSE)</f>
        <v>52.310146680150503</v>
      </c>
      <c r="C1314" s="9">
        <f>VLOOKUP($A1314,Basis!$A:$P,5,FALSE)</f>
        <v>5.0328315328853499</v>
      </c>
      <c r="D1314" s="9" t="str">
        <f>VLOOKUP($A1314,Basis!$A:$P,6,FALSE)</f>
        <v>Casparushof</v>
      </c>
      <c r="E1314" s="9" t="str">
        <f>VLOOKUP($A1314,Basis!$A:$P,7,FALSE)</f>
        <v>1</v>
      </c>
      <c r="F1314" s="9" t="str">
        <f>VLOOKUP($A1314,Basis!$A:$P,8,FALSE)</f>
        <v>1382KV</v>
      </c>
      <c r="G1314" s="9" t="str">
        <f>VLOOKUP($A1314,Basis!$A:$P,9,FALSE)</f>
        <v>Weesp</v>
      </c>
      <c r="H1314" s="9" t="str">
        <f>VLOOKUP($A1314,Basis!$A:$P,11,FALSE)</f>
        <v>REST</v>
      </c>
      <c r="I1314" s="9" t="str">
        <f>VLOOKUP($A1314,Basis!$A:$P,13,FALSE)</f>
        <v>Ondergronds</v>
      </c>
      <c r="J1314" s="9" t="str">
        <f>VLOOKUP($A1314,Basis!$A:$P,16,FALSE)</f>
        <v>HMISOL2015</v>
      </c>
    </row>
    <row r="1315" spans="1:10" x14ac:dyDescent="0.25">
      <c r="A1315" s="9" t="s">
        <v>5829</v>
      </c>
      <c r="B1315" s="9">
        <f>VLOOKUP($A1315,Basis!$A:$P,4,FALSE)</f>
        <v>52.312553000000001</v>
      </c>
      <c r="C1315" s="9">
        <f>VLOOKUP($A1315,Basis!$A:$P,5,FALSE)</f>
        <v>5.050935</v>
      </c>
      <c r="D1315" s="9" t="str">
        <f>VLOOKUP($A1315,Basis!$A:$P,6,FALSE)</f>
        <v>Nijverheidslaan</v>
      </c>
      <c r="E1315" s="9" t="str">
        <f>VLOOKUP($A1315,Basis!$A:$P,7,FALSE)</f>
        <v>1C</v>
      </c>
      <c r="F1315" s="9" t="str">
        <f>VLOOKUP($A1315,Basis!$A:$P,8,FALSE)</f>
        <v>1382LE</v>
      </c>
      <c r="G1315" s="9" t="str">
        <f>VLOOKUP($A1315,Basis!$A:$P,9,FALSE)</f>
        <v>Weesp</v>
      </c>
      <c r="H1315" s="9" t="str">
        <f>VLOOKUP($A1315,Basis!$A:$P,11,FALSE)</f>
        <v>GLAS</v>
      </c>
      <c r="I1315" s="9" t="str">
        <f>VLOOKUP($A1315,Basis!$A:$P,13,FALSE)</f>
        <v>Bovengronds</v>
      </c>
      <c r="J1315" s="9" t="str">
        <f>VLOOKUP($A1315,Basis!$A:$P,16,FALSE)</f>
        <v>Onbekend</v>
      </c>
    </row>
    <row r="1316" spans="1:10" x14ac:dyDescent="0.25">
      <c r="A1316" s="9" t="s">
        <v>5835</v>
      </c>
      <c r="B1316" s="9">
        <f>VLOOKUP($A1316,Basis!$A:$P,4,FALSE)</f>
        <v>52.312553000000001</v>
      </c>
      <c r="C1316" s="9">
        <f>VLOOKUP($A1316,Basis!$A:$P,5,FALSE)</f>
        <v>5.050935</v>
      </c>
      <c r="D1316" s="9" t="str">
        <f>VLOOKUP($A1316,Basis!$A:$P,6,FALSE)</f>
        <v>Nijverheidslaan</v>
      </c>
      <c r="E1316" s="9" t="str">
        <f>VLOOKUP($A1316,Basis!$A:$P,7,FALSE)</f>
        <v>1C</v>
      </c>
      <c r="F1316" s="9" t="str">
        <f>VLOOKUP($A1316,Basis!$A:$P,8,FALSE)</f>
        <v>1382LE</v>
      </c>
      <c r="G1316" s="9" t="str">
        <f>VLOOKUP($A1316,Basis!$A:$P,9,FALSE)</f>
        <v>Weesp</v>
      </c>
      <c r="H1316" s="9" t="str">
        <f>VLOOKUP($A1316,Basis!$A:$P,11,FALSE)</f>
        <v>GLAS</v>
      </c>
      <c r="I1316" s="9" t="str">
        <f>VLOOKUP($A1316,Basis!$A:$P,13,FALSE)</f>
        <v>Bovengronds</v>
      </c>
      <c r="J1316" s="9" t="str">
        <f>VLOOKUP($A1316,Basis!$A:$P,16,FALSE)</f>
        <v>Onbekend</v>
      </c>
    </row>
    <row r="1317" spans="1:10" x14ac:dyDescent="0.25">
      <c r="A1317" s="9" t="s">
        <v>5837</v>
      </c>
      <c r="B1317" s="9">
        <f>VLOOKUP($A1317,Basis!$A:$P,4,FALSE)</f>
        <v>52.312553000000001</v>
      </c>
      <c r="C1317" s="9">
        <f>VLOOKUP($A1317,Basis!$A:$P,5,FALSE)</f>
        <v>5.050935</v>
      </c>
      <c r="D1317" s="9" t="str">
        <f>VLOOKUP($A1317,Basis!$A:$P,6,FALSE)</f>
        <v>Nijverheidslaan</v>
      </c>
      <c r="E1317" s="9" t="str">
        <f>VLOOKUP($A1317,Basis!$A:$P,7,FALSE)</f>
        <v>1C</v>
      </c>
      <c r="F1317" s="9" t="str">
        <f>VLOOKUP($A1317,Basis!$A:$P,8,FALSE)</f>
        <v>1382LE</v>
      </c>
      <c r="G1317" s="9" t="str">
        <f>VLOOKUP($A1317,Basis!$A:$P,9,FALSE)</f>
        <v>Weesp</v>
      </c>
      <c r="H1317" s="9" t="str">
        <f>VLOOKUP($A1317,Basis!$A:$P,11,FALSE)</f>
        <v>GLAS</v>
      </c>
      <c r="I1317" s="9" t="str">
        <f>VLOOKUP($A1317,Basis!$A:$P,13,FALSE)</f>
        <v>Bovengronds</v>
      </c>
      <c r="J1317" s="9" t="str">
        <f>VLOOKUP($A1317,Basis!$A:$P,16,FALSE)</f>
        <v>Onbekend</v>
      </c>
    </row>
    <row r="1318" spans="1:10" x14ac:dyDescent="0.25">
      <c r="A1318" s="9" t="s">
        <v>6097</v>
      </c>
      <c r="B1318" s="9">
        <f>VLOOKUP($A1318,Basis!$A:$P,4,FALSE)</f>
        <v>52.314534000000002</v>
      </c>
      <c r="C1318" s="9">
        <f>VLOOKUP($A1318,Basis!$A:$P,5,FALSE)</f>
        <v>5.0418070000000004</v>
      </c>
      <c r="D1318" s="9" t="str">
        <f>VLOOKUP($A1318,Basis!$A:$P,6,FALSE)</f>
        <v>Lobbrich Boudgerslaan</v>
      </c>
      <c r="E1318" s="9" t="str">
        <f>VLOOKUP($A1318,Basis!$A:$P,7,FALSE)</f>
        <v>18</v>
      </c>
      <c r="F1318" s="9" t="str">
        <f>VLOOKUP($A1318,Basis!$A:$P,8,FALSE)</f>
        <v>1382MC</v>
      </c>
      <c r="G1318" s="9" t="str">
        <f>VLOOKUP($A1318,Basis!$A:$P,9,FALSE)</f>
        <v>Weesp</v>
      </c>
      <c r="H1318" s="9" t="str">
        <f>VLOOKUP($A1318,Basis!$A:$P,11,FALSE)</f>
        <v>PMD</v>
      </c>
      <c r="I1318" s="9" t="str">
        <f>VLOOKUP($A1318,Basis!$A:$P,13,FALSE)</f>
        <v>Bovengronds</v>
      </c>
      <c r="J1318" s="9" t="str">
        <f>VLOOKUP($A1318,Basis!$A:$P,16,FALSE)</f>
        <v>SULBOV204</v>
      </c>
    </row>
    <row r="1319" spans="1:10" x14ac:dyDescent="0.25">
      <c r="A1319" s="9" t="s">
        <v>5839</v>
      </c>
      <c r="B1319" s="9">
        <f>VLOOKUP($A1319,Basis!$A:$P,4,FALSE)</f>
        <v>52.314577</v>
      </c>
      <c r="C1319" s="9">
        <f>VLOOKUP($A1319,Basis!$A:$P,5,FALSE)</f>
        <v>5.0417579999999997</v>
      </c>
      <c r="D1319" s="9" t="str">
        <f>VLOOKUP($A1319,Basis!$A:$P,6,FALSE)</f>
        <v>Lobbrich Boudgerslaan</v>
      </c>
      <c r="E1319" s="9" t="str">
        <f>VLOOKUP($A1319,Basis!$A:$P,7,FALSE)</f>
        <v>48</v>
      </c>
      <c r="F1319" s="9" t="str">
        <f>VLOOKUP($A1319,Basis!$A:$P,8,FALSE)</f>
        <v>1382MJ</v>
      </c>
      <c r="G1319" s="9" t="str">
        <f>VLOOKUP($A1319,Basis!$A:$P,9,FALSE)</f>
        <v>Weesp</v>
      </c>
      <c r="H1319" s="9" t="str">
        <f>VLOOKUP($A1319,Basis!$A:$P,11,FALSE)</f>
        <v>GLAS</v>
      </c>
      <c r="I1319" s="9" t="str">
        <f>VLOOKUP($A1319,Basis!$A:$P,13,FALSE)</f>
        <v>Bovengronds</v>
      </c>
      <c r="J1319" s="9" t="str">
        <f>VLOOKUP($A1319,Basis!$A:$P,16,FALSE)</f>
        <v>Onbekend</v>
      </c>
    </row>
    <row r="1320" spans="1:10" x14ac:dyDescent="0.25">
      <c r="A1320" s="9" t="s">
        <v>2154</v>
      </c>
      <c r="B1320" s="9">
        <f>VLOOKUP($A1320,Basis!$A:$P,4,FALSE)</f>
        <v>52.313614147764</v>
      </c>
      <c r="C1320" s="9">
        <f>VLOOKUP($A1320,Basis!$A:$P,5,FALSE)</f>
        <v>5.0468407943891798</v>
      </c>
      <c r="D1320" s="9" t="str">
        <f>VLOOKUP($A1320,Basis!$A:$P,6,FALSE)</f>
        <v>Loes van Marlestraat</v>
      </c>
      <c r="E1320" s="9" t="str">
        <f>VLOOKUP($A1320,Basis!$A:$P,7,FALSE)</f>
        <v>1</v>
      </c>
      <c r="F1320" s="9" t="str">
        <f>VLOOKUP($A1320,Basis!$A:$P,8,FALSE)</f>
        <v>1382ML</v>
      </c>
      <c r="G1320" s="9" t="str">
        <f>VLOOKUP($A1320,Basis!$A:$P,9,FALSE)</f>
        <v>Weesp</v>
      </c>
      <c r="H1320" s="9" t="str">
        <f>VLOOKUP($A1320,Basis!$A:$P,11,FALSE)</f>
        <v>REST</v>
      </c>
      <c r="I1320" s="9" t="str">
        <f>VLOOKUP($A1320,Basis!$A:$P,13,FALSE)</f>
        <v>Ondergronds</v>
      </c>
      <c r="J1320" s="9" t="str">
        <f>VLOOKUP($A1320,Basis!$A:$P,16,FALSE)</f>
        <v>HMISOL2015</v>
      </c>
    </row>
    <row r="1321" spans="1:10" x14ac:dyDescent="0.25">
      <c r="A1321" s="9" t="s">
        <v>2149</v>
      </c>
      <c r="B1321" s="9">
        <f>VLOOKUP($A1321,Basis!$A:$P,4,FALSE)</f>
        <v>52.313642017592002</v>
      </c>
      <c r="C1321" s="9">
        <f>VLOOKUP($A1321,Basis!$A:$P,5,FALSE)</f>
        <v>5.0468397047417701</v>
      </c>
      <c r="D1321" s="9" t="str">
        <f>VLOOKUP($A1321,Basis!$A:$P,6,FALSE)</f>
        <v>Loes van Marlestraat</v>
      </c>
      <c r="E1321" s="9" t="str">
        <f>VLOOKUP($A1321,Basis!$A:$P,7,FALSE)</f>
        <v>1</v>
      </c>
      <c r="F1321" s="9" t="str">
        <f>VLOOKUP($A1321,Basis!$A:$P,8,FALSE)</f>
        <v>1382ML</v>
      </c>
      <c r="G1321" s="9" t="str">
        <f>VLOOKUP($A1321,Basis!$A:$P,9,FALSE)</f>
        <v>Weesp</v>
      </c>
      <c r="H1321" s="9" t="str">
        <f>VLOOKUP($A1321,Basis!$A:$P,11,FALSE)</f>
        <v>REST</v>
      </c>
      <c r="I1321" s="9" t="str">
        <f>VLOOKUP($A1321,Basis!$A:$P,13,FALSE)</f>
        <v>Ondergronds</v>
      </c>
      <c r="J1321" s="9" t="str">
        <f>VLOOKUP($A1321,Basis!$A:$P,16,FALSE)</f>
        <v>HMISOL2016</v>
      </c>
    </row>
    <row r="1322" spans="1:10" x14ac:dyDescent="0.25">
      <c r="A1322" s="9" t="s">
        <v>2231</v>
      </c>
      <c r="B1322" s="9">
        <f>VLOOKUP($A1322,Basis!$A:$P,4,FALSE)</f>
        <v>52.314084414441403</v>
      </c>
      <c r="C1322" s="9">
        <f>VLOOKUP($A1322,Basis!$A:$P,5,FALSE)</f>
        <v>5.0469336658763204</v>
      </c>
      <c r="D1322" s="9" t="str">
        <f>VLOOKUP($A1322,Basis!$A:$P,6,FALSE)</f>
        <v>Loes van Marlestraat</v>
      </c>
      <c r="E1322" s="9" t="str">
        <f>VLOOKUP($A1322,Basis!$A:$P,7,FALSE)</f>
        <v>52</v>
      </c>
      <c r="F1322" s="9" t="str">
        <f>VLOOKUP($A1322,Basis!$A:$P,8,FALSE)</f>
        <v>1382ML</v>
      </c>
      <c r="G1322" s="9" t="str">
        <f>VLOOKUP($A1322,Basis!$A:$P,9,FALSE)</f>
        <v>Weesp</v>
      </c>
      <c r="H1322" s="9" t="str">
        <f>VLOOKUP($A1322,Basis!$A:$P,11,FALSE)</f>
        <v>REST</v>
      </c>
      <c r="I1322" s="9" t="str">
        <f>VLOOKUP($A1322,Basis!$A:$P,13,FALSE)</f>
        <v>Ondergronds</v>
      </c>
      <c r="J1322" s="9" t="str">
        <f>VLOOKUP($A1322,Basis!$A:$P,16,FALSE)</f>
        <v>HMISOL2015</v>
      </c>
    </row>
    <row r="1323" spans="1:10" x14ac:dyDescent="0.25">
      <c r="A1323" s="9" t="s">
        <v>2156</v>
      </c>
      <c r="B1323" s="9">
        <f>VLOOKUP($A1323,Basis!$A:$P,4,FALSE)</f>
        <v>52.314815064940902</v>
      </c>
      <c r="C1323" s="9">
        <f>VLOOKUP($A1323,Basis!$A:$P,5,FALSE)</f>
        <v>5.0463121477561499</v>
      </c>
      <c r="D1323" s="9" t="str">
        <f>VLOOKUP($A1323,Basis!$A:$P,6,FALSE)</f>
        <v>Aartje de Voseiland</v>
      </c>
      <c r="E1323" s="9" t="str">
        <f>VLOOKUP($A1323,Basis!$A:$P,7,FALSE)</f>
        <v>17</v>
      </c>
      <c r="F1323" s="9" t="str">
        <f>VLOOKUP($A1323,Basis!$A:$P,8,FALSE)</f>
        <v>1382ML</v>
      </c>
      <c r="G1323" s="9" t="str">
        <f>VLOOKUP($A1323,Basis!$A:$P,9,FALSE)</f>
        <v>Weesp</v>
      </c>
      <c r="H1323" s="9" t="str">
        <f>VLOOKUP($A1323,Basis!$A:$P,11,FALSE)</f>
        <v>REST</v>
      </c>
      <c r="I1323" s="9" t="str">
        <f>VLOOKUP($A1323,Basis!$A:$P,13,FALSE)</f>
        <v>Ondergronds</v>
      </c>
      <c r="J1323" s="9" t="str">
        <f>VLOOKUP($A1323,Basis!$A:$P,16,FALSE)</f>
        <v>HMISOL2015</v>
      </c>
    </row>
    <row r="1324" spans="1:10" x14ac:dyDescent="0.25">
      <c r="A1324" s="9" t="s">
        <v>2234</v>
      </c>
      <c r="B1324" s="9">
        <f>VLOOKUP($A1324,Basis!$A:$P,4,FALSE)</f>
        <v>52.314815064940902</v>
      </c>
      <c r="C1324" s="9">
        <f>VLOOKUP($A1324,Basis!$A:$P,5,FALSE)</f>
        <v>5.0463121477561499</v>
      </c>
      <c r="D1324" s="9" t="str">
        <f>VLOOKUP($A1324,Basis!$A:$P,6,FALSE)</f>
        <v>Aartje de Voseiland</v>
      </c>
      <c r="E1324" s="9" t="str">
        <f>VLOOKUP($A1324,Basis!$A:$P,7,FALSE)</f>
        <v>17</v>
      </c>
      <c r="F1324" s="9" t="str">
        <f>VLOOKUP($A1324,Basis!$A:$P,8,FALSE)</f>
        <v>1382ML</v>
      </c>
      <c r="G1324" s="9" t="str">
        <f>VLOOKUP($A1324,Basis!$A:$P,9,FALSE)</f>
        <v>Weesp</v>
      </c>
      <c r="H1324" s="9" t="str">
        <f>VLOOKUP($A1324,Basis!$A:$P,11,FALSE)</f>
        <v>REST</v>
      </c>
      <c r="I1324" s="9" t="str">
        <f>VLOOKUP($A1324,Basis!$A:$P,13,FALSE)</f>
        <v>Ondergronds</v>
      </c>
      <c r="J1324" s="9" t="str">
        <f>VLOOKUP($A1324,Basis!$A:$P,16,FALSE)</f>
        <v>HMISOL2015</v>
      </c>
    </row>
    <row r="1325" spans="1:10" x14ac:dyDescent="0.25">
      <c r="A1325" s="9" t="s">
        <v>2227</v>
      </c>
      <c r="B1325" s="9">
        <f>VLOOKUP($A1325,Basis!$A:$P,4,FALSE)</f>
        <v>52.312830188360401</v>
      </c>
      <c r="C1325" s="9">
        <f>VLOOKUP($A1325,Basis!$A:$P,5,FALSE)</f>
        <v>5.0474653299944903</v>
      </c>
      <c r="D1325" s="9" t="str">
        <f>VLOOKUP($A1325,Basis!$A:$P,6,FALSE)</f>
        <v>Anna Horstinkstraat</v>
      </c>
      <c r="E1325" s="9" t="str">
        <f>VLOOKUP($A1325,Basis!$A:$P,7,FALSE)</f>
        <v>70</v>
      </c>
      <c r="F1325" s="9" t="str">
        <f>VLOOKUP($A1325,Basis!$A:$P,8,FALSE)</f>
        <v>1382MN</v>
      </c>
      <c r="G1325" s="9" t="str">
        <f>VLOOKUP($A1325,Basis!$A:$P,9,FALSE)</f>
        <v>Weesp</v>
      </c>
      <c r="H1325" s="9" t="str">
        <f>VLOOKUP($A1325,Basis!$A:$P,11,FALSE)</f>
        <v>REST</v>
      </c>
      <c r="I1325" s="9" t="str">
        <f>VLOOKUP($A1325,Basis!$A:$P,13,FALSE)</f>
        <v>Ondergronds</v>
      </c>
      <c r="J1325" s="9" t="str">
        <f>VLOOKUP($A1325,Basis!$A:$P,16,FALSE)</f>
        <v>HMISOL2016</v>
      </c>
    </row>
    <row r="1326" spans="1:10" x14ac:dyDescent="0.25">
      <c r="A1326" s="9" t="s">
        <v>3546</v>
      </c>
      <c r="B1326" s="9">
        <f>VLOOKUP($A1326,Basis!$A:$P,4,FALSE)</f>
        <v>52.312723067637798</v>
      </c>
      <c r="C1326" s="9">
        <f>VLOOKUP($A1326,Basis!$A:$P,5,FALSE)</f>
        <v>5.0474280305253796</v>
      </c>
      <c r="D1326" s="9" t="str">
        <f>VLOOKUP($A1326,Basis!$A:$P,6,FALSE)</f>
        <v>Anna Horstinkstraat</v>
      </c>
      <c r="E1326" s="9" t="str">
        <f>VLOOKUP($A1326,Basis!$A:$P,7,FALSE)</f>
        <v>70</v>
      </c>
      <c r="F1326" s="9" t="str">
        <f>VLOOKUP($A1326,Basis!$A:$P,8,FALSE)</f>
        <v>1382MN</v>
      </c>
      <c r="G1326" s="9" t="str">
        <f>VLOOKUP($A1326,Basis!$A:$P,9,FALSE)</f>
        <v>Weesp</v>
      </c>
      <c r="H1326" s="9" t="str">
        <f>VLOOKUP($A1326,Basis!$A:$P,11,FALSE)</f>
        <v>REST</v>
      </c>
      <c r="I1326" s="9" t="str">
        <f>VLOOKUP($A1326,Basis!$A:$P,13,FALSE)</f>
        <v>Ondergronds</v>
      </c>
      <c r="J1326" s="9" t="str">
        <f>VLOOKUP($A1326,Basis!$A:$P,16,FALSE)</f>
        <v>HMISOL2016</v>
      </c>
    </row>
    <row r="1327" spans="1:10" x14ac:dyDescent="0.25">
      <c r="A1327" s="9" t="s">
        <v>2144</v>
      </c>
      <c r="B1327" s="9">
        <f>VLOOKUP($A1327,Basis!$A:$P,4,FALSE)</f>
        <v>52.312838109258799</v>
      </c>
      <c r="C1327" s="9">
        <f>VLOOKUP($A1327,Basis!$A:$P,5,FALSE)</f>
        <v>5.0464411452459599</v>
      </c>
      <c r="D1327" s="9" t="str">
        <f>VLOOKUP($A1327,Basis!$A:$P,6,FALSE)</f>
        <v>Anna Horstinkstraat</v>
      </c>
      <c r="E1327" s="9" t="str">
        <f>VLOOKUP($A1327,Basis!$A:$P,7,FALSE)</f>
        <v>2</v>
      </c>
      <c r="F1327" s="9" t="str">
        <f>VLOOKUP($A1327,Basis!$A:$P,8,FALSE)</f>
        <v>1382MN</v>
      </c>
      <c r="G1327" s="9" t="str">
        <f>VLOOKUP($A1327,Basis!$A:$P,9,FALSE)</f>
        <v>Weesp</v>
      </c>
      <c r="H1327" s="9" t="str">
        <f>VLOOKUP($A1327,Basis!$A:$P,11,FALSE)</f>
        <v>REST</v>
      </c>
      <c r="I1327" s="9" t="str">
        <f>VLOOKUP($A1327,Basis!$A:$P,13,FALSE)</f>
        <v>Ondergronds</v>
      </c>
      <c r="J1327" s="9" t="str">
        <f>VLOOKUP($A1327,Basis!$A:$P,16,FALSE)</f>
        <v>HMISOL2016</v>
      </c>
    </row>
    <row r="1328" spans="1:10" x14ac:dyDescent="0.25">
      <c r="A1328" s="9" t="s">
        <v>2194</v>
      </c>
      <c r="B1328" s="9">
        <f>VLOOKUP($A1328,Basis!$A:$P,4,FALSE)</f>
        <v>52.313016853344003</v>
      </c>
      <c r="C1328" s="9">
        <f>VLOOKUP($A1328,Basis!$A:$P,5,FALSE)</f>
        <v>5.0463175121741797</v>
      </c>
      <c r="D1328" s="9" t="str">
        <f>VLOOKUP($A1328,Basis!$A:$P,6,FALSE)</f>
        <v>Anna Horstinkstraat</v>
      </c>
      <c r="E1328" s="9" t="str">
        <f>VLOOKUP($A1328,Basis!$A:$P,7,FALSE)</f>
        <v>2</v>
      </c>
      <c r="F1328" s="9" t="str">
        <f>VLOOKUP($A1328,Basis!$A:$P,8,FALSE)</f>
        <v>1382MN</v>
      </c>
      <c r="G1328" s="9" t="str">
        <f>VLOOKUP($A1328,Basis!$A:$P,9,FALSE)</f>
        <v>Weesp</v>
      </c>
      <c r="H1328" s="9" t="str">
        <f>VLOOKUP($A1328,Basis!$A:$P,11,FALSE)</f>
        <v>REST</v>
      </c>
      <c r="I1328" s="9" t="str">
        <f>VLOOKUP($A1328,Basis!$A:$P,13,FALSE)</f>
        <v>Ondergronds</v>
      </c>
      <c r="J1328" s="9" t="str">
        <f>VLOOKUP($A1328,Basis!$A:$P,16,FALSE)</f>
        <v>HMISOL2016</v>
      </c>
    </row>
    <row r="1329" spans="1:10" x14ac:dyDescent="0.25">
      <c r="A1329" s="9" t="s">
        <v>6111</v>
      </c>
      <c r="B1329" s="9">
        <f>VLOOKUP($A1329,Basis!$A:$P,4,FALSE)</f>
        <v>52.310370518874699</v>
      </c>
      <c r="C1329" s="9">
        <f>VLOOKUP($A1329,Basis!$A:$P,5,FALSE)</f>
        <v>5.0362729746895303</v>
      </c>
      <c r="D1329" s="9" t="str">
        <f>VLOOKUP($A1329,Basis!$A:$P,6,FALSE)</f>
        <v>Plataanlaan</v>
      </c>
      <c r="E1329" s="9" t="str">
        <f>VLOOKUP($A1329,Basis!$A:$P,7,FALSE)</f>
        <v>2</v>
      </c>
      <c r="F1329" s="9" t="str">
        <f>VLOOKUP($A1329,Basis!$A:$P,8,FALSE)</f>
        <v>1382RD</v>
      </c>
      <c r="G1329" s="9" t="str">
        <f>VLOOKUP($A1329,Basis!$A:$P,9,FALSE)</f>
        <v>Weesp</v>
      </c>
      <c r="H1329" s="9" t="str">
        <f>VLOOKUP($A1329,Basis!$A:$P,11,FALSE)</f>
        <v>REST</v>
      </c>
      <c r="I1329" s="9" t="str">
        <f>VLOOKUP($A1329,Basis!$A:$P,13,FALSE)</f>
        <v>Semi</v>
      </c>
      <c r="J1329" s="9" t="str">
        <f>VLOOKUP($A1329,Basis!$A:$P,16,FALSE)</f>
        <v>KIKSOL2014</v>
      </c>
    </row>
    <row r="1330" spans="1:10" x14ac:dyDescent="0.25">
      <c r="A1330" s="9" t="s">
        <v>2299</v>
      </c>
      <c r="B1330" s="9">
        <f>VLOOKUP($A1330,Basis!$A:$P,4,FALSE)</f>
        <v>52.315065935302798</v>
      </c>
      <c r="C1330" s="9">
        <f>VLOOKUP($A1330,Basis!$A:$P,5,FALSE)</f>
        <v>5.0356566533493199</v>
      </c>
      <c r="D1330" s="9" t="str">
        <f>VLOOKUP($A1330,Basis!$A:$P,6,FALSE)</f>
        <v>H.Marsmanstraat</v>
      </c>
      <c r="E1330" s="9" t="str">
        <f>VLOOKUP($A1330,Basis!$A:$P,7,FALSE)</f>
        <v>34</v>
      </c>
      <c r="F1330" s="9" t="str">
        <f>VLOOKUP($A1330,Basis!$A:$P,8,FALSE)</f>
        <v>1382RT</v>
      </c>
      <c r="G1330" s="9" t="str">
        <f>VLOOKUP($A1330,Basis!$A:$P,9,FALSE)</f>
        <v>Weesp</v>
      </c>
      <c r="H1330" s="9" t="str">
        <f>VLOOKUP($A1330,Basis!$A:$P,11,FALSE)</f>
        <v>REST</v>
      </c>
      <c r="I1330" s="9" t="str">
        <f>VLOOKUP($A1330,Basis!$A:$P,13,FALSE)</f>
        <v>Ondergronds</v>
      </c>
      <c r="J1330" s="9" t="str">
        <f>VLOOKUP($A1330,Basis!$A:$P,16,FALSE)</f>
        <v>HMISOL2015</v>
      </c>
    </row>
    <row r="1331" spans="1:10" x14ac:dyDescent="0.25">
      <c r="A1331" s="9" t="s">
        <v>3146</v>
      </c>
      <c r="B1331" s="9">
        <f>VLOOKUP($A1331,Basis!$A:$P,4,FALSE)</f>
        <v>52.313304687898899</v>
      </c>
      <c r="C1331" s="9">
        <f>VLOOKUP($A1331,Basis!$A:$P,5,FALSE)</f>
        <v>5.0409449636983101</v>
      </c>
      <c r="D1331" s="9" t="str">
        <f>VLOOKUP($A1331,Basis!$A:$P,6,FALSE)</f>
        <v>Sportparklaan</v>
      </c>
      <c r="E1331" s="9" t="str">
        <f>VLOOKUP($A1331,Basis!$A:$P,7,FALSE)</f>
        <v>21</v>
      </c>
      <c r="F1331" s="9" t="str">
        <f>VLOOKUP($A1331,Basis!$A:$P,8,FALSE)</f>
        <v>1382RW</v>
      </c>
      <c r="G1331" s="9" t="str">
        <f>VLOOKUP($A1331,Basis!$A:$P,9,FALSE)</f>
        <v>Weesp</v>
      </c>
      <c r="H1331" s="9" t="str">
        <f>VLOOKUP($A1331,Basis!$A:$P,11,FALSE)</f>
        <v>REST</v>
      </c>
      <c r="I1331" s="9" t="str">
        <f>VLOOKUP($A1331,Basis!$A:$P,13,FALSE)</f>
        <v>Ondergronds</v>
      </c>
      <c r="J1331" s="9" t="str">
        <f>VLOOKUP($A1331,Basis!$A:$P,16,FALSE)</f>
        <v>HMISOL2015</v>
      </c>
    </row>
    <row r="1332" spans="1:10" x14ac:dyDescent="0.25">
      <c r="A1332" s="9" t="s">
        <v>2274</v>
      </c>
      <c r="B1332" s="9">
        <f>VLOOKUP($A1332,Basis!$A:$P,4,FALSE)</f>
        <v>52.313965223778297</v>
      </c>
      <c r="C1332" s="9">
        <f>VLOOKUP($A1332,Basis!$A:$P,5,FALSE)</f>
        <v>5.0397130753891899</v>
      </c>
      <c r="D1332" s="9" t="str">
        <f>VLOOKUP($A1332,Basis!$A:$P,6,FALSE)</f>
        <v>Sportparklaan</v>
      </c>
      <c r="E1332" s="9" t="str">
        <f>VLOOKUP($A1332,Basis!$A:$P,7,FALSE)</f>
        <v>113</v>
      </c>
      <c r="F1332" s="9" t="str">
        <f>VLOOKUP($A1332,Basis!$A:$P,8,FALSE)</f>
        <v>1382RX</v>
      </c>
      <c r="G1332" s="9" t="str">
        <f>VLOOKUP($A1332,Basis!$A:$P,9,FALSE)</f>
        <v>Weesp</v>
      </c>
      <c r="H1332" s="9" t="str">
        <f>VLOOKUP($A1332,Basis!$A:$P,11,FALSE)</f>
        <v>REST</v>
      </c>
      <c r="I1332" s="9" t="str">
        <f>VLOOKUP($A1332,Basis!$A:$P,13,FALSE)</f>
        <v>Ondergronds</v>
      </c>
      <c r="J1332" s="9" t="str">
        <f>VLOOKUP($A1332,Basis!$A:$P,16,FALSE)</f>
        <v>HMISOL2014</v>
      </c>
    </row>
    <row r="1333" spans="1:10" x14ac:dyDescent="0.25">
      <c r="A1333" s="9" t="s">
        <v>2270</v>
      </c>
      <c r="B1333" s="9">
        <f>VLOOKUP($A1333,Basis!$A:$P,4,FALSE)</f>
        <v>52.3140430078398</v>
      </c>
      <c r="C1333" s="9">
        <f>VLOOKUP($A1333,Basis!$A:$P,5,FALSE)</f>
        <v>5.0394202116923799</v>
      </c>
      <c r="D1333" s="9" t="str">
        <f>VLOOKUP($A1333,Basis!$A:$P,6,FALSE)</f>
        <v>Sportparklaan</v>
      </c>
      <c r="E1333" s="9" t="str">
        <f>VLOOKUP($A1333,Basis!$A:$P,7,FALSE)</f>
        <v>117</v>
      </c>
      <c r="F1333" s="9" t="str">
        <f>VLOOKUP($A1333,Basis!$A:$P,8,FALSE)</f>
        <v>1382RZ</v>
      </c>
      <c r="G1333" s="9" t="str">
        <f>VLOOKUP($A1333,Basis!$A:$P,9,FALSE)</f>
        <v>Weesp</v>
      </c>
      <c r="H1333" s="9" t="str">
        <f>VLOOKUP($A1333,Basis!$A:$P,11,FALSE)</f>
        <v>REST</v>
      </c>
      <c r="I1333" s="9" t="str">
        <f>VLOOKUP($A1333,Basis!$A:$P,13,FALSE)</f>
        <v>Ondergronds</v>
      </c>
      <c r="J1333" s="9" t="str">
        <f>VLOOKUP($A1333,Basis!$A:$P,16,FALSE)</f>
        <v>HMISOL2015</v>
      </c>
    </row>
    <row r="1334" spans="1:10" x14ac:dyDescent="0.25">
      <c r="A1334" s="9" t="s">
        <v>2259</v>
      </c>
      <c r="B1334" s="9">
        <f>VLOOKUP($A1334,Basis!$A:$P,4,FALSE)</f>
        <v>52.314838198993598</v>
      </c>
      <c r="C1334" s="9">
        <f>VLOOKUP($A1334,Basis!$A:$P,5,FALSE)</f>
        <v>5.0379167497205</v>
      </c>
      <c r="D1334" s="9" t="str">
        <f>VLOOKUP($A1334,Basis!$A:$P,6,FALSE)</f>
        <v>Sportparklaan</v>
      </c>
      <c r="E1334" s="9" t="str">
        <f>VLOOKUP($A1334,Basis!$A:$P,7,FALSE)</f>
        <v>215</v>
      </c>
      <c r="F1334" s="9" t="str">
        <f>VLOOKUP($A1334,Basis!$A:$P,8,FALSE)</f>
        <v>1382SB</v>
      </c>
      <c r="G1334" s="9" t="str">
        <f>VLOOKUP($A1334,Basis!$A:$P,9,FALSE)</f>
        <v>Weesp</v>
      </c>
      <c r="H1334" s="9" t="str">
        <f>VLOOKUP($A1334,Basis!$A:$P,11,FALSE)</f>
        <v>REST</v>
      </c>
      <c r="I1334" s="9" t="str">
        <f>VLOOKUP($A1334,Basis!$A:$P,13,FALSE)</f>
        <v>Ondergronds</v>
      </c>
      <c r="J1334" s="9" t="str">
        <f>VLOOKUP($A1334,Basis!$A:$P,16,FALSE)</f>
        <v>HMISOL2014</v>
      </c>
    </row>
    <row r="1335" spans="1:10" x14ac:dyDescent="0.25">
      <c r="A1335" s="9" t="s">
        <v>2470</v>
      </c>
      <c r="B1335" s="9">
        <f>VLOOKUP($A1335,Basis!$A:$P,4,FALSE)</f>
        <v>52.314903452109803</v>
      </c>
      <c r="C1335" s="9">
        <f>VLOOKUP($A1335,Basis!$A:$P,5,FALSE)</f>
        <v>5.0377266481565703</v>
      </c>
      <c r="D1335" s="9" t="str">
        <f>VLOOKUP($A1335,Basis!$A:$P,6,FALSE)</f>
        <v>Sportparklaan</v>
      </c>
      <c r="E1335" s="9" t="str">
        <f>VLOOKUP($A1335,Basis!$A:$P,7,FALSE)</f>
        <v>217</v>
      </c>
      <c r="F1335" s="9" t="str">
        <f>VLOOKUP($A1335,Basis!$A:$P,8,FALSE)</f>
        <v>1382SC</v>
      </c>
      <c r="G1335" s="9" t="str">
        <f>VLOOKUP($A1335,Basis!$A:$P,9,FALSE)</f>
        <v>Weesp</v>
      </c>
      <c r="H1335" s="9" t="str">
        <f>VLOOKUP($A1335,Basis!$A:$P,11,FALSE)</f>
        <v>REST</v>
      </c>
      <c r="I1335" s="9" t="str">
        <f>VLOOKUP($A1335,Basis!$A:$P,13,FALSE)</f>
        <v>Ondergronds</v>
      </c>
      <c r="J1335" s="9" t="str">
        <f>VLOOKUP($A1335,Basis!$A:$P,16,FALSE)</f>
        <v>HMISOL2015</v>
      </c>
    </row>
    <row r="1336" spans="1:10" x14ac:dyDescent="0.25">
      <c r="A1336" s="9" t="s">
        <v>2201</v>
      </c>
      <c r="B1336" s="9">
        <f>VLOOKUP($A1336,Basis!$A:$P,4,FALSE)</f>
        <v>52.315572244163903</v>
      </c>
      <c r="C1336" s="9">
        <f>VLOOKUP($A1336,Basis!$A:$P,5,FALSE)</f>
        <v>5.0363205838995402</v>
      </c>
      <c r="D1336" s="9" t="str">
        <f>VLOOKUP($A1336,Basis!$A:$P,6,FALSE)</f>
        <v>Sportparklaan</v>
      </c>
      <c r="E1336" s="9" t="str">
        <f>VLOOKUP($A1336,Basis!$A:$P,7,FALSE)</f>
        <v>305</v>
      </c>
      <c r="F1336" s="9" t="str">
        <f>VLOOKUP($A1336,Basis!$A:$P,8,FALSE)</f>
        <v>1382SE</v>
      </c>
      <c r="G1336" s="9" t="str">
        <f>VLOOKUP($A1336,Basis!$A:$P,9,FALSE)</f>
        <v>Weesp</v>
      </c>
      <c r="H1336" s="9" t="str">
        <f>VLOOKUP($A1336,Basis!$A:$P,11,FALSE)</f>
        <v>REST</v>
      </c>
      <c r="I1336" s="9" t="str">
        <f>VLOOKUP($A1336,Basis!$A:$P,13,FALSE)</f>
        <v>Ondergronds</v>
      </c>
      <c r="J1336" s="9" t="str">
        <f>VLOOKUP($A1336,Basis!$A:$P,16,FALSE)</f>
        <v>HMISOL2015</v>
      </c>
    </row>
    <row r="1337" spans="1:10" x14ac:dyDescent="0.25">
      <c r="A1337" s="9" t="s">
        <v>2540</v>
      </c>
      <c r="B1337" s="9">
        <f>VLOOKUP($A1337,Basis!$A:$P,4,FALSE)</f>
        <v>52.314689881216999</v>
      </c>
      <c r="C1337" s="9">
        <f>VLOOKUP($A1337,Basis!$A:$P,5,FALSE)</f>
        <v>5.0360235292511399</v>
      </c>
      <c r="D1337" s="9" t="str">
        <f>VLOOKUP($A1337,Basis!$A:$P,6,FALSE)</f>
        <v>Henriette Roland Holsthof</v>
      </c>
      <c r="E1337" s="9" t="str">
        <f>VLOOKUP($A1337,Basis!$A:$P,7,FALSE)</f>
        <v>47</v>
      </c>
      <c r="F1337" s="9" t="str">
        <f>VLOOKUP($A1337,Basis!$A:$P,8,FALSE)</f>
        <v>1382SH</v>
      </c>
      <c r="G1337" s="9" t="str">
        <f>VLOOKUP($A1337,Basis!$A:$P,9,FALSE)</f>
        <v>Weesp</v>
      </c>
      <c r="H1337" s="9" t="str">
        <f>VLOOKUP($A1337,Basis!$A:$P,11,FALSE)</f>
        <v>REST</v>
      </c>
      <c r="I1337" s="9" t="str">
        <f>VLOOKUP($A1337,Basis!$A:$P,13,FALSE)</f>
        <v>Ondergronds</v>
      </c>
      <c r="J1337" s="9" t="str">
        <f>VLOOKUP($A1337,Basis!$A:$P,16,FALSE)</f>
        <v>HMISOL2014</v>
      </c>
    </row>
    <row r="1338" spans="1:10" x14ac:dyDescent="0.25">
      <c r="A1338" s="9" t="s">
        <v>2315</v>
      </c>
      <c r="B1338" s="9">
        <f>VLOOKUP($A1338,Basis!$A:$P,4,FALSE)</f>
        <v>52.314766994726199</v>
      </c>
      <c r="C1338" s="9">
        <f>VLOOKUP($A1338,Basis!$A:$P,5,FALSE)</f>
        <v>5.0361661054240896</v>
      </c>
      <c r="D1338" s="9" t="str">
        <f>VLOOKUP($A1338,Basis!$A:$P,6,FALSE)</f>
        <v>Henriette Roland Holsthof</v>
      </c>
      <c r="E1338" s="9" t="str">
        <f>VLOOKUP($A1338,Basis!$A:$P,7,FALSE)</f>
        <v>49</v>
      </c>
      <c r="F1338" s="9" t="str">
        <f>VLOOKUP($A1338,Basis!$A:$P,8,FALSE)</f>
        <v>1382SJ</v>
      </c>
      <c r="G1338" s="9" t="str">
        <f>VLOOKUP($A1338,Basis!$A:$P,9,FALSE)</f>
        <v>Weesp</v>
      </c>
      <c r="H1338" s="9" t="str">
        <f>VLOOKUP($A1338,Basis!$A:$P,11,FALSE)</f>
        <v>REST</v>
      </c>
      <c r="I1338" s="9" t="str">
        <f>VLOOKUP($A1338,Basis!$A:$P,13,FALSE)</f>
        <v>Ondergronds</v>
      </c>
      <c r="J1338" s="9" t="str">
        <f>VLOOKUP($A1338,Basis!$A:$P,16,FALSE)</f>
        <v>HMISOL2015</v>
      </c>
    </row>
    <row r="1339" spans="1:10" x14ac:dyDescent="0.25">
      <c r="A1339" s="9" t="s">
        <v>2282</v>
      </c>
      <c r="B1339" s="9">
        <f>VLOOKUP($A1339,Basis!$A:$P,4,FALSE)</f>
        <v>52.3146146955456</v>
      </c>
      <c r="C1339" s="9">
        <f>VLOOKUP($A1339,Basis!$A:$P,5,FALSE)</f>
        <v>5.03623031080238</v>
      </c>
      <c r="D1339" s="9" t="str">
        <f>VLOOKUP($A1339,Basis!$A:$P,6,FALSE)</f>
        <v>Henriette Roland Holsthof</v>
      </c>
      <c r="E1339" s="9" t="str">
        <f>VLOOKUP($A1339,Basis!$A:$P,7,FALSE)</f>
        <v>49</v>
      </c>
      <c r="F1339" s="9" t="str">
        <f>VLOOKUP($A1339,Basis!$A:$P,8,FALSE)</f>
        <v>1382SJ</v>
      </c>
      <c r="G1339" s="9" t="str">
        <f>VLOOKUP($A1339,Basis!$A:$P,9,FALSE)</f>
        <v>Weesp</v>
      </c>
      <c r="H1339" s="9" t="str">
        <f>VLOOKUP($A1339,Basis!$A:$P,11,FALSE)</f>
        <v>REST</v>
      </c>
      <c r="I1339" s="9" t="str">
        <f>VLOOKUP($A1339,Basis!$A:$P,13,FALSE)</f>
        <v>Ondergronds</v>
      </c>
      <c r="J1339" s="9" t="str">
        <f>VLOOKUP($A1339,Basis!$A:$P,16,FALSE)</f>
        <v>HMISOL2015</v>
      </c>
    </row>
    <row r="1340" spans="1:10" x14ac:dyDescent="0.25">
      <c r="A1340" s="9" t="s">
        <v>2474</v>
      </c>
      <c r="B1340" s="9">
        <f>VLOOKUP($A1340,Basis!$A:$P,4,FALSE)</f>
        <v>52.314670058015999</v>
      </c>
      <c r="C1340" s="9">
        <f>VLOOKUP($A1340,Basis!$A:$P,5,FALSE)</f>
        <v>5.0362780876504596</v>
      </c>
      <c r="D1340" s="9" t="str">
        <f>VLOOKUP($A1340,Basis!$A:$P,6,FALSE)</f>
        <v>Henriette Roland Holsthof</v>
      </c>
      <c r="E1340" s="9" t="str">
        <f>VLOOKUP($A1340,Basis!$A:$P,7,FALSE)</f>
        <v>50</v>
      </c>
      <c r="F1340" s="9" t="str">
        <f>VLOOKUP($A1340,Basis!$A:$P,8,FALSE)</f>
        <v>1382SL</v>
      </c>
      <c r="G1340" s="9" t="str">
        <f>VLOOKUP($A1340,Basis!$A:$P,9,FALSE)</f>
        <v>Weesp</v>
      </c>
      <c r="H1340" s="9" t="str">
        <f>VLOOKUP($A1340,Basis!$A:$P,11,FALSE)</f>
        <v>REST</v>
      </c>
      <c r="I1340" s="9" t="str">
        <f>VLOOKUP($A1340,Basis!$A:$P,13,FALSE)</f>
        <v>Ondergronds</v>
      </c>
      <c r="J1340" s="9" t="str">
        <f>VLOOKUP($A1340,Basis!$A:$P,16,FALSE)</f>
        <v>HMISOL2015</v>
      </c>
    </row>
    <row r="1341" spans="1:10" x14ac:dyDescent="0.25">
      <c r="A1341" s="9" t="s">
        <v>2333</v>
      </c>
      <c r="B1341" s="9">
        <f>VLOOKUP($A1341,Basis!$A:$P,4,FALSE)</f>
        <v>52.314292999999999</v>
      </c>
      <c r="C1341" s="9">
        <f>VLOOKUP($A1341,Basis!$A:$P,5,FALSE)</f>
        <v>5.0369250000000001</v>
      </c>
      <c r="D1341" s="9" t="str">
        <f>VLOOKUP($A1341,Basis!$A:$P,6,FALSE)</f>
        <v>Jan Prinsstraat</v>
      </c>
      <c r="E1341" s="9" t="str">
        <f>VLOOKUP($A1341,Basis!$A:$P,7,FALSE)</f>
        <v>49</v>
      </c>
      <c r="F1341" s="9" t="str">
        <f>VLOOKUP($A1341,Basis!$A:$P,8,FALSE)</f>
        <v>1382SN</v>
      </c>
      <c r="G1341" s="9" t="str">
        <f>VLOOKUP($A1341,Basis!$A:$P,9,FALSE)</f>
        <v>Weesp</v>
      </c>
      <c r="H1341" s="9" t="str">
        <f>VLOOKUP($A1341,Basis!$A:$P,11,FALSE)</f>
        <v>REST</v>
      </c>
      <c r="I1341" s="9" t="str">
        <f>VLOOKUP($A1341,Basis!$A:$P,13,FALSE)</f>
        <v>Ondergronds</v>
      </c>
      <c r="J1341" s="9" t="str">
        <f>VLOOKUP($A1341,Basis!$A:$P,16,FALSE)</f>
        <v>HMISOL2016</v>
      </c>
    </row>
    <row r="1342" spans="1:10" x14ac:dyDescent="0.25">
      <c r="A1342" s="9" t="s">
        <v>2310</v>
      </c>
      <c r="B1342" s="9">
        <f>VLOOKUP($A1342,Basis!$A:$P,4,FALSE)</f>
        <v>52.314273999999997</v>
      </c>
      <c r="C1342" s="9">
        <f>VLOOKUP($A1342,Basis!$A:$P,5,FALSE)</f>
        <v>5.0369630000000001</v>
      </c>
      <c r="D1342" s="9" t="str">
        <f>VLOOKUP($A1342,Basis!$A:$P,6,FALSE)</f>
        <v>Jan Prinsstraat</v>
      </c>
      <c r="E1342" s="9" t="str">
        <f>VLOOKUP($A1342,Basis!$A:$P,7,FALSE)</f>
        <v>49</v>
      </c>
      <c r="F1342" s="9" t="str">
        <f>VLOOKUP($A1342,Basis!$A:$P,8,FALSE)</f>
        <v>1382SN</v>
      </c>
      <c r="G1342" s="9" t="str">
        <f>VLOOKUP($A1342,Basis!$A:$P,9,FALSE)</f>
        <v>Weesp</v>
      </c>
      <c r="H1342" s="9" t="str">
        <f>VLOOKUP($A1342,Basis!$A:$P,11,FALSE)</f>
        <v>REST</v>
      </c>
      <c r="I1342" s="9" t="str">
        <f>VLOOKUP($A1342,Basis!$A:$P,13,FALSE)</f>
        <v>Ondergronds</v>
      </c>
      <c r="J1342" s="9" t="str">
        <f>VLOOKUP($A1342,Basis!$A:$P,16,FALSE)</f>
        <v>HMISOL2016</v>
      </c>
    </row>
    <row r="1343" spans="1:10" x14ac:dyDescent="0.25">
      <c r="A1343" s="9" t="s">
        <v>2526</v>
      </c>
      <c r="B1343" s="9">
        <f>VLOOKUP($A1343,Basis!$A:$P,4,FALSE)</f>
        <v>52.314706225928198</v>
      </c>
      <c r="C1343" s="9">
        <f>VLOOKUP($A1343,Basis!$A:$P,5,FALSE)</f>
        <v>5.0373777095275303</v>
      </c>
      <c r="D1343" s="9" t="str">
        <f>VLOOKUP($A1343,Basis!$A:$P,6,FALSE)</f>
        <v>Jan Prinsstraat</v>
      </c>
      <c r="E1343" s="9" t="str">
        <f>VLOOKUP($A1343,Basis!$A:$P,7,FALSE)</f>
        <v>95</v>
      </c>
      <c r="F1343" s="9" t="str">
        <f>VLOOKUP($A1343,Basis!$A:$P,8,FALSE)</f>
        <v>1382SN</v>
      </c>
      <c r="G1343" s="9" t="str">
        <f>VLOOKUP($A1343,Basis!$A:$P,9,FALSE)</f>
        <v>Weesp</v>
      </c>
      <c r="H1343" s="9" t="str">
        <f>VLOOKUP($A1343,Basis!$A:$P,11,FALSE)</f>
        <v>REST</v>
      </c>
      <c r="I1343" s="9" t="str">
        <f>VLOOKUP($A1343,Basis!$A:$P,13,FALSE)</f>
        <v>Ondergronds</v>
      </c>
      <c r="J1343" s="9" t="str">
        <f>VLOOKUP($A1343,Basis!$A:$P,16,FALSE)</f>
        <v>HMISOL2016</v>
      </c>
    </row>
    <row r="1344" spans="1:10" x14ac:dyDescent="0.25">
      <c r="A1344" s="9" t="s">
        <v>4601</v>
      </c>
      <c r="B1344" s="9">
        <f>VLOOKUP($A1344,Basis!$A:$P,4,FALSE)</f>
        <v>52.314444999999999</v>
      </c>
      <c r="C1344" s="9">
        <f>VLOOKUP($A1344,Basis!$A:$P,5,FALSE)</f>
        <v>5.0371410000000001</v>
      </c>
      <c r="D1344" s="9" t="str">
        <f>VLOOKUP($A1344,Basis!$A:$P,6,FALSE)</f>
        <v>Jan Prinsstraat</v>
      </c>
      <c r="E1344" s="9" t="str">
        <f>VLOOKUP($A1344,Basis!$A:$P,7,FALSE)</f>
        <v>55</v>
      </c>
      <c r="F1344" s="9" t="str">
        <f>VLOOKUP($A1344,Basis!$A:$P,8,FALSE)</f>
        <v>1382SR</v>
      </c>
      <c r="G1344" s="9" t="str">
        <f>VLOOKUP($A1344,Basis!$A:$P,9,FALSE)</f>
        <v>Weesp</v>
      </c>
      <c r="H1344" s="9" t="str">
        <f>VLOOKUP($A1344,Basis!$A:$P,11,FALSE)</f>
        <v>REST</v>
      </c>
      <c r="I1344" s="9" t="str">
        <f>VLOOKUP($A1344,Basis!$A:$P,13,FALSE)</f>
        <v>Ondergronds</v>
      </c>
      <c r="J1344" s="9" t="str">
        <f>VLOOKUP($A1344,Basis!$A:$P,16,FALSE)</f>
        <v>HMISOL2016</v>
      </c>
    </row>
    <row r="1345" spans="1:10" x14ac:dyDescent="0.25">
      <c r="A1345" s="9" t="s">
        <v>2456</v>
      </c>
      <c r="B1345" s="9">
        <f>VLOOKUP($A1345,Basis!$A:$P,4,FALSE)</f>
        <v>52.313535022598103</v>
      </c>
      <c r="C1345" s="9">
        <f>VLOOKUP($A1345,Basis!$A:$P,5,FALSE)</f>
        <v>5.0373580120550798</v>
      </c>
      <c r="D1345" s="9" t="str">
        <f>VLOOKUP($A1345,Basis!$A:$P,6,FALSE)</f>
        <v>Jan Campertplein</v>
      </c>
      <c r="E1345" s="9" t="str">
        <f>VLOOKUP($A1345,Basis!$A:$P,7,FALSE)</f>
        <v>25</v>
      </c>
      <c r="F1345" s="9" t="str">
        <f>VLOOKUP($A1345,Basis!$A:$P,8,FALSE)</f>
        <v>1382ST</v>
      </c>
      <c r="G1345" s="9" t="str">
        <f>VLOOKUP($A1345,Basis!$A:$P,9,FALSE)</f>
        <v>Weesp</v>
      </c>
      <c r="H1345" s="9" t="str">
        <f>VLOOKUP($A1345,Basis!$A:$P,11,FALSE)</f>
        <v>REST</v>
      </c>
      <c r="I1345" s="9" t="str">
        <f>VLOOKUP($A1345,Basis!$A:$P,13,FALSE)</f>
        <v>Ondergronds</v>
      </c>
      <c r="J1345" s="9" t="str">
        <f>VLOOKUP($A1345,Basis!$A:$P,16,FALSE)</f>
        <v>HMISOL2016</v>
      </c>
    </row>
    <row r="1346" spans="1:10" x14ac:dyDescent="0.25">
      <c r="A1346" s="9" t="s">
        <v>2466</v>
      </c>
      <c r="B1346" s="9">
        <f>VLOOKUP($A1346,Basis!$A:$P,4,FALSE)</f>
        <v>52.313526766423401</v>
      </c>
      <c r="C1346" s="9">
        <f>VLOOKUP($A1346,Basis!$A:$P,5,FALSE)</f>
        <v>5.0375263206707697</v>
      </c>
      <c r="D1346" s="9" t="str">
        <f>VLOOKUP($A1346,Basis!$A:$P,6,FALSE)</f>
        <v>Jan Campertplein</v>
      </c>
      <c r="E1346" s="9" t="str">
        <f>VLOOKUP($A1346,Basis!$A:$P,7,FALSE)</f>
        <v>32</v>
      </c>
      <c r="F1346" s="9" t="str">
        <f>VLOOKUP($A1346,Basis!$A:$P,8,FALSE)</f>
        <v>1382SW</v>
      </c>
      <c r="G1346" s="9" t="str">
        <f>VLOOKUP($A1346,Basis!$A:$P,9,FALSE)</f>
        <v>Weesp</v>
      </c>
      <c r="H1346" s="9" t="str">
        <f>VLOOKUP($A1346,Basis!$A:$P,11,FALSE)</f>
        <v>REST</v>
      </c>
      <c r="I1346" s="9" t="str">
        <f>VLOOKUP($A1346,Basis!$A:$P,13,FALSE)</f>
        <v>Ondergronds</v>
      </c>
      <c r="J1346" s="9" t="str">
        <f>VLOOKUP($A1346,Basis!$A:$P,16,FALSE)</f>
        <v>HMISOL2016</v>
      </c>
    </row>
    <row r="1347" spans="1:10" x14ac:dyDescent="0.25">
      <c r="A1347" s="9" t="s">
        <v>5885</v>
      </c>
      <c r="B1347" s="9">
        <f>VLOOKUP($A1347,Basis!$A:$P,4,FALSE)</f>
        <v>52.313692000000003</v>
      </c>
      <c r="C1347" s="9">
        <f>VLOOKUP($A1347,Basis!$A:$P,5,FALSE)</f>
        <v>5.0383750000000003</v>
      </c>
      <c r="D1347" s="9" t="str">
        <f>VLOOKUP($A1347,Basis!$A:$P,6,FALSE)</f>
        <v>E. du Perronstraat</v>
      </c>
      <c r="E1347" s="9" t="str">
        <f>VLOOKUP($A1347,Basis!$A:$P,7,FALSE)</f>
        <v>16</v>
      </c>
      <c r="F1347" s="9" t="str">
        <f>VLOOKUP($A1347,Basis!$A:$P,8,FALSE)</f>
        <v>1382SZ</v>
      </c>
      <c r="G1347" s="9" t="str">
        <f>VLOOKUP($A1347,Basis!$A:$P,9,FALSE)</f>
        <v>Weesp</v>
      </c>
      <c r="H1347" s="9" t="str">
        <f>VLOOKUP($A1347,Basis!$A:$P,11,FALSE)</f>
        <v>PMD</v>
      </c>
      <c r="I1347" s="9" t="str">
        <f>VLOOKUP($A1347,Basis!$A:$P,13,FALSE)</f>
        <v>Bovengronds</v>
      </c>
      <c r="J1347" s="9" t="str">
        <f>VLOOKUP($A1347,Basis!$A:$P,16,FALSE)</f>
        <v>HMIBOV2012</v>
      </c>
    </row>
    <row r="1348" spans="1:10" x14ac:dyDescent="0.25">
      <c r="A1348" s="9" t="s">
        <v>5214</v>
      </c>
      <c r="B1348" s="9">
        <f>VLOOKUP($A1348,Basis!$A:$P,4,FALSE)</f>
        <v>52.313692000000003</v>
      </c>
      <c r="C1348" s="9">
        <f>VLOOKUP($A1348,Basis!$A:$P,5,FALSE)</f>
        <v>5.0383750000000003</v>
      </c>
      <c r="D1348" s="9" t="str">
        <f>VLOOKUP($A1348,Basis!$A:$P,6,FALSE)</f>
        <v>E. du Perronstraat</v>
      </c>
      <c r="E1348" s="9" t="str">
        <f>VLOOKUP($A1348,Basis!$A:$P,7,FALSE)</f>
        <v>16</v>
      </c>
      <c r="F1348" s="9" t="str">
        <f>VLOOKUP($A1348,Basis!$A:$P,8,FALSE)</f>
        <v>1382SZ</v>
      </c>
      <c r="G1348" s="9" t="str">
        <f>VLOOKUP($A1348,Basis!$A:$P,9,FALSE)</f>
        <v>Weesp</v>
      </c>
      <c r="H1348" s="9" t="str">
        <f>VLOOKUP($A1348,Basis!$A:$P,11,FALSE)</f>
        <v>GLAS</v>
      </c>
      <c r="I1348" s="9" t="str">
        <f>VLOOKUP($A1348,Basis!$A:$P,13,FALSE)</f>
        <v>Bovengronds</v>
      </c>
      <c r="J1348" s="9" t="str">
        <f>VLOOKUP($A1348,Basis!$A:$P,16,FALSE)</f>
        <v>Onbekend</v>
      </c>
    </row>
    <row r="1349" spans="1:10" x14ac:dyDescent="0.25">
      <c r="A1349" s="9" t="s">
        <v>2317</v>
      </c>
      <c r="B1349" s="9">
        <f>VLOOKUP($A1349,Basis!$A:$P,4,FALSE)</f>
        <v>52.313810410026797</v>
      </c>
      <c r="C1349" s="9">
        <f>VLOOKUP($A1349,Basis!$A:$P,5,FALSE)</f>
        <v>5.0377398915635796</v>
      </c>
      <c r="D1349" s="9" t="str">
        <f>VLOOKUP($A1349,Basis!$A:$P,6,FALSE)</f>
        <v>E. du Perronstraat</v>
      </c>
      <c r="E1349" s="9" t="str">
        <f>VLOOKUP($A1349,Basis!$A:$P,7,FALSE)</f>
        <v>22</v>
      </c>
      <c r="F1349" s="9" t="str">
        <f>VLOOKUP($A1349,Basis!$A:$P,8,FALSE)</f>
        <v>1382SZ</v>
      </c>
      <c r="G1349" s="9" t="str">
        <f>VLOOKUP($A1349,Basis!$A:$P,9,FALSE)</f>
        <v>Weesp</v>
      </c>
      <c r="H1349" s="9" t="str">
        <f>VLOOKUP($A1349,Basis!$A:$P,11,FALSE)</f>
        <v>REST</v>
      </c>
      <c r="I1349" s="9" t="str">
        <f>VLOOKUP($A1349,Basis!$A:$P,13,FALSE)</f>
        <v>Ondergronds</v>
      </c>
      <c r="J1349" s="9" t="str">
        <f>VLOOKUP($A1349,Basis!$A:$P,16,FALSE)</f>
        <v>HMISOL2016</v>
      </c>
    </row>
    <row r="1350" spans="1:10" x14ac:dyDescent="0.25">
      <c r="A1350" s="9" t="s">
        <v>2597</v>
      </c>
      <c r="B1350" s="9">
        <f>VLOOKUP($A1350,Basis!$A:$P,4,FALSE)</f>
        <v>52.313437708702203</v>
      </c>
      <c r="C1350" s="9">
        <f>VLOOKUP($A1350,Basis!$A:$P,5,FALSE)</f>
        <v>5.0387717876630296</v>
      </c>
      <c r="D1350" s="9" t="str">
        <f>VLOOKUP($A1350,Basis!$A:$P,6,FALSE)</f>
        <v>Willem de Merodestraat</v>
      </c>
      <c r="E1350" s="9" t="str">
        <f>VLOOKUP($A1350,Basis!$A:$P,7,FALSE)</f>
        <v>49</v>
      </c>
      <c r="F1350" s="9" t="str">
        <f>VLOOKUP($A1350,Basis!$A:$P,8,FALSE)</f>
        <v>1382TC</v>
      </c>
      <c r="G1350" s="9" t="str">
        <f>VLOOKUP($A1350,Basis!$A:$P,9,FALSE)</f>
        <v>Weesp</v>
      </c>
      <c r="H1350" s="9" t="str">
        <f>VLOOKUP($A1350,Basis!$A:$P,11,FALSE)</f>
        <v>REST</v>
      </c>
      <c r="I1350" s="9" t="str">
        <f>VLOOKUP($A1350,Basis!$A:$P,13,FALSE)</f>
        <v>Ondergronds</v>
      </c>
      <c r="J1350" s="9" t="str">
        <f>VLOOKUP($A1350,Basis!$A:$P,16,FALSE)</f>
        <v>HMISOL2015</v>
      </c>
    </row>
    <row r="1351" spans="1:10" x14ac:dyDescent="0.25">
      <c r="A1351" s="9" t="s">
        <v>2592</v>
      </c>
      <c r="B1351" s="9">
        <f>VLOOKUP($A1351,Basis!$A:$P,4,FALSE)</f>
        <v>52.3132919474061</v>
      </c>
      <c r="C1351" s="9">
        <f>VLOOKUP($A1351,Basis!$A:$P,5,FALSE)</f>
        <v>5.03874856979124</v>
      </c>
      <c r="D1351" s="9" t="str">
        <f>VLOOKUP($A1351,Basis!$A:$P,6,FALSE)</f>
        <v>Willem de Merodestraat</v>
      </c>
      <c r="E1351" s="9" t="str">
        <f>VLOOKUP($A1351,Basis!$A:$P,7,FALSE)</f>
        <v>48</v>
      </c>
      <c r="F1351" s="9" t="str">
        <f>VLOOKUP($A1351,Basis!$A:$P,8,FALSE)</f>
        <v>1382TD</v>
      </c>
      <c r="G1351" s="9" t="str">
        <f>VLOOKUP($A1351,Basis!$A:$P,9,FALSE)</f>
        <v>Weesp</v>
      </c>
      <c r="H1351" s="9" t="str">
        <f>VLOOKUP($A1351,Basis!$A:$P,11,FALSE)</f>
        <v>REST</v>
      </c>
      <c r="I1351" s="9" t="str">
        <f>VLOOKUP($A1351,Basis!$A:$P,13,FALSE)</f>
        <v>Ondergronds</v>
      </c>
      <c r="J1351" s="9" t="str">
        <f>VLOOKUP($A1351,Basis!$A:$P,16,FALSE)</f>
        <v>HMISOL2016</v>
      </c>
    </row>
    <row r="1352" spans="1:10" x14ac:dyDescent="0.25">
      <c r="A1352" s="9" t="s">
        <v>2601</v>
      </c>
      <c r="B1352" s="9">
        <f>VLOOKUP($A1352,Basis!$A:$P,4,FALSE)</f>
        <v>52.313463189687901</v>
      </c>
      <c r="C1352" s="9">
        <f>VLOOKUP($A1352,Basis!$A:$P,5,FALSE)</f>
        <v>5.0387116055982499</v>
      </c>
      <c r="D1352" s="9" t="str">
        <f>VLOOKUP($A1352,Basis!$A:$P,6,FALSE)</f>
        <v>Willem de Merodestraat</v>
      </c>
      <c r="E1352" s="9" t="str">
        <f>VLOOKUP($A1352,Basis!$A:$P,7,FALSE)</f>
        <v>50</v>
      </c>
      <c r="F1352" s="9" t="str">
        <f>VLOOKUP($A1352,Basis!$A:$P,8,FALSE)</f>
        <v>1382TE</v>
      </c>
      <c r="G1352" s="9" t="str">
        <f>VLOOKUP($A1352,Basis!$A:$P,9,FALSE)</f>
        <v>Weesp</v>
      </c>
      <c r="H1352" s="9" t="str">
        <f>VLOOKUP($A1352,Basis!$A:$P,11,FALSE)</f>
        <v>REST</v>
      </c>
      <c r="I1352" s="9" t="str">
        <f>VLOOKUP($A1352,Basis!$A:$P,13,FALSE)</f>
        <v>Ondergronds</v>
      </c>
      <c r="J1352" s="9" t="str">
        <f>VLOOKUP($A1352,Basis!$A:$P,16,FALSE)</f>
        <v>HMISOL2016</v>
      </c>
    </row>
    <row r="1353" spans="1:10" x14ac:dyDescent="0.25">
      <c r="A1353" s="9" t="s">
        <v>3158</v>
      </c>
      <c r="B1353" s="9">
        <f>VLOOKUP($A1353,Basis!$A:$P,4,FALSE)</f>
        <v>52.313753077809103</v>
      </c>
      <c r="C1353" s="9">
        <f>VLOOKUP($A1353,Basis!$A:$P,5,FALSE)</f>
        <v>5.0393360573845296</v>
      </c>
      <c r="D1353" s="9" t="str">
        <f>VLOOKUP($A1353,Basis!$A:$P,6,FALSE)</f>
        <v>Willem de Merodestraat</v>
      </c>
      <c r="E1353" s="9" t="str">
        <f>VLOOKUP($A1353,Basis!$A:$P,7,FALSE)</f>
        <v>96</v>
      </c>
      <c r="F1353" s="9" t="str">
        <f>VLOOKUP($A1353,Basis!$A:$P,8,FALSE)</f>
        <v>1382TE</v>
      </c>
      <c r="G1353" s="9" t="str">
        <f>VLOOKUP($A1353,Basis!$A:$P,9,FALSE)</f>
        <v>Weesp</v>
      </c>
      <c r="H1353" s="9" t="str">
        <f>VLOOKUP($A1353,Basis!$A:$P,11,FALSE)</f>
        <v>REST</v>
      </c>
      <c r="I1353" s="9" t="str">
        <f>VLOOKUP($A1353,Basis!$A:$P,13,FALSE)</f>
        <v>Ondergronds</v>
      </c>
      <c r="J1353" s="9" t="str">
        <f>VLOOKUP($A1353,Basis!$A:$P,16,FALSE)</f>
        <v>HMISOL2015</v>
      </c>
    </row>
    <row r="1354" spans="1:10" x14ac:dyDescent="0.25">
      <c r="A1354" s="9" t="s">
        <v>2328</v>
      </c>
      <c r="B1354" s="9">
        <f>VLOOKUP($A1354,Basis!$A:$P,4,FALSE)</f>
        <v>52.313073305461799</v>
      </c>
      <c r="C1354" s="9">
        <f>VLOOKUP($A1354,Basis!$A:$P,5,FALSE)</f>
        <v>5.0395487062680004</v>
      </c>
      <c r="D1354" s="9" t="str">
        <f>VLOOKUP($A1354,Basis!$A:$P,6,FALSE)</f>
        <v>J.H.Leopoldhof</v>
      </c>
      <c r="E1354" s="9" t="str">
        <f>VLOOKUP($A1354,Basis!$A:$P,7,FALSE)</f>
        <v>47</v>
      </c>
      <c r="F1354" s="9" t="str">
        <f>VLOOKUP($A1354,Basis!$A:$P,8,FALSE)</f>
        <v>1382TG</v>
      </c>
      <c r="G1354" s="9" t="str">
        <f>VLOOKUP($A1354,Basis!$A:$P,9,FALSE)</f>
        <v>Weesp</v>
      </c>
      <c r="H1354" s="9" t="str">
        <f>VLOOKUP($A1354,Basis!$A:$P,11,FALSE)</f>
        <v>REST</v>
      </c>
      <c r="I1354" s="9" t="str">
        <f>VLOOKUP($A1354,Basis!$A:$P,13,FALSE)</f>
        <v>Ondergronds</v>
      </c>
      <c r="J1354" s="9" t="str">
        <f>VLOOKUP($A1354,Basis!$A:$P,16,FALSE)</f>
        <v>HMISOL2016</v>
      </c>
    </row>
    <row r="1355" spans="1:10" x14ac:dyDescent="0.25">
      <c r="A1355" s="9" t="s">
        <v>2552</v>
      </c>
      <c r="B1355" s="9">
        <f>VLOOKUP($A1355,Basis!$A:$P,4,FALSE)</f>
        <v>52.313141617972697</v>
      </c>
      <c r="C1355" s="9">
        <f>VLOOKUP($A1355,Basis!$A:$P,5,FALSE)</f>
        <v>5.0395740196155696</v>
      </c>
      <c r="D1355" s="9" t="str">
        <f>VLOOKUP($A1355,Basis!$A:$P,6,FALSE)</f>
        <v>J.H.Leopoldhof</v>
      </c>
      <c r="E1355" s="9" t="str">
        <f>VLOOKUP($A1355,Basis!$A:$P,7,FALSE)</f>
        <v>49</v>
      </c>
      <c r="F1355" s="9" t="str">
        <f>VLOOKUP($A1355,Basis!$A:$P,8,FALSE)</f>
        <v>1382TH</v>
      </c>
      <c r="G1355" s="9" t="str">
        <f>VLOOKUP($A1355,Basis!$A:$P,9,FALSE)</f>
        <v>Weesp</v>
      </c>
      <c r="H1355" s="9" t="str">
        <f>VLOOKUP($A1355,Basis!$A:$P,11,FALSE)</f>
        <v>REST</v>
      </c>
      <c r="I1355" s="9" t="str">
        <f>VLOOKUP($A1355,Basis!$A:$P,13,FALSE)</f>
        <v>Ondergronds</v>
      </c>
      <c r="J1355" s="9" t="str">
        <f>VLOOKUP($A1355,Basis!$A:$P,16,FALSE)</f>
        <v>HMISOL2015</v>
      </c>
    </row>
    <row r="1356" spans="1:10" x14ac:dyDescent="0.25">
      <c r="A1356" s="9" t="s">
        <v>2461</v>
      </c>
      <c r="B1356" s="9">
        <f>VLOOKUP($A1356,Basis!$A:$P,4,FALSE)</f>
        <v>52.312937770087601</v>
      </c>
      <c r="C1356" s="9">
        <f>VLOOKUP($A1356,Basis!$A:$P,5,FALSE)</f>
        <v>5.0396891869651501</v>
      </c>
      <c r="D1356" s="9" t="str">
        <f>VLOOKUP($A1356,Basis!$A:$P,6,FALSE)</f>
        <v>J.H.Leopoldhof</v>
      </c>
      <c r="E1356" s="9" t="str">
        <f>VLOOKUP($A1356,Basis!$A:$P,7,FALSE)</f>
        <v>48</v>
      </c>
      <c r="F1356" s="9" t="str">
        <f>VLOOKUP($A1356,Basis!$A:$P,8,FALSE)</f>
        <v>1382TJ</v>
      </c>
      <c r="G1356" s="9" t="str">
        <f>VLOOKUP($A1356,Basis!$A:$P,9,FALSE)</f>
        <v>Weesp</v>
      </c>
      <c r="H1356" s="9" t="str">
        <f>VLOOKUP($A1356,Basis!$A:$P,11,FALSE)</f>
        <v>REST</v>
      </c>
      <c r="I1356" s="9" t="str">
        <f>VLOOKUP($A1356,Basis!$A:$P,13,FALSE)</f>
        <v>Ondergronds</v>
      </c>
      <c r="J1356" s="9" t="str">
        <f>VLOOKUP($A1356,Basis!$A:$P,16,FALSE)</f>
        <v>HMISOL2016</v>
      </c>
    </row>
    <row r="1357" spans="1:10" x14ac:dyDescent="0.25">
      <c r="A1357" s="9" t="s">
        <v>2548</v>
      </c>
      <c r="B1357" s="9">
        <f>VLOOKUP($A1357,Basis!$A:$P,4,FALSE)</f>
        <v>52.313038185287603</v>
      </c>
      <c r="C1357" s="9">
        <f>VLOOKUP($A1357,Basis!$A:$P,5,FALSE)</f>
        <v>5.0397146679507898</v>
      </c>
      <c r="D1357" s="9" t="str">
        <f>VLOOKUP($A1357,Basis!$A:$P,6,FALSE)</f>
        <v>J.H.Leopoldhof</v>
      </c>
      <c r="E1357" s="9" t="str">
        <f>VLOOKUP($A1357,Basis!$A:$P,7,FALSE)</f>
        <v>50</v>
      </c>
      <c r="F1357" s="9" t="str">
        <f>VLOOKUP($A1357,Basis!$A:$P,8,FALSE)</f>
        <v>1382TK</v>
      </c>
      <c r="G1357" s="9" t="str">
        <f>VLOOKUP($A1357,Basis!$A:$P,9,FALSE)</f>
        <v>Weesp</v>
      </c>
      <c r="H1357" s="9" t="str">
        <f>VLOOKUP($A1357,Basis!$A:$P,11,FALSE)</f>
        <v>REST</v>
      </c>
      <c r="I1357" s="9" t="str">
        <f>VLOOKUP($A1357,Basis!$A:$P,13,FALSE)</f>
        <v>Ondergronds</v>
      </c>
      <c r="J1357" s="9" t="str">
        <f>VLOOKUP($A1357,Basis!$A:$P,16,FALSE)</f>
        <v>HMISOL2016</v>
      </c>
    </row>
    <row r="1358" spans="1:10" x14ac:dyDescent="0.25">
      <c r="A1358" s="9" t="s">
        <v>2366</v>
      </c>
      <c r="B1358" s="9">
        <f>VLOOKUP($A1358,Basis!$A:$P,4,FALSE)</f>
        <v>52.312797121752297</v>
      </c>
      <c r="C1358" s="9">
        <f>VLOOKUP($A1358,Basis!$A:$P,5,FALSE)</f>
        <v>5.0403169076936702</v>
      </c>
      <c r="D1358" s="9" t="str">
        <f>VLOOKUP($A1358,Basis!$A:$P,6,FALSE)</f>
        <v>Aart van der Leeuwstraat</v>
      </c>
      <c r="E1358" s="9" t="str">
        <f>VLOOKUP($A1358,Basis!$A:$P,7,FALSE)</f>
        <v>33</v>
      </c>
      <c r="F1358" s="9" t="str">
        <f>VLOOKUP($A1358,Basis!$A:$P,8,FALSE)</f>
        <v>1382TM</v>
      </c>
      <c r="G1358" s="9" t="str">
        <f>VLOOKUP($A1358,Basis!$A:$P,9,FALSE)</f>
        <v>Weesp</v>
      </c>
      <c r="H1358" s="9" t="str">
        <f>VLOOKUP($A1358,Basis!$A:$P,11,FALSE)</f>
        <v>REST</v>
      </c>
      <c r="I1358" s="9" t="str">
        <f>VLOOKUP($A1358,Basis!$A:$P,13,FALSE)</f>
        <v>Ondergronds</v>
      </c>
      <c r="J1358" s="9" t="str">
        <f>VLOOKUP($A1358,Basis!$A:$P,16,FALSE)</f>
        <v>HMISOL2016</v>
      </c>
    </row>
    <row r="1359" spans="1:10" x14ac:dyDescent="0.25">
      <c r="A1359" s="9" t="s">
        <v>5217</v>
      </c>
      <c r="B1359" s="9">
        <f>VLOOKUP($A1359,Basis!$A:$P,4,FALSE)</f>
        <v>52.314579999999999</v>
      </c>
      <c r="C1359" s="9">
        <f>VLOOKUP($A1359,Basis!$A:$P,5,FALSE)</f>
        <v>5.0346960000000003</v>
      </c>
      <c r="D1359" s="9" t="str">
        <f>VLOOKUP($A1359,Basis!$A:$P,6,FALSE)</f>
        <v>M.Nijhoffstraat</v>
      </c>
      <c r="E1359" s="9" t="str">
        <f>VLOOKUP($A1359,Basis!$A:$P,7,FALSE)</f>
        <v>2</v>
      </c>
      <c r="F1359" s="9" t="str">
        <f>VLOOKUP($A1359,Basis!$A:$P,8,FALSE)</f>
        <v>1382TR</v>
      </c>
      <c r="G1359" s="9" t="str">
        <f>VLOOKUP($A1359,Basis!$A:$P,9,FALSE)</f>
        <v>Weesp</v>
      </c>
      <c r="H1359" s="9" t="str">
        <f>VLOOKUP($A1359,Basis!$A:$P,11,FALSE)</f>
        <v>GLAS</v>
      </c>
      <c r="I1359" s="9" t="str">
        <f>VLOOKUP($A1359,Basis!$A:$P,13,FALSE)</f>
        <v>Ondergronds</v>
      </c>
      <c r="J1359" s="9" t="str">
        <f>VLOOKUP($A1359,Basis!$A:$P,16,FALSE)</f>
        <v>Onbekend</v>
      </c>
    </row>
    <row r="1360" spans="1:10" x14ac:dyDescent="0.25">
      <c r="A1360" s="9" t="s">
        <v>2306</v>
      </c>
      <c r="B1360" s="9">
        <f>VLOOKUP($A1360,Basis!$A:$P,4,FALSE)</f>
        <v>52.314585694160598</v>
      </c>
      <c r="C1360" s="9">
        <f>VLOOKUP($A1360,Basis!$A:$P,5,FALSE)</f>
        <v>5.0346968416171496</v>
      </c>
      <c r="D1360" s="9" t="str">
        <f>VLOOKUP($A1360,Basis!$A:$P,6,FALSE)</f>
        <v>M.Nijhoffstraat</v>
      </c>
      <c r="E1360" s="9" t="str">
        <f>VLOOKUP($A1360,Basis!$A:$P,7,FALSE)</f>
        <v>2</v>
      </c>
      <c r="F1360" s="9" t="str">
        <f>VLOOKUP($A1360,Basis!$A:$P,8,FALSE)</f>
        <v>1382TR</v>
      </c>
      <c r="G1360" s="9" t="str">
        <f>VLOOKUP($A1360,Basis!$A:$P,9,FALSE)</f>
        <v>Weesp</v>
      </c>
      <c r="H1360" s="9" t="str">
        <f>VLOOKUP($A1360,Basis!$A:$P,11,FALSE)</f>
        <v>REST</v>
      </c>
      <c r="I1360" s="9" t="str">
        <f>VLOOKUP($A1360,Basis!$A:$P,13,FALSE)</f>
        <v>Ondergronds</v>
      </c>
      <c r="J1360" s="9" t="str">
        <f>VLOOKUP($A1360,Basis!$A:$P,16,FALSE)</f>
        <v>HMISOL2014</v>
      </c>
    </row>
    <row r="1361" spans="1:10" x14ac:dyDescent="0.25">
      <c r="A1361" s="9" t="s">
        <v>3230</v>
      </c>
      <c r="B1361" s="9">
        <f>VLOOKUP($A1361,Basis!$A:$P,4,FALSE)</f>
        <v>52.312704753179403</v>
      </c>
      <c r="C1361" s="9">
        <f>VLOOKUP($A1361,Basis!$A:$P,5,FALSE)</f>
        <v>5.03800568171315</v>
      </c>
      <c r="D1361" s="9" t="str">
        <f>VLOOKUP($A1361,Basis!$A:$P,6,FALSE)</f>
        <v>M.Nijhoffstraat</v>
      </c>
      <c r="E1361" s="9" t="str">
        <f>VLOOKUP($A1361,Basis!$A:$P,7,FALSE)</f>
        <v>118</v>
      </c>
      <c r="F1361" s="9" t="str">
        <f>VLOOKUP($A1361,Basis!$A:$P,8,FALSE)</f>
        <v>1382TT</v>
      </c>
      <c r="G1361" s="9" t="str">
        <f>VLOOKUP($A1361,Basis!$A:$P,9,FALSE)</f>
        <v>Weesp</v>
      </c>
      <c r="H1361" s="9" t="str">
        <f>VLOOKUP($A1361,Basis!$A:$P,11,FALSE)</f>
        <v>REST</v>
      </c>
      <c r="I1361" s="9" t="str">
        <f>VLOOKUP($A1361,Basis!$A:$P,13,FALSE)</f>
        <v>Ondergronds</v>
      </c>
      <c r="J1361" s="9" t="str">
        <f>VLOOKUP($A1361,Basis!$A:$P,16,FALSE)</f>
        <v>HMISOL2016</v>
      </c>
    </row>
    <row r="1362" spans="1:10" x14ac:dyDescent="0.25">
      <c r="A1362" s="9" t="s">
        <v>2479</v>
      </c>
      <c r="B1362" s="9">
        <f>VLOOKUP($A1362,Basis!$A:$P,4,FALSE)</f>
        <v>52.312690294396397</v>
      </c>
      <c r="C1362" s="9">
        <f>VLOOKUP($A1362,Basis!$A:$P,5,FALSE)</f>
        <v>5.0379983894573899</v>
      </c>
      <c r="D1362" s="9" t="str">
        <f>VLOOKUP($A1362,Basis!$A:$P,6,FALSE)</f>
        <v>M.Nijhoffstraat</v>
      </c>
      <c r="E1362" s="9" t="str">
        <f>VLOOKUP($A1362,Basis!$A:$P,7,FALSE)</f>
        <v>118</v>
      </c>
      <c r="F1362" s="9" t="str">
        <f>VLOOKUP($A1362,Basis!$A:$P,8,FALSE)</f>
        <v>1382TT</v>
      </c>
      <c r="G1362" s="9" t="str">
        <f>VLOOKUP($A1362,Basis!$A:$P,9,FALSE)</f>
        <v>Weesp</v>
      </c>
      <c r="H1362" s="9" t="str">
        <f>VLOOKUP($A1362,Basis!$A:$P,11,FALSE)</f>
        <v>REST</v>
      </c>
      <c r="I1362" s="9" t="str">
        <f>VLOOKUP($A1362,Basis!$A:$P,13,FALSE)</f>
        <v>Ondergronds</v>
      </c>
      <c r="J1362" s="9" t="str">
        <f>VLOOKUP($A1362,Basis!$A:$P,16,FALSE)</f>
        <v>HMISOL2016</v>
      </c>
    </row>
    <row r="1363" spans="1:10" x14ac:dyDescent="0.25">
      <c r="A1363" s="9" t="s">
        <v>2293</v>
      </c>
      <c r="B1363" s="9">
        <f>VLOOKUP($A1363,Basis!$A:$P,4,FALSE)</f>
        <v>52.314032614279803</v>
      </c>
      <c r="C1363" s="9">
        <f>VLOOKUP($A1363,Basis!$A:$P,5,FALSE)</f>
        <v>5.0353809725540097</v>
      </c>
      <c r="D1363" s="9" t="str">
        <f>VLOOKUP($A1363,Basis!$A:$P,6,FALSE)</f>
        <v>M.Nijhoffstraat</v>
      </c>
      <c r="E1363" s="9" t="str">
        <f>VLOOKUP($A1363,Basis!$A:$P,7,FALSE)</f>
        <v>230</v>
      </c>
      <c r="F1363" s="9" t="str">
        <f>VLOOKUP($A1363,Basis!$A:$P,8,FALSE)</f>
        <v>1382TX</v>
      </c>
      <c r="G1363" s="9" t="str">
        <f>VLOOKUP($A1363,Basis!$A:$P,9,FALSE)</f>
        <v>Weesp</v>
      </c>
      <c r="H1363" s="9" t="str">
        <f>VLOOKUP($A1363,Basis!$A:$P,11,FALSE)</f>
        <v>REST</v>
      </c>
      <c r="I1363" s="9" t="str">
        <f>VLOOKUP($A1363,Basis!$A:$P,13,FALSE)</f>
        <v>Ondergronds</v>
      </c>
      <c r="J1363" s="9" t="str">
        <f>VLOOKUP($A1363,Basis!$A:$P,16,FALSE)</f>
        <v>HMISOL2018</v>
      </c>
    </row>
    <row r="1364" spans="1:10" x14ac:dyDescent="0.25">
      <c r="A1364" s="9" t="s">
        <v>2304</v>
      </c>
      <c r="B1364" s="9">
        <f>VLOOKUP($A1364,Basis!$A:$P,4,FALSE)</f>
        <v>52.314050383914598</v>
      </c>
      <c r="C1364" s="9">
        <f>VLOOKUP($A1364,Basis!$A:$P,5,FALSE)</f>
        <v>5.0353893544571804</v>
      </c>
      <c r="D1364" s="9" t="str">
        <f>VLOOKUP($A1364,Basis!$A:$P,6,FALSE)</f>
        <v>M.Nijhoffstraat</v>
      </c>
      <c r="E1364" s="9" t="str">
        <f>VLOOKUP($A1364,Basis!$A:$P,7,FALSE)</f>
        <v>230</v>
      </c>
      <c r="F1364" s="9" t="str">
        <f>VLOOKUP($A1364,Basis!$A:$P,8,FALSE)</f>
        <v>1382TX</v>
      </c>
      <c r="G1364" s="9" t="str">
        <f>VLOOKUP($A1364,Basis!$A:$P,9,FALSE)</f>
        <v>Weesp</v>
      </c>
      <c r="H1364" s="9" t="str">
        <f>VLOOKUP($A1364,Basis!$A:$P,11,FALSE)</f>
        <v>REST</v>
      </c>
      <c r="I1364" s="9" t="str">
        <f>VLOOKUP($A1364,Basis!$A:$P,13,FALSE)</f>
        <v>Ondergronds</v>
      </c>
      <c r="J1364" s="9" t="str">
        <f>VLOOKUP($A1364,Basis!$A:$P,16,FALSE)</f>
        <v>HMISOL2018</v>
      </c>
    </row>
    <row r="1365" spans="1:10" x14ac:dyDescent="0.25">
      <c r="A1365" s="9" t="s">
        <v>3875</v>
      </c>
      <c r="B1365" s="9">
        <f>VLOOKUP($A1365,Basis!$A:$P,4,FALSE)</f>
        <v>52.311092913199502</v>
      </c>
      <c r="C1365" s="9">
        <f>VLOOKUP($A1365,Basis!$A:$P,5,FALSE)</f>
        <v>5.0373544078367196</v>
      </c>
      <c r="D1365" s="9" t="str">
        <f>VLOOKUP($A1365,Basis!$A:$P,6,FALSE)</f>
        <v>Jan Tooropstraat</v>
      </c>
      <c r="E1365" s="9" t="str">
        <f>VLOOKUP($A1365,Basis!$A:$P,7,FALSE)</f>
        <v>15</v>
      </c>
      <c r="F1365" s="9" t="str">
        <f>VLOOKUP($A1365,Basis!$A:$P,8,FALSE)</f>
        <v>1382TZ</v>
      </c>
      <c r="G1365" s="9" t="str">
        <f>VLOOKUP($A1365,Basis!$A:$P,9,FALSE)</f>
        <v>Weesp</v>
      </c>
      <c r="H1365" s="9" t="str">
        <f>VLOOKUP($A1365,Basis!$A:$P,11,FALSE)</f>
        <v>OPK</v>
      </c>
      <c r="I1365" s="9" t="str">
        <f>VLOOKUP($A1365,Basis!$A:$P,13,FALSE)</f>
        <v>Ondergronds</v>
      </c>
      <c r="J1365" s="9" t="str">
        <f>VLOOKUP($A1365,Basis!$A:$P,16,FALSE)</f>
        <v>HMISOL2023</v>
      </c>
    </row>
    <row r="1366" spans="1:10" x14ac:dyDescent="0.25">
      <c r="A1366" s="9" t="s">
        <v>2265</v>
      </c>
      <c r="B1366" s="9">
        <f>VLOOKUP($A1366,Basis!$A:$P,4,FALSE)</f>
        <v>52.311132811058599</v>
      </c>
      <c r="C1366" s="9">
        <f>VLOOKUP($A1366,Basis!$A:$P,5,FALSE)</f>
        <v>5.03729321994357</v>
      </c>
      <c r="D1366" s="9" t="str">
        <f>VLOOKUP($A1366,Basis!$A:$P,6,FALSE)</f>
        <v>Jan Tooropstraat</v>
      </c>
      <c r="E1366" s="9" t="str">
        <f>VLOOKUP($A1366,Basis!$A:$P,7,FALSE)</f>
        <v>15</v>
      </c>
      <c r="F1366" s="9" t="str">
        <f>VLOOKUP($A1366,Basis!$A:$P,8,FALSE)</f>
        <v>1382TZ</v>
      </c>
      <c r="G1366" s="9" t="str">
        <f>VLOOKUP($A1366,Basis!$A:$P,9,FALSE)</f>
        <v>Weesp</v>
      </c>
      <c r="H1366" s="9" t="str">
        <f>VLOOKUP($A1366,Basis!$A:$P,11,FALSE)</f>
        <v>REST</v>
      </c>
      <c r="I1366" s="9" t="str">
        <f>VLOOKUP($A1366,Basis!$A:$P,13,FALSE)</f>
        <v>Ondergronds</v>
      </c>
      <c r="J1366" s="9" t="str">
        <f>VLOOKUP($A1366,Basis!$A:$P,16,FALSE)</f>
        <v>HMISOL2018</v>
      </c>
    </row>
    <row r="1367" spans="1:10" x14ac:dyDescent="0.25">
      <c r="A1367" s="9" t="s">
        <v>2558</v>
      </c>
      <c r="B1367" s="9">
        <f>VLOOKUP($A1367,Basis!$A:$P,4,FALSE)</f>
        <v>52.311723274227496</v>
      </c>
      <c r="C1367" s="9">
        <f>VLOOKUP($A1367,Basis!$A:$P,5,FALSE)</f>
        <v>5.0377152487682499</v>
      </c>
      <c r="D1367" s="9" t="str">
        <f>VLOOKUP($A1367,Basis!$A:$P,6,FALSE)</f>
        <v>Jan Tooropstraat</v>
      </c>
      <c r="E1367" s="9" t="str">
        <f>VLOOKUP($A1367,Basis!$A:$P,7,FALSE)</f>
        <v>51</v>
      </c>
      <c r="F1367" s="9" t="str">
        <f>VLOOKUP($A1367,Basis!$A:$P,8,FALSE)</f>
        <v>1382VA</v>
      </c>
      <c r="G1367" s="9" t="str">
        <f>VLOOKUP($A1367,Basis!$A:$P,9,FALSE)</f>
        <v>Weesp</v>
      </c>
      <c r="H1367" s="9" t="str">
        <f>VLOOKUP($A1367,Basis!$A:$P,11,FALSE)</f>
        <v>REST</v>
      </c>
      <c r="I1367" s="9" t="str">
        <f>VLOOKUP($A1367,Basis!$A:$P,13,FALSE)</f>
        <v>Ondergronds</v>
      </c>
      <c r="J1367" s="9" t="str">
        <f>VLOOKUP($A1367,Basis!$A:$P,16,FALSE)</f>
        <v>HMISOL2018</v>
      </c>
    </row>
    <row r="1368" spans="1:10" x14ac:dyDescent="0.25">
      <c r="A1368" s="9" t="s">
        <v>4233</v>
      </c>
      <c r="B1368" s="9">
        <f>VLOOKUP($A1368,Basis!$A:$P,4,FALSE)</f>
        <v>52.309615000000001</v>
      </c>
      <c r="C1368" s="9">
        <f>VLOOKUP($A1368,Basis!$A:$P,5,FALSE)</f>
        <v>5.0357799999999999</v>
      </c>
      <c r="D1368" s="9" t="str">
        <f>VLOOKUP($A1368,Basis!$A:$P,6,FALSE)</f>
        <v>Meidoornlaan</v>
      </c>
      <c r="E1368" s="9" t="str">
        <f>VLOOKUP($A1368,Basis!$A:$P,7,FALSE)</f>
        <v>121</v>
      </c>
      <c r="F1368" s="9" t="str">
        <f>VLOOKUP($A1368,Basis!$A:$P,8,FALSE)</f>
        <v>1382VZ</v>
      </c>
      <c r="G1368" s="9" t="str">
        <f>VLOOKUP($A1368,Basis!$A:$P,9,FALSE)</f>
        <v>Weesp</v>
      </c>
      <c r="H1368" s="9" t="str">
        <f>VLOOKUP($A1368,Basis!$A:$P,11,FALSE)</f>
        <v>GFT</v>
      </c>
      <c r="I1368" s="9" t="str">
        <f>VLOOKUP($A1368,Basis!$A:$P,13,FALSE)</f>
        <v>Bovengronds</v>
      </c>
      <c r="J1368" s="9" t="str">
        <f>VLOOKUP($A1368,Basis!$A:$P,16,FALSE)</f>
        <v>MCBG242022</v>
      </c>
    </row>
    <row r="1369" spans="1:10" x14ac:dyDescent="0.25">
      <c r="A1369" s="9" t="s">
        <v>2575</v>
      </c>
      <c r="B1369" s="9">
        <f>VLOOKUP($A1369,Basis!$A:$P,4,FALSE)</f>
        <v>52.309570999999998</v>
      </c>
      <c r="C1369" s="9">
        <f>VLOOKUP($A1369,Basis!$A:$P,5,FALSE)</f>
        <v>5.0359470000000002</v>
      </c>
      <c r="D1369" s="9" t="str">
        <f>VLOOKUP($A1369,Basis!$A:$P,6,FALSE)</f>
        <v>Meidoornlaan</v>
      </c>
      <c r="E1369" s="9" t="str">
        <f>VLOOKUP($A1369,Basis!$A:$P,7,FALSE)</f>
        <v>131</v>
      </c>
      <c r="F1369" s="9" t="str">
        <f>VLOOKUP($A1369,Basis!$A:$P,8,FALSE)</f>
        <v>1382VZ</v>
      </c>
      <c r="G1369" s="9" t="str">
        <f>VLOOKUP($A1369,Basis!$A:$P,9,FALSE)</f>
        <v>Weesp</v>
      </c>
      <c r="H1369" s="9" t="str">
        <f>VLOOKUP($A1369,Basis!$A:$P,11,FALSE)</f>
        <v>REST</v>
      </c>
      <c r="I1369" s="9" t="str">
        <f>VLOOKUP($A1369,Basis!$A:$P,13,FALSE)</f>
        <v>Ondergronds</v>
      </c>
      <c r="J1369" s="9" t="str">
        <f>VLOOKUP($A1369,Basis!$A:$P,16,FALSE)</f>
        <v>HMISOL2018</v>
      </c>
    </row>
    <row r="1370" spans="1:10" x14ac:dyDescent="0.25">
      <c r="A1370" s="9" t="s">
        <v>3698</v>
      </c>
      <c r="B1370" s="9">
        <f>VLOOKUP($A1370,Basis!$A:$P,4,FALSE)</f>
        <v>52.309834000000002</v>
      </c>
      <c r="C1370" s="9">
        <f>VLOOKUP($A1370,Basis!$A:$P,5,FALSE)</f>
        <v>5.03559</v>
      </c>
      <c r="D1370" s="9" t="str">
        <f>VLOOKUP($A1370,Basis!$A:$P,6,FALSE)</f>
        <v>Meidoornlaan</v>
      </c>
      <c r="E1370" s="9" t="str">
        <f>VLOOKUP($A1370,Basis!$A:$P,7,FALSE)</f>
        <v>427</v>
      </c>
      <c r="F1370" s="9" t="str">
        <f>VLOOKUP($A1370,Basis!$A:$P,8,FALSE)</f>
        <v>1382XC</v>
      </c>
      <c r="G1370" s="9" t="str">
        <f>VLOOKUP($A1370,Basis!$A:$P,9,FALSE)</f>
        <v>Weesp</v>
      </c>
      <c r="H1370" s="9" t="str">
        <f>VLOOKUP($A1370,Basis!$A:$P,11,FALSE)</f>
        <v>OPK</v>
      </c>
      <c r="I1370" s="9" t="str">
        <f>VLOOKUP($A1370,Basis!$A:$P,13,FALSE)</f>
        <v>Ondergronds</v>
      </c>
      <c r="J1370" s="9" t="str">
        <f>VLOOKUP($A1370,Basis!$A:$P,16,FALSE)</f>
        <v>HMISOL2023</v>
      </c>
    </row>
    <row r="1371" spans="1:10" x14ac:dyDescent="0.25">
      <c r="A1371" s="9" t="s">
        <v>2207</v>
      </c>
      <c r="B1371" s="9">
        <f>VLOOKUP($A1371,Basis!$A:$P,4,FALSE)</f>
        <v>52.309834000000002</v>
      </c>
      <c r="C1371" s="9">
        <f>VLOOKUP($A1371,Basis!$A:$P,5,FALSE)</f>
        <v>5.03559</v>
      </c>
      <c r="D1371" s="9" t="str">
        <f>VLOOKUP($A1371,Basis!$A:$P,6,FALSE)</f>
        <v>Meidoornlaan</v>
      </c>
      <c r="E1371" s="9" t="str">
        <f>VLOOKUP($A1371,Basis!$A:$P,7,FALSE)</f>
        <v>427</v>
      </c>
      <c r="F1371" s="9" t="str">
        <f>VLOOKUP($A1371,Basis!$A:$P,8,FALSE)</f>
        <v>1382XC</v>
      </c>
      <c r="G1371" s="9" t="str">
        <f>VLOOKUP($A1371,Basis!$A:$P,9,FALSE)</f>
        <v>Weesp</v>
      </c>
      <c r="H1371" s="9" t="str">
        <f>VLOOKUP($A1371,Basis!$A:$P,11,FALSE)</f>
        <v>REST</v>
      </c>
      <c r="I1371" s="9" t="str">
        <f>VLOOKUP($A1371,Basis!$A:$P,13,FALSE)</f>
        <v>Ondergronds</v>
      </c>
      <c r="J1371" s="9" t="str">
        <f>VLOOKUP($A1371,Basis!$A:$P,16,FALSE)</f>
        <v>HMISOL2018</v>
      </c>
    </row>
    <row r="1372" spans="1:10" x14ac:dyDescent="0.25">
      <c r="A1372" s="9" t="s">
        <v>2188</v>
      </c>
      <c r="B1372" s="9">
        <f>VLOOKUP($A1372,Basis!$A:$P,4,FALSE)</f>
        <v>52.309834000000002</v>
      </c>
      <c r="C1372" s="9">
        <f>VLOOKUP($A1372,Basis!$A:$P,5,FALSE)</f>
        <v>5.03559</v>
      </c>
      <c r="D1372" s="9" t="str">
        <f>VLOOKUP($A1372,Basis!$A:$P,6,FALSE)</f>
        <v>Meidoornlaan</v>
      </c>
      <c r="E1372" s="9" t="str">
        <f>VLOOKUP($A1372,Basis!$A:$P,7,FALSE)</f>
        <v>427</v>
      </c>
      <c r="F1372" s="9" t="str">
        <f>VLOOKUP($A1372,Basis!$A:$P,8,FALSE)</f>
        <v>1382XC</v>
      </c>
      <c r="G1372" s="9" t="str">
        <f>VLOOKUP($A1372,Basis!$A:$P,9,FALSE)</f>
        <v>Weesp</v>
      </c>
      <c r="H1372" s="9" t="str">
        <f>VLOOKUP($A1372,Basis!$A:$P,11,FALSE)</f>
        <v>REST</v>
      </c>
      <c r="I1372" s="9" t="str">
        <f>VLOOKUP($A1372,Basis!$A:$P,13,FALSE)</f>
        <v>Ondergronds</v>
      </c>
      <c r="J1372" s="9" t="str">
        <f>VLOOKUP($A1372,Basis!$A:$P,16,FALSE)</f>
        <v>HMISOL2018</v>
      </c>
    </row>
    <row r="1373" spans="1:10" x14ac:dyDescent="0.25">
      <c r="A1373" s="9" t="s">
        <v>3877</v>
      </c>
      <c r="B1373" s="9">
        <f>VLOOKUP($A1373,Basis!$A:$P,4,FALSE)</f>
        <v>52.309201999999999</v>
      </c>
      <c r="C1373" s="9">
        <f>VLOOKUP($A1373,Basis!$A:$P,5,FALSE)</f>
        <v>5.0359150000000001</v>
      </c>
      <c r="D1373" s="9" t="str">
        <f>VLOOKUP($A1373,Basis!$A:$P,6,FALSE)</f>
        <v>Meidoornlaan</v>
      </c>
      <c r="E1373" s="9" t="str">
        <f>VLOOKUP($A1373,Basis!$A:$P,7,FALSE)</f>
        <v>501</v>
      </c>
      <c r="F1373" s="9" t="str">
        <f>VLOOKUP($A1373,Basis!$A:$P,8,FALSE)</f>
        <v>1382XD</v>
      </c>
      <c r="G1373" s="9" t="str">
        <f>VLOOKUP($A1373,Basis!$A:$P,9,FALSE)</f>
        <v>Weesp</v>
      </c>
      <c r="H1373" s="9" t="str">
        <f>VLOOKUP($A1373,Basis!$A:$P,11,FALSE)</f>
        <v>OPK</v>
      </c>
      <c r="I1373" s="9" t="str">
        <f>VLOOKUP($A1373,Basis!$A:$P,13,FALSE)</f>
        <v>Ondergronds</v>
      </c>
      <c r="J1373" s="9" t="str">
        <f>VLOOKUP($A1373,Basis!$A:$P,16,FALSE)</f>
        <v>HMISOL2023</v>
      </c>
    </row>
    <row r="1374" spans="1:10" x14ac:dyDescent="0.25">
      <c r="A1374" s="9" t="s">
        <v>2196</v>
      </c>
      <c r="B1374" s="9">
        <f>VLOOKUP($A1374,Basis!$A:$P,4,FALSE)</f>
        <v>52.309201999999999</v>
      </c>
      <c r="C1374" s="9">
        <f>VLOOKUP($A1374,Basis!$A:$P,5,FALSE)</f>
        <v>5.0359150000000001</v>
      </c>
      <c r="D1374" s="9" t="str">
        <f>VLOOKUP($A1374,Basis!$A:$P,6,FALSE)</f>
        <v>Meidoornlaan</v>
      </c>
      <c r="E1374" s="9" t="str">
        <f>VLOOKUP($A1374,Basis!$A:$P,7,FALSE)</f>
        <v>501</v>
      </c>
      <c r="F1374" s="9" t="str">
        <f>VLOOKUP($A1374,Basis!$A:$P,8,FALSE)</f>
        <v>1382XD</v>
      </c>
      <c r="G1374" s="9" t="str">
        <f>VLOOKUP($A1374,Basis!$A:$P,9,FALSE)</f>
        <v>Weesp</v>
      </c>
      <c r="H1374" s="9" t="str">
        <f>VLOOKUP($A1374,Basis!$A:$P,11,FALSE)</f>
        <v>REST</v>
      </c>
      <c r="I1374" s="9" t="str">
        <f>VLOOKUP($A1374,Basis!$A:$P,13,FALSE)</f>
        <v>Ondergronds</v>
      </c>
      <c r="J1374" s="9" t="str">
        <f>VLOOKUP($A1374,Basis!$A:$P,16,FALSE)</f>
        <v>HMISOL2018</v>
      </c>
    </row>
    <row r="1375" spans="1:10" x14ac:dyDescent="0.25">
      <c r="A1375" s="9" t="s">
        <v>3871</v>
      </c>
      <c r="B1375" s="9">
        <f>VLOOKUP($A1375,Basis!$A:$P,4,FALSE)</f>
        <v>52.309201999999999</v>
      </c>
      <c r="C1375" s="9">
        <f>VLOOKUP($A1375,Basis!$A:$P,5,FALSE)</f>
        <v>5.0359150000000001</v>
      </c>
      <c r="D1375" s="9" t="str">
        <f>VLOOKUP($A1375,Basis!$A:$P,6,FALSE)</f>
        <v>Meidoornlaan</v>
      </c>
      <c r="E1375" s="9" t="str">
        <f>VLOOKUP($A1375,Basis!$A:$P,7,FALSE)</f>
        <v>501</v>
      </c>
      <c r="F1375" s="9" t="str">
        <f>VLOOKUP($A1375,Basis!$A:$P,8,FALSE)</f>
        <v>1382XD</v>
      </c>
      <c r="G1375" s="9" t="str">
        <f>VLOOKUP($A1375,Basis!$A:$P,9,FALSE)</f>
        <v>Weesp</v>
      </c>
      <c r="H1375" s="9" t="str">
        <f>VLOOKUP($A1375,Basis!$A:$P,11,FALSE)</f>
        <v>REST</v>
      </c>
      <c r="I1375" s="9" t="str">
        <f>VLOOKUP($A1375,Basis!$A:$P,13,FALSE)</f>
        <v>Ondergronds</v>
      </c>
      <c r="J1375" s="9" t="str">
        <f>VLOOKUP($A1375,Basis!$A:$P,16,FALSE)</f>
        <v>HMISOL2018</v>
      </c>
    </row>
    <row r="1376" spans="1:10" x14ac:dyDescent="0.25">
      <c r="A1376" s="9" t="s">
        <v>4331</v>
      </c>
      <c r="B1376" s="9">
        <f>VLOOKUP($A1376,Basis!$A:$P,4,FALSE)</f>
        <v>52.309534999999997</v>
      </c>
      <c r="C1376" s="9">
        <f>VLOOKUP($A1376,Basis!$A:$P,5,FALSE)</f>
        <v>5.0357969999999996</v>
      </c>
      <c r="D1376" s="9" t="str">
        <f>VLOOKUP($A1376,Basis!$A:$P,6,FALSE)</f>
        <v>Meidoornlaan</v>
      </c>
      <c r="E1376" s="9" t="str">
        <f>VLOOKUP($A1376,Basis!$A:$P,7,FALSE)</f>
        <v>715</v>
      </c>
      <c r="F1376" s="9" t="str">
        <f>VLOOKUP($A1376,Basis!$A:$P,8,FALSE)</f>
        <v>1382XG</v>
      </c>
      <c r="G1376" s="9" t="str">
        <f>VLOOKUP($A1376,Basis!$A:$P,9,FALSE)</f>
        <v>Weesp</v>
      </c>
      <c r="H1376" s="9" t="str">
        <f>VLOOKUP($A1376,Basis!$A:$P,11,FALSE)</f>
        <v>GFT</v>
      </c>
      <c r="I1376" s="9" t="str">
        <f>VLOOKUP($A1376,Basis!$A:$P,13,FALSE)</f>
        <v>Bovengronds</v>
      </c>
      <c r="J1376" s="9" t="str">
        <f>VLOOKUP($A1376,Basis!$A:$P,16,FALSE)</f>
        <v>MCBG242022</v>
      </c>
    </row>
    <row r="1377" spans="1:10" x14ac:dyDescent="0.25">
      <c r="A1377" s="9" t="s">
        <v>5814</v>
      </c>
      <c r="B1377" s="9">
        <f>VLOOKUP($A1377,Basis!$A:$P,4,FALSE)</f>
        <v>52.301056000000003</v>
      </c>
      <c r="C1377" s="9">
        <f>VLOOKUP($A1377,Basis!$A:$P,5,FALSE)</f>
        <v>5.0404299999999997</v>
      </c>
      <c r="D1377" s="9" t="str">
        <f>VLOOKUP($A1377,Basis!$A:$P,6,FALSE)</f>
        <v>Begijnepolderweg</v>
      </c>
      <c r="E1377" s="9" t="str">
        <f>VLOOKUP($A1377,Basis!$A:$P,7,FALSE)</f>
        <v>18</v>
      </c>
      <c r="F1377" s="9" t="str">
        <f>VLOOKUP($A1377,Basis!$A:$P,8,FALSE)</f>
        <v>1383AX</v>
      </c>
      <c r="G1377" s="9" t="str">
        <f>VLOOKUP($A1377,Basis!$A:$P,9,FALSE)</f>
        <v>Weesp</v>
      </c>
      <c r="H1377" s="9" t="str">
        <f>VLOOKUP($A1377,Basis!$A:$P,11,FALSE)</f>
        <v>GLAS</v>
      </c>
      <c r="I1377" s="9" t="str">
        <f>VLOOKUP($A1377,Basis!$A:$P,13,FALSE)</f>
        <v>Bovengronds</v>
      </c>
      <c r="J1377" s="9" t="str">
        <f>VLOOKUP($A1377,Basis!$A:$P,16,FALSE)</f>
        <v>Onbekend</v>
      </c>
    </row>
    <row r="1378" spans="1:10" x14ac:dyDescent="0.25">
      <c r="A1378" s="9" t="s">
        <v>5219</v>
      </c>
      <c r="B1378" s="9">
        <f>VLOOKUP($A1378,Basis!$A:$P,4,FALSE)</f>
        <v>52.301127000000001</v>
      </c>
      <c r="C1378" s="9">
        <f>VLOOKUP($A1378,Basis!$A:$P,5,FALSE)</f>
        <v>5.0431568999999996</v>
      </c>
      <c r="D1378" s="9" t="str">
        <f>VLOOKUP($A1378,Basis!$A:$P,6,FALSE)</f>
        <v>Ravelijn</v>
      </c>
      <c r="E1378" s="9" t="str">
        <f>VLOOKUP($A1378,Basis!$A:$P,7,FALSE)</f>
        <v>49</v>
      </c>
      <c r="F1378" s="9" t="str">
        <f>VLOOKUP($A1378,Basis!$A:$P,8,FALSE)</f>
        <v>1383BH</v>
      </c>
      <c r="G1378" s="9" t="str">
        <f>VLOOKUP($A1378,Basis!$A:$P,9,FALSE)</f>
        <v>Weesp</v>
      </c>
      <c r="H1378" s="9" t="str">
        <f>VLOOKUP($A1378,Basis!$A:$P,11,FALSE)</f>
        <v>GLAS</v>
      </c>
      <c r="I1378" s="9" t="str">
        <f>VLOOKUP($A1378,Basis!$A:$P,13,FALSE)</f>
        <v>Ondergronds</v>
      </c>
      <c r="J1378" s="9" t="str">
        <f>VLOOKUP($A1378,Basis!$A:$P,16,FALSE)</f>
        <v>Onbekend</v>
      </c>
    </row>
    <row r="1379" spans="1:10" x14ac:dyDescent="0.25">
      <c r="A1379" s="9" t="s">
        <v>3541</v>
      </c>
      <c r="B1379" s="9">
        <f>VLOOKUP($A1379,Basis!$A:$P,4,FALSE)</f>
        <v>52.3011097312461</v>
      </c>
      <c r="C1379" s="9">
        <f>VLOOKUP($A1379,Basis!$A:$P,5,FALSE)</f>
        <v>5.0433576107072096</v>
      </c>
      <c r="D1379" s="9" t="str">
        <f>VLOOKUP($A1379,Basis!$A:$P,6,FALSE)</f>
        <v>Ravelijn</v>
      </c>
      <c r="E1379" s="9" t="str">
        <f>VLOOKUP($A1379,Basis!$A:$P,7,FALSE)</f>
        <v>49</v>
      </c>
      <c r="F1379" s="9" t="str">
        <f>VLOOKUP($A1379,Basis!$A:$P,8,FALSE)</f>
        <v>1383BH</v>
      </c>
      <c r="G1379" s="9" t="str">
        <f>VLOOKUP($A1379,Basis!$A:$P,9,FALSE)</f>
        <v>Weesp</v>
      </c>
      <c r="H1379" s="9" t="str">
        <f>VLOOKUP($A1379,Basis!$A:$P,11,FALSE)</f>
        <v>REST</v>
      </c>
      <c r="I1379" s="9" t="str">
        <f>VLOOKUP($A1379,Basis!$A:$P,13,FALSE)</f>
        <v>Ondergronds</v>
      </c>
      <c r="J1379" s="9" t="str">
        <f>VLOOKUP($A1379,Basis!$A:$P,16,FALSE)</f>
        <v>HMISOL2018</v>
      </c>
    </row>
    <row r="1380" spans="1:10" x14ac:dyDescent="0.25">
      <c r="A1380" s="9" t="s">
        <v>2183</v>
      </c>
      <c r="B1380" s="9">
        <f>VLOOKUP($A1380,Basis!$A:$P,4,FALSE)</f>
        <v>52.3002316430698</v>
      </c>
      <c r="C1380" s="9">
        <f>VLOOKUP($A1380,Basis!$A:$P,5,FALSE)</f>
        <v>5.0429365877108996</v>
      </c>
      <c r="D1380" s="9" t="str">
        <f>VLOOKUP($A1380,Basis!$A:$P,6,FALSE)</f>
        <v>De Hofstee</v>
      </c>
      <c r="E1380" s="9" t="str">
        <f>VLOOKUP($A1380,Basis!$A:$P,7,FALSE)</f>
        <v>1</v>
      </c>
      <c r="F1380" s="9" t="str">
        <f>VLOOKUP($A1380,Basis!$A:$P,8,FALSE)</f>
        <v>1383BX</v>
      </c>
      <c r="G1380" s="9" t="str">
        <f>VLOOKUP($A1380,Basis!$A:$P,9,FALSE)</f>
        <v>Weesp</v>
      </c>
      <c r="H1380" s="9" t="str">
        <f>VLOOKUP($A1380,Basis!$A:$P,11,FALSE)</f>
        <v>REST</v>
      </c>
      <c r="I1380" s="9" t="str">
        <f>VLOOKUP($A1380,Basis!$A:$P,13,FALSE)</f>
        <v>Ondergronds</v>
      </c>
      <c r="J1380" s="9" t="str">
        <f>VLOOKUP($A1380,Basis!$A:$P,16,FALSE)</f>
        <v>HMISOL2018</v>
      </c>
    </row>
    <row r="1381" spans="1:10" x14ac:dyDescent="0.25">
      <c r="A1381" s="9" t="s">
        <v>6028</v>
      </c>
      <c r="B1381" s="9">
        <f>VLOOKUP($A1381,Basis!$A:$P,4,FALSE)</f>
        <v>52.298344415661198</v>
      </c>
      <c r="C1381" s="9">
        <f>VLOOKUP($A1381,Basis!$A:$P,5,FALSE)</f>
        <v>5.0431307964073904</v>
      </c>
      <c r="D1381" s="9" t="str">
        <f>VLOOKUP($A1381,Basis!$A:$P,6,FALSE)</f>
        <v>G.J.Wiefferingdreef</v>
      </c>
      <c r="E1381" s="9" t="str">
        <f>VLOOKUP($A1381,Basis!$A:$P,7,FALSE)</f>
        <v>2</v>
      </c>
      <c r="F1381" s="9" t="str">
        <f>VLOOKUP($A1381,Basis!$A:$P,8,FALSE)</f>
        <v>1383CC</v>
      </c>
      <c r="G1381" s="9" t="str">
        <f>VLOOKUP($A1381,Basis!$A:$P,9,FALSE)</f>
        <v>Weesp</v>
      </c>
      <c r="H1381" s="9" t="str">
        <f>VLOOKUP($A1381,Basis!$A:$P,11,FALSE)</f>
        <v>GLAS</v>
      </c>
      <c r="I1381" s="9" t="str">
        <f>VLOOKUP($A1381,Basis!$A:$P,13,FALSE)</f>
        <v>Ondergronds</v>
      </c>
      <c r="J1381" s="9" t="str">
        <f>VLOOKUP($A1381,Basis!$A:$P,16,FALSE)</f>
        <v>Onbekend</v>
      </c>
    </row>
    <row r="1382" spans="1:10" x14ac:dyDescent="0.25">
      <c r="A1382" s="9" t="s">
        <v>3371</v>
      </c>
      <c r="B1382" s="9">
        <f>VLOOKUP($A1382,Basis!$A:$P,4,FALSE)</f>
        <v>52.298344415661198</v>
      </c>
      <c r="C1382" s="9">
        <f>VLOOKUP($A1382,Basis!$A:$P,5,FALSE)</f>
        <v>5.0431307964073904</v>
      </c>
      <c r="D1382" s="9" t="str">
        <f>VLOOKUP($A1382,Basis!$A:$P,6,FALSE)</f>
        <v>G.J.Wiefferingdreef</v>
      </c>
      <c r="E1382" s="9" t="str">
        <f>VLOOKUP($A1382,Basis!$A:$P,7,FALSE)</f>
        <v>2</v>
      </c>
      <c r="F1382" s="9" t="str">
        <f>VLOOKUP($A1382,Basis!$A:$P,8,FALSE)</f>
        <v>1383CC</v>
      </c>
      <c r="G1382" s="9" t="str">
        <f>VLOOKUP($A1382,Basis!$A:$P,9,FALSE)</f>
        <v>Weesp</v>
      </c>
      <c r="H1382" s="9" t="str">
        <f>VLOOKUP($A1382,Basis!$A:$P,11,FALSE)</f>
        <v>PMD</v>
      </c>
      <c r="I1382" s="9" t="str">
        <f>VLOOKUP($A1382,Basis!$A:$P,13,FALSE)</f>
        <v>Ondergronds</v>
      </c>
      <c r="J1382" s="9" t="str">
        <f>VLOOKUP($A1382,Basis!$A:$P,16,FALSE)</f>
        <v>HMISOL2018</v>
      </c>
    </row>
    <row r="1383" spans="1:10" x14ac:dyDescent="0.25">
      <c r="A1383" s="9" t="s">
        <v>3833</v>
      </c>
      <c r="B1383" s="9">
        <f>VLOOKUP($A1383,Basis!$A:$P,4,FALSE)</f>
        <v>52.297232472386497</v>
      </c>
      <c r="C1383" s="9">
        <f>VLOOKUP($A1383,Basis!$A:$P,5,FALSE)</f>
        <v>5.0397722516255801</v>
      </c>
      <c r="D1383" s="9" t="str">
        <f>VLOOKUP($A1383,Basis!$A:$P,6,FALSE)</f>
        <v>Mouterspad</v>
      </c>
      <c r="E1383" s="9" t="str">
        <f>VLOOKUP($A1383,Basis!$A:$P,7,FALSE)</f>
        <v>36</v>
      </c>
      <c r="F1383" s="9" t="str">
        <f>VLOOKUP($A1383,Basis!$A:$P,8,FALSE)</f>
        <v>1383DJ</v>
      </c>
      <c r="G1383" s="9" t="str">
        <f>VLOOKUP($A1383,Basis!$A:$P,9,FALSE)</f>
        <v>Weesp</v>
      </c>
      <c r="H1383" s="9" t="str">
        <f>VLOOKUP($A1383,Basis!$A:$P,11,FALSE)</f>
        <v>REST</v>
      </c>
      <c r="I1383" s="9" t="str">
        <f>VLOOKUP($A1383,Basis!$A:$P,13,FALSE)</f>
        <v>Ondergronds</v>
      </c>
      <c r="J1383" s="9" t="str">
        <f>VLOOKUP($A1383,Basis!$A:$P,16,FALSE)</f>
        <v>HMISOL2018</v>
      </c>
    </row>
    <row r="1384" spans="1:10" x14ac:dyDescent="0.25">
      <c r="A1384" s="9" t="s">
        <v>2139</v>
      </c>
      <c r="B1384" s="9">
        <f>VLOOKUP($A1384,Basis!$A:$P,4,FALSE)</f>
        <v>52.297670259189097</v>
      </c>
      <c r="C1384" s="9">
        <f>VLOOKUP($A1384,Basis!$A:$P,5,FALSE)</f>
        <v>5.0412979256408699</v>
      </c>
      <c r="D1384" s="9" t="str">
        <f>VLOOKUP($A1384,Basis!$A:$P,6,FALSE)</f>
        <v>Brouwershof</v>
      </c>
      <c r="E1384" s="9" t="str">
        <f>VLOOKUP($A1384,Basis!$A:$P,7,FALSE)</f>
        <v>19</v>
      </c>
      <c r="F1384" s="9" t="str">
        <f>VLOOKUP($A1384,Basis!$A:$P,8,FALSE)</f>
        <v>1383DM</v>
      </c>
      <c r="G1384" s="9" t="str">
        <f>VLOOKUP($A1384,Basis!$A:$P,9,FALSE)</f>
        <v>Weesp</v>
      </c>
      <c r="H1384" s="9" t="str">
        <f>VLOOKUP($A1384,Basis!$A:$P,11,FALSE)</f>
        <v>REST</v>
      </c>
      <c r="I1384" s="9" t="str">
        <f>VLOOKUP($A1384,Basis!$A:$P,13,FALSE)</f>
        <v>Ondergronds</v>
      </c>
      <c r="J1384" s="9" t="str">
        <f>VLOOKUP($A1384,Basis!$A:$P,16,FALSE)</f>
        <v>HMISOL2018</v>
      </c>
    </row>
    <row r="1385" spans="1:10" x14ac:dyDescent="0.25">
      <c r="A1385" s="9" t="s">
        <v>4402</v>
      </c>
      <c r="B1385" s="9">
        <f>VLOOKUP($A1385,Basis!$A:$P,4,FALSE)</f>
        <v>52.319899999999997</v>
      </c>
      <c r="C1385" s="9">
        <f>VLOOKUP($A1385,Basis!$A:$P,5,FALSE)</f>
        <v>5.0319900000000004</v>
      </c>
      <c r="D1385" s="9" t="str">
        <f>VLOOKUP($A1385,Basis!$A:$P,6,FALSE)</f>
        <v>Fort Heemstedestraat</v>
      </c>
      <c r="E1385" s="9" t="str">
        <f>VLOOKUP($A1385,Basis!$A:$P,7,FALSE)</f>
        <v>71</v>
      </c>
      <c r="F1385" s="9" t="str">
        <f>VLOOKUP($A1385,Basis!$A:$P,8,FALSE)</f>
        <v>1384AW</v>
      </c>
      <c r="G1385" s="9" t="str">
        <f>VLOOKUP($A1385,Basis!$A:$P,9,FALSE)</f>
        <v>Weesp</v>
      </c>
      <c r="H1385" s="9" t="str">
        <f>VLOOKUP($A1385,Basis!$A:$P,11,FALSE)</f>
        <v>GFT</v>
      </c>
      <c r="I1385" s="9" t="str">
        <f>VLOOKUP($A1385,Basis!$A:$P,13,FALSE)</f>
        <v>Bovengronds</v>
      </c>
      <c r="J1385" s="9" t="str">
        <f>VLOOKUP($A1385,Basis!$A:$P,16,FALSE)</f>
        <v>MCBG242021</v>
      </c>
    </row>
    <row r="1386" spans="1:10" x14ac:dyDescent="0.25">
      <c r="A1386" s="9" t="s">
        <v>1281</v>
      </c>
      <c r="B1386" s="9">
        <f>VLOOKUP($A1386,Basis!$A:$P,4,FALSE)</f>
        <v>52.318882000000002</v>
      </c>
      <c r="C1386" s="9">
        <f>VLOOKUP($A1386,Basis!$A:$P,5,FALSE)</f>
        <v>5.0329259999999998</v>
      </c>
      <c r="D1386" s="9" t="str">
        <f>VLOOKUP($A1386,Basis!$A:$P,6,FALSE)</f>
        <v>Fort Heemstedestraat</v>
      </c>
      <c r="E1386" s="9" t="str">
        <f>VLOOKUP($A1386,Basis!$A:$P,7,FALSE)</f>
        <v>15</v>
      </c>
      <c r="F1386" s="9" t="str">
        <f>VLOOKUP($A1386,Basis!$A:$P,8,FALSE)</f>
        <v>1384AW</v>
      </c>
      <c r="G1386" s="9" t="str">
        <f>VLOOKUP($A1386,Basis!$A:$P,9,FALSE)</f>
        <v>Weesp</v>
      </c>
      <c r="H1386" s="9" t="str">
        <f>VLOOKUP($A1386,Basis!$A:$P,11,FALSE)</f>
        <v>GFT</v>
      </c>
      <c r="I1386" s="9" t="str">
        <f>VLOOKUP($A1386,Basis!$A:$P,13,FALSE)</f>
        <v>Bovengronds</v>
      </c>
      <c r="J1386" s="9" t="str">
        <f>VLOOKUP($A1386,Basis!$A:$P,16,FALSE)</f>
        <v>MCBG242021</v>
      </c>
    </row>
    <row r="1387" spans="1:10" x14ac:dyDescent="0.25">
      <c r="A1387" s="9" t="s">
        <v>4002</v>
      </c>
      <c r="B1387" s="9">
        <f>VLOOKUP($A1387,Basis!$A:$P,4,FALSE)</f>
        <v>52.319899999999997</v>
      </c>
      <c r="C1387" s="9">
        <f>VLOOKUP($A1387,Basis!$A:$P,5,FALSE)</f>
        <v>5.0319900000000004</v>
      </c>
      <c r="D1387" s="9" t="str">
        <f>VLOOKUP($A1387,Basis!$A:$P,6,FALSE)</f>
        <v>Fort Heemstedestraat</v>
      </c>
      <c r="E1387" s="9" t="str">
        <f>VLOOKUP($A1387,Basis!$A:$P,7,FALSE)</f>
        <v>71</v>
      </c>
      <c r="F1387" s="9" t="str">
        <f>VLOOKUP($A1387,Basis!$A:$P,8,FALSE)</f>
        <v>1384AW</v>
      </c>
      <c r="G1387" s="9" t="str">
        <f>VLOOKUP($A1387,Basis!$A:$P,9,FALSE)</f>
        <v>Weesp</v>
      </c>
      <c r="H1387" s="9" t="str">
        <f>VLOOKUP($A1387,Basis!$A:$P,11,FALSE)</f>
        <v>OPK</v>
      </c>
      <c r="I1387" s="9" t="str">
        <f>VLOOKUP($A1387,Basis!$A:$P,13,FALSE)</f>
        <v>Ondergronds</v>
      </c>
      <c r="J1387" s="9" t="str">
        <f>VLOOKUP($A1387,Basis!$A:$P,16,FALSE)</f>
        <v>HMISOL2021</v>
      </c>
    </row>
    <row r="1388" spans="1:10" x14ac:dyDescent="0.25">
      <c r="A1388" s="9" t="s">
        <v>4775</v>
      </c>
      <c r="B1388" s="9">
        <f>VLOOKUP($A1388,Basis!$A:$P,4,FALSE)</f>
        <v>52.318882000000002</v>
      </c>
      <c r="C1388" s="9">
        <f>VLOOKUP($A1388,Basis!$A:$P,5,FALSE)</f>
        <v>5.0329259999999998</v>
      </c>
      <c r="D1388" s="9" t="str">
        <f>VLOOKUP($A1388,Basis!$A:$P,6,FALSE)</f>
        <v>Fort Heemstedestraat</v>
      </c>
      <c r="E1388" s="9" t="str">
        <f>VLOOKUP($A1388,Basis!$A:$P,7,FALSE)</f>
        <v>15</v>
      </c>
      <c r="F1388" s="9" t="str">
        <f>VLOOKUP($A1388,Basis!$A:$P,8,FALSE)</f>
        <v>1384AW</v>
      </c>
      <c r="G1388" s="9" t="str">
        <f>VLOOKUP($A1388,Basis!$A:$P,9,FALSE)</f>
        <v>Weesp</v>
      </c>
      <c r="H1388" s="9" t="str">
        <f>VLOOKUP($A1388,Basis!$A:$P,11,FALSE)</f>
        <v>OPK</v>
      </c>
      <c r="I1388" s="9" t="str">
        <f>VLOOKUP($A1388,Basis!$A:$P,13,FALSE)</f>
        <v>Ondergronds</v>
      </c>
      <c r="J1388" s="9" t="str">
        <f>VLOOKUP($A1388,Basis!$A:$P,16,FALSE)</f>
        <v>HMISOL2021</v>
      </c>
    </row>
    <row r="1389" spans="1:10" x14ac:dyDescent="0.25">
      <c r="A1389" s="9" t="s">
        <v>4788</v>
      </c>
      <c r="B1389" s="9">
        <f>VLOOKUP($A1389,Basis!$A:$P,4,FALSE)</f>
        <v>52.319899999999997</v>
      </c>
      <c r="C1389" s="9">
        <f>VLOOKUP($A1389,Basis!$A:$P,5,FALSE)</f>
        <v>5.0319900000000004</v>
      </c>
      <c r="D1389" s="9" t="str">
        <f>VLOOKUP($A1389,Basis!$A:$P,6,FALSE)</f>
        <v>Fort Heemstedestraat</v>
      </c>
      <c r="E1389" s="9" t="str">
        <f>VLOOKUP($A1389,Basis!$A:$P,7,FALSE)</f>
        <v>71</v>
      </c>
      <c r="F1389" s="9" t="str">
        <f>VLOOKUP($A1389,Basis!$A:$P,8,FALSE)</f>
        <v>1384AW</v>
      </c>
      <c r="G1389" s="9" t="str">
        <f>VLOOKUP($A1389,Basis!$A:$P,9,FALSE)</f>
        <v>Weesp</v>
      </c>
      <c r="H1389" s="9" t="str">
        <f>VLOOKUP($A1389,Basis!$A:$P,11,FALSE)</f>
        <v>REST</v>
      </c>
      <c r="I1389" s="9" t="str">
        <f>VLOOKUP($A1389,Basis!$A:$P,13,FALSE)</f>
        <v>Ondergronds</v>
      </c>
      <c r="J1389" s="9" t="str">
        <f>VLOOKUP($A1389,Basis!$A:$P,16,FALSE)</f>
        <v>HMISOL2021</v>
      </c>
    </row>
    <row r="1390" spans="1:10" x14ac:dyDescent="0.25">
      <c r="A1390" s="9" t="s">
        <v>4892</v>
      </c>
      <c r="B1390" s="9">
        <f>VLOOKUP($A1390,Basis!$A:$P,4,FALSE)</f>
        <v>52.319899999999997</v>
      </c>
      <c r="C1390" s="9">
        <f>VLOOKUP($A1390,Basis!$A:$P,5,FALSE)</f>
        <v>5.0319900000000004</v>
      </c>
      <c r="D1390" s="9" t="str">
        <f>VLOOKUP($A1390,Basis!$A:$P,6,FALSE)</f>
        <v>Fort Heemstedestraat</v>
      </c>
      <c r="E1390" s="9" t="str">
        <f>VLOOKUP($A1390,Basis!$A:$P,7,FALSE)</f>
        <v>71</v>
      </c>
      <c r="F1390" s="9" t="str">
        <f>VLOOKUP($A1390,Basis!$A:$P,8,FALSE)</f>
        <v>1384AW</v>
      </c>
      <c r="G1390" s="9" t="str">
        <f>VLOOKUP($A1390,Basis!$A:$P,9,FALSE)</f>
        <v>Weesp</v>
      </c>
      <c r="H1390" s="9" t="str">
        <f>VLOOKUP($A1390,Basis!$A:$P,11,FALSE)</f>
        <v>REST</v>
      </c>
      <c r="I1390" s="9" t="str">
        <f>VLOOKUP($A1390,Basis!$A:$P,13,FALSE)</f>
        <v>OGDUO</v>
      </c>
      <c r="J1390" s="9" t="str">
        <f>VLOOKUP($A1390,Basis!$A:$P,16,FALSE)</f>
        <v>HMIDUO2021</v>
      </c>
    </row>
    <row r="1391" spans="1:10" x14ac:dyDescent="0.25">
      <c r="A1391" s="9" t="s">
        <v>4164</v>
      </c>
      <c r="B1391" s="9">
        <f>VLOOKUP($A1391,Basis!$A:$P,4,FALSE)</f>
        <v>52.318882000000002</v>
      </c>
      <c r="C1391" s="9">
        <f>VLOOKUP($A1391,Basis!$A:$P,5,FALSE)</f>
        <v>5.0329259999999998</v>
      </c>
      <c r="D1391" s="9" t="str">
        <f>VLOOKUP($A1391,Basis!$A:$P,6,FALSE)</f>
        <v>Fort Heemstedestraat</v>
      </c>
      <c r="E1391" s="9" t="str">
        <f>VLOOKUP($A1391,Basis!$A:$P,7,FALSE)</f>
        <v>15</v>
      </c>
      <c r="F1391" s="9" t="str">
        <f>VLOOKUP($A1391,Basis!$A:$P,8,FALSE)</f>
        <v>1384AW</v>
      </c>
      <c r="G1391" s="9" t="str">
        <f>VLOOKUP($A1391,Basis!$A:$P,9,FALSE)</f>
        <v>Weesp</v>
      </c>
      <c r="H1391" s="9" t="str">
        <f>VLOOKUP($A1391,Basis!$A:$P,11,FALSE)</f>
        <v>REST</v>
      </c>
      <c r="I1391" s="9" t="str">
        <f>VLOOKUP($A1391,Basis!$A:$P,13,FALSE)</f>
        <v>OGDUO</v>
      </c>
      <c r="J1391" s="9" t="str">
        <f>VLOOKUP($A1391,Basis!$A:$P,16,FALSE)</f>
        <v>HMIDUO2021</v>
      </c>
    </row>
    <row r="1392" spans="1:10" x14ac:dyDescent="0.25">
      <c r="A1392" s="9" t="s">
        <v>4872</v>
      </c>
      <c r="B1392" s="9">
        <f>VLOOKUP($A1392,Basis!$A:$P,4,FALSE)</f>
        <v>52.319899999999997</v>
      </c>
      <c r="C1392" s="9">
        <f>VLOOKUP($A1392,Basis!$A:$P,5,FALSE)</f>
        <v>5.0319900000000004</v>
      </c>
      <c r="D1392" s="9" t="str">
        <f>VLOOKUP($A1392,Basis!$A:$P,6,FALSE)</f>
        <v>Fort Heemstedestraat</v>
      </c>
      <c r="E1392" s="9" t="str">
        <f>VLOOKUP($A1392,Basis!$A:$P,7,FALSE)</f>
        <v>71</v>
      </c>
      <c r="F1392" s="9" t="str">
        <f>VLOOKUP($A1392,Basis!$A:$P,8,FALSE)</f>
        <v>1384AW</v>
      </c>
      <c r="G1392" s="9" t="str">
        <f>VLOOKUP($A1392,Basis!$A:$P,9,FALSE)</f>
        <v>Weesp</v>
      </c>
      <c r="H1392" s="9" t="str">
        <f>VLOOKUP($A1392,Basis!$A:$P,11,FALSE)</f>
        <v>PMD</v>
      </c>
      <c r="I1392" s="9" t="str">
        <f>VLOOKUP($A1392,Basis!$A:$P,13,FALSE)</f>
        <v>OGDUO</v>
      </c>
      <c r="J1392" s="9" t="str">
        <f>VLOOKUP($A1392,Basis!$A:$P,16,FALSE)</f>
        <v>HMIDUO2021</v>
      </c>
    </row>
    <row r="1393" spans="1:10" x14ac:dyDescent="0.25">
      <c r="A1393" s="9" t="s">
        <v>4595</v>
      </c>
      <c r="B1393" s="9">
        <f>VLOOKUP($A1393,Basis!$A:$P,4,FALSE)</f>
        <v>52.319899999999997</v>
      </c>
      <c r="C1393" s="9">
        <f>VLOOKUP($A1393,Basis!$A:$P,5,FALSE)</f>
        <v>5.0319900000000004</v>
      </c>
      <c r="D1393" s="9" t="str">
        <f>VLOOKUP($A1393,Basis!$A:$P,6,FALSE)</f>
        <v>Fort Heemstedestraat</v>
      </c>
      <c r="E1393" s="9" t="str">
        <f>VLOOKUP($A1393,Basis!$A:$P,7,FALSE)</f>
        <v>71</v>
      </c>
      <c r="F1393" s="9" t="str">
        <f>VLOOKUP($A1393,Basis!$A:$P,8,FALSE)</f>
        <v>1384AW</v>
      </c>
      <c r="G1393" s="9" t="str">
        <f>VLOOKUP($A1393,Basis!$A:$P,9,FALSE)</f>
        <v>Weesp</v>
      </c>
      <c r="H1393" s="9" t="str">
        <f>VLOOKUP($A1393,Basis!$A:$P,11,FALSE)</f>
        <v>PMD</v>
      </c>
      <c r="I1393" s="9" t="str">
        <f>VLOOKUP($A1393,Basis!$A:$P,13,FALSE)</f>
        <v>Ondergronds</v>
      </c>
      <c r="J1393" s="9" t="str">
        <f>VLOOKUP($A1393,Basis!$A:$P,16,FALSE)</f>
        <v>HMISOL2021</v>
      </c>
    </row>
    <row r="1394" spans="1:10" x14ac:dyDescent="0.25">
      <c r="A1394" s="9" t="s">
        <v>4178</v>
      </c>
      <c r="B1394" s="9">
        <f>VLOOKUP($A1394,Basis!$A:$P,4,FALSE)</f>
        <v>52.318882000000002</v>
      </c>
      <c r="C1394" s="9">
        <f>VLOOKUP($A1394,Basis!$A:$P,5,FALSE)</f>
        <v>5.0329259999999998</v>
      </c>
      <c r="D1394" s="9" t="str">
        <f>VLOOKUP($A1394,Basis!$A:$P,6,FALSE)</f>
        <v>Fort Heemstedestraat</v>
      </c>
      <c r="E1394" s="9" t="str">
        <f>VLOOKUP($A1394,Basis!$A:$P,7,FALSE)</f>
        <v>15</v>
      </c>
      <c r="F1394" s="9" t="str">
        <f>VLOOKUP($A1394,Basis!$A:$P,8,FALSE)</f>
        <v>1384AW</v>
      </c>
      <c r="G1394" s="9" t="str">
        <f>VLOOKUP($A1394,Basis!$A:$P,9,FALSE)</f>
        <v>Weesp</v>
      </c>
      <c r="H1394" s="9" t="str">
        <f>VLOOKUP($A1394,Basis!$A:$P,11,FALSE)</f>
        <v>PMD</v>
      </c>
      <c r="I1394" s="9" t="str">
        <f>VLOOKUP($A1394,Basis!$A:$P,13,FALSE)</f>
        <v>OGDUO</v>
      </c>
      <c r="J1394" s="9" t="str">
        <f>VLOOKUP($A1394,Basis!$A:$P,16,FALSE)</f>
        <v>HMIDUO2021</v>
      </c>
    </row>
    <row r="1395" spans="1:10" x14ac:dyDescent="0.25">
      <c r="A1395" s="9" t="s">
        <v>5795</v>
      </c>
      <c r="B1395" s="9">
        <f>VLOOKUP($A1395,Basis!$A:$P,4,FALSE)</f>
        <v>52.260218000000002</v>
      </c>
      <c r="C1395" s="9">
        <f>VLOOKUP($A1395,Basis!$A:$P,5,FALSE)</f>
        <v>5.0447749999999996</v>
      </c>
      <c r="D1395" s="9" t="str">
        <f>VLOOKUP($A1395,Basis!$A:$P,6,FALSE)</f>
        <v>Overmeerseweg</v>
      </c>
      <c r="E1395" s="9" t="str">
        <f>VLOOKUP($A1395,Basis!$A:$P,7,FALSE)</f>
        <v>50</v>
      </c>
      <c r="F1395" s="9" t="str">
        <f>VLOOKUP($A1395,Basis!$A:$P,8,FALSE)</f>
        <v>1394BD</v>
      </c>
      <c r="G1395" s="9" t="str">
        <f>VLOOKUP($A1395,Basis!$A:$P,9,FALSE)</f>
        <v>Nederhorst den Berg</v>
      </c>
      <c r="H1395" s="9" t="str">
        <f>VLOOKUP($A1395,Basis!$A:$P,11,FALSE)</f>
        <v>GLAS</v>
      </c>
      <c r="I1395" s="9" t="str">
        <f>VLOOKUP($A1395,Basis!$A:$P,13,FALSE)</f>
        <v>Bovengronds</v>
      </c>
      <c r="J1395" s="9" t="str">
        <f>VLOOKUP($A1395,Basis!$A:$P,16,FALSE)</f>
        <v>Onbekend</v>
      </c>
    </row>
    <row r="1396" spans="1:10" x14ac:dyDescent="0.25">
      <c r="A1396" s="9" t="s">
        <v>4539</v>
      </c>
      <c r="B1396" s="9">
        <f>VLOOKUP($A1396,Basis!$A:$P,4,FALSE)</f>
        <v>52.265584599999997</v>
      </c>
      <c r="C1396" s="9">
        <f>VLOOKUP($A1396,Basis!$A:$P,5,FALSE)</f>
        <v>5.0454067</v>
      </c>
      <c r="D1396" s="9" t="str">
        <f>VLOOKUP($A1396,Basis!$A:$P,6,FALSE)</f>
        <v>Voorstraat</v>
      </c>
      <c r="E1396" s="9" t="str">
        <f>VLOOKUP($A1396,Basis!$A:$P,7,FALSE)</f>
        <v>35</v>
      </c>
      <c r="F1396" s="9" t="str">
        <f>VLOOKUP($A1396,Basis!$A:$P,8,FALSE)</f>
        <v>1394CT</v>
      </c>
      <c r="G1396" s="9" t="str">
        <f>VLOOKUP($A1396,Basis!$A:$P,9,FALSE)</f>
        <v>Nederhorst den berg</v>
      </c>
      <c r="H1396" s="9" t="str">
        <f>VLOOKUP($A1396,Basis!$A:$P,11,FALSE)</f>
        <v>GFT</v>
      </c>
      <c r="I1396" s="9" t="str">
        <f>VLOOKUP($A1396,Basis!$A:$P,13,FALSE)</f>
        <v>Bovengronds</v>
      </c>
      <c r="J1396" s="9" t="str">
        <f>VLOOKUP($A1396,Basis!$A:$P,16,FALSE)</f>
        <v>MCBG242022</v>
      </c>
    </row>
    <row r="1397" spans="1:10" x14ac:dyDescent="0.25">
      <c r="A1397" s="9" t="s">
        <v>4700</v>
      </c>
      <c r="B1397" s="9">
        <f>VLOOKUP($A1397,Basis!$A:$P,4,FALSE)</f>
        <v>52.265584599999997</v>
      </c>
      <c r="C1397" s="9">
        <f>VLOOKUP($A1397,Basis!$A:$P,5,FALSE)</f>
        <v>5.0454067</v>
      </c>
      <c r="D1397" s="9" t="str">
        <f>VLOOKUP($A1397,Basis!$A:$P,6,FALSE)</f>
        <v>Voorstraat</v>
      </c>
      <c r="E1397" s="9" t="str">
        <f>VLOOKUP($A1397,Basis!$A:$P,7,FALSE)</f>
        <v>35</v>
      </c>
      <c r="F1397" s="9" t="str">
        <f>VLOOKUP($A1397,Basis!$A:$P,8,FALSE)</f>
        <v>1394CT</v>
      </c>
      <c r="G1397" s="9" t="str">
        <f>VLOOKUP($A1397,Basis!$A:$P,9,FALSE)</f>
        <v>Nederhorst den Berg</v>
      </c>
      <c r="H1397" s="9" t="str">
        <f>VLOOKUP($A1397,Basis!$A:$P,11,FALSE)</f>
        <v>OPK</v>
      </c>
      <c r="I1397" s="9" t="str">
        <f>VLOOKUP($A1397,Basis!$A:$P,13,FALSE)</f>
        <v>Ondergronds</v>
      </c>
      <c r="J1397" s="9" t="str">
        <f>VLOOKUP($A1397,Basis!$A:$P,16,FALSE)</f>
        <v>HMISOL2022</v>
      </c>
    </row>
    <row r="1398" spans="1:10" x14ac:dyDescent="0.25">
      <c r="A1398" s="9" t="s">
        <v>4911</v>
      </c>
      <c r="B1398" s="9">
        <f>VLOOKUP($A1398,Basis!$A:$P,4,FALSE)</f>
        <v>52.265584599999997</v>
      </c>
      <c r="C1398" s="9">
        <f>VLOOKUP($A1398,Basis!$A:$P,5,FALSE)</f>
        <v>5.0454067</v>
      </c>
      <c r="D1398" s="9" t="str">
        <f>VLOOKUP($A1398,Basis!$A:$P,6,FALSE)</f>
        <v>Voorstraat</v>
      </c>
      <c r="E1398" s="9" t="str">
        <f>VLOOKUP($A1398,Basis!$A:$P,7,FALSE)</f>
        <v>35</v>
      </c>
      <c r="F1398" s="9" t="str">
        <f>VLOOKUP($A1398,Basis!$A:$P,8,FALSE)</f>
        <v>1394CT</v>
      </c>
      <c r="G1398" s="9" t="str">
        <f>VLOOKUP($A1398,Basis!$A:$P,9,FALSE)</f>
        <v>Nederhorst den Berg</v>
      </c>
      <c r="H1398" s="9" t="str">
        <f>VLOOKUP($A1398,Basis!$A:$P,11,FALSE)</f>
        <v>REST</v>
      </c>
      <c r="I1398" s="9" t="str">
        <f>VLOOKUP($A1398,Basis!$A:$P,13,FALSE)</f>
        <v>OGDUO</v>
      </c>
      <c r="J1398" s="9" t="str">
        <f>VLOOKUP($A1398,Basis!$A:$P,16,FALSE)</f>
        <v>HMIDUO2022</v>
      </c>
    </row>
    <row r="1399" spans="1:10" x14ac:dyDescent="0.25">
      <c r="A1399" s="9" t="s">
        <v>4636</v>
      </c>
      <c r="B1399" s="9">
        <f>VLOOKUP($A1399,Basis!$A:$P,4,FALSE)</f>
        <v>52.265584599999997</v>
      </c>
      <c r="C1399" s="9">
        <f>VLOOKUP($A1399,Basis!$A:$P,5,FALSE)</f>
        <v>5.0454067</v>
      </c>
      <c r="D1399" s="9" t="str">
        <f>VLOOKUP($A1399,Basis!$A:$P,6,FALSE)</f>
        <v>Voorstraat</v>
      </c>
      <c r="E1399" s="9" t="str">
        <f>VLOOKUP($A1399,Basis!$A:$P,7,FALSE)</f>
        <v>35</v>
      </c>
      <c r="F1399" s="9" t="str">
        <f>VLOOKUP($A1399,Basis!$A:$P,8,FALSE)</f>
        <v>1394CT</v>
      </c>
      <c r="G1399" s="9" t="str">
        <f>VLOOKUP($A1399,Basis!$A:$P,9,FALSE)</f>
        <v>Nederhorst den berg</v>
      </c>
      <c r="H1399" s="9" t="str">
        <f>VLOOKUP($A1399,Basis!$A:$P,11,FALSE)</f>
        <v>PMD</v>
      </c>
      <c r="I1399" s="9" t="str">
        <f>VLOOKUP($A1399,Basis!$A:$P,13,FALSE)</f>
        <v>OGDUO</v>
      </c>
      <c r="J1399" s="9" t="str">
        <f>VLOOKUP($A1399,Basis!$A:$P,16,FALSE)</f>
        <v>HMIDUO2022</v>
      </c>
    </row>
    <row r="1400" spans="1:10" x14ac:dyDescent="0.25">
      <c r="A1400" s="9" t="s">
        <v>3429</v>
      </c>
      <c r="B1400" s="9">
        <f>VLOOKUP($A1400,Basis!$A:$P,4,FALSE)</f>
        <v>52.263580807533401</v>
      </c>
      <c r="C1400" s="9">
        <f>VLOOKUP($A1400,Basis!$A:$P,5,FALSE)</f>
        <v>5.0416409969376801</v>
      </c>
      <c r="D1400" s="9" t="str">
        <f>VLOOKUP($A1400,Basis!$A:$P,6,FALSE)</f>
        <v>Jozef Israelslaan</v>
      </c>
      <c r="E1400" s="9" t="str">
        <f>VLOOKUP($A1400,Basis!$A:$P,7,FALSE)</f>
        <v>18</v>
      </c>
      <c r="F1400" s="9" t="str">
        <f>VLOOKUP($A1400,Basis!$A:$P,8,FALSE)</f>
        <v>1394EK</v>
      </c>
      <c r="G1400" s="9" t="str">
        <f>VLOOKUP($A1400,Basis!$A:$P,9,FALSE)</f>
        <v>Nederhorst den Berg</v>
      </c>
      <c r="H1400" s="9" t="str">
        <f>VLOOKUP($A1400,Basis!$A:$P,11,FALSE)</f>
        <v>REST</v>
      </c>
      <c r="I1400" s="9" t="str">
        <f>VLOOKUP($A1400,Basis!$A:$P,13,FALSE)</f>
        <v>Semi</v>
      </c>
      <c r="J1400" s="9" t="str">
        <f>VLOOKUP($A1400,Basis!$A:$P,16,FALSE)</f>
        <v>KIKSOL2014</v>
      </c>
    </row>
    <row r="1401" spans="1:10" x14ac:dyDescent="0.25">
      <c r="A1401" s="9" t="s">
        <v>5202</v>
      </c>
      <c r="B1401" s="9">
        <f>VLOOKUP($A1401,Basis!$A:$P,4,FALSE)</f>
        <v>52.264369000000002</v>
      </c>
      <c r="C1401" s="9">
        <f>VLOOKUP($A1401,Basis!$A:$P,5,FALSE)</f>
        <v>5.04542</v>
      </c>
      <c r="D1401" s="9" t="str">
        <f>VLOOKUP($A1401,Basis!$A:$P,6,FALSE)</f>
        <v>Dammerweg</v>
      </c>
      <c r="E1401" s="9" t="str">
        <f>VLOOKUP($A1401,Basis!$A:$P,7,FALSE)</f>
        <v>5</v>
      </c>
      <c r="F1401" s="9" t="str">
        <f>VLOOKUP($A1401,Basis!$A:$P,8,FALSE)</f>
        <v>1394GM</v>
      </c>
      <c r="G1401" s="9" t="str">
        <f>VLOOKUP($A1401,Basis!$A:$P,9,FALSE)</f>
        <v>Nederhorst den Berg</v>
      </c>
      <c r="H1401" s="9" t="str">
        <f>VLOOKUP($A1401,Basis!$A:$P,11,FALSE)</f>
        <v>GLAS</v>
      </c>
      <c r="I1401" s="9" t="str">
        <f>VLOOKUP($A1401,Basis!$A:$P,13,FALSE)</f>
        <v>Ondergronds</v>
      </c>
      <c r="J1401" s="9" t="str">
        <f>VLOOKUP($A1401,Basis!$A:$P,16,FALSE)</f>
        <v>Onbekend</v>
      </c>
    </row>
    <row r="1402" spans="1:10" x14ac:dyDescent="0.25">
      <c r="A1402" s="9" t="s">
        <v>5204</v>
      </c>
      <c r="B1402" s="9">
        <f>VLOOKUP($A1402,Basis!$A:$P,4,FALSE)</f>
        <v>52.264369000000002</v>
      </c>
      <c r="C1402" s="9">
        <f>VLOOKUP($A1402,Basis!$A:$P,5,FALSE)</f>
        <v>5.0454203</v>
      </c>
      <c r="D1402" s="9" t="str">
        <f>VLOOKUP($A1402,Basis!$A:$P,6,FALSE)</f>
        <v>Dammerweg</v>
      </c>
      <c r="E1402" s="9" t="str">
        <f>VLOOKUP($A1402,Basis!$A:$P,7,FALSE)</f>
        <v>5</v>
      </c>
      <c r="F1402" s="9" t="str">
        <f>VLOOKUP($A1402,Basis!$A:$P,8,FALSE)</f>
        <v>1394GM</v>
      </c>
      <c r="G1402" s="9" t="str">
        <f>VLOOKUP($A1402,Basis!$A:$P,9,FALSE)</f>
        <v>Nederhorst den Berg</v>
      </c>
      <c r="H1402" s="9" t="str">
        <f>VLOOKUP($A1402,Basis!$A:$P,11,FALSE)</f>
        <v>GLAS</v>
      </c>
      <c r="I1402" s="9" t="str">
        <f>VLOOKUP($A1402,Basis!$A:$P,13,FALSE)</f>
        <v>Ondergronds</v>
      </c>
      <c r="J1402" s="9" t="str">
        <f>VLOOKUP($A1402,Basis!$A:$P,16,FALSE)</f>
        <v>Onbekend</v>
      </c>
    </row>
    <row r="1403" spans="1:10" x14ac:dyDescent="0.25">
      <c r="A1403" s="9" t="s">
        <v>4259</v>
      </c>
      <c r="B1403" s="9">
        <f>VLOOKUP($A1403,Basis!$A:$P,4,FALSE)</f>
        <v>52.266888399999999</v>
      </c>
      <c r="C1403" s="9">
        <f>VLOOKUP($A1403,Basis!$A:$P,5,FALSE)</f>
        <v>5.0460583000000003</v>
      </c>
      <c r="D1403" s="9" t="str">
        <f>VLOOKUP($A1403,Basis!$A:$P,6,FALSE)</f>
        <v>Dammerweg</v>
      </c>
      <c r="E1403" s="9" t="str">
        <f>VLOOKUP($A1403,Basis!$A:$P,7,FALSE)</f>
        <v>15</v>
      </c>
      <c r="F1403" s="9" t="str">
        <f>VLOOKUP($A1403,Basis!$A:$P,8,FALSE)</f>
        <v>1394GM</v>
      </c>
      <c r="G1403" s="9" t="str">
        <f>VLOOKUP($A1403,Basis!$A:$P,9,FALSE)</f>
        <v>Nederhorst den Berg</v>
      </c>
      <c r="H1403" s="9" t="str">
        <f>VLOOKUP($A1403,Basis!$A:$P,11,FALSE)</f>
        <v>REST</v>
      </c>
      <c r="I1403" s="9" t="str">
        <f>VLOOKUP($A1403,Basis!$A:$P,13,FALSE)</f>
        <v>Semi</v>
      </c>
      <c r="J1403" s="9" t="str">
        <f>VLOOKUP($A1403,Basis!$A:$P,16,FALSE)</f>
        <v>KIKSOL2014</v>
      </c>
    </row>
    <row r="1404" spans="1:10" x14ac:dyDescent="0.25">
      <c r="A1404" s="9" t="s">
        <v>3797</v>
      </c>
      <c r="B1404" s="9">
        <f>VLOOKUP($A1404,Basis!$A:$P,4,FALSE)</f>
        <v>52.264491375584399</v>
      </c>
      <c r="C1404" s="9">
        <f>VLOOKUP($A1404,Basis!$A:$P,5,FALSE)</f>
        <v>5.0454446207778902</v>
      </c>
      <c r="D1404" s="9" t="str">
        <f>VLOOKUP($A1404,Basis!$A:$P,6,FALSE)</f>
        <v>Dammerweg</v>
      </c>
      <c r="E1404" s="9" t="str">
        <f>VLOOKUP($A1404,Basis!$A:$P,7,FALSE)</f>
        <v>5</v>
      </c>
      <c r="F1404" s="9" t="str">
        <f>VLOOKUP($A1404,Basis!$A:$P,8,FALSE)</f>
        <v>1394GM</v>
      </c>
      <c r="G1404" s="9" t="str">
        <f>VLOOKUP($A1404,Basis!$A:$P,9,FALSE)</f>
        <v>Nederhorst den Berg</v>
      </c>
      <c r="H1404" s="9" t="str">
        <f>VLOOKUP($A1404,Basis!$A:$P,11,FALSE)</f>
        <v>REST</v>
      </c>
      <c r="I1404" s="9" t="str">
        <f>VLOOKUP($A1404,Basis!$A:$P,13,FALSE)</f>
        <v>Ondergronds</v>
      </c>
      <c r="J1404" s="9" t="str">
        <f>VLOOKUP($A1404,Basis!$A:$P,16,FALSE)</f>
        <v>HMISOL2017</v>
      </c>
    </row>
    <row r="1405" spans="1:10" x14ac:dyDescent="0.25">
      <c r="A1405" s="9" t="s">
        <v>2709</v>
      </c>
      <c r="B1405" s="9">
        <f>VLOOKUP($A1405,Basis!$A:$P,4,FALSE)</f>
        <v>52.264422434430799</v>
      </c>
      <c r="C1405" s="9">
        <f>VLOOKUP($A1405,Basis!$A:$P,5,FALSE)</f>
        <v>5.0454522483097799</v>
      </c>
      <c r="D1405" s="9" t="str">
        <f>VLOOKUP($A1405,Basis!$A:$P,6,FALSE)</f>
        <v>Dammerweg</v>
      </c>
      <c r="E1405" s="9" t="str">
        <f>VLOOKUP($A1405,Basis!$A:$P,7,FALSE)</f>
        <v>5</v>
      </c>
      <c r="F1405" s="9" t="str">
        <f>VLOOKUP($A1405,Basis!$A:$P,8,FALSE)</f>
        <v>1394GM</v>
      </c>
      <c r="G1405" s="9" t="str">
        <f>VLOOKUP($A1405,Basis!$A:$P,9,FALSE)</f>
        <v>Nederhorst den Berg</v>
      </c>
      <c r="H1405" s="9" t="str">
        <f>VLOOKUP($A1405,Basis!$A:$P,11,FALSE)</f>
        <v>PMD</v>
      </c>
      <c r="I1405" s="9" t="str">
        <f>VLOOKUP($A1405,Basis!$A:$P,13,FALSE)</f>
        <v>Ondergronds</v>
      </c>
      <c r="J1405" s="9" t="str">
        <f>VLOOKUP($A1405,Basis!$A:$P,16,FALSE)</f>
        <v>HMISOL2018</v>
      </c>
    </row>
    <row r="1406" spans="1:10" x14ac:dyDescent="0.25">
      <c r="A1406" s="9" t="s">
        <v>5800</v>
      </c>
      <c r="B1406" s="9">
        <f>VLOOKUP($A1406,Basis!$A:$P,4,FALSE)</f>
        <v>52.275933999999999</v>
      </c>
      <c r="C1406" s="9">
        <f>VLOOKUP($A1406,Basis!$A:$P,5,FALSE)</f>
        <v>5.0483190000000002</v>
      </c>
      <c r="D1406" s="9" t="str">
        <f>VLOOKUP($A1406,Basis!$A:$P,6,FALSE)</f>
        <v>Dammerweg</v>
      </c>
      <c r="E1406" s="9" t="str">
        <f>VLOOKUP($A1406,Basis!$A:$P,7,FALSE)</f>
        <v>103</v>
      </c>
      <c r="F1406" s="9" t="str">
        <f>VLOOKUP($A1406,Basis!$A:$P,8,FALSE)</f>
        <v>1394GT</v>
      </c>
      <c r="G1406" s="9" t="str">
        <f>VLOOKUP($A1406,Basis!$A:$P,9,FALSE)</f>
        <v>Nederhorst den Berg</v>
      </c>
      <c r="H1406" s="9" t="str">
        <f>VLOOKUP($A1406,Basis!$A:$P,11,FALSE)</f>
        <v>GLAS</v>
      </c>
      <c r="I1406" s="9" t="str">
        <f>VLOOKUP($A1406,Basis!$A:$P,13,FALSE)</f>
        <v>Bovengronds</v>
      </c>
      <c r="J1406" s="9" t="str">
        <f>VLOOKUP($A1406,Basis!$A:$P,16,FALSE)</f>
        <v>Onbekend</v>
      </c>
    </row>
    <row r="1407" spans="1:10" x14ac:dyDescent="0.25">
      <c r="A1407" s="9" t="s">
        <v>5206</v>
      </c>
      <c r="B1407" s="9">
        <f>VLOOKUP($A1407,Basis!$A:$P,4,FALSE)</f>
        <v>52.252791000000002</v>
      </c>
      <c r="C1407" s="9">
        <f>VLOOKUP($A1407,Basis!$A:$P,5,FALSE)</f>
        <v>5.0468999999999999</v>
      </c>
      <c r="D1407" s="9" t="str">
        <f>VLOOKUP($A1407,Basis!$A:$P,6,FALSE)</f>
        <v>Meerhoekweg</v>
      </c>
      <c r="E1407" s="9" t="str">
        <f>VLOOKUP($A1407,Basis!$A:$P,7,FALSE)</f>
        <v>10A</v>
      </c>
      <c r="F1407" s="9" t="str">
        <f>VLOOKUP($A1407,Basis!$A:$P,8,FALSE)</f>
        <v>1394JJ</v>
      </c>
      <c r="G1407" s="9" t="str">
        <f>VLOOKUP($A1407,Basis!$A:$P,9,FALSE)</f>
        <v>Nederhorst den Berg</v>
      </c>
      <c r="H1407" s="9" t="str">
        <f>VLOOKUP($A1407,Basis!$A:$P,11,FALSE)</f>
        <v>GLAS</v>
      </c>
      <c r="I1407" s="9" t="str">
        <f>VLOOKUP($A1407,Basis!$A:$P,13,FALSE)</f>
        <v>Bovengronds</v>
      </c>
      <c r="J1407" s="9" t="str">
        <f>VLOOKUP($A1407,Basis!$A:$P,16,FALSE)</f>
        <v>Onbekend</v>
      </c>
    </row>
    <row r="1408" spans="1:10" x14ac:dyDescent="0.25">
      <c r="A1408" s="9" t="s">
        <v>6048</v>
      </c>
      <c r="B1408" s="9">
        <f>VLOOKUP($A1408,Basis!$A:$P,4,FALSE)</f>
        <v>52.252726099999997</v>
      </c>
      <c r="C1408" s="9">
        <f>VLOOKUP($A1408,Basis!$A:$P,5,FALSE)</f>
        <v>5.0468785</v>
      </c>
      <c r="D1408" s="9" t="str">
        <f>VLOOKUP($A1408,Basis!$A:$P,6,FALSE)</f>
        <v>Meerhoekweg</v>
      </c>
      <c r="E1408" s="9" t="str">
        <f>VLOOKUP($A1408,Basis!$A:$P,7,FALSE)</f>
        <v>10A</v>
      </c>
      <c r="F1408" s="9" t="str">
        <f>VLOOKUP($A1408,Basis!$A:$P,8,FALSE)</f>
        <v>1394JJ</v>
      </c>
      <c r="G1408" s="9" t="str">
        <f>VLOOKUP($A1408,Basis!$A:$P,9,FALSE)</f>
        <v>Nederhorst den Berg</v>
      </c>
      <c r="H1408" s="9" t="str">
        <f>VLOOKUP($A1408,Basis!$A:$P,11,FALSE)</f>
        <v>PMD</v>
      </c>
      <c r="I1408" s="9" t="str">
        <f>VLOOKUP($A1408,Basis!$A:$P,13,FALSE)</f>
        <v>Bovengronds</v>
      </c>
      <c r="J1408" s="9" t="str">
        <f>VLOOKUP($A1408,Basis!$A:$P,16,FALSE)</f>
        <v>BAMBOV2014</v>
      </c>
    </row>
    <row r="1409" spans="1:10" x14ac:dyDescent="0.25">
      <c r="A1409" s="9" t="s">
        <v>1441</v>
      </c>
      <c r="B1409" s="9">
        <f>VLOOKUP($A1409,Basis!$A:$P,4,FALSE)</f>
        <v>52.2523803710938</v>
      </c>
      <c r="C1409" s="9">
        <f>VLOOKUP($A1409,Basis!$A:$P,5,FALSE)</f>
        <v>5.0463838577270499</v>
      </c>
      <c r="D1409" s="9" t="str">
        <f>VLOOKUP($A1409,Basis!$A:$P,6,FALSE)</f>
        <v>Meidoornhof</v>
      </c>
      <c r="E1409" s="9" t="str">
        <f>VLOOKUP($A1409,Basis!$A:$P,7,FALSE)</f>
        <v>3</v>
      </c>
      <c r="F1409" s="9" t="str">
        <f>VLOOKUP($A1409,Basis!$A:$P,8,FALSE)</f>
        <v>1394JP</v>
      </c>
      <c r="G1409" s="9" t="str">
        <f>VLOOKUP($A1409,Basis!$A:$P,9,FALSE)</f>
        <v>Nederhorst den Berg</v>
      </c>
      <c r="H1409" s="9" t="str">
        <f>VLOOKUP($A1409,Basis!$A:$P,11,FALSE)</f>
        <v>GFT</v>
      </c>
      <c r="I1409" s="9" t="str">
        <f>VLOOKUP($A1409,Basis!$A:$P,13,FALSE)</f>
        <v>Bovengronds</v>
      </c>
      <c r="J1409" s="9" t="str">
        <f>VLOOKUP($A1409,Basis!$A:$P,16,FALSE)</f>
        <v>MCBG242019</v>
      </c>
    </row>
    <row r="1410" spans="1:10" x14ac:dyDescent="0.25">
      <c r="A1410" s="9" t="s">
        <v>3873</v>
      </c>
      <c r="B1410" s="9">
        <f>VLOOKUP($A1410,Basis!$A:$P,4,FALSE)</f>
        <v>52.252379232134899</v>
      </c>
      <c r="C1410" s="9">
        <f>VLOOKUP($A1410,Basis!$A:$P,5,FALSE)</f>
        <v>5.0463837292092304</v>
      </c>
      <c r="D1410" s="9" t="str">
        <f>VLOOKUP($A1410,Basis!$A:$P,6,FALSE)</f>
        <v>Meidoornhof</v>
      </c>
      <c r="E1410" s="9" t="str">
        <f>VLOOKUP($A1410,Basis!$A:$P,7,FALSE)</f>
        <v>3</v>
      </c>
      <c r="F1410" s="9" t="str">
        <f>VLOOKUP($A1410,Basis!$A:$P,8,FALSE)</f>
        <v>1394JP</v>
      </c>
      <c r="G1410" s="9" t="str">
        <f>VLOOKUP($A1410,Basis!$A:$P,9,FALSE)</f>
        <v>Nederhorst den Berg</v>
      </c>
      <c r="H1410" s="9" t="str">
        <f>VLOOKUP($A1410,Basis!$A:$P,11,FALSE)</f>
        <v>REST</v>
      </c>
      <c r="I1410" s="9" t="str">
        <f>VLOOKUP($A1410,Basis!$A:$P,13,FALSE)</f>
        <v>OGDUO</v>
      </c>
      <c r="J1410" s="9" t="str">
        <f>VLOOKUP($A1410,Basis!$A:$P,16,FALSE)</f>
        <v>HMIDUO2019</v>
      </c>
    </row>
    <row r="1411" spans="1:10" x14ac:dyDescent="0.25">
      <c r="A1411" s="9" t="s">
        <v>747</v>
      </c>
      <c r="B1411" s="9">
        <f>VLOOKUP($A1411,Basis!$A:$P,4,FALSE)</f>
        <v>52.2523803710938</v>
      </c>
      <c r="C1411" s="9">
        <f>VLOOKUP($A1411,Basis!$A:$P,5,FALSE)</f>
        <v>5.0463838577270499</v>
      </c>
      <c r="D1411" s="9" t="str">
        <f>VLOOKUP($A1411,Basis!$A:$P,6,FALSE)</f>
        <v>Meidoornhof</v>
      </c>
      <c r="E1411" s="9" t="str">
        <f>VLOOKUP($A1411,Basis!$A:$P,7,FALSE)</f>
        <v>3</v>
      </c>
      <c r="F1411" s="9" t="str">
        <f>VLOOKUP($A1411,Basis!$A:$P,8,FALSE)</f>
        <v>1394JP</v>
      </c>
      <c r="G1411" s="9" t="str">
        <f>VLOOKUP($A1411,Basis!$A:$P,9,FALSE)</f>
        <v>Nederhorst den Berg</v>
      </c>
      <c r="H1411" s="9" t="str">
        <f>VLOOKUP($A1411,Basis!$A:$P,11,FALSE)</f>
        <v>PMD</v>
      </c>
      <c r="I1411" s="9" t="str">
        <f>VLOOKUP($A1411,Basis!$A:$P,13,FALSE)</f>
        <v>OGDUO</v>
      </c>
      <c r="J1411" s="9" t="str">
        <f>VLOOKUP($A1411,Basis!$A:$P,16,FALSE)</f>
        <v>HMIDUO2019</v>
      </c>
    </row>
    <row r="1412" spans="1:10" x14ac:dyDescent="0.25">
      <c r="A1412" s="9" t="s">
        <v>3333</v>
      </c>
      <c r="B1412" s="9">
        <f>VLOOKUP($A1412,Basis!$A:$P,4,FALSE)</f>
        <v>52.249463126111998</v>
      </c>
      <c r="C1412" s="9">
        <f>VLOOKUP($A1412,Basis!$A:$P,5,FALSE)</f>
        <v>5.0478544179397096</v>
      </c>
      <c r="D1412" s="9" t="str">
        <f>VLOOKUP($A1412,Basis!$A:$P,6,FALSE)</f>
        <v>Wilgenlaan</v>
      </c>
      <c r="E1412" s="9" t="str">
        <f>VLOOKUP($A1412,Basis!$A:$P,7,FALSE)</f>
        <v>1</v>
      </c>
      <c r="F1412" s="9" t="str">
        <f>VLOOKUP($A1412,Basis!$A:$P,8,FALSE)</f>
        <v>1394JS</v>
      </c>
      <c r="G1412" s="9" t="str">
        <f>VLOOKUP($A1412,Basis!$A:$P,9,FALSE)</f>
        <v>Nederhorst den Berg</v>
      </c>
      <c r="H1412" s="9" t="str">
        <f>VLOOKUP($A1412,Basis!$A:$P,11,FALSE)</f>
        <v>REST</v>
      </c>
      <c r="I1412" s="9" t="str">
        <f>VLOOKUP($A1412,Basis!$A:$P,13,FALSE)</f>
        <v>Ondergronds</v>
      </c>
      <c r="J1412" s="9" t="str">
        <f>VLOOKUP($A1412,Basis!$A:$P,16,FALSE)</f>
        <v>HMISOL2016</v>
      </c>
    </row>
    <row r="1413" spans="1:10" x14ac:dyDescent="0.25">
      <c r="A1413" s="9" t="s">
        <v>3343</v>
      </c>
      <c r="B1413" s="9">
        <f>VLOOKUP($A1413,Basis!$A:$P,4,FALSE)</f>
        <v>52.250802428510298</v>
      </c>
      <c r="C1413" s="9">
        <f>VLOOKUP($A1413,Basis!$A:$P,5,FALSE)</f>
        <v>5.0486197695183099</v>
      </c>
      <c r="D1413" s="9" t="str">
        <f>VLOOKUP($A1413,Basis!$A:$P,6,FALSE)</f>
        <v>Olmenlaan</v>
      </c>
      <c r="E1413" s="9" t="str">
        <f>VLOOKUP($A1413,Basis!$A:$P,7,FALSE)</f>
        <v>23</v>
      </c>
      <c r="F1413" s="9" t="str">
        <f>VLOOKUP($A1413,Basis!$A:$P,8,FALSE)</f>
        <v>1394JT</v>
      </c>
      <c r="G1413" s="9" t="str">
        <f>VLOOKUP($A1413,Basis!$A:$P,9,FALSE)</f>
        <v>Nederhorst den Berg</v>
      </c>
      <c r="H1413" s="9" t="str">
        <f>VLOOKUP($A1413,Basis!$A:$P,11,FALSE)</f>
        <v>REST</v>
      </c>
      <c r="I1413" s="9" t="str">
        <f>VLOOKUP($A1413,Basis!$A:$P,13,FALSE)</f>
        <v>Ondergronds</v>
      </c>
      <c r="J1413" s="9" t="str">
        <f>VLOOKUP($A1413,Basis!$A:$P,16,FALSE)</f>
        <v>HMISOL2016</v>
      </c>
    </row>
    <row r="1414" spans="1:10" x14ac:dyDescent="0.25">
      <c r="A1414" s="9" t="s">
        <v>3338</v>
      </c>
      <c r="B1414" s="9">
        <f>VLOOKUP($A1414,Basis!$A:$P,4,FALSE)</f>
        <v>52.250736630570401</v>
      </c>
      <c r="C1414" s="9">
        <f>VLOOKUP($A1414,Basis!$A:$P,5,FALSE)</f>
        <v>5.0461520534055699</v>
      </c>
      <c r="D1414" s="9" t="str">
        <f>VLOOKUP($A1414,Basis!$A:$P,6,FALSE)</f>
        <v>Cederlaan</v>
      </c>
      <c r="E1414" s="9" t="str">
        <f>VLOOKUP($A1414,Basis!$A:$P,7,FALSE)</f>
        <v>6</v>
      </c>
      <c r="F1414" s="9" t="str">
        <f>VLOOKUP($A1414,Basis!$A:$P,8,FALSE)</f>
        <v>1394JV</v>
      </c>
      <c r="G1414" s="9" t="str">
        <f>VLOOKUP($A1414,Basis!$A:$P,9,FALSE)</f>
        <v>Nederhorst den Berg</v>
      </c>
      <c r="H1414" s="9" t="str">
        <f>VLOOKUP($A1414,Basis!$A:$P,11,FALSE)</f>
        <v>REST</v>
      </c>
      <c r="I1414" s="9" t="str">
        <f>VLOOKUP($A1414,Basis!$A:$P,13,FALSE)</f>
        <v>Ondergronds</v>
      </c>
      <c r="J1414" s="9" t="str">
        <f>VLOOKUP($A1414,Basis!$A:$P,16,FALSE)</f>
        <v>HMISOL2016</v>
      </c>
    </row>
    <row r="1415" spans="1:10" x14ac:dyDescent="0.25">
      <c r="A1415" s="9" t="s">
        <v>4504</v>
      </c>
      <c r="B1415" s="9">
        <f>VLOOKUP($A1415,Basis!$A:$P,4,FALSE)</f>
        <v>52.255896</v>
      </c>
      <c r="C1415" s="9">
        <f>VLOOKUP($A1415,Basis!$A:$P,5,FALSE)</f>
        <v>5.0482670000000001</v>
      </c>
      <c r="D1415" s="9" t="str">
        <f>VLOOKUP($A1415,Basis!$A:$P,6,FALSE)</f>
        <v>De Kooi</v>
      </c>
      <c r="E1415" s="9" t="str">
        <f>VLOOKUP($A1415,Basis!$A:$P,7,FALSE)</f>
        <v>3</v>
      </c>
      <c r="F1415" s="9" t="str">
        <f>VLOOKUP($A1415,Basis!$A:$P,8,FALSE)</f>
        <v>1394NE</v>
      </c>
      <c r="G1415" s="9" t="str">
        <f>VLOOKUP($A1415,Basis!$A:$P,9,FALSE)</f>
        <v>Nederhorst den Berg</v>
      </c>
      <c r="H1415" s="9" t="str">
        <f>VLOOKUP($A1415,Basis!$A:$P,11,FALSE)</f>
        <v>GFT</v>
      </c>
      <c r="I1415" s="9" t="str">
        <f>VLOOKUP($A1415,Basis!$A:$P,13,FALSE)</f>
        <v>Bovengronds</v>
      </c>
      <c r="J1415" s="9" t="str">
        <f>VLOOKUP($A1415,Basis!$A:$P,16,FALSE)</f>
        <v>MCBG242022</v>
      </c>
    </row>
    <row r="1416" spans="1:10" x14ac:dyDescent="0.25">
      <c r="A1416" s="9" t="s">
        <v>4649</v>
      </c>
      <c r="B1416" s="9">
        <f>VLOOKUP($A1416,Basis!$A:$P,4,FALSE)</f>
        <v>52.255896</v>
      </c>
      <c r="C1416" s="9">
        <f>VLOOKUP($A1416,Basis!$A:$P,5,FALSE)</f>
        <v>5.0482670000000001</v>
      </c>
      <c r="D1416" s="9" t="str">
        <f>VLOOKUP($A1416,Basis!$A:$P,6,FALSE)</f>
        <v>De Kooi</v>
      </c>
      <c r="E1416" s="9" t="str">
        <f>VLOOKUP($A1416,Basis!$A:$P,7,FALSE)</f>
        <v>3</v>
      </c>
      <c r="F1416" s="9" t="str">
        <f>VLOOKUP($A1416,Basis!$A:$P,8,FALSE)</f>
        <v>1394NE</v>
      </c>
      <c r="G1416" s="9" t="str">
        <f>VLOOKUP($A1416,Basis!$A:$P,9,FALSE)</f>
        <v>Nederhorst den Berg</v>
      </c>
      <c r="H1416" s="9" t="str">
        <f>VLOOKUP($A1416,Basis!$A:$P,11,FALSE)</f>
        <v>OPK</v>
      </c>
      <c r="I1416" s="9" t="str">
        <f>VLOOKUP($A1416,Basis!$A:$P,13,FALSE)</f>
        <v>Ondergronds</v>
      </c>
      <c r="J1416" s="9" t="str">
        <f>VLOOKUP($A1416,Basis!$A:$P,16,FALSE)</f>
        <v>HMISOL2022</v>
      </c>
    </row>
    <row r="1417" spans="1:10" x14ac:dyDescent="0.25">
      <c r="A1417" s="9" t="s">
        <v>3738</v>
      </c>
      <c r="B1417" s="9">
        <f>VLOOKUP($A1417,Basis!$A:$P,4,FALSE)</f>
        <v>52.255896</v>
      </c>
      <c r="C1417" s="9">
        <f>VLOOKUP($A1417,Basis!$A:$P,5,FALSE)</f>
        <v>5.0482670000000001</v>
      </c>
      <c r="D1417" s="9" t="str">
        <f>VLOOKUP($A1417,Basis!$A:$P,6,FALSE)</f>
        <v>De Kooi</v>
      </c>
      <c r="E1417" s="9" t="str">
        <f>VLOOKUP($A1417,Basis!$A:$P,7,FALSE)</f>
        <v>3</v>
      </c>
      <c r="F1417" s="9" t="str">
        <f>VLOOKUP($A1417,Basis!$A:$P,8,FALSE)</f>
        <v>1394NE</v>
      </c>
      <c r="G1417" s="9" t="str">
        <f>VLOOKUP($A1417,Basis!$A:$P,9,FALSE)</f>
        <v>Nederhorst den Berg</v>
      </c>
      <c r="H1417" s="9" t="str">
        <f>VLOOKUP($A1417,Basis!$A:$P,11,FALSE)</f>
        <v>REST</v>
      </c>
      <c r="I1417" s="9" t="str">
        <f>VLOOKUP($A1417,Basis!$A:$P,13,FALSE)</f>
        <v>OGDUO</v>
      </c>
      <c r="J1417" s="9" t="str">
        <f>VLOOKUP($A1417,Basis!$A:$P,16,FALSE)</f>
        <v>HMIDUO2022</v>
      </c>
    </row>
    <row r="1418" spans="1:10" x14ac:dyDescent="0.25">
      <c r="A1418" s="9" t="s">
        <v>3723</v>
      </c>
      <c r="B1418" s="9">
        <f>VLOOKUP($A1418,Basis!$A:$P,4,FALSE)</f>
        <v>52.255991245668604</v>
      </c>
      <c r="C1418" s="9">
        <f>VLOOKUP($A1418,Basis!$A:$P,5,FALSE)</f>
        <v>5.0482692383276699</v>
      </c>
      <c r="D1418" s="9" t="str">
        <f>VLOOKUP($A1418,Basis!$A:$P,6,FALSE)</f>
        <v>De Kooi</v>
      </c>
      <c r="E1418" s="9" t="str">
        <f>VLOOKUP($A1418,Basis!$A:$P,7,FALSE)</f>
        <v>3</v>
      </c>
      <c r="F1418" s="9" t="str">
        <f>VLOOKUP($A1418,Basis!$A:$P,8,FALSE)</f>
        <v>1394NE</v>
      </c>
      <c r="G1418" s="9" t="str">
        <f>VLOOKUP($A1418,Basis!$A:$P,9,FALSE)</f>
        <v>Nederhorst den Berg</v>
      </c>
      <c r="H1418" s="9" t="str">
        <f>VLOOKUP($A1418,Basis!$A:$P,11,FALSE)</f>
        <v>PMD</v>
      </c>
      <c r="I1418" s="9" t="str">
        <f>VLOOKUP($A1418,Basis!$A:$P,13,FALSE)</f>
        <v>OGDUO</v>
      </c>
      <c r="J1418" s="9" t="str">
        <f>VLOOKUP($A1418,Basis!$A:$P,16,FALSE)</f>
        <v>HMIDUO2022</v>
      </c>
    </row>
    <row r="1419" spans="1:10" x14ac:dyDescent="0.25">
      <c r="A1419" s="9" t="s">
        <v>5434</v>
      </c>
      <c r="B1419" s="9">
        <f>VLOOKUP($A1419,Basis!$A:$P,4,FALSE)</f>
        <v>52.326436989999998</v>
      </c>
      <c r="C1419" s="9">
        <f>VLOOKUP($A1419,Basis!$A:$P,5,FALSE)</f>
        <v>5.0671999899999998</v>
      </c>
      <c r="D1419" s="9" t="str">
        <f>VLOOKUP($A1419,Basis!$A:$P,6,FALSE)</f>
        <v>Herengracht</v>
      </c>
      <c r="E1419" s="9" t="str">
        <f>VLOOKUP($A1419,Basis!$A:$P,7,FALSE)</f>
        <v>119</v>
      </c>
      <c r="F1419" s="9" t="str">
        <f>VLOOKUP($A1419,Basis!$A:$P,8,FALSE)</f>
        <v>1398AE</v>
      </c>
      <c r="G1419" s="9" t="str">
        <f>VLOOKUP($A1419,Basis!$A:$P,9,FALSE)</f>
        <v>Muiden</v>
      </c>
      <c r="H1419" s="9" t="str">
        <f>VLOOKUP($A1419,Basis!$A:$P,11,FALSE)</f>
        <v>GLAS</v>
      </c>
      <c r="I1419" s="9" t="str">
        <f>VLOOKUP($A1419,Basis!$A:$P,13,FALSE)</f>
        <v>Ondergronds</v>
      </c>
      <c r="J1419" s="9" t="str">
        <f>VLOOKUP($A1419,Basis!$A:$P,16,FALSE)</f>
        <v>Onbekend</v>
      </c>
    </row>
    <row r="1420" spans="1:10" x14ac:dyDescent="0.25">
      <c r="A1420" s="9" t="s">
        <v>5454</v>
      </c>
      <c r="B1420" s="9">
        <f>VLOOKUP($A1420,Basis!$A:$P,4,FALSE)</f>
        <v>52.332532</v>
      </c>
      <c r="C1420" s="9">
        <f>VLOOKUP($A1420,Basis!$A:$P,5,FALSE)</f>
        <v>5.0530559999999998</v>
      </c>
      <c r="D1420" s="9" t="str">
        <f>VLOOKUP($A1420,Basis!$A:$P,6,FALSE)</f>
        <v>Kruitpad</v>
      </c>
      <c r="E1420" s="9" t="str">
        <f>VLOOKUP($A1420,Basis!$A:$P,7,FALSE)</f>
        <v>15</v>
      </c>
      <c r="F1420" s="9" t="str">
        <f>VLOOKUP($A1420,Basis!$A:$P,8,FALSE)</f>
        <v>1398CP</v>
      </c>
      <c r="G1420" s="9" t="str">
        <f>VLOOKUP($A1420,Basis!$A:$P,9,FALSE)</f>
        <v>Muiden</v>
      </c>
      <c r="H1420" s="9" t="str">
        <f>VLOOKUP($A1420,Basis!$A:$P,11,FALSE)</f>
        <v>GLAS</v>
      </c>
      <c r="I1420" s="9" t="str">
        <f>VLOOKUP($A1420,Basis!$A:$P,13,FALSE)</f>
        <v>Bovengronds</v>
      </c>
      <c r="J1420" s="9" t="str">
        <f>VLOOKUP($A1420,Basis!$A:$P,16,FALSE)</f>
        <v>Onbekend</v>
      </c>
    </row>
    <row r="1421" spans="1:10" x14ac:dyDescent="0.25">
      <c r="A1421" s="9" t="s">
        <v>5449</v>
      </c>
      <c r="B1421" s="9">
        <f>VLOOKUP($A1421,Basis!$A:$P,4,FALSE)</f>
        <v>52.332532</v>
      </c>
      <c r="C1421" s="9">
        <f>VLOOKUP($A1421,Basis!$A:$P,5,FALSE)</f>
        <v>5.0530559999999998</v>
      </c>
      <c r="D1421" s="9" t="str">
        <f>VLOOKUP($A1421,Basis!$A:$P,6,FALSE)</f>
        <v>Kruitpad</v>
      </c>
      <c r="E1421" s="9" t="str">
        <f>VLOOKUP($A1421,Basis!$A:$P,7,FALSE)</f>
        <v>15</v>
      </c>
      <c r="F1421" s="9" t="str">
        <f>VLOOKUP($A1421,Basis!$A:$P,8,FALSE)</f>
        <v>1398CP</v>
      </c>
      <c r="G1421" s="9" t="str">
        <f>VLOOKUP($A1421,Basis!$A:$P,9,FALSE)</f>
        <v>Muiden</v>
      </c>
      <c r="H1421" s="9" t="str">
        <f>VLOOKUP($A1421,Basis!$A:$P,11,FALSE)</f>
        <v>GLAS</v>
      </c>
      <c r="I1421" s="9" t="str">
        <f>VLOOKUP($A1421,Basis!$A:$P,13,FALSE)</f>
        <v>Bovengronds</v>
      </c>
      <c r="J1421" s="9" t="str">
        <f>VLOOKUP($A1421,Basis!$A:$P,16,FALSE)</f>
        <v>Onbekend</v>
      </c>
    </row>
    <row r="1422" spans="1:10" x14ac:dyDescent="0.25">
      <c r="A1422" s="9" t="s">
        <v>5456</v>
      </c>
      <c r="B1422" s="9">
        <f>VLOOKUP($A1422,Basis!$A:$P,4,FALSE)</f>
        <v>52.332532</v>
      </c>
      <c r="C1422" s="9">
        <f>VLOOKUP($A1422,Basis!$A:$P,5,FALSE)</f>
        <v>5.0530559999999998</v>
      </c>
      <c r="D1422" s="9" t="str">
        <f>VLOOKUP($A1422,Basis!$A:$P,6,FALSE)</f>
        <v>Kruitpad</v>
      </c>
      <c r="E1422" s="9" t="str">
        <f>VLOOKUP($A1422,Basis!$A:$P,7,FALSE)</f>
        <v>15</v>
      </c>
      <c r="F1422" s="9" t="str">
        <f>VLOOKUP($A1422,Basis!$A:$P,8,FALSE)</f>
        <v>1398CP</v>
      </c>
      <c r="G1422" s="9" t="str">
        <f>VLOOKUP($A1422,Basis!$A:$P,9,FALSE)</f>
        <v>Muiden</v>
      </c>
      <c r="H1422" s="9" t="str">
        <f>VLOOKUP($A1422,Basis!$A:$P,11,FALSE)</f>
        <v>GLAS</v>
      </c>
      <c r="I1422" s="9" t="str">
        <f>VLOOKUP($A1422,Basis!$A:$P,13,FALSE)</f>
        <v>Bovengronds</v>
      </c>
      <c r="J1422" s="9" t="str">
        <f>VLOOKUP($A1422,Basis!$A:$P,16,FALSE)</f>
        <v>Onbekend</v>
      </c>
    </row>
    <row r="1423" spans="1:10" x14ac:dyDescent="0.25">
      <c r="A1423" s="9" t="s">
        <v>1031</v>
      </c>
      <c r="B1423" s="9">
        <f>VLOOKUP($A1423,Basis!$A:$P,4,FALSE)</f>
        <v>52.334987640380902</v>
      </c>
      <c r="C1423" s="9">
        <f>VLOOKUP($A1423,Basis!$A:$P,5,FALSE)</f>
        <v>5.0604195594787598</v>
      </c>
      <c r="D1423" s="9" t="str">
        <f>VLOOKUP($A1423,Basis!$A:$P,6,FALSE)</f>
        <v>Rietpolderlaan</v>
      </c>
      <c r="E1423" s="9" t="str">
        <f>VLOOKUP($A1423,Basis!$A:$P,7,FALSE)</f>
        <v>46</v>
      </c>
      <c r="F1423" s="9" t="str">
        <f>VLOOKUP($A1423,Basis!$A:$P,8,FALSE)</f>
        <v>1398DC</v>
      </c>
      <c r="G1423" s="9" t="str">
        <f>VLOOKUP($A1423,Basis!$A:$P,9,FALSE)</f>
        <v>Muiden</v>
      </c>
      <c r="H1423" s="9" t="str">
        <f>VLOOKUP($A1423,Basis!$A:$P,11,FALSE)</f>
        <v>GFT</v>
      </c>
      <c r="I1423" s="9" t="str">
        <f>VLOOKUP($A1423,Basis!$A:$P,13,FALSE)</f>
        <v>OGDUO</v>
      </c>
      <c r="J1423" s="9" t="str">
        <f>VLOOKUP($A1423,Basis!$A:$P,16,FALSE)</f>
        <v>HMIDUO2020</v>
      </c>
    </row>
    <row r="1424" spans="1:10" x14ac:dyDescent="0.25">
      <c r="A1424" s="9" t="s">
        <v>1037</v>
      </c>
      <c r="B1424" s="9">
        <f>VLOOKUP($A1424,Basis!$A:$P,4,FALSE)</f>
        <v>52.334987640380902</v>
      </c>
      <c r="C1424" s="9">
        <f>VLOOKUP($A1424,Basis!$A:$P,5,FALSE)</f>
        <v>5.0604190826415998</v>
      </c>
      <c r="D1424" s="9" t="str">
        <f>VLOOKUP($A1424,Basis!$A:$P,6,FALSE)</f>
        <v>Rietpolderlaan</v>
      </c>
      <c r="E1424" s="9" t="str">
        <f>VLOOKUP($A1424,Basis!$A:$P,7,FALSE)</f>
        <v>46</v>
      </c>
      <c r="F1424" s="9" t="str">
        <f>VLOOKUP($A1424,Basis!$A:$P,8,FALSE)</f>
        <v>1398DC</v>
      </c>
      <c r="G1424" s="9" t="str">
        <f>VLOOKUP($A1424,Basis!$A:$P,9,FALSE)</f>
        <v>Muiden</v>
      </c>
      <c r="H1424" s="9" t="str">
        <f>VLOOKUP($A1424,Basis!$A:$P,11,FALSE)</f>
        <v>GFT</v>
      </c>
      <c r="I1424" s="9" t="str">
        <f>VLOOKUP($A1424,Basis!$A:$P,13,FALSE)</f>
        <v>OGDUO</v>
      </c>
      <c r="J1424" s="9" t="str">
        <f>VLOOKUP($A1424,Basis!$A:$P,16,FALSE)</f>
        <v>HMIDUO2020</v>
      </c>
    </row>
    <row r="1425" spans="1:10" x14ac:dyDescent="0.25">
      <c r="A1425" s="9" t="s">
        <v>1711</v>
      </c>
      <c r="B1425" s="9">
        <f>VLOOKUP($A1425,Basis!$A:$P,4,FALSE)</f>
        <v>52.334987640380902</v>
      </c>
      <c r="C1425" s="9">
        <f>VLOOKUP($A1425,Basis!$A:$P,5,FALSE)</f>
        <v>5.0604195594787598</v>
      </c>
      <c r="D1425" s="9" t="str">
        <f>VLOOKUP($A1425,Basis!$A:$P,6,FALSE)</f>
        <v>Rietpolderlaan</v>
      </c>
      <c r="E1425" s="9" t="str">
        <f>VLOOKUP($A1425,Basis!$A:$P,7,FALSE)</f>
        <v>46</v>
      </c>
      <c r="F1425" s="9" t="str">
        <f>VLOOKUP($A1425,Basis!$A:$P,8,FALSE)</f>
        <v>1398DC</v>
      </c>
      <c r="G1425" s="9" t="str">
        <f>VLOOKUP($A1425,Basis!$A:$P,9,FALSE)</f>
        <v>Muiden</v>
      </c>
      <c r="H1425" s="9" t="str">
        <f>VLOOKUP($A1425,Basis!$A:$P,11,FALSE)</f>
        <v>OPK</v>
      </c>
      <c r="I1425" s="9" t="str">
        <f>VLOOKUP($A1425,Basis!$A:$P,13,FALSE)</f>
        <v>Ondergronds</v>
      </c>
      <c r="J1425" s="9" t="str">
        <f>VLOOKUP($A1425,Basis!$A:$P,16,FALSE)</f>
        <v>HMISOL2017</v>
      </c>
    </row>
    <row r="1426" spans="1:10" x14ac:dyDescent="0.25">
      <c r="A1426" s="9" t="s">
        <v>1026</v>
      </c>
      <c r="B1426" s="9">
        <f>VLOOKUP($A1426,Basis!$A:$P,4,FALSE)</f>
        <v>52.334987640380902</v>
      </c>
      <c r="C1426" s="9">
        <f>VLOOKUP($A1426,Basis!$A:$P,5,FALSE)</f>
        <v>5.0604195594787598</v>
      </c>
      <c r="D1426" s="9" t="str">
        <f>VLOOKUP($A1426,Basis!$A:$P,6,FALSE)</f>
        <v>Rietpolderlaan</v>
      </c>
      <c r="E1426" s="9" t="str">
        <f>VLOOKUP($A1426,Basis!$A:$P,7,FALSE)</f>
        <v>46</v>
      </c>
      <c r="F1426" s="9" t="str">
        <f>VLOOKUP($A1426,Basis!$A:$P,8,FALSE)</f>
        <v>1398DC</v>
      </c>
      <c r="G1426" s="9" t="str">
        <f>VLOOKUP($A1426,Basis!$A:$P,9,FALSE)</f>
        <v>Muiden</v>
      </c>
      <c r="H1426" s="9" t="str">
        <f>VLOOKUP($A1426,Basis!$A:$P,11,FALSE)</f>
        <v>REST</v>
      </c>
      <c r="I1426" s="9" t="str">
        <f>VLOOKUP($A1426,Basis!$A:$P,13,FALSE)</f>
        <v>OGDUO</v>
      </c>
      <c r="J1426" s="9" t="str">
        <f>VLOOKUP($A1426,Basis!$A:$P,16,FALSE)</f>
        <v>HMIDUO2020</v>
      </c>
    </row>
    <row r="1427" spans="1:10" x14ac:dyDescent="0.25">
      <c r="A1427" s="9" t="s">
        <v>1315</v>
      </c>
      <c r="B1427" s="9">
        <f>VLOOKUP($A1427,Basis!$A:$P,4,FALSE)</f>
        <v>52.334987640380902</v>
      </c>
      <c r="C1427" s="9">
        <f>VLOOKUP($A1427,Basis!$A:$P,5,FALSE)</f>
        <v>5.0604190826415998</v>
      </c>
      <c r="D1427" s="9" t="str">
        <f>VLOOKUP($A1427,Basis!$A:$P,6,FALSE)</f>
        <v>Rietpolderlaan</v>
      </c>
      <c r="E1427" s="9" t="str">
        <f>VLOOKUP($A1427,Basis!$A:$P,7,FALSE)</f>
        <v>46</v>
      </c>
      <c r="F1427" s="9" t="str">
        <f>VLOOKUP($A1427,Basis!$A:$P,8,FALSE)</f>
        <v>1398DC</v>
      </c>
      <c r="G1427" s="9" t="str">
        <f>VLOOKUP($A1427,Basis!$A:$P,9,FALSE)</f>
        <v>Muiden</v>
      </c>
      <c r="H1427" s="9" t="str">
        <f>VLOOKUP($A1427,Basis!$A:$P,11,FALSE)</f>
        <v>REST</v>
      </c>
      <c r="I1427" s="9" t="str">
        <f>VLOOKUP($A1427,Basis!$A:$P,13,FALSE)</f>
        <v>OGDUO</v>
      </c>
      <c r="J1427" s="9" t="str">
        <f>VLOOKUP($A1427,Basis!$A:$P,16,FALSE)</f>
        <v>HMIDUO2020</v>
      </c>
    </row>
    <row r="1428" spans="1:10" x14ac:dyDescent="0.25">
      <c r="A1428" s="9" t="s">
        <v>1705</v>
      </c>
      <c r="B1428" s="9">
        <f>VLOOKUP($A1428,Basis!$A:$P,4,FALSE)</f>
        <v>52.334987640380902</v>
      </c>
      <c r="C1428" s="9">
        <f>VLOOKUP($A1428,Basis!$A:$P,5,FALSE)</f>
        <v>5.0604195594787598</v>
      </c>
      <c r="D1428" s="9" t="str">
        <f>VLOOKUP($A1428,Basis!$A:$P,6,FALSE)</f>
        <v>Rietpolderlaan</v>
      </c>
      <c r="E1428" s="9" t="str">
        <f>VLOOKUP($A1428,Basis!$A:$P,7,FALSE)</f>
        <v>46</v>
      </c>
      <c r="F1428" s="9" t="str">
        <f>VLOOKUP($A1428,Basis!$A:$P,8,FALSE)</f>
        <v>1398DC</v>
      </c>
      <c r="G1428" s="9" t="str">
        <f>VLOOKUP($A1428,Basis!$A:$P,9,FALSE)</f>
        <v>Muiden</v>
      </c>
      <c r="H1428" s="9" t="str">
        <f>VLOOKUP($A1428,Basis!$A:$P,11,FALSE)</f>
        <v>PMD</v>
      </c>
      <c r="I1428" s="9" t="str">
        <f>VLOOKUP($A1428,Basis!$A:$P,13,FALSE)</f>
        <v>Ondergronds</v>
      </c>
      <c r="J1428" s="9" t="str">
        <f>VLOOKUP($A1428,Basis!$A:$P,16,FALSE)</f>
        <v>HMISOL2017</v>
      </c>
    </row>
    <row r="1429" spans="1:10" x14ac:dyDescent="0.25">
      <c r="A1429" s="9" t="s">
        <v>634</v>
      </c>
      <c r="B1429" s="9">
        <f>VLOOKUP($A1429,Basis!$A:$P,4,FALSE)</f>
        <v>52.334442138671903</v>
      </c>
      <c r="C1429" s="9">
        <f>VLOOKUP($A1429,Basis!$A:$P,5,FALSE)</f>
        <v>5.0619077682495099</v>
      </c>
      <c r="D1429" s="9" t="str">
        <f>VLOOKUP($A1429,Basis!$A:$P,6,FALSE)</f>
        <v>Muyderban</v>
      </c>
      <c r="E1429" s="9" t="str">
        <f>VLOOKUP($A1429,Basis!$A:$P,7,FALSE)</f>
        <v>26</v>
      </c>
      <c r="F1429" s="9" t="str">
        <f>VLOOKUP($A1429,Basis!$A:$P,8,FALSE)</f>
        <v>1398DG</v>
      </c>
      <c r="G1429" s="9" t="str">
        <f>VLOOKUP($A1429,Basis!$A:$P,9,FALSE)</f>
        <v>Muiden</v>
      </c>
      <c r="H1429" s="9" t="str">
        <f>VLOOKUP($A1429,Basis!$A:$P,11,FALSE)</f>
        <v>REST</v>
      </c>
      <c r="I1429" s="9" t="str">
        <f>VLOOKUP($A1429,Basis!$A:$P,13,FALSE)</f>
        <v>Ondergronds</v>
      </c>
      <c r="J1429" s="9" t="str">
        <f>VLOOKUP($A1429,Basis!$A:$P,16,FALSE)</f>
        <v>HMISOL2017</v>
      </c>
    </row>
    <row r="1430" spans="1:10" x14ac:dyDescent="0.25">
      <c r="A1430" s="9" t="s">
        <v>1604</v>
      </c>
      <c r="B1430" s="9">
        <f>VLOOKUP($A1430,Basis!$A:$P,4,FALSE)</f>
        <v>52.333930969238303</v>
      </c>
      <c r="C1430" s="9">
        <f>VLOOKUP($A1430,Basis!$A:$P,5,FALSE)</f>
        <v>5.0617599487304696</v>
      </c>
      <c r="D1430" s="9" t="str">
        <f>VLOOKUP($A1430,Basis!$A:$P,6,FALSE)</f>
        <v>Muyderban</v>
      </c>
      <c r="E1430" s="9" t="str">
        <f>VLOOKUP($A1430,Basis!$A:$P,7,FALSE)</f>
        <v>4</v>
      </c>
      <c r="F1430" s="9" t="str">
        <f>VLOOKUP($A1430,Basis!$A:$P,8,FALSE)</f>
        <v>1398DG</v>
      </c>
      <c r="G1430" s="9" t="str">
        <f>VLOOKUP($A1430,Basis!$A:$P,9,FALSE)</f>
        <v>Muiden</v>
      </c>
      <c r="H1430" s="9" t="str">
        <f>VLOOKUP($A1430,Basis!$A:$P,11,FALSE)</f>
        <v>REST</v>
      </c>
      <c r="I1430" s="9" t="str">
        <f>VLOOKUP($A1430,Basis!$A:$P,13,FALSE)</f>
        <v>Ondergronds</v>
      </c>
      <c r="J1430" s="9" t="str">
        <f>VLOOKUP($A1430,Basis!$A:$P,16,FALSE)</f>
        <v>HMISOL2020</v>
      </c>
    </row>
    <row r="1431" spans="1:10" x14ac:dyDescent="0.25">
      <c r="A1431" s="9" t="s">
        <v>1703</v>
      </c>
      <c r="B1431" s="9">
        <f>VLOOKUP($A1431,Basis!$A:$P,4,FALSE)</f>
        <v>52.334442138671903</v>
      </c>
      <c r="C1431" s="9">
        <f>VLOOKUP($A1431,Basis!$A:$P,5,FALSE)</f>
        <v>5.0619077682495099</v>
      </c>
      <c r="D1431" s="9" t="str">
        <f>VLOOKUP($A1431,Basis!$A:$P,6,FALSE)</f>
        <v>Muyderban</v>
      </c>
      <c r="E1431" s="9" t="str">
        <f>VLOOKUP($A1431,Basis!$A:$P,7,FALSE)</f>
        <v>26</v>
      </c>
      <c r="F1431" s="9" t="str">
        <f>VLOOKUP($A1431,Basis!$A:$P,8,FALSE)</f>
        <v>1398DG</v>
      </c>
      <c r="G1431" s="9" t="str">
        <f>VLOOKUP($A1431,Basis!$A:$P,9,FALSE)</f>
        <v>Muiden</v>
      </c>
      <c r="H1431" s="9" t="str">
        <f>VLOOKUP($A1431,Basis!$A:$P,11,FALSE)</f>
        <v>PMD</v>
      </c>
      <c r="I1431" s="9" t="str">
        <f>VLOOKUP($A1431,Basis!$A:$P,13,FALSE)</f>
        <v>Ondergronds</v>
      </c>
      <c r="J1431" s="9" t="str">
        <f>VLOOKUP($A1431,Basis!$A:$P,16,FALSE)</f>
        <v>HMISOL2017</v>
      </c>
    </row>
    <row r="1432" spans="1:10" x14ac:dyDescent="0.25">
      <c r="A1432" s="9" t="s">
        <v>1585</v>
      </c>
      <c r="B1432" s="9">
        <f>VLOOKUP($A1432,Basis!$A:$P,4,FALSE)</f>
        <v>52.333930969238303</v>
      </c>
      <c r="C1432" s="9">
        <f>VLOOKUP($A1432,Basis!$A:$P,5,FALSE)</f>
        <v>5.0617599487304696</v>
      </c>
      <c r="D1432" s="9" t="str">
        <f>VLOOKUP($A1432,Basis!$A:$P,6,FALSE)</f>
        <v>Muyderban</v>
      </c>
      <c r="E1432" s="9" t="str">
        <f>VLOOKUP($A1432,Basis!$A:$P,7,FALSE)</f>
        <v>4</v>
      </c>
      <c r="F1432" s="9" t="str">
        <f>VLOOKUP($A1432,Basis!$A:$P,8,FALSE)</f>
        <v>1398DG</v>
      </c>
      <c r="G1432" s="9" t="str">
        <f>VLOOKUP($A1432,Basis!$A:$P,9,FALSE)</f>
        <v>Muiden</v>
      </c>
      <c r="H1432" s="9" t="str">
        <f>VLOOKUP($A1432,Basis!$A:$P,11,FALSE)</f>
        <v>PMD</v>
      </c>
      <c r="I1432" s="9" t="str">
        <f>VLOOKUP($A1432,Basis!$A:$P,13,FALSE)</f>
        <v>Ondergronds</v>
      </c>
      <c r="J1432" s="9" t="str">
        <f>VLOOKUP($A1432,Basis!$A:$P,16,FALSE)</f>
        <v>HMISOL2020</v>
      </c>
    </row>
    <row r="1433" spans="1:10" x14ac:dyDescent="0.25">
      <c r="A1433" s="9" t="s">
        <v>4135</v>
      </c>
      <c r="B1433" s="9">
        <f>VLOOKUP($A1433,Basis!$A:$P,4,FALSE)</f>
        <v>52.333463000000002</v>
      </c>
      <c r="C1433" s="9">
        <f>VLOOKUP($A1433,Basis!$A:$P,5,FALSE)</f>
        <v>5.0640590000000003</v>
      </c>
      <c r="D1433" s="9" t="str">
        <f>VLOOKUP($A1433,Basis!$A:$P,6,FALSE)</f>
        <v>Waterlinie</v>
      </c>
      <c r="E1433" s="9" t="str">
        <f>VLOOKUP($A1433,Basis!$A:$P,7,FALSE)</f>
        <v>3</v>
      </c>
      <c r="F1433" s="9" t="str">
        <f>VLOOKUP($A1433,Basis!$A:$P,8,FALSE)</f>
        <v>1398DL</v>
      </c>
      <c r="G1433" s="9" t="str">
        <f>VLOOKUP($A1433,Basis!$A:$P,9,FALSE)</f>
        <v>Muiden</v>
      </c>
      <c r="H1433" s="9" t="str">
        <f>VLOOKUP($A1433,Basis!$A:$P,11,FALSE)</f>
        <v>GFT</v>
      </c>
      <c r="I1433" s="9" t="str">
        <f>VLOOKUP($A1433,Basis!$A:$P,13,FALSE)</f>
        <v>OGDUO</v>
      </c>
      <c r="J1433" s="9" t="str">
        <f>VLOOKUP($A1433,Basis!$A:$P,16,FALSE)</f>
        <v>HMIDUO2020</v>
      </c>
    </row>
    <row r="1434" spans="1:10" x14ac:dyDescent="0.25">
      <c r="A1434" s="9" t="s">
        <v>1278</v>
      </c>
      <c r="B1434" s="9">
        <f>VLOOKUP($A1434,Basis!$A:$P,4,FALSE)</f>
        <v>52.333463000000002</v>
      </c>
      <c r="C1434" s="9">
        <f>VLOOKUP($A1434,Basis!$A:$P,5,FALSE)</f>
        <v>5.0640590000000003</v>
      </c>
      <c r="D1434" s="9" t="str">
        <f>VLOOKUP($A1434,Basis!$A:$P,6,FALSE)</f>
        <v>Waterlinie</v>
      </c>
      <c r="E1434" s="9" t="str">
        <f>VLOOKUP($A1434,Basis!$A:$P,7,FALSE)</f>
        <v>3</v>
      </c>
      <c r="F1434" s="9" t="str">
        <f>VLOOKUP($A1434,Basis!$A:$P,8,FALSE)</f>
        <v>1398DL</v>
      </c>
      <c r="G1434" s="9" t="str">
        <f>VLOOKUP($A1434,Basis!$A:$P,9,FALSE)</f>
        <v>Muiden</v>
      </c>
      <c r="H1434" s="9" t="str">
        <f>VLOOKUP($A1434,Basis!$A:$P,11,FALSE)</f>
        <v>OPK</v>
      </c>
      <c r="I1434" s="9" t="str">
        <f>VLOOKUP($A1434,Basis!$A:$P,13,FALSE)</f>
        <v>Ondergronds</v>
      </c>
      <c r="J1434" s="9" t="str">
        <f>VLOOKUP($A1434,Basis!$A:$P,16,FALSE)</f>
        <v>HMISOL2020</v>
      </c>
    </row>
    <row r="1435" spans="1:10" x14ac:dyDescent="0.25">
      <c r="A1435" s="9" t="s">
        <v>1305</v>
      </c>
      <c r="B1435" s="9">
        <f>VLOOKUP($A1435,Basis!$A:$P,4,FALSE)</f>
        <v>52.333463000000002</v>
      </c>
      <c r="C1435" s="9">
        <f>VLOOKUP($A1435,Basis!$A:$P,5,FALSE)</f>
        <v>5.0640590000000003</v>
      </c>
      <c r="D1435" s="9" t="str">
        <f>VLOOKUP($A1435,Basis!$A:$P,6,FALSE)</f>
        <v>Waterlinie</v>
      </c>
      <c r="E1435" s="9" t="str">
        <f>VLOOKUP($A1435,Basis!$A:$P,7,FALSE)</f>
        <v>3</v>
      </c>
      <c r="F1435" s="9" t="str">
        <f>VLOOKUP($A1435,Basis!$A:$P,8,FALSE)</f>
        <v>1398DL</v>
      </c>
      <c r="G1435" s="9" t="str">
        <f>VLOOKUP($A1435,Basis!$A:$P,9,FALSE)</f>
        <v>Muiden</v>
      </c>
      <c r="H1435" s="9" t="str">
        <f>VLOOKUP($A1435,Basis!$A:$P,11,FALSE)</f>
        <v>REST</v>
      </c>
      <c r="I1435" s="9" t="str">
        <f>VLOOKUP($A1435,Basis!$A:$P,13,FALSE)</f>
        <v>Ondergronds</v>
      </c>
      <c r="J1435" s="9" t="str">
        <f>VLOOKUP($A1435,Basis!$A:$P,16,FALSE)</f>
        <v>HMISOL2016</v>
      </c>
    </row>
    <row r="1436" spans="1:10" x14ac:dyDescent="0.25">
      <c r="A1436" s="9" t="s">
        <v>1663</v>
      </c>
      <c r="B1436" s="9">
        <f>VLOOKUP($A1436,Basis!$A:$P,4,FALSE)</f>
        <v>52.334138099999997</v>
      </c>
      <c r="C1436" s="9">
        <f>VLOOKUP($A1436,Basis!$A:$P,5,FALSE)</f>
        <v>5.0644</v>
      </c>
      <c r="D1436" s="9" t="str">
        <f>VLOOKUP($A1436,Basis!$A:$P,6,FALSE)</f>
        <v>Waterlinie</v>
      </c>
      <c r="E1436" s="9" t="str">
        <f>VLOOKUP($A1436,Basis!$A:$P,7,FALSE)</f>
        <v>29</v>
      </c>
      <c r="F1436" s="9" t="str">
        <f>VLOOKUP($A1436,Basis!$A:$P,8,FALSE)</f>
        <v>1398DL</v>
      </c>
      <c r="G1436" s="9" t="str">
        <f>VLOOKUP($A1436,Basis!$A:$P,9,FALSE)</f>
        <v>Muiden</v>
      </c>
      <c r="H1436" s="9" t="str">
        <f>VLOOKUP($A1436,Basis!$A:$P,11,FALSE)</f>
        <v>REST</v>
      </c>
      <c r="I1436" s="9" t="str">
        <f>VLOOKUP($A1436,Basis!$A:$P,13,FALSE)</f>
        <v>Ondergronds</v>
      </c>
      <c r="J1436" s="9" t="str">
        <f>VLOOKUP($A1436,Basis!$A:$P,16,FALSE)</f>
        <v>HMISOL2020</v>
      </c>
    </row>
    <row r="1437" spans="1:10" x14ac:dyDescent="0.25">
      <c r="A1437" s="9" t="s">
        <v>397</v>
      </c>
      <c r="B1437" s="9">
        <f>VLOOKUP($A1437,Basis!$A:$P,4,FALSE)</f>
        <v>52.334138099999997</v>
      </c>
      <c r="C1437" s="9">
        <f>VLOOKUP($A1437,Basis!$A:$P,5,FALSE)</f>
        <v>5.0644</v>
      </c>
      <c r="D1437" s="9" t="str">
        <f>VLOOKUP($A1437,Basis!$A:$P,6,FALSE)</f>
        <v>Waterlinie</v>
      </c>
      <c r="E1437" s="9" t="str">
        <f>VLOOKUP($A1437,Basis!$A:$P,7,FALSE)</f>
        <v>29</v>
      </c>
      <c r="F1437" s="9" t="str">
        <f>VLOOKUP($A1437,Basis!$A:$P,8,FALSE)</f>
        <v>1398DL</v>
      </c>
      <c r="G1437" s="9" t="str">
        <f>VLOOKUP($A1437,Basis!$A:$P,9,FALSE)</f>
        <v>Muiden</v>
      </c>
      <c r="H1437" s="9" t="str">
        <f>VLOOKUP($A1437,Basis!$A:$P,11,FALSE)</f>
        <v>PMD</v>
      </c>
      <c r="I1437" s="9" t="str">
        <f>VLOOKUP($A1437,Basis!$A:$P,13,FALSE)</f>
        <v>Ondergronds</v>
      </c>
      <c r="J1437" s="9" t="str">
        <f>VLOOKUP($A1437,Basis!$A:$P,16,FALSE)</f>
        <v>HMISOL2020</v>
      </c>
    </row>
    <row r="1438" spans="1:10" x14ac:dyDescent="0.25">
      <c r="A1438" s="9" t="s">
        <v>4303</v>
      </c>
      <c r="B1438" s="9">
        <f>VLOOKUP($A1438,Basis!$A:$P,4,FALSE)</f>
        <v>52.333463000000002</v>
      </c>
      <c r="C1438" s="9">
        <f>VLOOKUP($A1438,Basis!$A:$P,5,FALSE)</f>
        <v>5.0640590000000003</v>
      </c>
      <c r="D1438" s="9" t="str">
        <f>VLOOKUP($A1438,Basis!$A:$P,6,FALSE)</f>
        <v>Waterlinie</v>
      </c>
      <c r="E1438" s="9" t="str">
        <f>VLOOKUP($A1438,Basis!$A:$P,7,FALSE)</f>
        <v>3</v>
      </c>
      <c r="F1438" s="9" t="str">
        <f>VLOOKUP($A1438,Basis!$A:$P,8,FALSE)</f>
        <v>1398DL</v>
      </c>
      <c r="G1438" s="9" t="str">
        <f>VLOOKUP($A1438,Basis!$A:$P,9,FALSE)</f>
        <v>Muiden</v>
      </c>
      <c r="H1438" s="9" t="str">
        <f>VLOOKUP($A1438,Basis!$A:$P,11,FALSE)</f>
        <v>PMD</v>
      </c>
      <c r="I1438" s="9" t="str">
        <f>VLOOKUP($A1438,Basis!$A:$P,13,FALSE)</f>
        <v>Ondergronds</v>
      </c>
      <c r="J1438" s="9" t="str">
        <f>VLOOKUP($A1438,Basis!$A:$P,16,FALSE)</f>
        <v>HMISOL2020</v>
      </c>
    </row>
    <row r="1439" spans="1:10" x14ac:dyDescent="0.25">
      <c r="A1439" s="9" t="s">
        <v>4137</v>
      </c>
      <c r="B1439" s="9">
        <f>VLOOKUP($A1439,Basis!$A:$P,4,FALSE)</f>
        <v>52.333463000000002</v>
      </c>
      <c r="C1439" s="9">
        <f>VLOOKUP($A1439,Basis!$A:$P,5,FALSE)</f>
        <v>5.0640590000000003</v>
      </c>
      <c r="D1439" s="9" t="str">
        <f>VLOOKUP($A1439,Basis!$A:$P,6,FALSE)</f>
        <v>Waterlinie</v>
      </c>
      <c r="E1439" s="9" t="str">
        <f>VLOOKUP($A1439,Basis!$A:$P,7,FALSE)</f>
        <v>3</v>
      </c>
      <c r="F1439" s="9" t="str">
        <f>VLOOKUP($A1439,Basis!$A:$P,8,FALSE)</f>
        <v>1398DL</v>
      </c>
      <c r="G1439" s="9" t="str">
        <f>VLOOKUP($A1439,Basis!$A:$P,9,FALSE)</f>
        <v>Muiden</v>
      </c>
      <c r="H1439" s="9" t="str">
        <f>VLOOKUP($A1439,Basis!$A:$P,11,FALSE)</f>
        <v>PMD</v>
      </c>
      <c r="I1439" s="9" t="str">
        <f>VLOOKUP($A1439,Basis!$A:$P,13,FALSE)</f>
        <v>OGDUO</v>
      </c>
      <c r="J1439" s="9" t="str">
        <f>VLOOKUP($A1439,Basis!$A:$P,16,FALSE)</f>
        <v>HMIDUO2020</v>
      </c>
    </row>
    <row r="1440" spans="1:10" x14ac:dyDescent="0.25">
      <c r="A1440" s="9" t="s">
        <v>4227</v>
      </c>
      <c r="B1440" s="9">
        <f>VLOOKUP($A1440,Basis!$A:$P,4,FALSE)</f>
        <v>52.332250000000002</v>
      </c>
      <c r="C1440" s="9">
        <f>VLOOKUP($A1440,Basis!$A:$P,5,FALSE)</f>
        <v>5.0640799999999997</v>
      </c>
      <c r="D1440" s="9" t="str">
        <f>VLOOKUP($A1440,Basis!$A:$P,6,FALSE)</f>
        <v>Cornelis Kraijenhoffstraat</v>
      </c>
      <c r="E1440" s="9" t="str">
        <f>VLOOKUP($A1440,Basis!$A:$P,7,FALSE)</f>
        <v>1</v>
      </c>
      <c r="F1440" s="9" t="str">
        <f>VLOOKUP($A1440,Basis!$A:$P,8,FALSE)</f>
        <v>1398DR</v>
      </c>
      <c r="G1440" s="9" t="str">
        <f>VLOOKUP($A1440,Basis!$A:$P,9,FALSE)</f>
        <v>Muiden</v>
      </c>
      <c r="H1440" s="9" t="str">
        <f>VLOOKUP($A1440,Basis!$A:$P,11,FALSE)</f>
        <v>GFT</v>
      </c>
      <c r="I1440" s="9" t="str">
        <f>VLOOKUP($A1440,Basis!$A:$P,13,FALSE)</f>
        <v>Bovengronds</v>
      </c>
      <c r="J1440" s="9" t="str">
        <f>VLOOKUP($A1440,Basis!$A:$P,16,FALSE)</f>
        <v>MCBG242021</v>
      </c>
    </row>
    <row r="1441" spans="1:10" x14ac:dyDescent="0.25">
      <c r="A1441" s="9" t="s">
        <v>4628</v>
      </c>
      <c r="B1441" s="9">
        <f>VLOOKUP($A1441,Basis!$A:$P,4,FALSE)</f>
        <v>52.332250000000002</v>
      </c>
      <c r="C1441" s="9">
        <f>VLOOKUP($A1441,Basis!$A:$P,5,FALSE)</f>
        <v>5.0640799999999997</v>
      </c>
      <c r="D1441" s="9" t="str">
        <f>VLOOKUP($A1441,Basis!$A:$P,6,FALSE)</f>
        <v>Cornelis Kraijenhoffstraat</v>
      </c>
      <c r="E1441" s="9" t="str">
        <f>VLOOKUP($A1441,Basis!$A:$P,7,FALSE)</f>
        <v>1</v>
      </c>
      <c r="F1441" s="9" t="str">
        <f>VLOOKUP($A1441,Basis!$A:$P,8,FALSE)</f>
        <v>1398DR</v>
      </c>
      <c r="G1441" s="9" t="str">
        <f>VLOOKUP($A1441,Basis!$A:$P,9,FALSE)</f>
        <v>Muiden</v>
      </c>
      <c r="H1441" s="9" t="str">
        <f>VLOOKUP($A1441,Basis!$A:$P,11,FALSE)</f>
        <v>OPK</v>
      </c>
      <c r="I1441" s="9" t="str">
        <f>VLOOKUP($A1441,Basis!$A:$P,13,FALSE)</f>
        <v>Ondergronds</v>
      </c>
      <c r="J1441" s="9" t="str">
        <f>VLOOKUP($A1441,Basis!$A:$P,16,FALSE)</f>
        <v>HMISOL2021</v>
      </c>
    </row>
    <row r="1442" spans="1:10" x14ac:dyDescent="0.25">
      <c r="A1442" s="9" t="s">
        <v>4045</v>
      </c>
      <c r="B1442" s="9">
        <f>VLOOKUP($A1442,Basis!$A:$P,4,FALSE)</f>
        <v>52.332250000000002</v>
      </c>
      <c r="C1442" s="9">
        <f>VLOOKUP($A1442,Basis!$A:$P,5,FALSE)</f>
        <v>5.0640799999999997</v>
      </c>
      <c r="D1442" s="9" t="str">
        <f>VLOOKUP($A1442,Basis!$A:$P,6,FALSE)</f>
        <v>Cornelis Kraijenhoffstraat</v>
      </c>
      <c r="E1442" s="9" t="str">
        <f>VLOOKUP($A1442,Basis!$A:$P,7,FALSE)</f>
        <v>1</v>
      </c>
      <c r="F1442" s="9" t="str">
        <f>VLOOKUP($A1442,Basis!$A:$P,8,FALSE)</f>
        <v>1398DR</v>
      </c>
      <c r="G1442" s="9" t="str">
        <f>VLOOKUP($A1442,Basis!$A:$P,9,FALSE)</f>
        <v>Muiden</v>
      </c>
      <c r="H1442" s="9" t="str">
        <f>VLOOKUP($A1442,Basis!$A:$P,11,FALSE)</f>
        <v>REST</v>
      </c>
      <c r="I1442" s="9" t="str">
        <f>VLOOKUP($A1442,Basis!$A:$P,13,FALSE)</f>
        <v>Ondergronds</v>
      </c>
      <c r="J1442" s="9" t="str">
        <f>VLOOKUP($A1442,Basis!$A:$P,16,FALSE)</f>
        <v>HMISOL2021</v>
      </c>
    </row>
    <row r="1443" spans="1:10" x14ac:dyDescent="0.25">
      <c r="A1443" s="9" t="s">
        <v>4599</v>
      </c>
      <c r="B1443" s="9">
        <f>VLOOKUP($A1443,Basis!$A:$P,4,FALSE)</f>
        <v>52.332250000000002</v>
      </c>
      <c r="C1443" s="9">
        <f>VLOOKUP($A1443,Basis!$A:$P,5,FALSE)</f>
        <v>5.0640799999999997</v>
      </c>
      <c r="D1443" s="9" t="str">
        <f>VLOOKUP($A1443,Basis!$A:$P,6,FALSE)</f>
        <v>Cornelis Kraijenhoffstraat</v>
      </c>
      <c r="E1443" s="9" t="str">
        <f>VLOOKUP($A1443,Basis!$A:$P,7,FALSE)</f>
        <v>1</v>
      </c>
      <c r="F1443" s="9" t="str">
        <f>VLOOKUP($A1443,Basis!$A:$P,8,FALSE)</f>
        <v>1398DR</v>
      </c>
      <c r="G1443" s="9" t="str">
        <f>VLOOKUP($A1443,Basis!$A:$P,9,FALSE)</f>
        <v>Muiden</v>
      </c>
      <c r="H1443" s="9" t="str">
        <f>VLOOKUP($A1443,Basis!$A:$P,11,FALSE)</f>
        <v>PMD</v>
      </c>
      <c r="I1443" s="9" t="str">
        <f>VLOOKUP($A1443,Basis!$A:$P,13,FALSE)</f>
        <v>Ondergronds</v>
      </c>
      <c r="J1443" s="9" t="str">
        <f>VLOOKUP($A1443,Basis!$A:$P,16,FALSE)</f>
        <v>HMISOL2021</v>
      </c>
    </row>
    <row r="1444" spans="1:10" x14ac:dyDescent="0.25">
      <c r="A1444" s="9" t="s">
        <v>4014</v>
      </c>
      <c r="B1444" s="9">
        <f>VLOOKUP($A1444,Basis!$A:$P,4,FALSE)</f>
        <v>52.236376</v>
      </c>
      <c r="C1444" s="9">
        <f>VLOOKUP($A1444,Basis!$A:$P,5,FALSE)</f>
        <v>5.0742409999999998</v>
      </c>
      <c r="D1444" s="9" t="str">
        <f>VLOOKUP($A1444,Basis!$A:$P,6,FALSE)</f>
        <v>Nooit Gedacht</v>
      </c>
      <c r="E1444" s="9" t="str">
        <f>VLOOKUP($A1444,Basis!$A:$P,7,FALSE)</f>
        <v>71</v>
      </c>
      <c r="F1444" s="9" t="str">
        <f>VLOOKUP($A1444,Basis!$A:$P,8,FALSE)</f>
        <v>1398EB</v>
      </c>
      <c r="G1444" s="9" t="str">
        <f>VLOOKUP($A1444,Basis!$A:$P,9,FALSE)</f>
        <v>Muiden</v>
      </c>
      <c r="H1444" s="9" t="str">
        <f>VLOOKUP($A1444,Basis!$A:$P,11,FALSE)</f>
        <v>GFT</v>
      </c>
      <c r="I1444" s="9" t="str">
        <f>VLOOKUP($A1444,Basis!$A:$P,13,FALSE)</f>
        <v>Bovengronds</v>
      </c>
      <c r="J1444" s="9" t="str">
        <f>VLOOKUP($A1444,Basis!$A:$P,16,FALSE)</f>
        <v>MCBG242022</v>
      </c>
    </row>
    <row r="1445" spans="1:10" x14ac:dyDescent="0.25">
      <c r="A1445" s="9" t="s">
        <v>3888</v>
      </c>
      <c r="B1445" s="9">
        <f>VLOOKUP($A1445,Basis!$A:$P,4,FALSE)</f>
        <v>52.3263769</v>
      </c>
      <c r="C1445" s="9">
        <f>VLOOKUP($A1445,Basis!$A:$P,5,FALSE)</f>
        <v>5.0742409999999998</v>
      </c>
      <c r="D1445" s="9" t="str">
        <f>VLOOKUP($A1445,Basis!$A:$P,6,FALSE)</f>
        <v>Nooit Gedacht</v>
      </c>
      <c r="E1445" s="9" t="str">
        <f>VLOOKUP($A1445,Basis!$A:$P,7,FALSE)</f>
        <v>71</v>
      </c>
      <c r="F1445" s="9" t="str">
        <f>VLOOKUP($A1445,Basis!$A:$P,8,FALSE)</f>
        <v>1398EB</v>
      </c>
      <c r="G1445" s="9" t="str">
        <f>VLOOKUP($A1445,Basis!$A:$P,9,FALSE)</f>
        <v>Muiden</v>
      </c>
      <c r="H1445" s="9" t="str">
        <f>VLOOKUP($A1445,Basis!$A:$P,11,FALSE)</f>
        <v>REST</v>
      </c>
      <c r="I1445" s="9" t="str">
        <f>VLOOKUP($A1445,Basis!$A:$P,13,FALSE)</f>
        <v>OGDUO</v>
      </c>
      <c r="J1445" s="9" t="str">
        <f>VLOOKUP($A1445,Basis!$A:$P,16,FALSE)</f>
        <v>HMIDUO2022</v>
      </c>
    </row>
    <row r="1446" spans="1:10" x14ac:dyDescent="0.25">
      <c r="A1446" s="9" t="s">
        <v>4921</v>
      </c>
      <c r="B1446" s="9">
        <f>VLOOKUP($A1446,Basis!$A:$P,4,FALSE)</f>
        <v>52.326376000000003</v>
      </c>
      <c r="C1446" s="9">
        <f>VLOOKUP($A1446,Basis!$A:$P,5,FALSE)</f>
        <v>5.0742409999999998</v>
      </c>
      <c r="D1446" s="9" t="str">
        <f>VLOOKUP($A1446,Basis!$A:$P,6,FALSE)</f>
        <v>Nooit Gedacht</v>
      </c>
      <c r="E1446" s="9" t="str">
        <f>VLOOKUP($A1446,Basis!$A:$P,7,FALSE)</f>
        <v>71</v>
      </c>
      <c r="F1446" s="9" t="str">
        <f>VLOOKUP($A1446,Basis!$A:$P,8,FALSE)</f>
        <v>1398EB</v>
      </c>
      <c r="G1446" s="9" t="str">
        <f>VLOOKUP($A1446,Basis!$A:$P,9,FALSE)</f>
        <v>Muiden</v>
      </c>
      <c r="H1446" s="9" t="str">
        <f>VLOOKUP($A1446,Basis!$A:$P,11,FALSE)</f>
        <v>PMD</v>
      </c>
      <c r="I1446" s="9" t="str">
        <f>VLOOKUP($A1446,Basis!$A:$P,13,FALSE)</f>
        <v>OGDUO</v>
      </c>
      <c r="J1446" s="9" t="str">
        <f>VLOOKUP($A1446,Basis!$A:$P,16,FALSE)</f>
        <v>HMIDUO2022</v>
      </c>
    </row>
    <row r="1447" spans="1:10" x14ac:dyDescent="0.25">
      <c r="A1447" s="9" t="s">
        <v>5445</v>
      </c>
      <c r="B1447" s="9">
        <f>VLOOKUP($A1447,Basis!$A:$P,4,FALSE)</f>
        <v>52.327165000000001</v>
      </c>
      <c r="C1447" s="9">
        <f>VLOOKUP($A1447,Basis!$A:$P,5,FALSE)</f>
        <v>5.0722639999999997</v>
      </c>
      <c r="D1447" s="9" t="str">
        <f>VLOOKUP($A1447,Basis!$A:$P,6,FALSE)</f>
        <v>Nooit Gedacht</v>
      </c>
      <c r="E1447" s="9" t="str">
        <f>VLOOKUP($A1447,Basis!$A:$P,7,FALSE)</f>
        <v>32</v>
      </c>
      <c r="F1447" s="9" t="str">
        <f>VLOOKUP($A1447,Basis!$A:$P,8,FALSE)</f>
        <v>1398ED</v>
      </c>
      <c r="G1447" s="9" t="str">
        <f>VLOOKUP($A1447,Basis!$A:$P,9,FALSE)</f>
        <v>Muiden</v>
      </c>
      <c r="H1447" s="9" t="str">
        <f>VLOOKUP($A1447,Basis!$A:$P,11,FALSE)</f>
        <v>GLAS</v>
      </c>
      <c r="I1447" s="9" t="str">
        <f>VLOOKUP($A1447,Basis!$A:$P,13,FALSE)</f>
        <v>Bovengronds</v>
      </c>
      <c r="J1447" s="9" t="str">
        <f>VLOOKUP($A1447,Basis!$A:$P,16,FALSE)</f>
        <v>Onbekend</v>
      </c>
    </row>
    <row r="1448" spans="1:10" x14ac:dyDescent="0.25">
      <c r="A1448" s="9" t="s">
        <v>2651</v>
      </c>
      <c r="B1448" s="9">
        <f>VLOOKUP($A1448,Basis!$A:$P,4,FALSE)</f>
        <v>52.331080441411899</v>
      </c>
      <c r="C1448" s="9">
        <f>VLOOKUP($A1448,Basis!$A:$P,5,FALSE)</f>
        <v>5.0713015347766399</v>
      </c>
      <c r="D1448" s="9" t="str">
        <f>VLOOKUP($A1448,Basis!$A:$P,6,FALSE)</f>
        <v>Ton Kootsingel</v>
      </c>
      <c r="E1448" s="9" t="str">
        <f>VLOOKUP($A1448,Basis!$A:$P,7,FALSE)</f>
        <v>1</v>
      </c>
      <c r="F1448" s="9" t="str">
        <f>VLOOKUP($A1448,Basis!$A:$P,8,FALSE)</f>
        <v>1398GA</v>
      </c>
      <c r="G1448" s="9" t="str">
        <f>VLOOKUP($A1448,Basis!$A:$P,9,FALSE)</f>
        <v>Muiden</v>
      </c>
      <c r="H1448" s="9" t="str">
        <f>VLOOKUP($A1448,Basis!$A:$P,11,FALSE)</f>
        <v>GFT</v>
      </c>
      <c r="I1448" s="9" t="str">
        <f>VLOOKUP($A1448,Basis!$A:$P,13,FALSE)</f>
        <v>Ondergronds</v>
      </c>
      <c r="J1448" s="9" t="str">
        <f>VLOOKUP($A1448,Basis!$A:$P,16,FALSE)</f>
        <v>HMISOL2017</v>
      </c>
    </row>
    <row r="1449" spans="1:10" x14ac:dyDescent="0.25">
      <c r="A1449" s="9" t="s">
        <v>5185</v>
      </c>
      <c r="B1449" s="9">
        <f>VLOOKUP($A1449,Basis!$A:$P,4,FALSE)</f>
        <v>52.331047300000002</v>
      </c>
      <c r="C1449" s="9">
        <f>VLOOKUP($A1449,Basis!$A:$P,5,FALSE)</f>
        <v>5.0712729999999997</v>
      </c>
      <c r="D1449" s="9" t="str">
        <f>VLOOKUP($A1449,Basis!$A:$P,6,FALSE)</f>
        <v>Ton Kootsingel</v>
      </c>
      <c r="E1449" s="9" t="str">
        <f>VLOOKUP($A1449,Basis!$A:$P,7,FALSE)</f>
        <v>1</v>
      </c>
      <c r="F1449" s="9" t="str">
        <f>VLOOKUP($A1449,Basis!$A:$P,8,FALSE)</f>
        <v>1398GA</v>
      </c>
      <c r="G1449" s="9" t="str">
        <f>VLOOKUP($A1449,Basis!$A:$P,9,FALSE)</f>
        <v>Muiden</v>
      </c>
      <c r="H1449" s="9" t="str">
        <f>VLOOKUP($A1449,Basis!$A:$P,11,FALSE)</f>
        <v>GLAS</v>
      </c>
      <c r="I1449" s="9" t="str">
        <f>VLOOKUP($A1449,Basis!$A:$P,13,FALSE)</f>
        <v>Ondergronds</v>
      </c>
      <c r="J1449" s="9" t="str">
        <f>VLOOKUP($A1449,Basis!$A:$P,16,FALSE)</f>
        <v>Onbekend</v>
      </c>
    </row>
    <row r="1450" spans="1:10" x14ac:dyDescent="0.25">
      <c r="A1450" s="9" t="s">
        <v>6065</v>
      </c>
      <c r="B1450" s="9">
        <f>VLOOKUP($A1450,Basis!$A:$P,4,FALSE)</f>
        <v>52.3311779648553</v>
      </c>
      <c r="C1450" s="9">
        <f>VLOOKUP($A1450,Basis!$A:$P,5,FALSE)</f>
        <v>5.0711751356768104</v>
      </c>
      <c r="D1450" s="9" t="str">
        <f>VLOOKUP($A1450,Basis!$A:$P,6,FALSE)</f>
        <v>Ton Kootsingel</v>
      </c>
      <c r="E1450" s="9" t="str">
        <f>VLOOKUP($A1450,Basis!$A:$P,7,FALSE)</f>
        <v>1</v>
      </c>
      <c r="F1450" s="9" t="str">
        <f>VLOOKUP($A1450,Basis!$A:$P,8,FALSE)</f>
        <v>1398GA</v>
      </c>
      <c r="G1450" s="9" t="str">
        <f>VLOOKUP($A1450,Basis!$A:$P,9,FALSE)</f>
        <v>Muiden</v>
      </c>
      <c r="H1450" s="9" t="str">
        <f>VLOOKUP($A1450,Basis!$A:$P,11,FALSE)</f>
        <v>OPK</v>
      </c>
      <c r="I1450" s="9" t="str">
        <f>VLOOKUP($A1450,Basis!$A:$P,13,FALSE)</f>
        <v>Ondergronds</v>
      </c>
      <c r="J1450" s="9" t="str">
        <f>VLOOKUP($A1450,Basis!$A:$P,16,FALSE)</f>
        <v>BAMRUB2016</v>
      </c>
    </row>
    <row r="1451" spans="1:10" x14ac:dyDescent="0.25">
      <c r="A1451" s="9" t="s">
        <v>3348</v>
      </c>
      <c r="B1451" s="9">
        <f>VLOOKUP($A1451,Basis!$A:$P,4,FALSE)</f>
        <v>52.3310218099992</v>
      </c>
      <c r="C1451" s="9">
        <f>VLOOKUP($A1451,Basis!$A:$P,5,FALSE)</f>
        <v>5.0711791589903399</v>
      </c>
      <c r="D1451" s="9" t="str">
        <f>VLOOKUP($A1451,Basis!$A:$P,6,FALSE)</f>
        <v>Ton Kootsingel</v>
      </c>
      <c r="E1451" s="9" t="str">
        <f>VLOOKUP($A1451,Basis!$A:$P,7,FALSE)</f>
        <v>1</v>
      </c>
      <c r="F1451" s="9" t="str">
        <f>VLOOKUP($A1451,Basis!$A:$P,8,FALSE)</f>
        <v>1398GA</v>
      </c>
      <c r="G1451" s="9" t="str">
        <f>VLOOKUP($A1451,Basis!$A:$P,9,FALSE)</f>
        <v>Muiden</v>
      </c>
      <c r="H1451" s="9" t="str">
        <f>VLOOKUP($A1451,Basis!$A:$P,11,FALSE)</f>
        <v>REST</v>
      </c>
      <c r="I1451" s="9" t="str">
        <f>VLOOKUP($A1451,Basis!$A:$P,13,FALSE)</f>
        <v>Ondergronds</v>
      </c>
      <c r="J1451" s="9" t="str">
        <f>VLOOKUP($A1451,Basis!$A:$P,16,FALSE)</f>
        <v>BAMRUB2016</v>
      </c>
    </row>
    <row r="1452" spans="1:10" x14ac:dyDescent="0.25">
      <c r="A1452" s="9" t="s">
        <v>3097</v>
      </c>
      <c r="B1452" s="9">
        <f>VLOOKUP($A1452,Basis!$A:$P,4,FALSE)</f>
        <v>52.3310218099992</v>
      </c>
      <c r="C1452" s="9">
        <f>VLOOKUP($A1452,Basis!$A:$P,5,FALSE)</f>
        <v>5.0711791589903399</v>
      </c>
      <c r="D1452" s="9" t="str">
        <f>VLOOKUP($A1452,Basis!$A:$P,6,FALSE)</f>
        <v>Ton Kootsingel</v>
      </c>
      <c r="E1452" s="9" t="str">
        <f>VLOOKUP($A1452,Basis!$A:$P,7,FALSE)</f>
        <v>1</v>
      </c>
      <c r="F1452" s="9" t="str">
        <f>VLOOKUP($A1452,Basis!$A:$P,8,FALSE)</f>
        <v>1398GA</v>
      </c>
      <c r="G1452" s="9" t="str">
        <f>VLOOKUP($A1452,Basis!$A:$P,9,FALSE)</f>
        <v>Muiden</v>
      </c>
      <c r="H1452" s="9" t="str">
        <f>VLOOKUP($A1452,Basis!$A:$P,11,FALSE)</f>
        <v>PMD</v>
      </c>
      <c r="I1452" s="9" t="str">
        <f>VLOOKUP($A1452,Basis!$A:$P,13,FALSE)</f>
        <v>Ondergronds</v>
      </c>
      <c r="J1452" s="9" t="str">
        <f>VLOOKUP($A1452,Basis!$A:$P,16,FALSE)</f>
        <v>BAMRUB2016</v>
      </c>
    </row>
    <row r="1453" spans="1:10" x14ac:dyDescent="0.25">
      <c r="A1453" s="9" t="s">
        <v>332</v>
      </c>
      <c r="B1453" s="9">
        <f>VLOOKUP($A1453,Basis!$A:$P,4,FALSE)</f>
        <v>52.332740000000001</v>
      </c>
      <c r="C1453" s="9">
        <f>VLOOKUP($A1453,Basis!$A:$P,5,FALSE)</f>
        <v>5.0614400000000002</v>
      </c>
      <c r="D1453" s="9" t="str">
        <f>VLOOKUP($A1453,Basis!$A:$P,6,FALSE)</f>
        <v>Kruitmolen</v>
      </c>
      <c r="E1453" s="9" t="str">
        <f>VLOOKUP($A1453,Basis!$A:$P,7,FALSE)</f>
        <v>3</v>
      </c>
      <c r="F1453" s="9" t="str">
        <f>VLOOKUP($A1453,Basis!$A:$P,8,FALSE)</f>
        <v>1398HA</v>
      </c>
      <c r="G1453" s="9" t="str">
        <f>VLOOKUP($A1453,Basis!$A:$P,9,FALSE)</f>
        <v>Muiden</v>
      </c>
      <c r="H1453" s="9" t="str">
        <f>VLOOKUP($A1453,Basis!$A:$P,11,FALSE)</f>
        <v>GFT</v>
      </c>
      <c r="I1453" s="9" t="str">
        <f>VLOOKUP($A1453,Basis!$A:$P,13,FALSE)</f>
        <v>Bovengronds</v>
      </c>
      <c r="J1453" s="9" t="str">
        <f>VLOOKUP($A1453,Basis!$A:$P,16,FALSE)</f>
        <v>MCBG242022</v>
      </c>
    </row>
    <row r="1454" spans="1:10" x14ac:dyDescent="0.25">
      <c r="A1454" s="9" t="s">
        <v>360</v>
      </c>
      <c r="B1454" s="9">
        <f>VLOOKUP($A1454,Basis!$A:$P,4,FALSE)</f>
        <v>52.332740000000001</v>
      </c>
      <c r="C1454" s="9">
        <f>VLOOKUP($A1454,Basis!$A:$P,5,FALSE)</f>
        <v>5.0614400000000002</v>
      </c>
      <c r="D1454" s="9" t="str">
        <f>VLOOKUP($A1454,Basis!$A:$P,6,FALSE)</f>
        <v>Kruitmolen</v>
      </c>
      <c r="E1454" s="9" t="str">
        <f>VLOOKUP($A1454,Basis!$A:$P,7,FALSE)</f>
        <v>3</v>
      </c>
      <c r="F1454" s="9" t="str">
        <f>VLOOKUP($A1454,Basis!$A:$P,8,FALSE)</f>
        <v>1398HA</v>
      </c>
      <c r="G1454" s="9" t="str">
        <f>VLOOKUP($A1454,Basis!$A:$P,9,FALSE)</f>
        <v>Muiden</v>
      </c>
      <c r="H1454" s="9" t="str">
        <f>VLOOKUP($A1454,Basis!$A:$P,11,FALSE)</f>
        <v>GFT</v>
      </c>
      <c r="I1454" s="9" t="str">
        <f>VLOOKUP($A1454,Basis!$A:$P,13,FALSE)</f>
        <v>Bovengronds</v>
      </c>
      <c r="J1454" s="9" t="str">
        <f>VLOOKUP($A1454,Basis!$A:$P,16,FALSE)</f>
        <v>MCBG242022</v>
      </c>
    </row>
    <row r="1455" spans="1:10" x14ac:dyDescent="0.25">
      <c r="A1455" s="9" t="s">
        <v>4913</v>
      </c>
      <c r="B1455" s="9">
        <f>VLOOKUP($A1455,Basis!$A:$P,4,FALSE)</f>
        <v>52.332740000000001</v>
      </c>
      <c r="C1455" s="9">
        <f>VLOOKUP($A1455,Basis!$A:$P,5,FALSE)</f>
        <v>5.0614400000000002</v>
      </c>
      <c r="D1455" s="9" t="str">
        <f>VLOOKUP($A1455,Basis!$A:$P,6,FALSE)</f>
        <v>Kruitmolen</v>
      </c>
      <c r="E1455" s="9" t="str">
        <f>VLOOKUP($A1455,Basis!$A:$P,7,FALSE)</f>
        <v>3</v>
      </c>
      <c r="F1455" s="9" t="str">
        <f>VLOOKUP($A1455,Basis!$A:$P,8,FALSE)</f>
        <v>1398HA</v>
      </c>
      <c r="G1455" s="9" t="str">
        <f>VLOOKUP($A1455,Basis!$A:$P,9,FALSE)</f>
        <v>Muiden</v>
      </c>
      <c r="H1455" s="9" t="str">
        <f>VLOOKUP($A1455,Basis!$A:$P,11,FALSE)</f>
        <v>OPK</v>
      </c>
      <c r="I1455" s="9" t="str">
        <f>VLOOKUP($A1455,Basis!$A:$P,13,FALSE)</f>
        <v>Ondergronds</v>
      </c>
      <c r="J1455" s="9" t="str">
        <f>VLOOKUP($A1455,Basis!$A:$P,16,FALSE)</f>
        <v>HMISOL2022</v>
      </c>
    </row>
    <row r="1456" spans="1:10" x14ac:dyDescent="0.25">
      <c r="A1456" s="9" t="s">
        <v>4909</v>
      </c>
      <c r="B1456" s="9">
        <f>VLOOKUP($A1456,Basis!$A:$P,4,FALSE)</f>
        <v>52.332740000000001</v>
      </c>
      <c r="C1456" s="9">
        <f>VLOOKUP($A1456,Basis!$A:$P,5,FALSE)</f>
        <v>5.0614400000000002</v>
      </c>
      <c r="D1456" s="9" t="str">
        <f>VLOOKUP($A1456,Basis!$A:$P,6,FALSE)</f>
        <v>Kruitmolen</v>
      </c>
      <c r="E1456" s="9" t="str">
        <f>VLOOKUP($A1456,Basis!$A:$P,7,FALSE)</f>
        <v>3</v>
      </c>
      <c r="F1456" s="9" t="str">
        <f>VLOOKUP($A1456,Basis!$A:$P,8,FALSE)</f>
        <v>1398HA</v>
      </c>
      <c r="G1456" s="9" t="str">
        <f>VLOOKUP($A1456,Basis!$A:$P,9,FALSE)</f>
        <v>Muiden</v>
      </c>
      <c r="H1456" s="9" t="str">
        <f>VLOOKUP($A1456,Basis!$A:$P,11,FALSE)</f>
        <v>REST</v>
      </c>
      <c r="I1456" s="9" t="str">
        <f>VLOOKUP($A1456,Basis!$A:$P,13,FALSE)</f>
        <v>OGDUO</v>
      </c>
      <c r="J1456" s="9" t="str">
        <f>VLOOKUP($A1456,Basis!$A:$P,16,FALSE)</f>
        <v>HMIDUO2022</v>
      </c>
    </row>
    <row r="1457" spans="1:10" x14ac:dyDescent="0.25">
      <c r="A1457" s="9" t="s">
        <v>4722</v>
      </c>
      <c r="B1457" s="9">
        <f>VLOOKUP($A1457,Basis!$A:$P,4,FALSE)</f>
        <v>52.332740000000001</v>
      </c>
      <c r="C1457" s="9">
        <f>VLOOKUP($A1457,Basis!$A:$P,5,FALSE)</f>
        <v>5.0614400000000002</v>
      </c>
      <c r="D1457" s="9" t="str">
        <f>VLOOKUP($A1457,Basis!$A:$P,6,FALSE)</f>
        <v>Kruitmolen</v>
      </c>
      <c r="E1457" s="9" t="str">
        <f>VLOOKUP($A1457,Basis!$A:$P,7,FALSE)</f>
        <v>3</v>
      </c>
      <c r="F1457" s="9" t="str">
        <f>VLOOKUP($A1457,Basis!$A:$P,8,FALSE)</f>
        <v>1398HA</v>
      </c>
      <c r="G1457" s="9" t="str">
        <f>VLOOKUP($A1457,Basis!$A:$P,9,FALSE)</f>
        <v>Muiden</v>
      </c>
      <c r="H1457" s="9" t="str">
        <f>VLOOKUP($A1457,Basis!$A:$P,11,FALSE)</f>
        <v>REST</v>
      </c>
      <c r="I1457" s="9" t="str">
        <f>VLOOKUP($A1457,Basis!$A:$P,13,FALSE)</f>
        <v>Ondergronds</v>
      </c>
      <c r="J1457" s="9" t="str">
        <f>VLOOKUP($A1457,Basis!$A:$P,16,FALSE)</f>
        <v>HMISOL2022</v>
      </c>
    </row>
    <row r="1458" spans="1:10" x14ac:dyDescent="0.25">
      <c r="A1458" s="9" t="s">
        <v>5040</v>
      </c>
      <c r="B1458" s="9">
        <f>VLOOKUP($A1458,Basis!$A:$P,4,FALSE)</f>
        <v>52.332872468200001</v>
      </c>
      <c r="C1458" s="9">
        <f>VLOOKUP($A1458,Basis!$A:$P,5,FALSE)</f>
        <v>5.05950393</v>
      </c>
      <c r="D1458" s="9" t="str">
        <f>VLOOKUP($A1458,Basis!$A:$P,6,FALSE)</f>
        <v>Kruitmolen</v>
      </c>
      <c r="E1458" s="9" t="str">
        <f>VLOOKUP($A1458,Basis!$A:$P,7,FALSE)</f>
        <v>88</v>
      </c>
      <c r="F1458" s="9" t="str">
        <f>VLOOKUP($A1458,Basis!$A:$P,8,FALSE)</f>
        <v>1398HA</v>
      </c>
      <c r="G1458" s="9" t="str">
        <f>VLOOKUP($A1458,Basis!$A:$P,9,FALSE)</f>
        <v>Muiden</v>
      </c>
      <c r="H1458" s="9" t="str">
        <f>VLOOKUP($A1458,Basis!$A:$P,11,FALSE)</f>
        <v>REST</v>
      </c>
      <c r="I1458" s="9" t="str">
        <f>VLOOKUP($A1458,Basis!$A:$P,13,FALSE)</f>
        <v>Ondergronds</v>
      </c>
      <c r="J1458" s="9" t="str">
        <f>VLOOKUP($A1458,Basis!$A:$P,16,FALSE)</f>
        <v>HMISOL2022</v>
      </c>
    </row>
    <row r="1459" spans="1:10" x14ac:dyDescent="0.25">
      <c r="A1459" s="9" t="s">
        <v>5043</v>
      </c>
      <c r="B1459" s="9">
        <f>VLOOKUP($A1459,Basis!$A:$P,4,FALSE)</f>
        <v>52.332872468200001</v>
      </c>
      <c r="C1459" s="9">
        <f>VLOOKUP($A1459,Basis!$A:$P,5,FALSE)</f>
        <v>5.05950393</v>
      </c>
      <c r="D1459" s="9" t="str">
        <f>VLOOKUP($A1459,Basis!$A:$P,6,FALSE)</f>
        <v>Kruitmolen</v>
      </c>
      <c r="E1459" s="9" t="str">
        <f>VLOOKUP($A1459,Basis!$A:$P,7,FALSE)</f>
        <v>88</v>
      </c>
      <c r="F1459" s="9" t="str">
        <f>VLOOKUP($A1459,Basis!$A:$P,8,FALSE)</f>
        <v>1398HA</v>
      </c>
      <c r="G1459" s="9" t="str">
        <f>VLOOKUP($A1459,Basis!$A:$P,9,FALSE)</f>
        <v>Muiden</v>
      </c>
      <c r="H1459" s="9" t="str">
        <f>VLOOKUP($A1459,Basis!$A:$P,11,FALSE)</f>
        <v>PMD</v>
      </c>
      <c r="I1459" s="9" t="str">
        <f>VLOOKUP($A1459,Basis!$A:$P,13,FALSE)</f>
        <v>Ondergronds</v>
      </c>
      <c r="J1459" s="9" t="str">
        <f>VLOOKUP($A1459,Basis!$A:$P,16,FALSE)</f>
        <v>HMISOL2016</v>
      </c>
    </row>
    <row r="1460" spans="1:10" x14ac:dyDescent="0.25">
      <c r="A1460" s="9" t="s">
        <v>4647</v>
      </c>
      <c r="B1460" s="9">
        <f>VLOOKUP($A1460,Basis!$A:$P,4,FALSE)</f>
        <v>52.332740000000001</v>
      </c>
      <c r="C1460" s="9">
        <f>VLOOKUP($A1460,Basis!$A:$P,5,FALSE)</f>
        <v>5.0614400000000002</v>
      </c>
      <c r="D1460" s="9" t="str">
        <f>VLOOKUP($A1460,Basis!$A:$P,6,FALSE)</f>
        <v>Kruitmolen</v>
      </c>
      <c r="E1460" s="9" t="str">
        <f>VLOOKUP($A1460,Basis!$A:$P,7,FALSE)</f>
        <v>3</v>
      </c>
      <c r="F1460" s="9" t="str">
        <f>VLOOKUP($A1460,Basis!$A:$P,8,FALSE)</f>
        <v>1398HA</v>
      </c>
      <c r="G1460" s="9" t="str">
        <f>VLOOKUP($A1460,Basis!$A:$P,9,FALSE)</f>
        <v>Muiden</v>
      </c>
      <c r="H1460" s="9" t="str">
        <f>VLOOKUP($A1460,Basis!$A:$P,11,FALSE)</f>
        <v>PMD</v>
      </c>
      <c r="I1460" s="9" t="str">
        <f>VLOOKUP($A1460,Basis!$A:$P,13,FALSE)</f>
        <v>Ondergronds</v>
      </c>
      <c r="J1460" s="9" t="str">
        <f>VLOOKUP($A1460,Basis!$A:$P,16,FALSE)</f>
        <v>HMISOL2022</v>
      </c>
    </row>
    <row r="1461" spans="1:10" x14ac:dyDescent="0.25">
      <c r="A1461" s="9" t="s">
        <v>4917</v>
      </c>
      <c r="B1461" s="9">
        <f>VLOOKUP($A1461,Basis!$A:$P,4,FALSE)</f>
        <v>52.332740000000001</v>
      </c>
      <c r="C1461" s="9">
        <f>VLOOKUP($A1461,Basis!$A:$P,5,FALSE)</f>
        <v>5.0614400000000002</v>
      </c>
      <c r="D1461" s="9" t="str">
        <f>VLOOKUP($A1461,Basis!$A:$P,6,FALSE)</f>
        <v>Kruitmolen</v>
      </c>
      <c r="E1461" s="9" t="str">
        <f>VLOOKUP($A1461,Basis!$A:$P,7,FALSE)</f>
        <v>3</v>
      </c>
      <c r="F1461" s="9" t="str">
        <f>VLOOKUP($A1461,Basis!$A:$P,8,FALSE)</f>
        <v>1398HA</v>
      </c>
      <c r="G1461" s="9" t="str">
        <f>VLOOKUP($A1461,Basis!$A:$P,9,FALSE)</f>
        <v>Muiden</v>
      </c>
      <c r="H1461" s="9" t="str">
        <f>VLOOKUP($A1461,Basis!$A:$P,11,FALSE)</f>
        <v>PMD</v>
      </c>
      <c r="I1461" s="9" t="str">
        <f>VLOOKUP($A1461,Basis!$A:$P,13,FALSE)</f>
        <v>OGDUO</v>
      </c>
      <c r="J1461" s="9" t="str">
        <f>VLOOKUP($A1461,Basis!$A:$P,16,FALSE)</f>
        <v>HMIDUO2022</v>
      </c>
    </row>
    <row r="1462" spans="1:10" x14ac:dyDescent="0.25">
      <c r="A1462" s="9" t="s">
        <v>4547</v>
      </c>
      <c r="B1462" s="9">
        <f>VLOOKUP($A1462,Basis!$A:$P,4,FALSE)</f>
        <v>52.335250299999998</v>
      </c>
      <c r="C1462" s="9">
        <f>VLOOKUP($A1462,Basis!$A:$P,5,FALSE)</f>
        <v>5.0536829000000001</v>
      </c>
      <c r="D1462" s="9" t="str">
        <f>VLOOKUP($A1462,Basis!$A:$P,6,FALSE)</f>
        <v>Ijsvogel</v>
      </c>
      <c r="E1462" s="9" t="str">
        <f>VLOOKUP($A1462,Basis!$A:$P,7,FALSE)</f>
        <v>35</v>
      </c>
      <c r="F1462" s="9" t="str">
        <f>VLOOKUP($A1462,Basis!$A:$P,8,FALSE)</f>
        <v>1398JL</v>
      </c>
      <c r="G1462" s="9" t="str">
        <f>VLOOKUP($A1462,Basis!$A:$P,9,FALSE)</f>
        <v>Muiden</v>
      </c>
      <c r="H1462" s="9" t="str">
        <f>VLOOKUP($A1462,Basis!$A:$P,11,FALSE)</f>
        <v>GFT</v>
      </c>
      <c r="I1462" s="9" t="str">
        <f>VLOOKUP($A1462,Basis!$A:$P,13,FALSE)</f>
        <v>Bovengronds</v>
      </c>
      <c r="J1462" s="9" t="str">
        <f>VLOOKUP($A1462,Basis!$A:$P,16,FALSE)</f>
        <v>MCBG242022</v>
      </c>
    </row>
    <row r="1463" spans="1:10" x14ac:dyDescent="0.25">
      <c r="A1463" s="9" t="s">
        <v>4817</v>
      </c>
      <c r="B1463" s="9">
        <f>VLOOKUP($A1463,Basis!$A:$P,4,FALSE)</f>
        <v>52.335250299999998</v>
      </c>
      <c r="C1463" s="9">
        <f>VLOOKUP($A1463,Basis!$A:$P,5,FALSE)</f>
        <v>5.0536829000000001</v>
      </c>
      <c r="D1463" s="9" t="str">
        <f>VLOOKUP($A1463,Basis!$A:$P,6,FALSE)</f>
        <v>Ijsvogel</v>
      </c>
      <c r="E1463" s="9" t="str">
        <f>VLOOKUP($A1463,Basis!$A:$P,7,FALSE)</f>
        <v>35</v>
      </c>
      <c r="F1463" s="9" t="str">
        <f>VLOOKUP($A1463,Basis!$A:$P,8,FALSE)</f>
        <v>1398JL</v>
      </c>
      <c r="G1463" s="9" t="str">
        <f>VLOOKUP($A1463,Basis!$A:$P,9,FALSE)</f>
        <v>Muiden</v>
      </c>
      <c r="H1463" s="9" t="str">
        <f>VLOOKUP($A1463,Basis!$A:$P,11,FALSE)</f>
        <v>OPK</v>
      </c>
      <c r="I1463" s="9" t="str">
        <f>VLOOKUP($A1463,Basis!$A:$P,13,FALSE)</f>
        <v>Ondergronds</v>
      </c>
      <c r="J1463" s="9" t="str">
        <f>VLOOKUP($A1463,Basis!$A:$P,16,FALSE)</f>
        <v>HMISOL2022</v>
      </c>
    </row>
    <row r="1464" spans="1:10" x14ac:dyDescent="0.25">
      <c r="A1464" s="9" t="s">
        <v>4661</v>
      </c>
      <c r="B1464" s="9">
        <f>VLOOKUP($A1464,Basis!$A:$P,4,FALSE)</f>
        <v>52.335250299999998</v>
      </c>
      <c r="C1464" s="9">
        <f>VLOOKUP($A1464,Basis!$A:$P,5,FALSE)</f>
        <v>5.0536829000000001</v>
      </c>
      <c r="D1464" s="9" t="str">
        <f>VLOOKUP($A1464,Basis!$A:$P,6,FALSE)</f>
        <v>Ijsvogel</v>
      </c>
      <c r="E1464" s="9" t="str">
        <f>VLOOKUP($A1464,Basis!$A:$P,7,FALSE)</f>
        <v>35</v>
      </c>
      <c r="F1464" s="9" t="str">
        <f>VLOOKUP($A1464,Basis!$A:$P,8,FALSE)</f>
        <v>1398JL</v>
      </c>
      <c r="G1464" s="9" t="str">
        <f>VLOOKUP($A1464,Basis!$A:$P,9,FALSE)</f>
        <v>Muiden</v>
      </c>
      <c r="H1464" s="9" t="str">
        <f>VLOOKUP($A1464,Basis!$A:$P,11,FALSE)</f>
        <v>REST</v>
      </c>
      <c r="I1464" s="9" t="str">
        <f>VLOOKUP($A1464,Basis!$A:$P,13,FALSE)</f>
        <v>Ondergronds</v>
      </c>
      <c r="J1464" s="9" t="str">
        <f>VLOOKUP($A1464,Basis!$A:$P,16,FALSE)</f>
        <v>HMISOL2022</v>
      </c>
    </row>
    <row r="1465" spans="1:10" x14ac:dyDescent="0.25">
      <c r="A1465" s="9" t="s">
        <v>4744</v>
      </c>
      <c r="B1465" s="9">
        <f>VLOOKUP($A1465,Basis!$A:$P,4,FALSE)</f>
        <v>52.335250299999998</v>
      </c>
      <c r="C1465" s="9">
        <f>VLOOKUP($A1465,Basis!$A:$P,5,FALSE)</f>
        <v>5.0536829000000001</v>
      </c>
      <c r="D1465" s="9" t="str">
        <f>VLOOKUP($A1465,Basis!$A:$P,6,FALSE)</f>
        <v>Ijsvogel</v>
      </c>
      <c r="E1465" s="9" t="str">
        <f>VLOOKUP($A1465,Basis!$A:$P,7,FALSE)</f>
        <v>35</v>
      </c>
      <c r="F1465" s="9" t="str">
        <f>VLOOKUP($A1465,Basis!$A:$P,8,FALSE)</f>
        <v>1398JL</v>
      </c>
      <c r="G1465" s="9" t="str">
        <f>VLOOKUP($A1465,Basis!$A:$P,9,FALSE)</f>
        <v>Muiden</v>
      </c>
      <c r="H1465" s="9" t="str">
        <f>VLOOKUP($A1465,Basis!$A:$P,11,FALSE)</f>
        <v>PMD</v>
      </c>
      <c r="I1465" s="9" t="str">
        <f>VLOOKUP($A1465,Basis!$A:$P,13,FALSE)</f>
        <v>Ondergronds</v>
      </c>
      <c r="J1465" s="9" t="str">
        <f>VLOOKUP($A1465,Basis!$A:$P,16,FALSE)</f>
        <v>HMISOL2022</v>
      </c>
    </row>
    <row r="1466" spans="1:10" x14ac:dyDescent="0.25">
      <c r="A1466" s="9" t="s">
        <v>3511</v>
      </c>
      <c r="B1466" s="9">
        <f>VLOOKUP($A1466,Basis!$A:$P,4,FALSE)</f>
        <v>52.329153651420299</v>
      </c>
      <c r="C1466" s="9">
        <f>VLOOKUP($A1466,Basis!$A:$P,5,FALSE)</f>
        <v>5.0709758978384301</v>
      </c>
      <c r="D1466" s="9" t="str">
        <f>VLOOKUP($A1466,Basis!$A:$P,6,FALSE)</f>
        <v>Ravelijnspad</v>
      </c>
      <c r="E1466" s="9" t="str">
        <f>VLOOKUP($A1466,Basis!$A:$P,7,FALSE)</f>
        <v>5</v>
      </c>
      <c r="F1466" s="9" t="str">
        <f>VLOOKUP($A1466,Basis!$A:$P,8,FALSE)</f>
        <v>1398VA</v>
      </c>
      <c r="G1466" s="9" t="str">
        <f>VLOOKUP($A1466,Basis!$A:$P,9,FALSE)</f>
        <v>Muiden</v>
      </c>
      <c r="H1466" s="9" t="str">
        <f>VLOOKUP($A1466,Basis!$A:$P,11,FALSE)</f>
        <v>REST</v>
      </c>
      <c r="I1466" s="9" t="str">
        <f>VLOOKUP($A1466,Basis!$A:$P,13,FALSE)</f>
        <v>Ondergronds</v>
      </c>
      <c r="J1466" s="9" t="str">
        <f>VLOOKUP($A1466,Basis!$A:$P,16,FALSE)</f>
        <v>BAMRUB2016</v>
      </c>
    </row>
    <row r="1467" spans="1:10" x14ac:dyDescent="0.25">
      <c r="A1467" s="9" t="s">
        <v>2102</v>
      </c>
      <c r="B1467" s="9">
        <f>VLOOKUP($A1467,Basis!$A:$P,4,FALSE)</f>
        <v>52.329938951928497</v>
      </c>
      <c r="C1467" s="9">
        <f>VLOOKUP($A1467,Basis!$A:$P,5,FALSE)</f>
        <v>5.0708392728167304</v>
      </c>
      <c r="D1467" s="9" t="str">
        <f>VLOOKUP($A1467,Basis!$A:$P,6,FALSE)</f>
        <v>Broshuizen</v>
      </c>
      <c r="E1467" s="9" t="str">
        <f>VLOOKUP($A1467,Basis!$A:$P,7,FALSE)</f>
        <v>4</v>
      </c>
      <c r="F1467" s="9" t="str">
        <f>VLOOKUP($A1467,Basis!$A:$P,8,FALSE)</f>
        <v>1398XA</v>
      </c>
      <c r="G1467" s="9" t="str">
        <f>VLOOKUP($A1467,Basis!$A:$P,9,FALSE)</f>
        <v>Muiden</v>
      </c>
      <c r="H1467" s="9" t="str">
        <f>VLOOKUP($A1467,Basis!$A:$P,11,FALSE)</f>
        <v>REST</v>
      </c>
      <c r="I1467" s="9" t="str">
        <f>VLOOKUP($A1467,Basis!$A:$P,13,FALSE)</f>
        <v>Ondergronds</v>
      </c>
      <c r="J1467" s="9" t="str">
        <f>VLOOKUP($A1467,Basis!$A:$P,16,FALSE)</f>
        <v>BAMRUB2017</v>
      </c>
    </row>
    <row r="1468" spans="1:10" x14ac:dyDescent="0.25">
      <c r="A1468" s="9" t="s">
        <v>6038</v>
      </c>
      <c r="B1468" s="9">
        <f>VLOOKUP($A1468,Basis!$A:$P,4,FALSE)</f>
        <v>52.3306086915834</v>
      </c>
      <c r="C1468" s="9">
        <f>VLOOKUP($A1468,Basis!$A:$P,5,FALSE)</f>
        <v>5.0659876674937996</v>
      </c>
      <c r="D1468" s="9" t="str">
        <f>VLOOKUP($A1468,Basis!$A:$P,6,FALSE)</f>
        <v>Weesperweg</v>
      </c>
      <c r="E1468" s="9" t="str">
        <f>VLOOKUP($A1468,Basis!$A:$P,7,FALSE)</f>
        <v>1</v>
      </c>
      <c r="F1468" s="9" t="str">
        <f>VLOOKUP($A1468,Basis!$A:$P,8,FALSE)</f>
        <v>1398XD</v>
      </c>
      <c r="G1468" s="9" t="str">
        <f>VLOOKUP($A1468,Basis!$A:$P,9,FALSE)</f>
        <v>Muiden</v>
      </c>
      <c r="H1468" s="9" t="str">
        <f>VLOOKUP($A1468,Basis!$A:$P,11,FALSE)</f>
        <v>PMD</v>
      </c>
      <c r="I1468" s="9" t="str">
        <f>VLOOKUP($A1468,Basis!$A:$P,13,FALSE)</f>
        <v>Bovengronds</v>
      </c>
      <c r="J1468" s="9" t="str">
        <f>VLOOKUP($A1468,Basis!$A:$P,16,FALSE)</f>
        <v>KLIBOV2010</v>
      </c>
    </row>
    <row r="1469" spans="1:10" x14ac:dyDescent="0.25">
      <c r="A1469" s="9" t="s">
        <v>5187</v>
      </c>
      <c r="B1469" s="9">
        <f>VLOOKUP($A1469,Basis!$A:$P,4,FALSE)</f>
        <v>52.330607999999998</v>
      </c>
      <c r="C1469" s="9">
        <f>VLOOKUP($A1469,Basis!$A:$P,5,FALSE)</f>
        <v>5.0659875999999997</v>
      </c>
      <c r="D1469" s="9" t="str">
        <f>VLOOKUP($A1469,Basis!$A:$P,6,FALSE)</f>
        <v>Weesperweg</v>
      </c>
      <c r="E1469" s="9" t="str">
        <f>VLOOKUP($A1469,Basis!$A:$P,7,FALSE)</f>
        <v>1</v>
      </c>
      <c r="F1469" s="9" t="str">
        <f>VLOOKUP($A1469,Basis!$A:$P,8,FALSE)</f>
        <v>1398XD</v>
      </c>
      <c r="G1469" s="9" t="str">
        <f>VLOOKUP($A1469,Basis!$A:$P,9,FALSE)</f>
        <v>Muiden</v>
      </c>
      <c r="H1469" s="9" t="str">
        <f>VLOOKUP($A1469,Basis!$A:$P,11,FALSE)</f>
        <v>GLAS</v>
      </c>
      <c r="I1469" s="9" t="str">
        <f>VLOOKUP($A1469,Basis!$A:$P,13,FALSE)</f>
        <v>Ondergronds</v>
      </c>
      <c r="J1469" s="9" t="str">
        <f>VLOOKUP($A1469,Basis!$A:$P,16,FALSE)</f>
        <v>Onbekend</v>
      </c>
    </row>
    <row r="1470" spans="1:10" x14ac:dyDescent="0.25">
      <c r="A1470" s="9" t="s">
        <v>5440</v>
      </c>
      <c r="B1470" s="9">
        <f>VLOOKUP($A1470,Basis!$A:$P,4,FALSE)</f>
        <v>52.332517000000003</v>
      </c>
      <c r="C1470" s="9">
        <f>VLOOKUP($A1470,Basis!$A:$P,5,FALSE)</f>
        <v>5.0676050000000004</v>
      </c>
      <c r="D1470" s="9" t="str">
        <f>VLOOKUP($A1470,Basis!$A:$P,6,FALSE)</f>
        <v>Constantijn Huygenslaan</v>
      </c>
      <c r="E1470" s="9" t="str">
        <f>VLOOKUP($A1470,Basis!$A:$P,7,FALSE)</f>
        <v>2</v>
      </c>
      <c r="F1470" s="9" t="str">
        <f>VLOOKUP($A1470,Basis!$A:$P,8,FALSE)</f>
        <v>1398XH</v>
      </c>
      <c r="G1470" s="9" t="str">
        <f>VLOOKUP($A1470,Basis!$A:$P,9,FALSE)</f>
        <v>Muiden</v>
      </c>
      <c r="H1470" s="9" t="str">
        <f>VLOOKUP($A1470,Basis!$A:$P,11,FALSE)</f>
        <v>GLAS</v>
      </c>
      <c r="I1470" s="9" t="str">
        <f>VLOOKUP($A1470,Basis!$A:$P,13,FALSE)</f>
        <v>Bovengronds</v>
      </c>
      <c r="J1470" s="9" t="str">
        <f>VLOOKUP($A1470,Basis!$A:$P,16,FALSE)</f>
        <v>Onbekend</v>
      </c>
    </row>
    <row r="1471" spans="1:10" x14ac:dyDescent="0.25">
      <c r="A1471" s="9" t="s">
        <v>5429</v>
      </c>
      <c r="B1471" s="9">
        <f>VLOOKUP($A1471,Basis!$A:$P,4,FALSE)</f>
        <v>52.329642</v>
      </c>
      <c r="C1471" s="9">
        <f>VLOOKUP($A1471,Basis!$A:$P,5,FALSE)</f>
        <v>5.0712169999999999</v>
      </c>
      <c r="D1471" s="9" t="str">
        <f>VLOOKUP($A1471,Basis!$A:$P,6,FALSE)</f>
        <v>Ravelijnsplein</v>
      </c>
      <c r="E1471" s="9" t="str">
        <f>VLOOKUP($A1471,Basis!$A:$P,7,FALSE)</f>
        <v>1</v>
      </c>
      <c r="F1471" s="9" t="str">
        <f>VLOOKUP($A1471,Basis!$A:$P,8,FALSE)</f>
        <v>1398XR</v>
      </c>
      <c r="G1471" s="9" t="str">
        <f>VLOOKUP($A1471,Basis!$A:$P,9,FALSE)</f>
        <v>Muiden</v>
      </c>
      <c r="H1471" s="9" t="str">
        <f>VLOOKUP($A1471,Basis!$A:$P,11,FALSE)</f>
        <v>GLAS</v>
      </c>
      <c r="I1471" s="9" t="str">
        <f>VLOOKUP($A1471,Basis!$A:$P,13,FALSE)</f>
        <v>Ondergronds</v>
      </c>
      <c r="J1471" s="9" t="str">
        <f>VLOOKUP($A1471,Basis!$A:$P,16,FALSE)</f>
        <v>Onbekend</v>
      </c>
    </row>
    <row r="1472" spans="1:10" x14ac:dyDescent="0.25">
      <c r="A1472" s="9" t="s">
        <v>3350</v>
      </c>
      <c r="B1472" s="9">
        <f>VLOOKUP($A1472,Basis!$A:$P,4,FALSE)</f>
        <v>52.328273000000003</v>
      </c>
      <c r="C1472" s="9">
        <f>VLOOKUP($A1472,Basis!$A:$P,5,FALSE)</f>
        <v>5.0656220000000003</v>
      </c>
      <c r="D1472" s="9" t="str">
        <f>VLOOKUP($A1472,Basis!$A:$P,6,FALSE)</f>
        <v>Weesperstraat</v>
      </c>
      <c r="E1472" s="9" t="str">
        <f>VLOOKUP($A1472,Basis!$A:$P,7,FALSE)</f>
        <v>159</v>
      </c>
      <c r="F1472" s="9" t="str">
        <f>VLOOKUP($A1472,Basis!$A:$P,8,FALSE)</f>
        <v>1398XW</v>
      </c>
      <c r="G1472" s="9" t="str">
        <f>VLOOKUP($A1472,Basis!$A:$P,9,FALSE)</f>
        <v>Muiden</v>
      </c>
      <c r="H1472" s="9" t="str">
        <f>VLOOKUP($A1472,Basis!$A:$P,11,FALSE)</f>
        <v>REST</v>
      </c>
      <c r="I1472" s="9" t="str">
        <f>VLOOKUP($A1472,Basis!$A:$P,13,FALSE)</f>
        <v>Ondergronds</v>
      </c>
      <c r="J1472" s="9" t="str">
        <f>VLOOKUP($A1472,Basis!$A:$P,16,FALSE)</f>
        <v>HMISOL2018</v>
      </c>
    </row>
    <row r="1473" spans="1:10" x14ac:dyDescent="0.25">
      <c r="A1473" s="9" t="s">
        <v>5758</v>
      </c>
      <c r="B1473" s="9">
        <f>VLOOKUP($A1473,Basis!$A:$P,4,FALSE)</f>
        <v>52.325771000000003</v>
      </c>
      <c r="C1473" s="9">
        <f>VLOOKUP($A1473,Basis!$A:$P,5,FALSE)</f>
        <v>5.1120409999999996</v>
      </c>
      <c r="D1473" s="9" t="str">
        <f>VLOOKUP($A1473,Basis!$A:$P,6,FALSE)</f>
        <v>Gerard Doulaan</v>
      </c>
      <c r="E1473" s="9" t="str">
        <f>VLOOKUP($A1473,Basis!$A:$P,7,FALSE)</f>
        <v>3</v>
      </c>
      <c r="F1473" s="9" t="str">
        <f>VLOOKUP($A1473,Basis!$A:$P,8,FALSE)</f>
        <v>1399ES</v>
      </c>
      <c r="G1473" s="9" t="str">
        <f>VLOOKUP($A1473,Basis!$A:$P,9,FALSE)</f>
        <v>Muiderberg</v>
      </c>
      <c r="H1473" s="9" t="str">
        <f>VLOOKUP($A1473,Basis!$A:$P,11,FALSE)</f>
        <v>GLAS</v>
      </c>
      <c r="I1473" s="9" t="str">
        <f>VLOOKUP($A1473,Basis!$A:$P,13,FALSE)</f>
        <v>Ondergronds</v>
      </c>
      <c r="J1473" s="9" t="str">
        <f>VLOOKUP($A1473,Basis!$A:$P,16,FALSE)</f>
        <v>Onbekend</v>
      </c>
    </row>
    <row r="1474" spans="1:10" x14ac:dyDescent="0.25">
      <c r="A1474" s="9" t="s">
        <v>5753</v>
      </c>
      <c r="B1474" s="9">
        <f>VLOOKUP($A1474,Basis!$A:$P,4,FALSE)</f>
        <v>52.323816999999998</v>
      </c>
      <c r="C1474" s="9">
        <f>VLOOKUP($A1474,Basis!$A:$P,5,FALSE)</f>
        <v>5.1186680000000004</v>
      </c>
      <c r="D1474" s="9" t="str">
        <f>VLOOKUP($A1474,Basis!$A:$P,6,FALSE)</f>
        <v>Ruysdaellaan</v>
      </c>
      <c r="E1474" s="9" t="str">
        <f>VLOOKUP($A1474,Basis!$A:$P,7,FALSE)</f>
        <v>15</v>
      </c>
      <c r="F1474" s="9" t="str">
        <f>VLOOKUP($A1474,Basis!$A:$P,8,FALSE)</f>
        <v>1399GE</v>
      </c>
      <c r="G1474" s="9" t="str">
        <f>VLOOKUP($A1474,Basis!$A:$P,9,FALSE)</f>
        <v>Muiderberg</v>
      </c>
      <c r="H1474" s="9" t="str">
        <f>VLOOKUP($A1474,Basis!$A:$P,11,FALSE)</f>
        <v>GLAS</v>
      </c>
      <c r="I1474" s="9" t="str">
        <f>VLOOKUP($A1474,Basis!$A:$P,13,FALSE)</f>
        <v>Bovengronds</v>
      </c>
      <c r="J1474" s="9" t="str">
        <f>VLOOKUP($A1474,Basis!$A:$P,16,FALSE)</f>
        <v>Onbekend</v>
      </c>
    </row>
    <row r="1475" spans="1:10" x14ac:dyDescent="0.25">
      <c r="A1475" s="9" t="s">
        <v>5192</v>
      </c>
      <c r="B1475" s="9">
        <f>VLOOKUP($A1475,Basis!$A:$P,4,FALSE)</f>
        <v>52.327413</v>
      </c>
      <c r="C1475" s="9">
        <f>VLOOKUP($A1475,Basis!$A:$P,5,FALSE)</f>
        <v>5.1170980000000004</v>
      </c>
      <c r="D1475" s="9" t="str">
        <f>VLOOKUP($A1475,Basis!$A:$P,6,FALSE)</f>
        <v>G.A. Heinzelaan</v>
      </c>
      <c r="E1475" s="9" t="str">
        <f>VLOOKUP($A1475,Basis!$A:$P,7,FALSE)</f>
        <v>4</v>
      </c>
      <c r="F1475" s="9" t="str">
        <f>VLOOKUP($A1475,Basis!$A:$P,8,FALSE)</f>
        <v>1399GL</v>
      </c>
      <c r="G1475" s="9" t="str">
        <f>VLOOKUP($A1475,Basis!$A:$P,9,FALSE)</f>
        <v>Muiderberg</v>
      </c>
      <c r="H1475" s="9" t="str">
        <f>VLOOKUP($A1475,Basis!$A:$P,11,FALSE)</f>
        <v>GLAS</v>
      </c>
      <c r="I1475" s="9" t="str">
        <f>VLOOKUP($A1475,Basis!$A:$P,13,FALSE)</f>
        <v>Ondergronds</v>
      </c>
      <c r="J1475" s="9" t="str">
        <f>VLOOKUP($A1475,Basis!$A:$P,16,FALSE)</f>
        <v>Onbekend</v>
      </c>
    </row>
    <row r="1476" spans="1:10" x14ac:dyDescent="0.25">
      <c r="A1476" s="9" t="s">
        <v>3356</v>
      </c>
      <c r="B1476" s="9">
        <f>VLOOKUP($A1476,Basis!$A:$P,4,FALSE)</f>
        <v>52.327407030437399</v>
      </c>
      <c r="C1476" s="9">
        <f>VLOOKUP($A1476,Basis!$A:$P,5,FALSE)</f>
        <v>5.1171545684385302</v>
      </c>
      <c r="D1476" s="9" t="str">
        <f>VLOOKUP($A1476,Basis!$A:$P,6,FALSE)</f>
        <v>G.A. Heinzelaan</v>
      </c>
      <c r="E1476" s="9" t="str">
        <f>VLOOKUP($A1476,Basis!$A:$P,7,FALSE)</f>
        <v>4</v>
      </c>
      <c r="F1476" s="9" t="str">
        <f>VLOOKUP($A1476,Basis!$A:$P,8,FALSE)</f>
        <v>1399GL</v>
      </c>
      <c r="G1476" s="9" t="str">
        <f>VLOOKUP($A1476,Basis!$A:$P,9,FALSE)</f>
        <v>Muiderberg</v>
      </c>
      <c r="H1476" s="9" t="str">
        <f>VLOOKUP($A1476,Basis!$A:$P,11,FALSE)</f>
        <v>PMD</v>
      </c>
      <c r="I1476" s="9" t="str">
        <f>VLOOKUP($A1476,Basis!$A:$P,13,FALSE)</f>
        <v>Ondergronds</v>
      </c>
      <c r="J1476" s="9" t="str">
        <f>VLOOKUP($A1476,Basis!$A:$P,16,FALSE)</f>
        <v>BAMRUB2010</v>
      </c>
    </row>
    <row r="1477" spans="1:10" x14ac:dyDescent="0.25">
      <c r="A1477" s="9" t="s">
        <v>5768</v>
      </c>
      <c r="B1477" s="9">
        <f>VLOOKUP($A1477,Basis!$A:$P,4,FALSE)</f>
        <v>52.328153999999998</v>
      </c>
      <c r="C1477" s="9">
        <f>VLOOKUP($A1477,Basis!$A:$P,5,FALSE)</f>
        <v>5.122941</v>
      </c>
      <c r="D1477" s="9" t="str">
        <f>VLOOKUP($A1477,Basis!$A:$P,6,FALSE)</f>
        <v>Nienhuis Ruijskade</v>
      </c>
      <c r="E1477" s="9" t="str">
        <f>VLOOKUP($A1477,Basis!$A:$P,7,FALSE)</f>
        <v>26</v>
      </c>
      <c r="F1477" s="9" t="str">
        <f>VLOOKUP($A1477,Basis!$A:$P,8,FALSE)</f>
        <v>1399HH</v>
      </c>
      <c r="G1477" s="9" t="str">
        <f>VLOOKUP($A1477,Basis!$A:$P,9,FALSE)</f>
        <v>Muiderberg</v>
      </c>
      <c r="H1477" s="9" t="str">
        <f>VLOOKUP($A1477,Basis!$A:$P,11,FALSE)</f>
        <v>GLAS</v>
      </c>
      <c r="I1477" s="9" t="str">
        <f>VLOOKUP($A1477,Basis!$A:$P,13,FALSE)</f>
        <v>Ondergronds</v>
      </c>
      <c r="J1477" s="9" t="str">
        <f>VLOOKUP($A1477,Basis!$A:$P,16,FALSE)</f>
        <v>Onbekend</v>
      </c>
    </row>
    <row r="1478" spans="1:10" x14ac:dyDescent="0.25">
      <c r="A1478" s="9" t="s">
        <v>5763</v>
      </c>
      <c r="B1478" s="9">
        <f>VLOOKUP($A1478,Basis!$A:$P,4,FALSE)</f>
        <v>52.324832000000001</v>
      </c>
      <c r="C1478" s="9">
        <f>VLOOKUP($A1478,Basis!$A:$P,5,FALSE)</f>
        <v>5.122706</v>
      </c>
      <c r="D1478" s="9" t="str">
        <f>VLOOKUP($A1478,Basis!$A:$P,6,FALSE)</f>
        <v>Tesselschadelaan</v>
      </c>
      <c r="E1478" s="9" t="str">
        <f>VLOOKUP($A1478,Basis!$A:$P,7,FALSE)</f>
        <v>75</v>
      </c>
      <c r="F1478" s="9" t="str">
        <f>VLOOKUP($A1478,Basis!$A:$P,8,FALSE)</f>
        <v>1399HX</v>
      </c>
      <c r="G1478" s="9" t="str">
        <f>VLOOKUP($A1478,Basis!$A:$P,9,FALSE)</f>
        <v>Muiderberg</v>
      </c>
      <c r="H1478" s="9" t="str">
        <f>VLOOKUP($A1478,Basis!$A:$P,11,FALSE)</f>
        <v>GLAS</v>
      </c>
      <c r="I1478" s="9" t="str">
        <f>VLOOKUP($A1478,Basis!$A:$P,13,FALSE)</f>
        <v>Ondergronds</v>
      </c>
      <c r="J1478" s="9" t="str">
        <f>VLOOKUP($A1478,Basis!$A:$P,16,FALSE)</f>
        <v>Onbekend</v>
      </c>
    </row>
    <row r="1479" spans="1:10" x14ac:dyDescent="0.25">
      <c r="A1479" s="9" t="s">
        <v>5773</v>
      </c>
      <c r="B1479" s="9">
        <f>VLOOKUP($A1479,Basis!$A:$P,4,FALSE)</f>
        <v>52.323701999999997</v>
      </c>
      <c r="C1479" s="9">
        <f>VLOOKUP($A1479,Basis!$A:$P,5,FALSE)</f>
        <v>5.1264099999999999</v>
      </c>
      <c r="D1479" s="9" t="str">
        <f>VLOOKUP($A1479,Basis!$A:$P,6,FALSE)</f>
        <v>Nienhuis Ruijskade</v>
      </c>
      <c r="E1479" s="9" t="str">
        <f>VLOOKUP($A1479,Basis!$A:$P,7,FALSE)</f>
        <v>128</v>
      </c>
      <c r="F1479" s="9" t="str">
        <f>VLOOKUP($A1479,Basis!$A:$P,8,FALSE)</f>
        <v>1399KC</v>
      </c>
      <c r="G1479" s="9" t="str">
        <f>VLOOKUP($A1479,Basis!$A:$P,9,FALSE)</f>
        <v>Muiderberg</v>
      </c>
      <c r="H1479" s="9" t="str">
        <f>VLOOKUP($A1479,Basis!$A:$P,11,FALSE)</f>
        <v>GLAS</v>
      </c>
      <c r="I1479" s="9" t="str">
        <f>VLOOKUP($A1479,Basis!$A:$P,13,FALSE)</f>
        <v>Ondergronds</v>
      </c>
      <c r="J1479" s="9" t="str">
        <f>VLOOKUP($A1479,Basis!$A:$P,16,FALSE)</f>
        <v>Onbekend</v>
      </c>
    </row>
    <row r="1480" spans="1:10" x14ac:dyDescent="0.25">
      <c r="A1480" s="9" t="s">
        <v>2993</v>
      </c>
      <c r="B1480" s="9">
        <f>VLOOKUP($A1480,Basis!$A:$P,4,FALSE)</f>
        <v>52.325284600000003</v>
      </c>
      <c r="C1480" s="9">
        <f>VLOOKUP($A1480,Basis!$A:$P,5,FALSE)</f>
        <v>5.1259347000000002</v>
      </c>
      <c r="D1480" s="9" t="str">
        <f>VLOOKUP($A1480,Basis!$A:$P,6,FALSE)</f>
        <v>Waterhoen</v>
      </c>
      <c r="E1480" s="9" t="str">
        <f>VLOOKUP($A1480,Basis!$A:$P,7,FALSE)</f>
        <v>16</v>
      </c>
      <c r="F1480" s="9" t="str">
        <f>VLOOKUP($A1480,Basis!$A:$P,8,FALSE)</f>
        <v>1399KH</v>
      </c>
      <c r="G1480" s="9" t="str">
        <f>VLOOKUP($A1480,Basis!$A:$P,9,FALSE)</f>
        <v>Muiderberg</v>
      </c>
      <c r="H1480" s="9" t="str">
        <f>VLOOKUP($A1480,Basis!$A:$P,11,FALSE)</f>
        <v>REST</v>
      </c>
      <c r="I1480" s="9" t="str">
        <f>VLOOKUP($A1480,Basis!$A:$P,13,FALSE)</f>
        <v>OGDUO</v>
      </c>
      <c r="J1480" s="9" t="str">
        <f>VLOOKUP($A1480,Basis!$A:$P,16,FALSE)</f>
        <v>HMIDUO2020</v>
      </c>
    </row>
    <row r="1481" spans="1:10" x14ac:dyDescent="0.25">
      <c r="A1481" s="9" t="s">
        <v>1039</v>
      </c>
      <c r="B1481" s="9">
        <f>VLOOKUP($A1481,Basis!$A:$P,4,FALSE)</f>
        <v>52.325284600000003</v>
      </c>
      <c r="C1481" s="9">
        <f>VLOOKUP($A1481,Basis!$A:$P,5,FALSE)</f>
        <v>5.1259347000000002</v>
      </c>
      <c r="D1481" s="9" t="str">
        <f>VLOOKUP($A1481,Basis!$A:$P,6,FALSE)</f>
        <v>Waterhoen</v>
      </c>
      <c r="E1481" s="9" t="str">
        <f>VLOOKUP($A1481,Basis!$A:$P,7,FALSE)</f>
        <v>16</v>
      </c>
      <c r="F1481" s="9" t="str">
        <f>VLOOKUP($A1481,Basis!$A:$P,8,FALSE)</f>
        <v>1399KH</v>
      </c>
      <c r="G1481" s="9" t="str">
        <f>VLOOKUP($A1481,Basis!$A:$P,9,FALSE)</f>
        <v>Muiderberg</v>
      </c>
      <c r="H1481" s="9" t="str">
        <f>VLOOKUP($A1481,Basis!$A:$P,11,FALSE)</f>
        <v>PMD</v>
      </c>
      <c r="I1481" s="9" t="str">
        <f>VLOOKUP($A1481,Basis!$A:$P,13,FALSE)</f>
        <v>OGDUO</v>
      </c>
      <c r="J1481" s="9" t="str">
        <f>VLOOKUP($A1481,Basis!$A:$P,16,FALSE)</f>
        <v>HMIDUO2020</v>
      </c>
    </row>
    <row r="1482" spans="1:10" x14ac:dyDescent="0.25">
      <c r="A1482" s="9" t="s">
        <v>5748</v>
      </c>
      <c r="B1482" s="9">
        <f>VLOOKUP($A1482,Basis!$A:$P,4,FALSE)</f>
        <v>52.319049</v>
      </c>
      <c r="C1482" s="9">
        <f>VLOOKUP($A1482,Basis!$A:$P,5,FALSE)</f>
        <v>5.1019880000000004</v>
      </c>
      <c r="D1482" s="9" t="str">
        <f>VLOOKUP($A1482,Basis!$A:$P,6,FALSE)</f>
        <v>Naarderstraatweg</v>
      </c>
      <c r="E1482" s="9" t="str">
        <f>VLOOKUP($A1482,Basis!$A:$P,7,FALSE)</f>
        <v>1</v>
      </c>
      <c r="F1482" s="9" t="str">
        <f>VLOOKUP($A1482,Basis!$A:$P,8,FALSE)</f>
        <v>1399VR</v>
      </c>
      <c r="G1482" s="9" t="str">
        <f>VLOOKUP($A1482,Basis!$A:$P,9,FALSE)</f>
        <v>Muiderberg</v>
      </c>
      <c r="H1482" s="9" t="str">
        <f>VLOOKUP($A1482,Basis!$A:$P,11,FALSE)</f>
        <v>GLAS</v>
      </c>
      <c r="I1482" s="9" t="str">
        <f>VLOOKUP($A1482,Basis!$A:$P,13,FALSE)</f>
        <v>Bovengronds</v>
      </c>
      <c r="J1482" s="9" t="str">
        <f>VLOOKUP($A1482,Basis!$A:$P,16,FALSE)</f>
        <v>Onbekend</v>
      </c>
    </row>
    <row r="1483" spans="1:10" x14ac:dyDescent="0.25">
      <c r="A1483" s="9" t="s">
        <v>5200</v>
      </c>
      <c r="B1483" s="9">
        <f>VLOOKUP($A1483,Basis!$A:$P,4,FALSE)</f>
        <v>52.322370999999997</v>
      </c>
      <c r="C1483" s="9">
        <f>VLOOKUP($A1483,Basis!$A:$P,5,FALSE)</f>
        <v>5.1154339000000002</v>
      </c>
      <c r="D1483" s="9" t="str">
        <f>VLOOKUP($A1483,Basis!$A:$P,6,FALSE)</f>
        <v>Kocherplantsoen</v>
      </c>
      <c r="E1483" s="9" t="str">
        <f>VLOOKUP($A1483,Basis!$A:$P,7,FALSE)</f>
        <v>1A 1</v>
      </c>
      <c r="F1483" s="9" t="str">
        <f>VLOOKUP($A1483,Basis!$A:$P,8,FALSE)</f>
        <v>1399VW</v>
      </c>
      <c r="G1483" s="9" t="str">
        <f>VLOOKUP($A1483,Basis!$A:$P,9,FALSE)</f>
        <v>Muiderberg</v>
      </c>
      <c r="H1483" s="9" t="str">
        <f>VLOOKUP($A1483,Basis!$A:$P,11,FALSE)</f>
        <v>GLAS</v>
      </c>
      <c r="I1483" s="9" t="str">
        <f>VLOOKUP($A1483,Basis!$A:$P,13,FALSE)</f>
        <v>Ondergronds</v>
      </c>
      <c r="J1483" s="9" t="str">
        <f>VLOOKUP($A1483,Basis!$A:$P,16,FALSE)</f>
        <v>Onbekend</v>
      </c>
    </row>
    <row r="1484" spans="1:10" x14ac:dyDescent="0.25">
      <c r="A1484" s="9" t="s">
        <v>2958</v>
      </c>
      <c r="B1484" s="9">
        <f>VLOOKUP($A1484,Basis!$A:$P,4,FALSE)</f>
        <v>52.322372000000001</v>
      </c>
      <c r="C1484" s="9">
        <f>VLOOKUP($A1484,Basis!$A:$P,5,FALSE)</f>
        <v>5.1154339999999996</v>
      </c>
      <c r="D1484" s="9" t="str">
        <f>VLOOKUP($A1484,Basis!$A:$P,6,FALSE)</f>
        <v>Kocherplantsoen</v>
      </c>
      <c r="E1484" s="9" t="str">
        <f>VLOOKUP($A1484,Basis!$A:$P,7,FALSE)</f>
        <v>1A 1</v>
      </c>
      <c r="F1484" s="9" t="str">
        <f>VLOOKUP($A1484,Basis!$A:$P,8,FALSE)</f>
        <v>1399VW</v>
      </c>
      <c r="G1484" s="9" t="str">
        <f>VLOOKUP($A1484,Basis!$A:$P,9,FALSE)</f>
        <v>Muiderberg</v>
      </c>
      <c r="H1484" s="9" t="str">
        <f>VLOOKUP($A1484,Basis!$A:$P,11,FALSE)</f>
        <v>REST</v>
      </c>
      <c r="I1484" s="9" t="str">
        <f>VLOOKUP($A1484,Basis!$A:$P,13,FALSE)</f>
        <v>Ondergronds</v>
      </c>
      <c r="J1484" s="9" t="str">
        <f>VLOOKUP($A1484,Basis!$A:$P,16,FALSE)</f>
        <v>HMISOL2017</v>
      </c>
    </row>
    <row r="1485" spans="1:10" x14ac:dyDescent="0.25">
      <c r="A1485" s="9" t="s">
        <v>2353</v>
      </c>
      <c r="B1485" s="9">
        <f>VLOOKUP($A1485,Basis!$A:$P,4,FALSE)</f>
        <v>52.322372000000001</v>
      </c>
      <c r="C1485" s="9">
        <f>VLOOKUP($A1485,Basis!$A:$P,5,FALSE)</f>
        <v>5.1154339999999996</v>
      </c>
      <c r="D1485" s="9" t="str">
        <f>VLOOKUP($A1485,Basis!$A:$P,6,FALSE)</f>
        <v>Kocherplantsoen</v>
      </c>
      <c r="E1485" s="9" t="str">
        <f>VLOOKUP($A1485,Basis!$A:$P,7,FALSE)</f>
        <v>1A 1</v>
      </c>
      <c r="F1485" s="9" t="str">
        <f>VLOOKUP($A1485,Basis!$A:$P,8,FALSE)</f>
        <v>1399VW</v>
      </c>
      <c r="G1485" s="9" t="str">
        <f>VLOOKUP($A1485,Basis!$A:$P,9,FALSE)</f>
        <v>Muiderberg</v>
      </c>
      <c r="H1485" s="9" t="str">
        <f>VLOOKUP($A1485,Basis!$A:$P,11,FALSE)</f>
        <v>PMD</v>
      </c>
      <c r="I1485" s="9" t="str">
        <f>VLOOKUP($A1485,Basis!$A:$P,13,FALSE)</f>
        <v>Ondergronds</v>
      </c>
      <c r="J1485" s="9" t="str">
        <f>VLOOKUP($A1485,Basis!$A:$P,16,FALSE)</f>
        <v>HMISOL2017</v>
      </c>
    </row>
    <row r="1486" spans="1:10" x14ac:dyDescent="0.25">
      <c r="A1486" s="9" t="s">
        <v>5786</v>
      </c>
      <c r="B1486" s="9">
        <f>VLOOKUP($A1486,Basis!$A:$P,4,FALSE)</f>
        <v>52.278547000000003</v>
      </c>
      <c r="C1486" s="9">
        <f>VLOOKUP($A1486,Basis!$A:$P,5,FALSE)</f>
        <v>5.1843490000000001</v>
      </c>
      <c r="D1486" s="9" t="str">
        <f>VLOOKUP($A1486,Basis!$A:$P,6,FALSE)</f>
        <v>Amersfoortsestraatweg</v>
      </c>
      <c r="E1486" s="9" t="str">
        <f>VLOOKUP($A1486,Basis!$A:$P,7,FALSE)</f>
        <v>39</v>
      </c>
      <c r="F1486" s="9" t="str">
        <f>VLOOKUP($A1486,Basis!$A:$P,8,FALSE)</f>
        <v>1401CV</v>
      </c>
      <c r="G1486" s="9" t="str">
        <f>VLOOKUP($A1486,Basis!$A:$P,9,FALSE)</f>
        <v>Bussum</v>
      </c>
      <c r="H1486" s="9" t="str">
        <f>VLOOKUP($A1486,Basis!$A:$P,11,FALSE)</f>
        <v>GLAS</v>
      </c>
      <c r="I1486" s="9" t="str">
        <f>VLOOKUP($A1486,Basis!$A:$P,13,FALSE)</f>
        <v>Ondergronds</v>
      </c>
      <c r="J1486" s="9" t="str">
        <f>VLOOKUP($A1486,Basis!$A:$P,16,FALSE)</f>
        <v>Onbekend</v>
      </c>
    </row>
    <row r="1487" spans="1:10" x14ac:dyDescent="0.25">
      <c r="A1487" s="9" t="s">
        <v>5194</v>
      </c>
      <c r="B1487" s="9">
        <f>VLOOKUP($A1487,Basis!$A:$P,4,FALSE)</f>
        <v>52.277380000000001</v>
      </c>
      <c r="C1487" s="9">
        <f>VLOOKUP($A1487,Basis!$A:$P,5,FALSE)</f>
        <v>5.1644370000000004</v>
      </c>
      <c r="D1487" s="9" t="str">
        <f>VLOOKUP($A1487,Basis!$A:$P,6,FALSE)</f>
        <v>Landstraat</v>
      </c>
      <c r="E1487" s="9" t="str">
        <f>VLOOKUP($A1487,Basis!$A:$P,7,FALSE)</f>
        <v>84</v>
      </c>
      <c r="F1487" s="9" t="str">
        <f>VLOOKUP($A1487,Basis!$A:$P,8,FALSE)</f>
        <v>1401ES</v>
      </c>
      <c r="G1487" s="9" t="str">
        <f>VLOOKUP($A1487,Basis!$A:$P,9,FALSE)</f>
        <v>Bussum</v>
      </c>
      <c r="H1487" s="9" t="str">
        <f>VLOOKUP($A1487,Basis!$A:$P,11,FALSE)</f>
        <v>GLAS</v>
      </c>
      <c r="I1487" s="9" t="str">
        <f>VLOOKUP($A1487,Basis!$A:$P,13,FALSE)</f>
        <v>Ondergronds</v>
      </c>
      <c r="J1487" s="9" t="str">
        <f>VLOOKUP($A1487,Basis!$A:$P,16,FALSE)</f>
        <v>Onbekend</v>
      </c>
    </row>
    <row r="1488" spans="1:10" x14ac:dyDescent="0.25">
      <c r="A1488" s="9" t="s">
        <v>5196</v>
      </c>
      <c r="B1488" s="9">
        <f>VLOOKUP($A1488,Basis!$A:$P,4,FALSE)</f>
        <v>52.277380000000001</v>
      </c>
      <c r="C1488" s="9">
        <f>VLOOKUP($A1488,Basis!$A:$P,5,FALSE)</f>
        <v>5.1644370000000004</v>
      </c>
      <c r="D1488" s="9" t="str">
        <f>VLOOKUP($A1488,Basis!$A:$P,6,FALSE)</f>
        <v>Landstraat</v>
      </c>
      <c r="E1488" s="9" t="str">
        <f>VLOOKUP($A1488,Basis!$A:$P,7,FALSE)</f>
        <v>84</v>
      </c>
      <c r="F1488" s="9" t="str">
        <f>VLOOKUP($A1488,Basis!$A:$P,8,FALSE)</f>
        <v>1401ES</v>
      </c>
      <c r="G1488" s="9" t="str">
        <f>VLOOKUP($A1488,Basis!$A:$P,9,FALSE)</f>
        <v>Bussum</v>
      </c>
      <c r="H1488" s="9" t="str">
        <f>VLOOKUP($A1488,Basis!$A:$P,11,FALSE)</f>
        <v>GLAS</v>
      </c>
      <c r="I1488" s="9" t="str">
        <f>VLOOKUP($A1488,Basis!$A:$P,13,FALSE)</f>
        <v>Ondergronds</v>
      </c>
      <c r="J1488" s="9" t="str">
        <f>VLOOKUP($A1488,Basis!$A:$P,16,FALSE)</f>
        <v>Onbekend</v>
      </c>
    </row>
    <row r="1489" spans="1:10" x14ac:dyDescent="0.25">
      <c r="A1489" s="9" t="s">
        <v>5198</v>
      </c>
      <c r="B1489" s="9">
        <f>VLOOKUP($A1489,Basis!$A:$P,4,FALSE)</f>
        <v>52.277380000000001</v>
      </c>
      <c r="C1489" s="9">
        <f>VLOOKUP($A1489,Basis!$A:$P,5,FALSE)</f>
        <v>5.1644370000000004</v>
      </c>
      <c r="D1489" s="9" t="str">
        <f>VLOOKUP($A1489,Basis!$A:$P,6,FALSE)</f>
        <v>Landstraat</v>
      </c>
      <c r="E1489" s="9" t="str">
        <f>VLOOKUP($A1489,Basis!$A:$P,7,FALSE)</f>
        <v>84</v>
      </c>
      <c r="F1489" s="9" t="str">
        <f>VLOOKUP($A1489,Basis!$A:$P,8,FALSE)</f>
        <v>1401ES</v>
      </c>
      <c r="G1489" s="9" t="str">
        <f>VLOOKUP($A1489,Basis!$A:$P,9,FALSE)</f>
        <v>Bussum</v>
      </c>
      <c r="H1489" s="9" t="str">
        <f>VLOOKUP($A1489,Basis!$A:$P,11,FALSE)</f>
        <v>GLAS</v>
      </c>
      <c r="I1489" s="9" t="str">
        <f>VLOOKUP($A1489,Basis!$A:$P,13,FALSE)</f>
        <v>Ondergronds</v>
      </c>
      <c r="J1489" s="9" t="str">
        <f>VLOOKUP($A1489,Basis!$A:$P,16,FALSE)</f>
        <v>Onbekend</v>
      </c>
    </row>
    <row r="1490" spans="1:10" x14ac:dyDescent="0.25">
      <c r="A1490" s="9" t="s">
        <v>4626</v>
      </c>
      <c r="B1490" s="9">
        <f>VLOOKUP($A1490,Basis!$A:$P,4,FALSE)</f>
        <v>52.277380000000001</v>
      </c>
      <c r="C1490" s="9">
        <f>VLOOKUP($A1490,Basis!$A:$P,5,FALSE)</f>
        <v>5.1644370000000004</v>
      </c>
      <c r="D1490" s="9" t="str">
        <f>VLOOKUP($A1490,Basis!$A:$P,6,FALSE)</f>
        <v>Landstraat</v>
      </c>
      <c r="E1490" s="9" t="str">
        <f>VLOOKUP($A1490,Basis!$A:$P,7,FALSE)</f>
        <v>84</v>
      </c>
      <c r="F1490" s="9" t="str">
        <f>VLOOKUP($A1490,Basis!$A:$P,8,FALSE)</f>
        <v>1401ES</v>
      </c>
      <c r="G1490" s="9" t="str">
        <f>VLOOKUP($A1490,Basis!$A:$P,9,FALSE)</f>
        <v>Bussum</v>
      </c>
      <c r="H1490" s="9" t="str">
        <f>VLOOKUP($A1490,Basis!$A:$P,11,FALSE)</f>
        <v>OPK</v>
      </c>
      <c r="I1490" s="9" t="str">
        <f>VLOOKUP($A1490,Basis!$A:$P,13,FALSE)</f>
        <v>Ondergronds</v>
      </c>
      <c r="J1490" s="9" t="str">
        <f>VLOOKUP($A1490,Basis!$A:$P,16,FALSE)</f>
        <v>HMISOL2022</v>
      </c>
    </row>
    <row r="1491" spans="1:10" x14ac:dyDescent="0.25">
      <c r="A1491" s="9" t="s">
        <v>3767</v>
      </c>
      <c r="B1491" s="9">
        <f>VLOOKUP($A1491,Basis!$A:$P,4,FALSE)</f>
        <v>52.277380000000001</v>
      </c>
      <c r="C1491" s="9">
        <f>VLOOKUP($A1491,Basis!$A:$P,5,FALSE)</f>
        <v>5.1644370000000004</v>
      </c>
      <c r="D1491" s="9" t="str">
        <f>VLOOKUP($A1491,Basis!$A:$P,6,FALSE)</f>
        <v>Landstraat</v>
      </c>
      <c r="E1491" s="9" t="str">
        <f>VLOOKUP($A1491,Basis!$A:$P,7,FALSE)</f>
        <v>84</v>
      </c>
      <c r="F1491" s="9" t="str">
        <f>VLOOKUP($A1491,Basis!$A:$P,8,FALSE)</f>
        <v>1401ES</v>
      </c>
      <c r="G1491" s="9" t="str">
        <f>VLOOKUP($A1491,Basis!$A:$P,9,FALSE)</f>
        <v>Bussum</v>
      </c>
      <c r="H1491" s="9" t="str">
        <f>VLOOKUP($A1491,Basis!$A:$P,11,FALSE)</f>
        <v>REST</v>
      </c>
      <c r="I1491" s="9" t="str">
        <f>VLOOKUP($A1491,Basis!$A:$P,13,FALSE)</f>
        <v>OGDUO</v>
      </c>
      <c r="J1491" s="9" t="str">
        <f>VLOOKUP($A1491,Basis!$A:$P,16,FALSE)</f>
        <v>HMIDUO2022</v>
      </c>
    </row>
    <row r="1492" spans="1:10" x14ac:dyDescent="0.25">
      <c r="A1492" s="9" t="s">
        <v>4667</v>
      </c>
      <c r="B1492" s="9">
        <f>VLOOKUP($A1492,Basis!$A:$P,4,FALSE)</f>
        <v>52.277380000000001</v>
      </c>
      <c r="C1492" s="9">
        <f>VLOOKUP($A1492,Basis!$A:$P,5,FALSE)</f>
        <v>5.1644370000000004</v>
      </c>
      <c r="D1492" s="9" t="str">
        <f>VLOOKUP($A1492,Basis!$A:$P,6,FALSE)</f>
        <v>Landstraat</v>
      </c>
      <c r="E1492" s="9" t="str">
        <f>VLOOKUP($A1492,Basis!$A:$P,7,FALSE)</f>
        <v>84</v>
      </c>
      <c r="F1492" s="9" t="str">
        <f>VLOOKUP($A1492,Basis!$A:$P,8,FALSE)</f>
        <v>1401ES</v>
      </c>
      <c r="G1492" s="9" t="str">
        <f>VLOOKUP($A1492,Basis!$A:$P,9,FALSE)</f>
        <v>Bussum</v>
      </c>
      <c r="H1492" s="9" t="str">
        <f>VLOOKUP($A1492,Basis!$A:$P,11,FALSE)</f>
        <v>PMD</v>
      </c>
      <c r="I1492" s="9" t="str">
        <f>VLOOKUP($A1492,Basis!$A:$P,13,FALSE)</f>
        <v>OGDUO</v>
      </c>
      <c r="J1492" s="9" t="str">
        <f>VLOOKUP($A1492,Basis!$A:$P,16,FALSE)</f>
        <v>HMIDUO2022</v>
      </c>
    </row>
    <row r="1493" spans="1:10" x14ac:dyDescent="0.25">
      <c r="A1493" s="9" t="s">
        <v>1480</v>
      </c>
      <c r="B1493" s="9">
        <f>VLOOKUP($A1493,Basis!$A:$P,4,FALSE)</f>
        <v>52.279426574707003</v>
      </c>
      <c r="C1493" s="9">
        <f>VLOOKUP($A1493,Basis!$A:$P,5,FALSE)</f>
        <v>5.1635479927062997</v>
      </c>
      <c r="D1493" s="9" t="str">
        <f>VLOOKUP($A1493,Basis!$A:$P,6,FALSE)</f>
        <v>Landstraat</v>
      </c>
      <c r="E1493" s="9" t="str">
        <f>VLOOKUP($A1493,Basis!$A:$P,7,FALSE)</f>
        <v>188</v>
      </c>
      <c r="F1493" s="9" t="str">
        <f>VLOOKUP($A1493,Basis!$A:$P,8,FALSE)</f>
        <v>1401ET</v>
      </c>
      <c r="G1493" s="9" t="str">
        <f>VLOOKUP($A1493,Basis!$A:$P,9,FALSE)</f>
        <v>Bussum</v>
      </c>
      <c r="H1493" s="9" t="str">
        <f>VLOOKUP($A1493,Basis!$A:$P,11,FALSE)</f>
        <v>GFT</v>
      </c>
      <c r="I1493" s="9" t="str">
        <f>VLOOKUP($A1493,Basis!$A:$P,13,FALSE)</f>
        <v>Bovengronds</v>
      </c>
      <c r="J1493" s="9" t="str">
        <f>VLOOKUP($A1493,Basis!$A:$P,16,FALSE)</f>
        <v>MCBG242019</v>
      </c>
    </row>
    <row r="1494" spans="1:10" x14ac:dyDescent="0.25">
      <c r="A1494" s="9" t="s">
        <v>3300</v>
      </c>
      <c r="B1494" s="9">
        <f>VLOOKUP($A1494,Basis!$A:$P,4,FALSE)</f>
        <v>52.278416063685199</v>
      </c>
      <c r="C1494" s="9">
        <f>VLOOKUP($A1494,Basis!$A:$P,5,FALSE)</f>
        <v>5.1640273444402602</v>
      </c>
      <c r="D1494" s="9" t="str">
        <f>VLOOKUP($A1494,Basis!$A:$P,6,FALSE)</f>
        <v>Landstraat</v>
      </c>
      <c r="E1494" s="9" t="str">
        <f>VLOOKUP($A1494,Basis!$A:$P,7,FALSE)</f>
        <v>150</v>
      </c>
      <c r="F1494" s="9" t="str">
        <f>VLOOKUP($A1494,Basis!$A:$P,8,FALSE)</f>
        <v>1401ET</v>
      </c>
      <c r="G1494" s="9" t="str">
        <f>VLOOKUP($A1494,Basis!$A:$P,9,FALSE)</f>
        <v>Bussum</v>
      </c>
      <c r="H1494" s="9" t="str">
        <f>VLOOKUP($A1494,Basis!$A:$P,11,FALSE)</f>
        <v>REST</v>
      </c>
      <c r="I1494" s="9" t="str">
        <f>VLOOKUP($A1494,Basis!$A:$P,13,FALSE)</f>
        <v>Ondergronds</v>
      </c>
      <c r="J1494" s="9" t="str">
        <f>VLOOKUP($A1494,Basis!$A:$P,16,FALSE)</f>
        <v>BAMRUB2016</v>
      </c>
    </row>
    <row r="1495" spans="1:10" x14ac:dyDescent="0.25">
      <c r="A1495" s="9" t="s">
        <v>3004</v>
      </c>
      <c r="B1495" s="9">
        <f>VLOOKUP($A1495,Basis!$A:$P,4,FALSE)</f>
        <v>52.279353579555</v>
      </c>
      <c r="C1495" s="9">
        <f>VLOOKUP($A1495,Basis!$A:$P,5,FALSE)</f>
        <v>5.1634696964222604</v>
      </c>
      <c r="D1495" s="9" t="str">
        <f>VLOOKUP($A1495,Basis!$A:$P,6,FALSE)</f>
        <v>Landstraat</v>
      </c>
      <c r="E1495" s="9" t="str">
        <f>VLOOKUP($A1495,Basis!$A:$P,7,FALSE)</f>
        <v>188</v>
      </c>
      <c r="F1495" s="9" t="str">
        <f>VLOOKUP($A1495,Basis!$A:$P,8,FALSE)</f>
        <v>1401ET</v>
      </c>
      <c r="G1495" s="9" t="str">
        <f>VLOOKUP($A1495,Basis!$A:$P,9,FALSE)</f>
        <v>Bussum</v>
      </c>
      <c r="H1495" s="9" t="str">
        <f>VLOOKUP($A1495,Basis!$A:$P,11,FALSE)</f>
        <v>REST</v>
      </c>
      <c r="I1495" s="9" t="str">
        <f>VLOOKUP($A1495,Basis!$A:$P,13,FALSE)</f>
        <v>OGDUO</v>
      </c>
      <c r="J1495" s="9" t="str">
        <f>VLOOKUP($A1495,Basis!$A:$P,16,FALSE)</f>
        <v>HMIDUO2019</v>
      </c>
    </row>
    <row r="1496" spans="1:10" x14ac:dyDescent="0.25">
      <c r="A1496" s="9" t="s">
        <v>1046</v>
      </c>
      <c r="B1496" s="9">
        <f>VLOOKUP($A1496,Basis!$A:$P,4,FALSE)</f>
        <v>52.279426574707003</v>
      </c>
      <c r="C1496" s="9">
        <f>VLOOKUP($A1496,Basis!$A:$P,5,FALSE)</f>
        <v>5.1635479927062997</v>
      </c>
      <c r="D1496" s="9" t="str">
        <f>VLOOKUP($A1496,Basis!$A:$P,6,FALSE)</f>
        <v>Landstraat</v>
      </c>
      <c r="E1496" s="9" t="str">
        <f>VLOOKUP($A1496,Basis!$A:$P,7,FALSE)</f>
        <v>188</v>
      </c>
      <c r="F1496" s="9" t="str">
        <f>VLOOKUP($A1496,Basis!$A:$P,8,FALSE)</f>
        <v>1401ET</v>
      </c>
      <c r="G1496" s="9" t="str">
        <f>VLOOKUP($A1496,Basis!$A:$P,9,FALSE)</f>
        <v>Bussum</v>
      </c>
      <c r="H1496" s="9" t="str">
        <f>VLOOKUP($A1496,Basis!$A:$P,11,FALSE)</f>
        <v>PMD</v>
      </c>
      <c r="I1496" s="9" t="str">
        <f>VLOOKUP($A1496,Basis!$A:$P,13,FALSE)</f>
        <v>OGDUO</v>
      </c>
      <c r="J1496" s="9" t="str">
        <f>VLOOKUP($A1496,Basis!$A:$P,16,FALSE)</f>
        <v>HMIDUO2019</v>
      </c>
    </row>
    <row r="1497" spans="1:10" x14ac:dyDescent="0.25">
      <c r="A1497" s="9" t="s">
        <v>5401</v>
      </c>
      <c r="B1497" s="9">
        <f>VLOOKUP($A1497,Basis!$A:$P,4,FALSE)</f>
        <v>52.274760000000001</v>
      </c>
      <c r="C1497" s="9">
        <f>VLOOKUP($A1497,Basis!$A:$P,5,FALSE)</f>
        <v>5.1665679999999998</v>
      </c>
      <c r="D1497" s="9" t="str">
        <f>VLOOKUP($A1497,Basis!$A:$P,6,FALSE)</f>
        <v>Poststraat</v>
      </c>
      <c r="E1497" s="9" t="str">
        <f>VLOOKUP($A1497,Basis!$A:$P,7,FALSE)</f>
        <v>25</v>
      </c>
      <c r="F1497" s="9" t="str">
        <f>VLOOKUP($A1497,Basis!$A:$P,8,FALSE)</f>
        <v>1401EX</v>
      </c>
      <c r="G1497" s="9" t="str">
        <f>VLOOKUP($A1497,Basis!$A:$P,9,FALSE)</f>
        <v>Bussum</v>
      </c>
      <c r="H1497" s="9" t="str">
        <f>VLOOKUP($A1497,Basis!$A:$P,11,FALSE)</f>
        <v>GLAS</v>
      </c>
      <c r="I1497" s="9" t="str">
        <f>VLOOKUP($A1497,Basis!$A:$P,13,FALSE)</f>
        <v>Ondergronds</v>
      </c>
      <c r="J1497" s="9" t="str">
        <f>VLOOKUP($A1497,Basis!$A:$P,16,FALSE)</f>
        <v>Onbekend</v>
      </c>
    </row>
    <row r="1498" spans="1:10" x14ac:dyDescent="0.25">
      <c r="A1498" s="9" t="s">
        <v>5403</v>
      </c>
      <c r="B1498" s="9">
        <f>VLOOKUP($A1498,Basis!$A:$P,4,FALSE)</f>
        <v>52.274762000000003</v>
      </c>
      <c r="C1498" s="9">
        <f>VLOOKUP($A1498,Basis!$A:$P,5,FALSE)</f>
        <v>5.1665684000000001</v>
      </c>
      <c r="D1498" s="9" t="str">
        <f>VLOOKUP($A1498,Basis!$A:$P,6,FALSE)</f>
        <v>Poststraat</v>
      </c>
      <c r="E1498" s="9" t="str">
        <f>VLOOKUP($A1498,Basis!$A:$P,7,FALSE)</f>
        <v>25</v>
      </c>
      <c r="F1498" s="9" t="str">
        <f>VLOOKUP($A1498,Basis!$A:$P,8,FALSE)</f>
        <v>1401EX</v>
      </c>
      <c r="G1498" s="9" t="str">
        <f>VLOOKUP($A1498,Basis!$A:$P,9,FALSE)</f>
        <v>Bussum</v>
      </c>
      <c r="H1498" s="9" t="str">
        <f>VLOOKUP($A1498,Basis!$A:$P,11,FALSE)</f>
        <v>GLAS</v>
      </c>
      <c r="I1498" s="9" t="str">
        <f>VLOOKUP($A1498,Basis!$A:$P,13,FALSE)</f>
        <v>Ondergronds</v>
      </c>
      <c r="J1498" s="9" t="str">
        <f>VLOOKUP($A1498,Basis!$A:$P,16,FALSE)</f>
        <v>Onbekend</v>
      </c>
    </row>
    <row r="1499" spans="1:10" x14ac:dyDescent="0.25">
      <c r="A1499" s="9" t="s">
        <v>3241</v>
      </c>
      <c r="B1499" s="9">
        <f>VLOOKUP($A1499,Basis!$A:$P,4,FALSE)</f>
        <v>52.275070999999997</v>
      </c>
      <c r="C1499" s="9">
        <f>VLOOKUP($A1499,Basis!$A:$P,5,FALSE)</f>
        <v>5.1662559999999997</v>
      </c>
      <c r="D1499" s="9" t="str">
        <f>VLOOKUP($A1499,Basis!$A:$P,6,FALSE)</f>
        <v>Poststraat</v>
      </c>
      <c r="E1499" s="9" t="str">
        <f>VLOOKUP($A1499,Basis!$A:$P,7,FALSE)</f>
        <v>23A</v>
      </c>
      <c r="F1499" s="9" t="str">
        <f>VLOOKUP($A1499,Basis!$A:$P,8,FALSE)</f>
        <v>1401EX</v>
      </c>
      <c r="G1499" s="9" t="str">
        <f>VLOOKUP($A1499,Basis!$A:$P,9,FALSE)</f>
        <v>Bussum</v>
      </c>
      <c r="H1499" s="9" t="str">
        <f>VLOOKUP($A1499,Basis!$A:$P,11,FALSE)</f>
        <v>REST</v>
      </c>
      <c r="I1499" s="9" t="str">
        <f>VLOOKUP($A1499,Basis!$A:$P,13,FALSE)</f>
        <v>Ondergronds</v>
      </c>
      <c r="J1499" s="9" t="str">
        <f>VLOOKUP($A1499,Basis!$A:$P,16,FALSE)</f>
        <v>HMISOL2021</v>
      </c>
    </row>
    <row r="1500" spans="1:10" x14ac:dyDescent="0.25">
      <c r="A1500" s="9" t="s">
        <v>2942</v>
      </c>
      <c r="B1500" s="9">
        <f>VLOOKUP($A1500,Basis!$A:$P,4,FALSE)</f>
        <v>52.275070999999997</v>
      </c>
      <c r="C1500" s="9">
        <f>VLOOKUP($A1500,Basis!$A:$P,5,FALSE)</f>
        <v>5.1662559999999997</v>
      </c>
      <c r="D1500" s="9" t="str">
        <f>VLOOKUP($A1500,Basis!$A:$P,6,FALSE)</f>
        <v>Poststraat</v>
      </c>
      <c r="E1500" s="9" t="str">
        <f>VLOOKUP($A1500,Basis!$A:$P,7,FALSE)</f>
        <v>23A</v>
      </c>
      <c r="F1500" s="9" t="str">
        <f>VLOOKUP($A1500,Basis!$A:$P,8,FALSE)</f>
        <v>1401EX</v>
      </c>
      <c r="G1500" s="9" t="str">
        <f>VLOOKUP($A1500,Basis!$A:$P,9,FALSE)</f>
        <v>Bussum</v>
      </c>
      <c r="H1500" s="9" t="str">
        <f>VLOOKUP($A1500,Basis!$A:$P,11,FALSE)</f>
        <v>PMD</v>
      </c>
      <c r="I1500" s="9" t="str">
        <f>VLOOKUP($A1500,Basis!$A:$P,13,FALSE)</f>
        <v>Ondergronds</v>
      </c>
      <c r="J1500" s="9" t="str">
        <f>VLOOKUP($A1500,Basis!$A:$P,16,FALSE)</f>
        <v>HMISOL2021</v>
      </c>
    </row>
    <row r="1501" spans="1:10" x14ac:dyDescent="0.25">
      <c r="A1501" s="9" t="s">
        <v>4760</v>
      </c>
      <c r="B1501" s="9">
        <f>VLOOKUP($A1501,Basis!$A:$P,4,FALSE)</f>
        <v>52.274762000000003</v>
      </c>
      <c r="C1501" s="9">
        <f>VLOOKUP($A1501,Basis!$A:$P,5,FALSE)</f>
        <v>5.1665684000000001</v>
      </c>
      <c r="D1501" s="9" t="str">
        <f>VLOOKUP($A1501,Basis!$A:$P,6,FALSE)</f>
        <v>Poststraat</v>
      </c>
      <c r="E1501" s="9" t="str">
        <f>VLOOKUP($A1501,Basis!$A:$P,7,FALSE)</f>
        <v>25</v>
      </c>
      <c r="F1501" s="9" t="str">
        <f>VLOOKUP($A1501,Basis!$A:$P,8,FALSE)</f>
        <v>1401EX</v>
      </c>
      <c r="G1501" s="9" t="str">
        <f>VLOOKUP($A1501,Basis!$A:$P,9,FALSE)</f>
        <v>Bussum</v>
      </c>
      <c r="H1501" s="9" t="str">
        <f>VLOOKUP($A1501,Basis!$A:$P,11,FALSE)</f>
        <v>PMD</v>
      </c>
      <c r="I1501" s="9" t="str">
        <f>VLOOKUP($A1501,Basis!$A:$P,13,FALSE)</f>
        <v>Ondergronds</v>
      </c>
      <c r="J1501" s="9" t="str">
        <f>VLOOKUP($A1501,Basis!$A:$P,16,FALSE)</f>
        <v>HMISOL2022</v>
      </c>
    </row>
    <row r="1502" spans="1:10" x14ac:dyDescent="0.25">
      <c r="A1502" s="9" t="s">
        <v>5539</v>
      </c>
      <c r="B1502" s="9">
        <f>VLOOKUP($A1502,Basis!$A:$P,4,FALSE)</f>
        <v>52.276367</v>
      </c>
      <c r="C1502" s="9">
        <f>VLOOKUP($A1502,Basis!$A:$P,5,FALSE)</f>
        <v>5.1766740000000002</v>
      </c>
      <c r="D1502" s="9" t="str">
        <f>VLOOKUP($A1502,Basis!$A:$P,6,FALSE)</f>
        <v>Huizerweg</v>
      </c>
      <c r="E1502" s="9" t="str">
        <f>VLOOKUP($A1502,Basis!$A:$P,7,FALSE)</f>
        <v>49</v>
      </c>
      <c r="F1502" s="9" t="str">
        <f>VLOOKUP($A1502,Basis!$A:$P,8,FALSE)</f>
        <v>1401GH</v>
      </c>
      <c r="G1502" s="9" t="str">
        <f>VLOOKUP($A1502,Basis!$A:$P,9,FALSE)</f>
        <v>Bussum</v>
      </c>
      <c r="H1502" s="9" t="str">
        <f>VLOOKUP($A1502,Basis!$A:$P,11,FALSE)</f>
        <v>GLAS</v>
      </c>
      <c r="I1502" s="9" t="str">
        <f>VLOOKUP($A1502,Basis!$A:$P,13,FALSE)</f>
        <v>Ondergronds</v>
      </c>
      <c r="J1502" s="9" t="str">
        <f>VLOOKUP($A1502,Basis!$A:$P,16,FALSE)</f>
        <v>Onbekend</v>
      </c>
    </row>
    <row r="1503" spans="1:10" x14ac:dyDescent="0.25">
      <c r="A1503" s="9" t="s">
        <v>5506</v>
      </c>
      <c r="B1503" s="9">
        <f>VLOOKUP($A1503,Basis!$A:$P,4,FALSE)</f>
        <v>52.283977</v>
      </c>
      <c r="C1503" s="9">
        <f>VLOOKUP($A1503,Basis!$A:$P,5,FALSE)</f>
        <v>5.1644949999999996</v>
      </c>
      <c r="D1503" s="9" t="str">
        <f>VLOOKUP($A1503,Basis!$A:$P,6,FALSE)</f>
        <v>De Nieuwe Vaart</v>
      </c>
      <c r="E1503" s="9" t="str">
        <f>VLOOKUP($A1503,Basis!$A:$P,7,FALSE)</f>
        <v>2</v>
      </c>
      <c r="F1503" s="9" t="str">
        <f>VLOOKUP($A1503,Basis!$A:$P,8,FALSE)</f>
        <v>1401GP</v>
      </c>
      <c r="G1503" s="9" t="str">
        <f>VLOOKUP($A1503,Basis!$A:$P,9,FALSE)</f>
        <v>Bussum</v>
      </c>
      <c r="H1503" s="9" t="str">
        <f>VLOOKUP($A1503,Basis!$A:$P,11,FALSE)</f>
        <v>PMD</v>
      </c>
      <c r="I1503" s="9" t="str">
        <f>VLOOKUP($A1503,Basis!$A:$P,13,FALSE)</f>
        <v>Bovengronds</v>
      </c>
      <c r="J1503" s="9" t="str">
        <f>VLOOKUP($A1503,Basis!$A:$P,16,FALSE)</f>
        <v>BAMBOV2012</v>
      </c>
    </row>
    <row r="1504" spans="1:10" x14ac:dyDescent="0.25">
      <c r="A1504" s="9" t="s">
        <v>5501</v>
      </c>
      <c r="B1504" s="9">
        <f>VLOOKUP($A1504,Basis!$A:$P,4,FALSE)</f>
        <v>52.283977</v>
      </c>
      <c r="C1504" s="9">
        <f>VLOOKUP($A1504,Basis!$A:$P,5,FALSE)</f>
        <v>5.1644949999999996</v>
      </c>
      <c r="D1504" s="9" t="str">
        <f>VLOOKUP($A1504,Basis!$A:$P,6,FALSE)</f>
        <v>De Nieuwe Vaart</v>
      </c>
      <c r="E1504" s="9" t="str">
        <f>VLOOKUP($A1504,Basis!$A:$P,7,FALSE)</f>
        <v>2</v>
      </c>
      <c r="F1504" s="9" t="str">
        <f>VLOOKUP($A1504,Basis!$A:$P,8,FALSE)</f>
        <v>1401GP</v>
      </c>
      <c r="G1504" s="9" t="str">
        <f>VLOOKUP($A1504,Basis!$A:$P,9,FALSE)</f>
        <v>Bussum</v>
      </c>
      <c r="H1504" s="9" t="str">
        <f>VLOOKUP($A1504,Basis!$A:$P,11,FALSE)</f>
        <v>GLAS</v>
      </c>
      <c r="I1504" s="9" t="str">
        <f>VLOOKUP($A1504,Basis!$A:$P,13,FALSE)</f>
        <v>Bovengronds</v>
      </c>
      <c r="J1504" s="9" t="str">
        <f>VLOOKUP($A1504,Basis!$A:$P,16,FALSE)</f>
        <v>Onbekend</v>
      </c>
    </row>
    <row r="1505" spans="1:19" x14ac:dyDescent="0.25">
      <c r="A1505" s="9" t="s">
        <v>5508</v>
      </c>
      <c r="B1505" s="9">
        <f>VLOOKUP($A1505,Basis!$A:$P,4,FALSE)</f>
        <v>52.283977</v>
      </c>
      <c r="C1505" s="9">
        <f>VLOOKUP($A1505,Basis!$A:$P,5,FALSE)</f>
        <v>5.1644949999999996</v>
      </c>
      <c r="D1505" s="9" t="str">
        <f>VLOOKUP($A1505,Basis!$A:$P,6,FALSE)</f>
        <v>De Nieuwe Vaart</v>
      </c>
      <c r="E1505" s="9" t="str">
        <f>VLOOKUP($A1505,Basis!$A:$P,7,FALSE)</f>
        <v>2</v>
      </c>
      <c r="F1505" s="9" t="str">
        <f>VLOOKUP($A1505,Basis!$A:$P,8,FALSE)</f>
        <v>1401GP</v>
      </c>
      <c r="G1505" s="9" t="str">
        <f>VLOOKUP($A1505,Basis!$A:$P,9,FALSE)</f>
        <v>Bussum</v>
      </c>
      <c r="H1505" s="9" t="str">
        <f>VLOOKUP($A1505,Basis!$A:$P,11,FALSE)</f>
        <v>GLAS</v>
      </c>
      <c r="I1505" s="9" t="str">
        <f>VLOOKUP($A1505,Basis!$A:$P,13,FALSE)</f>
        <v>Bovengronds</v>
      </c>
      <c r="J1505" s="9" t="str">
        <f>VLOOKUP($A1505,Basis!$A:$P,16,FALSE)</f>
        <v>Onbekend</v>
      </c>
    </row>
    <row r="1506" spans="1:19" x14ac:dyDescent="0.25">
      <c r="A1506" s="9" t="s">
        <v>3324</v>
      </c>
      <c r="B1506" s="9">
        <f>VLOOKUP($A1506,Basis!$A:$P,4,FALSE)</f>
        <v>52.282122999999999</v>
      </c>
      <c r="C1506" s="9">
        <f>VLOOKUP($A1506,Basis!$A:$P,5,FALSE)</f>
        <v>5.1633240000000002</v>
      </c>
      <c r="D1506" s="9" t="str">
        <f>VLOOKUP($A1506,Basis!$A:$P,6,FALSE)</f>
        <v>Vaartweg</v>
      </c>
      <c r="E1506" s="9" t="str">
        <f>VLOOKUP($A1506,Basis!$A:$P,7,FALSE)</f>
        <v>15D</v>
      </c>
      <c r="F1506" s="9" t="str">
        <f>VLOOKUP($A1506,Basis!$A:$P,8,FALSE)</f>
        <v>1401RA</v>
      </c>
      <c r="G1506" s="9" t="str">
        <f>VLOOKUP($A1506,Basis!$A:$P,9,FALSE)</f>
        <v>Bussum</v>
      </c>
      <c r="H1506" s="9" t="str">
        <f>VLOOKUP($A1506,Basis!$A:$P,11,FALSE)</f>
        <v>REST</v>
      </c>
      <c r="I1506" s="9" t="str">
        <f>VLOOKUP($A1506,Basis!$A:$P,13,FALSE)</f>
        <v>OGDUO</v>
      </c>
      <c r="J1506" s="9" t="str">
        <f>VLOOKUP($A1506,Basis!$A:$P,16,FALSE)</f>
        <v>HMIDUO2021</v>
      </c>
    </row>
    <row r="1507" spans="1:19" x14ac:dyDescent="0.25">
      <c r="A1507" s="9" t="s">
        <v>4833</v>
      </c>
      <c r="B1507" s="9">
        <f>VLOOKUP($A1507,Basis!$A:$P,4,FALSE)</f>
        <v>52.282122999999999</v>
      </c>
      <c r="C1507" s="9">
        <f>VLOOKUP($A1507,Basis!$A:$P,5,FALSE)</f>
        <v>5.1633240000000002</v>
      </c>
      <c r="D1507" s="9" t="str">
        <f>VLOOKUP($A1507,Basis!$A:$P,6,FALSE)</f>
        <v>Vaartweg</v>
      </c>
      <c r="E1507" s="9" t="str">
        <f>VLOOKUP($A1507,Basis!$A:$P,7,FALSE)</f>
        <v>15D</v>
      </c>
      <c r="F1507" s="9" t="str">
        <f>VLOOKUP($A1507,Basis!$A:$P,8,FALSE)</f>
        <v>1401RA</v>
      </c>
      <c r="G1507" s="9" t="str">
        <f>VLOOKUP($A1507,Basis!$A:$P,9,FALSE)</f>
        <v>Bussum</v>
      </c>
      <c r="H1507" s="9" t="str">
        <f>VLOOKUP($A1507,Basis!$A:$P,11,FALSE)</f>
        <v>PMD</v>
      </c>
      <c r="I1507" s="9" t="str">
        <f>VLOOKUP($A1507,Basis!$A:$P,13,FALSE)</f>
        <v>OGDUO</v>
      </c>
      <c r="J1507" s="9" t="str">
        <f>VLOOKUP($A1507,Basis!$A:$P,16,FALSE)</f>
        <v>HMIDUO2021</v>
      </c>
      <c r="S1507" s="16"/>
    </row>
    <row r="1508" spans="1:19" x14ac:dyDescent="0.25">
      <c r="A1508" s="9" t="s">
        <v>4837</v>
      </c>
      <c r="B1508" s="9">
        <f>VLOOKUP($A1508,Basis!$A:$P,4,FALSE)</f>
        <v>52.276716</v>
      </c>
      <c r="C1508" s="9">
        <f>VLOOKUP($A1508,Basis!$A:$P,5,FALSE)</f>
        <v>5.166798</v>
      </c>
      <c r="D1508" s="9" t="str">
        <f>VLOOKUP($A1508,Basis!$A:$P,6,FALSE)</f>
        <v>Oud-Bussummerweg</v>
      </c>
      <c r="E1508" s="9" t="str">
        <f>VLOOKUP($A1508,Basis!$A:$P,7,FALSE)</f>
        <v>20A</v>
      </c>
      <c r="F1508" s="9" t="str">
        <f>VLOOKUP($A1508,Basis!$A:$P,8,FALSE)</f>
        <v>1401SP</v>
      </c>
      <c r="G1508" s="9" t="str">
        <f>VLOOKUP($A1508,Basis!$A:$P,9,FALSE)</f>
        <v>Bussum</v>
      </c>
      <c r="H1508" s="9" t="str">
        <f>VLOOKUP($A1508,Basis!$A:$P,11,FALSE)</f>
        <v>REST</v>
      </c>
      <c r="I1508" s="9" t="str">
        <f>VLOOKUP($A1508,Basis!$A:$P,13,FALSE)</f>
        <v>OGDUO</v>
      </c>
      <c r="J1508" s="9" t="str">
        <f>VLOOKUP($A1508,Basis!$A:$P,16,FALSE)</f>
        <v>HMIDUO2021</v>
      </c>
    </row>
    <row r="1509" spans="1:19" x14ac:dyDescent="0.25">
      <c r="A1509" s="9" t="s">
        <v>4851</v>
      </c>
      <c r="B1509" s="9">
        <f>VLOOKUP($A1509,Basis!$A:$P,4,FALSE)</f>
        <v>52.276716</v>
      </c>
      <c r="C1509" s="9">
        <f>VLOOKUP($A1509,Basis!$A:$P,5,FALSE)</f>
        <v>5.166798</v>
      </c>
      <c r="D1509" s="9" t="str">
        <f>VLOOKUP($A1509,Basis!$A:$P,6,FALSE)</f>
        <v>Oud-Bussummerweg</v>
      </c>
      <c r="E1509" s="9" t="str">
        <f>VLOOKUP($A1509,Basis!$A:$P,7,FALSE)</f>
        <v>20A</v>
      </c>
      <c r="F1509" s="9" t="str">
        <f>VLOOKUP($A1509,Basis!$A:$P,8,FALSE)</f>
        <v>1401SP</v>
      </c>
      <c r="G1509" s="9" t="str">
        <f>VLOOKUP($A1509,Basis!$A:$P,9,FALSE)</f>
        <v>Bussum</v>
      </c>
      <c r="H1509" s="9" t="str">
        <f>VLOOKUP($A1509,Basis!$A:$P,11,FALSE)</f>
        <v>PMD</v>
      </c>
      <c r="I1509" s="9" t="str">
        <f>VLOOKUP($A1509,Basis!$A:$P,13,FALSE)</f>
        <v>OGDUO</v>
      </c>
      <c r="J1509" s="9" t="str">
        <f>VLOOKUP($A1509,Basis!$A:$P,16,FALSE)</f>
        <v>HMIDUO2021</v>
      </c>
    </row>
    <row r="1510" spans="1:19" x14ac:dyDescent="0.25">
      <c r="A1510" s="9" t="s">
        <v>5534</v>
      </c>
      <c r="B1510" s="9">
        <f>VLOOKUP($A1510,Basis!$A:$P,4,FALSE)</f>
        <v>52.278629000000002</v>
      </c>
      <c r="C1510" s="9">
        <f>VLOOKUP($A1510,Basis!$A:$P,5,FALSE)</f>
        <v>5.1703349999999997</v>
      </c>
      <c r="D1510" s="9" t="str">
        <f>VLOOKUP($A1510,Basis!$A:$P,6,FALSE)</f>
        <v>Dr. Frederik van Eedenweg</v>
      </c>
      <c r="E1510" s="9" t="str">
        <f>VLOOKUP($A1510,Basis!$A:$P,7,FALSE)</f>
        <v>43</v>
      </c>
      <c r="F1510" s="9" t="str">
        <f>VLOOKUP($A1510,Basis!$A:$P,8,FALSE)</f>
        <v>1401TB</v>
      </c>
      <c r="G1510" s="9" t="str">
        <f>VLOOKUP($A1510,Basis!$A:$P,9,FALSE)</f>
        <v>Bussum</v>
      </c>
      <c r="H1510" s="9" t="str">
        <f>VLOOKUP($A1510,Basis!$A:$P,11,FALSE)</f>
        <v>GLAS</v>
      </c>
      <c r="I1510" s="9" t="str">
        <f>VLOOKUP($A1510,Basis!$A:$P,13,FALSE)</f>
        <v>Ondergronds</v>
      </c>
      <c r="J1510" s="9" t="str">
        <f>VLOOKUP($A1510,Basis!$A:$P,16,FALSE)</f>
        <v>Onbekend</v>
      </c>
    </row>
    <row r="1511" spans="1:19" x14ac:dyDescent="0.25">
      <c r="A1511" s="9" t="s">
        <v>5176</v>
      </c>
      <c r="B1511" s="9">
        <f>VLOOKUP($A1511,Basis!$A:$P,4,FALSE)</f>
        <v>52.274340000000002</v>
      </c>
      <c r="C1511" s="9">
        <f>VLOOKUP($A1511,Basis!$A:$P,5,FALSE)</f>
        <v>5.1696739999999997</v>
      </c>
      <c r="D1511" s="9" t="str">
        <f>VLOOKUP($A1511,Basis!$A:$P,6,FALSE)</f>
        <v>Noorderweg</v>
      </c>
      <c r="E1511" s="9" t="str">
        <f>VLOOKUP($A1511,Basis!$A:$P,7,FALSE)</f>
        <v>1B</v>
      </c>
      <c r="F1511" s="9" t="str">
        <f>VLOOKUP($A1511,Basis!$A:$P,8,FALSE)</f>
        <v>1401TV</v>
      </c>
      <c r="G1511" s="9" t="str">
        <f>VLOOKUP($A1511,Basis!$A:$P,9,FALSE)</f>
        <v>Bussum</v>
      </c>
      <c r="H1511" s="9" t="str">
        <f>VLOOKUP($A1511,Basis!$A:$P,11,FALSE)</f>
        <v>GLAS</v>
      </c>
      <c r="I1511" s="9" t="str">
        <f>VLOOKUP($A1511,Basis!$A:$P,13,FALSE)</f>
        <v>Ondergronds</v>
      </c>
      <c r="J1511" s="9" t="str">
        <f>VLOOKUP($A1511,Basis!$A:$P,16,FALSE)</f>
        <v>Onbekend</v>
      </c>
    </row>
    <row r="1512" spans="1:19" x14ac:dyDescent="0.25">
      <c r="A1512" s="9" t="s">
        <v>4630</v>
      </c>
      <c r="B1512" s="9">
        <f>VLOOKUP($A1512,Basis!$A:$P,4,FALSE)</f>
        <v>52.274602999999999</v>
      </c>
      <c r="C1512" s="9">
        <f>VLOOKUP($A1512,Basis!$A:$P,5,FALSE)</f>
        <v>5.1695489999999999</v>
      </c>
      <c r="D1512" s="9" t="str">
        <f>VLOOKUP($A1512,Basis!$A:$P,6,FALSE)</f>
        <v>Noorderweg</v>
      </c>
      <c r="E1512" s="9" t="str">
        <f>VLOOKUP($A1512,Basis!$A:$P,7,FALSE)</f>
        <v>1B</v>
      </c>
      <c r="F1512" s="9" t="str">
        <f>VLOOKUP($A1512,Basis!$A:$P,8,FALSE)</f>
        <v>1401TV</v>
      </c>
      <c r="G1512" s="9" t="str">
        <f>VLOOKUP($A1512,Basis!$A:$P,9,FALSE)</f>
        <v>Bussum</v>
      </c>
      <c r="H1512" s="9" t="str">
        <f>VLOOKUP($A1512,Basis!$A:$P,11,FALSE)</f>
        <v>OPK</v>
      </c>
      <c r="I1512" s="9" t="str">
        <f>VLOOKUP($A1512,Basis!$A:$P,13,FALSE)</f>
        <v>Ondergronds</v>
      </c>
      <c r="J1512" s="9" t="str">
        <f>VLOOKUP($A1512,Basis!$A:$P,16,FALSE)</f>
        <v>HMISOL2022</v>
      </c>
    </row>
    <row r="1513" spans="1:19" x14ac:dyDescent="0.25">
      <c r="A1513" s="9" t="s">
        <v>3903</v>
      </c>
      <c r="B1513" s="9">
        <f>VLOOKUP($A1513,Basis!$A:$P,4,FALSE)</f>
        <v>52.274602999999999</v>
      </c>
      <c r="C1513" s="9">
        <f>VLOOKUP($A1513,Basis!$A:$P,5,FALSE)</f>
        <v>5.1695489999999999</v>
      </c>
      <c r="D1513" s="9" t="str">
        <f>VLOOKUP($A1513,Basis!$A:$P,6,FALSE)</f>
        <v>Noorderweg</v>
      </c>
      <c r="E1513" s="9" t="str">
        <f>VLOOKUP($A1513,Basis!$A:$P,7,FALSE)</f>
        <v>1B</v>
      </c>
      <c r="F1513" s="9" t="str">
        <f>VLOOKUP($A1513,Basis!$A:$P,8,FALSE)</f>
        <v>1401TV</v>
      </c>
      <c r="G1513" s="9" t="str">
        <f>VLOOKUP($A1513,Basis!$A:$P,9,FALSE)</f>
        <v>Bussum</v>
      </c>
      <c r="H1513" s="9" t="str">
        <f>VLOOKUP($A1513,Basis!$A:$P,11,FALSE)</f>
        <v>REST</v>
      </c>
      <c r="I1513" s="9" t="str">
        <f>VLOOKUP($A1513,Basis!$A:$P,13,FALSE)</f>
        <v>OGDUO</v>
      </c>
      <c r="J1513" s="9" t="str">
        <f>VLOOKUP($A1513,Basis!$A:$P,16,FALSE)</f>
        <v>HMIDUO2022</v>
      </c>
    </row>
    <row r="1514" spans="1:19" x14ac:dyDescent="0.25">
      <c r="A1514" s="9" t="s">
        <v>3929</v>
      </c>
      <c r="B1514" s="9">
        <f>VLOOKUP($A1514,Basis!$A:$P,4,FALSE)</f>
        <v>52.274602999999999</v>
      </c>
      <c r="C1514" s="9">
        <f>VLOOKUP($A1514,Basis!$A:$P,5,FALSE)</f>
        <v>5.1695489999999999</v>
      </c>
      <c r="D1514" s="9" t="str">
        <f>VLOOKUP($A1514,Basis!$A:$P,6,FALSE)</f>
        <v>Noorderweg</v>
      </c>
      <c r="E1514" s="9" t="str">
        <f>VLOOKUP($A1514,Basis!$A:$P,7,FALSE)</f>
        <v>1B</v>
      </c>
      <c r="F1514" s="9" t="str">
        <f>VLOOKUP($A1514,Basis!$A:$P,8,FALSE)</f>
        <v>1401TV</v>
      </c>
      <c r="G1514" s="9" t="str">
        <f>VLOOKUP($A1514,Basis!$A:$P,9,FALSE)</f>
        <v>Bussum</v>
      </c>
      <c r="H1514" s="9" t="str">
        <f>VLOOKUP($A1514,Basis!$A:$P,11,FALSE)</f>
        <v>PMD</v>
      </c>
      <c r="I1514" s="9" t="str">
        <f>VLOOKUP($A1514,Basis!$A:$P,13,FALSE)</f>
        <v>OGDUO</v>
      </c>
      <c r="J1514" s="9" t="str">
        <f>VLOOKUP($A1514,Basis!$A:$P,16,FALSE)</f>
        <v>HMIDUO2022</v>
      </c>
    </row>
    <row r="1515" spans="1:19" x14ac:dyDescent="0.25">
      <c r="A1515" s="9" t="s">
        <v>5510</v>
      </c>
      <c r="B1515" s="9">
        <f>VLOOKUP($A1515,Basis!$A:$P,4,FALSE)</f>
        <v>52.271501999999998</v>
      </c>
      <c r="C1515" s="9">
        <f>VLOOKUP($A1515,Basis!$A:$P,5,FALSE)</f>
        <v>5.1657999999999999</v>
      </c>
      <c r="D1515" s="9" t="str">
        <f>VLOOKUP($A1515,Basis!$A:$P,6,FALSE)</f>
        <v>Laarderweg</v>
      </c>
      <c r="E1515" s="9" t="str">
        <f>VLOOKUP($A1515,Basis!$A:$P,7,FALSE)</f>
        <v>20</v>
      </c>
      <c r="F1515" s="9" t="str">
        <f>VLOOKUP($A1515,Basis!$A:$P,8,FALSE)</f>
        <v>1402BJ</v>
      </c>
      <c r="G1515" s="9" t="str">
        <f>VLOOKUP($A1515,Basis!$A:$P,9,FALSE)</f>
        <v>Bussum</v>
      </c>
      <c r="H1515" s="9" t="str">
        <f>VLOOKUP($A1515,Basis!$A:$P,11,FALSE)</f>
        <v>GLAS</v>
      </c>
      <c r="I1515" s="9" t="str">
        <f>VLOOKUP($A1515,Basis!$A:$P,13,FALSE)</f>
        <v>Bovengronds</v>
      </c>
      <c r="J1515" s="9" t="str">
        <f>VLOOKUP($A1515,Basis!$A:$P,16,FALSE)</f>
        <v>Onbekend</v>
      </c>
    </row>
    <row r="1516" spans="1:19" x14ac:dyDescent="0.25">
      <c r="A1516" s="9" t="s">
        <v>5514</v>
      </c>
      <c r="B1516" s="9">
        <f>VLOOKUP($A1516,Basis!$A:$P,4,FALSE)</f>
        <v>52.271501999999998</v>
      </c>
      <c r="C1516" s="9">
        <f>VLOOKUP($A1516,Basis!$A:$P,5,FALSE)</f>
        <v>5.1657999999999999</v>
      </c>
      <c r="D1516" s="9" t="str">
        <f>VLOOKUP($A1516,Basis!$A:$P,6,FALSE)</f>
        <v>Laarderweg</v>
      </c>
      <c r="E1516" s="9" t="str">
        <f>VLOOKUP($A1516,Basis!$A:$P,7,FALSE)</f>
        <v>20</v>
      </c>
      <c r="F1516" s="9" t="str">
        <f>VLOOKUP($A1516,Basis!$A:$P,8,FALSE)</f>
        <v>1402BJ</v>
      </c>
      <c r="G1516" s="9" t="str">
        <f>VLOOKUP($A1516,Basis!$A:$P,9,FALSE)</f>
        <v>Bussum</v>
      </c>
      <c r="H1516" s="9" t="str">
        <f>VLOOKUP($A1516,Basis!$A:$P,11,FALSE)</f>
        <v>GLAS</v>
      </c>
      <c r="I1516" s="9" t="str">
        <f>VLOOKUP($A1516,Basis!$A:$P,13,FALSE)</f>
        <v>Bovengronds</v>
      </c>
      <c r="J1516" s="9" t="str">
        <f>VLOOKUP($A1516,Basis!$A:$P,16,FALSE)</f>
        <v>Onbekend</v>
      </c>
    </row>
    <row r="1517" spans="1:19" x14ac:dyDescent="0.25">
      <c r="A1517" s="9" t="s">
        <v>3367</v>
      </c>
      <c r="B1517" s="9">
        <f>VLOOKUP($A1517,Basis!$A:$P,4,FALSE)</f>
        <v>52.267569000000002</v>
      </c>
      <c r="C1517" s="9">
        <f>VLOOKUP($A1517,Basis!$A:$P,5,FALSE)</f>
        <v>5.1712689999999997</v>
      </c>
      <c r="D1517" s="9" t="str">
        <f>VLOOKUP($A1517,Basis!$A:$P,6,FALSE)</f>
        <v>Dr. Schaepmanlaan</v>
      </c>
      <c r="E1517" s="9" t="str">
        <f>VLOOKUP($A1517,Basis!$A:$P,7,FALSE)</f>
        <v>77</v>
      </c>
      <c r="F1517" s="9" t="str">
        <f>VLOOKUP($A1517,Basis!$A:$P,8,FALSE)</f>
        <v>1402BS</v>
      </c>
      <c r="G1517" s="9" t="str">
        <f>VLOOKUP($A1517,Basis!$A:$P,9,FALSE)</f>
        <v>Bussum</v>
      </c>
      <c r="H1517" s="9" t="str">
        <f>VLOOKUP($A1517,Basis!$A:$P,11,FALSE)</f>
        <v>REST</v>
      </c>
      <c r="I1517" s="9" t="str">
        <f>VLOOKUP($A1517,Basis!$A:$P,13,FALSE)</f>
        <v>Ondergronds</v>
      </c>
      <c r="J1517" s="9" t="str">
        <f>VLOOKUP($A1517,Basis!$A:$P,16,FALSE)</f>
        <v>BAMRUB2016</v>
      </c>
    </row>
    <row r="1518" spans="1:19" x14ac:dyDescent="0.25">
      <c r="A1518" s="9" t="s">
        <v>3361</v>
      </c>
      <c r="B1518" s="9">
        <f>VLOOKUP($A1518,Basis!$A:$P,4,FALSE)</f>
        <v>52.267569000000002</v>
      </c>
      <c r="C1518" s="9">
        <f>VLOOKUP($A1518,Basis!$A:$P,5,FALSE)</f>
        <v>5.1712689999999997</v>
      </c>
      <c r="D1518" s="9" t="str">
        <f>VLOOKUP($A1518,Basis!$A:$P,6,FALSE)</f>
        <v>Dr. Schaepmanlaan</v>
      </c>
      <c r="E1518" s="9" t="str">
        <f>VLOOKUP($A1518,Basis!$A:$P,7,FALSE)</f>
        <v>77</v>
      </c>
      <c r="F1518" s="9" t="str">
        <f>VLOOKUP($A1518,Basis!$A:$P,8,FALSE)</f>
        <v>1402BS</v>
      </c>
      <c r="G1518" s="9" t="str">
        <f>VLOOKUP($A1518,Basis!$A:$P,9,FALSE)</f>
        <v>Bussum</v>
      </c>
      <c r="H1518" s="9" t="str">
        <f>VLOOKUP($A1518,Basis!$A:$P,11,FALSE)</f>
        <v>PMD</v>
      </c>
      <c r="I1518" s="9" t="str">
        <f>VLOOKUP($A1518,Basis!$A:$P,13,FALSE)</f>
        <v>Ondergronds</v>
      </c>
      <c r="J1518" s="9" t="str">
        <f>VLOOKUP($A1518,Basis!$A:$P,16,FALSE)</f>
        <v>BAMRUB2016</v>
      </c>
    </row>
    <row r="1519" spans="1:19" x14ac:dyDescent="0.25">
      <c r="A1519" s="9" t="s">
        <v>1449</v>
      </c>
      <c r="B1519" s="9">
        <f>VLOOKUP($A1519,Basis!$A:$P,4,FALSE)</f>
        <v>52.270084381103501</v>
      </c>
      <c r="C1519" s="9">
        <f>VLOOKUP($A1519,Basis!$A:$P,5,FALSE)</f>
        <v>5.1827330589294398</v>
      </c>
      <c r="D1519" s="9" t="str">
        <f>VLOOKUP($A1519,Basis!$A:$P,6,FALSE)</f>
        <v>Papaverstraat</v>
      </c>
      <c r="E1519" s="9" t="str">
        <f>VLOOKUP($A1519,Basis!$A:$P,7,FALSE)</f>
        <v>29</v>
      </c>
      <c r="F1519" s="9" t="str">
        <f>VLOOKUP($A1519,Basis!$A:$P,8,FALSE)</f>
        <v>1402CV</v>
      </c>
      <c r="G1519" s="9" t="str">
        <f>VLOOKUP($A1519,Basis!$A:$P,9,FALSE)</f>
        <v>Bussum</v>
      </c>
      <c r="H1519" s="9" t="str">
        <f>VLOOKUP($A1519,Basis!$A:$P,11,FALSE)</f>
        <v>GFT</v>
      </c>
      <c r="I1519" s="9" t="str">
        <f>VLOOKUP($A1519,Basis!$A:$P,13,FALSE)</f>
        <v>Bovengronds</v>
      </c>
      <c r="J1519" s="9" t="str">
        <f>VLOOKUP($A1519,Basis!$A:$P,16,FALSE)</f>
        <v>MCBG242019</v>
      </c>
    </row>
    <row r="1520" spans="1:19" x14ac:dyDescent="0.25">
      <c r="A1520" s="9" t="s">
        <v>3033</v>
      </c>
      <c r="B1520" s="9">
        <f>VLOOKUP($A1520,Basis!$A:$P,4,FALSE)</f>
        <v>52.269998244058598</v>
      </c>
      <c r="C1520" s="9">
        <f>VLOOKUP($A1520,Basis!$A:$P,5,FALSE)</f>
        <v>5.1827203296173199</v>
      </c>
      <c r="D1520" s="9" t="str">
        <f>VLOOKUP($A1520,Basis!$A:$P,6,FALSE)</f>
        <v>Papaverstraat</v>
      </c>
      <c r="E1520" s="9" t="str">
        <f>VLOOKUP($A1520,Basis!$A:$P,7,FALSE)</f>
        <v>29</v>
      </c>
      <c r="F1520" s="9" t="str">
        <f>VLOOKUP($A1520,Basis!$A:$P,8,FALSE)</f>
        <v>1402CV</v>
      </c>
      <c r="G1520" s="9" t="str">
        <f>VLOOKUP($A1520,Basis!$A:$P,9,FALSE)</f>
        <v>Bussum</v>
      </c>
      <c r="H1520" s="9" t="str">
        <f>VLOOKUP($A1520,Basis!$A:$P,11,FALSE)</f>
        <v>REST</v>
      </c>
      <c r="I1520" s="9" t="str">
        <f>VLOOKUP($A1520,Basis!$A:$P,13,FALSE)</f>
        <v>OGDUO</v>
      </c>
      <c r="J1520" s="9" t="str">
        <f>VLOOKUP($A1520,Basis!$A:$P,16,FALSE)</f>
        <v>HMIDUO2019</v>
      </c>
    </row>
    <row r="1521" spans="1:10" x14ac:dyDescent="0.25">
      <c r="A1521" s="9" t="s">
        <v>1108</v>
      </c>
      <c r="B1521" s="9">
        <f>VLOOKUP($A1521,Basis!$A:$P,4,FALSE)</f>
        <v>52.270084381103501</v>
      </c>
      <c r="C1521" s="9">
        <f>VLOOKUP($A1521,Basis!$A:$P,5,FALSE)</f>
        <v>5.1827330589294398</v>
      </c>
      <c r="D1521" s="9" t="str">
        <f>VLOOKUP($A1521,Basis!$A:$P,6,FALSE)</f>
        <v>Papaverstraat</v>
      </c>
      <c r="E1521" s="9" t="str">
        <f>VLOOKUP($A1521,Basis!$A:$P,7,FALSE)</f>
        <v>29</v>
      </c>
      <c r="F1521" s="9" t="str">
        <f>VLOOKUP($A1521,Basis!$A:$P,8,FALSE)</f>
        <v>1402CV</v>
      </c>
      <c r="G1521" s="9" t="str">
        <f>VLOOKUP($A1521,Basis!$A:$P,9,FALSE)</f>
        <v>Bussum</v>
      </c>
      <c r="H1521" s="9" t="str">
        <f>VLOOKUP($A1521,Basis!$A:$P,11,FALSE)</f>
        <v>PMD</v>
      </c>
      <c r="I1521" s="9" t="str">
        <f>VLOOKUP($A1521,Basis!$A:$P,13,FALSE)</f>
        <v>OGDUO</v>
      </c>
      <c r="J1521" s="9" t="str">
        <f>VLOOKUP($A1521,Basis!$A:$P,16,FALSE)</f>
        <v>HMIDUO2019</v>
      </c>
    </row>
    <row r="1522" spans="1:10" x14ac:dyDescent="0.25">
      <c r="A1522" s="9" t="s">
        <v>4607</v>
      </c>
      <c r="B1522" s="9">
        <f>VLOOKUP($A1522,Basis!$A:$P,4,FALSE)</f>
        <v>52.269942</v>
      </c>
      <c r="C1522" s="9">
        <f>VLOOKUP($A1522,Basis!$A:$P,5,FALSE)</f>
        <v>5.1811749999999996</v>
      </c>
      <c r="D1522" s="9" t="str">
        <f>VLOOKUP($A1522,Basis!$A:$P,6,FALSE)</f>
        <v>Zilverschoonstraat</v>
      </c>
      <c r="E1522" s="9" t="str">
        <f>VLOOKUP($A1522,Basis!$A:$P,7,FALSE)</f>
        <v>1</v>
      </c>
      <c r="F1522" s="9" t="str">
        <f>VLOOKUP($A1522,Basis!$A:$P,8,FALSE)</f>
        <v>1402DA</v>
      </c>
      <c r="G1522" s="9" t="str">
        <f>VLOOKUP($A1522,Basis!$A:$P,9,FALSE)</f>
        <v>Bussum</v>
      </c>
      <c r="H1522" s="9" t="str">
        <f>VLOOKUP($A1522,Basis!$A:$P,11,FALSE)</f>
        <v>GFT</v>
      </c>
      <c r="I1522" s="9" t="str">
        <f>VLOOKUP($A1522,Basis!$A:$P,13,FALSE)</f>
        <v>Bovengronds</v>
      </c>
      <c r="J1522" s="9" t="str">
        <f>VLOOKUP($A1522,Basis!$A:$P,16,FALSE)</f>
        <v>MCBG242021</v>
      </c>
    </row>
    <row r="1523" spans="1:10" x14ac:dyDescent="0.25">
      <c r="A1523" s="9" t="s">
        <v>2789</v>
      </c>
      <c r="B1523" s="9">
        <f>VLOOKUP($A1523,Basis!$A:$P,4,FALSE)</f>
        <v>52.269942</v>
      </c>
      <c r="C1523" s="9">
        <f>VLOOKUP($A1523,Basis!$A:$P,5,FALSE)</f>
        <v>5.1811749999999996</v>
      </c>
      <c r="D1523" s="9" t="str">
        <f>VLOOKUP($A1523,Basis!$A:$P,6,FALSE)</f>
        <v>Zilverschoonstraat</v>
      </c>
      <c r="E1523" s="9" t="str">
        <f>VLOOKUP($A1523,Basis!$A:$P,7,FALSE)</f>
        <v>1</v>
      </c>
      <c r="F1523" s="9" t="str">
        <f>VLOOKUP($A1523,Basis!$A:$P,8,FALSE)</f>
        <v>1402DA</v>
      </c>
      <c r="G1523" s="9" t="str">
        <f>VLOOKUP($A1523,Basis!$A:$P,9,FALSE)</f>
        <v>Bussum</v>
      </c>
      <c r="H1523" s="9" t="str">
        <f>VLOOKUP($A1523,Basis!$A:$P,11,FALSE)</f>
        <v>REST</v>
      </c>
      <c r="I1523" s="9" t="str">
        <f>VLOOKUP($A1523,Basis!$A:$P,13,FALSE)</f>
        <v>OGDUO</v>
      </c>
      <c r="J1523" s="9" t="str">
        <f>VLOOKUP($A1523,Basis!$A:$P,16,FALSE)</f>
        <v>HMIDUO2021</v>
      </c>
    </row>
    <row r="1524" spans="1:10" x14ac:dyDescent="0.25">
      <c r="A1524" s="9" t="s">
        <v>4176</v>
      </c>
      <c r="B1524" s="9">
        <f>VLOOKUP($A1524,Basis!$A:$P,4,FALSE)</f>
        <v>52.269942</v>
      </c>
      <c r="C1524" s="9">
        <f>VLOOKUP($A1524,Basis!$A:$P,5,FALSE)</f>
        <v>5.1811749999999996</v>
      </c>
      <c r="D1524" s="9" t="str">
        <f>VLOOKUP($A1524,Basis!$A:$P,6,FALSE)</f>
        <v>Zilverschoonstraat</v>
      </c>
      <c r="E1524" s="9" t="str">
        <f>VLOOKUP($A1524,Basis!$A:$P,7,FALSE)</f>
        <v>1</v>
      </c>
      <c r="F1524" s="9" t="str">
        <f>VLOOKUP($A1524,Basis!$A:$P,8,FALSE)</f>
        <v>1402DA</v>
      </c>
      <c r="G1524" s="9" t="str">
        <f>VLOOKUP($A1524,Basis!$A:$P,9,FALSE)</f>
        <v>Bussum</v>
      </c>
      <c r="H1524" s="9" t="str">
        <f>VLOOKUP($A1524,Basis!$A:$P,11,FALSE)</f>
        <v>PMD</v>
      </c>
      <c r="I1524" s="9" t="str">
        <f>VLOOKUP($A1524,Basis!$A:$P,13,FALSE)</f>
        <v>OGDUO</v>
      </c>
      <c r="J1524" s="9" t="str">
        <f>VLOOKUP($A1524,Basis!$A:$P,16,FALSE)</f>
        <v>HMIDUO2021</v>
      </c>
    </row>
    <row r="1525" spans="1:10" x14ac:dyDescent="0.25">
      <c r="A1525" s="9" t="s">
        <v>658</v>
      </c>
      <c r="B1525" s="9">
        <f>VLOOKUP($A1525,Basis!$A:$P,4,FALSE)</f>
        <v>52.2729301452637</v>
      </c>
      <c r="C1525" s="9">
        <f>VLOOKUP($A1525,Basis!$A:$P,5,FALSE)</f>
        <v>5.1823778152465803</v>
      </c>
      <c r="D1525" s="9" t="str">
        <f>VLOOKUP($A1525,Basis!$A:$P,6,FALSE)</f>
        <v>H. Kamerlingh Onnesweg</v>
      </c>
      <c r="E1525" s="9" t="str">
        <f>VLOOKUP($A1525,Basis!$A:$P,7,FALSE)</f>
        <v>39A</v>
      </c>
      <c r="F1525" s="9" t="str">
        <f>VLOOKUP($A1525,Basis!$A:$P,8,FALSE)</f>
        <v>1402EC</v>
      </c>
      <c r="G1525" s="9" t="str">
        <f>VLOOKUP($A1525,Basis!$A:$P,9,FALSE)</f>
        <v>Bussum</v>
      </c>
      <c r="H1525" s="9" t="str">
        <f>VLOOKUP($A1525,Basis!$A:$P,11,FALSE)</f>
        <v>GFT</v>
      </c>
      <c r="I1525" s="9" t="str">
        <f>VLOOKUP($A1525,Basis!$A:$P,13,FALSE)</f>
        <v>Bovengronds</v>
      </c>
      <c r="J1525" s="9" t="str">
        <f>VLOOKUP($A1525,Basis!$A:$P,16,FALSE)</f>
        <v>MCBG242019</v>
      </c>
    </row>
    <row r="1526" spans="1:10" x14ac:dyDescent="0.25">
      <c r="A1526" s="9" t="s">
        <v>5172</v>
      </c>
      <c r="B1526" s="9">
        <f>VLOOKUP($A1526,Basis!$A:$P,4,FALSE)</f>
        <v>52.272649999999999</v>
      </c>
      <c r="C1526" s="9">
        <f>VLOOKUP($A1526,Basis!$A:$P,5,FALSE)</f>
        <v>5.1824009999999996</v>
      </c>
      <c r="D1526" s="9" t="str">
        <f>VLOOKUP($A1526,Basis!$A:$P,6,FALSE)</f>
        <v>H. Kamerlingh Onnesweg</v>
      </c>
      <c r="E1526" s="9" t="str">
        <f>VLOOKUP($A1526,Basis!$A:$P,7,FALSE)</f>
        <v>39A</v>
      </c>
      <c r="F1526" s="9" t="str">
        <f>VLOOKUP($A1526,Basis!$A:$P,8,FALSE)</f>
        <v>1402EC</v>
      </c>
      <c r="G1526" s="9" t="str">
        <f>VLOOKUP($A1526,Basis!$A:$P,9,FALSE)</f>
        <v>Bussum</v>
      </c>
      <c r="H1526" s="9" t="str">
        <f>VLOOKUP($A1526,Basis!$A:$P,11,FALSE)</f>
        <v>GLAS</v>
      </c>
      <c r="I1526" s="9" t="str">
        <f>VLOOKUP($A1526,Basis!$A:$P,13,FALSE)</f>
        <v>Ondergronds</v>
      </c>
      <c r="J1526" s="9" t="str">
        <f>VLOOKUP($A1526,Basis!$A:$P,16,FALSE)</f>
        <v>Onbekend</v>
      </c>
    </row>
    <row r="1527" spans="1:10" x14ac:dyDescent="0.25">
      <c r="A1527" s="9" t="s">
        <v>2782</v>
      </c>
      <c r="B1527" s="9">
        <f>VLOOKUP($A1527,Basis!$A:$P,4,FALSE)</f>
        <v>52.272928999999998</v>
      </c>
      <c r="C1527" s="9">
        <f>VLOOKUP($A1527,Basis!$A:$P,5,FALSE)</f>
        <v>5.1823779999999999</v>
      </c>
      <c r="D1527" s="9" t="str">
        <f>VLOOKUP($A1527,Basis!$A:$P,6,FALSE)</f>
        <v>H. Kamerlingh Onnesweg</v>
      </c>
      <c r="E1527" s="9" t="str">
        <f>VLOOKUP($A1527,Basis!$A:$P,7,FALSE)</f>
        <v>39A</v>
      </c>
      <c r="F1527" s="9" t="str">
        <f>VLOOKUP($A1527,Basis!$A:$P,8,FALSE)</f>
        <v>1402EC</v>
      </c>
      <c r="G1527" s="9" t="str">
        <f>VLOOKUP($A1527,Basis!$A:$P,9,FALSE)</f>
        <v>Bussum</v>
      </c>
      <c r="H1527" s="9" t="str">
        <f>VLOOKUP($A1527,Basis!$A:$P,11,FALSE)</f>
        <v>REST</v>
      </c>
      <c r="I1527" s="9" t="str">
        <f>VLOOKUP($A1527,Basis!$A:$P,13,FALSE)</f>
        <v>OGDUO</v>
      </c>
      <c r="J1527" s="9" t="str">
        <f>VLOOKUP($A1527,Basis!$A:$P,16,FALSE)</f>
        <v>HMIDUO2019</v>
      </c>
    </row>
    <row r="1528" spans="1:10" x14ac:dyDescent="0.25">
      <c r="A1528" s="9" t="s">
        <v>1124</v>
      </c>
      <c r="B1528" s="9">
        <f>VLOOKUP($A1528,Basis!$A:$P,4,FALSE)</f>
        <v>52.2729301452637</v>
      </c>
      <c r="C1528" s="9">
        <f>VLOOKUP($A1528,Basis!$A:$P,5,FALSE)</f>
        <v>5.1823778152465803</v>
      </c>
      <c r="D1528" s="9" t="str">
        <f>VLOOKUP($A1528,Basis!$A:$P,6,FALSE)</f>
        <v>H. Kamerlingh Onnesweg</v>
      </c>
      <c r="E1528" s="9" t="str">
        <f>VLOOKUP($A1528,Basis!$A:$P,7,FALSE)</f>
        <v>39A</v>
      </c>
      <c r="F1528" s="9" t="str">
        <f>VLOOKUP($A1528,Basis!$A:$P,8,FALSE)</f>
        <v>1402EC</v>
      </c>
      <c r="G1528" s="9" t="str">
        <f>VLOOKUP($A1528,Basis!$A:$P,9,FALSE)</f>
        <v>Bussum</v>
      </c>
      <c r="H1528" s="9" t="str">
        <f>VLOOKUP($A1528,Basis!$A:$P,11,FALSE)</f>
        <v>PMD</v>
      </c>
      <c r="I1528" s="9" t="str">
        <f>VLOOKUP($A1528,Basis!$A:$P,13,FALSE)</f>
        <v>OGDUO</v>
      </c>
      <c r="J1528" s="9" t="str">
        <f>VLOOKUP($A1528,Basis!$A:$P,16,FALSE)</f>
        <v>HMIDUO2019</v>
      </c>
    </row>
    <row r="1529" spans="1:10" x14ac:dyDescent="0.25">
      <c r="A1529" s="9" t="s">
        <v>4268</v>
      </c>
      <c r="B1529" s="9">
        <f>VLOOKUP($A1529,Basis!$A:$P,4,FALSE)</f>
        <v>52.268369999999997</v>
      </c>
      <c r="C1529" s="9">
        <f>VLOOKUP($A1529,Basis!$A:$P,5,FALSE)</f>
        <v>5.176552</v>
      </c>
      <c r="D1529" s="9" t="str">
        <f>VLOOKUP($A1529,Basis!$A:$P,6,FALSE)</f>
        <v>Dr. Abraham Kuyperlaan</v>
      </c>
      <c r="E1529" s="9" t="str">
        <f>VLOOKUP($A1529,Basis!$A:$P,7,FALSE)</f>
        <v>138</v>
      </c>
      <c r="F1529" s="9" t="str">
        <f>VLOOKUP($A1529,Basis!$A:$P,8,FALSE)</f>
        <v>1402HR</v>
      </c>
      <c r="G1529" s="9" t="str">
        <f>VLOOKUP($A1529,Basis!$A:$P,9,FALSE)</f>
        <v>Bussum</v>
      </c>
      <c r="H1529" s="9" t="str">
        <f>VLOOKUP($A1529,Basis!$A:$P,11,FALSE)</f>
        <v>GFT</v>
      </c>
      <c r="I1529" s="9" t="str">
        <f>VLOOKUP($A1529,Basis!$A:$P,13,FALSE)</f>
        <v>Bovengronds</v>
      </c>
      <c r="J1529" s="9" t="str">
        <f>VLOOKUP($A1529,Basis!$A:$P,16,FALSE)</f>
        <v>MCBG242021</v>
      </c>
    </row>
    <row r="1530" spans="1:10" x14ac:dyDescent="0.25">
      <c r="A1530" s="9" t="s">
        <v>3136</v>
      </c>
      <c r="B1530" s="9">
        <f>VLOOKUP($A1530,Basis!$A:$P,4,FALSE)</f>
        <v>52.268369999999997</v>
      </c>
      <c r="C1530" s="9">
        <f>VLOOKUP($A1530,Basis!$A:$P,5,FALSE)</f>
        <v>5.176552</v>
      </c>
      <c r="D1530" s="9" t="str">
        <f>VLOOKUP($A1530,Basis!$A:$P,6,FALSE)</f>
        <v>Dr. Abraham Kuyperlaan</v>
      </c>
      <c r="E1530" s="9" t="str">
        <f>VLOOKUP($A1530,Basis!$A:$P,7,FALSE)</f>
        <v>138</v>
      </c>
      <c r="F1530" s="9" t="str">
        <f>VLOOKUP($A1530,Basis!$A:$P,8,FALSE)</f>
        <v>1402HR</v>
      </c>
      <c r="G1530" s="9" t="str">
        <f>VLOOKUP($A1530,Basis!$A:$P,9,FALSE)</f>
        <v>Bussum</v>
      </c>
      <c r="H1530" s="9" t="str">
        <f>VLOOKUP($A1530,Basis!$A:$P,11,FALSE)</f>
        <v>REST</v>
      </c>
      <c r="I1530" s="9" t="str">
        <f>VLOOKUP($A1530,Basis!$A:$P,13,FALSE)</f>
        <v>OGDUO</v>
      </c>
      <c r="J1530" s="9" t="str">
        <f>VLOOKUP($A1530,Basis!$A:$P,16,FALSE)</f>
        <v>HMIDUO2021</v>
      </c>
    </row>
    <row r="1531" spans="1:10" x14ac:dyDescent="0.25">
      <c r="A1531" s="9" t="s">
        <v>4756</v>
      </c>
      <c r="B1531" s="9">
        <f>VLOOKUP($A1531,Basis!$A:$P,4,FALSE)</f>
        <v>52.268369999999997</v>
      </c>
      <c r="C1531" s="9">
        <f>VLOOKUP($A1531,Basis!$A:$P,5,FALSE)</f>
        <v>5.176552</v>
      </c>
      <c r="D1531" s="9" t="str">
        <f>VLOOKUP($A1531,Basis!$A:$P,6,FALSE)</f>
        <v>Dr. Abraham Kuyperlaan</v>
      </c>
      <c r="E1531" s="9" t="str">
        <f>VLOOKUP($A1531,Basis!$A:$P,7,FALSE)</f>
        <v>138</v>
      </c>
      <c r="F1531" s="9" t="str">
        <f>VLOOKUP($A1531,Basis!$A:$P,8,FALSE)</f>
        <v>1402HR</v>
      </c>
      <c r="G1531" s="9" t="str">
        <f>VLOOKUP($A1531,Basis!$A:$P,9,FALSE)</f>
        <v>Bussum</v>
      </c>
      <c r="H1531" s="9" t="str">
        <f>VLOOKUP($A1531,Basis!$A:$P,11,FALSE)</f>
        <v>PMD</v>
      </c>
      <c r="I1531" s="9" t="str">
        <f>VLOOKUP($A1531,Basis!$A:$P,13,FALSE)</f>
        <v>OGDUO</v>
      </c>
      <c r="J1531" s="9" t="str">
        <f>VLOOKUP($A1531,Basis!$A:$P,16,FALSE)</f>
        <v>HMIDUO2021</v>
      </c>
    </row>
    <row r="1532" spans="1:10" x14ac:dyDescent="0.25">
      <c r="A1532" s="9" t="s">
        <v>344</v>
      </c>
      <c r="B1532" s="9">
        <f>VLOOKUP($A1532,Basis!$A:$P,4,FALSE)</f>
        <v>52.267837200000002</v>
      </c>
      <c r="C1532" s="9">
        <f>VLOOKUP($A1532,Basis!$A:$P,5,FALSE)</f>
        <v>5.1645392000000001</v>
      </c>
      <c r="D1532" s="9" t="str">
        <f>VLOOKUP($A1532,Basis!$A:$P,6,FALSE)</f>
        <v>De Sparren</v>
      </c>
      <c r="E1532" s="9" t="str">
        <f>VLOOKUP($A1532,Basis!$A:$P,7,FALSE)</f>
        <v>53</v>
      </c>
      <c r="F1532" s="9" t="str">
        <f>VLOOKUP($A1532,Basis!$A:$P,8,FALSE)</f>
        <v>1402KD</v>
      </c>
      <c r="G1532" s="9" t="str">
        <f>VLOOKUP($A1532,Basis!$A:$P,9,FALSE)</f>
        <v>Bussum</v>
      </c>
      <c r="H1532" s="9" t="str">
        <f>VLOOKUP($A1532,Basis!$A:$P,11,FALSE)</f>
        <v>GFT</v>
      </c>
      <c r="I1532" s="9" t="str">
        <f>VLOOKUP($A1532,Basis!$A:$P,13,FALSE)</f>
        <v>Bovengronds</v>
      </c>
      <c r="J1532" s="9" t="str">
        <f>VLOOKUP($A1532,Basis!$A:$P,16,FALSE)</f>
        <v>MCBG242022</v>
      </c>
    </row>
    <row r="1533" spans="1:10" x14ac:dyDescent="0.25">
      <c r="A1533" s="9" t="s">
        <v>3931</v>
      </c>
      <c r="B1533" s="9">
        <f>VLOOKUP($A1533,Basis!$A:$P,4,FALSE)</f>
        <v>52.267837200000002</v>
      </c>
      <c r="C1533" s="9">
        <f>VLOOKUP($A1533,Basis!$A:$P,5,FALSE)</f>
        <v>5.1645392000000001</v>
      </c>
      <c r="D1533" s="9" t="str">
        <f>VLOOKUP($A1533,Basis!$A:$P,6,FALSE)</f>
        <v>De Sparren</v>
      </c>
      <c r="E1533" s="9" t="str">
        <f>VLOOKUP($A1533,Basis!$A:$P,7,FALSE)</f>
        <v>53</v>
      </c>
      <c r="F1533" s="9" t="str">
        <f>VLOOKUP($A1533,Basis!$A:$P,8,FALSE)</f>
        <v>1402KD</v>
      </c>
      <c r="G1533" s="9" t="str">
        <f>VLOOKUP($A1533,Basis!$A:$P,9,FALSE)</f>
        <v>Bussum</v>
      </c>
      <c r="H1533" s="9" t="str">
        <f>VLOOKUP($A1533,Basis!$A:$P,11,FALSE)</f>
        <v>REST</v>
      </c>
      <c r="I1533" s="9" t="str">
        <f>VLOOKUP($A1533,Basis!$A:$P,13,FALSE)</f>
        <v>OGDUO</v>
      </c>
      <c r="J1533" s="9" t="str">
        <f>VLOOKUP($A1533,Basis!$A:$P,16,FALSE)</f>
        <v>HMIDUO2022</v>
      </c>
    </row>
    <row r="1534" spans="1:10" x14ac:dyDescent="0.25">
      <c r="A1534" s="9" t="s">
        <v>4941</v>
      </c>
      <c r="B1534" s="9">
        <f>VLOOKUP($A1534,Basis!$A:$P,4,FALSE)</f>
        <v>52.267837200000002</v>
      </c>
      <c r="C1534" s="9">
        <f>VLOOKUP($A1534,Basis!$A:$P,5,FALSE)</f>
        <v>5.1645392000000001</v>
      </c>
      <c r="D1534" s="9" t="str">
        <f>VLOOKUP($A1534,Basis!$A:$P,6,FALSE)</f>
        <v>De Sparren</v>
      </c>
      <c r="E1534" s="9" t="str">
        <f>VLOOKUP($A1534,Basis!$A:$P,7,FALSE)</f>
        <v>53</v>
      </c>
      <c r="F1534" s="9" t="str">
        <f>VLOOKUP($A1534,Basis!$A:$P,8,FALSE)</f>
        <v>1402KD</v>
      </c>
      <c r="G1534" s="9" t="str">
        <f>VLOOKUP($A1534,Basis!$A:$P,9,FALSE)</f>
        <v>Bussum</v>
      </c>
      <c r="H1534" s="9" t="str">
        <f>VLOOKUP($A1534,Basis!$A:$P,11,FALSE)</f>
        <v>PMD</v>
      </c>
      <c r="I1534" s="9" t="str">
        <f>VLOOKUP($A1534,Basis!$A:$P,13,FALSE)</f>
        <v>OGDUO</v>
      </c>
      <c r="J1534" s="9" t="str">
        <f>VLOOKUP($A1534,Basis!$A:$P,16,FALSE)</f>
        <v>HMIDUO2022</v>
      </c>
    </row>
    <row r="1535" spans="1:10" x14ac:dyDescent="0.25">
      <c r="A1535" s="9" t="s">
        <v>1556</v>
      </c>
      <c r="B1535" s="9">
        <f>VLOOKUP($A1535,Basis!$A:$P,4,FALSE)</f>
        <v>52.267615890000002</v>
      </c>
      <c r="C1535" s="9">
        <f>VLOOKUP($A1535,Basis!$A:$P,5,FALSE)</f>
        <v>5.1635377299999998</v>
      </c>
      <c r="D1535" s="9" t="str">
        <f>VLOOKUP($A1535,Basis!$A:$P,6,FALSE)</f>
        <v>De Sparren</v>
      </c>
      <c r="E1535" s="9" t="str">
        <f>VLOOKUP($A1535,Basis!$A:$P,7,FALSE)</f>
        <v>133</v>
      </c>
      <c r="F1535" s="9" t="str">
        <f>VLOOKUP($A1535,Basis!$A:$P,8,FALSE)</f>
        <v>1402KG</v>
      </c>
      <c r="G1535" s="9" t="str">
        <f>VLOOKUP($A1535,Basis!$A:$P,9,FALSE)</f>
        <v>Bussum</v>
      </c>
      <c r="H1535" s="9" t="str">
        <f>VLOOKUP($A1535,Basis!$A:$P,11,FALSE)</f>
        <v>GFT</v>
      </c>
      <c r="I1535" s="9" t="str">
        <f>VLOOKUP($A1535,Basis!$A:$P,13,FALSE)</f>
        <v>Bovengronds</v>
      </c>
      <c r="J1535" s="9" t="str">
        <f>VLOOKUP($A1535,Basis!$A:$P,16,FALSE)</f>
        <v>MCBG242022</v>
      </c>
    </row>
    <row r="1536" spans="1:10" x14ac:dyDescent="0.25">
      <c r="A1536" s="9" t="s">
        <v>3745</v>
      </c>
      <c r="B1536" s="9">
        <f>VLOOKUP($A1536,Basis!$A:$P,4,FALSE)</f>
        <v>52.267615890000002</v>
      </c>
      <c r="C1536" s="9">
        <f>VLOOKUP($A1536,Basis!$A:$P,5,FALSE)</f>
        <v>5.1635377299999998</v>
      </c>
      <c r="D1536" s="9" t="str">
        <f>VLOOKUP($A1536,Basis!$A:$P,6,FALSE)</f>
        <v>De Sparren</v>
      </c>
      <c r="E1536" s="9" t="str">
        <f>VLOOKUP($A1536,Basis!$A:$P,7,FALSE)</f>
        <v>133</v>
      </c>
      <c r="F1536" s="9" t="str">
        <f>VLOOKUP($A1536,Basis!$A:$P,8,FALSE)</f>
        <v>1402KG</v>
      </c>
      <c r="G1536" s="9" t="str">
        <f>VLOOKUP($A1536,Basis!$A:$P,9,FALSE)</f>
        <v>Bussum</v>
      </c>
      <c r="H1536" s="9" t="str">
        <f>VLOOKUP($A1536,Basis!$A:$P,11,FALSE)</f>
        <v>REST</v>
      </c>
      <c r="I1536" s="9" t="str">
        <f>VLOOKUP($A1536,Basis!$A:$P,13,FALSE)</f>
        <v>OGDUO</v>
      </c>
      <c r="J1536" s="9" t="str">
        <f>VLOOKUP($A1536,Basis!$A:$P,16,FALSE)</f>
        <v>HMIDUO2022</v>
      </c>
    </row>
    <row r="1537" spans="1:10" x14ac:dyDescent="0.25">
      <c r="A1537" s="9" t="s">
        <v>3749</v>
      </c>
      <c r="B1537" s="9">
        <f>VLOOKUP($A1537,Basis!$A:$P,4,FALSE)</f>
        <v>52.267615890000002</v>
      </c>
      <c r="C1537" s="9">
        <f>VLOOKUP($A1537,Basis!$A:$P,5,FALSE)</f>
        <v>5.1635377299999998</v>
      </c>
      <c r="D1537" s="9" t="str">
        <f>VLOOKUP($A1537,Basis!$A:$P,6,FALSE)</f>
        <v>De Sparren</v>
      </c>
      <c r="E1537" s="9" t="str">
        <f>VLOOKUP($A1537,Basis!$A:$P,7,FALSE)</f>
        <v>133</v>
      </c>
      <c r="F1537" s="9" t="str">
        <f>VLOOKUP($A1537,Basis!$A:$P,8,FALSE)</f>
        <v>1402KG</v>
      </c>
      <c r="G1537" s="9" t="str">
        <f>VLOOKUP($A1537,Basis!$A:$P,9,FALSE)</f>
        <v>Bussum</v>
      </c>
      <c r="H1537" s="9" t="str">
        <f>VLOOKUP($A1537,Basis!$A:$P,11,FALSE)</f>
        <v>PMD</v>
      </c>
      <c r="I1537" s="9" t="str">
        <f>VLOOKUP($A1537,Basis!$A:$P,13,FALSE)</f>
        <v>OGDUO</v>
      </c>
      <c r="J1537" s="9" t="str">
        <f>VLOOKUP($A1537,Basis!$A:$P,16,FALSE)</f>
        <v>HMIDUO2022</v>
      </c>
    </row>
    <row r="1538" spans="1:10" x14ac:dyDescent="0.25">
      <c r="A1538" s="9" t="s">
        <v>4219</v>
      </c>
      <c r="B1538" s="9">
        <f>VLOOKUP($A1538,Basis!$A:$P,4,FALSE)</f>
        <v>52.267628999999999</v>
      </c>
      <c r="C1538" s="9">
        <f>VLOOKUP($A1538,Basis!$A:$P,5,FALSE)</f>
        <v>5.1655540000000002</v>
      </c>
      <c r="D1538" s="9" t="str">
        <f>VLOOKUP($A1538,Basis!$A:$P,6,FALSE)</f>
        <v>De Dennen</v>
      </c>
      <c r="E1538" s="9" t="str">
        <f>VLOOKUP($A1538,Basis!$A:$P,7,FALSE)</f>
        <v>44</v>
      </c>
      <c r="F1538" s="9" t="str">
        <f>VLOOKUP($A1538,Basis!$A:$P,8,FALSE)</f>
        <v>1402KL</v>
      </c>
      <c r="G1538" s="9" t="str">
        <f>VLOOKUP($A1538,Basis!$A:$P,9,FALSE)</f>
        <v>Bussum</v>
      </c>
      <c r="H1538" s="9" t="str">
        <f>VLOOKUP($A1538,Basis!$A:$P,11,FALSE)</f>
        <v>GFT</v>
      </c>
      <c r="I1538" s="9" t="str">
        <f>VLOOKUP($A1538,Basis!$A:$P,13,FALSE)</f>
        <v>Bovengronds</v>
      </c>
      <c r="J1538" s="9" t="str">
        <f>VLOOKUP($A1538,Basis!$A:$P,16,FALSE)</f>
        <v>MCBG242021</v>
      </c>
    </row>
    <row r="1539" spans="1:10" x14ac:dyDescent="0.25">
      <c r="A1539" s="9" t="s">
        <v>5174</v>
      </c>
      <c r="B1539" s="9">
        <f>VLOOKUP($A1539,Basis!$A:$P,4,FALSE)</f>
        <v>52.267628999999999</v>
      </c>
      <c r="C1539" s="9">
        <f>VLOOKUP($A1539,Basis!$A:$P,5,FALSE)</f>
        <v>5.1655538999999999</v>
      </c>
      <c r="D1539" s="9" t="str">
        <f>VLOOKUP($A1539,Basis!$A:$P,6,FALSE)</f>
        <v>De Dennen</v>
      </c>
      <c r="E1539" s="9" t="str">
        <f>VLOOKUP($A1539,Basis!$A:$P,7,FALSE)</f>
        <v>44</v>
      </c>
      <c r="F1539" s="9" t="str">
        <f>VLOOKUP($A1539,Basis!$A:$P,8,FALSE)</f>
        <v>1402KL</v>
      </c>
      <c r="G1539" s="9" t="str">
        <f>VLOOKUP($A1539,Basis!$A:$P,9,FALSE)</f>
        <v>Bussum</v>
      </c>
      <c r="H1539" s="9" t="str">
        <f>VLOOKUP($A1539,Basis!$A:$P,11,FALSE)</f>
        <v>GLAS</v>
      </c>
      <c r="I1539" s="9" t="str">
        <f>VLOOKUP($A1539,Basis!$A:$P,13,FALSE)</f>
        <v>Ondergronds</v>
      </c>
      <c r="J1539" s="9" t="str">
        <f>VLOOKUP($A1539,Basis!$A:$P,16,FALSE)</f>
        <v>Onbekend</v>
      </c>
    </row>
    <row r="1540" spans="1:10" x14ac:dyDescent="0.25">
      <c r="A1540" s="9" t="s">
        <v>4572</v>
      </c>
      <c r="B1540" s="9">
        <f>VLOOKUP($A1540,Basis!$A:$P,4,FALSE)</f>
        <v>52.267628999999999</v>
      </c>
      <c r="C1540" s="9">
        <f>VLOOKUP($A1540,Basis!$A:$P,5,FALSE)</f>
        <v>5.1655540000000002</v>
      </c>
      <c r="D1540" s="9" t="str">
        <f>VLOOKUP($A1540,Basis!$A:$P,6,FALSE)</f>
        <v>De Dennen</v>
      </c>
      <c r="E1540" s="9" t="str">
        <f>VLOOKUP($A1540,Basis!$A:$P,7,FALSE)</f>
        <v>44</v>
      </c>
      <c r="F1540" s="9" t="str">
        <f>VLOOKUP($A1540,Basis!$A:$P,8,FALSE)</f>
        <v>1402KL</v>
      </c>
      <c r="G1540" s="9" t="str">
        <f>VLOOKUP($A1540,Basis!$A:$P,9,FALSE)</f>
        <v>Bussum</v>
      </c>
      <c r="H1540" s="9" t="str">
        <f>VLOOKUP($A1540,Basis!$A:$P,11,FALSE)</f>
        <v>OPK</v>
      </c>
      <c r="I1540" s="9" t="str">
        <f>VLOOKUP($A1540,Basis!$A:$P,13,FALSE)</f>
        <v>Ondergronds</v>
      </c>
      <c r="J1540" s="9" t="str">
        <f>VLOOKUP($A1540,Basis!$A:$P,16,FALSE)</f>
        <v>HMISOL2021</v>
      </c>
    </row>
    <row r="1541" spans="1:10" x14ac:dyDescent="0.25">
      <c r="A1541" s="9" t="s">
        <v>3863</v>
      </c>
      <c r="B1541" s="9">
        <f>VLOOKUP($A1541,Basis!$A:$P,4,FALSE)</f>
        <v>52.267628999999999</v>
      </c>
      <c r="C1541" s="9">
        <f>VLOOKUP($A1541,Basis!$A:$P,5,FALSE)</f>
        <v>5.1655540000000002</v>
      </c>
      <c r="D1541" s="9" t="str">
        <f>VLOOKUP($A1541,Basis!$A:$P,6,FALSE)</f>
        <v>De Dennen</v>
      </c>
      <c r="E1541" s="9" t="str">
        <f>VLOOKUP($A1541,Basis!$A:$P,7,FALSE)</f>
        <v>44</v>
      </c>
      <c r="F1541" s="9" t="str">
        <f>VLOOKUP($A1541,Basis!$A:$P,8,FALSE)</f>
        <v>1402KL</v>
      </c>
      <c r="G1541" s="9" t="str">
        <f>VLOOKUP($A1541,Basis!$A:$P,9,FALSE)</f>
        <v>Bussum</v>
      </c>
      <c r="H1541" s="9" t="str">
        <f>VLOOKUP($A1541,Basis!$A:$P,11,FALSE)</f>
        <v>REST</v>
      </c>
      <c r="I1541" s="9" t="str">
        <f>VLOOKUP($A1541,Basis!$A:$P,13,FALSE)</f>
        <v>Ondergronds</v>
      </c>
      <c r="J1541" s="9" t="str">
        <f>VLOOKUP($A1541,Basis!$A:$P,16,FALSE)</f>
        <v>HMISOL2021</v>
      </c>
    </row>
    <row r="1542" spans="1:10" x14ac:dyDescent="0.25">
      <c r="A1542" s="9" t="s">
        <v>4949</v>
      </c>
      <c r="B1542" s="9">
        <f>VLOOKUP($A1542,Basis!$A:$P,4,FALSE)</f>
        <v>52.267628999999999</v>
      </c>
      <c r="C1542" s="9">
        <f>VLOOKUP($A1542,Basis!$A:$P,5,FALSE)</f>
        <v>5.1655540000000002</v>
      </c>
      <c r="D1542" s="9" t="str">
        <f>VLOOKUP($A1542,Basis!$A:$P,6,FALSE)</f>
        <v>De Dennen</v>
      </c>
      <c r="E1542" s="9" t="str">
        <f>VLOOKUP($A1542,Basis!$A:$P,7,FALSE)</f>
        <v>44</v>
      </c>
      <c r="F1542" s="9" t="str">
        <f>VLOOKUP($A1542,Basis!$A:$P,8,FALSE)</f>
        <v>1402KL</v>
      </c>
      <c r="G1542" s="9" t="str">
        <f>VLOOKUP($A1542,Basis!$A:$P,9,FALSE)</f>
        <v>Bussum</v>
      </c>
      <c r="H1542" s="9" t="str">
        <f>VLOOKUP($A1542,Basis!$A:$P,11,FALSE)</f>
        <v>PMD</v>
      </c>
      <c r="I1542" s="9" t="str">
        <f>VLOOKUP($A1542,Basis!$A:$P,13,FALSE)</f>
        <v>Ondergronds</v>
      </c>
      <c r="J1542" s="9" t="str">
        <f>VLOOKUP($A1542,Basis!$A:$P,16,FALSE)</f>
        <v>HMISOL2021</v>
      </c>
    </row>
    <row r="1543" spans="1:10" x14ac:dyDescent="0.25">
      <c r="A1543" s="9" t="s">
        <v>3393</v>
      </c>
      <c r="B1543" s="9">
        <f>VLOOKUP($A1543,Basis!$A:$P,4,FALSE)</f>
        <v>52.267383760821303</v>
      </c>
      <c r="C1543" s="9">
        <f>VLOOKUP($A1543,Basis!$A:$P,5,FALSE)</f>
        <v>5.1661783922511804</v>
      </c>
      <c r="D1543" s="9" t="str">
        <f>VLOOKUP($A1543,Basis!$A:$P,6,FALSE)</f>
        <v>De Dennen</v>
      </c>
      <c r="E1543" s="9" t="str">
        <f>VLOOKUP($A1543,Basis!$A:$P,7,FALSE)</f>
        <v>106</v>
      </c>
      <c r="F1543" s="9" t="str">
        <f>VLOOKUP($A1543,Basis!$A:$P,8,FALSE)</f>
        <v>1402KM</v>
      </c>
      <c r="G1543" s="9" t="str">
        <f>VLOOKUP($A1543,Basis!$A:$P,9,FALSE)</f>
        <v>Bussum</v>
      </c>
      <c r="H1543" s="9" t="str">
        <f>VLOOKUP($A1543,Basis!$A:$P,11,FALSE)</f>
        <v>REST</v>
      </c>
      <c r="I1543" s="9" t="str">
        <f>VLOOKUP($A1543,Basis!$A:$P,13,FALSE)</f>
        <v>Ondergronds</v>
      </c>
      <c r="J1543" s="9" t="str">
        <f>VLOOKUP($A1543,Basis!$A:$P,16,FALSE)</f>
        <v>KLISOL2014</v>
      </c>
    </row>
    <row r="1544" spans="1:10" x14ac:dyDescent="0.25">
      <c r="A1544" s="9" t="s">
        <v>438</v>
      </c>
      <c r="B1544" s="9">
        <f>VLOOKUP($A1544,Basis!$A:$P,4,FALSE)</f>
        <v>52.2729301452637</v>
      </c>
      <c r="C1544" s="9">
        <f>VLOOKUP($A1544,Basis!$A:$P,5,FALSE)</f>
        <v>5.1665611267089799</v>
      </c>
      <c r="D1544" s="9" t="str">
        <f>VLOOKUP($A1544,Basis!$A:$P,6,FALSE)</f>
        <v>Nieuwe Veldheim</v>
      </c>
      <c r="E1544" s="9" t="str">
        <f>VLOOKUP($A1544,Basis!$A:$P,7,FALSE)</f>
        <v>7</v>
      </c>
      <c r="F1544" s="9" t="str">
        <f>VLOOKUP($A1544,Basis!$A:$P,8,FALSE)</f>
        <v>1402KX</v>
      </c>
      <c r="G1544" s="9" t="str">
        <f>VLOOKUP($A1544,Basis!$A:$P,9,FALSE)</f>
        <v>Bussum</v>
      </c>
      <c r="H1544" s="9" t="str">
        <f>VLOOKUP($A1544,Basis!$A:$P,11,FALSE)</f>
        <v>OPK</v>
      </c>
      <c r="I1544" s="9" t="str">
        <f>VLOOKUP($A1544,Basis!$A:$P,13,FALSE)</f>
        <v>Ondergronds</v>
      </c>
      <c r="J1544" s="9" t="str">
        <f>VLOOKUP($A1544,Basis!$A:$P,16,FALSE)</f>
        <v>HMISOL2021</v>
      </c>
    </row>
    <row r="1545" spans="1:10" x14ac:dyDescent="0.25">
      <c r="A1545" s="9" t="s">
        <v>1579</v>
      </c>
      <c r="B1545" s="9">
        <f>VLOOKUP($A1545,Basis!$A:$P,4,FALSE)</f>
        <v>52.2729301452637</v>
      </c>
      <c r="C1545" s="9">
        <f>VLOOKUP($A1545,Basis!$A:$P,5,FALSE)</f>
        <v>5.1665611267089799</v>
      </c>
      <c r="D1545" s="9" t="str">
        <f>VLOOKUP($A1545,Basis!$A:$P,6,FALSE)</f>
        <v>Nieuwe Veldheim</v>
      </c>
      <c r="E1545" s="9" t="str">
        <f>VLOOKUP($A1545,Basis!$A:$P,7,FALSE)</f>
        <v>7</v>
      </c>
      <c r="F1545" s="9" t="str">
        <f>VLOOKUP($A1545,Basis!$A:$P,8,FALSE)</f>
        <v>1402KX</v>
      </c>
      <c r="G1545" s="9" t="str">
        <f>VLOOKUP($A1545,Basis!$A:$P,9,FALSE)</f>
        <v>Bussum</v>
      </c>
      <c r="H1545" s="9" t="str">
        <f>VLOOKUP($A1545,Basis!$A:$P,11,FALSE)</f>
        <v>REST</v>
      </c>
      <c r="I1545" s="9" t="str">
        <f>VLOOKUP($A1545,Basis!$A:$P,13,FALSE)</f>
        <v>OGDUO</v>
      </c>
      <c r="J1545" s="9" t="str">
        <f>VLOOKUP($A1545,Basis!$A:$P,16,FALSE)</f>
        <v>HMIDUO2019</v>
      </c>
    </row>
    <row r="1546" spans="1:10" x14ac:dyDescent="0.25">
      <c r="A1546" s="9" t="s">
        <v>1583</v>
      </c>
      <c r="B1546" s="9">
        <f>VLOOKUP($A1546,Basis!$A:$P,4,FALSE)</f>
        <v>52.2729301452637</v>
      </c>
      <c r="C1546" s="9">
        <f>VLOOKUP($A1546,Basis!$A:$P,5,FALSE)</f>
        <v>5.1665611267089799</v>
      </c>
      <c r="D1546" s="9" t="str">
        <f>VLOOKUP($A1546,Basis!$A:$P,6,FALSE)</f>
        <v>Nieuwe Veldheim</v>
      </c>
      <c r="E1546" s="9" t="str">
        <f>VLOOKUP($A1546,Basis!$A:$P,7,FALSE)</f>
        <v>7</v>
      </c>
      <c r="F1546" s="9" t="str">
        <f>VLOOKUP($A1546,Basis!$A:$P,8,FALSE)</f>
        <v>1402KX</v>
      </c>
      <c r="G1546" s="9" t="str">
        <f>VLOOKUP($A1546,Basis!$A:$P,9,FALSE)</f>
        <v>Bussum</v>
      </c>
      <c r="H1546" s="9" t="str">
        <f>VLOOKUP($A1546,Basis!$A:$P,11,FALSE)</f>
        <v>PMD</v>
      </c>
      <c r="I1546" s="9" t="str">
        <f>VLOOKUP($A1546,Basis!$A:$P,13,FALSE)</f>
        <v>OGDUO</v>
      </c>
      <c r="J1546" s="9" t="str">
        <f>VLOOKUP($A1546,Basis!$A:$P,16,FALSE)</f>
        <v>HMIDUO2021</v>
      </c>
    </row>
    <row r="1547" spans="1:10" x14ac:dyDescent="0.25">
      <c r="A1547" s="9" t="s">
        <v>4206</v>
      </c>
      <c r="B1547" s="9">
        <f>VLOOKUP($A1547,Basis!$A:$P,4,FALSE)</f>
        <v>52.267986000000001</v>
      </c>
      <c r="C1547" s="9">
        <f>VLOOKUP($A1547,Basis!$A:$P,5,FALSE)</f>
        <v>5.1738759999999999</v>
      </c>
      <c r="D1547" s="9" t="str">
        <f>VLOOKUP($A1547,Basis!$A:$P,6,FALSE)</f>
        <v>Sint Janslaan</v>
      </c>
      <c r="E1547" s="9" t="str">
        <f>VLOOKUP($A1547,Basis!$A:$P,7,FALSE)</f>
        <v>112</v>
      </c>
      <c r="F1547" s="9" t="str">
        <f>VLOOKUP($A1547,Basis!$A:$P,8,FALSE)</f>
        <v>1402LZ</v>
      </c>
      <c r="G1547" s="9" t="str">
        <f>VLOOKUP($A1547,Basis!$A:$P,9,FALSE)</f>
        <v>Bussum</v>
      </c>
      <c r="H1547" s="9" t="str">
        <f>VLOOKUP($A1547,Basis!$A:$P,11,FALSE)</f>
        <v>GFT</v>
      </c>
      <c r="I1547" s="9" t="str">
        <f>VLOOKUP($A1547,Basis!$A:$P,13,FALSE)</f>
        <v>Bovengronds</v>
      </c>
      <c r="J1547" s="9" t="str">
        <f>VLOOKUP($A1547,Basis!$A:$P,16,FALSE)</f>
        <v>MCBG242021</v>
      </c>
    </row>
    <row r="1548" spans="1:10" x14ac:dyDescent="0.25">
      <c r="A1548" s="9" t="s">
        <v>3203</v>
      </c>
      <c r="B1548" s="9">
        <f>VLOOKUP($A1548,Basis!$A:$P,4,FALSE)</f>
        <v>52.267986000000001</v>
      </c>
      <c r="C1548" s="9">
        <f>VLOOKUP($A1548,Basis!$A:$P,5,FALSE)</f>
        <v>5.1738759999999999</v>
      </c>
      <c r="D1548" s="9" t="str">
        <f>VLOOKUP($A1548,Basis!$A:$P,6,FALSE)</f>
        <v>Sint Janslaan</v>
      </c>
      <c r="E1548" s="9" t="str">
        <f>VLOOKUP($A1548,Basis!$A:$P,7,FALSE)</f>
        <v>112</v>
      </c>
      <c r="F1548" s="9" t="str">
        <f>VLOOKUP($A1548,Basis!$A:$P,8,FALSE)</f>
        <v>1402LZ</v>
      </c>
      <c r="G1548" s="9" t="str">
        <f>VLOOKUP($A1548,Basis!$A:$P,9,FALSE)</f>
        <v>Bussum</v>
      </c>
      <c r="H1548" s="9" t="str">
        <f>VLOOKUP($A1548,Basis!$A:$P,11,FALSE)</f>
        <v>REST</v>
      </c>
      <c r="I1548" s="9" t="str">
        <f>VLOOKUP($A1548,Basis!$A:$P,13,FALSE)</f>
        <v>Ondergronds</v>
      </c>
      <c r="J1548" s="9" t="str">
        <f>VLOOKUP($A1548,Basis!$A:$P,16,FALSE)</f>
        <v>HMISOL2021</v>
      </c>
    </row>
    <row r="1549" spans="1:10" x14ac:dyDescent="0.25">
      <c r="A1549" s="9" t="s">
        <v>3751</v>
      </c>
      <c r="B1549" s="9">
        <f>VLOOKUP($A1549,Basis!$A:$P,4,FALSE)</f>
        <v>52.267986000000001</v>
      </c>
      <c r="C1549" s="9">
        <f>VLOOKUP($A1549,Basis!$A:$P,5,FALSE)</f>
        <v>5.1738759999999999</v>
      </c>
      <c r="D1549" s="9" t="str">
        <f>VLOOKUP($A1549,Basis!$A:$P,6,FALSE)</f>
        <v>Sint Janslaan</v>
      </c>
      <c r="E1549" s="9" t="str">
        <f>VLOOKUP($A1549,Basis!$A:$P,7,FALSE)</f>
        <v>112</v>
      </c>
      <c r="F1549" s="9" t="str">
        <f>VLOOKUP($A1549,Basis!$A:$P,8,FALSE)</f>
        <v>1402LZ</v>
      </c>
      <c r="G1549" s="9" t="str">
        <f>VLOOKUP($A1549,Basis!$A:$P,9,FALSE)</f>
        <v>Bussum</v>
      </c>
      <c r="H1549" s="9" t="str">
        <f>VLOOKUP($A1549,Basis!$A:$P,11,FALSE)</f>
        <v>PMD</v>
      </c>
      <c r="I1549" s="9" t="str">
        <f>VLOOKUP($A1549,Basis!$A:$P,13,FALSE)</f>
        <v>Ondergronds</v>
      </c>
      <c r="J1549" s="9" t="str">
        <f>VLOOKUP($A1549,Basis!$A:$P,16,FALSE)</f>
        <v>HMISOL2021</v>
      </c>
    </row>
    <row r="1550" spans="1:10" x14ac:dyDescent="0.25">
      <c r="A1550" s="9" t="s">
        <v>5116</v>
      </c>
      <c r="B1550" s="9">
        <f>VLOOKUP($A1550,Basis!$A:$P,4,FALSE)</f>
        <v>52.268386</v>
      </c>
      <c r="C1550" s="9">
        <f>VLOOKUP($A1550,Basis!$A:$P,5,FALSE)</f>
        <v>5.1677381999999996</v>
      </c>
      <c r="D1550" s="9" t="str">
        <f>VLOOKUP($A1550,Basis!$A:$P,6,FALSE)</f>
        <v>Laarderweg</v>
      </c>
      <c r="E1550" s="9" t="str">
        <f>VLOOKUP($A1550,Basis!$A:$P,7,FALSE)</f>
        <v>124</v>
      </c>
      <c r="F1550" s="9" t="str">
        <f>VLOOKUP($A1550,Basis!$A:$P,8,FALSE)</f>
        <v>1402RG</v>
      </c>
      <c r="G1550" s="9" t="str">
        <f>VLOOKUP($A1550,Basis!$A:$P,9,FALSE)</f>
        <v>Bussum</v>
      </c>
      <c r="H1550" s="9" t="str">
        <f>VLOOKUP($A1550,Basis!$A:$P,11,FALSE)</f>
        <v>GLAS</v>
      </c>
      <c r="I1550" s="9" t="str">
        <f>VLOOKUP($A1550,Basis!$A:$P,13,FALSE)</f>
        <v>Ondergronds</v>
      </c>
      <c r="J1550" s="9" t="str">
        <f>VLOOKUP($A1550,Basis!$A:$P,16,FALSE)</f>
        <v>Onbekend</v>
      </c>
    </row>
    <row r="1551" spans="1:10" x14ac:dyDescent="0.25">
      <c r="A1551" s="9" t="s">
        <v>3012</v>
      </c>
      <c r="B1551" s="9">
        <f>VLOOKUP($A1551,Basis!$A:$P,4,FALSE)</f>
        <v>52.268442</v>
      </c>
      <c r="C1551" s="9">
        <f>VLOOKUP($A1551,Basis!$A:$P,5,FALSE)</f>
        <v>5.1676840000000004</v>
      </c>
      <c r="D1551" s="9" t="str">
        <f>VLOOKUP($A1551,Basis!$A:$P,6,FALSE)</f>
        <v>Laarderweg</v>
      </c>
      <c r="E1551" s="9" t="str">
        <f>VLOOKUP($A1551,Basis!$A:$P,7,FALSE)</f>
        <v>124</v>
      </c>
      <c r="F1551" s="9" t="str">
        <f>VLOOKUP($A1551,Basis!$A:$P,8,FALSE)</f>
        <v>1402RG</v>
      </c>
      <c r="G1551" s="9" t="str">
        <f>VLOOKUP($A1551,Basis!$A:$P,9,FALSE)</f>
        <v>Bussum</v>
      </c>
      <c r="H1551" s="9" t="str">
        <f>VLOOKUP($A1551,Basis!$A:$P,11,FALSE)</f>
        <v>REST</v>
      </c>
      <c r="I1551" s="9" t="str">
        <f>VLOOKUP($A1551,Basis!$A:$P,13,FALSE)</f>
        <v>OGDUO</v>
      </c>
      <c r="J1551" s="9" t="str">
        <f>VLOOKUP($A1551,Basis!$A:$P,16,FALSE)</f>
        <v>HMIDUO2021</v>
      </c>
    </row>
    <row r="1552" spans="1:10" x14ac:dyDescent="0.25">
      <c r="A1552" s="9" t="s">
        <v>4101</v>
      </c>
      <c r="B1552" s="9">
        <f>VLOOKUP($A1552,Basis!$A:$P,4,FALSE)</f>
        <v>52.268442</v>
      </c>
      <c r="C1552" s="9">
        <f>VLOOKUP($A1552,Basis!$A:$P,5,FALSE)</f>
        <v>5.1676840000000004</v>
      </c>
      <c r="D1552" s="9" t="str">
        <f>VLOOKUP($A1552,Basis!$A:$P,6,FALSE)</f>
        <v>Laarderweg</v>
      </c>
      <c r="E1552" s="9" t="str">
        <f>VLOOKUP($A1552,Basis!$A:$P,7,FALSE)</f>
        <v>124</v>
      </c>
      <c r="F1552" s="9" t="str">
        <f>VLOOKUP($A1552,Basis!$A:$P,8,FALSE)</f>
        <v>1402RG</v>
      </c>
      <c r="G1552" s="9" t="str">
        <f>VLOOKUP($A1552,Basis!$A:$P,9,FALSE)</f>
        <v>Bussum</v>
      </c>
      <c r="H1552" s="9" t="str">
        <f>VLOOKUP($A1552,Basis!$A:$P,11,FALSE)</f>
        <v>PMD</v>
      </c>
      <c r="I1552" s="9" t="str">
        <f>VLOOKUP($A1552,Basis!$A:$P,13,FALSE)</f>
        <v>OGDUO</v>
      </c>
      <c r="J1552" s="9" t="str">
        <f>VLOOKUP($A1552,Basis!$A:$P,16,FALSE)</f>
        <v>HMIDUO2021</v>
      </c>
    </row>
    <row r="1553" spans="1:10" x14ac:dyDescent="0.25">
      <c r="A1553" s="9" t="s">
        <v>6036</v>
      </c>
      <c r="B1553" s="9">
        <f>VLOOKUP($A1553,Basis!$A:$P,4,FALSE)</f>
        <v>52.273350999999998</v>
      </c>
      <c r="C1553" s="9">
        <f>VLOOKUP($A1553,Basis!$A:$P,5,FALSE)</f>
        <v>5.1759149999999998</v>
      </c>
      <c r="D1553" s="9" t="str">
        <f>VLOOKUP($A1553,Basis!$A:$P,6,FALSE)</f>
        <v>Voormeulenweg</v>
      </c>
      <c r="E1553" s="9" t="str">
        <f>VLOOKUP($A1553,Basis!$A:$P,7,FALSE)</f>
        <v>57</v>
      </c>
      <c r="F1553" s="9" t="str">
        <f>VLOOKUP($A1553,Basis!$A:$P,8,FALSE)</f>
        <v>1402TH</v>
      </c>
      <c r="G1553" s="9" t="str">
        <f>VLOOKUP($A1553,Basis!$A:$P,9,FALSE)</f>
        <v>Bussum</v>
      </c>
      <c r="H1553" s="9" t="str">
        <f>VLOOKUP($A1553,Basis!$A:$P,11,FALSE)</f>
        <v>PMD</v>
      </c>
      <c r="I1553" s="9" t="str">
        <f>VLOOKUP($A1553,Basis!$A:$P,13,FALSE)</f>
        <v>Bovengronds</v>
      </c>
      <c r="J1553" s="9" t="str">
        <f>VLOOKUP($A1553,Basis!$A:$P,16,FALSE)</f>
        <v>BAMBOV2012</v>
      </c>
    </row>
    <row r="1554" spans="1:10" x14ac:dyDescent="0.25">
      <c r="A1554" s="9" t="s">
        <v>5111</v>
      </c>
      <c r="B1554" s="9">
        <f>VLOOKUP($A1554,Basis!$A:$P,4,FALSE)</f>
        <v>52.273404999999997</v>
      </c>
      <c r="C1554" s="9">
        <f>VLOOKUP($A1554,Basis!$A:$P,5,FALSE)</f>
        <v>5.1759529999999998</v>
      </c>
      <c r="D1554" s="9" t="str">
        <f>VLOOKUP($A1554,Basis!$A:$P,6,FALSE)</f>
        <v>Voormeulenweg</v>
      </c>
      <c r="E1554" s="9" t="str">
        <f>VLOOKUP($A1554,Basis!$A:$P,7,FALSE)</f>
        <v>57</v>
      </c>
      <c r="F1554" s="9" t="str">
        <f>VLOOKUP($A1554,Basis!$A:$P,8,FALSE)</f>
        <v>1402TH</v>
      </c>
      <c r="G1554" s="9" t="str">
        <f>VLOOKUP($A1554,Basis!$A:$P,9,FALSE)</f>
        <v>Bussum</v>
      </c>
      <c r="H1554" s="9" t="str">
        <f>VLOOKUP($A1554,Basis!$A:$P,11,FALSE)</f>
        <v>GLAS</v>
      </c>
      <c r="I1554" s="9" t="str">
        <f>VLOOKUP($A1554,Basis!$A:$P,13,FALSE)</f>
        <v>Bovengronds</v>
      </c>
      <c r="J1554" s="9" t="str">
        <f>VLOOKUP($A1554,Basis!$A:$P,16,FALSE)</f>
        <v>Onbekend</v>
      </c>
    </row>
    <row r="1555" spans="1:10" x14ac:dyDescent="0.25">
      <c r="A1555" s="9" t="s">
        <v>4364</v>
      </c>
      <c r="B1555" s="9">
        <f>VLOOKUP($A1555,Basis!$A:$P,4,FALSE)</f>
        <v>52.268318176269503</v>
      </c>
      <c r="C1555" s="9">
        <f>VLOOKUP($A1555,Basis!$A:$P,5,FALSE)</f>
        <v>5.1783900260925302</v>
      </c>
      <c r="D1555" s="9" t="str">
        <f>VLOOKUP($A1555,Basis!$A:$P,6,FALSE)</f>
        <v>Ceintuurbaan</v>
      </c>
      <c r="E1555" s="9" t="str">
        <f>VLOOKUP($A1555,Basis!$A:$P,7,FALSE)</f>
        <v>126</v>
      </c>
      <c r="F1555" s="9" t="str">
        <f>VLOOKUP($A1555,Basis!$A:$P,8,FALSE)</f>
        <v>1403AH</v>
      </c>
      <c r="G1555" s="9" t="str">
        <f>VLOOKUP($A1555,Basis!$A:$P,9,FALSE)</f>
        <v>Bussum</v>
      </c>
      <c r="H1555" s="9" t="str">
        <f>VLOOKUP($A1555,Basis!$A:$P,11,FALSE)</f>
        <v>GFT</v>
      </c>
      <c r="I1555" s="9" t="str">
        <f>VLOOKUP($A1555,Basis!$A:$P,13,FALSE)</f>
        <v>Bovengronds</v>
      </c>
      <c r="J1555" s="9" t="str">
        <f>VLOOKUP($A1555,Basis!$A:$P,16,FALSE)</f>
        <v>MCBG242020</v>
      </c>
    </row>
    <row r="1556" spans="1:10" x14ac:dyDescent="0.25">
      <c r="A1556" s="9" t="s">
        <v>2345</v>
      </c>
      <c r="B1556" s="9">
        <f>VLOOKUP($A1556,Basis!$A:$P,4,FALSE)</f>
        <v>52.268152999999998</v>
      </c>
      <c r="C1556" s="9">
        <f>VLOOKUP($A1556,Basis!$A:$P,5,FALSE)</f>
        <v>5.1785909999999999</v>
      </c>
      <c r="D1556" s="9" t="str">
        <f>VLOOKUP($A1556,Basis!$A:$P,6,FALSE)</f>
        <v>Ceintuurbaan</v>
      </c>
      <c r="E1556" s="9" t="str">
        <f>VLOOKUP($A1556,Basis!$A:$P,7,FALSE)</f>
        <v>126</v>
      </c>
      <c r="F1556" s="9" t="str">
        <f>VLOOKUP($A1556,Basis!$A:$P,8,FALSE)</f>
        <v>1403AH</v>
      </c>
      <c r="G1556" s="9" t="str">
        <f>VLOOKUP($A1556,Basis!$A:$P,9,FALSE)</f>
        <v>Bussum</v>
      </c>
      <c r="H1556" s="9" t="str">
        <f>VLOOKUP($A1556,Basis!$A:$P,11,FALSE)</f>
        <v>REST</v>
      </c>
      <c r="I1556" s="9" t="str">
        <f>VLOOKUP($A1556,Basis!$A:$P,13,FALSE)</f>
        <v>OGDUO</v>
      </c>
      <c r="J1556" s="9" t="str">
        <f>VLOOKUP($A1556,Basis!$A:$P,16,FALSE)</f>
        <v>HMIDUO2020</v>
      </c>
    </row>
    <row r="1557" spans="1:10" x14ac:dyDescent="0.25">
      <c r="A1557" s="9" t="s">
        <v>4139</v>
      </c>
      <c r="B1557" s="9">
        <f>VLOOKUP($A1557,Basis!$A:$P,4,FALSE)</f>
        <v>52.268318176269503</v>
      </c>
      <c r="C1557" s="9">
        <f>VLOOKUP($A1557,Basis!$A:$P,5,FALSE)</f>
        <v>5.1783900260925302</v>
      </c>
      <c r="D1557" s="9" t="str">
        <f>VLOOKUP($A1557,Basis!$A:$P,6,FALSE)</f>
        <v>Ceintuurbaan</v>
      </c>
      <c r="E1557" s="9" t="str">
        <f>VLOOKUP($A1557,Basis!$A:$P,7,FALSE)</f>
        <v>126</v>
      </c>
      <c r="F1557" s="9" t="str">
        <f>VLOOKUP($A1557,Basis!$A:$P,8,FALSE)</f>
        <v>1403AH</v>
      </c>
      <c r="G1557" s="9" t="str">
        <f>VLOOKUP($A1557,Basis!$A:$P,9,FALSE)</f>
        <v>Bussum</v>
      </c>
      <c r="H1557" s="9" t="str">
        <f>VLOOKUP($A1557,Basis!$A:$P,11,FALSE)</f>
        <v>PMD</v>
      </c>
      <c r="I1557" s="9" t="str">
        <f>VLOOKUP($A1557,Basis!$A:$P,13,FALSE)</f>
        <v>OGDUO</v>
      </c>
      <c r="J1557" s="9" t="str">
        <f>VLOOKUP($A1557,Basis!$A:$P,16,FALSE)</f>
        <v>HMIDUO2020</v>
      </c>
    </row>
    <row r="1558" spans="1:10" x14ac:dyDescent="0.25">
      <c r="A1558" s="9" t="s">
        <v>4396</v>
      </c>
      <c r="B1558" s="9">
        <f>VLOOKUP($A1558,Basis!$A:$P,4,FALSE)</f>
        <v>52.273208618164098</v>
      </c>
      <c r="C1558" s="9">
        <f>VLOOKUP($A1558,Basis!$A:$P,5,FALSE)</f>
        <v>5.1912260055542001</v>
      </c>
      <c r="D1558" s="9" t="str">
        <f>VLOOKUP($A1558,Basis!$A:$P,6,FALSE)</f>
        <v>Amersfoortsestraatweg</v>
      </c>
      <c r="E1558" s="9" t="str">
        <f>VLOOKUP($A1558,Basis!$A:$P,7,FALSE)</f>
        <v>69A 1</v>
      </c>
      <c r="F1558" s="9" t="str">
        <f>VLOOKUP($A1558,Basis!$A:$P,8,FALSE)</f>
        <v>1403AP</v>
      </c>
      <c r="G1558" s="9" t="str">
        <f>VLOOKUP($A1558,Basis!$A:$P,9,FALSE)</f>
        <v>Bussum</v>
      </c>
      <c r="H1558" s="9" t="str">
        <f>VLOOKUP($A1558,Basis!$A:$P,11,FALSE)</f>
        <v>GFT</v>
      </c>
      <c r="I1558" s="9" t="str">
        <f>VLOOKUP($A1558,Basis!$A:$P,13,FALSE)</f>
        <v>Bovengronds</v>
      </c>
      <c r="J1558" s="9" t="str">
        <f>VLOOKUP($A1558,Basis!$A:$P,16,FALSE)</f>
        <v>MCBG242020</v>
      </c>
    </row>
    <row r="1559" spans="1:10" x14ac:dyDescent="0.25">
      <c r="A1559" s="9" t="s">
        <v>4368</v>
      </c>
      <c r="B1559" s="9">
        <f>VLOOKUP($A1559,Basis!$A:$P,4,FALSE)</f>
        <v>52.2732124328613</v>
      </c>
      <c r="C1559" s="9">
        <f>VLOOKUP($A1559,Basis!$A:$P,5,FALSE)</f>
        <v>5.1912260055542001</v>
      </c>
      <c r="D1559" s="9" t="str">
        <f>VLOOKUP($A1559,Basis!$A:$P,6,FALSE)</f>
        <v>Amersfoortsestraatweg</v>
      </c>
      <c r="E1559" s="9" t="str">
        <f>VLOOKUP($A1559,Basis!$A:$P,7,FALSE)</f>
        <v>69A 1</v>
      </c>
      <c r="F1559" s="9" t="str">
        <f>VLOOKUP($A1559,Basis!$A:$P,8,FALSE)</f>
        <v>1403AP</v>
      </c>
      <c r="G1559" s="9" t="str">
        <f>VLOOKUP($A1559,Basis!$A:$P,9,FALSE)</f>
        <v>Bussum</v>
      </c>
      <c r="H1559" s="9" t="str">
        <f>VLOOKUP($A1559,Basis!$A:$P,11,FALSE)</f>
        <v>GFT</v>
      </c>
      <c r="I1559" s="9" t="str">
        <f>VLOOKUP($A1559,Basis!$A:$P,13,FALSE)</f>
        <v>Bovengronds</v>
      </c>
      <c r="J1559" s="9" t="str">
        <f>VLOOKUP($A1559,Basis!$A:$P,16,FALSE)</f>
        <v>MCBG242020</v>
      </c>
    </row>
    <row r="1560" spans="1:10" x14ac:dyDescent="0.25">
      <c r="A1560" s="9" t="s">
        <v>4443</v>
      </c>
      <c r="B1560" s="9">
        <f>VLOOKUP($A1560,Basis!$A:$P,4,FALSE)</f>
        <v>52.273208618164098</v>
      </c>
      <c r="C1560" s="9">
        <f>VLOOKUP($A1560,Basis!$A:$P,5,FALSE)</f>
        <v>5.1912260055542001</v>
      </c>
      <c r="D1560" s="9" t="str">
        <f>VLOOKUP($A1560,Basis!$A:$P,6,FALSE)</f>
        <v>Amersfoortsestraatweg</v>
      </c>
      <c r="E1560" s="9" t="str">
        <f>VLOOKUP($A1560,Basis!$A:$P,7,FALSE)</f>
        <v>69A 1</v>
      </c>
      <c r="F1560" s="9" t="str">
        <f>VLOOKUP($A1560,Basis!$A:$P,8,FALSE)</f>
        <v>1403AP</v>
      </c>
      <c r="G1560" s="9" t="str">
        <f>VLOOKUP($A1560,Basis!$A:$P,9,FALSE)</f>
        <v>Bussum</v>
      </c>
      <c r="H1560" s="9" t="str">
        <f>VLOOKUP($A1560,Basis!$A:$P,11,FALSE)</f>
        <v>OPK</v>
      </c>
      <c r="I1560" s="9" t="str">
        <f>VLOOKUP($A1560,Basis!$A:$P,13,FALSE)</f>
        <v>Ondergronds</v>
      </c>
      <c r="J1560" s="9" t="str">
        <f>VLOOKUP($A1560,Basis!$A:$P,16,FALSE)</f>
        <v>HMISOL2020</v>
      </c>
    </row>
    <row r="1561" spans="1:10" x14ac:dyDescent="0.25">
      <c r="A1561" s="9" t="s">
        <v>3643</v>
      </c>
      <c r="B1561" s="9">
        <f>VLOOKUP($A1561,Basis!$A:$P,4,FALSE)</f>
        <v>52.273212999999998</v>
      </c>
      <c r="C1561" s="9">
        <f>VLOOKUP($A1561,Basis!$A:$P,5,FALSE)</f>
        <v>5.1912260000000003</v>
      </c>
      <c r="D1561" s="9" t="str">
        <f>VLOOKUP($A1561,Basis!$A:$P,6,FALSE)</f>
        <v>Amersfoortsestraatweg</v>
      </c>
      <c r="E1561" s="9" t="str">
        <f>VLOOKUP($A1561,Basis!$A:$P,7,FALSE)</f>
        <v>69A 1</v>
      </c>
      <c r="F1561" s="9" t="str">
        <f>VLOOKUP($A1561,Basis!$A:$P,8,FALSE)</f>
        <v>1403AP</v>
      </c>
      <c r="G1561" s="9" t="str">
        <f>VLOOKUP($A1561,Basis!$A:$P,9,FALSE)</f>
        <v>Bussum</v>
      </c>
      <c r="H1561" s="9" t="str">
        <f>VLOOKUP($A1561,Basis!$A:$P,11,FALSE)</f>
        <v>REST</v>
      </c>
      <c r="I1561" s="9" t="str">
        <f>VLOOKUP($A1561,Basis!$A:$P,13,FALSE)</f>
        <v>OGDUO</v>
      </c>
      <c r="J1561" s="9" t="str">
        <f>VLOOKUP($A1561,Basis!$A:$P,16,FALSE)</f>
        <v>HMIDUO2020</v>
      </c>
    </row>
    <row r="1562" spans="1:10" x14ac:dyDescent="0.25">
      <c r="A1562" s="9" t="s">
        <v>4859</v>
      </c>
      <c r="B1562" s="9">
        <f>VLOOKUP($A1562,Basis!$A:$P,4,FALSE)</f>
        <v>52.273208618164098</v>
      </c>
      <c r="C1562" s="9">
        <f>VLOOKUP($A1562,Basis!$A:$P,5,FALSE)</f>
        <v>5.1912260055542001</v>
      </c>
      <c r="D1562" s="9" t="str">
        <f>VLOOKUP($A1562,Basis!$A:$P,6,FALSE)</f>
        <v>Amersfoortsestraatweg</v>
      </c>
      <c r="E1562" s="9" t="str">
        <f>VLOOKUP($A1562,Basis!$A:$P,7,FALSE)</f>
        <v>69A 1</v>
      </c>
      <c r="F1562" s="9" t="str">
        <f>VLOOKUP($A1562,Basis!$A:$P,8,FALSE)</f>
        <v>1403AP</v>
      </c>
      <c r="G1562" s="9" t="str">
        <f>VLOOKUP($A1562,Basis!$A:$P,9,FALSE)</f>
        <v>Bussum</v>
      </c>
      <c r="H1562" s="9" t="str">
        <f>VLOOKUP($A1562,Basis!$A:$P,11,FALSE)</f>
        <v>PMD</v>
      </c>
      <c r="I1562" s="9" t="str">
        <f>VLOOKUP($A1562,Basis!$A:$P,13,FALSE)</f>
        <v>OGDUO</v>
      </c>
      <c r="J1562" s="9" t="str">
        <f>VLOOKUP($A1562,Basis!$A:$P,16,FALSE)</f>
        <v>HMIDUO2020</v>
      </c>
    </row>
    <row r="1563" spans="1:10" x14ac:dyDescent="0.25">
      <c r="A1563" s="9" t="s">
        <v>3221</v>
      </c>
      <c r="B1563" s="9">
        <f>VLOOKUP($A1563,Basis!$A:$P,4,FALSE)</f>
        <v>52.270500906791803</v>
      </c>
      <c r="C1563" s="9">
        <f>VLOOKUP($A1563,Basis!$A:$P,5,FALSE)</f>
        <v>5.1867006439763896</v>
      </c>
      <c r="D1563" s="9" t="str">
        <f>VLOOKUP($A1563,Basis!$A:$P,6,FALSE)</f>
        <v>Lijsterlaan</v>
      </c>
      <c r="E1563" s="9" t="str">
        <f>VLOOKUP($A1563,Basis!$A:$P,7,FALSE)</f>
        <v>163</v>
      </c>
      <c r="F1563" s="9" t="str">
        <f>VLOOKUP($A1563,Basis!$A:$P,8,FALSE)</f>
        <v>1403AT</v>
      </c>
      <c r="G1563" s="9" t="str">
        <f>VLOOKUP($A1563,Basis!$A:$P,9,FALSE)</f>
        <v>Bussum</v>
      </c>
      <c r="H1563" s="9" t="str">
        <f>VLOOKUP($A1563,Basis!$A:$P,11,FALSE)</f>
        <v>OPK</v>
      </c>
      <c r="I1563" s="9" t="str">
        <f>VLOOKUP($A1563,Basis!$A:$P,13,FALSE)</f>
        <v>Ondergronds</v>
      </c>
      <c r="J1563" s="9" t="str">
        <f>VLOOKUP($A1563,Basis!$A:$P,16,FALSE)</f>
        <v>HMISOL2021</v>
      </c>
    </row>
    <row r="1564" spans="1:10" x14ac:dyDescent="0.25">
      <c r="A1564" s="9" t="s">
        <v>3029</v>
      </c>
      <c r="B1564" s="9">
        <f>VLOOKUP($A1564,Basis!$A:$P,4,FALSE)</f>
        <v>52.2704958776499</v>
      </c>
      <c r="C1564" s="9">
        <f>VLOOKUP($A1564,Basis!$A:$P,5,FALSE)</f>
        <v>5.1866696309346603</v>
      </c>
      <c r="D1564" s="9" t="str">
        <f>VLOOKUP($A1564,Basis!$A:$P,6,FALSE)</f>
        <v>Lijsterlaan</v>
      </c>
      <c r="E1564" s="9" t="str">
        <f>VLOOKUP($A1564,Basis!$A:$P,7,FALSE)</f>
        <v>163</v>
      </c>
      <c r="F1564" s="9" t="str">
        <f>VLOOKUP($A1564,Basis!$A:$P,8,FALSE)</f>
        <v>1403AT</v>
      </c>
      <c r="G1564" s="9" t="str">
        <f>VLOOKUP($A1564,Basis!$A:$P,9,FALSE)</f>
        <v>Bussum</v>
      </c>
      <c r="H1564" s="9" t="str">
        <f>VLOOKUP($A1564,Basis!$A:$P,11,FALSE)</f>
        <v>REST</v>
      </c>
      <c r="I1564" s="9" t="str">
        <f>VLOOKUP($A1564,Basis!$A:$P,13,FALSE)</f>
        <v>OGDUO</v>
      </c>
      <c r="J1564" s="9" t="str">
        <f>VLOOKUP($A1564,Basis!$A:$P,16,FALSE)</f>
        <v>HMIDUO2019</v>
      </c>
    </row>
    <row r="1565" spans="1:10" x14ac:dyDescent="0.25">
      <c r="A1565" s="9" t="s">
        <v>1102</v>
      </c>
      <c r="B1565" s="9">
        <f>VLOOKUP($A1565,Basis!$A:$P,4,FALSE)</f>
        <v>52.270500183105497</v>
      </c>
      <c r="C1565" s="9">
        <f>VLOOKUP($A1565,Basis!$A:$P,5,FALSE)</f>
        <v>5.1867008209228498</v>
      </c>
      <c r="D1565" s="9" t="str">
        <f>VLOOKUP($A1565,Basis!$A:$P,6,FALSE)</f>
        <v>Lijsterlaan</v>
      </c>
      <c r="E1565" s="9" t="str">
        <f>VLOOKUP($A1565,Basis!$A:$P,7,FALSE)</f>
        <v>163</v>
      </c>
      <c r="F1565" s="9" t="str">
        <f>VLOOKUP($A1565,Basis!$A:$P,8,FALSE)</f>
        <v>1403AT</v>
      </c>
      <c r="G1565" s="9" t="str">
        <f>VLOOKUP($A1565,Basis!$A:$P,9,FALSE)</f>
        <v>Bussum</v>
      </c>
      <c r="H1565" s="9" t="str">
        <f>VLOOKUP($A1565,Basis!$A:$P,11,FALSE)</f>
        <v>PMD</v>
      </c>
      <c r="I1565" s="9" t="str">
        <f>VLOOKUP($A1565,Basis!$A:$P,13,FALSE)</f>
        <v>OGDUO</v>
      </c>
      <c r="J1565" s="9" t="str">
        <f>VLOOKUP($A1565,Basis!$A:$P,16,FALSE)</f>
        <v>HMIDUO2021</v>
      </c>
    </row>
    <row r="1566" spans="1:10" x14ac:dyDescent="0.25">
      <c r="A1566" s="9" t="s">
        <v>4611</v>
      </c>
      <c r="B1566" s="9">
        <f>VLOOKUP($A1566,Basis!$A:$P,4,FALSE)</f>
        <v>52.271121999999998</v>
      </c>
      <c r="C1566" s="9">
        <f>VLOOKUP($A1566,Basis!$A:$P,5,FALSE)</f>
        <v>5.1875910000000003</v>
      </c>
      <c r="D1566" s="9" t="str">
        <f>VLOOKUP($A1566,Basis!$A:$P,6,FALSE)</f>
        <v>Lijsterlaan</v>
      </c>
      <c r="E1566" s="9" t="str">
        <f>VLOOKUP($A1566,Basis!$A:$P,7,FALSE)</f>
        <v>209</v>
      </c>
      <c r="F1566" s="9" t="str">
        <f>VLOOKUP($A1566,Basis!$A:$P,8,FALSE)</f>
        <v>1403AV</v>
      </c>
      <c r="G1566" s="9" t="str">
        <f>VLOOKUP($A1566,Basis!$A:$P,9,FALSE)</f>
        <v>Bussum</v>
      </c>
      <c r="H1566" s="9" t="str">
        <f>VLOOKUP($A1566,Basis!$A:$P,11,FALSE)</f>
        <v>GFT</v>
      </c>
      <c r="I1566" s="9" t="str">
        <f>VLOOKUP($A1566,Basis!$A:$P,13,FALSE)</f>
        <v>Bovengronds</v>
      </c>
      <c r="J1566" s="9" t="str">
        <f>VLOOKUP($A1566,Basis!$A:$P,16,FALSE)</f>
        <v>MCBG242021</v>
      </c>
    </row>
    <row r="1567" spans="1:10" x14ac:dyDescent="0.25">
      <c r="A1567" s="9" t="s">
        <v>3611</v>
      </c>
      <c r="B1567" s="9">
        <f>VLOOKUP($A1567,Basis!$A:$P,4,FALSE)</f>
        <v>52.271121999999998</v>
      </c>
      <c r="C1567" s="9">
        <f>VLOOKUP($A1567,Basis!$A:$P,5,FALSE)</f>
        <v>5.1875910000000003</v>
      </c>
      <c r="D1567" s="9" t="str">
        <f>VLOOKUP($A1567,Basis!$A:$P,6,FALSE)</f>
        <v>Lijsterlaan</v>
      </c>
      <c r="E1567" s="9" t="str">
        <f>VLOOKUP($A1567,Basis!$A:$P,7,FALSE)</f>
        <v>209</v>
      </c>
      <c r="F1567" s="9" t="str">
        <f>VLOOKUP($A1567,Basis!$A:$P,8,FALSE)</f>
        <v>1403AV</v>
      </c>
      <c r="G1567" s="9" t="str">
        <f>VLOOKUP($A1567,Basis!$A:$P,9,FALSE)</f>
        <v>Bussum</v>
      </c>
      <c r="H1567" s="9" t="str">
        <f>VLOOKUP($A1567,Basis!$A:$P,11,FALSE)</f>
        <v>REST</v>
      </c>
      <c r="I1567" s="9" t="str">
        <f>VLOOKUP($A1567,Basis!$A:$P,13,FALSE)</f>
        <v>OGDUO</v>
      </c>
      <c r="J1567" s="9" t="str">
        <f>VLOOKUP($A1567,Basis!$A:$P,16,FALSE)</f>
        <v>HMIDUO2021</v>
      </c>
    </row>
    <row r="1568" spans="1:10" x14ac:dyDescent="0.25">
      <c r="A1568" s="9" t="s">
        <v>3995</v>
      </c>
      <c r="B1568" s="9">
        <f>VLOOKUP($A1568,Basis!$A:$P,4,FALSE)</f>
        <v>52.271121999999998</v>
      </c>
      <c r="C1568" s="9">
        <f>VLOOKUP($A1568,Basis!$A:$P,5,FALSE)</f>
        <v>5.1875910000000003</v>
      </c>
      <c r="D1568" s="9" t="str">
        <f>VLOOKUP($A1568,Basis!$A:$P,6,FALSE)</f>
        <v>Lijsterlaan</v>
      </c>
      <c r="E1568" s="9" t="str">
        <f>VLOOKUP($A1568,Basis!$A:$P,7,FALSE)</f>
        <v>209</v>
      </c>
      <c r="F1568" s="9" t="str">
        <f>VLOOKUP($A1568,Basis!$A:$P,8,FALSE)</f>
        <v>1403AV</v>
      </c>
      <c r="G1568" s="9" t="str">
        <f>VLOOKUP($A1568,Basis!$A:$P,9,FALSE)</f>
        <v>Bussum</v>
      </c>
      <c r="H1568" s="9" t="str">
        <f>VLOOKUP($A1568,Basis!$A:$P,11,FALSE)</f>
        <v>REST</v>
      </c>
      <c r="I1568" s="9" t="str">
        <f>VLOOKUP($A1568,Basis!$A:$P,13,FALSE)</f>
        <v>Ondergronds</v>
      </c>
      <c r="J1568" s="9" t="str">
        <f>VLOOKUP($A1568,Basis!$A:$P,16,FALSE)</f>
        <v>HMISOL2021</v>
      </c>
    </row>
    <row r="1569" spans="1:10" x14ac:dyDescent="0.25">
      <c r="A1569" s="9" t="s">
        <v>4878</v>
      </c>
      <c r="B1569" s="9">
        <f>VLOOKUP($A1569,Basis!$A:$P,4,FALSE)</f>
        <v>52.271121999999998</v>
      </c>
      <c r="C1569" s="9">
        <f>VLOOKUP($A1569,Basis!$A:$P,5,FALSE)</f>
        <v>5.1875910000000003</v>
      </c>
      <c r="D1569" s="9" t="str">
        <f>VLOOKUP($A1569,Basis!$A:$P,6,FALSE)</f>
        <v>Lijsterlaan</v>
      </c>
      <c r="E1569" s="9" t="str">
        <f>VLOOKUP($A1569,Basis!$A:$P,7,FALSE)</f>
        <v>209</v>
      </c>
      <c r="F1569" s="9" t="str">
        <f>VLOOKUP($A1569,Basis!$A:$P,8,FALSE)</f>
        <v>1403AV</v>
      </c>
      <c r="G1569" s="9" t="str">
        <f>VLOOKUP($A1569,Basis!$A:$P,9,FALSE)</f>
        <v>Bussum</v>
      </c>
      <c r="H1569" s="9" t="str">
        <f>VLOOKUP($A1569,Basis!$A:$P,11,FALSE)</f>
        <v>PMD</v>
      </c>
      <c r="I1569" s="9" t="str">
        <f>VLOOKUP($A1569,Basis!$A:$P,13,FALSE)</f>
        <v>OGDUO</v>
      </c>
      <c r="J1569" s="9" t="str">
        <f>VLOOKUP($A1569,Basis!$A:$P,16,FALSE)</f>
        <v>HMIDUO2021</v>
      </c>
    </row>
    <row r="1570" spans="1:10" x14ac:dyDescent="0.25">
      <c r="A1570" s="9" t="s">
        <v>4619</v>
      </c>
      <c r="B1570" s="9">
        <f>VLOOKUP($A1570,Basis!$A:$P,4,FALSE)</f>
        <v>52.271121999999998</v>
      </c>
      <c r="C1570" s="9">
        <f>VLOOKUP($A1570,Basis!$A:$P,5,FALSE)</f>
        <v>5.1875910000000003</v>
      </c>
      <c r="D1570" s="9" t="str">
        <f>VLOOKUP($A1570,Basis!$A:$P,6,FALSE)</f>
        <v>Lijsterlaan</v>
      </c>
      <c r="E1570" s="9" t="str">
        <f>VLOOKUP($A1570,Basis!$A:$P,7,FALSE)</f>
        <v>209</v>
      </c>
      <c r="F1570" s="9" t="str">
        <f>VLOOKUP($A1570,Basis!$A:$P,8,FALSE)</f>
        <v>1403AV</v>
      </c>
      <c r="G1570" s="9" t="str">
        <f>VLOOKUP($A1570,Basis!$A:$P,9,FALSE)</f>
        <v>Bussum</v>
      </c>
      <c r="H1570" s="9" t="str">
        <f>VLOOKUP($A1570,Basis!$A:$P,11,FALSE)</f>
        <v>PMD</v>
      </c>
      <c r="I1570" s="9" t="str">
        <f>VLOOKUP($A1570,Basis!$A:$P,13,FALSE)</f>
        <v>Ondergronds</v>
      </c>
      <c r="J1570" s="9" t="str">
        <f>VLOOKUP($A1570,Basis!$A:$P,16,FALSE)</f>
        <v>HMISOL2021</v>
      </c>
    </row>
    <row r="1571" spans="1:10" x14ac:dyDescent="0.25">
      <c r="A1571" s="9" t="s">
        <v>5394</v>
      </c>
      <c r="B1571" s="9">
        <f>VLOOKUP($A1571,Basis!$A:$P,4,FALSE)</f>
        <v>52.271354000000002</v>
      </c>
      <c r="C1571" s="9">
        <f>VLOOKUP($A1571,Basis!$A:$P,5,FALSE)</f>
        <v>5.1873990000000001</v>
      </c>
      <c r="D1571" s="9" t="str">
        <f>VLOOKUP($A1571,Basis!$A:$P,6,FALSE)</f>
        <v>Lijsterlaan</v>
      </c>
      <c r="E1571" s="9" t="str">
        <f>VLOOKUP($A1571,Basis!$A:$P,7,FALSE)</f>
        <v>277</v>
      </c>
      <c r="F1571" s="9" t="str">
        <f>VLOOKUP($A1571,Basis!$A:$P,8,FALSE)</f>
        <v>1403AW</v>
      </c>
      <c r="G1571" s="9" t="str">
        <f>VLOOKUP($A1571,Basis!$A:$P,9,FALSE)</f>
        <v>Bussum</v>
      </c>
      <c r="H1571" s="9" t="str">
        <f>VLOOKUP($A1571,Basis!$A:$P,11,FALSE)</f>
        <v>GLAS</v>
      </c>
      <c r="I1571" s="9" t="str">
        <f>VLOOKUP($A1571,Basis!$A:$P,13,FALSE)</f>
        <v>Ondergronds</v>
      </c>
      <c r="J1571" s="9" t="str">
        <f>VLOOKUP($A1571,Basis!$A:$P,16,FALSE)</f>
        <v>Onbekend</v>
      </c>
    </row>
    <row r="1572" spans="1:10" x14ac:dyDescent="0.25">
      <c r="A1572" s="9" t="s">
        <v>4800</v>
      </c>
      <c r="B1572" s="9">
        <f>VLOOKUP($A1572,Basis!$A:$P,4,FALSE)</f>
        <v>52.271354000000002</v>
      </c>
      <c r="C1572" s="9">
        <f>VLOOKUP($A1572,Basis!$A:$P,5,FALSE)</f>
        <v>5.1873990000000001</v>
      </c>
      <c r="D1572" s="9" t="str">
        <f>VLOOKUP($A1572,Basis!$A:$P,6,FALSE)</f>
        <v>Lijsterlaan</v>
      </c>
      <c r="E1572" s="9" t="str">
        <f>VLOOKUP($A1572,Basis!$A:$P,7,FALSE)</f>
        <v>277</v>
      </c>
      <c r="F1572" s="9" t="str">
        <f>VLOOKUP($A1572,Basis!$A:$P,8,FALSE)</f>
        <v>1403AW</v>
      </c>
      <c r="G1572" s="9" t="str">
        <f>VLOOKUP($A1572,Basis!$A:$P,9,FALSE)</f>
        <v>Bussum</v>
      </c>
      <c r="H1572" s="9" t="str">
        <f>VLOOKUP($A1572,Basis!$A:$P,11,FALSE)</f>
        <v>OPK</v>
      </c>
      <c r="I1572" s="9" t="str">
        <f>VLOOKUP($A1572,Basis!$A:$P,13,FALSE)</f>
        <v>Ondergronds</v>
      </c>
      <c r="J1572" s="9" t="str">
        <f>VLOOKUP($A1572,Basis!$A:$P,16,FALSE)</f>
        <v>HMISOL2021</v>
      </c>
    </row>
    <row r="1573" spans="1:10" x14ac:dyDescent="0.25">
      <c r="A1573" s="9" t="s">
        <v>4313</v>
      </c>
      <c r="B1573" s="9">
        <f>VLOOKUP($A1573,Basis!$A:$P,4,FALSE)</f>
        <v>52.271372</v>
      </c>
      <c r="C1573" s="9">
        <f>VLOOKUP($A1573,Basis!$A:$P,5,FALSE)</f>
        <v>5.1880620000000004</v>
      </c>
      <c r="D1573" s="9" t="str">
        <f>VLOOKUP($A1573,Basis!$A:$P,6,FALSE)</f>
        <v>Lijsterlaan</v>
      </c>
      <c r="E1573" s="9" t="str">
        <f>VLOOKUP($A1573,Basis!$A:$P,7,FALSE)</f>
        <v>323</v>
      </c>
      <c r="F1573" s="9" t="str">
        <f>VLOOKUP($A1573,Basis!$A:$P,8,FALSE)</f>
        <v>1403AX</v>
      </c>
      <c r="G1573" s="9" t="str">
        <f>VLOOKUP($A1573,Basis!$A:$P,9,FALSE)</f>
        <v>Bussum</v>
      </c>
      <c r="H1573" s="9" t="str">
        <f>VLOOKUP($A1573,Basis!$A:$P,11,FALSE)</f>
        <v>GFT</v>
      </c>
      <c r="I1573" s="9" t="str">
        <f>VLOOKUP($A1573,Basis!$A:$P,13,FALSE)</f>
        <v>Bovengronds</v>
      </c>
      <c r="J1573" s="9" t="str">
        <f>VLOOKUP($A1573,Basis!$A:$P,16,FALSE)</f>
        <v>MCBG242021</v>
      </c>
    </row>
    <row r="1574" spans="1:10" x14ac:dyDescent="0.25">
      <c r="A1574" s="9" t="s">
        <v>4815</v>
      </c>
      <c r="B1574" s="9">
        <f>VLOOKUP($A1574,Basis!$A:$P,4,FALSE)</f>
        <v>52.271372</v>
      </c>
      <c r="C1574" s="9">
        <f>VLOOKUP($A1574,Basis!$A:$P,5,FALSE)</f>
        <v>5.1880620000000004</v>
      </c>
      <c r="D1574" s="9" t="str">
        <f>VLOOKUP($A1574,Basis!$A:$P,6,FALSE)</f>
        <v>Lijsterlaan</v>
      </c>
      <c r="E1574" s="9" t="str">
        <f>VLOOKUP($A1574,Basis!$A:$P,7,FALSE)</f>
        <v>323</v>
      </c>
      <c r="F1574" s="9" t="str">
        <f>VLOOKUP($A1574,Basis!$A:$P,8,FALSE)</f>
        <v>1403AX</v>
      </c>
      <c r="G1574" s="9" t="str">
        <f>VLOOKUP($A1574,Basis!$A:$P,9,FALSE)</f>
        <v>Bussum</v>
      </c>
      <c r="H1574" s="9" t="str">
        <f>VLOOKUP($A1574,Basis!$A:$P,11,FALSE)</f>
        <v>REST</v>
      </c>
      <c r="I1574" s="9" t="str">
        <f>VLOOKUP($A1574,Basis!$A:$P,13,FALSE)</f>
        <v>OGDUO</v>
      </c>
      <c r="J1574" s="9" t="str">
        <f>VLOOKUP($A1574,Basis!$A:$P,16,FALSE)</f>
        <v>HMIDUO2021</v>
      </c>
    </row>
    <row r="1575" spans="1:10" x14ac:dyDescent="0.25">
      <c r="A1575" s="9" t="s">
        <v>4792</v>
      </c>
      <c r="B1575" s="9">
        <f>VLOOKUP($A1575,Basis!$A:$P,4,FALSE)</f>
        <v>52.271372</v>
      </c>
      <c r="C1575" s="9">
        <f>VLOOKUP($A1575,Basis!$A:$P,5,FALSE)</f>
        <v>5.1880620000000004</v>
      </c>
      <c r="D1575" s="9" t="str">
        <f>VLOOKUP($A1575,Basis!$A:$P,6,FALSE)</f>
        <v>Lijsterlaan</v>
      </c>
      <c r="E1575" s="9" t="str">
        <f>VLOOKUP($A1575,Basis!$A:$P,7,FALSE)</f>
        <v>323</v>
      </c>
      <c r="F1575" s="9" t="str">
        <f>VLOOKUP($A1575,Basis!$A:$P,8,FALSE)</f>
        <v>1403AX</v>
      </c>
      <c r="G1575" s="9" t="str">
        <f>VLOOKUP($A1575,Basis!$A:$P,9,FALSE)</f>
        <v>Bussum</v>
      </c>
      <c r="H1575" s="9" t="str">
        <f>VLOOKUP($A1575,Basis!$A:$P,11,FALSE)</f>
        <v>PMD</v>
      </c>
      <c r="I1575" s="9" t="str">
        <f>VLOOKUP($A1575,Basis!$A:$P,13,FALSE)</f>
        <v>OGDUO</v>
      </c>
      <c r="J1575" s="9" t="str">
        <f>VLOOKUP($A1575,Basis!$A:$P,16,FALSE)</f>
        <v>HMIDUO2021</v>
      </c>
    </row>
    <row r="1576" spans="1:10" x14ac:dyDescent="0.25">
      <c r="A1576" s="9" t="s">
        <v>4724</v>
      </c>
      <c r="B1576" s="9">
        <f>VLOOKUP($A1576,Basis!$A:$P,4,FALSE)</f>
        <v>52.269592899000003</v>
      </c>
      <c r="C1576" s="9">
        <f>VLOOKUP($A1576,Basis!$A:$P,5,FALSE)</f>
        <v>5.1882831899999999</v>
      </c>
      <c r="D1576" s="9" t="str">
        <f>VLOOKUP($A1576,Basis!$A:$P,6,FALSE)</f>
        <v>Boomkleverlaan</v>
      </c>
      <c r="E1576" s="9" t="str">
        <f>VLOOKUP($A1576,Basis!$A:$P,7,FALSE)</f>
        <v>26</v>
      </c>
      <c r="F1576" s="9" t="str">
        <f>VLOOKUP($A1576,Basis!$A:$P,8,FALSE)</f>
        <v>1403CC</v>
      </c>
      <c r="G1576" s="9" t="str">
        <f>VLOOKUP($A1576,Basis!$A:$P,9,FALSE)</f>
        <v>Bussum</v>
      </c>
      <c r="H1576" s="9" t="str">
        <f>VLOOKUP($A1576,Basis!$A:$P,11,FALSE)</f>
        <v>REST</v>
      </c>
      <c r="I1576" s="9" t="str">
        <f>VLOOKUP($A1576,Basis!$A:$P,13,FALSE)</f>
        <v>OGDUO</v>
      </c>
      <c r="J1576" s="9" t="str">
        <f>VLOOKUP($A1576,Basis!$A:$P,16,FALSE)</f>
        <v>HMIDUO2022</v>
      </c>
    </row>
    <row r="1577" spans="1:10" x14ac:dyDescent="0.25">
      <c r="A1577" s="9" t="s">
        <v>4691</v>
      </c>
      <c r="B1577" s="9">
        <f>VLOOKUP($A1577,Basis!$A:$P,4,FALSE)</f>
        <v>52.269592899000003</v>
      </c>
      <c r="C1577" s="9">
        <f>VLOOKUP($A1577,Basis!$A:$P,5,FALSE)</f>
        <v>5.1882831899999999</v>
      </c>
      <c r="D1577" s="9" t="str">
        <f>VLOOKUP($A1577,Basis!$A:$P,6,FALSE)</f>
        <v>Boomkleverlaan</v>
      </c>
      <c r="E1577" s="9" t="str">
        <f>VLOOKUP($A1577,Basis!$A:$P,7,FALSE)</f>
        <v>26</v>
      </c>
      <c r="F1577" s="9" t="str">
        <f>VLOOKUP($A1577,Basis!$A:$P,8,FALSE)</f>
        <v>1403CC</v>
      </c>
      <c r="G1577" s="9" t="str">
        <f>VLOOKUP($A1577,Basis!$A:$P,9,FALSE)</f>
        <v>Bussum</v>
      </c>
      <c r="H1577" s="9" t="str">
        <f>VLOOKUP($A1577,Basis!$A:$P,11,FALSE)</f>
        <v>PMD</v>
      </c>
      <c r="I1577" s="9" t="str">
        <f>VLOOKUP($A1577,Basis!$A:$P,13,FALSE)</f>
        <v>OGDUO</v>
      </c>
      <c r="J1577" s="9" t="str">
        <f>VLOOKUP($A1577,Basis!$A:$P,16,FALSE)</f>
        <v>HMIDUO2022</v>
      </c>
    </row>
    <row r="1578" spans="1:10" x14ac:dyDescent="0.25">
      <c r="A1578" s="9" t="s">
        <v>4435</v>
      </c>
      <c r="B1578" s="9">
        <f>VLOOKUP($A1578,Basis!$A:$P,4,FALSE)</f>
        <v>52.268529999999998</v>
      </c>
      <c r="C1578" s="9">
        <f>VLOOKUP($A1578,Basis!$A:$P,5,FALSE)</f>
        <v>5.1828649999999996</v>
      </c>
      <c r="D1578" s="9" t="str">
        <f>VLOOKUP($A1578,Basis!$A:$P,6,FALSE)</f>
        <v>Koekoeklaan</v>
      </c>
      <c r="E1578" s="9" t="str">
        <f>VLOOKUP($A1578,Basis!$A:$P,7,FALSE)</f>
        <v>3A 1</v>
      </c>
      <c r="F1578" s="9" t="str">
        <f>VLOOKUP($A1578,Basis!$A:$P,8,FALSE)</f>
        <v>1403EA</v>
      </c>
      <c r="G1578" s="9" t="str">
        <f>VLOOKUP($A1578,Basis!$A:$P,9,FALSE)</f>
        <v>Bussum</v>
      </c>
      <c r="H1578" s="9" t="str">
        <f>VLOOKUP($A1578,Basis!$A:$P,11,FALSE)</f>
        <v>GFT</v>
      </c>
      <c r="I1578" s="9" t="str">
        <f>VLOOKUP($A1578,Basis!$A:$P,13,FALSE)</f>
        <v>Bovengronds</v>
      </c>
      <c r="J1578" s="9" t="str">
        <f>VLOOKUP($A1578,Basis!$A:$P,16,FALSE)</f>
        <v>MCBG242021</v>
      </c>
    </row>
    <row r="1579" spans="1:10" x14ac:dyDescent="0.25">
      <c r="A1579" s="9" t="s">
        <v>3682</v>
      </c>
      <c r="B1579" s="9">
        <f>VLOOKUP($A1579,Basis!$A:$P,4,FALSE)</f>
        <v>52.268529999999998</v>
      </c>
      <c r="C1579" s="9">
        <f>VLOOKUP($A1579,Basis!$A:$P,5,FALSE)</f>
        <v>5.1828649999999996</v>
      </c>
      <c r="D1579" s="9" t="str">
        <f>VLOOKUP($A1579,Basis!$A:$P,6,FALSE)</f>
        <v>Koekoeklaan</v>
      </c>
      <c r="E1579" s="9" t="str">
        <f>VLOOKUP($A1579,Basis!$A:$P,7,FALSE)</f>
        <v>3A 1</v>
      </c>
      <c r="F1579" s="9" t="str">
        <f>VLOOKUP($A1579,Basis!$A:$P,8,FALSE)</f>
        <v>1403EA</v>
      </c>
      <c r="G1579" s="9" t="str">
        <f>VLOOKUP($A1579,Basis!$A:$P,9,FALSE)</f>
        <v>Bussum</v>
      </c>
      <c r="H1579" s="9" t="str">
        <f>VLOOKUP($A1579,Basis!$A:$P,11,FALSE)</f>
        <v>REST</v>
      </c>
      <c r="I1579" s="9" t="str">
        <f>VLOOKUP($A1579,Basis!$A:$P,13,FALSE)</f>
        <v>OGDUO</v>
      </c>
      <c r="J1579" s="9" t="str">
        <f>VLOOKUP($A1579,Basis!$A:$P,16,FALSE)</f>
        <v>HMIDUO2021</v>
      </c>
    </row>
    <row r="1580" spans="1:10" x14ac:dyDescent="0.25">
      <c r="A1580" s="9" t="s">
        <v>4813</v>
      </c>
      <c r="B1580" s="9">
        <f>VLOOKUP($A1580,Basis!$A:$P,4,FALSE)</f>
        <v>52.268529999999998</v>
      </c>
      <c r="C1580" s="9">
        <f>VLOOKUP($A1580,Basis!$A:$P,5,FALSE)</f>
        <v>5.1828649999999996</v>
      </c>
      <c r="D1580" s="9" t="str">
        <f>VLOOKUP($A1580,Basis!$A:$P,6,FALSE)</f>
        <v>Koekoeklaan</v>
      </c>
      <c r="E1580" s="9" t="str">
        <f>VLOOKUP($A1580,Basis!$A:$P,7,FALSE)</f>
        <v>3A 1</v>
      </c>
      <c r="F1580" s="9" t="str">
        <f>VLOOKUP($A1580,Basis!$A:$P,8,FALSE)</f>
        <v>1403EA</v>
      </c>
      <c r="G1580" s="9" t="str">
        <f>VLOOKUP($A1580,Basis!$A:$P,9,FALSE)</f>
        <v>Bussum</v>
      </c>
      <c r="H1580" s="9" t="str">
        <f>VLOOKUP($A1580,Basis!$A:$P,11,FALSE)</f>
        <v>PMD</v>
      </c>
      <c r="I1580" s="9" t="str">
        <f>VLOOKUP($A1580,Basis!$A:$P,13,FALSE)</f>
        <v>OGDUO</v>
      </c>
      <c r="J1580" s="9" t="str">
        <f>VLOOKUP($A1580,Basis!$A:$P,16,FALSE)</f>
        <v>HMIDUO2021</v>
      </c>
    </row>
    <row r="1581" spans="1:10" x14ac:dyDescent="0.25">
      <c r="A1581" s="9" t="s">
        <v>4520</v>
      </c>
      <c r="B1581" s="9">
        <f>VLOOKUP($A1581,Basis!$A:$P,4,FALSE)</f>
        <v>52.268417800000002</v>
      </c>
      <c r="C1581" s="9">
        <f>VLOOKUP($A1581,Basis!$A:$P,5,FALSE)</f>
        <v>5.1831706000000004</v>
      </c>
      <c r="D1581" s="9" t="str">
        <f>VLOOKUP($A1581,Basis!$A:$P,6,FALSE)</f>
        <v>Koekoeklaan</v>
      </c>
      <c r="E1581" s="9" t="str">
        <f>VLOOKUP($A1581,Basis!$A:$P,7,FALSE)</f>
        <v>50</v>
      </c>
      <c r="F1581" s="9" t="str">
        <f>VLOOKUP($A1581,Basis!$A:$P,8,FALSE)</f>
        <v>1403EG</v>
      </c>
      <c r="G1581" s="9" t="str">
        <f>VLOOKUP($A1581,Basis!$A:$P,9,FALSE)</f>
        <v>Bussum</v>
      </c>
      <c r="H1581" s="9" t="str">
        <f>VLOOKUP($A1581,Basis!$A:$P,11,FALSE)</f>
        <v>GFT</v>
      </c>
      <c r="I1581" s="9" t="str">
        <f>VLOOKUP($A1581,Basis!$A:$P,13,FALSE)</f>
        <v>Bovengronds</v>
      </c>
      <c r="J1581" s="9" t="str">
        <f>VLOOKUP($A1581,Basis!$A:$P,16,FALSE)</f>
        <v>MCBG242022</v>
      </c>
    </row>
    <row r="1582" spans="1:10" x14ac:dyDescent="0.25">
      <c r="A1582" s="9" t="s">
        <v>4750</v>
      </c>
      <c r="B1582" s="9">
        <f>VLOOKUP($A1582,Basis!$A:$P,4,FALSE)</f>
        <v>52.268417800000002</v>
      </c>
      <c r="C1582" s="9">
        <f>VLOOKUP($A1582,Basis!$A:$P,5,FALSE)</f>
        <v>5.1831706000000004</v>
      </c>
      <c r="D1582" s="9" t="str">
        <f>VLOOKUP($A1582,Basis!$A:$P,6,FALSE)</f>
        <v>Koekoeklaan</v>
      </c>
      <c r="E1582" s="9" t="str">
        <f>VLOOKUP($A1582,Basis!$A:$P,7,FALSE)</f>
        <v>50</v>
      </c>
      <c r="F1582" s="9" t="str">
        <f>VLOOKUP($A1582,Basis!$A:$P,8,FALSE)</f>
        <v>1403EG</v>
      </c>
      <c r="G1582" s="9" t="str">
        <f>VLOOKUP($A1582,Basis!$A:$P,9,FALSE)</f>
        <v>Bussum</v>
      </c>
      <c r="H1582" s="9" t="str">
        <f>VLOOKUP($A1582,Basis!$A:$P,11,FALSE)</f>
        <v>OPK</v>
      </c>
      <c r="I1582" s="9" t="str">
        <f>VLOOKUP($A1582,Basis!$A:$P,13,FALSE)</f>
        <v>Ondergronds</v>
      </c>
      <c r="J1582" s="9" t="str">
        <f>VLOOKUP($A1582,Basis!$A:$P,16,FALSE)</f>
        <v>HMISOL2022</v>
      </c>
    </row>
    <row r="1583" spans="1:10" x14ac:dyDescent="0.25">
      <c r="A1583" s="9" t="s">
        <v>3247</v>
      </c>
      <c r="B1583" s="9">
        <f>VLOOKUP($A1583,Basis!$A:$P,4,FALSE)</f>
        <v>52.268417800000002</v>
      </c>
      <c r="C1583" s="9">
        <f>VLOOKUP($A1583,Basis!$A:$P,5,FALSE)</f>
        <v>5.1831706000000004</v>
      </c>
      <c r="D1583" s="9" t="str">
        <f>VLOOKUP($A1583,Basis!$A:$P,6,FALSE)</f>
        <v>Koekoeklaan</v>
      </c>
      <c r="E1583" s="9" t="str">
        <f>VLOOKUP($A1583,Basis!$A:$P,7,FALSE)</f>
        <v>50</v>
      </c>
      <c r="F1583" s="9" t="str">
        <f>VLOOKUP($A1583,Basis!$A:$P,8,FALSE)</f>
        <v>1403EG</v>
      </c>
      <c r="G1583" s="9" t="str">
        <f>VLOOKUP($A1583,Basis!$A:$P,9,FALSE)</f>
        <v>Bussum</v>
      </c>
      <c r="H1583" s="9" t="str">
        <f>VLOOKUP($A1583,Basis!$A:$P,11,FALSE)</f>
        <v>REST</v>
      </c>
      <c r="I1583" s="9" t="str">
        <f>VLOOKUP($A1583,Basis!$A:$P,13,FALSE)</f>
        <v>Ondergronds</v>
      </c>
      <c r="J1583" s="9" t="str">
        <f>VLOOKUP($A1583,Basis!$A:$P,16,FALSE)</f>
        <v>HMISOL2022</v>
      </c>
    </row>
    <row r="1584" spans="1:10" x14ac:dyDescent="0.25">
      <c r="A1584" s="9" t="s">
        <v>4767</v>
      </c>
      <c r="B1584" s="9">
        <f>VLOOKUP($A1584,Basis!$A:$P,4,FALSE)</f>
        <v>52.268417800000002</v>
      </c>
      <c r="C1584" s="9">
        <f>VLOOKUP($A1584,Basis!$A:$P,5,FALSE)</f>
        <v>5.1831706000000004</v>
      </c>
      <c r="D1584" s="9" t="str">
        <f>VLOOKUP($A1584,Basis!$A:$P,6,FALSE)</f>
        <v>Koekoeklaan</v>
      </c>
      <c r="E1584" s="9" t="str">
        <f>VLOOKUP($A1584,Basis!$A:$P,7,FALSE)</f>
        <v>50</v>
      </c>
      <c r="F1584" s="9" t="str">
        <f>VLOOKUP($A1584,Basis!$A:$P,8,FALSE)</f>
        <v>1403EG</v>
      </c>
      <c r="G1584" s="9" t="str">
        <f>VLOOKUP($A1584,Basis!$A:$P,9,FALSE)</f>
        <v>Bussum</v>
      </c>
      <c r="H1584" s="9" t="str">
        <f>VLOOKUP($A1584,Basis!$A:$P,11,FALSE)</f>
        <v>PMD</v>
      </c>
      <c r="I1584" s="9" t="str">
        <f>VLOOKUP($A1584,Basis!$A:$P,13,FALSE)</f>
        <v>Ondergronds</v>
      </c>
      <c r="J1584" s="9" t="str">
        <f>VLOOKUP($A1584,Basis!$A:$P,16,FALSE)</f>
        <v>HMISOL2022</v>
      </c>
    </row>
    <row r="1585" spans="1:10" x14ac:dyDescent="0.25">
      <c r="A1585" s="9" t="s">
        <v>5857</v>
      </c>
      <c r="B1585" s="9">
        <f>VLOOKUP($A1585,Basis!$A:$P,4,FALSE)</f>
        <v>52.269471000000003</v>
      </c>
      <c r="C1585" s="9">
        <f>VLOOKUP($A1585,Basis!$A:$P,5,FALSE)</f>
        <v>5.1916378999999999</v>
      </c>
      <c r="D1585" s="9" t="str">
        <f>VLOOKUP($A1585,Basis!$A:$P,6,FALSE)</f>
        <v>Koekoeklaan</v>
      </c>
      <c r="E1585" s="9" t="str">
        <f>VLOOKUP($A1585,Basis!$A:$P,7,FALSE)</f>
        <v>132</v>
      </c>
      <c r="F1585" s="9" t="str">
        <f>VLOOKUP($A1585,Basis!$A:$P,8,FALSE)</f>
        <v>1403EK</v>
      </c>
      <c r="G1585" s="9" t="str">
        <f>VLOOKUP($A1585,Basis!$A:$P,9,FALSE)</f>
        <v>Bussum</v>
      </c>
      <c r="H1585" s="9" t="str">
        <f>VLOOKUP($A1585,Basis!$A:$P,11,FALSE)</f>
        <v>PMD</v>
      </c>
      <c r="I1585" s="9" t="str">
        <f>VLOOKUP($A1585,Basis!$A:$P,13,FALSE)</f>
        <v>Bovengronds</v>
      </c>
      <c r="J1585" s="9" t="str">
        <f>VLOOKUP($A1585,Basis!$A:$P,16,FALSE)</f>
        <v>BAMBOV2012</v>
      </c>
    </row>
    <row r="1586" spans="1:10" x14ac:dyDescent="0.25">
      <c r="A1586" s="9" t="s">
        <v>5118</v>
      </c>
      <c r="B1586" s="9">
        <f>VLOOKUP($A1586,Basis!$A:$P,4,FALSE)</f>
        <v>52.269471000000003</v>
      </c>
      <c r="C1586" s="9">
        <f>VLOOKUP($A1586,Basis!$A:$P,5,FALSE)</f>
        <v>5.1916378999999999</v>
      </c>
      <c r="D1586" s="9" t="str">
        <f>VLOOKUP($A1586,Basis!$A:$P,6,FALSE)</f>
        <v>Koekoeklaan</v>
      </c>
      <c r="E1586" s="9" t="str">
        <f>VLOOKUP($A1586,Basis!$A:$P,7,FALSE)</f>
        <v>132</v>
      </c>
      <c r="F1586" s="9" t="str">
        <f>VLOOKUP($A1586,Basis!$A:$P,8,FALSE)</f>
        <v>1403EK</v>
      </c>
      <c r="G1586" s="9" t="str">
        <f>VLOOKUP($A1586,Basis!$A:$P,9,FALSE)</f>
        <v>Bussum</v>
      </c>
      <c r="H1586" s="9" t="str">
        <f>VLOOKUP($A1586,Basis!$A:$P,11,FALSE)</f>
        <v>GLAS</v>
      </c>
      <c r="I1586" s="9" t="str">
        <f>VLOOKUP($A1586,Basis!$A:$P,13,FALSE)</f>
        <v>Ondergronds</v>
      </c>
      <c r="J1586" s="9" t="str">
        <f>VLOOKUP($A1586,Basis!$A:$P,16,FALSE)</f>
        <v>Onbekend</v>
      </c>
    </row>
    <row r="1587" spans="1:10" x14ac:dyDescent="0.25">
      <c r="A1587" s="9" t="s">
        <v>6040</v>
      </c>
      <c r="B1587" s="9">
        <f>VLOOKUP($A1587,Basis!$A:$P,4,FALSE)</f>
        <v>52.267935999999999</v>
      </c>
      <c r="C1587" s="9">
        <f>VLOOKUP($A1587,Basis!$A:$P,5,FALSE)</f>
        <v>5.1844099999999997</v>
      </c>
      <c r="D1587" s="9" t="str">
        <f>VLOOKUP($A1587,Basis!$A:$P,6,FALSE)</f>
        <v>Top Naefflaan</v>
      </c>
      <c r="E1587" s="9" t="str">
        <f>VLOOKUP($A1587,Basis!$A:$P,7,FALSE)</f>
        <v>34</v>
      </c>
      <c r="F1587" s="9" t="str">
        <f>VLOOKUP($A1587,Basis!$A:$P,8,FALSE)</f>
        <v>1403GA</v>
      </c>
      <c r="G1587" s="9" t="str">
        <f>VLOOKUP($A1587,Basis!$A:$P,9,FALSE)</f>
        <v>Bussum</v>
      </c>
      <c r="H1587" s="9" t="str">
        <f>VLOOKUP($A1587,Basis!$A:$P,11,FALSE)</f>
        <v>PMD</v>
      </c>
      <c r="I1587" s="9" t="str">
        <f>VLOOKUP($A1587,Basis!$A:$P,13,FALSE)</f>
        <v>Bovengronds</v>
      </c>
      <c r="J1587" s="9" t="str">
        <f>VLOOKUP($A1587,Basis!$A:$P,16,FALSE)</f>
        <v>BAMBOV2012</v>
      </c>
    </row>
    <row r="1588" spans="1:10" x14ac:dyDescent="0.25">
      <c r="A1588" s="9" t="s">
        <v>6054</v>
      </c>
      <c r="B1588" s="9">
        <f>VLOOKUP($A1588,Basis!$A:$P,4,FALSE)</f>
        <v>52.267935999999999</v>
      </c>
      <c r="C1588" s="9">
        <f>VLOOKUP($A1588,Basis!$A:$P,5,FALSE)</f>
        <v>5.1844099999999997</v>
      </c>
      <c r="D1588" s="9" t="str">
        <f>VLOOKUP($A1588,Basis!$A:$P,6,FALSE)</f>
        <v>Top Naefflaan</v>
      </c>
      <c r="E1588" s="9" t="str">
        <f>VLOOKUP($A1588,Basis!$A:$P,7,FALSE)</f>
        <v>34</v>
      </c>
      <c r="F1588" s="9" t="str">
        <f>VLOOKUP($A1588,Basis!$A:$P,8,FALSE)</f>
        <v>1403GA</v>
      </c>
      <c r="G1588" s="9" t="str">
        <f>VLOOKUP($A1588,Basis!$A:$P,9,FALSE)</f>
        <v>Bussum</v>
      </c>
      <c r="H1588" s="9" t="str">
        <f>VLOOKUP($A1588,Basis!$A:$P,11,FALSE)</f>
        <v>PMD</v>
      </c>
      <c r="I1588" s="9" t="str">
        <f>VLOOKUP($A1588,Basis!$A:$P,13,FALSE)</f>
        <v>Bovengronds</v>
      </c>
      <c r="J1588" s="9" t="str">
        <f>VLOOKUP($A1588,Basis!$A:$P,16,FALSE)</f>
        <v>BAMBOV2012</v>
      </c>
    </row>
    <row r="1589" spans="1:10" x14ac:dyDescent="0.25">
      <c r="A1589" s="9" t="s">
        <v>5122</v>
      </c>
      <c r="B1589" s="9">
        <f>VLOOKUP($A1589,Basis!$A:$P,4,FALSE)</f>
        <v>52.267854</v>
      </c>
      <c r="C1589" s="9">
        <f>VLOOKUP($A1589,Basis!$A:$P,5,FALSE)</f>
        <v>5.1842870000000003</v>
      </c>
      <c r="D1589" s="9" t="str">
        <f>VLOOKUP($A1589,Basis!$A:$P,6,FALSE)</f>
        <v>Top Naeflaan</v>
      </c>
      <c r="E1589" s="9" t="str">
        <f>VLOOKUP($A1589,Basis!$A:$P,7,FALSE)</f>
        <v>34</v>
      </c>
      <c r="F1589" s="9" t="str">
        <f>VLOOKUP($A1589,Basis!$A:$P,8,FALSE)</f>
        <v>1403GA</v>
      </c>
      <c r="G1589" s="9" t="str">
        <f>VLOOKUP($A1589,Basis!$A:$P,9,FALSE)</f>
        <v>Bussum</v>
      </c>
      <c r="H1589" s="9" t="str">
        <f>VLOOKUP($A1589,Basis!$A:$P,11,FALSE)</f>
        <v>GLAS</v>
      </c>
      <c r="I1589" s="9" t="str">
        <f>VLOOKUP($A1589,Basis!$A:$P,13,FALSE)</f>
        <v>Ondergronds</v>
      </c>
      <c r="J1589" s="9" t="str">
        <f>VLOOKUP($A1589,Basis!$A:$P,16,FALSE)</f>
        <v>Onbekend</v>
      </c>
    </row>
    <row r="1590" spans="1:10" x14ac:dyDescent="0.25">
      <c r="A1590" s="9" t="s">
        <v>5127</v>
      </c>
      <c r="B1590" s="9">
        <f>VLOOKUP($A1590,Basis!$A:$P,4,FALSE)</f>
        <v>52.267854</v>
      </c>
      <c r="C1590" s="9">
        <f>VLOOKUP($A1590,Basis!$A:$P,5,FALSE)</f>
        <v>5.1842870000000003</v>
      </c>
      <c r="D1590" s="9" t="str">
        <f>VLOOKUP($A1590,Basis!$A:$P,6,FALSE)</f>
        <v>Top Naeflaan</v>
      </c>
      <c r="E1590" s="9" t="str">
        <f>VLOOKUP($A1590,Basis!$A:$P,7,FALSE)</f>
        <v>34</v>
      </c>
      <c r="F1590" s="9" t="str">
        <f>VLOOKUP($A1590,Basis!$A:$P,8,FALSE)</f>
        <v>1403GA</v>
      </c>
      <c r="G1590" s="9" t="str">
        <f>VLOOKUP($A1590,Basis!$A:$P,9,FALSE)</f>
        <v>Bussum</v>
      </c>
      <c r="H1590" s="9" t="str">
        <f>VLOOKUP($A1590,Basis!$A:$P,11,FALSE)</f>
        <v>GLAS</v>
      </c>
      <c r="I1590" s="9" t="str">
        <f>VLOOKUP($A1590,Basis!$A:$P,13,FALSE)</f>
        <v>Ondergronds</v>
      </c>
      <c r="J1590" s="9" t="str">
        <f>VLOOKUP($A1590,Basis!$A:$P,16,FALSE)</f>
        <v>Onbekend</v>
      </c>
    </row>
    <row r="1591" spans="1:10" x14ac:dyDescent="0.25">
      <c r="A1591" s="9" t="s">
        <v>5129</v>
      </c>
      <c r="B1591" s="9">
        <f>VLOOKUP($A1591,Basis!$A:$P,4,FALSE)</f>
        <v>52.267854</v>
      </c>
      <c r="C1591" s="9">
        <f>VLOOKUP($A1591,Basis!$A:$P,5,FALSE)</f>
        <v>5.1842870000000003</v>
      </c>
      <c r="D1591" s="9" t="str">
        <f>VLOOKUP($A1591,Basis!$A:$P,6,FALSE)</f>
        <v>Top Naeflaan</v>
      </c>
      <c r="E1591" s="9" t="str">
        <f>VLOOKUP($A1591,Basis!$A:$P,7,FALSE)</f>
        <v>34</v>
      </c>
      <c r="F1591" s="9" t="str">
        <f>VLOOKUP($A1591,Basis!$A:$P,8,FALSE)</f>
        <v>1403GA</v>
      </c>
      <c r="G1591" s="9" t="str">
        <f>VLOOKUP($A1591,Basis!$A:$P,9,FALSE)</f>
        <v>Bussum</v>
      </c>
      <c r="H1591" s="9" t="str">
        <f>VLOOKUP($A1591,Basis!$A:$P,11,FALSE)</f>
        <v>GLAS</v>
      </c>
      <c r="I1591" s="9" t="str">
        <f>VLOOKUP($A1591,Basis!$A:$P,13,FALSE)</f>
        <v>Ondergronds</v>
      </c>
      <c r="J1591" s="9" t="str">
        <f>VLOOKUP($A1591,Basis!$A:$P,16,FALSE)</f>
        <v>Onbekend</v>
      </c>
    </row>
    <row r="1592" spans="1:10" x14ac:dyDescent="0.25">
      <c r="A1592" s="9" t="s">
        <v>4423</v>
      </c>
      <c r="B1592" s="9">
        <f>VLOOKUP($A1592,Basis!$A:$P,4,FALSE)</f>
        <v>52.267904999999999</v>
      </c>
      <c r="C1592" s="9">
        <f>VLOOKUP($A1592,Basis!$A:$P,5,FALSE)</f>
        <v>5.1869379999999996</v>
      </c>
      <c r="D1592" s="9" t="str">
        <f>VLOOKUP($A1592,Basis!$A:$P,6,FALSE)</f>
        <v>Cornelia de Langelaan</v>
      </c>
      <c r="E1592" s="9" t="str">
        <f>VLOOKUP($A1592,Basis!$A:$P,7,FALSE)</f>
        <v>28</v>
      </c>
      <c r="F1592" s="9" t="str">
        <f>VLOOKUP($A1592,Basis!$A:$P,8,FALSE)</f>
        <v>1403GG</v>
      </c>
      <c r="G1592" s="9" t="str">
        <f>VLOOKUP($A1592,Basis!$A:$P,9,FALSE)</f>
        <v>Bussum</v>
      </c>
      <c r="H1592" s="9" t="str">
        <f>VLOOKUP($A1592,Basis!$A:$P,11,FALSE)</f>
        <v>GFT</v>
      </c>
      <c r="I1592" s="9" t="str">
        <f>VLOOKUP($A1592,Basis!$A:$P,13,FALSE)</f>
        <v>Bovengronds</v>
      </c>
      <c r="J1592" s="9" t="str">
        <f>VLOOKUP($A1592,Basis!$A:$P,16,FALSE)</f>
        <v>MCBG242021</v>
      </c>
    </row>
    <row r="1593" spans="1:10" x14ac:dyDescent="0.25">
      <c r="A1593" s="9" t="s">
        <v>4078</v>
      </c>
      <c r="B1593" s="9">
        <f>VLOOKUP($A1593,Basis!$A:$P,4,FALSE)</f>
        <v>52.267904999999999</v>
      </c>
      <c r="C1593" s="9">
        <f>VLOOKUP($A1593,Basis!$A:$P,5,FALSE)</f>
        <v>5.1869379999999996</v>
      </c>
      <c r="D1593" s="9" t="str">
        <f>VLOOKUP($A1593,Basis!$A:$P,6,FALSE)</f>
        <v>Cornelia de Langelaan</v>
      </c>
      <c r="E1593" s="9" t="str">
        <f>VLOOKUP($A1593,Basis!$A:$P,7,FALSE)</f>
        <v>28</v>
      </c>
      <c r="F1593" s="9" t="str">
        <f>VLOOKUP($A1593,Basis!$A:$P,8,FALSE)</f>
        <v>1403GG</v>
      </c>
      <c r="G1593" s="9" t="str">
        <f>VLOOKUP($A1593,Basis!$A:$P,9,FALSE)</f>
        <v>Bussum</v>
      </c>
      <c r="H1593" s="9" t="str">
        <f>VLOOKUP($A1593,Basis!$A:$P,11,FALSE)</f>
        <v>REST</v>
      </c>
      <c r="I1593" s="9" t="str">
        <f>VLOOKUP($A1593,Basis!$A:$P,13,FALSE)</f>
        <v>OGDUO</v>
      </c>
      <c r="J1593" s="9" t="str">
        <f>VLOOKUP($A1593,Basis!$A:$P,16,FALSE)</f>
        <v>HMIDUO2021</v>
      </c>
    </row>
    <row r="1594" spans="1:10" x14ac:dyDescent="0.25">
      <c r="A1594" s="9" t="s">
        <v>4083</v>
      </c>
      <c r="B1594" s="9">
        <f>VLOOKUP($A1594,Basis!$A:$P,4,FALSE)</f>
        <v>52.267904999999999</v>
      </c>
      <c r="C1594" s="9">
        <f>VLOOKUP($A1594,Basis!$A:$P,5,FALSE)</f>
        <v>5.1869379999999996</v>
      </c>
      <c r="D1594" s="9" t="str">
        <f>VLOOKUP($A1594,Basis!$A:$P,6,FALSE)</f>
        <v>Cornelia de Langelaan</v>
      </c>
      <c r="E1594" s="9" t="str">
        <f>VLOOKUP($A1594,Basis!$A:$P,7,FALSE)</f>
        <v>28</v>
      </c>
      <c r="F1594" s="9" t="str">
        <f>VLOOKUP($A1594,Basis!$A:$P,8,FALSE)</f>
        <v>1403GG</v>
      </c>
      <c r="G1594" s="9" t="str">
        <f>VLOOKUP($A1594,Basis!$A:$P,9,FALSE)</f>
        <v>Bussum</v>
      </c>
      <c r="H1594" s="9" t="str">
        <f>VLOOKUP($A1594,Basis!$A:$P,11,FALSE)</f>
        <v>PMD</v>
      </c>
      <c r="I1594" s="9" t="str">
        <f>VLOOKUP($A1594,Basis!$A:$P,13,FALSE)</f>
        <v>OGDUO</v>
      </c>
      <c r="J1594" s="9" t="str">
        <f>VLOOKUP($A1594,Basis!$A:$P,16,FALSE)</f>
        <v>HMIDUO2021</v>
      </c>
    </row>
    <row r="1595" spans="1:10" x14ac:dyDescent="0.25">
      <c r="A1595" s="9" t="s">
        <v>1471</v>
      </c>
      <c r="B1595" s="9">
        <f>VLOOKUP($A1595,Basis!$A:$P,4,FALSE)</f>
        <v>52.267941999999998</v>
      </c>
      <c r="C1595" s="9">
        <f>VLOOKUP($A1595,Basis!$A:$P,5,FALSE)</f>
        <v>5.1875840000000002</v>
      </c>
      <c r="D1595" s="9" t="str">
        <f>VLOOKUP($A1595,Basis!$A:$P,6,FALSE)</f>
        <v>Betje Wolfflaan</v>
      </c>
      <c r="E1595" s="9" t="str">
        <f>VLOOKUP($A1595,Basis!$A:$P,7,FALSE)</f>
        <v>55</v>
      </c>
      <c r="F1595" s="9" t="str">
        <f>VLOOKUP($A1595,Basis!$A:$P,8,FALSE)</f>
        <v>1403GP</v>
      </c>
      <c r="G1595" s="9" t="str">
        <f>VLOOKUP($A1595,Basis!$A:$P,9,FALSE)</f>
        <v>Bussum</v>
      </c>
      <c r="H1595" s="9" t="str">
        <f>VLOOKUP($A1595,Basis!$A:$P,11,FALSE)</f>
        <v>GFT</v>
      </c>
      <c r="I1595" s="9" t="str">
        <f>VLOOKUP($A1595,Basis!$A:$P,13,FALSE)</f>
        <v>Bovengronds</v>
      </c>
      <c r="J1595" s="9" t="str">
        <f>VLOOKUP($A1595,Basis!$A:$P,16,FALSE)</f>
        <v>MCBG242019</v>
      </c>
    </row>
    <row r="1596" spans="1:10" x14ac:dyDescent="0.25">
      <c r="A1596" s="9" t="s">
        <v>3025</v>
      </c>
      <c r="B1596" s="9">
        <f>VLOOKUP($A1596,Basis!$A:$P,4,FALSE)</f>
        <v>52.267941999999998</v>
      </c>
      <c r="C1596" s="9">
        <f>VLOOKUP($A1596,Basis!$A:$P,5,FALSE)</f>
        <v>5.1875840000000002</v>
      </c>
      <c r="D1596" s="9" t="str">
        <f>VLOOKUP($A1596,Basis!$A:$P,6,FALSE)</f>
        <v>Betje Wolfflaan</v>
      </c>
      <c r="E1596" s="9" t="str">
        <f>VLOOKUP($A1596,Basis!$A:$P,7,FALSE)</f>
        <v>55</v>
      </c>
      <c r="F1596" s="9" t="str">
        <f>VLOOKUP($A1596,Basis!$A:$P,8,FALSE)</f>
        <v>1403GP</v>
      </c>
      <c r="G1596" s="9" t="str">
        <f>VLOOKUP($A1596,Basis!$A:$P,9,FALSE)</f>
        <v>Bussum</v>
      </c>
      <c r="H1596" s="9" t="str">
        <f>VLOOKUP($A1596,Basis!$A:$P,11,FALSE)</f>
        <v>REST</v>
      </c>
      <c r="I1596" s="9" t="str">
        <f>VLOOKUP($A1596,Basis!$A:$P,13,FALSE)</f>
        <v>OGDUO</v>
      </c>
      <c r="J1596" s="9" t="str">
        <f>VLOOKUP($A1596,Basis!$A:$P,16,FALSE)</f>
        <v>HMIDUO2019</v>
      </c>
    </row>
    <row r="1597" spans="1:10" x14ac:dyDescent="0.25">
      <c r="A1597" s="9" t="s">
        <v>1113</v>
      </c>
      <c r="B1597" s="9">
        <f>VLOOKUP($A1597,Basis!$A:$P,4,FALSE)</f>
        <v>52.267941999999998</v>
      </c>
      <c r="C1597" s="9">
        <f>VLOOKUP($A1597,Basis!$A:$P,5,FALSE)</f>
        <v>5.1875840000000002</v>
      </c>
      <c r="D1597" s="9" t="str">
        <f>VLOOKUP($A1597,Basis!$A:$P,6,FALSE)</f>
        <v>Betje Wolfflaan</v>
      </c>
      <c r="E1597" s="9" t="str">
        <f>VLOOKUP($A1597,Basis!$A:$P,7,FALSE)</f>
        <v>55</v>
      </c>
      <c r="F1597" s="9" t="str">
        <f>VLOOKUP($A1597,Basis!$A:$P,8,FALSE)</f>
        <v>1403GP</v>
      </c>
      <c r="G1597" s="9" t="str">
        <f>VLOOKUP($A1597,Basis!$A:$P,9,FALSE)</f>
        <v>Bussum</v>
      </c>
      <c r="H1597" s="9" t="str">
        <f>VLOOKUP($A1597,Basis!$A:$P,11,FALSE)</f>
        <v>PMD</v>
      </c>
      <c r="I1597" s="9" t="str">
        <f>VLOOKUP($A1597,Basis!$A:$P,13,FALSE)</f>
        <v>OGDUO</v>
      </c>
      <c r="J1597" s="9" t="str">
        <f>VLOOKUP($A1597,Basis!$A:$P,16,FALSE)</f>
        <v>HMIDUO2019</v>
      </c>
    </row>
    <row r="1598" spans="1:10" x14ac:dyDescent="0.25">
      <c r="A1598" s="9" t="s">
        <v>1482</v>
      </c>
      <c r="B1598" s="9">
        <f>VLOOKUP($A1598,Basis!$A:$P,4,FALSE)</f>
        <v>52.267975</v>
      </c>
      <c r="C1598" s="9">
        <f>VLOOKUP($A1598,Basis!$A:$P,5,FALSE)</f>
        <v>5.1881690000000003</v>
      </c>
      <c r="D1598" s="9" t="str">
        <f>VLOOKUP($A1598,Basis!$A:$P,6,FALSE)</f>
        <v>Betje Wolfflaan</v>
      </c>
      <c r="E1598" s="9" t="str">
        <f>VLOOKUP($A1598,Basis!$A:$P,7,FALSE)</f>
        <v>113</v>
      </c>
      <c r="F1598" s="9" t="str">
        <f>VLOOKUP($A1598,Basis!$A:$P,8,FALSE)</f>
        <v>1403GT</v>
      </c>
      <c r="G1598" s="9" t="str">
        <f>VLOOKUP($A1598,Basis!$A:$P,9,FALSE)</f>
        <v>Bussum</v>
      </c>
      <c r="H1598" s="9" t="str">
        <f>VLOOKUP($A1598,Basis!$A:$P,11,FALSE)</f>
        <v>GFT</v>
      </c>
      <c r="I1598" s="9" t="str">
        <f>VLOOKUP($A1598,Basis!$A:$P,13,FALSE)</f>
        <v>Bovengronds</v>
      </c>
      <c r="J1598" s="9" t="str">
        <f>VLOOKUP($A1598,Basis!$A:$P,16,FALSE)</f>
        <v>MCBG242019</v>
      </c>
    </row>
    <row r="1599" spans="1:10" x14ac:dyDescent="0.25">
      <c r="A1599" s="9" t="s">
        <v>3010</v>
      </c>
      <c r="B1599" s="9">
        <f>VLOOKUP($A1599,Basis!$A:$P,4,FALSE)</f>
        <v>52.267975</v>
      </c>
      <c r="C1599" s="9">
        <f>VLOOKUP($A1599,Basis!$A:$P,5,FALSE)</f>
        <v>5.1881690000000003</v>
      </c>
      <c r="D1599" s="9" t="str">
        <f>VLOOKUP($A1599,Basis!$A:$P,6,FALSE)</f>
        <v>Betje Wolfflaan</v>
      </c>
      <c r="E1599" s="9" t="str">
        <f>VLOOKUP($A1599,Basis!$A:$P,7,FALSE)</f>
        <v>113</v>
      </c>
      <c r="F1599" s="9" t="str">
        <f>VLOOKUP($A1599,Basis!$A:$P,8,FALSE)</f>
        <v>1403GT</v>
      </c>
      <c r="G1599" s="9" t="str">
        <f>VLOOKUP($A1599,Basis!$A:$P,9,FALSE)</f>
        <v>Bussum</v>
      </c>
      <c r="H1599" s="9" t="str">
        <f>VLOOKUP($A1599,Basis!$A:$P,11,FALSE)</f>
        <v>REST</v>
      </c>
      <c r="I1599" s="9" t="str">
        <f>VLOOKUP($A1599,Basis!$A:$P,13,FALSE)</f>
        <v>OGDUO</v>
      </c>
      <c r="J1599" s="9" t="str">
        <f>VLOOKUP($A1599,Basis!$A:$P,16,FALSE)</f>
        <v>HMIDUO2019</v>
      </c>
    </row>
    <row r="1600" spans="1:10" x14ac:dyDescent="0.25">
      <c r="A1600" s="9" t="s">
        <v>1070</v>
      </c>
      <c r="B1600" s="9">
        <f>VLOOKUP($A1600,Basis!$A:$P,4,FALSE)</f>
        <v>52.267975</v>
      </c>
      <c r="C1600" s="9">
        <f>VLOOKUP($A1600,Basis!$A:$P,5,FALSE)</f>
        <v>5.1881690000000003</v>
      </c>
      <c r="D1600" s="9" t="str">
        <f>VLOOKUP($A1600,Basis!$A:$P,6,FALSE)</f>
        <v>Betje Wolfflaan</v>
      </c>
      <c r="E1600" s="9" t="str">
        <f>VLOOKUP($A1600,Basis!$A:$P,7,FALSE)</f>
        <v>113</v>
      </c>
      <c r="F1600" s="9" t="str">
        <f>VLOOKUP($A1600,Basis!$A:$P,8,FALSE)</f>
        <v>1403GT</v>
      </c>
      <c r="G1600" s="9" t="str">
        <f>VLOOKUP($A1600,Basis!$A:$P,9,FALSE)</f>
        <v>Bussum</v>
      </c>
      <c r="H1600" s="9" t="str">
        <f>VLOOKUP($A1600,Basis!$A:$P,11,FALSE)</f>
        <v>PMD</v>
      </c>
      <c r="I1600" s="9" t="str">
        <f>VLOOKUP($A1600,Basis!$A:$P,13,FALSE)</f>
        <v>OGDUO</v>
      </c>
      <c r="J1600" s="9" t="str">
        <f>VLOOKUP($A1600,Basis!$A:$P,16,FALSE)</f>
        <v>HMIDUO2019</v>
      </c>
    </row>
    <row r="1601" spans="1:10" x14ac:dyDescent="0.25">
      <c r="A1601" s="9" t="s">
        <v>1501</v>
      </c>
      <c r="B1601" s="9">
        <f>VLOOKUP($A1601,Basis!$A:$P,4,FALSE)</f>
        <v>52.267994999999999</v>
      </c>
      <c r="C1601" s="9">
        <f>VLOOKUP($A1601,Basis!$A:$P,5,FALSE)</f>
        <v>5.1888180000000004</v>
      </c>
      <c r="D1601" s="9" t="str">
        <f>VLOOKUP($A1601,Basis!$A:$P,6,FALSE)</f>
        <v>Betje Wolfflaan</v>
      </c>
      <c r="E1601" s="9" t="str">
        <f>VLOOKUP($A1601,Basis!$A:$P,7,FALSE)</f>
        <v>167</v>
      </c>
      <c r="F1601" s="9" t="str">
        <f>VLOOKUP($A1601,Basis!$A:$P,8,FALSE)</f>
        <v>1403GV</v>
      </c>
      <c r="G1601" s="9" t="str">
        <f>VLOOKUP($A1601,Basis!$A:$P,9,FALSE)</f>
        <v>Bussum</v>
      </c>
      <c r="H1601" s="9" t="str">
        <f>VLOOKUP($A1601,Basis!$A:$P,11,FALSE)</f>
        <v>GFT</v>
      </c>
      <c r="I1601" s="9" t="str">
        <f>VLOOKUP($A1601,Basis!$A:$P,13,FALSE)</f>
        <v>Bovengronds</v>
      </c>
      <c r="J1601" s="9" t="str">
        <f>VLOOKUP($A1601,Basis!$A:$P,16,FALSE)</f>
        <v>MCBG242019</v>
      </c>
    </row>
    <row r="1602" spans="1:10" x14ac:dyDescent="0.25">
      <c r="A1602" s="9" t="s">
        <v>3023</v>
      </c>
      <c r="B1602" s="9">
        <f>VLOOKUP($A1602,Basis!$A:$P,4,FALSE)</f>
        <v>52.267994999999999</v>
      </c>
      <c r="C1602" s="9">
        <f>VLOOKUP($A1602,Basis!$A:$P,5,FALSE)</f>
        <v>5.1888180000000004</v>
      </c>
      <c r="D1602" s="9" t="str">
        <f>VLOOKUP($A1602,Basis!$A:$P,6,FALSE)</f>
        <v>Betje Wolfflaan</v>
      </c>
      <c r="E1602" s="9" t="str">
        <f>VLOOKUP($A1602,Basis!$A:$P,7,FALSE)</f>
        <v>167</v>
      </c>
      <c r="F1602" s="9" t="str">
        <f>VLOOKUP($A1602,Basis!$A:$P,8,FALSE)</f>
        <v>1403GV</v>
      </c>
      <c r="G1602" s="9" t="str">
        <f>VLOOKUP($A1602,Basis!$A:$P,9,FALSE)</f>
        <v>Bussum</v>
      </c>
      <c r="H1602" s="9" t="str">
        <f>VLOOKUP($A1602,Basis!$A:$P,11,FALSE)</f>
        <v>REST</v>
      </c>
      <c r="I1602" s="9" t="str">
        <f>VLOOKUP($A1602,Basis!$A:$P,13,FALSE)</f>
        <v>OGDUO</v>
      </c>
      <c r="J1602" s="9" t="str">
        <f>VLOOKUP($A1602,Basis!$A:$P,16,FALSE)</f>
        <v>HMIDUO2019</v>
      </c>
    </row>
    <row r="1603" spans="1:10" x14ac:dyDescent="0.25">
      <c r="A1603" s="9" t="s">
        <v>1076</v>
      </c>
      <c r="B1603" s="9">
        <f>VLOOKUP($A1603,Basis!$A:$P,4,FALSE)</f>
        <v>52.267994999999999</v>
      </c>
      <c r="C1603" s="9">
        <f>VLOOKUP($A1603,Basis!$A:$P,5,FALSE)</f>
        <v>5.1888180000000004</v>
      </c>
      <c r="D1603" s="9" t="str">
        <f>VLOOKUP($A1603,Basis!$A:$P,6,FALSE)</f>
        <v>Betje Wolfflaan</v>
      </c>
      <c r="E1603" s="9" t="str">
        <f>VLOOKUP($A1603,Basis!$A:$P,7,FALSE)</f>
        <v>167</v>
      </c>
      <c r="F1603" s="9" t="str">
        <f>VLOOKUP($A1603,Basis!$A:$P,8,FALSE)</f>
        <v>1403GV</v>
      </c>
      <c r="G1603" s="9" t="str">
        <f>VLOOKUP($A1603,Basis!$A:$P,9,FALSE)</f>
        <v>Bussum</v>
      </c>
      <c r="H1603" s="9" t="str">
        <f>VLOOKUP($A1603,Basis!$A:$P,11,FALSE)</f>
        <v>PMD</v>
      </c>
      <c r="I1603" s="9" t="str">
        <f>VLOOKUP($A1603,Basis!$A:$P,13,FALSE)</f>
        <v>OGDUO</v>
      </c>
      <c r="J1603" s="9" t="str">
        <f>VLOOKUP($A1603,Basis!$A:$P,16,FALSE)</f>
        <v>HMIDUO2019</v>
      </c>
    </row>
    <row r="1604" spans="1:10" x14ac:dyDescent="0.25">
      <c r="A1604" s="9" t="s">
        <v>4351</v>
      </c>
      <c r="B1604" s="9">
        <f>VLOOKUP($A1604,Basis!$A:$P,4,FALSE)</f>
        <v>52.268005000000002</v>
      </c>
      <c r="C1604" s="9">
        <f>VLOOKUP($A1604,Basis!$A:$P,5,FALSE)</f>
        <v>5.1892209999999999</v>
      </c>
      <c r="D1604" s="9" t="str">
        <f>VLOOKUP($A1604,Basis!$A:$P,6,FALSE)</f>
        <v>Betje Wolfflaan</v>
      </c>
      <c r="E1604" s="9" t="str">
        <f>VLOOKUP($A1604,Basis!$A:$P,7,FALSE)</f>
        <v>223</v>
      </c>
      <c r="F1604" s="9" t="str">
        <f>VLOOKUP($A1604,Basis!$A:$P,8,FALSE)</f>
        <v>1403GX</v>
      </c>
      <c r="G1604" s="9" t="str">
        <f>VLOOKUP($A1604,Basis!$A:$P,9,FALSE)</f>
        <v>Bussum</v>
      </c>
      <c r="H1604" s="9" t="str">
        <f>VLOOKUP($A1604,Basis!$A:$P,11,FALSE)</f>
        <v>GFT</v>
      </c>
      <c r="I1604" s="9" t="str">
        <f>VLOOKUP($A1604,Basis!$A:$P,13,FALSE)</f>
        <v>Bovengronds</v>
      </c>
      <c r="J1604" s="9" t="str">
        <f>VLOOKUP($A1604,Basis!$A:$P,16,FALSE)</f>
        <v>MCBG242021</v>
      </c>
    </row>
    <row r="1605" spans="1:10" x14ac:dyDescent="0.25">
      <c r="A1605" s="9" t="s">
        <v>2800</v>
      </c>
      <c r="B1605" s="9">
        <f>VLOOKUP($A1605,Basis!$A:$P,4,FALSE)</f>
        <v>52.268005000000002</v>
      </c>
      <c r="C1605" s="9">
        <f>VLOOKUP($A1605,Basis!$A:$P,5,FALSE)</f>
        <v>5.1892209999999999</v>
      </c>
      <c r="D1605" s="9" t="str">
        <f>VLOOKUP($A1605,Basis!$A:$P,6,FALSE)</f>
        <v>Betje Wolfflaan</v>
      </c>
      <c r="E1605" s="9" t="str">
        <f>VLOOKUP($A1605,Basis!$A:$P,7,FALSE)</f>
        <v>223</v>
      </c>
      <c r="F1605" s="9" t="str">
        <f>VLOOKUP($A1605,Basis!$A:$P,8,FALSE)</f>
        <v>1403GX</v>
      </c>
      <c r="G1605" s="9" t="str">
        <f>VLOOKUP($A1605,Basis!$A:$P,9,FALSE)</f>
        <v>Bussum</v>
      </c>
      <c r="H1605" s="9" t="str">
        <f>VLOOKUP($A1605,Basis!$A:$P,11,FALSE)</f>
        <v>REST</v>
      </c>
      <c r="I1605" s="9" t="str">
        <f>VLOOKUP($A1605,Basis!$A:$P,13,FALSE)</f>
        <v>OGDUO</v>
      </c>
      <c r="J1605" s="9" t="str">
        <f>VLOOKUP($A1605,Basis!$A:$P,16,FALSE)</f>
        <v>HMIDUO2021</v>
      </c>
    </row>
    <row r="1606" spans="1:10" x14ac:dyDescent="0.25">
      <c r="A1606" s="9" t="s">
        <v>4481</v>
      </c>
      <c r="B1606" s="9">
        <f>VLOOKUP($A1606,Basis!$A:$P,4,FALSE)</f>
        <v>52.268005000000002</v>
      </c>
      <c r="C1606" s="9">
        <f>VLOOKUP($A1606,Basis!$A:$P,5,FALSE)</f>
        <v>5.1892209999999999</v>
      </c>
      <c r="D1606" s="9" t="str">
        <f>VLOOKUP($A1606,Basis!$A:$P,6,FALSE)</f>
        <v>Betje Wolfflaan</v>
      </c>
      <c r="E1606" s="9" t="str">
        <f>VLOOKUP($A1606,Basis!$A:$P,7,FALSE)</f>
        <v>223</v>
      </c>
      <c r="F1606" s="9" t="str">
        <f>VLOOKUP($A1606,Basis!$A:$P,8,FALSE)</f>
        <v>1403GX</v>
      </c>
      <c r="G1606" s="9" t="str">
        <f>VLOOKUP($A1606,Basis!$A:$P,9,FALSE)</f>
        <v>Bussum</v>
      </c>
      <c r="H1606" s="9" t="str">
        <f>VLOOKUP($A1606,Basis!$A:$P,11,FALSE)</f>
        <v>PMD</v>
      </c>
      <c r="I1606" s="9" t="str">
        <f>VLOOKUP($A1606,Basis!$A:$P,13,FALSE)</f>
        <v>OGDUO</v>
      </c>
      <c r="J1606" s="9" t="str">
        <f>VLOOKUP($A1606,Basis!$A:$P,16,FALSE)</f>
        <v>HMIDUO2021</v>
      </c>
    </row>
    <row r="1607" spans="1:10" x14ac:dyDescent="0.25">
      <c r="A1607" s="9" t="s">
        <v>4212</v>
      </c>
      <c r="B1607" s="9">
        <f>VLOOKUP($A1607,Basis!$A:$P,4,FALSE)</f>
        <v>52.268045000000001</v>
      </c>
      <c r="C1607" s="9">
        <f>VLOOKUP($A1607,Basis!$A:$P,5,FALSE)</f>
        <v>5.1904789999999998</v>
      </c>
      <c r="D1607" s="9" t="str">
        <f>VLOOKUP($A1607,Basis!$A:$P,6,FALSE)</f>
        <v>Betje Wolfflaan</v>
      </c>
      <c r="E1607" s="9" t="str">
        <f>VLOOKUP($A1607,Basis!$A:$P,7,FALSE)</f>
        <v>88</v>
      </c>
      <c r="F1607" s="9" t="str">
        <f>VLOOKUP($A1607,Basis!$A:$P,8,FALSE)</f>
        <v>1403HA</v>
      </c>
      <c r="G1607" s="9" t="str">
        <f>VLOOKUP($A1607,Basis!$A:$P,9,FALSE)</f>
        <v>Bussum</v>
      </c>
      <c r="H1607" s="9" t="str">
        <f>VLOOKUP($A1607,Basis!$A:$P,11,FALSE)</f>
        <v>GFT</v>
      </c>
      <c r="I1607" s="9" t="str">
        <f>VLOOKUP($A1607,Basis!$A:$P,13,FALSE)</f>
        <v>Bovengronds</v>
      </c>
      <c r="J1607" s="9" t="str">
        <f>VLOOKUP($A1607,Basis!$A:$P,16,FALSE)</f>
        <v>MCBG242021</v>
      </c>
    </row>
    <row r="1608" spans="1:10" x14ac:dyDescent="0.25">
      <c r="A1608" s="9" t="s">
        <v>4786</v>
      </c>
      <c r="B1608" s="9">
        <f>VLOOKUP($A1608,Basis!$A:$P,4,FALSE)</f>
        <v>52.268045000000001</v>
      </c>
      <c r="C1608" s="9">
        <f>VLOOKUP($A1608,Basis!$A:$P,5,FALSE)</f>
        <v>5.1904789999999998</v>
      </c>
      <c r="D1608" s="9" t="str">
        <f>VLOOKUP($A1608,Basis!$A:$P,6,FALSE)</f>
        <v>Betje Wolfflaan</v>
      </c>
      <c r="E1608" s="9" t="str">
        <f>VLOOKUP($A1608,Basis!$A:$P,7,FALSE)</f>
        <v>88</v>
      </c>
      <c r="F1608" s="9" t="str">
        <f>VLOOKUP($A1608,Basis!$A:$P,8,FALSE)</f>
        <v>1403HA</v>
      </c>
      <c r="G1608" s="9" t="str">
        <f>VLOOKUP($A1608,Basis!$A:$P,9,FALSE)</f>
        <v>Bussum</v>
      </c>
      <c r="H1608" s="9" t="str">
        <f>VLOOKUP($A1608,Basis!$A:$P,11,FALSE)</f>
        <v>OPK</v>
      </c>
      <c r="I1608" s="9" t="str">
        <f>VLOOKUP($A1608,Basis!$A:$P,13,FALSE)</f>
        <v>Ondergronds</v>
      </c>
      <c r="J1608" s="9" t="str">
        <f>VLOOKUP($A1608,Basis!$A:$P,16,FALSE)</f>
        <v>HMISOL2021</v>
      </c>
    </row>
    <row r="1609" spans="1:10" x14ac:dyDescent="0.25">
      <c r="A1609" s="9" t="s">
        <v>3666</v>
      </c>
      <c r="B1609" s="9">
        <f>VLOOKUP($A1609,Basis!$A:$P,4,FALSE)</f>
        <v>52.268045000000001</v>
      </c>
      <c r="C1609" s="9">
        <f>VLOOKUP($A1609,Basis!$A:$P,5,FALSE)</f>
        <v>5.1904789999999998</v>
      </c>
      <c r="D1609" s="9" t="str">
        <f>VLOOKUP($A1609,Basis!$A:$P,6,FALSE)</f>
        <v>Betje Wolfflaan</v>
      </c>
      <c r="E1609" s="9" t="str">
        <f>VLOOKUP($A1609,Basis!$A:$P,7,FALSE)</f>
        <v>88</v>
      </c>
      <c r="F1609" s="9" t="str">
        <f>VLOOKUP($A1609,Basis!$A:$P,8,FALSE)</f>
        <v>1403HA</v>
      </c>
      <c r="G1609" s="9" t="str">
        <f>VLOOKUP($A1609,Basis!$A:$P,9,FALSE)</f>
        <v>Bussum</v>
      </c>
      <c r="H1609" s="9" t="str">
        <f>VLOOKUP($A1609,Basis!$A:$P,11,FALSE)</f>
        <v>REST</v>
      </c>
      <c r="I1609" s="9" t="str">
        <f>VLOOKUP($A1609,Basis!$A:$P,13,FALSE)</f>
        <v>OGDUO</v>
      </c>
      <c r="J1609" s="9" t="str">
        <f>VLOOKUP($A1609,Basis!$A:$P,16,FALSE)</f>
        <v>HMIDUO2021</v>
      </c>
    </row>
    <row r="1610" spans="1:10" x14ac:dyDescent="0.25">
      <c r="A1610" s="9" t="s">
        <v>4823</v>
      </c>
      <c r="B1610" s="9">
        <f>VLOOKUP($A1610,Basis!$A:$P,4,FALSE)</f>
        <v>52.268045000000001</v>
      </c>
      <c r="C1610" s="9">
        <f>VLOOKUP($A1610,Basis!$A:$P,5,FALSE)</f>
        <v>5.1904789999999998</v>
      </c>
      <c r="D1610" s="9" t="str">
        <f>VLOOKUP($A1610,Basis!$A:$P,6,FALSE)</f>
        <v>Betje Wolfflaan</v>
      </c>
      <c r="E1610" s="9" t="str">
        <f>VLOOKUP($A1610,Basis!$A:$P,7,FALSE)</f>
        <v>88</v>
      </c>
      <c r="F1610" s="9" t="str">
        <f>VLOOKUP($A1610,Basis!$A:$P,8,FALSE)</f>
        <v>1403HA</v>
      </c>
      <c r="G1610" s="9" t="str">
        <f>VLOOKUP($A1610,Basis!$A:$P,9,FALSE)</f>
        <v>Bussum</v>
      </c>
      <c r="H1610" s="9" t="str">
        <f>VLOOKUP($A1610,Basis!$A:$P,11,FALSE)</f>
        <v>PMD</v>
      </c>
      <c r="I1610" s="9" t="str">
        <f>VLOOKUP($A1610,Basis!$A:$P,13,FALSE)</f>
        <v>OGDUO</v>
      </c>
      <c r="J1610" s="9" t="str">
        <f>VLOOKUP($A1610,Basis!$A:$P,16,FALSE)</f>
        <v>HMIDUO2021</v>
      </c>
    </row>
    <row r="1611" spans="1:10" x14ac:dyDescent="0.25">
      <c r="A1611" s="9" t="s">
        <v>1532</v>
      </c>
      <c r="B1611" s="9">
        <f>VLOOKUP($A1611,Basis!$A:$P,4,FALSE)</f>
        <v>52.268386</v>
      </c>
      <c r="C1611" s="9">
        <f>VLOOKUP($A1611,Basis!$A:$P,5,FALSE)</f>
        <v>5.1905729999999997</v>
      </c>
      <c r="D1611" s="9" t="str">
        <f>VLOOKUP($A1611,Basis!$A:$P,6,FALSE)</f>
        <v>Aagje Dekenlaan</v>
      </c>
      <c r="E1611" s="9" t="str">
        <f>VLOOKUP($A1611,Basis!$A:$P,7,FALSE)</f>
        <v>209</v>
      </c>
      <c r="F1611" s="9" t="str">
        <f>VLOOKUP($A1611,Basis!$A:$P,8,FALSE)</f>
        <v>1403HE</v>
      </c>
      <c r="G1611" s="9" t="str">
        <f>VLOOKUP($A1611,Basis!$A:$P,9,FALSE)</f>
        <v>Bussum</v>
      </c>
      <c r="H1611" s="9" t="str">
        <f>VLOOKUP($A1611,Basis!$A:$P,11,FALSE)</f>
        <v>GFT</v>
      </c>
      <c r="I1611" s="9" t="str">
        <f>VLOOKUP($A1611,Basis!$A:$P,13,FALSE)</f>
        <v>Bovengronds</v>
      </c>
      <c r="J1611" s="9" t="str">
        <f>VLOOKUP($A1611,Basis!$A:$P,16,FALSE)</f>
        <v>MCBG242022</v>
      </c>
    </row>
    <row r="1612" spans="1:10" x14ac:dyDescent="0.25">
      <c r="A1612" s="9" t="s">
        <v>4710</v>
      </c>
      <c r="B1612" s="9">
        <f>VLOOKUP($A1612,Basis!$A:$P,4,FALSE)</f>
        <v>52.268386</v>
      </c>
      <c r="C1612" s="9">
        <f>VLOOKUP($A1612,Basis!$A:$P,5,FALSE)</f>
        <v>5.1905729999999997</v>
      </c>
      <c r="D1612" s="9" t="str">
        <f>VLOOKUP($A1612,Basis!$A:$P,6,FALSE)</f>
        <v>Aagje Dekenlaan</v>
      </c>
      <c r="E1612" s="9" t="str">
        <f>VLOOKUP($A1612,Basis!$A:$P,7,FALSE)</f>
        <v>209</v>
      </c>
      <c r="F1612" s="9" t="str">
        <f>VLOOKUP($A1612,Basis!$A:$P,8,FALSE)</f>
        <v>1403HE</v>
      </c>
      <c r="G1612" s="9" t="str">
        <f>VLOOKUP($A1612,Basis!$A:$P,9,FALSE)</f>
        <v>Bussum</v>
      </c>
      <c r="H1612" s="9" t="str">
        <f>VLOOKUP($A1612,Basis!$A:$P,11,FALSE)</f>
        <v>REST</v>
      </c>
      <c r="I1612" s="9" t="str">
        <f>VLOOKUP($A1612,Basis!$A:$P,13,FALSE)</f>
        <v>OGDUO</v>
      </c>
      <c r="J1612" s="9" t="str">
        <f>VLOOKUP($A1612,Basis!$A:$P,16,FALSE)</f>
        <v>HMIDUO2022</v>
      </c>
    </row>
    <row r="1613" spans="1:10" x14ac:dyDescent="0.25">
      <c r="A1613" s="9" t="s">
        <v>4720</v>
      </c>
      <c r="B1613" s="9">
        <f>VLOOKUP($A1613,Basis!$A:$P,4,FALSE)</f>
        <v>52.268386</v>
      </c>
      <c r="C1613" s="9">
        <f>VLOOKUP($A1613,Basis!$A:$P,5,FALSE)</f>
        <v>5.1905729999999997</v>
      </c>
      <c r="D1613" s="9" t="str">
        <f>VLOOKUP($A1613,Basis!$A:$P,6,FALSE)</f>
        <v>Aagje Dekenlaan</v>
      </c>
      <c r="E1613" s="9" t="str">
        <f>VLOOKUP($A1613,Basis!$A:$P,7,FALSE)</f>
        <v>209</v>
      </c>
      <c r="F1613" s="9" t="str">
        <f>VLOOKUP($A1613,Basis!$A:$P,8,FALSE)</f>
        <v>1403HE</v>
      </c>
      <c r="G1613" s="9" t="str">
        <f>VLOOKUP($A1613,Basis!$A:$P,9,FALSE)</f>
        <v>Bussum</v>
      </c>
      <c r="H1613" s="9" t="str">
        <f>VLOOKUP($A1613,Basis!$A:$P,11,FALSE)</f>
        <v>PMD</v>
      </c>
      <c r="I1613" s="9" t="str">
        <f>VLOOKUP($A1613,Basis!$A:$P,13,FALSE)</f>
        <v>OGDUO</v>
      </c>
      <c r="J1613" s="9" t="str">
        <f>VLOOKUP($A1613,Basis!$A:$P,16,FALSE)</f>
        <v>HMIDUO2022</v>
      </c>
    </row>
    <row r="1614" spans="1:10" x14ac:dyDescent="0.25">
      <c r="A1614" s="9" t="s">
        <v>1499</v>
      </c>
      <c r="B1614" s="9">
        <f>VLOOKUP($A1614,Basis!$A:$P,4,FALSE)</f>
        <v>52.267665863037102</v>
      </c>
      <c r="C1614" s="9">
        <f>VLOOKUP($A1614,Basis!$A:$P,5,FALSE)</f>
        <v>5.1906185150146502</v>
      </c>
      <c r="D1614" s="9" t="str">
        <f>VLOOKUP($A1614,Basis!$A:$P,6,FALSE)</f>
        <v>Aagje Dekenlaan</v>
      </c>
      <c r="E1614" s="9" t="str">
        <f>VLOOKUP($A1614,Basis!$A:$P,7,FALSE)</f>
        <v>4</v>
      </c>
      <c r="F1614" s="9" t="str">
        <f>VLOOKUP($A1614,Basis!$A:$P,8,FALSE)</f>
        <v>1403HH</v>
      </c>
      <c r="G1614" s="9" t="str">
        <f>VLOOKUP($A1614,Basis!$A:$P,9,FALSE)</f>
        <v>Bussum</v>
      </c>
      <c r="H1614" s="9" t="str">
        <f>VLOOKUP($A1614,Basis!$A:$P,11,FALSE)</f>
        <v>GFT</v>
      </c>
      <c r="I1614" s="9" t="str">
        <f>VLOOKUP($A1614,Basis!$A:$P,13,FALSE)</f>
        <v>Bovengronds</v>
      </c>
      <c r="J1614" s="9" t="str">
        <f>VLOOKUP($A1614,Basis!$A:$P,16,FALSE)</f>
        <v>MCBG242019</v>
      </c>
    </row>
    <row r="1615" spans="1:10" x14ac:dyDescent="0.25">
      <c r="A1615" s="9" t="s">
        <v>3002</v>
      </c>
      <c r="B1615" s="9">
        <f>VLOOKUP($A1615,Basis!$A:$P,4,FALSE)</f>
        <v>52.267665225129797</v>
      </c>
      <c r="C1615" s="9">
        <f>VLOOKUP($A1615,Basis!$A:$P,5,FALSE)</f>
        <v>5.1906184293378104</v>
      </c>
      <c r="D1615" s="9" t="str">
        <f>VLOOKUP($A1615,Basis!$A:$P,6,FALSE)</f>
        <v>Aagje Dekenlaan</v>
      </c>
      <c r="E1615" s="9" t="str">
        <f>VLOOKUP($A1615,Basis!$A:$P,7,FALSE)</f>
        <v>4</v>
      </c>
      <c r="F1615" s="9" t="str">
        <f>VLOOKUP($A1615,Basis!$A:$P,8,FALSE)</f>
        <v>1403HH</v>
      </c>
      <c r="G1615" s="9" t="str">
        <f>VLOOKUP($A1615,Basis!$A:$P,9,FALSE)</f>
        <v>Bussum</v>
      </c>
      <c r="H1615" s="9" t="str">
        <f>VLOOKUP($A1615,Basis!$A:$P,11,FALSE)</f>
        <v>REST</v>
      </c>
      <c r="I1615" s="9" t="str">
        <f>VLOOKUP($A1615,Basis!$A:$P,13,FALSE)</f>
        <v>OGDUO</v>
      </c>
      <c r="J1615" s="9" t="str">
        <f>VLOOKUP($A1615,Basis!$A:$P,16,FALSE)</f>
        <v>HMIDUO2019</v>
      </c>
    </row>
    <row r="1616" spans="1:10" x14ac:dyDescent="0.25">
      <c r="A1616" s="9" t="s">
        <v>1065</v>
      </c>
      <c r="B1616" s="9">
        <f>VLOOKUP($A1616,Basis!$A:$P,4,FALSE)</f>
        <v>52.267665863037102</v>
      </c>
      <c r="C1616" s="9">
        <f>VLOOKUP($A1616,Basis!$A:$P,5,FALSE)</f>
        <v>5.1906185150146502</v>
      </c>
      <c r="D1616" s="9" t="str">
        <f>VLOOKUP($A1616,Basis!$A:$P,6,FALSE)</f>
        <v>Aagje Dekenlaan</v>
      </c>
      <c r="E1616" s="9" t="str">
        <f>VLOOKUP($A1616,Basis!$A:$P,7,FALSE)</f>
        <v>4</v>
      </c>
      <c r="F1616" s="9" t="str">
        <f>VLOOKUP($A1616,Basis!$A:$P,8,FALSE)</f>
        <v>1403HH</v>
      </c>
      <c r="G1616" s="9" t="str">
        <f>VLOOKUP($A1616,Basis!$A:$P,9,FALSE)</f>
        <v>Bussum</v>
      </c>
      <c r="H1616" s="9" t="str">
        <f>VLOOKUP($A1616,Basis!$A:$P,11,FALSE)</f>
        <v>PMD</v>
      </c>
      <c r="I1616" s="9" t="str">
        <f>VLOOKUP($A1616,Basis!$A:$P,13,FALSE)</f>
        <v>OGDUO</v>
      </c>
      <c r="J1616" s="9" t="str">
        <f>VLOOKUP($A1616,Basis!$A:$P,16,FALSE)</f>
        <v>HMIDUO2019</v>
      </c>
    </row>
    <row r="1617" spans="1:10" x14ac:dyDescent="0.25">
      <c r="A1617" s="9" t="s">
        <v>1443</v>
      </c>
      <c r="B1617" s="9">
        <f>VLOOKUP($A1617,Basis!$A:$P,4,FALSE)</f>
        <v>52.267295837402301</v>
      </c>
      <c r="C1617" s="9">
        <f>VLOOKUP($A1617,Basis!$A:$P,5,FALSE)</f>
        <v>5.1907939910888699</v>
      </c>
      <c r="D1617" s="9" t="str">
        <f>VLOOKUP($A1617,Basis!$A:$P,6,FALSE)</f>
        <v>Aagje Dekenlaan</v>
      </c>
      <c r="E1617" s="9" t="str">
        <f>VLOOKUP($A1617,Basis!$A:$P,7,FALSE)</f>
        <v>52</v>
      </c>
      <c r="F1617" s="9" t="str">
        <f>VLOOKUP($A1617,Basis!$A:$P,8,FALSE)</f>
        <v>1403HJ</v>
      </c>
      <c r="G1617" s="9" t="str">
        <f>VLOOKUP($A1617,Basis!$A:$P,9,FALSE)</f>
        <v>Bussum</v>
      </c>
      <c r="H1617" s="9" t="str">
        <f>VLOOKUP($A1617,Basis!$A:$P,11,FALSE)</f>
        <v>GFT</v>
      </c>
      <c r="I1617" s="9" t="str">
        <f>VLOOKUP($A1617,Basis!$A:$P,13,FALSE)</f>
        <v>Bovengronds</v>
      </c>
      <c r="J1617" s="9" t="str">
        <f>VLOOKUP($A1617,Basis!$A:$P,16,FALSE)</f>
        <v>MCBG242019</v>
      </c>
    </row>
    <row r="1618" spans="1:10" x14ac:dyDescent="0.25">
      <c r="A1618" s="9" t="s">
        <v>3042</v>
      </c>
      <c r="B1618" s="9">
        <f>VLOOKUP($A1618,Basis!$A:$P,4,FALSE)</f>
        <v>52.267294870738198</v>
      </c>
      <c r="C1618" s="9">
        <f>VLOOKUP($A1618,Basis!$A:$P,5,FALSE)</f>
        <v>5.1907941140282796</v>
      </c>
      <c r="D1618" s="9" t="str">
        <f>VLOOKUP($A1618,Basis!$A:$P,6,FALSE)</f>
        <v>Aagje Dekenlaan</v>
      </c>
      <c r="E1618" s="9" t="str">
        <f>VLOOKUP($A1618,Basis!$A:$P,7,FALSE)</f>
        <v>52</v>
      </c>
      <c r="F1618" s="9" t="str">
        <f>VLOOKUP($A1618,Basis!$A:$P,8,FALSE)</f>
        <v>1403HJ</v>
      </c>
      <c r="G1618" s="9" t="str">
        <f>VLOOKUP($A1618,Basis!$A:$P,9,FALSE)</f>
        <v>Bussum</v>
      </c>
      <c r="H1618" s="9" t="str">
        <f>VLOOKUP($A1618,Basis!$A:$P,11,FALSE)</f>
        <v>REST</v>
      </c>
      <c r="I1618" s="9" t="str">
        <f>VLOOKUP($A1618,Basis!$A:$P,13,FALSE)</f>
        <v>OGDUO</v>
      </c>
      <c r="J1618" s="9" t="str">
        <f>VLOOKUP($A1618,Basis!$A:$P,16,FALSE)</f>
        <v>HMIDUO2019</v>
      </c>
    </row>
    <row r="1619" spans="1:10" x14ac:dyDescent="0.25">
      <c r="A1619" s="9" t="s">
        <v>1118</v>
      </c>
      <c r="B1619" s="9">
        <f>VLOOKUP($A1619,Basis!$A:$P,4,FALSE)</f>
        <v>52.267295837402301</v>
      </c>
      <c r="C1619" s="9">
        <f>VLOOKUP($A1619,Basis!$A:$P,5,FALSE)</f>
        <v>5.1907939910888699</v>
      </c>
      <c r="D1619" s="9" t="str">
        <f>VLOOKUP($A1619,Basis!$A:$P,6,FALSE)</f>
        <v>Aagje Dekenlaan</v>
      </c>
      <c r="E1619" s="9" t="str">
        <f>VLOOKUP($A1619,Basis!$A:$P,7,FALSE)</f>
        <v>52</v>
      </c>
      <c r="F1619" s="9" t="str">
        <f>VLOOKUP($A1619,Basis!$A:$P,8,FALSE)</f>
        <v>1403HJ</v>
      </c>
      <c r="G1619" s="9" t="str">
        <f>VLOOKUP($A1619,Basis!$A:$P,9,FALSE)</f>
        <v>Bussum</v>
      </c>
      <c r="H1619" s="9" t="str">
        <f>VLOOKUP($A1619,Basis!$A:$P,11,FALSE)</f>
        <v>PMD</v>
      </c>
      <c r="I1619" s="9" t="str">
        <f>VLOOKUP($A1619,Basis!$A:$P,13,FALSE)</f>
        <v>OGDUO</v>
      </c>
      <c r="J1619" s="9" t="str">
        <f>VLOOKUP($A1619,Basis!$A:$P,16,FALSE)</f>
        <v>HMIDUO2019</v>
      </c>
    </row>
    <row r="1620" spans="1:10" x14ac:dyDescent="0.25">
      <c r="A1620" s="9" t="s">
        <v>664</v>
      </c>
      <c r="B1620" s="9">
        <f>VLOOKUP($A1620,Basis!$A:$P,4,FALSE)</f>
        <v>52.2660942077637</v>
      </c>
      <c r="C1620" s="9">
        <f>VLOOKUP($A1620,Basis!$A:$P,5,FALSE)</f>
        <v>5.1907234191894496</v>
      </c>
      <c r="D1620" s="9" t="str">
        <f>VLOOKUP($A1620,Basis!$A:$P,6,FALSE)</f>
        <v>Anne Franklaan</v>
      </c>
      <c r="E1620" s="9" t="str">
        <f>VLOOKUP($A1620,Basis!$A:$P,7,FALSE)</f>
        <v>299</v>
      </c>
      <c r="F1620" s="9" t="str">
        <f>VLOOKUP($A1620,Basis!$A:$P,8,FALSE)</f>
        <v>1403HP</v>
      </c>
      <c r="G1620" s="9" t="str">
        <f>VLOOKUP($A1620,Basis!$A:$P,9,FALSE)</f>
        <v>Bussum</v>
      </c>
      <c r="H1620" s="9" t="str">
        <f>VLOOKUP($A1620,Basis!$A:$P,11,FALSE)</f>
        <v>GFT</v>
      </c>
      <c r="I1620" s="9" t="str">
        <f>VLOOKUP($A1620,Basis!$A:$P,13,FALSE)</f>
        <v>Bovengronds</v>
      </c>
      <c r="J1620" s="9" t="str">
        <f>VLOOKUP($A1620,Basis!$A:$P,16,FALSE)</f>
        <v>MCBG242019</v>
      </c>
    </row>
    <row r="1621" spans="1:10" x14ac:dyDescent="0.25">
      <c r="A1621" s="9" t="s">
        <v>1598</v>
      </c>
      <c r="B1621" s="9">
        <f>VLOOKUP($A1621,Basis!$A:$P,4,FALSE)</f>
        <v>52.2660942077637</v>
      </c>
      <c r="C1621" s="9">
        <f>VLOOKUP($A1621,Basis!$A:$P,5,FALSE)</f>
        <v>5.1907234191894496</v>
      </c>
      <c r="D1621" s="9" t="str">
        <f>VLOOKUP($A1621,Basis!$A:$P,6,FALSE)</f>
        <v>Anne Franklaan</v>
      </c>
      <c r="E1621" s="9" t="str">
        <f>VLOOKUP($A1621,Basis!$A:$P,7,FALSE)</f>
        <v>299</v>
      </c>
      <c r="F1621" s="9" t="str">
        <f>VLOOKUP($A1621,Basis!$A:$P,8,FALSE)</f>
        <v>1403HP</v>
      </c>
      <c r="G1621" s="9" t="str">
        <f>VLOOKUP($A1621,Basis!$A:$P,9,FALSE)</f>
        <v>Bussum</v>
      </c>
      <c r="H1621" s="9" t="str">
        <f>VLOOKUP($A1621,Basis!$A:$P,11,FALSE)</f>
        <v>OPK</v>
      </c>
      <c r="I1621" s="9" t="str">
        <f>VLOOKUP($A1621,Basis!$A:$P,13,FALSE)</f>
        <v>OGDUO</v>
      </c>
      <c r="J1621" s="9" t="str">
        <f>VLOOKUP($A1621,Basis!$A:$P,16,FALSE)</f>
        <v>HMIDUO2021</v>
      </c>
    </row>
    <row r="1622" spans="1:10" x14ac:dyDescent="0.25">
      <c r="A1622" s="9" t="s">
        <v>3008</v>
      </c>
      <c r="B1622" s="9">
        <f>VLOOKUP($A1622,Basis!$A:$P,4,FALSE)</f>
        <v>52.2660761839266</v>
      </c>
      <c r="C1622" s="9">
        <f>VLOOKUP($A1622,Basis!$A:$P,5,FALSE)</f>
        <v>5.1907225325752</v>
      </c>
      <c r="D1622" s="9" t="str">
        <f>VLOOKUP($A1622,Basis!$A:$P,6,FALSE)</f>
        <v>Anne Franklaan</v>
      </c>
      <c r="E1622" s="9" t="str">
        <f>VLOOKUP($A1622,Basis!$A:$P,7,FALSE)</f>
        <v>299</v>
      </c>
      <c r="F1622" s="9" t="str">
        <f>VLOOKUP($A1622,Basis!$A:$P,8,FALSE)</f>
        <v>1403HP</v>
      </c>
      <c r="G1622" s="9" t="str">
        <f>VLOOKUP($A1622,Basis!$A:$P,9,FALSE)</f>
        <v>Bussum</v>
      </c>
      <c r="H1622" s="9" t="str">
        <f>VLOOKUP($A1622,Basis!$A:$P,11,FALSE)</f>
        <v>REST</v>
      </c>
      <c r="I1622" s="9" t="str">
        <f>VLOOKUP($A1622,Basis!$A:$P,13,FALSE)</f>
        <v>OGDUO</v>
      </c>
      <c r="J1622" s="9" t="str">
        <f>VLOOKUP($A1622,Basis!$A:$P,16,FALSE)</f>
        <v>HMIDUO2019</v>
      </c>
    </row>
    <row r="1623" spans="1:10" x14ac:dyDescent="0.25">
      <c r="A1623" s="9" t="s">
        <v>1581</v>
      </c>
      <c r="B1623" s="9">
        <f>VLOOKUP($A1623,Basis!$A:$P,4,FALSE)</f>
        <v>52.2660942077637</v>
      </c>
      <c r="C1623" s="9">
        <f>VLOOKUP($A1623,Basis!$A:$P,5,FALSE)</f>
        <v>5.1907234191894496</v>
      </c>
      <c r="D1623" s="9" t="str">
        <f>VLOOKUP($A1623,Basis!$A:$P,6,FALSE)</f>
        <v>Anne Franklaan</v>
      </c>
      <c r="E1623" s="9" t="str">
        <f>VLOOKUP($A1623,Basis!$A:$P,7,FALSE)</f>
        <v>299</v>
      </c>
      <c r="F1623" s="9" t="str">
        <f>VLOOKUP($A1623,Basis!$A:$P,8,FALSE)</f>
        <v>1403HP</v>
      </c>
      <c r="G1623" s="9" t="str">
        <f>VLOOKUP($A1623,Basis!$A:$P,9,FALSE)</f>
        <v>Bussum</v>
      </c>
      <c r="H1623" s="9" t="str">
        <f>VLOOKUP($A1623,Basis!$A:$P,11,FALSE)</f>
        <v>REST</v>
      </c>
      <c r="I1623" s="9" t="str">
        <f>VLOOKUP($A1623,Basis!$A:$P,13,FALSE)</f>
        <v>OGDUO</v>
      </c>
      <c r="J1623" s="9" t="str">
        <f>VLOOKUP($A1623,Basis!$A:$P,16,FALSE)</f>
        <v>HMIDUO2019</v>
      </c>
    </row>
    <row r="1624" spans="1:10" x14ac:dyDescent="0.25">
      <c r="A1624" s="9" t="s">
        <v>3006</v>
      </c>
      <c r="B1624" s="9">
        <f>VLOOKUP($A1624,Basis!$A:$P,4,FALSE)</f>
        <v>52.266095294665803</v>
      </c>
      <c r="C1624" s="9">
        <f>VLOOKUP($A1624,Basis!$A:$P,5,FALSE)</f>
        <v>5.1907235384035797</v>
      </c>
      <c r="D1624" s="9" t="str">
        <f>VLOOKUP($A1624,Basis!$A:$P,6,FALSE)</f>
        <v>Anne Franklaan</v>
      </c>
      <c r="E1624" s="9" t="str">
        <f>VLOOKUP($A1624,Basis!$A:$P,7,FALSE)</f>
        <v>299</v>
      </c>
      <c r="F1624" s="9" t="str">
        <f>VLOOKUP($A1624,Basis!$A:$P,8,FALSE)</f>
        <v>1403HP</v>
      </c>
      <c r="G1624" s="9" t="str">
        <f>VLOOKUP($A1624,Basis!$A:$P,9,FALSE)</f>
        <v>Bussum</v>
      </c>
      <c r="H1624" s="9" t="str">
        <f>VLOOKUP($A1624,Basis!$A:$P,11,FALSE)</f>
        <v>PMD</v>
      </c>
      <c r="I1624" s="9" t="str">
        <f>VLOOKUP($A1624,Basis!$A:$P,13,FALSE)</f>
        <v>OGDUO</v>
      </c>
      <c r="J1624" s="9" t="str">
        <f>VLOOKUP($A1624,Basis!$A:$P,16,FALSE)</f>
        <v>HMIDUO2019</v>
      </c>
    </row>
    <row r="1625" spans="1:10" x14ac:dyDescent="0.25">
      <c r="A1625" s="9" t="s">
        <v>2805</v>
      </c>
      <c r="B1625" s="9">
        <f>VLOOKUP($A1625,Basis!$A:$P,4,FALSE)</f>
        <v>52.266598460313197</v>
      </c>
      <c r="C1625" s="9">
        <f>VLOOKUP($A1625,Basis!$A:$P,5,FALSE)</f>
        <v>5.1916509959895096</v>
      </c>
      <c r="D1625" s="9" t="str">
        <f>VLOOKUP($A1625,Basis!$A:$P,6,FALSE)</f>
        <v>Anne Franklaan</v>
      </c>
      <c r="E1625" s="9" t="str">
        <f>VLOOKUP($A1625,Basis!$A:$P,7,FALSE)</f>
        <v>182</v>
      </c>
      <c r="F1625" s="9" t="str">
        <f>VLOOKUP($A1625,Basis!$A:$P,8,FALSE)</f>
        <v>1403HW</v>
      </c>
      <c r="G1625" s="9" t="str">
        <f>VLOOKUP($A1625,Basis!$A:$P,9,FALSE)</f>
        <v>Bussum</v>
      </c>
      <c r="H1625" s="9" t="str">
        <f>VLOOKUP($A1625,Basis!$A:$P,11,FALSE)</f>
        <v>REST</v>
      </c>
      <c r="I1625" s="9" t="str">
        <f>VLOOKUP($A1625,Basis!$A:$P,13,FALSE)</f>
        <v>Ondergronds</v>
      </c>
      <c r="J1625" s="9" t="str">
        <f>VLOOKUP($A1625,Basis!$A:$P,16,FALSE)</f>
        <v>BAMRUB2012</v>
      </c>
    </row>
    <row r="1626" spans="1:10" x14ac:dyDescent="0.25">
      <c r="A1626" s="9" t="s">
        <v>3217</v>
      </c>
      <c r="B1626" s="9">
        <f>VLOOKUP($A1626,Basis!$A:$P,4,FALSE)</f>
        <v>52.266582828063797</v>
      </c>
      <c r="C1626" s="9">
        <f>VLOOKUP($A1626,Basis!$A:$P,5,FALSE)</f>
        <v>5.1916355732876696</v>
      </c>
      <c r="D1626" s="9" t="str">
        <f>VLOOKUP($A1626,Basis!$A:$P,6,FALSE)</f>
        <v>Anne Franklaan</v>
      </c>
      <c r="E1626" s="9" t="str">
        <f>VLOOKUP($A1626,Basis!$A:$P,7,FALSE)</f>
        <v>182</v>
      </c>
      <c r="F1626" s="9" t="str">
        <f>VLOOKUP($A1626,Basis!$A:$P,8,FALSE)</f>
        <v>1403HW</v>
      </c>
      <c r="G1626" s="9" t="str">
        <f>VLOOKUP($A1626,Basis!$A:$P,9,FALSE)</f>
        <v>Bussum</v>
      </c>
      <c r="H1626" s="9" t="str">
        <f>VLOOKUP($A1626,Basis!$A:$P,11,FALSE)</f>
        <v>PMD</v>
      </c>
      <c r="I1626" s="9" t="str">
        <f>VLOOKUP($A1626,Basis!$A:$P,13,FALSE)</f>
        <v>Ondergronds</v>
      </c>
      <c r="J1626" s="9" t="str">
        <f>VLOOKUP($A1626,Basis!$A:$P,16,FALSE)</f>
        <v>HMISOL2017</v>
      </c>
    </row>
    <row r="1627" spans="1:10" x14ac:dyDescent="0.25">
      <c r="A1627" s="9" t="s">
        <v>4273</v>
      </c>
      <c r="B1627" s="9">
        <f>VLOOKUP($A1627,Basis!$A:$P,4,FALSE)</f>
        <v>52.266360800000001</v>
      </c>
      <c r="C1627" s="9">
        <f>VLOOKUP($A1627,Basis!$A:$P,5,FALSE)</f>
        <v>5.1833435000000003</v>
      </c>
      <c r="D1627" s="9" t="str">
        <f>VLOOKUP($A1627,Basis!$A:$P,6,FALSE)</f>
        <v>Aaltje Noordewierlaan</v>
      </c>
      <c r="E1627" s="9" t="str">
        <f>VLOOKUP($A1627,Basis!$A:$P,7,FALSE)</f>
        <v>3</v>
      </c>
      <c r="F1627" s="9" t="str">
        <f>VLOOKUP($A1627,Basis!$A:$P,8,FALSE)</f>
        <v>1403JA</v>
      </c>
      <c r="G1627" s="9" t="str">
        <f>VLOOKUP($A1627,Basis!$A:$P,9,FALSE)</f>
        <v>Bussum</v>
      </c>
      <c r="H1627" s="9" t="str">
        <f>VLOOKUP($A1627,Basis!$A:$P,11,FALSE)</f>
        <v>GFT</v>
      </c>
      <c r="I1627" s="9" t="str">
        <f>VLOOKUP($A1627,Basis!$A:$P,13,FALSE)</f>
        <v>Bovengronds</v>
      </c>
      <c r="J1627" s="9" t="str">
        <f>VLOOKUP($A1627,Basis!$A:$P,16,FALSE)</f>
        <v>MCBG242022</v>
      </c>
    </row>
    <row r="1628" spans="1:10" x14ac:dyDescent="0.25">
      <c r="A1628" s="9" t="s">
        <v>4609</v>
      </c>
      <c r="B1628" s="9">
        <f>VLOOKUP($A1628,Basis!$A:$P,4,FALSE)</f>
        <v>52.266308000000002</v>
      </c>
      <c r="C1628" s="9">
        <f>VLOOKUP($A1628,Basis!$A:$P,5,FALSE)</f>
        <v>5.1833435000000003</v>
      </c>
      <c r="D1628" s="9" t="str">
        <f>VLOOKUP($A1628,Basis!$A:$P,6,FALSE)</f>
        <v>Aaltje Noordewierlaan</v>
      </c>
      <c r="E1628" s="9" t="str">
        <f>VLOOKUP($A1628,Basis!$A:$P,7,FALSE)</f>
        <v>3</v>
      </c>
      <c r="F1628" s="9" t="str">
        <f>VLOOKUP($A1628,Basis!$A:$P,8,FALSE)</f>
        <v>1403JA</v>
      </c>
      <c r="G1628" s="9" t="str">
        <f>VLOOKUP($A1628,Basis!$A:$P,9,FALSE)</f>
        <v>Bussum</v>
      </c>
      <c r="H1628" s="9" t="str">
        <f>VLOOKUP($A1628,Basis!$A:$P,11,FALSE)</f>
        <v>GFT</v>
      </c>
      <c r="I1628" s="9" t="str">
        <f>VLOOKUP($A1628,Basis!$A:$P,13,FALSE)</f>
        <v>Bovengronds</v>
      </c>
      <c r="J1628" s="9" t="str">
        <f>VLOOKUP($A1628,Basis!$A:$P,16,FALSE)</f>
        <v>MCBG242022</v>
      </c>
    </row>
    <row r="1629" spans="1:10" x14ac:dyDescent="0.25">
      <c r="A1629" s="9" t="s">
        <v>4758</v>
      </c>
      <c r="B1629" s="9">
        <f>VLOOKUP($A1629,Basis!$A:$P,4,FALSE)</f>
        <v>52.266360800000001</v>
      </c>
      <c r="C1629" s="9">
        <f>VLOOKUP($A1629,Basis!$A:$P,5,FALSE)</f>
        <v>5.1833435000000003</v>
      </c>
      <c r="D1629" s="9" t="str">
        <f>VLOOKUP($A1629,Basis!$A:$P,6,FALSE)</f>
        <v>Aaltje Noordewierlaan</v>
      </c>
      <c r="E1629" s="9" t="str">
        <f>VLOOKUP($A1629,Basis!$A:$P,7,FALSE)</f>
        <v>3</v>
      </c>
      <c r="F1629" s="9" t="str">
        <f>VLOOKUP($A1629,Basis!$A:$P,8,FALSE)</f>
        <v>1403JA</v>
      </c>
      <c r="G1629" s="9" t="str">
        <f>VLOOKUP($A1629,Basis!$A:$P,9,FALSE)</f>
        <v>Bussum</v>
      </c>
      <c r="H1629" s="9" t="str">
        <f>VLOOKUP($A1629,Basis!$A:$P,11,FALSE)</f>
        <v>OPK</v>
      </c>
      <c r="I1629" s="9" t="str">
        <f>VLOOKUP($A1629,Basis!$A:$P,13,FALSE)</f>
        <v>Ondergronds</v>
      </c>
      <c r="J1629" s="9" t="str">
        <f>VLOOKUP($A1629,Basis!$A:$P,16,FALSE)</f>
        <v>HMISOL2022</v>
      </c>
    </row>
    <row r="1630" spans="1:10" x14ac:dyDescent="0.25">
      <c r="A1630" s="9" t="s">
        <v>3638</v>
      </c>
      <c r="B1630" s="9">
        <f>VLOOKUP($A1630,Basis!$A:$P,4,FALSE)</f>
        <v>52.266360800000001</v>
      </c>
      <c r="C1630" s="9">
        <f>VLOOKUP($A1630,Basis!$A:$P,5,FALSE)</f>
        <v>5.1833435000000003</v>
      </c>
      <c r="D1630" s="9" t="str">
        <f>VLOOKUP($A1630,Basis!$A:$P,6,FALSE)</f>
        <v>Aaltje Noordewierlaan</v>
      </c>
      <c r="E1630" s="9" t="str">
        <f>VLOOKUP($A1630,Basis!$A:$P,7,FALSE)</f>
        <v>3</v>
      </c>
      <c r="F1630" s="9" t="str">
        <f>VLOOKUP($A1630,Basis!$A:$P,8,FALSE)</f>
        <v>1403JA</v>
      </c>
      <c r="G1630" s="9" t="str">
        <f>VLOOKUP($A1630,Basis!$A:$P,9,FALSE)</f>
        <v>Bussum</v>
      </c>
      <c r="H1630" s="9" t="str">
        <f>VLOOKUP($A1630,Basis!$A:$P,11,FALSE)</f>
        <v>REST</v>
      </c>
      <c r="I1630" s="9" t="str">
        <f>VLOOKUP($A1630,Basis!$A:$P,13,FALSE)</f>
        <v>OGDUO</v>
      </c>
      <c r="J1630" s="9" t="str">
        <f>VLOOKUP($A1630,Basis!$A:$P,16,FALSE)</f>
        <v>HMIDUO2022</v>
      </c>
    </row>
    <row r="1631" spans="1:10" x14ac:dyDescent="0.25">
      <c r="A1631" s="9" t="s">
        <v>4886</v>
      </c>
      <c r="B1631" s="9">
        <f>VLOOKUP($A1631,Basis!$A:$P,4,FALSE)</f>
        <v>52.266360800000001</v>
      </c>
      <c r="C1631" s="9">
        <f>VLOOKUP($A1631,Basis!$A:$P,5,FALSE)</f>
        <v>5.1833435000000003</v>
      </c>
      <c r="D1631" s="9" t="str">
        <f>VLOOKUP($A1631,Basis!$A:$P,6,FALSE)</f>
        <v>Aaltje Noordewierlaan</v>
      </c>
      <c r="E1631" s="9" t="str">
        <f>VLOOKUP($A1631,Basis!$A:$P,7,FALSE)</f>
        <v>3</v>
      </c>
      <c r="F1631" s="9" t="str">
        <f>VLOOKUP($A1631,Basis!$A:$P,8,FALSE)</f>
        <v>1403JA</v>
      </c>
      <c r="G1631" s="9" t="str">
        <f>VLOOKUP($A1631,Basis!$A:$P,9,FALSE)</f>
        <v>Bussum</v>
      </c>
      <c r="H1631" s="9" t="str">
        <f>VLOOKUP($A1631,Basis!$A:$P,11,FALSE)</f>
        <v>PMD</v>
      </c>
      <c r="I1631" s="9" t="str">
        <f>VLOOKUP($A1631,Basis!$A:$P,13,FALSE)</f>
        <v>OGDUO</v>
      </c>
      <c r="J1631" s="9" t="str">
        <f>VLOOKUP($A1631,Basis!$A:$P,16,FALSE)</f>
        <v>HMIDUO2022</v>
      </c>
    </row>
    <row r="1632" spans="1:10" x14ac:dyDescent="0.25">
      <c r="A1632" s="9" t="s">
        <v>6091</v>
      </c>
      <c r="B1632" s="9">
        <f>VLOOKUP($A1632,Basis!$A:$P,4,FALSE)</f>
        <v>52.266280999999999</v>
      </c>
      <c r="C1632" s="9">
        <f>VLOOKUP($A1632,Basis!$A:$P,5,FALSE)</f>
        <v>5.1863349999999997</v>
      </c>
      <c r="D1632" s="9" t="str">
        <f>VLOOKUP($A1632,Basis!$A:$P,6,FALSE)</f>
        <v>Aaltje Noordewierlaan</v>
      </c>
      <c r="E1632" s="9" t="str">
        <f>VLOOKUP($A1632,Basis!$A:$P,7,FALSE)</f>
        <v>42</v>
      </c>
      <c r="F1632" s="9" t="str">
        <f>VLOOKUP($A1632,Basis!$A:$P,8,FALSE)</f>
        <v>1403JD</v>
      </c>
      <c r="G1632" s="9" t="str">
        <f>VLOOKUP($A1632,Basis!$A:$P,9,FALSE)</f>
        <v>Bussum</v>
      </c>
      <c r="H1632" s="9" t="str">
        <f>VLOOKUP($A1632,Basis!$A:$P,11,FALSE)</f>
        <v>PMD</v>
      </c>
      <c r="I1632" s="9" t="str">
        <f>VLOOKUP($A1632,Basis!$A:$P,13,FALSE)</f>
        <v>Bovengronds</v>
      </c>
      <c r="J1632" s="9" t="str">
        <f>VLOOKUP($A1632,Basis!$A:$P,16,FALSE)</f>
        <v>BAMBOV2014</v>
      </c>
    </row>
    <row r="1633" spans="1:10" x14ac:dyDescent="0.25">
      <c r="A1633" s="9" t="s">
        <v>1497</v>
      </c>
      <c r="B1633" s="9">
        <f>VLOOKUP($A1633,Basis!$A:$P,4,FALSE)</f>
        <v>52.265270233154297</v>
      </c>
      <c r="C1633" s="9">
        <f>VLOOKUP($A1633,Basis!$A:$P,5,FALSE)</f>
        <v>5.1842193603515598</v>
      </c>
      <c r="D1633" s="9" t="str">
        <f>VLOOKUP($A1633,Basis!$A:$P,6,FALSE)</f>
        <v>Amaliagaarde</v>
      </c>
      <c r="E1633" s="9" t="str">
        <f>VLOOKUP($A1633,Basis!$A:$P,7,FALSE)</f>
        <v>72</v>
      </c>
      <c r="F1633" s="9" t="str">
        <f>VLOOKUP($A1633,Basis!$A:$P,8,FALSE)</f>
        <v>1403JJ</v>
      </c>
      <c r="G1633" s="9" t="str">
        <f>VLOOKUP($A1633,Basis!$A:$P,9,FALSE)</f>
        <v>Bussum</v>
      </c>
      <c r="H1633" s="9" t="str">
        <f>VLOOKUP($A1633,Basis!$A:$P,11,FALSE)</f>
        <v>GFT</v>
      </c>
      <c r="I1633" s="9" t="str">
        <f>VLOOKUP($A1633,Basis!$A:$P,13,FALSE)</f>
        <v>Bovengronds</v>
      </c>
      <c r="J1633" s="9" t="str">
        <f>VLOOKUP($A1633,Basis!$A:$P,16,FALSE)</f>
        <v>MCBG242019</v>
      </c>
    </row>
    <row r="1634" spans="1:10" x14ac:dyDescent="0.25">
      <c r="A1634" s="9" t="s">
        <v>262</v>
      </c>
      <c r="B1634" s="9">
        <f>VLOOKUP($A1634,Basis!$A:$P,4,FALSE)</f>
        <v>52.265270233154297</v>
      </c>
      <c r="C1634" s="9">
        <f>VLOOKUP($A1634,Basis!$A:$P,5,FALSE)</f>
        <v>5.1842193603515598</v>
      </c>
      <c r="D1634" s="9" t="str">
        <f>VLOOKUP($A1634,Basis!$A:$P,6,FALSE)</f>
        <v>Amaliagaarde</v>
      </c>
      <c r="E1634" s="9" t="str">
        <f>VLOOKUP($A1634,Basis!$A:$P,7,FALSE)</f>
        <v>72</v>
      </c>
      <c r="F1634" s="9" t="str">
        <f>VLOOKUP($A1634,Basis!$A:$P,8,FALSE)</f>
        <v>1403JJ</v>
      </c>
      <c r="G1634" s="9" t="str">
        <f>VLOOKUP($A1634,Basis!$A:$P,9,FALSE)</f>
        <v>Bussum</v>
      </c>
      <c r="H1634" s="9" t="str">
        <f>VLOOKUP($A1634,Basis!$A:$P,11,FALSE)</f>
        <v>OPK</v>
      </c>
      <c r="I1634" s="9" t="str">
        <f>VLOOKUP($A1634,Basis!$A:$P,13,FALSE)</f>
        <v>Ondergronds</v>
      </c>
      <c r="J1634" s="9" t="str">
        <f>VLOOKUP($A1634,Basis!$A:$P,16,FALSE)</f>
        <v>HMISOL2021</v>
      </c>
    </row>
    <row r="1635" spans="1:10" x14ac:dyDescent="0.25">
      <c r="A1635" s="9" t="s">
        <v>1591</v>
      </c>
      <c r="B1635" s="9">
        <f>VLOOKUP($A1635,Basis!$A:$P,4,FALSE)</f>
        <v>52.265270233154297</v>
      </c>
      <c r="C1635" s="9">
        <f>VLOOKUP($A1635,Basis!$A:$P,5,FALSE)</f>
        <v>5.1842193603515598</v>
      </c>
      <c r="D1635" s="9" t="str">
        <f>VLOOKUP($A1635,Basis!$A:$P,6,FALSE)</f>
        <v>Amaliagaarde</v>
      </c>
      <c r="E1635" s="9" t="str">
        <f>VLOOKUP($A1635,Basis!$A:$P,7,FALSE)</f>
        <v>72</v>
      </c>
      <c r="F1635" s="9" t="str">
        <f>VLOOKUP($A1635,Basis!$A:$P,8,FALSE)</f>
        <v>1403JJ</v>
      </c>
      <c r="G1635" s="9" t="str">
        <f>VLOOKUP($A1635,Basis!$A:$P,9,FALSE)</f>
        <v>Bussum</v>
      </c>
      <c r="H1635" s="9" t="str">
        <f>VLOOKUP($A1635,Basis!$A:$P,11,FALSE)</f>
        <v>REST</v>
      </c>
      <c r="I1635" s="9" t="str">
        <f>VLOOKUP($A1635,Basis!$A:$P,13,FALSE)</f>
        <v>OGDUO</v>
      </c>
      <c r="J1635" s="9" t="str">
        <f>VLOOKUP($A1635,Basis!$A:$P,16,FALSE)</f>
        <v>HMIDUO2019</v>
      </c>
    </row>
    <row r="1636" spans="1:10" x14ac:dyDescent="0.25">
      <c r="A1636" s="9" t="s">
        <v>3598</v>
      </c>
      <c r="B1636" s="9">
        <f>VLOOKUP($A1636,Basis!$A:$P,4,FALSE)</f>
        <v>52.265272066045803</v>
      </c>
      <c r="C1636" s="9">
        <f>VLOOKUP($A1636,Basis!$A:$P,5,FALSE)</f>
        <v>5.1842191815424599</v>
      </c>
      <c r="D1636" s="9" t="str">
        <f>VLOOKUP($A1636,Basis!$A:$P,6,FALSE)</f>
        <v>Amaliagaarde</v>
      </c>
      <c r="E1636" s="9" t="str">
        <f>VLOOKUP($A1636,Basis!$A:$P,7,FALSE)</f>
        <v>72</v>
      </c>
      <c r="F1636" s="9" t="str">
        <f>VLOOKUP($A1636,Basis!$A:$P,8,FALSE)</f>
        <v>1403JJ</v>
      </c>
      <c r="G1636" s="9" t="str">
        <f>VLOOKUP($A1636,Basis!$A:$P,9,FALSE)</f>
        <v>Bussum</v>
      </c>
      <c r="H1636" s="9" t="str">
        <f>VLOOKUP($A1636,Basis!$A:$P,11,FALSE)</f>
        <v>PMD</v>
      </c>
      <c r="I1636" s="9" t="str">
        <f>VLOOKUP($A1636,Basis!$A:$P,13,FALSE)</f>
        <v>OGDUO</v>
      </c>
      <c r="J1636" s="9" t="str">
        <f>VLOOKUP($A1636,Basis!$A:$P,16,FALSE)</f>
        <v>HMIDUO2021</v>
      </c>
    </row>
    <row r="1637" spans="1:10" x14ac:dyDescent="0.25">
      <c r="A1637" s="9" t="s">
        <v>1509</v>
      </c>
      <c r="B1637" s="9">
        <f>VLOOKUP($A1637,Basis!$A:$P,4,FALSE)</f>
        <v>52.265350341796903</v>
      </c>
      <c r="C1637" s="9">
        <f>VLOOKUP($A1637,Basis!$A:$P,5,FALSE)</f>
        <v>5.1855206489562997</v>
      </c>
      <c r="D1637" s="9" t="str">
        <f>VLOOKUP($A1637,Basis!$A:$P,6,FALSE)</f>
        <v>Barbaragaarde</v>
      </c>
      <c r="E1637" s="9" t="str">
        <f>VLOOKUP($A1637,Basis!$A:$P,7,FALSE)</f>
        <v>72</v>
      </c>
      <c r="F1637" s="9" t="str">
        <f>VLOOKUP($A1637,Basis!$A:$P,8,FALSE)</f>
        <v>1403JM</v>
      </c>
      <c r="G1637" s="9" t="str">
        <f>VLOOKUP($A1637,Basis!$A:$P,9,FALSE)</f>
        <v>Bussum</v>
      </c>
      <c r="H1637" s="9" t="str">
        <f>VLOOKUP($A1637,Basis!$A:$P,11,FALSE)</f>
        <v>GFT</v>
      </c>
      <c r="I1637" s="9" t="str">
        <f>VLOOKUP($A1637,Basis!$A:$P,13,FALSE)</f>
        <v>Bovengronds</v>
      </c>
      <c r="J1637" s="9" t="str">
        <f>VLOOKUP($A1637,Basis!$A:$P,16,FALSE)</f>
        <v>MCBG242019</v>
      </c>
    </row>
    <row r="1638" spans="1:10" x14ac:dyDescent="0.25">
      <c r="A1638" s="9" t="s">
        <v>2962</v>
      </c>
      <c r="B1638" s="9">
        <f>VLOOKUP($A1638,Basis!$A:$P,4,FALSE)</f>
        <v>52.265351275030802</v>
      </c>
      <c r="C1638" s="9">
        <f>VLOOKUP($A1638,Basis!$A:$P,5,FALSE)</f>
        <v>5.1855204720098396</v>
      </c>
      <c r="D1638" s="9" t="str">
        <f>VLOOKUP($A1638,Basis!$A:$P,6,FALSE)</f>
        <v>Barbaragaarde</v>
      </c>
      <c r="E1638" s="9" t="str">
        <f>VLOOKUP($A1638,Basis!$A:$P,7,FALSE)</f>
        <v>72</v>
      </c>
      <c r="F1638" s="9" t="str">
        <f>VLOOKUP($A1638,Basis!$A:$P,8,FALSE)</f>
        <v>1403JM</v>
      </c>
      <c r="G1638" s="9" t="str">
        <f>VLOOKUP($A1638,Basis!$A:$P,9,FALSE)</f>
        <v>Bussum</v>
      </c>
      <c r="H1638" s="9" t="str">
        <f>VLOOKUP($A1638,Basis!$A:$P,11,FALSE)</f>
        <v>OPK</v>
      </c>
      <c r="I1638" s="9" t="str">
        <f>VLOOKUP($A1638,Basis!$A:$P,13,FALSE)</f>
        <v>Ondergronds</v>
      </c>
      <c r="J1638" s="9" t="str">
        <f>VLOOKUP($A1638,Basis!$A:$P,16,FALSE)</f>
        <v>HMISOL2021</v>
      </c>
    </row>
    <row r="1639" spans="1:10" x14ac:dyDescent="0.25">
      <c r="A1639" s="9" t="s">
        <v>3664</v>
      </c>
      <c r="B1639" s="9">
        <f>VLOOKUP($A1639,Basis!$A:$P,4,FALSE)</f>
        <v>52.265351275030802</v>
      </c>
      <c r="C1639" s="9">
        <f>VLOOKUP($A1639,Basis!$A:$P,5,FALSE)</f>
        <v>5.1855204720098396</v>
      </c>
      <c r="D1639" s="9" t="str">
        <f>VLOOKUP($A1639,Basis!$A:$P,6,FALSE)</f>
        <v>Barbaragaarde</v>
      </c>
      <c r="E1639" s="9" t="str">
        <f>VLOOKUP($A1639,Basis!$A:$P,7,FALSE)</f>
        <v>72</v>
      </c>
      <c r="F1639" s="9" t="str">
        <f>VLOOKUP($A1639,Basis!$A:$P,8,FALSE)</f>
        <v>1403JM</v>
      </c>
      <c r="G1639" s="9" t="str">
        <f>VLOOKUP($A1639,Basis!$A:$P,9,FALSE)</f>
        <v>Bussum</v>
      </c>
      <c r="H1639" s="9" t="str">
        <f>VLOOKUP($A1639,Basis!$A:$P,11,FALSE)</f>
        <v>REST</v>
      </c>
      <c r="I1639" s="9" t="str">
        <f>VLOOKUP($A1639,Basis!$A:$P,13,FALSE)</f>
        <v>OGDUO</v>
      </c>
      <c r="J1639" s="9" t="str">
        <f>VLOOKUP($A1639,Basis!$A:$P,16,FALSE)</f>
        <v>HMIDUO2019</v>
      </c>
    </row>
    <row r="1640" spans="1:10" x14ac:dyDescent="0.25">
      <c r="A1640" s="9" t="s">
        <v>1589</v>
      </c>
      <c r="B1640" s="9">
        <f>VLOOKUP($A1640,Basis!$A:$P,4,FALSE)</f>
        <v>52.265350341796903</v>
      </c>
      <c r="C1640" s="9">
        <f>VLOOKUP($A1640,Basis!$A:$P,5,FALSE)</f>
        <v>5.1855206489562997</v>
      </c>
      <c r="D1640" s="9" t="str">
        <f>VLOOKUP($A1640,Basis!$A:$P,6,FALSE)</f>
        <v>Barbaragaarde</v>
      </c>
      <c r="E1640" s="9" t="str">
        <f>VLOOKUP($A1640,Basis!$A:$P,7,FALSE)</f>
        <v>72</v>
      </c>
      <c r="F1640" s="9" t="str">
        <f>VLOOKUP($A1640,Basis!$A:$P,8,FALSE)</f>
        <v>1403JM</v>
      </c>
      <c r="G1640" s="9" t="str">
        <f>VLOOKUP($A1640,Basis!$A:$P,9,FALSE)</f>
        <v>Bussum</v>
      </c>
      <c r="H1640" s="9" t="str">
        <f>VLOOKUP($A1640,Basis!$A:$P,11,FALSE)</f>
        <v>PMD</v>
      </c>
      <c r="I1640" s="9" t="str">
        <f>VLOOKUP($A1640,Basis!$A:$P,13,FALSE)</f>
        <v>OGDUO</v>
      </c>
      <c r="J1640" s="9" t="str">
        <f>VLOOKUP($A1640,Basis!$A:$P,16,FALSE)</f>
        <v>HMIDUO2021</v>
      </c>
    </row>
    <row r="1641" spans="1:10" x14ac:dyDescent="0.25">
      <c r="A1641" s="9" t="s">
        <v>1432</v>
      </c>
      <c r="B1641" s="9">
        <f>VLOOKUP($A1641,Basis!$A:$P,4,FALSE)</f>
        <v>52.265750885009801</v>
      </c>
      <c r="C1641" s="9">
        <f>VLOOKUP($A1641,Basis!$A:$P,5,FALSE)</f>
        <v>5.1869792938232404</v>
      </c>
      <c r="D1641" s="9" t="str">
        <f>VLOOKUP($A1641,Basis!$A:$P,6,FALSE)</f>
        <v>Claudiagaarde</v>
      </c>
      <c r="E1641" s="9" t="str">
        <f>VLOOKUP($A1641,Basis!$A:$P,7,FALSE)</f>
        <v>100</v>
      </c>
      <c r="F1641" s="9" t="str">
        <f>VLOOKUP($A1641,Basis!$A:$P,8,FALSE)</f>
        <v>1403JS</v>
      </c>
      <c r="G1641" s="9" t="str">
        <f>VLOOKUP($A1641,Basis!$A:$P,9,FALSE)</f>
        <v>Bussum</v>
      </c>
      <c r="H1641" s="9" t="str">
        <f>VLOOKUP($A1641,Basis!$A:$P,11,FALSE)</f>
        <v>GFT</v>
      </c>
      <c r="I1641" s="9" t="str">
        <f>VLOOKUP($A1641,Basis!$A:$P,13,FALSE)</f>
        <v>Bovengronds</v>
      </c>
      <c r="J1641" s="9" t="str">
        <f>VLOOKUP($A1641,Basis!$A:$P,16,FALSE)</f>
        <v>MCBG242019</v>
      </c>
    </row>
    <row r="1642" spans="1:10" x14ac:dyDescent="0.25">
      <c r="A1642" s="9" t="s">
        <v>2940</v>
      </c>
      <c r="B1642" s="9">
        <f>VLOOKUP($A1642,Basis!$A:$P,4,FALSE)</f>
        <v>52.2656981600935</v>
      </c>
      <c r="C1642" s="9">
        <f>VLOOKUP($A1642,Basis!$A:$P,5,FALSE)</f>
        <v>5.1868347544271396</v>
      </c>
      <c r="D1642" s="9" t="str">
        <f>VLOOKUP($A1642,Basis!$A:$P,6,FALSE)</f>
        <v>Claudiagaarde</v>
      </c>
      <c r="E1642" s="9" t="str">
        <f>VLOOKUP($A1642,Basis!$A:$P,7,FALSE)</f>
        <v>100</v>
      </c>
      <c r="F1642" s="9" t="str">
        <f>VLOOKUP($A1642,Basis!$A:$P,8,FALSE)</f>
        <v>1403JS</v>
      </c>
      <c r="G1642" s="9" t="str">
        <f>VLOOKUP($A1642,Basis!$A:$P,9,FALSE)</f>
        <v>Bussum</v>
      </c>
      <c r="H1642" s="9" t="str">
        <f>VLOOKUP($A1642,Basis!$A:$P,11,FALSE)</f>
        <v>OPK</v>
      </c>
      <c r="I1642" s="9" t="str">
        <f>VLOOKUP($A1642,Basis!$A:$P,13,FALSE)</f>
        <v>Ondergronds</v>
      </c>
      <c r="J1642" s="9" t="str">
        <f>VLOOKUP($A1642,Basis!$A:$P,16,FALSE)</f>
        <v>HMISOL2021</v>
      </c>
    </row>
    <row r="1643" spans="1:10" x14ac:dyDescent="0.25">
      <c r="A1643" s="9" t="s">
        <v>3795</v>
      </c>
      <c r="B1643" s="9">
        <f>VLOOKUP($A1643,Basis!$A:$P,4,FALSE)</f>
        <v>52.265749122064797</v>
      </c>
      <c r="C1643" s="9">
        <f>VLOOKUP($A1643,Basis!$A:$P,5,FALSE)</f>
        <v>5.1869792584378196</v>
      </c>
      <c r="D1643" s="9" t="str">
        <f>VLOOKUP($A1643,Basis!$A:$P,6,FALSE)</f>
        <v>Claudiagaarde</v>
      </c>
      <c r="E1643" s="9" t="str">
        <f>VLOOKUP($A1643,Basis!$A:$P,7,FALSE)</f>
        <v>100</v>
      </c>
      <c r="F1643" s="9" t="str">
        <f>VLOOKUP($A1643,Basis!$A:$P,8,FALSE)</f>
        <v>1403JS</v>
      </c>
      <c r="G1643" s="9" t="str">
        <f>VLOOKUP($A1643,Basis!$A:$P,9,FALSE)</f>
        <v>Bussum</v>
      </c>
      <c r="H1643" s="9" t="str">
        <f>VLOOKUP($A1643,Basis!$A:$P,11,FALSE)</f>
        <v>REST</v>
      </c>
      <c r="I1643" s="9" t="str">
        <f>VLOOKUP($A1643,Basis!$A:$P,13,FALSE)</f>
        <v>OGDUO</v>
      </c>
      <c r="J1643" s="9" t="str">
        <f>VLOOKUP($A1643,Basis!$A:$P,16,FALSE)</f>
        <v>HMIDUO2019</v>
      </c>
    </row>
    <row r="1644" spans="1:10" x14ac:dyDescent="0.25">
      <c r="A1644" s="9" t="s">
        <v>1587</v>
      </c>
      <c r="B1644" s="9">
        <f>VLOOKUP($A1644,Basis!$A:$P,4,FALSE)</f>
        <v>52.265750885009801</v>
      </c>
      <c r="C1644" s="9">
        <f>VLOOKUP($A1644,Basis!$A:$P,5,FALSE)</f>
        <v>5.1869792938232404</v>
      </c>
      <c r="D1644" s="9" t="str">
        <f>VLOOKUP($A1644,Basis!$A:$P,6,FALSE)</f>
        <v>Claudiagaarde</v>
      </c>
      <c r="E1644" s="9" t="str">
        <f>VLOOKUP($A1644,Basis!$A:$P,7,FALSE)</f>
        <v>100</v>
      </c>
      <c r="F1644" s="9" t="str">
        <f>VLOOKUP($A1644,Basis!$A:$P,8,FALSE)</f>
        <v>1403JS</v>
      </c>
      <c r="G1644" s="9" t="str">
        <f>VLOOKUP($A1644,Basis!$A:$P,9,FALSE)</f>
        <v>Bussum</v>
      </c>
      <c r="H1644" s="9" t="str">
        <f>VLOOKUP($A1644,Basis!$A:$P,11,FALSE)</f>
        <v>PMD</v>
      </c>
      <c r="I1644" s="9" t="str">
        <f>VLOOKUP($A1644,Basis!$A:$P,13,FALSE)</f>
        <v>OGDUO</v>
      </c>
      <c r="J1644" s="9" t="str">
        <f>VLOOKUP($A1644,Basis!$A:$P,16,FALSE)</f>
        <v>HMIDUO2021</v>
      </c>
    </row>
    <row r="1645" spans="1:10" x14ac:dyDescent="0.25">
      <c r="A1645" s="9" t="s">
        <v>1457</v>
      </c>
      <c r="B1645" s="9">
        <f>VLOOKUP($A1645,Basis!$A:$P,4,FALSE)</f>
        <v>52.266033172607401</v>
      </c>
      <c r="C1645" s="9">
        <f>VLOOKUP($A1645,Basis!$A:$P,5,FALSE)</f>
        <v>5.188232421875</v>
      </c>
      <c r="D1645" s="9" t="str">
        <f>VLOOKUP($A1645,Basis!$A:$P,6,FALSE)</f>
        <v>Dorotheagaarde</v>
      </c>
      <c r="E1645" s="9" t="str">
        <f>VLOOKUP($A1645,Basis!$A:$P,7,FALSE)</f>
        <v>100</v>
      </c>
      <c r="F1645" s="9" t="str">
        <f>VLOOKUP($A1645,Basis!$A:$P,8,FALSE)</f>
        <v>1403JX</v>
      </c>
      <c r="G1645" s="9" t="str">
        <f>VLOOKUP($A1645,Basis!$A:$P,9,FALSE)</f>
        <v>Bussum</v>
      </c>
      <c r="H1645" s="9" t="str">
        <f>VLOOKUP($A1645,Basis!$A:$P,11,FALSE)</f>
        <v>GFT</v>
      </c>
      <c r="I1645" s="9" t="str">
        <f>VLOOKUP($A1645,Basis!$A:$P,13,FALSE)</f>
        <v>Bovengronds</v>
      </c>
      <c r="J1645" s="9" t="str">
        <f>VLOOKUP($A1645,Basis!$A:$P,16,FALSE)</f>
        <v>MCBG242019</v>
      </c>
    </row>
    <row r="1646" spans="1:10" x14ac:dyDescent="0.25">
      <c r="A1646" s="9" t="s">
        <v>1736</v>
      </c>
      <c r="B1646" s="9">
        <f>VLOOKUP($A1646,Basis!$A:$P,4,FALSE)</f>
        <v>52.265905109282798</v>
      </c>
      <c r="C1646" s="9">
        <f>VLOOKUP($A1646,Basis!$A:$P,5,FALSE)</f>
        <v>5.1882603485185497</v>
      </c>
      <c r="D1646" s="9" t="str">
        <f>VLOOKUP($A1646,Basis!$A:$P,6,FALSE)</f>
        <v>Dorotheagaarde</v>
      </c>
      <c r="E1646" s="9" t="str">
        <f>VLOOKUP($A1646,Basis!$A:$P,7,FALSE)</f>
        <v>100</v>
      </c>
      <c r="F1646" s="9" t="str">
        <f>VLOOKUP($A1646,Basis!$A:$P,8,FALSE)</f>
        <v>1403JX</v>
      </c>
      <c r="G1646" s="9" t="str">
        <f>VLOOKUP($A1646,Basis!$A:$P,9,FALSE)</f>
        <v>Bussum</v>
      </c>
      <c r="H1646" s="9" t="str">
        <f>VLOOKUP($A1646,Basis!$A:$P,11,FALSE)</f>
        <v>OPK</v>
      </c>
      <c r="I1646" s="9" t="str">
        <f>VLOOKUP($A1646,Basis!$A:$P,13,FALSE)</f>
        <v>Ondergronds</v>
      </c>
      <c r="J1646" s="9" t="str">
        <f>VLOOKUP($A1646,Basis!$A:$P,16,FALSE)</f>
        <v>HMISOL2021</v>
      </c>
    </row>
    <row r="1647" spans="1:10" x14ac:dyDescent="0.25">
      <c r="A1647" s="9" t="s">
        <v>3662</v>
      </c>
      <c r="B1647" s="9">
        <f>VLOOKUP($A1647,Basis!$A:$P,4,FALSE)</f>
        <v>52.266033771496502</v>
      </c>
      <c r="C1647" s="9">
        <f>VLOOKUP($A1647,Basis!$A:$P,5,FALSE)</f>
        <v>5.1882325206000202</v>
      </c>
      <c r="D1647" s="9" t="str">
        <f>VLOOKUP($A1647,Basis!$A:$P,6,FALSE)</f>
        <v>Dorotheagaarde</v>
      </c>
      <c r="E1647" s="9" t="str">
        <f>VLOOKUP($A1647,Basis!$A:$P,7,FALSE)</f>
        <v>100</v>
      </c>
      <c r="F1647" s="9" t="str">
        <f>VLOOKUP($A1647,Basis!$A:$P,8,FALSE)</f>
        <v>1403JX</v>
      </c>
      <c r="G1647" s="9" t="str">
        <f>VLOOKUP($A1647,Basis!$A:$P,9,FALSE)</f>
        <v>Bussum</v>
      </c>
      <c r="H1647" s="9" t="str">
        <f>VLOOKUP($A1647,Basis!$A:$P,11,FALSE)</f>
        <v>REST</v>
      </c>
      <c r="I1647" s="9" t="str">
        <f>VLOOKUP($A1647,Basis!$A:$P,13,FALSE)</f>
        <v>OGDUO</v>
      </c>
      <c r="J1647" s="9" t="str">
        <f>VLOOKUP($A1647,Basis!$A:$P,16,FALSE)</f>
        <v>HMIDUO2019</v>
      </c>
    </row>
    <row r="1648" spans="1:10" x14ac:dyDescent="0.25">
      <c r="A1648" s="9" t="s">
        <v>613</v>
      </c>
      <c r="B1648" s="9">
        <f>VLOOKUP($A1648,Basis!$A:$P,4,FALSE)</f>
        <v>52.266033172607401</v>
      </c>
      <c r="C1648" s="9">
        <f>VLOOKUP($A1648,Basis!$A:$P,5,FALSE)</f>
        <v>5.188232421875</v>
      </c>
      <c r="D1648" s="9" t="str">
        <f>VLOOKUP($A1648,Basis!$A:$P,6,FALSE)</f>
        <v>Dorotheagaarde</v>
      </c>
      <c r="E1648" s="9" t="str">
        <f>VLOOKUP($A1648,Basis!$A:$P,7,FALSE)</f>
        <v>100</v>
      </c>
      <c r="F1648" s="9" t="str">
        <f>VLOOKUP($A1648,Basis!$A:$P,8,FALSE)</f>
        <v>1403JX</v>
      </c>
      <c r="G1648" s="9" t="str">
        <f>VLOOKUP($A1648,Basis!$A:$P,9,FALSE)</f>
        <v>Bussum</v>
      </c>
      <c r="H1648" s="9" t="str">
        <f>VLOOKUP($A1648,Basis!$A:$P,11,FALSE)</f>
        <v>PMD</v>
      </c>
      <c r="I1648" s="9" t="str">
        <f>VLOOKUP($A1648,Basis!$A:$P,13,FALSE)</f>
        <v>OGDUO</v>
      </c>
      <c r="J1648" s="9" t="str">
        <f>VLOOKUP($A1648,Basis!$A:$P,16,FALSE)</f>
        <v>HMIDUO2021</v>
      </c>
    </row>
    <row r="1649" spans="1:10" x14ac:dyDescent="0.25">
      <c r="A1649" s="9" t="s">
        <v>1475</v>
      </c>
      <c r="B1649" s="9">
        <f>VLOOKUP($A1649,Basis!$A:$P,4,FALSE)</f>
        <v>52.266040802002003</v>
      </c>
      <c r="C1649" s="9">
        <f>VLOOKUP($A1649,Basis!$A:$P,5,FALSE)</f>
        <v>5.18963575363159</v>
      </c>
      <c r="D1649" s="9" t="str">
        <f>VLOOKUP($A1649,Basis!$A:$P,6,FALSE)</f>
        <v>Elisabethgaarde</v>
      </c>
      <c r="E1649" s="9" t="str">
        <f>VLOOKUP($A1649,Basis!$A:$P,7,FALSE)</f>
        <v>100</v>
      </c>
      <c r="F1649" s="9" t="str">
        <f>VLOOKUP($A1649,Basis!$A:$P,8,FALSE)</f>
        <v>1403KC</v>
      </c>
      <c r="G1649" s="9" t="str">
        <f>VLOOKUP($A1649,Basis!$A:$P,9,FALSE)</f>
        <v>Bussum</v>
      </c>
      <c r="H1649" s="9" t="str">
        <f>VLOOKUP($A1649,Basis!$A:$P,11,FALSE)</f>
        <v>GFT</v>
      </c>
      <c r="I1649" s="9" t="str">
        <f>VLOOKUP($A1649,Basis!$A:$P,13,FALSE)</f>
        <v>Bovengronds</v>
      </c>
      <c r="J1649" s="9" t="str">
        <f>VLOOKUP($A1649,Basis!$A:$P,16,FALSE)</f>
        <v>MCBG242019</v>
      </c>
    </row>
    <row r="1650" spans="1:10" x14ac:dyDescent="0.25">
      <c r="A1650" s="9" t="s">
        <v>3228</v>
      </c>
      <c r="B1650" s="9">
        <f>VLOOKUP($A1650,Basis!$A:$P,4,FALSE)</f>
        <v>52.266039177824098</v>
      </c>
      <c r="C1650" s="9">
        <f>VLOOKUP($A1650,Basis!$A:$P,5,FALSE)</f>
        <v>5.1896357350099702</v>
      </c>
      <c r="D1650" s="9" t="str">
        <f>VLOOKUP($A1650,Basis!$A:$P,6,FALSE)</f>
        <v>Elisabethgaarde</v>
      </c>
      <c r="E1650" s="9" t="str">
        <f>VLOOKUP($A1650,Basis!$A:$P,7,FALSE)</f>
        <v>100</v>
      </c>
      <c r="F1650" s="9" t="str">
        <f>VLOOKUP($A1650,Basis!$A:$P,8,FALSE)</f>
        <v>1403KC</v>
      </c>
      <c r="G1650" s="9" t="str">
        <f>VLOOKUP($A1650,Basis!$A:$P,9,FALSE)</f>
        <v>Bussum</v>
      </c>
      <c r="H1650" s="9" t="str">
        <f>VLOOKUP($A1650,Basis!$A:$P,11,FALSE)</f>
        <v>OPK</v>
      </c>
      <c r="I1650" s="9" t="str">
        <f>VLOOKUP($A1650,Basis!$A:$P,13,FALSE)</f>
        <v>Ondergronds</v>
      </c>
      <c r="J1650" s="9" t="str">
        <f>VLOOKUP($A1650,Basis!$A:$P,16,FALSE)</f>
        <v>HMISOL2021</v>
      </c>
    </row>
    <row r="1651" spans="1:10" x14ac:dyDescent="0.25">
      <c r="A1651" s="9" t="s">
        <v>3600</v>
      </c>
      <c r="B1651" s="9">
        <f>VLOOKUP($A1651,Basis!$A:$P,4,FALSE)</f>
        <v>52.266051457312201</v>
      </c>
      <c r="C1651" s="9">
        <f>VLOOKUP($A1651,Basis!$A:$P,5,FALSE)</f>
        <v>5.1895088329959602</v>
      </c>
      <c r="D1651" s="9" t="str">
        <f>VLOOKUP($A1651,Basis!$A:$P,6,FALSE)</f>
        <v>Elisabethgaarde</v>
      </c>
      <c r="E1651" s="9" t="str">
        <f>VLOOKUP($A1651,Basis!$A:$P,7,FALSE)</f>
        <v>100</v>
      </c>
      <c r="F1651" s="9" t="str">
        <f>VLOOKUP($A1651,Basis!$A:$P,8,FALSE)</f>
        <v>1403KC</v>
      </c>
      <c r="G1651" s="9" t="str">
        <f>VLOOKUP($A1651,Basis!$A:$P,9,FALSE)</f>
        <v>Bussum</v>
      </c>
      <c r="H1651" s="9" t="str">
        <f>VLOOKUP($A1651,Basis!$A:$P,11,FALSE)</f>
        <v>REST</v>
      </c>
      <c r="I1651" s="9" t="str">
        <f>VLOOKUP($A1651,Basis!$A:$P,13,FALSE)</f>
        <v>OGDUO</v>
      </c>
      <c r="J1651" s="9" t="str">
        <f>VLOOKUP($A1651,Basis!$A:$P,16,FALSE)</f>
        <v>HMIDUO2019</v>
      </c>
    </row>
    <row r="1652" spans="1:10" x14ac:dyDescent="0.25">
      <c r="A1652" s="9" t="s">
        <v>1577</v>
      </c>
      <c r="B1652" s="9">
        <f>VLOOKUP($A1652,Basis!$A:$P,4,FALSE)</f>
        <v>52.266040802002003</v>
      </c>
      <c r="C1652" s="9">
        <f>VLOOKUP($A1652,Basis!$A:$P,5,FALSE)</f>
        <v>5.18963575363159</v>
      </c>
      <c r="D1652" s="9" t="str">
        <f>VLOOKUP($A1652,Basis!$A:$P,6,FALSE)</f>
        <v>Elisabethgaarde</v>
      </c>
      <c r="E1652" s="9" t="str">
        <f>VLOOKUP($A1652,Basis!$A:$P,7,FALSE)</f>
        <v>100</v>
      </c>
      <c r="F1652" s="9" t="str">
        <f>VLOOKUP($A1652,Basis!$A:$P,8,FALSE)</f>
        <v>1403KC</v>
      </c>
      <c r="G1652" s="9" t="str">
        <f>VLOOKUP($A1652,Basis!$A:$P,9,FALSE)</f>
        <v>Bussum</v>
      </c>
      <c r="H1652" s="9" t="str">
        <f>VLOOKUP($A1652,Basis!$A:$P,11,FALSE)</f>
        <v>PMD</v>
      </c>
      <c r="I1652" s="9" t="str">
        <f>VLOOKUP($A1652,Basis!$A:$P,13,FALSE)</f>
        <v>OGDUO</v>
      </c>
      <c r="J1652" s="9" t="str">
        <f>VLOOKUP($A1652,Basis!$A:$P,16,FALSE)</f>
        <v>HMIDUO2021</v>
      </c>
    </row>
    <row r="1653" spans="1:10" x14ac:dyDescent="0.25">
      <c r="A1653" s="9" t="s">
        <v>1451</v>
      </c>
      <c r="B1653" s="9">
        <f>VLOOKUP($A1653,Basis!$A:$P,4,FALSE)</f>
        <v>52.264270782470703</v>
      </c>
      <c r="C1653" s="9">
        <f>VLOOKUP($A1653,Basis!$A:$P,5,FALSE)</f>
        <v>5.1655597686767596</v>
      </c>
      <c r="D1653" s="9" t="str">
        <f>VLOOKUP($A1653,Basis!$A:$P,6,FALSE)</f>
        <v>Bloemhof</v>
      </c>
      <c r="E1653" s="9" t="str">
        <f>VLOOKUP($A1653,Basis!$A:$P,7,FALSE)</f>
        <v>81</v>
      </c>
      <c r="F1653" s="9" t="str">
        <f>VLOOKUP($A1653,Basis!$A:$P,8,FALSE)</f>
        <v>1403NB</v>
      </c>
      <c r="G1653" s="9" t="str">
        <f>VLOOKUP($A1653,Basis!$A:$P,9,FALSE)</f>
        <v>Bussum</v>
      </c>
      <c r="H1653" s="9" t="str">
        <f>VLOOKUP($A1653,Basis!$A:$P,11,FALSE)</f>
        <v>GFT</v>
      </c>
      <c r="I1653" s="9" t="str">
        <f>VLOOKUP($A1653,Basis!$A:$P,13,FALSE)</f>
        <v>Bovengronds</v>
      </c>
      <c r="J1653" s="9" t="str">
        <f>VLOOKUP($A1653,Basis!$A:$P,16,FALSE)</f>
        <v>MCBG242019</v>
      </c>
    </row>
    <row r="1654" spans="1:10" x14ac:dyDescent="0.25">
      <c r="A1654" s="9" t="s">
        <v>2956</v>
      </c>
      <c r="B1654" s="9">
        <f>VLOOKUP($A1654,Basis!$A:$P,4,FALSE)</f>
        <v>52.264270428616797</v>
      </c>
      <c r="C1654" s="9">
        <f>VLOOKUP($A1654,Basis!$A:$P,5,FALSE)</f>
        <v>5.1655661780435302</v>
      </c>
      <c r="D1654" s="9" t="str">
        <f>VLOOKUP($A1654,Basis!$A:$P,6,FALSE)</f>
        <v>Bloemhof</v>
      </c>
      <c r="E1654" s="9" t="str">
        <f>VLOOKUP($A1654,Basis!$A:$P,7,FALSE)</f>
        <v>81</v>
      </c>
      <c r="F1654" s="9" t="str">
        <f>VLOOKUP($A1654,Basis!$A:$P,8,FALSE)</f>
        <v>1403NB</v>
      </c>
      <c r="G1654" s="9" t="str">
        <f>VLOOKUP($A1654,Basis!$A:$P,9,FALSE)</f>
        <v>Bussum</v>
      </c>
      <c r="H1654" s="9" t="str">
        <f>VLOOKUP($A1654,Basis!$A:$P,11,FALSE)</f>
        <v>REST</v>
      </c>
      <c r="I1654" s="9" t="str">
        <f>VLOOKUP($A1654,Basis!$A:$P,13,FALSE)</f>
        <v>Ondergronds</v>
      </c>
      <c r="J1654" s="9" t="str">
        <f>VLOOKUP($A1654,Basis!$A:$P,16,FALSE)</f>
        <v>HMISOL2016</v>
      </c>
    </row>
    <row r="1655" spans="1:10" x14ac:dyDescent="0.25">
      <c r="A1655" s="9" t="s">
        <v>3085</v>
      </c>
      <c r="B1655" s="9">
        <f>VLOOKUP($A1655,Basis!$A:$P,4,FALSE)</f>
        <v>52.264273446101903</v>
      </c>
      <c r="C1655" s="9">
        <f>VLOOKUP($A1655,Basis!$A:$P,5,FALSE)</f>
        <v>5.1655303873169798</v>
      </c>
      <c r="D1655" s="9" t="str">
        <f>VLOOKUP($A1655,Basis!$A:$P,6,FALSE)</f>
        <v>Bloemhof</v>
      </c>
      <c r="E1655" s="9" t="str">
        <f>VLOOKUP($A1655,Basis!$A:$P,7,FALSE)</f>
        <v>81</v>
      </c>
      <c r="F1655" s="9" t="str">
        <f>VLOOKUP($A1655,Basis!$A:$P,8,FALSE)</f>
        <v>1403NB</v>
      </c>
      <c r="G1655" s="9" t="str">
        <f>VLOOKUP($A1655,Basis!$A:$P,9,FALSE)</f>
        <v>Bussum</v>
      </c>
      <c r="H1655" s="9" t="str">
        <f>VLOOKUP($A1655,Basis!$A:$P,11,FALSE)</f>
        <v>PMD</v>
      </c>
      <c r="I1655" s="9" t="str">
        <f>VLOOKUP($A1655,Basis!$A:$P,13,FALSE)</f>
        <v>Ondergronds</v>
      </c>
      <c r="J1655" s="9" t="str">
        <f>VLOOKUP($A1655,Basis!$A:$P,16,FALSE)</f>
        <v>HMISOL2017</v>
      </c>
    </row>
    <row r="1656" spans="1:10" x14ac:dyDescent="0.25">
      <c r="A1656" s="9" t="s">
        <v>6101</v>
      </c>
      <c r="B1656" s="9">
        <f>VLOOKUP($A1656,Basis!$A:$P,4,FALSE)</f>
        <v>52.265334804590999</v>
      </c>
      <c r="C1656" s="9">
        <f>VLOOKUP($A1656,Basis!$A:$P,5,FALSE)</f>
        <v>5.1688958890784198</v>
      </c>
      <c r="D1656" s="9" t="str">
        <f>VLOOKUP($A1656,Basis!$A:$P,6,FALSE)</f>
        <v>Weidehof</v>
      </c>
      <c r="E1656" s="9" t="str">
        <f>VLOOKUP($A1656,Basis!$A:$P,7,FALSE)</f>
        <v>69</v>
      </c>
      <c r="F1656" s="9" t="str">
        <f>VLOOKUP($A1656,Basis!$A:$P,8,FALSE)</f>
        <v>1403NE</v>
      </c>
      <c r="G1656" s="9" t="str">
        <f>VLOOKUP($A1656,Basis!$A:$P,9,FALSE)</f>
        <v>Bussum</v>
      </c>
      <c r="H1656" s="9" t="str">
        <f>VLOOKUP($A1656,Basis!$A:$P,11,FALSE)</f>
        <v>OPK</v>
      </c>
      <c r="I1656" s="9" t="str">
        <f>VLOOKUP($A1656,Basis!$A:$P,13,FALSE)</f>
        <v>Ondergronds</v>
      </c>
      <c r="J1656" s="9" t="str">
        <f>VLOOKUP($A1656,Basis!$A:$P,16,FALSE)</f>
        <v>HMISOL2017</v>
      </c>
    </row>
    <row r="1657" spans="1:10" x14ac:dyDescent="0.25">
      <c r="A1657" s="9" t="s">
        <v>3566</v>
      </c>
      <c r="B1657" s="9">
        <f>VLOOKUP($A1657,Basis!$A:$P,4,FALSE)</f>
        <v>52.265912999999998</v>
      </c>
      <c r="C1657" s="9">
        <f>VLOOKUP($A1657,Basis!$A:$P,5,FALSE)</f>
        <v>5.1676460000000004</v>
      </c>
      <c r="D1657" s="9" t="str">
        <f>VLOOKUP($A1657,Basis!$A:$P,6,FALSE)</f>
        <v>Lange Heul</v>
      </c>
      <c r="E1657" s="9" t="str">
        <f>VLOOKUP($A1657,Basis!$A:$P,7,FALSE)</f>
        <v>61</v>
      </c>
      <c r="F1657" s="9" t="str">
        <f>VLOOKUP($A1657,Basis!$A:$P,8,FALSE)</f>
        <v>1403NE</v>
      </c>
      <c r="G1657" s="9" t="str">
        <f>VLOOKUP($A1657,Basis!$A:$P,9,FALSE)</f>
        <v>Bussum</v>
      </c>
      <c r="H1657" s="9" t="str">
        <f>VLOOKUP($A1657,Basis!$A:$P,11,FALSE)</f>
        <v>OPK</v>
      </c>
      <c r="I1657" s="9" t="str">
        <f>VLOOKUP($A1657,Basis!$A:$P,13,FALSE)</f>
        <v>Ondergronds</v>
      </c>
      <c r="J1657" s="9" t="str">
        <f>VLOOKUP($A1657,Basis!$A:$P,16,FALSE)</f>
        <v>HMISOL2021</v>
      </c>
    </row>
    <row r="1658" spans="1:10" x14ac:dyDescent="0.25">
      <c r="A1658" s="9" t="s">
        <v>2964</v>
      </c>
      <c r="B1658" s="9">
        <f>VLOOKUP($A1658,Basis!$A:$P,4,FALSE)</f>
        <v>52.265345281975002</v>
      </c>
      <c r="C1658" s="9">
        <f>VLOOKUP($A1658,Basis!$A:$P,5,FALSE)</f>
        <v>5.1688888482797601</v>
      </c>
      <c r="D1658" s="9" t="str">
        <f>VLOOKUP($A1658,Basis!$A:$P,6,FALSE)</f>
        <v>Weidehof</v>
      </c>
      <c r="E1658" s="9" t="str">
        <f>VLOOKUP($A1658,Basis!$A:$P,7,FALSE)</f>
        <v>69</v>
      </c>
      <c r="F1658" s="9" t="str">
        <f>VLOOKUP($A1658,Basis!$A:$P,8,FALSE)</f>
        <v>1403NE</v>
      </c>
      <c r="G1658" s="9" t="str">
        <f>VLOOKUP($A1658,Basis!$A:$P,9,FALSE)</f>
        <v>Bussum</v>
      </c>
      <c r="H1658" s="9" t="str">
        <f>VLOOKUP($A1658,Basis!$A:$P,11,FALSE)</f>
        <v>REST</v>
      </c>
      <c r="I1658" s="9" t="str">
        <f>VLOOKUP($A1658,Basis!$A:$P,13,FALSE)</f>
        <v>Ondergronds</v>
      </c>
      <c r="J1658" s="9" t="str">
        <f>VLOOKUP($A1658,Basis!$A:$P,16,FALSE)</f>
        <v>HMISOL2016</v>
      </c>
    </row>
    <row r="1659" spans="1:10" x14ac:dyDescent="0.25">
      <c r="A1659" s="9" t="s">
        <v>3262</v>
      </c>
      <c r="B1659" s="9">
        <f>VLOOKUP($A1659,Basis!$A:$P,4,FALSE)</f>
        <v>52.265912999999998</v>
      </c>
      <c r="C1659" s="9">
        <f>VLOOKUP($A1659,Basis!$A:$P,5,FALSE)</f>
        <v>5.1676460000000004</v>
      </c>
      <c r="D1659" s="9" t="str">
        <f>VLOOKUP($A1659,Basis!$A:$P,6,FALSE)</f>
        <v>Lange Heul</v>
      </c>
      <c r="E1659" s="9" t="str">
        <f>VLOOKUP($A1659,Basis!$A:$P,7,FALSE)</f>
        <v>61</v>
      </c>
      <c r="F1659" s="9" t="str">
        <f>VLOOKUP($A1659,Basis!$A:$P,8,FALSE)</f>
        <v>1403NE</v>
      </c>
      <c r="G1659" s="9" t="str">
        <f>VLOOKUP($A1659,Basis!$A:$P,9,FALSE)</f>
        <v>Bussum</v>
      </c>
      <c r="H1659" s="9" t="str">
        <f>VLOOKUP($A1659,Basis!$A:$P,11,FALSE)</f>
        <v>REST</v>
      </c>
      <c r="I1659" s="9" t="str">
        <f>VLOOKUP($A1659,Basis!$A:$P,13,FALSE)</f>
        <v>Ondergronds</v>
      </c>
      <c r="J1659" s="9" t="str">
        <f>VLOOKUP($A1659,Basis!$A:$P,16,FALSE)</f>
        <v>HMISOL2021</v>
      </c>
    </row>
    <row r="1660" spans="1:10" x14ac:dyDescent="0.25">
      <c r="A1660" s="9" t="s">
        <v>3705</v>
      </c>
      <c r="B1660" s="9">
        <f>VLOOKUP($A1660,Basis!$A:$P,4,FALSE)</f>
        <v>52.265912999999998</v>
      </c>
      <c r="C1660" s="9">
        <f>VLOOKUP($A1660,Basis!$A:$P,5,FALSE)</f>
        <v>5.1676460000000004</v>
      </c>
      <c r="D1660" s="9" t="str">
        <f>VLOOKUP($A1660,Basis!$A:$P,6,FALSE)</f>
        <v>Lange Heul</v>
      </c>
      <c r="E1660" s="9" t="str">
        <f>VLOOKUP($A1660,Basis!$A:$P,7,FALSE)</f>
        <v>61</v>
      </c>
      <c r="F1660" s="9" t="str">
        <f>VLOOKUP($A1660,Basis!$A:$P,8,FALSE)</f>
        <v>1403NE</v>
      </c>
      <c r="G1660" s="9" t="str">
        <f>VLOOKUP($A1660,Basis!$A:$P,9,FALSE)</f>
        <v>Bussum</v>
      </c>
      <c r="H1660" s="9" t="str">
        <f>VLOOKUP($A1660,Basis!$A:$P,11,FALSE)</f>
        <v>PMD</v>
      </c>
      <c r="I1660" s="9" t="str">
        <f>VLOOKUP($A1660,Basis!$A:$P,13,FALSE)</f>
        <v>Ondergronds</v>
      </c>
      <c r="J1660" s="9" t="str">
        <f>VLOOKUP($A1660,Basis!$A:$P,16,FALSE)</f>
        <v>HMISOL2021</v>
      </c>
    </row>
    <row r="1661" spans="1:10" x14ac:dyDescent="0.25">
      <c r="A1661" s="9" t="s">
        <v>4441</v>
      </c>
      <c r="B1661" s="9">
        <f>VLOOKUP($A1661,Basis!$A:$P,4,FALSE)</f>
        <v>52.265134000000003</v>
      </c>
      <c r="C1661" s="9">
        <f>VLOOKUP($A1661,Basis!$A:$P,5,FALSE)</f>
        <v>5.165654</v>
      </c>
      <c r="D1661" s="9" t="str">
        <f>VLOOKUP($A1661,Basis!$A:$P,6,FALSE)</f>
        <v>Bloemhof</v>
      </c>
      <c r="E1661" s="9" t="str">
        <f>VLOOKUP($A1661,Basis!$A:$P,7,FALSE)</f>
        <v>188</v>
      </c>
      <c r="F1661" s="9" t="str">
        <f>VLOOKUP($A1661,Basis!$A:$P,8,FALSE)</f>
        <v>1403NS</v>
      </c>
      <c r="G1661" s="9" t="str">
        <f>VLOOKUP($A1661,Basis!$A:$P,9,FALSE)</f>
        <v>Bussum</v>
      </c>
      <c r="H1661" s="9" t="str">
        <f>VLOOKUP($A1661,Basis!$A:$P,11,FALSE)</f>
        <v>GFT</v>
      </c>
      <c r="I1661" s="9" t="str">
        <f>VLOOKUP($A1661,Basis!$A:$P,13,FALSE)</f>
        <v>Bovengronds</v>
      </c>
      <c r="J1661" s="9" t="str">
        <f>VLOOKUP($A1661,Basis!$A:$P,16,FALSE)</f>
        <v>MCBG242019</v>
      </c>
    </row>
    <row r="1662" spans="1:10" x14ac:dyDescent="0.25">
      <c r="A1662" s="9" t="s">
        <v>5021</v>
      </c>
      <c r="B1662" s="9">
        <f>VLOOKUP($A1662,Basis!$A:$P,4,FALSE)</f>
        <v>52.265134000000003</v>
      </c>
      <c r="C1662" s="9">
        <f>VLOOKUP($A1662,Basis!$A:$P,5,FALSE)</f>
        <v>5.165654</v>
      </c>
      <c r="D1662" s="9" t="str">
        <f>VLOOKUP($A1662,Basis!$A:$P,6,FALSE)</f>
        <v>Bloemhof</v>
      </c>
      <c r="E1662" s="9" t="str">
        <f>VLOOKUP($A1662,Basis!$A:$P,7,FALSE)</f>
        <v>188</v>
      </c>
      <c r="F1662" s="9" t="str">
        <f>VLOOKUP($A1662,Basis!$A:$P,8,FALSE)</f>
        <v>1403NS</v>
      </c>
      <c r="G1662" s="9" t="str">
        <f>VLOOKUP($A1662,Basis!$A:$P,9,FALSE)</f>
        <v>Bussum</v>
      </c>
      <c r="H1662" s="9" t="str">
        <f>VLOOKUP($A1662,Basis!$A:$P,11,FALSE)</f>
        <v>OPK</v>
      </c>
      <c r="I1662" s="9" t="str">
        <f>VLOOKUP($A1662,Basis!$A:$P,13,FALSE)</f>
        <v>Ondergronds</v>
      </c>
      <c r="J1662" s="9" t="str">
        <f>VLOOKUP($A1662,Basis!$A:$P,16,FALSE)</f>
        <v>HMISOL2016</v>
      </c>
    </row>
    <row r="1663" spans="1:10" x14ac:dyDescent="0.25">
      <c r="A1663" s="9" t="s">
        <v>3329</v>
      </c>
      <c r="B1663" s="9">
        <f>VLOOKUP($A1663,Basis!$A:$P,4,FALSE)</f>
        <v>52.265129615601403</v>
      </c>
      <c r="C1663" s="9">
        <f>VLOOKUP($A1663,Basis!$A:$P,5,FALSE)</f>
        <v>5.1656069140929404</v>
      </c>
      <c r="D1663" s="9" t="str">
        <f>VLOOKUP($A1663,Basis!$A:$P,6,FALSE)</f>
        <v>Bloemhof</v>
      </c>
      <c r="E1663" s="9" t="str">
        <f>VLOOKUP($A1663,Basis!$A:$P,7,FALSE)</f>
        <v>188</v>
      </c>
      <c r="F1663" s="9" t="str">
        <f>VLOOKUP($A1663,Basis!$A:$P,8,FALSE)</f>
        <v>1403NS</v>
      </c>
      <c r="G1663" s="9" t="str">
        <f>VLOOKUP($A1663,Basis!$A:$P,9,FALSE)</f>
        <v>Bussum</v>
      </c>
      <c r="H1663" s="9" t="str">
        <f>VLOOKUP($A1663,Basis!$A:$P,11,FALSE)</f>
        <v>REST</v>
      </c>
      <c r="I1663" s="9" t="str">
        <f>VLOOKUP($A1663,Basis!$A:$P,13,FALSE)</f>
        <v>Ondergronds</v>
      </c>
      <c r="J1663" s="9" t="str">
        <f>VLOOKUP($A1663,Basis!$A:$P,16,FALSE)</f>
        <v>HMISOL2017</v>
      </c>
    </row>
    <row r="1664" spans="1:10" x14ac:dyDescent="0.25">
      <c r="A1664" s="9" t="s">
        <v>4622</v>
      </c>
      <c r="B1664" s="9">
        <f>VLOOKUP($A1664,Basis!$A:$P,4,FALSE)</f>
        <v>52.265134000000003</v>
      </c>
      <c r="C1664" s="9">
        <f>VLOOKUP($A1664,Basis!$A:$P,5,FALSE)</f>
        <v>5.1655654000000002</v>
      </c>
      <c r="D1664" s="9" t="str">
        <f>VLOOKUP($A1664,Basis!$A:$P,6,FALSE)</f>
        <v>Bloemhof</v>
      </c>
      <c r="E1664" s="9" t="str">
        <f>VLOOKUP($A1664,Basis!$A:$P,7,FALSE)</f>
        <v>188</v>
      </c>
      <c r="F1664" s="9" t="str">
        <f>VLOOKUP($A1664,Basis!$A:$P,8,FALSE)</f>
        <v>1403NS</v>
      </c>
      <c r="G1664" s="9" t="str">
        <f>VLOOKUP($A1664,Basis!$A:$P,9,FALSE)</f>
        <v>Bussum</v>
      </c>
      <c r="H1664" s="9" t="str">
        <f>VLOOKUP($A1664,Basis!$A:$P,11,FALSE)</f>
        <v>PMD</v>
      </c>
      <c r="I1664" s="9" t="str">
        <f>VLOOKUP($A1664,Basis!$A:$P,13,FALSE)</f>
        <v>Ondergronds</v>
      </c>
      <c r="J1664" s="9" t="str">
        <f>VLOOKUP($A1664,Basis!$A:$P,16,FALSE)</f>
        <v>HMISOL2017</v>
      </c>
    </row>
    <row r="1665" spans="1:10" x14ac:dyDescent="0.25">
      <c r="A1665" s="9" t="s">
        <v>1491</v>
      </c>
      <c r="B1665" s="9">
        <f>VLOOKUP($A1665,Basis!$A:$P,4,FALSE)</f>
        <v>52.263339996337898</v>
      </c>
      <c r="C1665" s="9">
        <f>VLOOKUP($A1665,Basis!$A:$P,5,FALSE)</f>
        <v>5.1675701141357404</v>
      </c>
      <c r="D1665" s="9" t="str">
        <f>VLOOKUP($A1665,Basis!$A:$P,6,FALSE)</f>
        <v>Lange Heul</v>
      </c>
      <c r="E1665" s="9" t="str">
        <f>VLOOKUP($A1665,Basis!$A:$P,7,FALSE)</f>
        <v>282</v>
      </c>
      <c r="F1665" s="9" t="str">
        <f>VLOOKUP($A1665,Basis!$A:$P,8,FALSE)</f>
        <v>1403NV</v>
      </c>
      <c r="G1665" s="9" t="str">
        <f>VLOOKUP($A1665,Basis!$A:$P,9,FALSE)</f>
        <v>Bussum</v>
      </c>
      <c r="H1665" s="9" t="str">
        <f>VLOOKUP($A1665,Basis!$A:$P,11,FALSE)</f>
        <v>GFT</v>
      </c>
      <c r="I1665" s="9" t="str">
        <f>VLOOKUP($A1665,Basis!$A:$P,13,FALSE)</f>
        <v>Bovengronds</v>
      </c>
      <c r="J1665" s="9" t="str">
        <f>VLOOKUP($A1665,Basis!$A:$P,16,FALSE)</f>
        <v>MCBG242019</v>
      </c>
    </row>
    <row r="1666" spans="1:10" x14ac:dyDescent="0.25">
      <c r="A1666" s="9" t="s">
        <v>6075</v>
      </c>
      <c r="B1666" s="9">
        <f>VLOOKUP($A1666,Basis!$A:$P,4,FALSE)</f>
        <v>52.263145999999999</v>
      </c>
      <c r="C1666" s="9">
        <f>VLOOKUP($A1666,Basis!$A:$P,5,FALSE)</f>
        <v>5.1673140000000002</v>
      </c>
      <c r="D1666" s="9" t="str">
        <f>VLOOKUP($A1666,Basis!$A:$P,6,FALSE)</f>
        <v>Lange Heul</v>
      </c>
      <c r="E1666" s="9" t="str">
        <f>VLOOKUP($A1666,Basis!$A:$P,7,FALSE)</f>
        <v>282</v>
      </c>
      <c r="F1666" s="9" t="str">
        <f>VLOOKUP($A1666,Basis!$A:$P,8,FALSE)</f>
        <v>1403NV</v>
      </c>
      <c r="G1666" s="9" t="str">
        <f>VLOOKUP($A1666,Basis!$A:$P,9,FALSE)</f>
        <v>Bussum</v>
      </c>
      <c r="H1666" s="9" t="str">
        <f>VLOOKUP($A1666,Basis!$A:$P,11,FALSE)</f>
        <v>OPK</v>
      </c>
      <c r="I1666" s="9" t="str">
        <f>VLOOKUP($A1666,Basis!$A:$P,13,FALSE)</f>
        <v>Ondergronds</v>
      </c>
      <c r="J1666" s="9" t="str">
        <f>VLOOKUP($A1666,Basis!$A:$P,16,FALSE)</f>
        <v>BAMRUB2014</v>
      </c>
    </row>
    <row r="1667" spans="1:10" x14ac:dyDescent="0.25">
      <c r="A1667" s="9" t="s">
        <v>3376</v>
      </c>
      <c r="B1667" s="9">
        <f>VLOOKUP($A1667,Basis!$A:$P,4,FALSE)</f>
        <v>52.263327799786097</v>
      </c>
      <c r="C1667" s="9">
        <f>VLOOKUP($A1667,Basis!$A:$P,5,FALSE)</f>
        <v>5.1676478236961803</v>
      </c>
      <c r="D1667" s="9" t="str">
        <f>VLOOKUP($A1667,Basis!$A:$P,6,FALSE)</f>
        <v>Lange Heul</v>
      </c>
      <c r="E1667" s="9" t="str">
        <f>VLOOKUP($A1667,Basis!$A:$P,7,FALSE)</f>
        <v>282</v>
      </c>
      <c r="F1667" s="9" t="str">
        <f>VLOOKUP($A1667,Basis!$A:$P,8,FALSE)</f>
        <v>1403NV</v>
      </c>
      <c r="G1667" s="9" t="str">
        <f>VLOOKUP($A1667,Basis!$A:$P,9,FALSE)</f>
        <v>Bussum</v>
      </c>
      <c r="H1667" s="9" t="str">
        <f>VLOOKUP($A1667,Basis!$A:$P,11,FALSE)</f>
        <v>PMD</v>
      </c>
      <c r="I1667" s="9" t="str">
        <f>VLOOKUP($A1667,Basis!$A:$P,13,FALSE)</f>
        <v>Ondergronds</v>
      </c>
      <c r="J1667" s="9" t="str">
        <f>VLOOKUP($A1667,Basis!$A:$P,16,FALSE)</f>
        <v>BAMRUB2012</v>
      </c>
    </row>
    <row r="1668" spans="1:10" x14ac:dyDescent="0.25">
      <c r="A1668" s="9" t="s">
        <v>4564</v>
      </c>
      <c r="B1668" s="9">
        <f>VLOOKUP($A1668,Basis!$A:$P,4,FALSE)</f>
        <v>52.262765399999999</v>
      </c>
      <c r="C1668" s="9">
        <f>VLOOKUP($A1668,Basis!$A:$P,5,FALSE)</f>
        <v>5.1684973999999997</v>
      </c>
      <c r="D1668" s="9" t="str">
        <f>VLOOKUP($A1668,Basis!$A:$P,6,FALSE)</f>
        <v>Lange Heul</v>
      </c>
      <c r="E1668" s="9" t="str">
        <f>VLOOKUP($A1668,Basis!$A:$P,7,FALSE)</f>
        <v>320</v>
      </c>
      <c r="F1668" s="9" t="str">
        <f>VLOOKUP($A1668,Basis!$A:$P,8,FALSE)</f>
        <v>1403NW</v>
      </c>
      <c r="G1668" s="9" t="str">
        <f>VLOOKUP($A1668,Basis!$A:$P,9,FALSE)</f>
        <v>Bussum</v>
      </c>
      <c r="H1668" s="9" t="str">
        <f>VLOOKUP($A1668,Basis!$A:$P,11,FALSE)</f>
        <v>GFT</v>
      </c>
      <c r="I1668" s="9" t="str">
        <f>VLOOKUP($A1668,Basis!$A:$P,13,FALSE)</f>
        <v>Bovengronds</v>
      </c>
      <c r="J1668" s="9" t="str">
        <f>VLOOKUP($A1668,Basis!$A:$P,16,FALSE)</f>
        <v>MCBG242022</v>
      </c>
    </row>
    <row r="1669" spans="1:10" x14ac:dyDescent="0.25">
      <c r="A1669" s="9" t="s">
        <v>3131</v>
      </c>
      <c r="B1669" s="9">
        <f>VLOOKUP($A1669,Basis!$A:$P,4,FALSE)</f>
        <v>52.263024999999999</v>
      </c>
      <c r="C1669" s="9">
        <f>VLOOKUP($A1669,Basis!$A:$P,5,FALSE)</f>
        <v>5.1679069999999996</v>
      </c>
      <c r="D1669" s="9" t="str">
        <f>VLOOKUP($A1669,Basis!$A:$P,6,FALSE)</f>
        <v>Lange Heul</v>
      </c>
      <c r="E1669" s="9" t="str">
        <f>VLOOKUP($A1669,Basis!$A:$P,7,FALSE)</f>
        <v>286</v>
      </c>
      <c r="F1669" s="9" t="str">
        <f>VLOOKUP($A1669,Basis!$A:$P,8,FALSE)</f>
        <v>1403NW</v>
      </c>
      <c r="G1669" s="9" t="str">
        <f>VLOOKUP($A1669,Basis!$A:$P,9,FALSE)</f>
        <v>Bussum</v>
      </c>
      <c r="H1669" s="9" t="str">
        <f>VLOOKUP($A1669,Basis!$A:$P,11,FALSE)</f>
        <v>REST</v>
      </c>
      <c r="I1669" s="9" t="str">
        <f>VLOOKUP($A1669,Basis!$A:$P,13,FALSE)</f>
        <v>Ondergronds</v>
      </c>
      <c r="J1669" s="9" t="str">
        <f>VLOOKUP($A1669,Basis!$A:$P,16,FALSE)</f>
        <v>BAMRUB2014</v>
      </c>
    </row>
    <row r="1670" spans="1:10" x14ac:dyDescent="0.25">
      <c r="A1670" s="9" t="s">
        <v>2747</v>
      </c>
      <c r="B1670" s="9">
        <f>VLOOKUP($A1670,Basis!$A:$P,4,FALSE)</f>
        <v>52.262765399999999</v>
      </c>
      <c r="C1670" s="9">
        <f>VLOOKUP($A1670,Basis!$A:$P,5,FALSE)</f>
        <v>5.1684973999999997</v>
      </c>
      <c r="D1670" s="9" t="str">
        <f>VLOOKUP($A1670,Basis!$A:$P,6,FALSE)</f>
        <v>Lange Heul</v>
      </c>
      <c r="E1670" s="9" t="str">
        <f>VLOOKUP($A1670,Basis!$A:$P,7,FALSE)</f>
        <v>320</v>
      </c>
      <c r="F1670" s="9" t="str">
        <f>VLOOKUP($A1670,Basis!$A:$P,8,FALSE)</f>
        <v>1403NW</v>
      </c>
      <c r="G1670" s="9" t="str">
        <f>VLOOKUP($A1670,Basis!$A:$P,9,FALSE)</f>
        <v>Bussum</v>
      </c>
      <c r="H1670" s="9" t="str">
        <f>VLOOKUP($A1670,Basis!$A:$P,11,FALSE)</f>
        <v>REST</v>
      </c>
      <c r="I1670" s="9" t="str">
        <f>VLOOKUP($A1670,Basis!$A:$P,13,FALSE)</f>
        <v>OGDUO</v>
      </c>
      <c r="J1670" s="9" t="str">
        <f>VLOOKUP($A1670,Basis!$A:$P,16,FALSE)</f>
        <v>HMIDUO2019</v>
      </c>
    </row>
    <row r="1671" spans="1:10" x14ac:dyDescent="0.25">
      <c r="A1671" s="9" t="s">
        <v>4584</v>
      </c>
      <c r="B1671" s="9">
        <f>VLOOKUP($A1671,Basis!$A:$P,4,FALSE)</f>
        <v>52.262765399999999</v>
      </c>
      <c r="C1671" s="9">
        <f>VLOOKUP($A1671,Basis!$A:$P,5,FALSE)</f>
        <v>5.1684973999999997</v>
      </c>
      <c r="D1671" s="9" t="str">
        <f>VLOOKUP($A1671,Basis!$A:$P,6,FALSE)</f>
        <v>Lange Heul</v>
      </c>
      <c r="E1671" s="9" t="str">
        <f>VLOOKUP($A1671,Basis!$A:$P,7,FALSE)</f>
        <v>320</v>
      </c>
      <c r="F1671" s="9" t="str">
        <f>VLOOKUP($A1671,Basis!$A:$P,8,FALSE)</f>
        <v>1403NW</v>
      </c>
      <c r="G1671" s="9" t="str">
        <f>VLOOKUP($A1671,Basis!$A:$P,9,FALSE)</f>
        <v>Bussum</v>
      </c>
      <c r="H1671" s="9" t="str">
        <f>VLOOKUP($A1671,Basis!$A:$P,11,FALSE)</f>
        <v>PMD</v>
      </c>
      <c r="I1671" s="9" t="str">
        <f>VLOOKUP($A1671,Basis!$A:$P,13,FALSE)</f>
        <v>OGDUO</v>
      </c>
      <c r="J1671" s="9" t="str">
        <f>VLOOKUP($A1671,Basis!$A:$P,16,FALSE)</f>
        <v>HMIDUO2019</v>
      </c>
    </row>
    <row r="1672" spans="1:10" x14ac:dyDescent="0.25">
      <c r="A1672" s="9" t="s">
        <v>3468</v>
      </c>
      <c r="B1672" s="9">
        <f>VLOOKUP($A1672,Basis!$A:$P,4,FALSE)</f>
        <v>52.261560852688</v>
      </c>
      <c r="C1672" s="9">
        <f>VLOOKUP($A1672,Basis!$A:$P,5,FALSE)</f>
        <v>5.1694199256647098</v>
      </c>
      <c r="D1672" s="9" t="str">
        <f>VLOOKUP($A1672,Basis!$A:$P,6,FALSE)</f>
        <v>Lange Heul</v>
      </c>
      <c r="E1672" s="9" t="str">
        <f>VLOOKUP($A1672,Basis!$A:$P,7,FALSE)</f>
        <v>402</v>
      </c>
      <c r="F1672" s="9" t="str">
        <f>VLOOKUP($A1672,Basis!$A:$P,8,FALSE)</f>
        <v>1403NZ</v>
      </c>
      <c r="G1672" s="9" t="str">
        <f>VLOOKUP($A1672,Basis!$A:$P,9,FALSE)</f>
        <v>Bussum</v>
      </c>
      <c r="H1672" s="9" t="str">
        <f>VLOOKUP($A1672,Basis!$A:$P,11,FALSE)</f>
        <v>REST</v>
      </c>
      <c r="I1672" s="9" t="str">
        <f>VLOOKUP($A1672,Basis!$A:$P,13,FALSE)</f>
        <v>Ondergronds</v>
      </c>
      <c r="J1672" s="9" t="str">
        <f>VLOOKUP($A1672,Basis!$A:$P,16,FALSE)</f>
        <v>KLISOL2009</v>
      </c>
    </row>
    <row r="1673" spans="1:10" x14ac:dyDescent="0.25">
      <c r="A1673" s="9" t="s">
        <v>3473</v>
      </c>
      <c r="B1673" s="9">
        <f>VLOOKUP($A1673,Basis!$A:$P,4,FALSE)</f>
        <v>52.261806999999997</v>
      </c>
      <c r="C1673" s="9">
        <f>VLOOKUP($A1673,Basis!$A:$P,5,FALSE)</f>
        <v>5.1686969999999999</v>
      </c>
      <c r="D1673" s="9" t="str">
        <f>VLOOKUP($A1673,Basis!$A:$P,6,FALSE)</f>
        <v>Lange Heul</v>
      </c>
      <c r="E1673" s="9" t="str">
        <f>VLOOKUP($A1673,Basis!$A:$P,7,FALSE)</f>
        <v>380</v>
      </c>
      <c r="F1673" s="9" t="str">
        <f>VLOOKUP($A1673,Basis!$A:$P,8,FALSE)</f>
        <v>1403NZ</v>
      </c>
      <c r="G1673" s="9" t="str">
        <f>VLOOKUP($A1673,Basis!$A:$P,9,FALSE)</f>
        <v>Bussum</v>
      </c>
      <c r="H1673" s="9" t="str">
        <f>VLOOKUP($A1673,Basis!$A:$P,11,FALSE)</f>
        <v>REST</v>
      </c>
      <c r="I1673" s="9" t="str">
        <f>VLOOKUP($A1673,Basis!$A:$P,13,FALSE)</f>
        <v>Ondergronds</v>
      </c>
      <c r="J1673" s="9" t="str">
        <f>VLOOKUP($A1673,Basis!$A:$P,16,FALSE)</f>
        <v>KLISOL2009</v>
      </c>
    </row>
    <row r="1674" spans="1:10" x14ac:dyDescent="0.25">
      <c r="A1674" s="9" t="s">
        <v>3477</v>
      </c>
      <c r="B1674" s="9">
        <f>VLOOKUP($A1674,Basis!$A:$P,4,FALSE)</f>
        <v>52.261617933448598</v>
      </c>
      <c r="C1674" s="9">
        <f>VLOOKUP($A1674,Basis!$A:$P,5,FALSE)</f>
        <v>5.1700842753100904</v>
      </c>
      <c r="D1674" s="9" t="str">
        <f>VLOOKUP($A1674,Basis!$A:$P,6,FALSE)</f>
        <v>Lange Heul</v>
      </c>
      <c r="E1674" s="9" t="str">
        <f>VLOOKUP($A1674,Basis!$A:$P,7,FALSE)</f>
        <v>472</v>
      </c>
      <c r="F1674" s="9" t="str">
        <f>VLOOKUP($A1674,Basis!$A:$P,8,FALSE)</f>
        <v>1403PA</v>
      </c>
      <c r="G1674" s="9" t="str">
        <f>VLOOKUP($A1674,Basis!$A:$P,9,FALSE)</f>
        <v>Bussum</v>
      </c>
      <c r="H1674" s="9" t="str">
        <f>VLOOKUP($A1674,Basis!$A:$P,11,FALSE)</f>
        <v>REST</v>
      </c>
      <c r="I1674" s="9" t="str">
        <f>VLOOKUP($A1674,Basis!$A:$P,13,FALSE)</f>
        <v>Ondergronds</v>
      </c>
      <c r="J1674" s="9" t="str">
        <f>VLOOKUP($A1674,Basis!$A:$P,16,FALSE)</f>
        <v>KLISOL2012</v>
      </c>
    </row>
    <row r="1675" spans="1:10" x14ac:dyDescent="0.25">
      <c r="A1675" s="9" t="s">
        <v>3378</v>
      </c>
      <c r="B1675" s="9">
        <f>VLOOKUP($A1675,Basis!$A:$P,4,FALSE)</f>
        <v>52.261683773298103</v>
      </c>
      <c r="C1675" s="9">
        <f>VLOOKUP($A1675,Basis!$A:$P,5,FALSE)</f>
        <v>5.1706870179671496</v>
      </c>
      <c r="D1675" s="9" t="str">
        <f>VLOOKUP($A1675,Basis!$A:$P,6,FALSE)</f>
        <v>Lange Heul</v>
      </c>
      <c r="E1675" s="9" t="str">
        <f>VLOOKUP($A1675,Basis!$A:$P,7,FALSE)</f>
        <v>542</v>
      </c>
      <c r="F1675" s="9" t="str">
        <f>VLOOKUP($A1675,Basis!$A:$P,8,FALSE)</f>
        <v>1403PB</v>
      </c>
      <c r="G1675" s="9" t="str">
        <f>VLOOKUP($A1675,Basis!$A:$P,9,FALSE)</f>
        <v>Bussum</v>
      </c>
      <c r="H1675" s="9" t="str">
        <f>VLOOKUP($A1675,Basis!$A:$P,11,FALSE)</f>
        <v>REST</v>
      </c>
      <c r="I1675" s="9" t="str">
        <f>VLOOKUP($A1675,Basis!$A:$P,13,FALSE)</f>
        <v>Ondergronds</v>
      </c>
      <c r="J1675" s="9" t="str">
        <f>VLOOKUP($A1675,Basis!$A:$P,16,FALSE)</f>
        <v>KLISOL2012</v>
      </c>
    </row>
    <row r="1676" spans="1:10" x14ac:dyDescent="0.25">
      <c r="A1676" s="9" t="s">
        <v>3383</v>
      </c>
      <c r="B1676" s="9">
        <f>VLOOKUP($A1676,Basis!$A:$P,4,FALSE)</f>
        <v>52.261667009491703</v>
      </c>
      <c r="C1676" s="9">
        <f>VLOOKUP($A1676,Basis!$A:$P,5,FALSE)</f>
        <v>5.1714415568906498</v>
      </c>
      <c r="D1676" s="9" t="str">
        <f>VLOOKUP($A1676,Basis!$A:$P,6,FALSE)</f>
        <v>Lange Heul</v>
      </c>
      <c r="E1676" s="9" t="str">
        <f>VLOOKUP($A1676,Basis!$A:$P,7,FALSE)</f>
        <v>612</v>
      </c>
      <c r="F1676" s="9" t="str">
        <f>VLOOKUP($A1676,Basis!$A:$P,8,FALSE)</f>
        <v>1403PC</v>
      </c>
      <c r="G1676" s="9" t="str">
        <f>VLOOKUP($A1676,Basis!$A:$P,9,FALSE)</f>
        <v>Bussum</v>
      </c>
      <c r="H1676" s="9" t="str">
        <f>VLOOKUP($A1676,Basis!$A:$P,11,FALSE)</f>
        <v>REST</v>
      </c>
      <c r="I1676" s="9" t="str">
        <f>VLOOKUP($A1676,Basis!$A:$P,13,FALSE)</f>
        <v>Ondergronds</v>
      </c>
      <c r="J1676" s="9" t="str">
        <f>VLOOKUP($A1676,Basis!$A:$P,16,FALSE)</f>
        <v>KLISOL2010</v>
      </c>
    </row>
    <row r="1677" spans="1:10" x14ac:dyDescent="0.25">
      <c r="A1677" s="9" t="s">
        <v>3388</v>
      </c>
      <c r="B1677" s="9">
        <f>VLOOKUP($A1677,Basis!$A:$P,4,FALSE)</f>
        <v>52.2617571987698</v>
      </c>
      <c r="C1677" s="9">
        <f>VLOOKUP($A1677,Basis!$A:$P,5,FALSE)</f>
        <v>5.1720193214762702</v>
      </c>
      <c r="D1677" s="9" t="str">
        <f>VLOOKUP($A1677,Basis!$A:$P,6,FALSE)</f>
        <v>Lange Heul</v>
      </c>
      <c r="E1677" s="9" t="str">
        <f>VLOOKUP($A1677,Basis!$A:$P,7,FALSE)</f>
        <v>682</v>
      </c>
      <c r="F1677" s="9" t="str">
        <f>VLOOKUP($A1677,Basis!$A:$P,8,FALSE)</f>
        <v>1403PD</v>
      </c>
      <c r="G1677" s="9" t="str">
        <f>VLOOKUP($A1677,Basis!$A:$P,9,FALSE)</f>
        <v>Bussum</v>
      </c>
      <c r="H1677" s="9" t="str">
        <f>VLOOKUP($A1677,Basis!$A:$P,11,FALSE)</f>
        <v>REST</v>
      </c>
      <c r="I1677" s="9" t="str">
        <f>VLOOKUP($A1677,Basis!$A:$P,13,FALSE)</f>
        <v>Ondergronds</v>
      </c>
      <c r="J1677" s="9" t="str">
        <f>VLOOKUP($A1677,Basis!$A:$P,16,FALSE)</f>
        <v>KLISOL2010</v>
      </c>
    </row>
    <row r="1678" spans="1:10" x14ac:dyDescent="0.25">
      <c r="A1678" s="9" t="s">
        <v>4202</v>
      </c>
      <c r="B1678" s="9">
        <f>VLOOKUP($A1678,Basis!$A:$P,4,FALSE)</f>
        <v>52.261985799999998</v>
      </c>
      <c r="C1678" s="9">
        <f>VLOOKUP($A1678,Basis!$A:$P,5,FALSE)</f>
        <v>5.1728911000000002</v>
      </c>
      <c r="D1678" s="9" t="str">
        <f>VLOOKUP($A1678,Basis!$A:$P,6,FALSE)</f>
        <v>Lange Heul</v>
      </c>
      <c r="E1678" s="9" t="str">
        <f>VLOOKUP($A1678,Basis!$A:$P,7,FALSE)</f>
        <v>762</v>
      </c>
      <c r="F1678" s="9" t="str">
        <f>VLOOKUP($A1678,Basis!$A:$P,8,FALSE)</f>
        <v>1403PE</v>
      </c>
      <c r="G1678" s="9" t="str">
        <f>VLOOKUP($A1678,Basis!$A:$P,9,FALSE)</f>
        <v>Bussum</v>
      </c>
      <c r="H1678" s="9" t="str">
        <f>VLOOKUP($A1678,Basis!$A:$P,11,FALSE)</f>
        <v>GFT</v>
      </c>
      <c r="I1678" s="9" t="str">
        <f>VLOOKUP($A1678,Basis!$A:$P,13,FALSE)</f>
        <v>Bovengronds</v>
      </c>
      <c r="J1678" s="9" t="str">
        <f>VLOOKUP($A1678,Basis!$A:$P,16,FALSE)</f>
        <v>MCBG242021</v>
      </c>
    </row>
    <row r="1679" spans="1:10" x14ac:dyDescent="0.25">
      <c r="A1679" s="9" t="s">
        <v>3615</v>
      </c>
      <c r="B1679" s="9">
        <f>VLOOKUP($A1679,Basis!$A:$P,4,FALSE)</f>
        <v>52.261985815178797</v>
      </c>
      <c r="C1679" s="9">
        <f>VLOOKUP($A1679,Basis!$A:$P,5,FALSE)</f>
        <v>5.1728911232251402</v>
      </c>
      <c r="D1679" s="9" t="str">
        <f>VLOOKUP($A1679,Basis!$A:$P,6,FALSE)</f>
        <v>Lange Heul</v>
      </c>
      <c r="E1679" s="9" t="str">
        <f>VLOOKUP($A1679,Basis!$A:$P,7,FALSE)</f>
        <v>762</v>
      </c>
      <c r="F1679" s="9" t="str">
        <f>VLOOKUP($A1679,Basis!$A:$P,8,FALSE)</f>
        <v>1403PE</v>
      </c>
      <c r="G1679" s="9" t="str">
        <f>VLOOKUP($A1679,Basis!$A:$P,9,FALSE)</f>
        <v>Bussum</v>
      </c>
      <c r="H1679" s="9" t="str">
        <f>VLOOKUP($A1679,Basis!$A:$P,11,FALSE)</f>
        <v>REST</v>
      </c>
      <c r="I1679" s="9" t="str">
        <f>VLOOKUP($A1679,Basis!$A:$P,13,FALSE)</f>
        <v>OGDUO</v>
      </c>
      <c r="J1679" s="9" t="str">
        <f>VLOOKUP($A1679,Basis!$A:$P,16,FALSE)</f>
        <v>HMIDUO2021</v>
      </c>
    </row>
    <row r="1680" spans="1:10" x14ac:dyDescent="0.25">
      <c r="A1680" s="9" t="s">
        <v>4861</v>
      </c>
      <c r="B1680" s="9">
        <f>VLOOKUP($A1680,Basis!$A:$P,4,FALSE)</f>
        <v>52.261958579999998</v>
      </c>
      <c r="C1680" s="9">
        <f>VLOOKUP($A1680,Basis!$A:$P,5,FALSE)</f>
        <v>5.1728911000000002</v>
      </c>
      <c r="D1680" s="9" t="str">
        <f>VLOOKUP($A1680,Basis!$A:$P,6,FALSE)</f>
        <v>Lange Heul</v>
      </c>
      <c r="E1680" s="9" t="str">
        <f>VLOOKUP($A1680,Basis!$A:$P,7,FALSE)</f>
        <v>762</v>
      </c>
      <c r="F1680" s="9" t="str">
        <f>VLOOKUP($A1680,Basis!$A:$P,8,FALSE)</f>
        <v>1403PE</v>
      </c>
      <c r="G1680" s="9" t="str">
        <f>VLOOKUP($A1680,Basis!$A:$P,9,FALSE)</f>
        <v>Bussum</v>
      </c>
      <c r="H1680" s="9" t="str">
        <f>VLOOKUP($A1680,Basis!$A:$P,11,FALSE)</f>
        <v>PMD</v>
      </c>
      <c r="I1680" s="9" t="str">
        <f>VLOOKUP($A1680,Basis!$A:$P,13,FALSE)</f>
        <v>OGDUO</v>
      </c>
      <c r="J1680" s="9" t="str">
        <f>VLOOKUP($A1680,Basis!$A:$P,16,FALSE)</f>
        <v>HMIDUO2021</v>
      </c>
    </row>
    <row r="1681" spans="1:10" x14ac:dyDescent="0.25">
      <c r="A1681" s="9" t="s">
        <v>3089</v>
      </c>
      <c r="B1681" s="9">
        <f>VLOOKUP($A1681,Basis!$A:$P,4,FALSE)</f>
        <v>52.265222999999999</v>
      </c>
      <c r="C1681" s="9">
        <f>VLOOKUP($A1681,Basis!$A:$P,5,FALSE)</f>
        <v>5.1684609999999997</v>
      </c>
      <c r="D1681" s="9" t="str">
        <f>VLOOKUP($A1681,Basis!$A:$P,6,FALSE)</f>
        <v>Weidehof</v>
      </c>
      <c r="E1681" s="9" t="str">
        <f>VLOOKUP($A1681,Basis!$A:$P,7,FALSE)</f>
        <v>69</v>
      </c>
      <c r="F1681" s="9" t="str">
        <f>VLOOKUP($A1681,Basis!$A:$P,8,FALSE)</f>
        <v>1403PH</v>
      </c>
      <c r="G1681" s="9" t="str">
        <f>VLOOKUP($A1681,Basis!$A:$P,9,FALSE)</f>
        <v>Bussum</v>
      </c>
      <c r="H1681" s="9" t="str">
        <f>VLOOKUP($A1681,Basis!$A:$P,11,FALSE)</f>
        <v>PMD</v>
      </c>
      <c r="I1681" s="9" t="str">
        <f>VLOOKUP($A1681,Basis!$A:$P,13,FALSE)</f>
        <v>Ondergronds</v>
      </c>
      <c r="J1681" s="9" t="str">
        <f>VLOOKUP($A1681,Basis!$A:$P,16,FALSE)</f>
        <v>HMISOL2016</v>
      </c>
    </row>
    <row r="1682" spans="1:10" x14ac:dyDescent="0.25">
      <c r="A1682" s="9" t="s">
        <v>2579</v>
      </c>
      <c r="B1682" s="9">
        <f>VLOOKUP($A1682,Basis!$A:$P,4,FALSE)</f>
        <v>52.264986</v>
      </c>
      <c r="C1682" s="9">
        <f>VLOOKUP($A1682,Basis!$A:$P,5,FALSE)</f>
        <v>5.1678930000000003</v>
      </c>
      <c r="D1682" s="9" t="str">
        <f>VLOOKUP($A1682,Basis!$A:$P,6,FALSE)</f>
        <v>Weidehof</v>
      </c>
      <c r="E1682" s="9" t="str">
        <f>VLOOKUP($A1682,Basis!$A:$P,7,FALSE)</f>
        <v>109</v>
      </c>
      <c r="F1682" s="9" t="str">
        <f>VLOOKUP($A1682,Basis!$A:$P,8,FALSE)</f>
        <v>1403PJ</v>
      </c>
      <c r="G1682" s="9" t="str">
        <f>VLOOKUP($A1682,Basis!$A:$P,9,FALSE)</f>
        <v>Bussum</v>
      </c>
      <c r="H1682" s="9" t="str">
        <f>VLOOKUP($A1682,Basis!$A:$P,11,FALSE)</f>
        <v>GFT</v>
      </c>
      <c r="I1682" s="9" t="str">
        <f>VLOOKUP($A1682,Basis!$A:$P,13,FALSE)</f>
        <v>Ondergronds</v>
      </c>
      <c r="J1682" s="9" t="str">
        <f>VLOOKUP($A1682,Basis!$A:$P,16,FALSE)</f>
        <v>HMISOL2016</v>
      </c>
    </row>
    <row r="1683" spans="1:10" x14ac:dyDescent="0.25">
      <c r="A1683" s="9" t="s">
        <v>3298</v>
      </c>
      <c r="B1683" s="9">
        <f>VLOOKUP($A1683,Basis!$A:$P,4,FALSE)</f>
        <v>52.264986</v>
      </c>
      <c r="C1683" s="9">
        <f>VLOOKUP($A1683,Basis!$A:$P,5,FALSE)</f>
        <v>5.1678930000000003</v>
      </c>
      <c r="D1683" s="9" t="str">
        <f>VLOOKUP($A1683,Basis!$A:$P,6,FALSE)</f>
        <v>Weidehof</v>
      </c>
      <c r="E1683" s="9" t="str">
        <f>VLOOKUP($A1683,Basis!$A:$P,7,FALSE)</f>
        <v>109</v>
      </c>
      <c r="F1683" s="9" t="str">
        <f>VLOOKUP($A1683,Basis!$A:$P,8,FALSE)</f>
        <v>1403PJ</v>
      </c>
      <c r="G1683" s="9" t="str">
        <f>VLOOKUP($A1683,Basis!$A:$P,9,FALSE)</f>
        <v>Bussum</v>
      </c>
      <c r="H1683" s="9" t="str">
        <f>VLOOKUP($A1683,Basis!$A:$P,11,FALSE)</f>
        <v>REST</v>
      </c>
      <c r="I1683" s="9" t="str">
        <f>VLOOKUP($A1683,Basis!$A:$P,13,FALSE)</f>
        <v>Ondergronds</v>
      </c>
      <c r="J1683" s="9" t="str">
        <f>VLOOKUP($A1683,Basis!$A:$P,16,FALSE)</f>
        <v>HMISOL2016</v>
      </c>
    </row>
    <row r="1684" spans="1:10" x14ac:dyDescent="0.25">
      <c r="A1684" s="9" t="s">
        <v>3065</v>
      </c>
      <c r="B1684" s="9">
        <f>VLOOKUP($A1684,Basis!$A:$P,4,FALSE)</f>
        <v>52.264986</v>
      </c>
      <c r="C1684" s="9">
        <f>VLOOKUP($A1684,Basis!$A:$P,5,FALSE)</f>
        <v>5.1678930000000003</v>
      </c>
      <c r="D1684" s="9" t="str">
        <f>VLOOKUP($A1684,Basis!$A:$P,6,FALSE)</f>
        <v>Weidehof</v>
      </c>
      <c r="E1684" s="9" t="str">
        <f>VLOOKUP($A1684,Basis!$A:$P,7,FALSE)</f>
        <v>109</v>
      </c>
      <c r="F1684" s="9" t="str">
        <f>VLOOKUP($A1684,Basis!$A:$P,8,FALSE)</f>
        <v>1403PJ</v>
      </c>
      <c r="G1684" s="9" t="str">
        <f>VLOOKUP($A1684,Basis!$A:$P,9,FALSE)</f>
        <v>Bussum</v>
      </c>
      <c r="H1684" s="9" t="str">
        <f>VLOOKUP($A1684,Basis!$A:$P,11,FALSE)</f>
        <v>PMD</v>
      </c>
      <c r="I1684" s="9" t="str">
        <f>VLOOKUP($A1684,Basis!$A:$P,13,FALSE)</f>
        <v>Ondergronds</v>
      </c>
      <c r="J1684" s="9" t="str">
        <f>VLOOKUP($A1684,Basis!$A:$P,16,FALSE)</f>
        <v>HMISOL2016</v>
      </c>
    </row>
    <row r="1685" spans="1:10" x14ac:dyDescent="0.25">
      <c r="A1685" s="9" t="s">
        <v>5159</v>
      </c>
      <c r="B1685" s="9">
        <f>VLOOKUP($A1685,Basis!$A:$P,4,FALSE)</f>
        <v>52.263762</v>
      </c>
      <c r="C1685" s="9">
        <f>VLOOKUP($A1685,Basis!$A:$P,5,FALSE)</f>
        <v>5.1708891000000001</v>
      </c>
      <c r="D1685" s="9" t="str">
        <f>VLOOKUP($A1685,Basis!$A:$P,6,FALSE)</f>
        <v>Beeklaan</v>
      </c>
      <c r="E1685" s="9" t="str">
        <f>VLOOKUP($A1685,Basis!$A:$P,7,FALSE)</f>
        <v>1</v>
      </c>
      <c r="F1685" s="9" t="str">
        <f>VLOOKUP($A1685,Basis!$A:$P,8,FALSE)</f>
        <v>1403RD</v>
      </c>
      <c r="G1685" s="9" t="str">
        <f>VLOOKUP($A1685,Basis!$A:$P,9,FALSE)</f>
        <v>Bussum</v>
      </c>
      <c r="H1685" s="9" t="str">
        <f>VLOOKUP($A1685,Basis!$A:$P,11,FALSE)</f>
        <v>GLAS</v>
      </c>
      <c r="I1685" s="9" t="str">
        <f>VLOOKUP($A1685,Basis!$A:$P,13,FALSE)</f>
        <v>Ondergronds</v>
      </c>
      <c r="J1685" s="9" t="str">
        <f>VLOOKUP($A1685,Basis!$A:$P,16,FALSE)</f>
        <v>Onbekend</v>
      </c>
    </row>
    <row r="1686" spans="1:10" x14ac:dyDescent="0.25">
      <c r="A1686" s="9" t="s">
        <v>5161</v>
      </c>
      <c r="B1686" s="9">
        <f>VLOOKUP($A1686,Basis!$A:$P,4,FALSE)</f>
        <v>52.263762</v>
      </c>
      <c r="C1686" s="9">
        <f>VLOOKUP($A1686,Basis!$A:$P,5,FALSE)</f>
        <v>5.1708891000000001</v>
      </c>
      <c r="D1686" s="9" t="str">
        <f>VLOOKUP($A1686,Basis!$A:$P,6,FALSE)</f>
        <v>Beeklaan</v>
      </c>
      <c r="E1686" s="9" t="str">
        <f>VLOOKUP($A1686,Basis!$A:$P,7,FALSE)</f>
        <v>1</v>
      </c>
      <c r="F1686" s="9" t="str">
        <f>VLOOKUP($A1686,Basis!$A:$P,8,FALSE)</f>
        <v>1403RD</v>
      </c>
      <c r="G1686" s="9" t="str">
        <f>VLOOKUP($A1686,Basis!$A:$P,9,FALSE)</f>
        <v>Bussum</v>
      </c>
      <c r="H1686" s="9" t="str">
        <f>VLOOKUP($A1686,Basis!$A:$P,11,FALSE)</f>
        <v>GLAS</v>
      </c>
      <c r="I1686" s="9" t="str">
        <f>VLOOKUP($A1686,Basis!$A:$P,13,FALSE)</f>
        <v>Ondergronds</v>
      </c>
      <c r="J1686" s="9" t="str">
        <f>VLOOKUP($A1686,Basis!$A:$P,16,FALSE)</f>
        <v>Onbekend</v>
      </c>
    </row>
    <row r="1687" spans="1:10" x14ac:dyDescent="0.25">
      <c r="A1687" s="9" t="s">
        <v>3077</v>
      </c>
      <c r="B1687" s="9">
        <f>VLOOKUP($A1687,Basis!$A:$P,4,FALSE)</f>
        <v>52.263497999999998</v>
      </c>
      <c r="C1687" s="9">
        <f>VLOOKUP($A1687,Basis!$A:$P,5,FALSE)</f>
        <v>5.170871</v>
      </c>
      <c r="D1687" s="9" t="str">
        <f>VLOOKUP($A1687,Basis!$A:$P,6,FALSE)</f>
        <v>Beeklaan</v>
      </c>
      <c r="E1687" s="9" t="str">
        <f>VLOOKUP($A1687,Basis!$A:$P,7,FALSE)</f>
        <v>1</v>
      </c>
      <c r="F1687" s="9" t="str">
        <f>VLOOKUP($A1687,Basis!$A:$P,8,FALSE)</f>
        <v>1403RD</v>
      </c>
      <c r="G1687" s="9" t="str">
        <f>VLOOKUP($A1687,Basis!$A:$P,9,FALSE)</f>
        <v>Bussum</v>
      </c>
      <c r="H1687" s="9" t="str">
        <f>VLOOKUP($A1687,Basis!$A:$P,11,FALSE)</f>
        <v>PMD</v>
      </c>
      <c r="I1687" s="9" t="str">
        <f>VLOOKUP($A1687,Basis!$A:$P,13,FALSE)</f>
        <v>Ondergronds</v>
      </c>
      <c r="J1687" s="9" t="str">
        <f>VLOOKUP($A1687,Basis!$A:$P,16,FALSE)</f>
        <v>HMISOL2016</v>
      </c>
    </row>
    <row r="1688" spans="1:10" x14ac:dyDescent="0.25">
      <c r="A1688" s="9" t="s">
        <v>3114</v>
      </c>
      <c r="B1688" s="9">
        <f>VLOOKUP($A1688,Basis!$A:$P,4,FALSE)</f>
        <v>52.2635443881641</v>
      </c>
      <c r="C1688" s="9">
        <f>VLOOKUP($A1688,Basis!$A:$P,5,FALSE)</f>
        <v>5.1702043879825297</v>
      </c>
      <c r="D1688" s="9" t="str">
        <f>VLOOKUP($A1688,Basis!$A:$P,6,FALSE)</f>
        <v>Beeklaan</v>
      </c>
      <c r="E1688" s="9" t="str">
        <f>VLOOKUP($A1688,Basis!$A:$P,7,FALSE)</f>
        <v>58</v>
      </c>
      <c r="F1688" s="9" t="str">
        <f>VLOOKUP($A1688,Basis!$A:$P,8,FALSE)</f>
        <v>1403RE</v>
      </c>
      <c r="G1688" s="9" t="str">
        <f>VLOOKUP($A1688,Basis!$A:$P,9,FALSE)</f>
        <v>Bussum</v>
      </c>
      <c r="H1688" s="9" t="str">
        <f>VLOOKUP($A1688,Basis!$A:$P,11,FALSE)</f>
        <v>GFT</v>
      </c>
      <c r="I1688" s="9" t="str">
        <f>VLOOKUP($A1688,Basis!$A:$P,13,FALSE)</f>
        <v>Ondergronds</v>
      </c>
      <c r="J1688" s="9" t="str">
        <f>VLOOKUP($A1688,Basis!$A:$P,16,FALSE)</f>
        <v>HMISOL2016</v>
      </c>
    </row>
    <row r="1689" spans="1:10" x14ac:dyDescent="0.25">
      <c r="A1689" s="9" t="s">
        <v>6081</v>
      </c>
      <c r="B1689" s="9">
        <f>VLOOKUP($A1689,Basis!$A:$P,4,FALSE)</f>
        <v>52.263615634341001</v>
      </c>
      <c r="C1689" s="9">
        <f>VLOOKUP($A1689,Basis!$A:$P,5,FALSE)</f>
        <v>5.1702599600005597</v>
      </c>
      <c r="D1689" s="9" t="str">
        <f>VLOOKUP($A1689,Basis!$A:$P,6,FALSE)</f>
        <v>Beeklaan</v>
      </c>
      <c r="E1689" s="9" t="str">
        <f>VLOOKUP($A1689,Basis!$A:$P,7,FALSE)</f>
        <v>58</v>
      </c>
      <c r="F1689" s="9" t="str">
        <f>VLOOKUP($A1689,Basis!$A:$P,8,FALSE)</f>
        <v>1403RE</v>
      </c>
      <c r="G1689" s="9" t="str">
        <f>VLOOKUP($A1689,Basis!$A:$P,9,FALSE)</f>
        <v>Bussum</v>
      </c>
      <c r="H1689" s="9" t="str">
        <f>VLOOKUP($A1689,Basis!$A:$P,11,FALSE)</f>
        <v>OPK</v>
      </c>
      <c r="I1689" s="9" t="str">
        <f>VLOOKUP($A1689,Basis!$A:$P,13,FALSE)</f>
        <v>Ondergronds</v>
      </c>
      <c r="J1689" s="9" t="str">
        <f>VLOOKUP($A1689,Basis!$A:$P,16,FALSE)</f>
        <v>HMISOL2016</v>
      </c>
    </row>
    <row r="1690" spans="1:10" x14ac:dyDescent="0.25">
      <c r="A1690" s="9" t="s">
        <v>3296</v>
      </c>
      <c r="B1690" s="9">
        <f>VLOOKUP($A1690,Basis!$A:$P,4,FALSE)</f>
        <v>52.263583280194801</v>
      </c>
      <c r="C1690" s="9">
        <f>VLOOKUP($A1690,Basis!$A:$P,5,FALSE)</f>
        <v>5.1701846066910502</v>
      </c>
      <c r="D1690" s="9" t="str">
        <f>VLOOKUP($A1690,Basis!$A:$P,6,FALSE)</f>
        <v>Beeklaan</v>
      </c>
      <c r="E1690" s="9" t="str">
        <f>VLOOKUP($A1690,Basis!$A:$P,7,FALSE)</f>
        <v>58</v>
      </c>
      <c r="F1690" s="9" t="str">
        <f>VLOOKUP($A1690,Basis!$A:$P,8,FALSE)</f>
        <v>1403RE</v>
      </c>
      <c r="G1690" s="9" t="str">
        <f>VLOOKUP($A1690,Basis!$A:$P,9,FALSE)</f>
        <v>Bussum</v>
      </c>
      <c r="H1690" s="9" t="str">
        <f>VLOOKUP($A1690,Basis!$A:$P,11,FALSE)</f>
        <v>REST</v>
      </c>
      <c r="I1690" s="9" t="str">
        <f>VLOOKUP($A1690,Basis!$A:$P,13,FALSE)</f>
        <v>Ondergronds</v>
      </c>
      <c r="J1690" s="9" t="str">
        <f>VLOOKUP($A1690,Basis!$A:$P,16,FALSE)</f>
        <v>HMISOL2018</v>
      </c>
    </row>
    <row r="1691" spans="1:10" x14ac:dyDescent="0.25">
      <c r="A1691" s="9" t="s">
        <v>5165</v>
      </c>
      <c r="B1691" s="9">
        <f>VLOOKUP($A1691,Basis!$A:$P,4,FALSE)</f>
        <v>52.2663279</v>
      </c>
      <c r="C1691" s="9">
        <f>VLOOKUP($A1691,Basis!$A:$P,5,FALSE)</f>
        <v>5.1691608999999996</v>
      </c>
      <c r="D1691" s="9" t="str">
        <f>VLOOKUP($A1691,Basis!$A:$P,6,FALSE)</f>
        <v>Laarderweg</v>
      </c>
      <c r="E1691" s="9" t="str">
        <f>VLOOKUP($A1691,Basis!$A:$P,7,FALSE)</f>
        <v>178</v>
      </c>
      <c r="F1691" s="9" t="str">
        <f>VLOOKUP($A1691,Basis!$A:$P,8,FALSE)</f>
        <v>1403RL</v>
      </c>
      <c r="G1691" s="9" t="str">
        <f>VLOOKUP($A1691,Basis!$A:$P,9,FALSE)</f>
        <v>Bussum</v>
      </c>
      <c r="H1691" s="9" t="str">
        <f>VLOOKUP($A1691,Basis!$A:$P,11,FALSE)</f>
        <v>GLAS</v>
      </c>
      <c r="I1691" s="9" t="str">
        <f>VLOOKUP($A1691,Basis!$A:$P,13,FALSE)</f>
        <v>Ondergronds</v>
      </c>
      <c r="J1691" s="9" t="str">
        <f>VLOOKUP($A1691,Basis!$A:$P,16,FALSE)</f>
        <v>Onbekend</v>
      </c>
    </row>
    <row r="1692" spans="1:10" x14ac:dyDescent="0.25">
      <c r="A1692" s="9" t="s">
        <v>5163</v>
      </c>
      <c r="B1692" s="9">
        <f>VLOOKUP($A1692,Basis!$A:$P,4,FALSE)</f>
        <v>52.2663279</v>
      </c>
      <c r="C1692" s="9">
        <f>VLOOKUP($A1692,Basis!$A:$P,5,FALSE)</f>
        <v>5.1691608999999996</v>
      </c>
      <c r="D1692" s="9" t="str">
        <f>VLOOKUP($A1692,Basis!$A:$P,6,FALSE)</f>
        <v>Laarderweg</v>
      </c>
      <c r="E1692" s="9" t="str">
        <f>VLOOKUP($A1692,Basis!$A:$P,7,FALSE)</f>
        <v>178</v>
      </c>
      <c r="F1692" s="9" t="str">
        <f>VLOOKUP($A1692,Basis!$A:$P,8,FALSE)</f>
        <v>1403RL</v>
      </c>
      <c r="G1692" s="9" t="str">
        <f>VLOOKUP($A1692,Basis!$A:$P,9,FALSE)</f>
        <v>Bussum</v>
      </c>
      <c r="H1692" s="9" t="str">
        <f>VLOOKUP($A1692,Basis!$A:$P,11,FALSE)</f>
        <v>GLAS</v>
      </c>
      <c r="I1692" s="9" t="str">
        <f>VLOOKUP($A1692,Basis!$A:$P,13,FALSE)</f>
        <v>Ondergronds</v>
      </c>
      <c r="J1692" s="9" t="str">
        <f>VLOOKUP($A1692,Basis!$A:$P,16,FALSE)</f>
        <v>Onbekend</v>
      </c>
    </row>
    <row r="1693" spans="1:10" x14ac:dyDescent="0.25">
      <c r="A1693" s="9" t="s">
        <v>3309</v>
      </c>
      <c r="B1693" s="9">
        <f>VLOOKUP($A1693,Basis!$A:$P,4,FALSE)</f>
        <v>52.266317373190297</v>
      </c>
      <c r="C1693" s="9">
        <f>VLOOKUP($A1693,Basis!$A:$P,5,FALSE)</f>
        <v>5.1691247988540399</v>
      </c>
      <c r="D1693" s="9" t="str">
        <f>VLOOKUP($A1693,Basis!$A:$P,6,FALSE)</f>
        <v>Laarderweg</v>
      </c>
      <c r="E1693" s="9" t="str">
        <f>VLOOKUP($A1693,Basis!$A:$P,7,FALSE)</f>
        <v>178</v>
      </c>
      <c r="F1693" s="9" t="str">
        <f>VLOOKUP($A1693,Basis!$A:$P,8,FALSE)</f>
        <v>1403RL</v>
      </c>
      <c r="G1693" s="9" t="str">
        <f>VLOOKUP($A1693,Basis!$A:$P,9,FALSE)</f>
        <v>Bussum</v>
      </c>
      <c r="H1693" s="9" t="str">
        <f>VLOOKUP($A1693,Basis!$A:$P,11,FALSE)</f>
        <v>REST</v>
      </c>
      <c r="I1693" s="9" t="str">
        <f>VLOOKUP($A1693,Basis!$A:$P,13,FALSE)</f>
        <v>Ondergronds</v>
      </c>
      <c r="J1693" s="9" t="str">
        <f>VLOOKUP($A1693,Basis!$A:$P,16,FALSE)</f>
        <v>BAMRUB2016</v>
      </c>
    </row>
    <row r="1694" spans="1:10" x14ac:dyDescent="0.25">
      <c r="A1694" s="9" t="s">
        <v>5167</v>
      </c>
      <c r="B1694" s="9">
        <f>VLOOKUP($A1694,Basis!$A:$P,4,FALSE)</f>
        <v>52.267699</v>
      </c>
      <c r="C1694" s="9">
        <f>VLOOKUP($A1694,Basis!$A:$P,5,FALSE)</f>
        <v>5.1742319999999999</v>
      </c>
      <c r="D1694" s="9" t="str">
        <f>VLOOKUP($A1694,Basis!$A:$P,6,FALSE)</f>
        <v>T.B. Huurmanlaan</v>
      </c>
      <c r="E1694" s="9" t="str">
        <f>VLOOKUP($A1694,Basis!$A:$P,7,FALSE)</f>
        <v>1A</v>
      </c>
      <c r="F1694" s="9" t="str">
        <f>VLOOKUP($A1694,Basis!$A:$P,8,FALSE)</f>
        <v>1403SL</v>
      </c>
      <c r="G1694" s="9" t="str">
        <f>VLOOKUP($A1694,Basis!$A:$P,9,FALSE)</f>
        <v>Bussum</v>
      </c>
      <c r="H1694" s="9" t="str">
        <f>VLOOKUP($A1694,Basis!$A:$P,11,FALSE)</f>
        <v>GLAS</v>
      </c>
      <c r="I1694" s="9" t="str">
        <f>VLOOKUP($A1694,Basis!$A:$P,13,FALSE)</f>
        <v>Ondergronds</v>
      </c>
      <c r="J1694" s="9" t="str">
        <f>VLOOKUP($A1694,Basis!$A:$P,16,FALSE)</f>
        <v>Onbekend</v>
      </c>
    </row>
    <row r="1695" spans="1:10" x14ac:dyDescent="0.25">
      <c r="A1695" s="9" t="s">
        <v>3763</v>
      </c>
      <c r="B1695" s="9">
        <f>VLOOKUP($A1695,Basis!$A:$P,4,FALSE)</f>
        <v>52.267699999999998</v>
      </c>
      <c r="C1695" s="9">
        <f>VLOOKUP($A1695,Basis!$A:$P,5,FALSE)</f>
        <v>5.1742319999999999</v>
      </c>
      <c r="D1695" s="9" t="str">
        <f>VLOOKUP($A1695,Basis!$A:$P,6,FALSE)</f>
        <v>T.B. Huurmanlaan</v>
      </c>
      <c r="E1695" s="9" t="str">
        <f>VLOOKUP($A1695,Basis!$A:$P,7,FALSE)</f>
        <v>1A</v>
      </c>
      <c r="F1695" s="9" t="str">
        <f>VLOOKUP($A1695,Basis!$A:$P,8,FALSE)</f>
        <v>1403SL</v>
      </c>
      <c r="G1695" s="9" t="str">
        <f>VLOOKUP($A1695,Basis!$A:$P,9,FALSE)</f>
        <v>Bussum</v>
      </c>
      <c r="H1695" s="9" t="str">
        <f>VLOOKUP($A1695,Basis!$A:$P,11,FALSE)</f>
        <v>OPK</v>
      </c>
      <c r="I1695" s="9" t="str">
        <f>VLOOKUP($A1695,Basis!$A:$P,13,FALSE)</f>
        <v>Ondergronds</v>
      </c>
      <c r="J1695" s="9" t="str">
        <f>VLOOKUP($A1695,Basis!$A:$P,16,FALSE)</f>
        <v>HMISOL2021</v>
      </c>
    </row>
    <row r="1696" spans="1:10" x14ac:dyDescent="0.25">
      <c r="A1696" s="9" t="s">
        <v>3709</v>
      </c>
      <c r="B1696" s="9">
        <f>VLOOKUP($A1696,Basis!$A:$P,4,FALSE)</f>
        <v>52.267699999999998</v>
      </c>
      <c r="C1696" s="9">
        <f>VLOOKUP($A1696,Basis!$A:$P,5,FALSE)</f>
        <v>5.1742319999999999</v>
      </c>
      <c r="D1696" s="9" t="str">
        <f>VLOOKUP($A1696,Basis!$A:$P,6,FALSE)</f>
        <v>T.B. Huurmanlaan</v>
      </c>
      <c r="E1696" s="9" t="str">
        <f>VLOOKUP($A1696,Basis!$A:$P,7,FALSE)</f>
        <v>1A</v>
      </c>
      <c r="F1696" s="9" t="str">
        <f>VLOOKUP($A1696,Basis!$A:$P,8,FALSE)</f>
        <v>1403SL</v>
      </c>
      <c r="G1696" s="9" t="str">
        <f>VLOOKUP($A1696,Basis!$A:$P,9,FALSE)</f>
        <v>Bussum</v>
      </c>
      <c r="H1696" s="9" t="str">
        <f>VLOOKUP($A1696,Basis!$A:$P,11,FALSE)</f>
        <v>REST</v>
      </c>
      <c r="I1696" s="9" t="str">
        <f>VLOOKUP($A1696,Basis!$A:$P,13,FALSE)</f>
        <v>OGDUO</v>
      </c>
      <c r="J1696" s="9" t="str">
        <f>VLOOKUP($A1696,Basis!$A:$P,16,FALSE)</f>
        <v>HMIDUO2021</v>
      </c>
    </row>
    <row r="1697" spans="1:10" x14ac:dyDescent="0.25">
      <c r="A1697" s="9" t="s">
        <v>4732</v>
      </c>
      <c r="B1697" s="9">
        <f>VLOOKUP($A1697,Basis!$A:$P,4,FALSE)</f>
        <v>52.267699999999998</v>
      </c>
      <c r="C1697" s="9">
        <f>VLOOKUP($A1697,Basis!$A:$P,5,FALSE)</f>
        <v>5.1742319999999999</v>
      </c>
      <c r="D1697" s="9" t="str">
        <f>VLOOKUP($A1697,Basis!$A:$P,6,FALSE)</f>
        <v>T.B. Huurmanlaan</v>
      </c>
      <c r="E1697" s="9" t="str">
        <f>VLOOKUP($A1697,Basis!$A:$P,7,FALSE)</f>
        <v>1A</v>
      </c>
      <c r="F1697" s="9" t="str">
        <f>VLOOKUP($A1697,Basis!$A:$P,8,FALSE)</f>
        <v>1403SL</v>
      </c>
      <c r="G1697" s="9" t="str">
        <f>VLOOKUP($A1697,Basis!$A:$P,9,FALSE)</f>
        <v>Bussum</v>
      </c>
      <c r="H1697" s="9" t="str">
        <f>VLOOKUP($A1697,Basis!$A:$P,11,FALSE)</f>
        <v>PMD</v>
      </c>
      <c r="I1697" s="9" t="str">
        <f>VLOOKUP($A1697,Basis!$A:$P,13,FALSE)</f>
        <v>OGDUO</v>
      </c>
      <c r="J1697" s="9" t="str">
        <f>VLOOKUP($A1697,Basis!$A:$P,16,FALSE)</f>
        <v>HMIDUO2021</v>
      </c>
    </row>
    <row r="1698" spans="1:10" x14ac:dyDescent="0.25">
      <c r="A1698" s="9" t="s">
        <v>4437</v>
      </c>
      <c r="B1698" s="9">
        <f>VLOOKUP($A1698,Basis!$A:$P,4,FALSE)</f>
        <v>52.267744999999998</v>
      </c>
      <c r="C1698" s="9">
        <f>VLOOKUP($A1698,Basis!$A:$P,5,FALSE)</f>
        <v>5.1767659999999998</v>
      </c>
      <c r="D1698" s="9" t="str">
        <f>VLOOKUP($A1698,Basis!$A:$P,6,FALSE)</f>
        <v>Karel Doormanlaan</v>
      </c>
      <c r="E1698" s="9" t="str">
        <f>VLOOKUP($A1698,Basis!$A:$P,7,FALSE)</f>
        <v>2</v>
      </c>
      <c r="F1698" s="9" t="str">
        <f>VLOOKUP($A1698,Basis!$A:$P,8,FALSE)</f>
        <v>1403TM</v>
      </c>
      <c r="G1698" s="9" t="str">
        <f>VLOOKUP($A1698,Basis!$A:$P,9,FALSE)</f>
        <v>Bussum</v>
      </c>
      <c r="H1698" s="9" t="str">
        <f>VLOOKUP($A1698,Basis!$A:$P,11,FALSE)</f>
        <v>GFT</v>
      </c>
      <c r="I1698" s="9" t="str">
        <f>VLOOKUP($A1698,Basis!$A:$P,13,FALSE)</f>
        <v>Bovengronds</v>
      </c>
      <c r="J1698" s="9" t="str">
        <f>VLOOKUP($A1698,Basis!$A:$P,16,FALSE)</f>
        <v>MCBG242021</v>
      </c>
    </row>
    <row r="1699" spans="1:10" x14ac:dyDescent="0.25">
      <c r="A1699" s="9" t="s">
        <v>3658</v>
      </c>
      <c r="B1699" s="9">
        <f>VLOOKUP($A1699,Basis!$A:$P,4,FALSE)</f>
        <v>52.267744999999998</v>
      </c>
      <c r="C1699" s="9">
        <f>VLOOKUP($A1699,Basis!$A:$P,5,FALSE)</f>
        <v>5.1767659999999998</v>
      </c>
      <c r="D1699" s="9" t="str">
        <f>VLOOKUP($A1699,Basis!$A:$P,6,FALSE)</f>
        <v>Karel Doormanlaan</v>
      </c>
      <c r="E1699" s="9" t="str">
        <f>VLOOKUP($A1699,Basis!$A:$P,7,FALSE)</f>
        <v>2</v>
      </c>
      <c r="F1699" s="9" t="str">
        <f>VLOOKUP($A1699,Basis!$A:$P,8,FALSE)</f>
        <v>1403TM</v>
      </c>
      <c r="G1699" s="9" t="str">
        <f>VLOOKUP($A1699,Basis!$A:$P,9,FALSE)</f>
        <v>Bussum</v>
      </c>
      <c r="H1699" s="9" t="str">
        <f>VLOOKUP($A1699,Basis!$A:$P,11,FALSE)</f>
        <v>REST</v>
      </c>
      <c r="I1699" s="9" t="str">
        <f>VLOOKUP($A1699,Basis!$A:$P,13,FALSE)</f>
        <v>OGDUO</v>
      </c>
      <c r="J1699" s="9" t="str">
        <f>VLOOKUP($A1699,Basis!$A:$P,16,FALSE)</f>
        <v>HMIDUO2021</v>
      </c>
    </row>
    <row r="1700" spans="1:10" x14ac:dyDescent="0.25">
      <c r="A1700" s="9" t="s">
        <v>4849</v>
      </c>
      <c r="B1700" s="9">
        <f>VLOOKUP($A1700,Basis!$A:$P,4,FALSE)</f>
        <v>52.267744999999998</v>
      </c>
      <c r="C1700" s="9">
        <f>VLOOKUP($A1700,Basis!$A:$P,5,FALSE)</f>
        <v>5.1767659999999998</v>
      </c>
      <c r="D1700" s="9" t="str">
        <f>VLOOKUP($A1700,Basis!$A:$P,6,FALSE)</f>
        <v>Karel Doormanlaan</v>
      </c>
      <c r="E1700" s="9" t="str">
        <f>VLOOKUP($A1700,Basis!$A:$P,7,FALSE)</f>
        <v>2</v>
      </c>
      <c r="F1700" s="9" t="str">
        <f>VLOOKUP($A1700,Basis!$A:$P,8,FALSE)</f>
        <v>1403TM</v>
      </c>
      <c r="G1700" s="9" t="str">
        <f>VLOOKUP($A1700,Basis!$A:$P,9,FALSE)</f>
        <v>Bussum</v>
      </c>
      <c r="H1700" s="9" t="str">
        <f>VLOOKUP($A1700,Basis!$A:$P,11,FALSE)</f>
        <v>PMD</v>
      </c>
      <c r="I1700" s="9" t="str">
        <f>VLOOKUP($A1700,Basis!$A:$P,13,FALSE)</f>
        <v>OGDUO</v>
      </c>
      <c r="J1700" s="9" t="str">
        <f>VLOOKUP($A1700,Basis!$A:$P,16,FALSE)</f>
        <v>HMIDUO2021</v>
      </c>
    </row>
    <row r="1701" spans="1:10" x14ac:dyDescent="0.25">
      <c r="A1701" s="9" t="s">
        <v>5169</v>
      </c>
      <c r="B1701" s="9">
        <f>VLOOKUP($A1701,Basis!$A:$P,4,FALSE)</f>
        <v>52.266247900000003</v>
      </c>
      <c r="C1701" s="9">
        <f>VLOOKUP($A1701,Basis!$A:$P,5,FALSE)</f>
        <v>5.1780549999999996</v>
      </c>
      <c r="D1701" s="9" t="str">
        <f>VLOOKUP($A1701,Basis!$A:$P,6,FALSE)</f>
        <v>Karel Doormanlaan</v>
      </c>
      <c r="E1701" s="9" t="str">
        <f>VLOOKUP($A1701,Basis!$A:$P,7,FALSE)</f>
        <v>48A</v>
      </c>
      <c r="F1701" s="9" t="str">
        <f>VLOOKUP($A1701,Basis!$A:$P,8,FALSE)</f>
        <v>1403TN</v>
      </c>
      <c r="G1701" s="9" t="str">
        <f>VLOOKUP($A1701,Basis!$A:$P,9,FALSE)</f>
        <v>Bussum</v>
      </c>
      <c r="H1701" s="9" t="str">
        <f>VLOOKUP($A1701,Basis!$A:$P,11,FALSE)</f>
        <v>GLAS</v>
      </c>
      <c r="I1701" s="9" t="str">
        <f>VLOOKUP($A1701,Basis!$A:$P,13,FALSE)</f>
        <v>Ondergronds</v>
      </c>
      <c r="J1701" s="9" t="str">
        <f>VLOOKUP($A1701,Basis!$A:$P,16,FALSE)</f>
        <v>Onbekend</v>
      </c>
    </row>
    <row r="1702" spans="1:10" x14ac:dyDescent="0.25">
      <c r="A1702" s="9" t="s">
        <v>4798</v>
      </c>
      <c r="B1702" s="9">
        <f>VLOOKUP($A1702,Basis!$A:$P,4,FALSE)</f>
        <v>52.266247999999997</v>
      </c>
      <c r="C1702" s="9">
        <f>VLOOKUP($A1702,Basis!$A:$P,5,FALSE)</f>
        <v>5.1780549999999996</v>
      </c>
      <c r="D1702" s="9" t="str">
        <f>VLOOKUP($A1702,Basis!$A:$P,6,FALSE)</f>
        <v>Karel Doormanlaan</v>
      </c>
      <c r="E1702" s="9" t="str">
        <f>VLOOKUP($A1702,Basis!$A:$P,7,FALSE)</f>
        <v>48A</v>
      </c>
      <c r="F1702" s="9" t="str">
        <f>VLOOKUP($A1702,Basis!$A:$P,8,FALSE)</f>
        <v>1403TN</v>
      </c>
      <c r="G1702" s="9" t="str">
        <f>VLOOKUP($A1702,Basis!$A:$P,9,FALSE)</f>
        <v>Bussum</v>
      </c>
      <c r="H1702" s="9" t="str">
        <f>VLOOKUP($A1702,Basis!$A:$P,11,FALSE)</f>
        <v>OPK</v>
      </c>
      <c r="I1702" s="9" t="str">
        <f>VLOOKUP($A1702,Basis!$A:$P,13,FALSE)</f>
        <v>Ondergronds</v>
      </c>
      <c r="J1702" s="9" t="str">
        <f>VLOOKUP($A1702,Basis!$A:$P,16,FALSE)</f>
        <v>HMISOL2021</v>
      </c>
    </row>
    <row r="1703" spans="1:10" x14ac:dyDescent="0.25">
      <c r="A1703" s="9" t="s">
        <v>3653</v>
      </c>
      <c r="B1703" s="9">
        <f>VLOOKUP($A1703,Basis!$A:$P,4,FALSE)</f>
        <v>52.266247999999997</v>
      </c>
      <c r="C1703" s="9">
        <f>VLOOKUP($A1703,Basis!$A:$P,5,FALSE)</f>
        <v>5.1780549999999996</v>
      </c>
      <c r="D1703" s="9" t="str">
        <f>VLOOKUP($A1703,Basis!$A:$P,6,FALSE)</f>
        <v>Karel Doormanlaan</v>
      </c>
      <c r="E1703" s="9" t="str">
        <f>VLOOKUP($A1703,Basis!$A:$P,7,FALSE)</f>
        <v>48A</v>
      </c>
      <c r="F1703" s="9" t="str">
        <f>VLOOKUP($A1703,Basis!$A:$P,8,FALSE)</f>
        <v>1403TN</v>
      </c>
      <c r="G1703" s="9" t="str">
        <f>VLOOKUP($A1703,Basis!$A:$P,9,FALSE)</f>
        <v>Bussum</v>
      </c>
      <c r="H1703" s="9" t="str">
        <f>VLOOKUP($A1703,Basis!$A:$P,11,FALSE)</f>
        <v>REST</v>
      </c>
      <c r="I1703" s="9" t="str">
        <f>VLOOKUP($A1703,Basis!$A:$P,13,FALSE)</f>
        <v>OGDUO</v>
      </c>
      <c r="J1703" s="9" t="str">
        <f>VLOOKUP($A1703,Basis!$A:$P,16,FALSE)</f>
        <v>HMIDUO2021</v>
      </c>
    </row>
    <row r="1704" spans="1:10" x14ac:dyDescent="0.25">
      <c r="A1704" s="9" t="s">
        <v>4773</v>
      </c>
      <c r="B1704" s="9">
        <f>VLOOKUP($A1704,Basis!$A:$P,4,FALSE)</f>
        <v>52.266247999999997</v>
      </c>
      <c r="C1704" s="9">
        <f>VLOOKUP($A1704,Basis!$A:$P,5,FALSE)</f>
        <v>5.1780549999999996</v>
      </c>
      <c r="D1704" s="9" t="str">
        <f>VLOOKUP($A1704,Basis!$A:$P,6,FALSE)</f>
        <v>Karel Doormanlaan</v>
      </c>
      <c r="E1704" s="9" t="str">
        <f>VLOOKUP($A1704,Basis!$A:$P,7,FALSE)</f>
        <v>48A</v>
      </c>
      <c r="F1704" s="9" t="str">
        <f>VLOOKUP($A1704,Basis!$A:$P,8,FALSE)</f>
        <v>1403TN</v>
      </c>
      <c r="G1704" s="9" t="str">
        <f>VLOOKUP($A1704,Basis!$A:$P,9,FALSE)</f>
        <v>Bussum</v>
      </c>
      <c r="H1704" s="9" t="str">
        <f>VLOOKUP($A1704,Basis!$A:$P,11,FALSE)</f>
        <v>PMD</v>
      </c>
      <c r="I1704" s="9" t="str">
        <f>VLOOKUP($A1704,Basis!$A:$P,13,FALSE)</f>
        <v>OGDUO</v>
      </c>
      <c r="J1704" s="9" t="str">
        <f>VLOOKUP($A1704,Basis!$A:$P,16,FALSE)</f>
        <v>HMIDUO2021</v>
      </c>
    </row>
    <row r="1705" spans="1:10" x14ac:dyDescent="0.25">
      <c r="A1705" s="9" t="s">
        <v>4229</v>
      </c>
      <c r="B1705" s="9">
        <f>VLOOKUP($A1705,Basis!$A:$P,4,FALSE)</f>
        <v>52.264060974121101</v>
      </c>
      <c r="C1705" s="9">
        <f>VLOOKUP($A1705,Basis!$A:$P,5,FALSE)</f>
        <v>5.1757397651672399</v>
      </c>
      <c r="D1705" s="9" t="str">
        <f>VLOOKUP($A1705,Basis!$A:$P,6,FALSE)</f>
        <v>Anthonie Fokkerstraat</v>
      </c>
      <c r="E1705" s="9" t="str">
        <f>VLOOKUP($A1705,Basis!$A:$P,7,FALSE)</f>
        <v>26</v>
      </c>
      <c r="F1705" s="9" t="str">
        <f>VLOOKUP($A1705,Basis!$A:$P,8,FALSE)</f>
        <v>1403VS</v>
      </c>
      <c r="G1705" s="9" t="str">
        <f>VLOOKUP($A1705,Basis!$A:$P,9,FALSE)</f>
        <v>Bussum</v>
      </c>
      <c r="H1705" s="9" t="str">
        <f>VLOOKUP($A1705,Basis!$A:$P,11,FALSE)</f>
        <v>GFT</v>
      </c>
      <c r="I1705" s="9" t="str">
        <f>VLOOKUP($A1705,Basis!$A:$P,13,FALSE)</f>
        <v>Bovengronds</v>
      </c>
      <c r="J1705" s="9" t="str">
        <f>VLOOKUP($A1705,Basis!$A:$P,16,FALSE)</f>
        <v>MCBG242020</v>
      </c>
    </row>
    <row r="1706" spans="1:10" x14ac:dyDescent="0.25">
      <c r="A1706" s="9" t="s">
        <v>2985</v>
      </c>
      <c r="B1706" s="9">
        <f>VLOOKUP($A1706,Basis!$A:$P,4,FALSE)</f>
        <v>52.264099647339698</v>
      </c>
      <c r="C1706" s="9">
        <f>VLOOKUP($A1706,Basis!$A:$P,5,FALSE)</f>
        <v>5.1757150702226697</v>
      </c>
      <c r="D1706" s="9" t="str">
        <f>VLOOKUP($A1706,Basis!$A:$P,6,FALSE)</f>
        <v>Anthonie Fokkerstraat</v>
      </c>
      <c r="E1706" s="9" t="str">
        <f>VLOOKUP($A1706,Basis!$A:$P,7,FALSE)</f>
        <v>26</v>
      </c>
      <c r="F1706" s="9" t="str">
        <f>VLOOKUP($A1706,Basis!$A:$P,8,FALSE)</f>
        <v>1403VS</v>
      </c>
      <c r="G1706" s="9" t="str">
        <f>VLOOKUP($A1706,Basis!$A:$P,9,FALSE)</f>
        <v>Bussum</v>
      </c>
      <c r="H1706" s="9" t="str">
        <f>VLOOKUP($A1706,Basis!$A:$P,11,FALSE)</f>
        <v>REST</v>
      </c>
      <c r="I1706" s="9" t="str">
        <f>VLOOKUP($A1706,Basis!$A:$P,13,FALSE)</f>
        <v>OGDUO</v>
      </c>
      <c r="J1706" s="9" t="str">
        <f>VLOOKUP($A1706,Basis!$A:$P,16,FALSE)</f>
        <v>HMIDUO2020</v>
      </c>
    </row>
    <row r="1707" spans="1:10" x14ac:dyDescent="0.25">
      <c r="A1707" s="9" t="s">
        <v>4166</v>
      </c>
      <c r="B1707" s="9">
        <f>VLOOKUP($A1707,Basis!$A:$P,4,FALSE)</f>
        <v>52.264060974121101</v>
      </c>
      <c r="C1707" s="9">
        <f>VLOOKUP($A1707,Basis!$A:$P,5,FALSE)</f>
        <v>5.1757397651672399</v>
      </c>
      <c r="D1707" s="9" t="str">
        <f>VLOOKUP($A1707,Basis!$A:$P,6,FALSE)</f>
        <v>Anthonie Fokkerstraat</v>
      </c>
      <c r="E1707" s="9" t="str">
        <f>VLOOKUP($A1707,Basis!$A:$P,7,FALSE)</f>
        <v>26</v>
      </c>
      <c r="F1707" s="9" t="str">
        <f>VLOOKUP($A1707,Basis!$A:$P,8,FALSE)</f>
        <v>1403VS</v>
      </c>
      <c r="G1707" s="9" t="str">
        <f>VLOOKUP($A1707,Basis!$A:$P,9,FALSE)</f>
        <v>Bussum</v>
      </c>
      <c r="H1707" s="9" t="str">
        <f>VLOOKUP($A1707,Basis!$A:$P,11,FALSE)</f>
        <v>PMD</v>
      </c>
      <c r="I1707" s="9" t="str">
        <f>VLOOKUP($A1707,Basis!$A:$P,13,FALSE)</f>
        <v>OGDUO</v>
      </c>
      <c r="J1707" s="9" t="str">
        <f>VLOOKUP($A1707,Basis!$A:$P,16,FALSE)</f>
        <v>HMIDUO2020</v>
      </c>
    </row>
    <row r="1708" spans="1:10" x14ac:dyDescent="0.25">
      <c r="A1708" s="9" t="s">
        <v>5516</v>
      </c>
      <c r="B1708" s="9">
        <f>VLOOKUP($A1708,Basis!$A:$P,4,FALSE)</f>
        <v>52.274805000000001</v>
      </c>
      <c r="C1708" s="9">
        <f>VLOOKUP($A1708,Basis!$A:$P,5,FALSE)</f>
        <v>5.1602309999999996</v>
      </c>
      <c r="D1708" s="9" t="str">
        <f>VLOOKUP($A1708,Basis!$A:$P,6,FALSE)</f>
        <v>Veldweg</v>
      </c>
      <c r="E1708" s="9" t="str">
        <f>VLOOKUP($A1708,Basis!$A:$P,7,FALSE)</f>
        <v>29</v>
      </c>
      <c r="F1708" s="9" t="str">
        <f>VLOOKUP($A1708,Basis!$A:$P,8,FALSE)</f>
        <v>1404CV</v>
      </c>
      <c r="G1708" s="9" t="str">
        <f>VLOOKUP($A1708,Basis!$A:$P,9,FALSE)</f>
        <v>Bussum</v>
      </c>
      <c r="H1708" s="9" t="str">
        <f>VLOOKUP($A1708,Basis!$A:$P,11,FALSE)</f>
        <v>GLAS</v>
      </c>
      <c r="I1708" s="9" t="str">
        <f>VLOOKUP($A1708,Basis!$A:$P,13,FALSE)</f>
        <v>Bovengronds</v>
      </c>
      <c r="J1708" s="9" t="str">
        <f>VLOOKUP($A1708,Basis!$A:$P,16,FALSE)</f>
        <v>Onbekend</v>
      </c>
    </row>
    <row r="1709" spans="1:10" x14ac:dyDescent="0.25">
      <c r="A1709" s="9" t="s">
        <v>5405</v>
      </c>
      <c r="B1709" s="9">
        <f>VLOOKUP($A1709,Basis!$A:$P,4,FALSE)</f>
        <v>52.276411000000003</v>
      </c>
      <c r="C1709" s="9">
        <f>VLOOKUP($A1709,Basis!$A:$P,5,FALSE)</f>
        <v>5.1607368999999998</v>
      </c>
      <c r="D1709" s="9" t="str">
        <f>VLOOKUP($A1709,Basis!$A:$P,6,FALSE)</f>
        <v>Olmenlaan</v>
      </c>
      <c r="E1709" s="9" t="str">
        <f>VLOOKUP($A1709,Basis!$A:$P,7,FALSE)</f>
        <v>101</v>
      </c>
      <c r="F1709" s="9" t="str">
        <f>VLOOKUP($A1709,Basis!$A:$P,8,FALSE)</f>
        <v>1404DE</v>
      </c>
      <c r="G1709" s="9" t="str">
        <f>VLOOKUP($A1709,Basis!$A:$P,9,FALSE)</f>
        <v>Bussum</v>
      </c>
      <c r="H1709" s="9" t="str">
        <f>VLOOKUP($A1709,Basis!$A:$P,11,FALSE)</f>
        <v>GLAS</v>
      </c>
      <c r="I1709" s="9" t="str">
        <f>VLOOKUP($A1709,Basis!$A:$P,13,FALSE)</f>
        <v>Ondergronds</v>
      </c>
      <c r="J1709" s="9" t="str">
        <f>VLOOKUP($A1709,Basis!$A:$P,16,FALSE)</f>
        <v>Onbekend</v>
      </c>
    </row>
    <row r="1710" spans="1:10" x14ac:dyDescent="0.25">
      <c r="A1710" s="9" t="s">
        <v>5407</v>
      </c>
      <c r="B1710" s="9">
        <f>VLOOKUP($A1710,Basis!$A:$P,4,FALSE)</f>
        <v>52.276411000000003</v>
      </c>
      <c r="C1710" s="9">
        <f>VLOOKUP($A1710,Basis!$A:$P,5,FALSE)</f>
        <v>5.1607368999999998</v>
      </c>
      <c r="D1710" s="9" t="str">
        <f>VLOOKUP($A1710,Basis!$A:$P,6,FALSE)</f>
        <v>Olmenlaan</v>
      </c>
      <c r="E1710" s="9" t="str">
        <f>VLOOKUP($A1710,Basis!$A:$P,7,FALSE)</f>
        <v>101</v>
      </c>
      <c r="F1710" s="9" t="str">
        <f>VLOOKUP($A1710,Basis!$A:$P,8,FALSE)</f>
        <v>1404DE</v>
      </c>
      <c r="G1710" s="9" t="str">
        <f>VLOOKUP($A1710,Basis!$A:$P,9,FALSE)</f>
        <v>Bussum</v>
      </c>
      <c r="H1710" s="9" t="str">
        <f>VLOOKUP($A1710,Basis!$A:$P,11,FALSE)</f>
        <v>GLAS</v>
      </c>
      <c r="I1710" s="9" t="str">
        <f>VLOOKUP($A1710,Basis!$A:$P,13,FALSE)</f>
        <v>Ondergronds</v>
      </c>
      <c r="J1710" s="9" t="str">
        <f>VLOOKUP($A1710,Basis!$A:$P,16,FALSE)</f>
        <v>Onbekend</v>
      </c>
    </row>
    <row r="1711" spans="1:10" x14ac:dyDescent="0.25">
      <c r="A1711" s="9" t="s">
        <v>4089</v>
      </c>
      <c r="B1711" s="9">
        <f>VLOOKUP($A1711,Basis!$A:$P,4,FALSE)</f>
        <v>52.276411000000003</v>
      </c>
      <c r="C1711" s="9">
        <f>VLOOKUP($A1711,Basis!$A:$P,5,FALSE)</f>
        <v>5.1607370000000001</v>
      </c>
      <c r="D1711" s="9" t="str">
        <f>VLOOKUP($A1711,Basis!$A:$P,6,FALSE)</f>
        <v>Olmenlaan</v>
      </c>
      <c r="E1711" s="9" t="str">
        <f>VLOOKUP($A1711,Basis!$A:$P,7,FALSE)</f>
        <v>101</v>
      </c>
      <c r="F1711" s="9" t="str">
        <f>VLOOKUP($A1711,Basis!$A:$P,8,FALSE)</f>
        <v>1404DE</v>
      </c>
      <c r="G1711" s="9" t="str">
        <f>VLOOKUP($A1711,Basis!$A:$P,9,FALSE)</f>
        <v>Bussum</v>
      </c>
      <c r="H1711" s="9" t="str">
        <f>VLOOKUP($A1711,Basis!$A:$P,11,FALSE)</f>
        <v>REST</v>
      </c>
      <c r="I1711" s="9" t="str">
        <f>VLOOKUP($A1711,Basis!$A:$P,13,FALSE)</f>
        <v>OGDUO</v>
      </c>
      <c r="J1711" s="9" t="str">
        <f>VLOOKUP($A1711,Basis!$A:$P,16,FALSE)</f>
        <v>HMIDUO2021</v>
      </c>
    </row>
    <row r="1712" spans="1:10" x14ac:dyDescent="0.25">
      <c r="A1712" s="9" t="s">
        <v>4085</v>
      </c>
      <c r="B1712" s="9">
        <f>VLOOKUP($A1712,Basis!$A:$P,4,FALSE)</f>
        <v>52.276411000000003</v>
      </c>
      <c r="C1712" s="9">
        <f>VLOOKUP($A1712,Basis!$A:$P,5,FALSE)</f>
        <v>5.1607370000000001</v>
      </c>
      <c r="D1712" s="9" t="str">
        <f>VLOOKUP($A1712,Basis!$A:$P,6,FALSE)</f>
        <v>Olmenlaan</v>
      </c>
      <c r="E1712" s="9" t="str">
        <f>VLOOKUP($A1712,Basis!$A:$P,7,FALSE)</f>
        <v>101</v>
      </c>
      <c r="F1712" s="9" t="str">
        <f>VLOOKUP($A1712,Basis!$A:$P,8,FALSE)</f>
        <v>1404DE</v>
      </c>
      <c r="G1712" s="9" t="str">
        <f>VLOOKUP($A1712,Basis!$A:$P,9,FALSE)</f>
        <v>Bussum</v>
      </c>
      <c r="H1712" s="9" t="str">
        <f>VLOOKUP($A1712,Basis!$A:$P,11,FALSE)</f>
        <v>PMD</v>
      </c>
      <c r="I1712" s="9" t="str">
        <f>VLOOKUP($A1712,Basis!$A:$P,13,FALSE)</f>
        <v>OGDUO</v>
      </c>
      <c r="J1712" s="9" t="str">
        <f>VLOOKUP($A1712,Basis!$A:$P,16,FALSE)</f>
        <v>HMIDUO2021</v>
      </c>
    </row>
    <row r="1713" spans="1:10" x14ac:dyDescent="0.25">
      <c r="A1713" s="9" t="s">
        <v>1550</v>
      </c>
      <c r="B1713" s="9">
        <f>VLOOKUP($A1713,Basis!$A:$P,4,FALSE)</f>
        <v>52.278067999999998</v>
      </c>
      <c r="C1713" s="9">
        <f>VLOOKUP($A1713,Basis!$A:$P,5,FALSE)</f>
        <v>5.15861999</v>
      </c>
      <c r="D1713" s="9" t="str">
        <f>VLOOKUP($A1713,Basis!$A:$P,6,FALSE)</f>
        <v>Nieuwe Englaan</v>
      </c>
      <c r="E1713" s="9" t="str">
        <f>VLOOKUP($A1713,Basis!$A:$P,7,FALSE)</f>
        <v>74</v>
      </c>
      <c r="F1713" s="9" t="str">
        <f>VLOOKUP($A1713,Basis!$A:$P,8,FALSE)</f>
        <v>1404ED</v>
      </c>
      <c r="G1713" s="9" t="str">
        <f>VLOOKUP($A1713,Basis!$A:$P,9,FALSE)</f>
        <v>Bussum</v>
      </c>
      <c r="H1713" s="9" t="str">
        <f>VLOOKUP($A1713,Basis!$A:$P,11,FALSE)</f>
        <v>GFT</v>
      </c>
      <c r="I1713" s="9" t="str">
        <f>VLOOKUP($A1713,Basis!$A:$P,13,FALSE)</f>
        <v>Bovengronds</v>
      </c>
      <c r="J1713" s="9" t="str">
        <f>VLOOKUP($A1713,Basis!$A:$P,16,FALSE)</f>
        <v>MCBG242022</v>
      </c>
    </row>
    <row r="1714" spans="1:10" x14ac:dyDescent="0.25">
      <c r="A1714" s="9" t="s">
        <v>4988</v>
      </c>
      <c r="B1714" s="9">
        <f>VLOOKUP($A1714,Basis!$A:$P,4,FALSE)</f>
        <v>52.278067999999998</v>
      </c>
      <c r="C1714" s="9">
        <f>VLOOKUP($A1714,Basis!$A:$P,5,FALSE)</f>
        <v>5.15861999</v>
      </c>
      <c r="D1714" s="9" t="str">
        <f>VLOOKUP($A1714,Basis!$A:$P,6,FALSE)</f>
        <v>Nieuwe Englaan</v>
      </c>
      <c r="E1714" s="9" t="str">
        <f>VLOOKUP($A1714,Basis!$A:$P,7,FALSE)</f>
        <v>74</v>
      </c>
      <c r="F1714" s="9" t="str">
        <f>VLOOKUP($A1714,Basis!$A:$P,8,FALSE)</f>
        <v>1404ED</v>
      </c>
      <c r="G1714" s="9" t="str">
        <f>VLOOKUP($A1714,Basis!$A:$P,9,FALSE)</f>
        <v>Bussum</v>
      </c>
      <c r="H1714" s="9" t="str">
        <f>VLOOKUP($A1714,Basis!$A:$P,11,FALSE)</f>
        <v>OPK</v>
      </c>
      <c r="I1714" s="9" t="str">
        <f>VLOOKUP($A1714,Basis!$A:$P,13,FALSE)</f>
        <v>Ondergronds</v>
      </c>
      <c r="J1714" s="9" t="str">
        <f>VLOOKUP($A1714,Basis!$A:$P,16,FALSE)</f>
        <v>HMISOL2022</v>
      </c>
    </row>
    <row r="1715" spans="1:10" x14ac:dyDescent="0.25">
      <c r="A1715" s="9" t="s">
        <v>5001</v>
      </c>
      <c r="B1715" s="9">
        <f>VLOOKUP($A1715,Basis!$A:$P,4,FALSE)</f>
        <v>52.278067999999998</v>
      </c>
      <c r="C1715" s="9">
        <f>VLOOKUP($A1715,Basis!$A:$P,5,FALSE)</f>
        <v>5.15861999</v>
      </c>
      <c r="D1715" s="9" t="str">
        <f>VLOOKUP($A1715,Basis!$A:$P,6,FALSE)</f>
        <v>Nieuwe Englaan</v>
      </c>
      <c r="E1715" s="9" t="str">
        <f>VLOOKUP($A1715,Basis!$A:$P,7,FALSE)</f>
        <v>74</v>
      </c>
      <c r="F1715" s="9" t="str">
        <f>VLOOKUP($A1715,Basis!$A:$P,8,FALSE)</f>
        <v>1404ED</v>
      </c>
      <c r="G1715" s="9" t="str">
        <f>VLOOKUP($A1715,Basis!$A:$P,9,FALSE)</f>
        <v>Bussum</v>
      </c>
      <c r="H1715" s="9" t="str">
        <f>VLOOKUP($A1715,Basis!$A:$P,11,FALSE)</f>
        <v>REST</v>
      </c>
      <c r="I1715" s="9" t="str">
        <f>VLOOKUP($A1715,Basis!$A:$P,13,FALSE)</f>
        <v>Ondergronds</v>
      </c>
      <c r="J1715" s="9" t="str">
        <f>VLOOKUP($A1715,Basis!$A:$P,16,FALSE)</f>
        <v>HMISOL2022</v>
      </c>
    </row>
    <row r="1716" spans="1:10" x14ac:dyDescent="0.25">
      <c r="A1716" s="9" t="s">
        <v>5937</v>
      </c>
      <c r="B1716" s="9">
        <f>VLOOKUP($A1716,Basis!$A:$P,4,FALSE)</f>
        <v>52.278067999999998</v>
      </c>
      <c r="C1716" s="9">
        <f>VLOOKUP($A1716,Basis!$A:$P,5,FALSE)</f>
        <v>5.15861999</v>
      </c>
      <c r="D1716" s="9" t="str">
        <f>VLOOKUP($A1716,Basis!$A:$P,6,FALSE)</f>
        <v>Nieuwe Englaan</v>
      </c>
      <c r="E1716" s="9" t="str">
        <f>VLOOKUP($A1716,Basis!$A:$P,7,FALSE)</f>
        <v>74</v>
      </c>
      <c r="F1716" s="9" t="str">
        <f>VLOOKUP($A1716,Basis!$A:$P,8,FALSE)</f>
        <v>1404ED</v>
      </c>
      <c r="G1716" s="9" t="str">
        <f>VLOOKUP($A1716,Basis!$A:$P,9,FALSE)</f>
        <v>Bussum</v>
      </c>
      <c r="H1716" s="9" t="str">
        <f>VLOOKUP($A1716,Basis!$A:$P,11,FALSE)</f>
        <v>REST</v>
      </c>
      <c r="I1716" s="9" t="str">
        <f>VLOOKUP($A1716,Basis!$A:$P,13,FALSE)</f>
        <v>Ondergronds</v>
      </c>
      <c r="J1716" s="9" t="str">
        <f>VLOOKUP($A1716,Basis!$A:$P,16,FALSE)</f>
        <v>HMISOL2022</v>
      </c>
    </row>
    <row r="1717" spans="1:10" x14ac:dyDescent="0.25">
      <c r="A1717" s="9" t="s">
        <v>5007</v>
      </c>
      <c r="B1717" s="9">
        <f>VLOOKUP($A1717,Basis!$A:$P,4,FALSE)</f>
        <v>52.278067999999998</v>
      </c>
      <c r="C1717" s="9">
        <f>VLOOKUP($A1717,Basis!$A:$P,5,FALSE)</f>
        <v>5.15861999</v>
      </c>
      <c r="D1717" s="9" t="str">
        <f>VLOOKUP($A1717,Basis!$A:$P,6,FALSE)</f>
        <v>Nieuwe Englaan</v>
      </c>
      <c r="E1717" s="9" t="str">
        <f>VLOOKUP($A1717,Basis!$A:$P,7,FALSE)</f>
        <v>74</v>
      </c>
      <c r="F1717" s="9" t="str">
        <f>VLOOKUP($A1717,Basis!$A:$P,8,FALSE)</f>
        <v>1404ED</v>
      </c>
      <c r="G1717" s="9" t="str">
        <f>VLOOKUP($A1717,Basis!$A:$P,9,FALSE)</f>
        <v>Bussum</v>
      </c>
      <c r="H1717" s="9" t="str">
        <f>VLOOKUP($A1717,Basis!$A:$P,11,FALSE)</f>
        <v>PMD</v>
      </c>
      <c r="I1717" s="9" t="str">
        <f>VLOOKUP($A1717,Basis!$A:$P,13,FALSE)</f>
        <v>Ondergronds</v>
      </c>
      <c r="J1717" s="9" t="str">
        <f>VLOOKUP($A1717,Basis!$A:$P,16,FALSE)</f>
        <v>HMISOL2022</v>
      </c>
    </row>
    <row r="1718" spans="1:10" x14ac:dyDescent="0.25">
      <c r="A1718" s="9" t="s">
        <v>2704</v>
      </c>
      <c r="B1718" s="9">
        <f>VLOOKUP($A1718,Basis!$A:$P,4,FALSE)</f>
        <v>52.278812066700603</v>
      </c>
      <c r="C1718" s="9">
        <f>VLOOKUP($A1718,Basis!$A:$P,5,FALSE)</f>
        <v>5.1630166545558396</v>
      </c>
      <c r="D1718" s="9" t="str">
        <f>VLOOKUP($A1718,Basis!$A:$P,6,FALSE)</f>
        <v>Brinklaan</v>
      </c>
      <c r="E1718" s="9" t="str">
        <f>VLOOKUP($A1718,Basis!$A:$P,7,FALSE)</f>
        <v>29N</v>
      </c>
      <c r="F1718" s="9" t="str">
        <f>VLOOKUP($A1718,Basis!$A:$P,8,FALSE)</f>
        <v>1404EP</v>
      </c>
      <c r="G1718" s="9" t="str">
        <f>VLOOKUP($A1718,Basis!$A:$P,9,FALSE)</f>
        <v>Bussum</v>
      </c>
      <c r="H1718" s="9" t="str">
        <f>VLOOKUP($A1718,Basis!$A:$P,11,FALSE)</f>
        <v>REST</v>
      </c>
      <c r="I1718" s="9" t="str">
        <f>VLOOKUP($A1718,Basis!$A:$P,13,FALSE)</f>
        <v>Ondergronds</v>
      </c>
      <c r="J1718" s="9" t="str">
        <f>VLOOKUP($A1718,Basis!$A:$P,16,FALSE)</f>
        <v>HMISOL2015</v>
      </c>
    </row>
    <row r="1719" spans="1:10" x14ac:dyDescent="0.25">
      <c r="A1719" s="9" t="s">
        <v>3044</v>
      </c>
      <c r="B1719" s="9">
        <f>VLOOKUP($A1719,Basis!$A:$P,4,FALSE)</f>
        <v>52.272804000000001</v>
      </c>
      <c r="C1719" s="9">
        <f>VLOOKUP($A1719,Basis!$A:$P,5,FALSE)</f>
        <v>5.1630890000000003</v>
      </c>
      <c r="D1719" s="9" t="str">
        <f>VLOOKUP($A1719,Basis!$A:$P,6,FALSE)</f>
        <v>Brinklaan</v>
      </c>
      <c r="E1719" s="9" t="str">
        <f>VLOOKUP($A1719,Basis!$A:$P,7,FALSE)</f>
        <v>115A 1</v>
      </c>
      <c r="F1719" s="9" t="str">
        <f>VLOOKUP($A1719,Basis!$A:$P,8,FALSE)</f>
        <v>1404GB</v>
      </c>
      <c r="G1719" s="9" t="str">
        <f>VLOOKUP($A1719,Basis!$A:$P,9,FALSE)</f>
        <v>Bussum</v>
      </c>
      <c r="H1719" s="9" t="str">
        <f>VLOOKUP($A1719,Basis!$A:$P,11,FALSE)</f>
        <v>REST</v>
      </c>
      <c r="I1719" s="9" t="str">
        <f>VLOOKUP($A1719,Basis!$A:$P,13,FALSE)</f>
        <v>OGDUO</v>
      </c>
      <c r="J1719" s="9" t="str">
        <f>VLOOKUP($A1719,Basis!$A:$P,16,FALSE)</f>
        <v>HMIDUO2021</v>
      </c>
    </row>
    <row r="1720" spans="1:10" x14ac:dyDescent="0.25">
      <c r="A1720" s="9" t="s">
        <v>4075</v>
      </c>
      <c r="B1720" s="9">
        <f>VLOOKUP($A1720,Basis!$A:$P,4,FALSE)</f>
        <v>52.272804000000001</v>
      </c>
      <c r="C1720" s="9">
        <f>VLOOKUP($A1720,Basis!$A:$P,5,FALSE)</f>
        <v>5.1630890000000003</v>
      </c>
      <c r="D1720" s="9" t="str">
        <f>VLOOKUP($A1720,Basis!$A:$P,6,FALSE)</f>
        <v>Brinklaan</v>
      </c>
      <c r="E1720" s="9" t="str">
        <f>VLOOKUP($A1720,Basis!$A:$P,7,FALSE)</f>
        <v>115 A 1</v>
      </c>
      <c r="F1720" s="9" t="str">
        <f>VLOOKUP($A1720,Basis!$A:$P,8,FALSE)</f>
        <v>1404GB</v>
      </c>
      <c r="G1720" s="9" t="str">
        <f>VLOOKUP($A1720,Basis!$A:$P,9,FALSE)</f>
        <v>Bussum</v>
      </c>
      <c r="H1720" s="9" t="str">
        <f>VLOOKUP($A1720,Basis!$A:$P,11,FALSE)</f>
        <v>PMD</v>
      </c>
      <c r="I1720" s="9" t="str">
        <f>VLOOKUP($A1720,Basis!$A:$P,13,FALSE)</f>
        <v>OGDUO</v>
      </c>
      <c r="J1720" s="9" t="str">
        <f>VLOOKUP($A1720,Basis!$A:$P,16,FALSE)</f>
        <v>HMIDUO2021</v>
      </c>
    </row>
    <row r="1721" spans="1:10" x14ac:dyDescent="0.25">
      <c r="A1721" s="9" t="s">
        <v>2075</v>
      </c>
      <c r="B1721" s="9">
        <f>VLOOKUP($A1721,Basis!$A:$P,4,FALSE)</f>
        <v>52.268197999999998</v>
      </c>
      <c r="C1721" s="9">
        <f>VLOOKUP($A1721,Basis!$A:$P,5,FALSE)</f>
        <v>5.1628109999999996</v>
      </c>
      <c r="D1721" s="9" t="str">
        <f>VLOOKUP($A1721,Basis!$A:$P,6,FALSE)</f>
        <v>Brinklaan</v>
      </c>
      <c r="E1721" s="9" t="str">
        <f>VLOOKUP($A1721,Basis!$A:$P,7,FALSE)</f>
        <v>155</v>
      </c>
      <c r="F1721" s="9" t="str">
        <f>VLOOKUP($A1721,Basis!$A:$P,8,FALSE)</f>
        <v>1404GE</v>
      </c>
      <c r="G1721" s="9" t="str">
        <f>VLOOKUP($A1721,Basis!$A:$P,9,FALSE)</f>
        <v>Bussum</v>
      </c>
      <c r="H1721" s="9" t="str">
        <f>VLOOKUP($A1721,Basis!$A:$P,11,FALSE)</f>
        <v>REST</v>
      </c>
      <c r="I1721" s="9" t="str">
        <f>VLOOKUP($A1721,Basis!$A:$P,13,FALSE)</f>
        <v>Ondergronds</v>
      </c>
      <c r="J1721" s="9" t="str">
        <f>VLOOKUP($A1721,Basis!$A:$P,16,FALSE)</f>
        <v>HMISOL2017</v>
      </c>
    </row>
    <row r="1722" spans="1:10" x14ac:dyDescent="0.25">
      <c r="A1722" s="9" t="s">
        <v>3112</v>
      </c>
      <c r="B1722" s="9">
        <f>VLOOKUP($A1722,Basis!$A:$P,4,FALSE)</f>
        <v>52.268197999999998</v>
      </c>
      <c r="C1722" s="9">
        <f>VLOOKUP($A1722,Basis!$A:$P,5,FALSE)</f>
        <v>5.1628109999999996</v>
      </c>
      <c r="D1722" s="9" t="str">
        <f>VLOOKUP($A1722,Basis!$A:$P,6,FALSE)</f>
        <v>Brinklaan</v>
      </c>
      <c r="E1722" s="9" t="str">
        <f>VLOOKUP($A1722,Basis!$A:$P,7,FALSE)</f>
        <v>155</v>
      </c>
      <c r="F1722" s="9" t="str">
        <f>VLOOKUP($A1722,Basis!$A:$P,8,FALSE)</f>
        <v>1404GE</v>
      </c>
      <c r="G1722" s="9" t="str">
        <f>VLOOKUP($A1722,Basis!$A:$P,9,FALSE)</f>
        <v>Bussum</v>
      </c>
      <c r="H1722" s="9" t="str">
        <f>VLOOKUP($A1722,Basis!$A:$P,11,FALSE)</f>
        <v>PMD</v>
      </c>
      <c r="I1722" s="9" t="str">
        <f>VLOOKUP($A1722,Basis!$A:$P,13,FALSE)</f>
        <v>Ondergronds</v>
      </c>
      <c r="J1722" s="9" t="str">
        <f>VLOOKUP($A1722,Basis!$A:$P,16,FALSE)</f>
        <v>HMISOL2017</v>
      </c>
    </row>
    <row r="1723" spans="1:10" x14ac:dyDescent="0.25">
      <c r="A1723" s="9" t="s">
        <v>5016</v>
      </c>
      <c r="B1723" s="9">
        <f>VLOOKUP($A1723,Basis!$A:$P,4,FALSE)</f>
        <v>52.267899999999997</v>
      </c>
      <c r="C1723" s="9">
        <f>VLOOKUP($A1723,Basis!$A:$P,5,FALSE)</f>
        <v>5.1631470000000004</v>
      </c>
      <c r="D1723" s="9" t="str">
        <f>VLOOKUP($A1723,Basis!$A:$P,6,FALSE)</f>
        <v>Brinklaan</v>
      </c>
      <c r="E1723" s="9" t="str">
        <f>VLOOKUP($A1723,Basis!$A:$P,7,FALSE)</f>
        <v>325</v>
      </c>
      <c r="F1723" s="9" t="str">
        <f>VLOOKUP($A1723,Basis!$A:$P,8,FALSE)</f>
        <v>1404GJ</v>
      </c>
      <c r="G1723" s="9" t="str">
        <f>VLOOKUP($A1723,Basis!$A:$P,9,FALSE)</f>
        <v>Bussum</v>
      </c>
      <c r="H1723" s="9" t="str">
        <f>VLOOKUP($A1723,Basis!$A:$P,11,FALSE)</f>
        <v>GFT</v>
      </c>
      <c r="I1723" s="9" t="str">
        <f>VLOOKUP($A1723,Basis!$A:$P,13,FALSE)</f>
        <v>Bovengronds</v>
      </c>
      <c r="J1723" s="9" t="str">
        <f>VLOOKUP($A1723,Basis!$A:$P,16,FALSE)</f>
        <v>MCBG242022</v>
      </c>
    </row>
    <row r="1724" spans="1:10" x14ac:dyDescent="0.25">
      <c r="A1724" s="9" t="s">
        <v>6056</v>
      </c>
      <c r="B1724" s="9">
        <f>VLOOKUP($A1724,Basis!$A:$P,4,FALSE)</f>
        <v>52.271262999999998</v>
      </c>
      <c r="C1724" s="9">
        <f>VLOOKUP($A1724,Basis!$A:$P,5,FALSE)</f>
        <v>5.1613550000000004</v>
      </c>
      <c r="D1724" s="9" t="str">
        <f>VLOOKUP($A1724,Basis!$A:$P,6,FALSE)</f>
        <v>Burgemeester de Bordesstraat</v>
      </c>
      <c r="E1724" s="9" t="str">
        <f>VLOOKUP($A1724,Basis!$A:$P,7,FALSE)</f>
        <v>74</v>
      </c>
      <c r="F1724" s="9" t="str">
        <f>VLOOKUP($A1724,Basis!$A:$P,8,FALSE)</f>
        <v>1404GZ</v>
      </c>
      <c r="G1724" s="9" t="str">
        <f>VLOOKUP($A1724,Basis!$A:$P,9,FALSE)</f>
        <v>Bussum</v>
      </c>
      <c r="H1724" s="9" t="str">
        <f>VLOOKUP($A1724,Basis!$A:$P,11,FALSE)</f>
        <v>OPK</v>
      </c>
      <c r="I1724" s="9" t="str">
        <f>VLOOKUP($A1724,Basis!$A:$P,13,FALSE)</f>
        <v>Ondergronds</v>
      </c>
      <c r="J1724" s="9" t="str">
        <f>VLOOKUP($A1724,Basis!$A:$P,16,FALSE)</f>
        <v>HMISOL2017</v>
      </c>
    </row>
    <row r="1725" spans="1:10" x14ac:dyDescent="0.25">
      <c r="A1725" s="9" t="s">
        <v>3095</v>
      </c>
      <c r="B1725" s="9">
        <f>VLOOKUP($A1725,Basis!$A:$P,4,FALSE)</f>
        <v>52.271262999999998</v>
      </c>
      <c r="C1725" s="9">
        <f>VLOOKUP($A1725,Basis!$A:$P,5,FALSE)</f>
        <v>5.1613550000000004</v>
      </c>
      <c r="D1725" s="9" t="str">
        <f>VLOOKUP($A1725,Basis!$A:$P,6,FALSE)</f>
        <v>Burgemeester de Bordesstraat</v>
      </c>
      <c r="E1725" s="9" t="str">
        <f>VLOOKUP($A1725,Basis!$A:$P,7,FALSE)</f>
        <v>74</v>
      </c>
      <c r="F1725" s="9" t="str">
        <f>VLOOKUP($A1725,Basis!$A:$P,8,FALSE)</f>
        <v>1404GZ</v>
      </c>
      <c r="G1725" s="9" t="str">
        <f>VLOOKUP($A1725,Basis!$A:$P,9,FALSE)</f>
        <v>Bussum</v>
      </c>
      <c r="H1725" s="9" t="str">
        <f>VLOOKUP($A1725,Basis!$A:$P,11,FALSE)</f>
        <v>REST</v>
      </c>
      <c r="I1725" s="9" t="str">
        <f>VLOOKUP($A1725,Basis!$A:$P,13,FALSE)</f>
        <v>Ondergronds</v>
      </c>
      <c r="J1725" s="9" t="str">
        <f>VLOOKUP($A1725,Basis!$A:$P,16,FALSE)</f>
        <v>BAMRUB2014</v>
      </c>
    </row>
    <row r="1726" spans="1:10" x14ac:dyDescent="0.25">
      <c r="A1726" s="9" t="s">
        <v>3093</v>
      </c>
      <c r="B1726" s="9">
        <f>VLOOKUP($A1726,Basis!$A:$P,4,FALSE)</f>
        <v>52.271262999999998</v>
      </c>
      <c r="C1726" s="9">
        <f>VLOOKUP($A1726,Basis!$A:$P,5,FALSE)</f>
        <v>5.1613550000000004</v>
      </c>
      <c r="D1726" s="9" t="str">
        <f>VLOOKUP($A1726,Basis!$A:$P,6,FALSE)</f>
        <v>Burgemeester de Bordesstraat</v>
      </c>
      <c r="E1726" s="9" t="str">
        <f>VLOOKUP($A1726,Basis!$A:$P,7,FALSE)</f>
        <v>74</v>
      </c>
      <c r="F1726" s="9" t="str">
        <f>VLOOKUP($A1726,Basis!$A:$P,8,FALSE)</f>
        <v>1404GZ</v>
      </c>
      <c r="G1726" s="9" t="str">
        <f>VLOOKUP($A1726,Basis!$A:$P,9,FALSE)</f>
        <v>Bussum</v>
      </c>
      <c r="H1726" s="9" t="str">
        <f>VLOOKUP($A1726,Basis!$A:$P,11,FALSE)</f>
        <v>REST</v>
      </c>
      <c r="I1726" s="9" t="str">
        <f>VLOOKUP($A1726,Basis!$A:$P,13,FALSE)</f>
        <v>Ondergronds</v>
      </c>
      <c r="J1726" s="9" t="str">
        <f>VLOOKUP($A1726,Basis!$A:$P,16,FALSE)</f>
        <v>BAMRUB2014</v>
      </c>
    </row>
    <row r="1727" spans="1:10" x14ac:dyDescent="0.25">
      <c r="A1727" s="9" t="s">
        <v>2335</v>
      </c>
      <c r="B1727" s="9">
        <f>VLOOKUP($A1727,Basis!$A:$P,4,FALSE)</f>
        <v>52.271262999999998</v>
      </c>
      <c r="C1727" s="9">
        <f>VLOOKUP($A1727,Basis!$A:$P,5,FALSE)</f>
        <v>5.1613550000000004</v>
      </c>
      <c r="D1727" s="9" t="str">
        <f>VLOOKUP($A1727,Basis!$A:$P,6,FALSE)</f>
        <v>Burgemeester de Bordesstraat</v>
      </c>
      <c r="E1727" s="9" t="str">
        <f>VLOOKUP($A1727,Basis!$A:$P,7,FALSE)</f>
        <v>74</v>
      </c>
      <c r="F1727" s="9" t="str">
        <f>VLOOKUP($A1727,Basis!$A:$P,8,FALSE)</f>
        <v>1404GZ</v>
      </c>
      <c r="G1727" s="9" t="str">
        <f>VLOOKUP($A1727,Basis!$A:$P,9,FALSE)</f>
        <v>Bussum</v>
      </c>
      <c r="H1727" s="9" t="str">
        <f>VLOOKUP($A1727,Basis!$A:$P,11,FALSE)</f>
        <v>PMD</v>
      </c>
      <c r="I1727" s="9" t="str">
        <f>VLOOKUP($A1727,Basis!$A:$P,13,FALSE)</f>
        <v>Ondergronds</v>
      </c>
      <c r="J1727" s="9" t="str">
        <f>VLOOKUP($A1727,Basis!$A:$P,16,FALSE)</f>
        <v>HMISOL2017</v>
      </c>
    </row>
    <row r="1728" spans="1:10" x14ac:dyDescent="0.25">
      <c r="A1728" s="9" t="s">
        <v>5529</v>
      </c>
      <c r="B1728" s="9">
        <f>VLOOKUP($A1728,Basis!$A:$P,4,FALSE)</f>
        <v>52.273468999999999</v>
      </c>
      <c r="C1728" s="9">
        <f>VLOOKUP($A1728,Basis!$A:$P,5,FALSE)</f>
        <v>5.163856</v>
      </c>
      <c r="D1728" s="9" t="str">
        <f>VLOOKUP($A1728,Basis!$A:$P,6,FALSE)</f>
        <v>Kerkstraat</v>
      </c>
      <c r="E1728" s="9" t="str">
        <f>VLOOKUP($A1728,Basis!$A:$P,7,FALSE)</f>
        <v>12</v>
      </c>
      <c r="F1728" s="9" t="str">
        <f>VLOOKUP($A1728,Basis!$A:$P,8,FALSE)</f>
        <v>1404HH</v>
      </c>
      <c r="G1728" s="9" t="str">
        <f>VLOOKUP($A1728,Basis!$A:$P,9,FALSE)</f>
        <v>Bussum</v>
      </c>
      <c r="H1728" s="9" t="str">
        <f>VLOOKUP($A1728,Basis!$A:$P,11,FALSE)</f>
        <v>GLAS</v>
      </c>
      <c r="I1728" s="9" t="str">
        <f>VLOOKUP($A1728,Basis!$A:$P,13,FALSE)</f>
        <v>Bovengronds</v>
      </c>
      <c r="J1728" s="9" t="str">
        <f>VLOOKUP($A1728,Basis!$A:$P,16,FALSE)</f>
        <v>Onbekend</v>
      </c>
    </row>
    <row r="1729" spans="1:10" x14ac:dyDescent="0.25">
      <c r="A1729" s="9" t="s">
        <v>4506</v>
      </c>
      <c r="B1729" s="9">
        <f>VLOOKUP($A1729,Basis!$A:$P,4,FALSE)</f>
        <v>52.272320000000001</v>
      </c>
      <c r="C1729" s="9">
        <f>VLOOKUP($A1729,Basis!$A:$P,5,FALSE)</f>
        <v>5.1616809999999997</v>
      </c>
      <c r="D1729" s="9" t="str">
        <f>VLOOKUP($A1729,Basis!$A:$P,6,FALSE)</f>
        <v>Mariastraat</v>
      </c>
      <c r="E1729" s="9" t="str">
        <f>VLOOKUP($A1729,Basis!$A:$P,7,FALSE)</f>
        <v>16D</v>
      </c>
      <c r="F1729" s="9" t="str">
        <f>VLOOKUP($A1729,Basis!$A:$P,8,FALSE)</f>
        <v>1404HN</v>
      </c>
      <c r="G1729" s="9" t="str">
        <f>VLOOKUP($A1729,Basis!$A:$P,9,FALSE)</f>
        <v>Bussum</v>
      </c>
      <c r="H1729" s="9" t="str">
        <f>VLOOKUP($A1729,Basis!$A:$P,11,FALSE)</f>
        <v>GFT</v>
      </c>
      <c r="I1729" s="9" t="str">
        <f>VLOOKUP($A1729,Basis!$A:$P,13,FALSE)</f>
        <v>Bovengronds</v>
      </c>
      <c r="J1729" s="9" t="str">
        <f>VLOOKUP($A1729,Basis!$A:$P,16,FALSE)</f>
        <v>MCBG242022</v>
      </c>
    </row>
    <row r="1730" spans="1:10" x14ac:dyDescent="0.25">
      <c r="A1730" s="9" t="s">
        <v>3918</v>
      </c>
      <c r="B1730" s="9">
        <f>VLOOKUP($A1730,Basis!$A:$P,4,FALSE)</f>
        <v>52.272320000000001</v>
      </c>
      <c r="C1730" s="9">
        <f>VLOOKUP($A1730,Basis!$A:$P,5,FALSE)</f>
        <v>5.1616809999999997</v>
      </c>
      <c r="D1730" s="9" t="str">
        <f>VLOOKUP($A1730,Basis!$A:$P,6,FALSE)</f>
        <v>Mariastraat</v>
      </c>
      <c r="E1730" s="9" t="str">
        <f>VLOOKUP($A1730,Basis!$A:$P,7,FALSE)</f>
        <v>16D</v>
      </c>
      <c r="F1730" s="9" t="str">
        <f>VLOOKUP($A1730,Basis!$A:$P,8,FALSE)</f>
        <v>1404HN</v>
      </c>
      <c r="G1730" s="9" t="str">
        <f>VLOOKUP($A1730,Basis!$A:$P,9,FALSE)</f>
        <v>Bussum</v>
      </c>
      <c r="H1730" s="9" t="str">
        <f>VLOOKUP($A1730,Basis!$A:$P,11,FALSE)</f>
        <v>REST</v>
      </c>
      <c r="I1730" s="9" t="str">
        <f>VLOOKUP($A1730,Basis!$A:$P,13,FALSE)</f>
        <v>OGDUO</v>
      </c>
      <c r="J1730" s="9" t="str">
        <f>VLOOKUP($A1730,Basis!$A:$P,16,FALSE)</f>
        <v>HMIDUO2022</v>
      </c>
    </row>
    <row r="1731" spans="1:10" x14ac:dyDescent="0.25">
      <c r="A1731" s="9" t="s">
        <v>4651</v>
      </c>
      <c r="B1731" s="9">
        <f>VLOOKUP($A1731,Basis!$A:$P,4,FALSE)</f>
        <v>52.272320000000001</v>
      </c>
      <c r="C1731" s="9">
        <f>VLOOKUP($A1731,Basis!$A:$P,5,FALSE)</f>
        <v>5.1616809999999997</v>
      </c>
      <c r="D1731" s="9" t="str">
        <f>VLOOKUP($A1731,Basis!$A:$P,6,FALSE)</f>
        <v>Mariastraat</v>
      </c>
      <c r="E1731" s="9" t="str">
        <f>VLOOKUP($A1731,Basis!$A:$P,7,FALSE)</f>
        <v>16D</v>
      </c>
      <c r="F1731" s="9" t="str">
        <f>VLOOKUP($A1731,Basis!$A:$P,8,FALSE)</f>
        <v>1404HN</v>
      </c>
      <c r="G1731" s="9" t="str">
        <f>VLOOKUP($A1731,Basis!$A:$P,9,FALSE)</f>
        <v>Bussum</v>
      </c>
      <c r="H1731" s="9" t="str">
        <f>VLOOKUP($A1731,Basis!$A:$P,11,FALSE)</f>
        <v>PMD</v>
      </c>
      <c r="I1731" s="9" t="str">
        <f>VLOOKUP($A1731,Basis!$A:$P,13,FALSE)</f>
        <v>OGDUO</v>
      </c>
      <c r="J1731" s="9" t="str">
        <f>VLOOKUP($A1731,Basis!$A:$P,16,FALSE)</f>
        <v>HMIDUO2022</v>
      </c>
    </row>
    <row r="1732" spans="1:10" x14ac:dyDescent="0.25">
      <c r="A1732" s="9" t="s">
        <v>4526</v>
      </c>
      <c r="B1732" s="9">
        <f>VLOOKUP($A1732,Basis!$A:$P,4,FALSE)</f>
        <v>52.273705999999997</v>
      </c>
      <c r="C1732" s="9">
        <f>VLOOKUP($A1732,Basis!$A:$P,5,FALSE)</f>
        <v>5.1651670000000003</v>
      </c>
      <c r="D1732" s="9" t="str">
        <f>VLOOKUP($A1732,Basis!$A:$P,6,FALSE)</f>
        <v>Kapelstraat</v>
      </c>
      <c r="E1732" s="9" t="str">
        <f>VLOOKUP($A1732,Basis!$A:$P,7,FALSE)</f>
        <v>33</v>
      </c>
      <c r="F1732" s="9" t="str">
        <f>VLOOKUP($A1732,Basis!$A:$P,8,FALSE)</f>
        <v>1404HV</v>
      </c>
      <c r="G1732" s="9" t="str">
        <f>VLOOKUP($A1732,Basis!$A:$P,9,FALSE)</f>
        <v>Bussum</v>
      </c>
      <c r="H1732" s="9" t="str">
        <f>VLOOKUP($A1732,Basis!$A:$P,11,FALSE)</f>
        <v>GFT</v>
      </c>
      <c r="I1732" s="9" t="str">
        <f>VLOOKUP($A1732,Basis!$A:$P,13,FALSE)</f>
        <v>Bovengronds</v>
      </c>
      <c r="J1732" s="9" t="str">
        <f>VLOOKUP($A1732,Basis!$A:$P,16,FALSE)</f>
        <v>MCBG242022</v>
      </c>
    </row>
    <row r="1733" spans="1:10" x14ac:dyDescent="0.25">
      <c r="A1733" s="9" t="s">
        <v>4702</v>
      </c>
      <c r="B1733" s="9">
        <f>VLOOKUP($A1733,Basis!$A:$P,4,FALSE)</f>
        <v>52.273705999999997</v>
      </c>
      <c r="C1733" s="9">
        <f>VLOOKUP($A1733,Basis!$A:$P,5,FALSE)</f>
        <v>5.1651670000000003</v>
      </c>
      <c r="D1733" s="9" t="str">
        <f>VLOOKUP($A1733,Basis!$A:$P,6,FALSE)</f>
        <v>Kapelstraat</v>
      </c>
      <c r="E1733" s="9" t="str">
        <f>VLOOKUP($A1733,Basis!$A:$P,7,FALSE)</f>
        <v>33</v>
      </c>
      <c r="F1733" s="9" t="str">
        <f>VLOOKUP($A1733,Basis!$A:$P,8,FALSE)</f>
        <v>1404HV</v>
      </c>
      <c r="G1733" s="9" t="str">
        <f>VLOOKUP($A1733,Basis!$A:$P,9,FALSE)</f>
        <v>Bussum</v>
      </c>
      <c r="H1733" s="9" t="str">
        <f>VLOOKUP($A1733,Basis!$A:$P,11,FALSE)</f>
        <v>OPK</v>
      </c>
      <c r="I1733" s="9" t="str">
        <f>VLOOKUP($A1733,Basis!$A:$P,13,FALSE)</f>
        <v>Ondergronds</v>
      </c>
      <c r="J1733" s="9" t="str">
        <f>VLOOKUP($A1733,Basis!$A:$P,16,FALSE)</f>
        <v>HMISOL2022</v>
      </c>
    </row>
    <row r="1734" spans="1:10" x14ac:dyDescent="0.25">
      <c r="A1734" s="9" t="s">
        <v>4696</v>
      </c>
      <c r="B1734" s="9">
        <f>VLOOKUP($A1734,Basis!$A:$P,4,FALSE)</f>
        <v>52.273705999999997</v>
      </c>
      <c r="C1734" s="9">
        <f>VLOOKUP($A1734,Basis!$A:$P,5,FALSE)</f>
        <v>5.1651670000000003</v>
      </c>
      <c r="D1734" s="9" t="str">
        <f>VLOOKUP($A1734,Basis!$A:$P,6,FALSE)</f>
        <v>Kapelstraat</v>
      </c>
      <c r="E1734" s="9" t="str">
        <f>VLOOKUP($A1734,Basis!$A:$P,7,FALSE)</f>
        <v>33</v>
      </c>
      <c r="F1734" s="9" t="str">
        <f>VLOOKUP($A1734,Basis!$A:$P,8,FALSE)</f>
        <v>1404HV</v>
      </c>
      <c r="G1734" s="9" t="str">
        <f>VLOOKUP($A1734,Basis!$A:$P,9,FALSE)</f>
        <v>Bussum</v>
      </c>
      <c r="H1734" s="9" t="str">
        <f>VLOOKUP($A1734,Basis!$A:$P,11,FALSE)</f>
        <v>REST</v>
      </c>
      <c r="I1734" s="9" t="str">
        <f>VLOOKUP($A1734,Basis!$A:$P,13,FALSE)</f>
        <v>Ondergronds</v>
      </c>
      <c r="J1734" s="9" t="str">
        <f>VLOOKUP($A1734,Basis!$A:$P,16,FALSE)</f>
        <v>HMISOL2022</v>
      </c>
    </row>
    <row r="1735" spans="1:10" x14ac:dyDescent="0.25">
      <c r="A1735" s="9" t="s">
        <v>4708</v>
      </c>
      <c r="B1735" s="9">
        <f>VLOOKUP($A1735,Basis!$A:$P,4,FALSE)</f>
        <v>52.273705999999997</v>
      </c>
      <c r="C1735" s="9">
        <f>VLOOKUP($A1735,Basis!$A:$P,5,FALSE)</f>
        <v>5.1651670000000003</v>
      </c>
      <c r="D1735" s="9" t="str">
        <f>VLOOKUP($A1735,Basis!$A:$P,6,FALSE)</f>
        <v>Kapelstraat</v>
      </c>
      <c r="E1735" s="9" t="str">
        <f>VLOOKUP($A1735,Basis!$A:$P,7,FALSE)</f>
        <v>33</v>
      </c>
      <c r="F1735" s="9" t="str">
        <f>VLOOKUP($A1735,Basis!$A:$P,8,FALSE)</f>
        <v>1404HV</v>
      </c>
      <c r="G1735" s="9" t="str">
        <f>VLOOKUP($A1735,Basis!$A:$P,9,FALSE)</f>
        <v>Bussum</v>
      </c>
      <c r="H1735" s="9" t="str">
        <f>VLOOKUP($A1735,Basis!$A:$P,11,FALSE)</f>
        <v>PMD</v>
      </c>
      <c r="I1735" s="9" t="str">
        <f>VLOOKUP($A1735,Basis!$A:$P,13,FALSE)</f>
        <v>Ondergronds</v>
      </c>
      <c r="J1735" s="9" t="str">
        <f>VLOOKUP($A1735,Basis!$A:$P,16,FALSE)</f>
        <v>HMISOL2022</v>
      </c>
    </row>
    <row r="1736" spans="1:10" x14ac:dyDescent="0.25">
      <c r="A1736" s="9" t="s">
        <v>4293</v>
      </c>
      <c r="B1736" s="9">
        <f>VLOOKUP($A1736,Basis!$A:$P,4,FALSE)</f>
        <v>52.271465999999997</v>
      </c>
      <c r="C1736" s="9">
        <f>VLOOKUP($A1736,Basis!$A:$P,5,FALSE)</f>
        <v>5.1639499999999998</v>
      </c>
      <c r="D1736" s="9" t="str">
        <f>VLOOKUP($A1736,Basis!$A:$P,6,FALSE)</f>
        <v>Prinsenstraat</v>
      </c>
      <c r="E1736" s="9" t="str">
        <f>VLOOKUP($A1736,Basis!$A:$P,7,FALSE)</f>
        <v>13A</v>
      </c>
      <c r="F1736" s="9" t="str">
        <f>VLOOKUP($A1736,Basis!$A:$P,8,FALSE)</f>
        <v>1404JK</v>
      </c>
      <c r="G1736" s="9" t="str">
        <f>VLOOKUP($A1736,Basis!$A:$P,9,FALSE)</f>
        <v>Bussum</v>
      </c>
      <c r="H1736" s="9" t="str">
        <f>VLOOKUP($A1736,Basis!$A:$P,11,FALSE)</f>
        <v>GFT</v>
      </c>
      <c r="I1736" s="9" t="str">
        <f>VLOOKUP($A1736,Basis!$A:$P,13,FALSE)</f>
        <v>Bovengronds</v>
      </c>
      <c r="J1736" s="9" t="str">
        <f>VLOOKUP($A1736,Basis!$A:$P,16,FALSE)</f>
        <v>MCBG242022</v>
      </c>
    </row>
    <row r="1737" spans="1:10" x14ac:dyDescent="0.25">
      <c r="A1737" s="9" t="s">
        <v>3053</v>
      </c>
      <c r="B1737" s="9">
        <f>VLOOKUP($A1737,Basis!$A:$P,4,FALSE)</f>
        <v>52.271465999999997</v>
      </c>
      <c r="C1737" s="9">
        <f>VLOOKUP($A1737,Basis!$A:$P,5,FALSE)</f>
        <v>5.1639499999999998</v>
      </c>
      <c r="D1737" s="9" t="str">
        <f>VLOOKUP($A1737,Basis!$A:$P,6,FALSE)</f>
        <v>Prinsenstraat</v>
      </c>
      <c r="E1737" s="9" t="str">
        <f>VLOOKUP($A1737,Basis!$A:$P,7,FALSE)</f>
        <v>13A</v>
      </c>
      <c r="F1737" s="9" t="str">
        <f>VLOOKUP($A1737,Basis!$A:$P,8,FALSE)</f>
        <v>1404JK</v>
      </c>
      <c r="G1737" s="9" t="str">
        <f>VLOOKUP($A1737,Basis!$A:$P,9,FALSE)</f>
        <v>Bussum</v>
      </c>
      <c r="H1737" s="9" t="str">
        <f>VLOOKUP($A1737,Basis!$A:$P,11,FALSE)</f>
        <v>REST</v>
      </c>
      <c r="I1737" s="9" t="str">
        <f>VLOOKUP($A1737,Basis!$A:$P,13,FALSE)</f>
        <v>OGDUO</v>
      </c>
      <c r="J1737" s="9" t="str">
        <f>VLOOKUP($A1737,Basis!$A:$P,16,FALSE)</f>
        <v>HMIDUO2022</v>
      </c>
    </row>
    <row r="1738" spans="1:10" x14ac:dyDescent="0.25">
      <c r="A1738" s="9" t="s">
        <v>4091</v>
      </c>
      <c r="B1738" s="9">
        <f>VLOOKUP($A1738,Basis!$A:$P,4,FALSE)</f>
        <v>52.271465999999997</v>
      </c>
      <c r="C1738" s="9">
        <f>VLOOKUP($A1738,Basis!$A:$P,5,FALSE)</f>
        <v>5.1639499999999998</v>
      </c>
      <c r="D1738" s="9" t="str">
        <f>VLOOKUP($A1738,Basis!$A:$P,6,FALSE)</f>
        <v>Prinsenstraat</v>
      </c>
      <c r="E1738" s="9" t="str">
        <f>VLOOKUP($A1738,Basis!$A:$P,7,FALSE)</f>
        <v>13A</v>
      </c>
      <c r="F1738" s="9" t="str">
        <f>VLOOKUP($A1738,Basis!$A:$P,8,FALSE)</f>
        <v>1404JK</v>
      </c>
      <c r="G1738" s="9" t="str">
        <f>VLOOKUP($A1738,Basis!$A:$P,9,FALSE)</f>
        <v>Bussum</v>
      </c>
      <c r="H1738" s="9" t="str">
        <f>VLOOKUP($A1738,Basis!$A:$P,11,FALSE)</f>
        <v>PMD</v>
      </c>
      <c r="I1738" s="9" t="str">
        <f>VLOOKUP($A1738,Basis!$A:$P,13,FALSE)</f>
        <v>OGDUO</v>
      </c>
      <c r="J1738" s="9" t="str">
        <f>VLOOKUP($A1738,Basis!$A:$P,16,FALSE)</f>
        <v>HMIDUO2022</v>
      </c>
    </row>
    <row r="1739" spans="1:10" x14ac:dyDescent="0.25">
      <c r="A1739" s="9" t="s">
        <v>5499</v>
      </c>
      <c r="B1739" s="9">
        <f>VLOOKUP($A1739,Basis!$A:$P,4,FALSE)</f>
        <v>52.278829899999998</v>
      </c>
      <c r="C1739" s="9">
        <f>VLOOKUP($A1739,Basis!$A:$P,5,FALSE)</f>
        <v>5.1569485999999998</v>
      </c>
      <c r="D1739" s="9" t="str">
        <f>VLOOKUP($A1739,Basis!$A:$P,6,FALSE)</f>
        <v>Slochterenlaan</v>
      </c>
      <c r="E1739" s="9" t="str">
        <f>VLOOKUP($A1739,Basis!$A:$P,7,FALSE)</f>
        <v>1</v>
      </c>
      <c r="F1739" s="9" t="str">
        <f>VLOOKUP($A1739,Basis!$A:$P,8,FALSE)</f>
        <v>1405AL</v>
      </c>
      <c r="G1739" s="9" t="str">
        <f>VLOOKUP($A1739,Basis!$A:$P,9,FALSE)</f>
        <v>Bussum</v>
      </c>
      <c r="H1739" s="9" t="str">
        <f>VLOOKUP($A1739,Basis!$A:$P,11,FALSE)</f>
        <v>GLAS</v>
      </c>
      <c r="I1739" s="9" t="str">
        <f>VLOOKUP($A1739,Basis!$A:$P,13,FALSE)</f>
        <v>Ondergronds</v>
      </c>
      <c r="J1739" s="9" t="str">
        <f>VLOOKUP($A1739,Basis!$A:$P,16,FALSE)</f>
        <v>Onbekend</v>
      </c>
    </row>
    <row r="1740" spans="1:10" x14ac:dyDescent="0.25">
      <c r="A1740" s="9" t="s">
        <v>4931</v>
      </c>
      <c r="B1740" s="9">
        <f>VLOOKUP($A1740,Basis!$A:$P,4,FALSE)</f>
        <v>52.278829899999998</v>
      </c>
      <c r="C1740" s="9">
        <f>VLOOKUP($A1740,Basis!$A:$P,5,FALSE)</f>
        <v>5.1569485999999998</v>
      </c>
      <c r="D1740" s="9" t="str">
        <f>VLOOKUP($A1740,Basis!$A:$P,6,FALSE)</f>
        <v>Slochterenlaan</v>
      </c>
      <c r="E1740" s="9" t="str">
        <f>VLOOKUP($A1740,Basis!$A:$P,7,FALSE)</f>
        <v>1</v>
      </c>
      <c r="F1740" s="9" t="str">
        <f>VLOOKUP($A1740,Basis!$A:$P,8,FALSE)</f>
        <v>1405AL</v>
      </c>
      <c r="G1740" s="9" t="str">
        <f>VLOOKUP($A1740,Basis!$A:$P,9,FALSE)</f>
        <v>Bussum</v>
      </c>
      <c r="H1740" s="9" t="str">
        <f>VLOOKUP($A1740,Basis!$A:$P,11,FALSE)</f>
        <v>OPK</v>
      </c>
      <c r="I1740" s="9" t="str">
        <f>VLOOKUP($A1740,Basis!$A:$P,13,FALSE)</f>
        <v>Ondergronds</v>
      </c>
      <c r="J1740" s="9" t="str">
        <f>VLOOKUP($A1740,Basis!$A:$P,16,FALSE)</f>
        <v>HMISOL2022</v>
      </c>
    </row>
    <row r="1741" spans="1:10" x14ac:dyDescent="0.25">
      <c r="A1741" s="9" t="s">
        <v>4172</v>
      </c>
      <c r="B1741" s="9">
        <f>VLOOKUP($A1741,Basis!$A:$P,4,FALSE)</f>
        <v>52.278829899999998</v>
      </c>
      <c r="C1741" s="9">
        <f>VLOOKUP($A1741,Basis!$A:$P,5,FALSE)</f>
        <v>5.1569485999999998</v>
      </c>
      <c r="D1741" s="9" t="str">
        <f>VLOOKUP($A1741,Basis!$A:$P,6,FALSE)</f>
        <v>Slochterenlaan</v>
      </c>
      <c r="E1741" s="9" t="str">
        <f>VLOOKUP($A1741,Basis!$A:$P,7,FALSE)</f>
        <v>1</v>
      </c>
      <c r="F1741" s="9" t="str">
        <f>VLOOKUP($A1741,Basis!$A:$P,8,FALSE)</f>
        <v>1405AL</v>
      </c>
      <c r="G1741" s="9" t="str">
        <f>VLOOKUP($A1741,Basis!$A:$P,9,FALSE)</f>
        <v>Bussum</v>
      </c>
      <c r="H1741" s="9" t="str">
        <f>VLOOKUP($A1741,Basis!$A:$P,11,FALSE)</f>
        <v>REST</v>
      </c>
      <c r="I1741" s="9" t="str">
        <f>VLOOKUP($A1741,Basis!$A:$P,13,FALSE)</f>
        <v>Ondergronds</v>
      </c>
      <c r="J1741" s="9" t="str">
        <f>VLOOKUP($A1741,Basis!$A:$P,16,FALSE)</f>
        <v>HMISOL2022</v>
      </c>
    </row>
    <row r="1742" spans="1:10" x14ac:dyDescent="0.25">
      <c r="A1742" s="9" t="s">
        <v>4754</v>
      </c>
      <c r="B1742" s="9">
        <f>VLOOKUP($A1742,Basis!$A:$P,4,FALSE)</f>
        <v>52.278829899999998</v>
      </c>
      <c r="C1742" s="9">
        <f>VLOOKUP($A1742,Basis!$A:$P,5,FALSE)</f>
        <v>5.1569485999999998</v>
      </c>
      <c r="D1742" s="9" t="str">
        <f>VLOOKUP($A1742,Basis!$A:$P,6,FALSE)</f>
        <v>Slochterenlaan</v>
      </c>
      <c r="E1742" s="9" t="str">
        <f>VLOOKUP($A1742,Basis!$A:$P,7,FALSE)</f>
        <v>1</v>
      </c>
      <c r="F1742" s="9" t="str">
        <f>VLOOKUP($A1742,Basis!$A:$P,8,FALSE)</f>
        <v>1405AL</v>
      </c>
      <c r="G1742" s="9" t="str">
        <f>VLOOKUP($A1742,Basis!$A:$P,9,FALSE)</f>
        <v>Bussum</v>
      </c>
      <c r="H1742" s="9" t="str">
        <f>VLOOKUP($A1742,Basis!$A:$P,11,FALSE)</f>
        <v>PMD</v>
      </c>
      <c r="I1742" s="9" t="str">
        <f>VLOOKUP($A1742,Basis!$A:$P,13,FALSE)</f>
        <v>Ondergronds</v>
      </c>
      <c r="J1742" s="9" t="str">
        <f>VLOOKUP($A1742,Basis!$A:$P,16,FALSE)</f>
        <v>HMISOL2022</v>
      </c>
    </row>
    <row r="1743" spans="1:10" x14ac:dyDescent="0.25">
      <c r="A1743" s="9" t="s">
        <v>3555</v>
      </c>
      <c r="B1743" s="9">
        <f>VLOOKUP($A1743,Basis!$A:$P,4,FALSE)</f>
        <v>52.281009508345498</v>
      </c>
      <c r="C1743" s="9">
        <f>VLOOKUP($A1743,Basis!$A:$P,5,FALSE)</f>
        <v>5.1556762866723904</v>
      </c>
      <c r="D1743" s="9" t="str">
        <f>VLOOKUP($A1743,Basis!$A:$P,6,FALSE)</f>
        <v>Slochterenlaan</v>
      </c>
      <c r="E1743" s="9" t="str">
        <f>VLOOKUP($A1743,Basis!$A:$P,7,FALSE)</f>
        <v>38</v>
      </c>
      <c r="F1743" s="9" t="str">
        <f>VLOOKUP($A1743,Basis!$A:$P,8,FALSE)</f>
        <v>1405AN</v>
      </c>
      <c r="G1743" s="9" t="str">
        <f>VLOOKUP($A1743,Basis!$A:$P,9,FALSE)</f>
        <v>Bussum</v>
      </c>
      <c r="H1743" s="9" t="str">
        <f>VLOOKUP($A1743,Basis!$A:$P,11,FALSE)</f>
        <v>REST</v>
      </c>
      <c r="I1743" s="9" t="str">
        <f>VLOOKUP($A1743,Basis!$A:$P,13,FALSE)</f>
        <v>Ondergronds</v>
      </c>
      <c r="J1743" s="9" t="str">
        <f>VLOOKUP($A1743,Basis!$A:$P,16,FALSE)</f>
        <v>HMISOL2014</v>
      </c>
    </row>
    <row r="1744" spans="1:10" x14ac:dyDescent="0.25">
      <c r="A1744" s="9" t="s">
        <v>415</v>
      </c>
      <c r="B1744" s="9">
        <f>VLOOKUP($A1744,Basis!$A:$P,4,FALSE)</f>
        <v>52.273490000000002</v>
      </c>
      <c r="C1744" s="9">
        <f>VLOOKUP($A1744,Basis!$A:$P,5,FALSE)</f>
        <v>5.1573339999999996</v>
      </c>
      <c r="D1744" s="9" t="str">
        <f>VLOOKUP($A1744,Basis!$A:$P,6,FALSE)</f>
        <v>Meentweg</v>
      </c>
      <c r="E1744" s="9" t="str">
        <f>VLOOKUP($A1744,Basis!$A:$P,7,FALSE)</f>
        <v>11B</v>
      </c>
      <c r="F1744" s="9" t="str">
        <f>VLOOKUP($A1744,Basis!$A:$P,8,FALSE)</f>
        <v>1406KB</v>
      </c>
      <c r="G1744" s="9" t="str">
        <f>VLOOKUP($A1744,Basis!$A:$P,9,FALSE)</f>
        <v>Bussum</v>
      </c>
      <c r="H1744" s="9" t="str">
        <f>VLOOKUP($A1744,Basis!$A:$P,11,FALSE)</f>
        <v>GFT</v>
      </c>
      <c r="I1744" s="9" t="str">
        <f>VLOOKUP($A1744,Basis!$A:$P,13,FALSE)</f>
        <v>Bovengronds</v>
      </c>
      <c r="J1744" s="9" t="str">
        <f>VLOOKUP($A1744,Basis!$A:$P,16,FALSE)</f>
        <v>MCBG242021</v>
      </c>
    </row>
    <row r="1745" spans="1:10" x14ac:dyDescent="0.25">
      <c r="A1745" s="9" t="s">
        <v>237</v>
      </c>
      <c r="B1745" s="9">
        <f>VLOOKUP($A1745,Basis!$A:$P,4,FALSE)</f>
        <v>52.273499999999999</v>
      </c>
      <c r="C1745" s="9">
        <f>VLOOKUP($A1745,Basis!$A:$P,5,FALSE)</f>
        <v>5.1573339999999996</v>
      </c>
      <c r="D1745" s="9" t="str">
        <f>VLOOKUP($A1745,Basis!$A:$P,6,FALSE)</f>
        <v>Meentweg</v>
      </c>
      <c r="E1745" s="9" t="str">
        <f>VLOOKUP($A1745,Basis!$A:$P,7,FALSE)</f>
        <v>11B</v>
      </c>
      <c r="F1745" s="9" t="str">
        <f>VLOOKUP($A1745,Basis!$A:$P,8,FALSE)</f>
        <v>1406KB</v>
      </c>
      <c r="G1745" s="9" t="str">
        <f>VLOOKUP($A1745,Basis!$A:$P,9,FALSE)</f>
        <v>Bussum</v>
      </c>
      <c r="H1745" s="9" t="str">
        <f>VLOOKUP($A1745,Basis!$A:$P,11,FALSE)</f>
        <v>REST</v>
      </c>
      <c r="I1745" s="9" t="str">
        <f>VLOOKUP($A1745,Basis!$A:$P,13,FALSE)</f>
        <v>Ondergronds</v>
      </c>
      <c r="J1745" s="9" t="str">
        <f>VLOOKUP($A1745,Basis!$A:$P,16,FALSE)</f>
        <v>HMISOL2021</v>
      </c>
    </row>
    <row r="1746" spans="1:10" x14ac:dyDescent="0.25">
      <c r="A1746" s="9" t="s">
        <v>997</v>
      </c>
      <c r="B1746" s="9">
        <f>VLOOKUP($A1746,Basis!$A:$P,4,FALSE)</f>
        <v>52.273494999999997</v>
      </c>
      <c r="C1746" s="9">
        <f>VLOOKUP($A1746,Basis!$A:$P,5,FALSE)</f>
        <v>5.1573339999999996</v>
      </c>
      <c r="D1746" s="9" t="str">
        <f>VLOOKUP($A1746,Basis!$A:$P,6,FALSE)</f>
        <v>Meentweg</v>
      </c>
      <c r="E1746" s="9" t="str">
        <f>VLOOKUP($A1746,Basis!$A:$P,7,FALSE)</f>
        <v>11B</v>
      </c>
      <c r="F1746" s="9" t="str">
        <f>VLOOKUP($A1746,Basis!$A:$P,8,FALSE)</f>
        <v>1406KB</v>
      </c>
      <c r="G1746" s="9" t="str">
        <f>VLOOKUP($A1746,Basis!$A:$P,9,FALSE)</f>
        <v>Bussum</v>
      </c>
      <c r="H1746" s="9" t="str">
        <f>VLOOKUP($A1746,Basis!$A:$P,11,FALSE)</f>
        <v>PMD</v>
      </c>
      <c r="I1746" s="9" t="str">
        <f>VLOOKUP($A1746,Basis!$A:$P,13,FALSE)</f>
        <v>Ondergronds</v>
      </c>
      <c r="J1746" s="9" t="str">
        <f>VLOOKUP($A1746,Basis!$A:$P,16,FALSE)</f>
        <v>HMISOL2021</v>
      </c>
    </row>
    <row r="1747" spans="1:10" x14ac:dyDescent="0.25">
      <c r="A1747" s="9" t="s">
        <v>4353</v>
      </c>
      <c r="B1747" s="9">
        <f>VLOOKUP($A1747,Basis!$A:$P,4,FALSE)</f>
        <v>52.272927000000003</v>
      </c>
      <c r="C1747" s="9">
        <f>VLOOKUP($A1747,Basis!$A:$P,5,FALSE)</f>
        <v>5.1535460000000004</v>
      </c>
      <c r="D1747" s="9" t="str">
        <f>VLOOKUP($A1747,Basis!$A:$P,6,FALSE)</f>
        <v>Willemslaan</v>
      </c>
      <c r="E1747" s="9" t="str">
        <f>VLOOKUP($A1747,Basis!$A:$P,7,FALSE)</f>
        <v>12</v>
      </c>
      <c r="F1747" s="9" t="str">
        <f>VLOOKUP($A1747,Basis!$A:$P,8,FALSE)</f>
        <v>1406LW</v>
      </c>
      <c r="G1747" s="9" t="str">
        <f>VLOOKUP($A1747,Basis!$A:$P,9,FALSE)</f>
        <v>Bussum</v>
      </c>
      <c r="H1747" s="9" t="str">
        <f>VLOOKUP($A1747,Basis!$A:$P,11,FALSE)</f>
        <v>GFT</v>
      </c>
      <c r="I1747" s="9" t="str">
        <f>VLOOKUP($A1747,Basis!$A:$P,13,FALSE)</f>
        <v>Bovengronds</v>
      </c>
      <c r="J1747" s="9" t="str">
        <f>VLOOKUP($A1747,Basis!$A:$P,16,FALSE)</f>
        <v>MCBG242021</v>
      </c>
    </row>
    <row r="1748" spans="1:10" x14ac:dyDescent="0.25">
      <c r="A1748" s="9" t="s">
        <v>5521</v>
      </c>
      <c r="B1748" s="9">
        <f>VLOOKUP($A1748,Basis!$A:$P,4,FALSE)</f>
        <v>52.267131999999997</v>
      </c>
      <c r="C1748" s="9">
        <f>VLOOKUP($A1748,Basis!$A:$P,5,FALSE)</f>
        <v>5.1516000000000002</v>
      </c>
      <c r="D1748" s="9" t="str">
        <f>VLOOKUP($A1748,Basis!$A:$P,6,FALSE)</f>
        <v>Nieuwe 's-Gravelandseweg</v>
      </c>
      <c r="E1748" s="9" t="str">
        <f>VLOOKUP($A1748,Basis!$A:$P,7,FALSE)</f>
        <v>59</v>
      </c>
      <c r="F1748" s="9" t="str">
        <f>VLOOKUP($A1748,Basis!$A:$P,8,FALSE)</f>
        <v>1406NB</v>
      </c>
      <c r="G1748" s="9" t="str">
        <f>VLOOKUP($A1748,Basis!$A:$P,9,FALSE)</f>
        <v>Bussum</v>
      </c>
      <c r="H1748" s="9" t="str">
        <f>VLOOKUP($A1748,Basis!$A:$P,11,FALSE)</f>
        <v>GLAS</v>
      </c>
      <c r="I1748" s="9" t="str">
        <f>VLOOKUP($A1748,Basis!$A:$P,13,FALSE)</f>
        <v>Bovengronds</v>
      </c>
      <c r="J1748" s="9" t="str">
        <f>VLOOKUP($A1748,Basis!$A:$P,16,FALSE)</f>
        <v>Onbekend</v>
      </c>
    </row>
    <row r="1749" spans="1:10" x14ac:dyDescent="0.25">
      <c r="A1749" s="9" t="s">
        <v>5544</v>
      </c>
      <c r="B1749" s="9">
        <f>VLOOKUP($A1749,Basis!$A:$P,4,FALSE)</f>
        <v>52.270816000000003</v>
      </c>
      <c r="C1749" s="9">
        <f>VLOOKUP($A1749,Basis!$A:$P,5,FALSE)</f>
        <v>5.156307</v>
      </c>
      <c r="D1749" s="9" t="str">
        <f>VLOOKUP($A1749,Basis!$A:$P,6,FALSE)</f>
        <v>Beerensteinerlaan</v>
      </c>
      <c r="E1749" s="9" t="str">
        <f>VLOOKUP($A1749,Basis!$A:$P,7,FALSE)</f>
        <v>124</v>
      </c>
      <c r="F1749" s="9" t="str">
        <f>VLOOKUP($A1749,Basis!$A:$P,8,FALSE)</f>
        <v>1406PL</v>
      </c>
      <c r="G1749" s="9" t="str">
        <f>VLOOKUP($A1749,Basis!$A:$P,9,FALSE)</f>
        <v>Bussum</v>
      </c>
      <c r="H1749" s="9" t="str">
        <f>VLOOKUP($A1749,Basis!$A:$P,11,FALSE)</f>
        <v>GLAS</v>
      </c>
      <c r="I1749" s="9" t="str">
        <f>VLOOKUP($A1749,Basis!$A:$P,13,FALSE)</f>
        <v>Ondergronds</v>
      </c>
      <c r="J1749" s="9" t="str">
        <f>VLOOKUP($A1749,Basis!$A:$P,16,FALSE)</f>
        <v>Onbekend</v>
      </c>
    </row>
    <row r="1750" spans="1:10" x14ac:dyDescent="0.25">
      <c r="A1750" s="9" t="s">
        <v>4190</v>
      </c>
      <c r="B1750" s="9">
        <f>VLOOKUP($A1750,Basis!$A:$P,4,FALSE)</f>
        <v>52.272491455078097</v>
      </c>
      <c r="C1750" s="9">
        <f>VLOOKUP($A1750,Basis!$A:$P,5,FALSE)</f>
        <v>5.1599869728088397</v>
      </c>
      <c r="D1750" s="9" t="str">
        <f>VLOOKUP($A1750,Basis!$A:$P,6,FALSE)</f>
        <v>Cacaostraat</v>
      </c>
      <c r="E1750" s="9" t="str">
        <f>VLOOKUP($A1750,Basis!$A:$P,7,FALSE)</f>
        <v>80</v>
      </c>
      <c r="F1750" s="9" t="str">
        <f>VLOOKUP($A1750,Basis!$A:$P,8,FALSE)</f>
        <v>1406PX</v>
      </c>
      <c r="G1750" s="9" t="str">
        <f>VLOOKUP($A1750,Basis!$A:$P,9,FALSE)</f>
        <v>Bussum</v>
      </c>
      <c r="H1750" s="9" t="str">
        <f>VLOOKUP($A1750,Basis!$A:$P,11,FALSE)</f>
        <v>GFT</v>
      </c>
      <c r="I1750" s="9" t="str">
        <f>VLOOKUP($A1750,Basis!$A:$P,13,FALSE)</f>
        <v>Bovengronds</v>
      </c>
      <c r="J1750" s="9" t="str">
        <f>VLOOKUP($A1750,Basis!$A:$P,16,FALSE)</f>
        <v>MCBG242020</v>
      </c>
    </row>
    <row r="1751" spans="1:10" x14ac:dyDescent="0.25">
      <c r="A1751" s="9" t="s">
        <v>3753</v>
      </c>
      <c r="B1751" s="9">
        <f>VLOOKUP($A1751,Basis!$A:$P,4,FALSE)</f>
        <v>52.272491455078097</v>
      </c>
      <c r="C1751" s="9">
        <f>VLOOKUP($A1751,Basis!$A:$P,5,FALSE)</f>
        <v>5.1599869728088397</v>
      </c>
      <c r="D1751" s="9" t="str">
        <f>VLOOKUP($A1751,Basis!$A:$P,6,FALSE)</f>
        <v>Cacaostraat</v>
      </c>
      <c r="E1751" s="9" t="str">
        <f>VLOOKUP($A1751,Basis!$A:$P,7,FALSE)</f>
        <v>80</v>
      </c>
      <c r="F1751" s="9" t="str">
        <f>VLOOKUP($A1751,Basis!$A:$P,8,FALSE)</f>
        <v>1406PX</v>
      </c>
      <c r="G1751" s="9" t="str">
        <f>VLOOKUP($A1751,Basis!$A:$P,9,FALSE)</f>
        <v>Bussum</v>
      </c>
      <c r="H1751" s="9" t="str">
        <f>VLOOKUP($A1751,Basis!$A:$P,11,FALSE)</f>
        <v>OPK</v>
      </c>
      <c r="I1751" s="9" t="str">
        <f>VLOOKUP($A1751,Basis!$A:$P,13,FALSE)</f>
        <v>Ondergronds</v>
      </c>
      <c r="J1751" s="9" t="str">
        <f>VLOOKUP($A1751,Basis!$A:$P,16,FALSE)</f>
        <v>HMISOL2020</v>
      </c>
    </row>
    <row r="1752" spans="1:10" x14ac:dyDescent="0.25">
      <c r="A1752" s="9" t="s">
        <v>4050</v>
      </c>
      <c r="B1752" s="9">
        <f>VLOOKUP($A1752,Basis!$A:$P,4,FALSE)</f>
        <v>52.272489999999998</v>
      </c>
      <c r="C1752" s="9">
        <f>VLOOKUP($A1752,Basis!$A:$P,5,FALSE)</f>
        <v>5.1599870000000001</v>
      </c>
      <c r="D1752" s="9" t="str">
        <f>VLOOKUP($A1752,Basis!$A:$P,6,FALSE)</f>
        <v>Cacaostraat</v>
      </c>
      <c r="E1752" s="9" t="str">
        <f>VLOOKUP($A1752,Basis!$A:$P,7,FALSE)</f>
        <v>80</v>
      </c>
      <c r="F1752" s="9" t="str">
        <f>VLOOKUP($A1752,Basis!$A:$P,8,FALSE)</f>
        <v>1406PX</v>
      </c>
      <c r="G1752" s="9" t="str">
        <f>VLOOKUP($A1752,Basis!$A:$P,9,FALSE)</f>
        <v>Bussum</v>
      </c>
      <c r="H1752" s="9" t="str">
        <f>VLOOKUP($A1752,Basis!$A:$P,11,FALSE)</f>
        <v>REST</v>
      </c>
      <c r="I1752" s="9" t="str">
        <f>VLOOKUP($A1752,Basis!$A:$P,13,FALSE)</f>
        <v>Ondergronds</v>
      </c>
      <c r="J1752" s="9" t="str">
        <f>VLOOKUP($A1752,Basis!$A:$P,16,FALSE)</f>
        <v>HMISOL2020</v>
      </c>
    </row>
    <row r="1753" spans="1:10" x14ac:dyDescent="0.25">
      <c r="A1753" s="9" t="s">
        <v>4105</v>
      </c>
      <c r="B1753" s="9">
        <f>VLOOKUP($A1753,Basis!$A:$P,4,FALSE)</f>
        <v>52.272491455078097</v>
      </c>
      <c r="C1753" s="9">
        <f>VLOOKUP($A1753,Basis!$A:$P,5,FALSE)</f>
        <v>5.1599869728088397</v>
      </c>
      <c r="D1753" s="9" t="str">
        <f>VLOOKUP($A1753,Basis!$A:$P,6,FALSE)</f>
        <v>Cacaostraat</v>
      </c>
      <c r="E1753" s="9" t="str">
        <f>VLOOKUP($A1753,Basis!$A:$P,7,FALSE)</f>
        <v>80</v>
      </c>
      <c r="F1753" s="9" t="str">
        <f>VLOOKUP($A1753,Basis!$A:$P,8,FALSE)</f>
        <v>1406PX</v>
      </c>
      <c r="G1753" s="9" t="str">
        <f>VLOOKUP($A1753,Basis!$A:$P,9,FALSE)</f>
        <v>Bussum</v>
      </c>
      <c r="H1753" s="9" t="str">
        <f>VLOOKUP($A1753,Basis!$A:$P,11,FALSE)</f>
        <v>REST</v>
      </c>
      <c r="I1753" s="9" t="str">
        <f>VLOOKUP($A1753,Basis!$A:$P,13,FALSE)</f>
        <v>OGDUO</v>
      </c>
      <c r="J1753" s="9" t="str">
        <f>VLOOKUP($A1753,Basis!$A:$P,16,FALSE)</f>
        <v>HMIDUO2020</v>
      </c>
    </row>
    <row r="1754" spans="1:10" x14ac:dyDescent="0.25">
      <c r="A1754" s="9" t="s">
        <v>4865</v>
      </c>
      <c r="B1754" s="9">
        <f>VLOOKUP($A1754,Basis!$A:$P,4,FALSE)</f>
        <v>52.272491455078097</v>
      </c>
      <c r="C1754" s="9">
        <f>VLOOKUP($A1754,Basis!$A:$P,5,FALSE)</f>
        <v>5.1599869728088397</v>
      </c>
      <c r="D1754" s="9" t="str">
        <f>VLOOKUP($A1754,Basis!$A:$P,6,FALSE)</f>
        <v>Cacaostraat</v>
      </c>
      <c r="E1754" s="9" t="str">
        <f>VLOOKUP($A1754,Basis!$A:$P,7,FALSE)</f>
        <v>80</v>
      </c>
      <c r="F1754" s="9" t="str">
        <f>VLOOKUP($A1754,Basis!$A:$P,8,FALSE)</f>
        <v>1406PX</v>
      </c>
      <c r="G1754" s="9" t="str">
        <f>VLOOKUP($A1754,Basis!$A:$P,9,FALSE)</f>
        <v>Bussum</v>
      </c>
      <c r="H1754" s="9" t="str">
        <f>VLOOKUP($A1754,Basis!$A:$P,11,FALSE)</f>
        <v>PMD</v>
      </c>
      <c r="I1754" s="9" t="str">
        <f>VLOOKUP($A1754,Basis!$A:$P,13,FALSE)</f>
        <v>Ondergronds</v>
      </c>
      <c r="J1754" s="9" t="str">
        <f>VLOOKUP($A1754,Basis!$A:$P,16,FALSE)</f>
        <v>HMISOL2020</v>
      </c>
    </row>
    <row r="1755" spans="1:10" x14ac:dyDescent="0.25">
      <c r="A1755" s="9" t="s">
        <v>4107</v>
      </c>
      <c r="B1755" s="9">
        <f>VLOOKUP($A1755,Basis!$A:$P,4,FALSE)</f>
        <v>52.272491455078097</v>
      </c>
      <c r="C1755" s="9">
        <f>VLOOKUP($A1755,Basis!$A:$P,5,FALSE)</f>
        <v>5.1599869728088397</v>
      </c>
      <c r="D1755" s="9" t="str">
        <f>VLOOKUP($A1755,Basis!$A:$P,6,FALSE)</f>
        <v>Cacaostraat</v>
      </c>
      <c r="E1755" s="9" t="str">
        <f>VLOOKUP($A1755,Basis!$A:$P,7,FALSE)</f>
        <v>80</v>
      </c>
      <c r="F1755" s="9" t="str">
        <f>VLOOKUP($A1755,Basis!$A:$P,8,FALSE)</f>
        <v>1406PX</v>
      </c>
      <c r="G1755" s="9" t="str">
        <f>VLOOKUP($A1755,Basis!$A:$P,9,FALSE)</f>
        <v>Bussum</v>
      </c>
      <c r="H1755" s="9" t="str">
        <f>VLOOKUP($A1755,Basis!$A:$P,11,FALSE)</f>
        <v>PMD</v>
      </c>
      <c r="I1755" s="9" t="str">
        <f>VLOOKUP($A1755,Basis!$A:$P,13,FALSE)</f>
        <v>OGDUO</v>
      </c>
      <c r="J1755" s="9" t="str">
        <f>VLOOKUP($A1755,Basis!$A:$P,16,FALSE)</f>
        <v>HMIDUO2020</v>
      </c>
    </row>
    <row r="1756" spans="1:10" x14ac:dyDescent="0.25">
      <c r="A1756" s="9" t="s">
        <v>5942</v>
      </c>
      <c r="B1756" s="9">
        <f>VLOOKUP($A1756,Basis!$A:$P,4,FALSE)</f>
        <v>52.273097</v>
      </c>
      <c r="C1756" s="9">
        <f>VLOOKUP($A1756,Basis!$A:$P,5,FALSE)</f>
        <v>5.158989</v>
      </c>
      <c r="D1756" s="9" t="str">
        <f>VLOOKUP($A1756,Basis!$A:$P,6,FALSE)</f>
        <v>Nieuwe Spiegelstraat</v>
      </c>
      <c r="E1756" s="9" t="str">
        <f>VLOOKUP($A1756,Basis!$A:$P,7,FALSE)</f>
        <v>6A</v>
      </c>
      <c r="F1756" s="9" t="str">
        <f>VLOOKUP($A1756,Basis!$A:$P,8,FALSE)</f>
        <v>1406SH</v>
      </c>
      <c r="G1756" s="9" t="str">
        <f>VLOOKUP($A1756,Basis!$A:$P,9,FALSE)</f>
        <v>Bussum</v>
      </c>
      <c r="H1756" s="9" t="str">
        <f>VLOOKUP($A1756,Basis!$A:$P,11,FALSE)</f>
        <v>GFT</v>
      </c>
      <c r="I1756" s="9" t="str">
        <f>VLOOKUP($A1756,Basis!$A:$P,13,FALSE)</f>
        <v>Bovengronds</v>
      </c>
      <c r="J1756" s="9" t="str">
        <f>VLOOKUP($A1756,Basis!$A:$P,16,FALSE)</f>
        <v>MCBG242021</v>
      </c>
    </row>
    <row r="1757" spans="1:10" x14ac:dyDescent="0.25">
      <c r="A1757" s="9" t="s">
        <v>5929</v>
      </c>
      <c r="B1757" s="9">
        <f>VLOOKUP($A1757,Basis!$A:$P,4,FALSE)</f>
        <v>52.273097</v>
      </c>
      <c r="C1757" s="9">
        <f>VLOOKUP($A1757,Basis!$A:$P,5,FALSE)</f>
        <v>5.158989</v>
      </c>
      <c r="D1757" s="9" t="str">
        <f>VLOOKUP($A1757,Basis!$A:$P,6,FALSE)</f>
        <v>Nieuwe Spiegelstraat</v>
      </c>
      <c r="E1757" s="9" t="str">
        <f>VLOOKUP($A1757,Basis!$A:$P,7,FALSE)</f>
        <v>6A</v>
      </c>
      <c r="F1757" s="9" t="str">
        <f>VLOOKUP($A1757,Basis!$A:$P,8,FALSE)</f>
        <v>1406SH</v>
      </c>
      <c r="G1757" s="9" t="str">
        <f>VLOOKUP($A1757,Basis!$A:$P,9,FALSE)</f>
        <v>Bussum</v>
      </c>
      <c r="H1757" s="9" t="str">
        <f>VLOOKUP($A1757,Basis!$A:$P,11,FALSE)</f>
        <v>OPK</v>
      </c>
      <c r="I1757" s="9" t="str">
        <f>VLOOKUP($A1757,Basis!$A:$P,13,FALSE)</f>
        <v>Ondergronds</v>
      </c>
      <c r="J1757" s="9" t="str">
        <f>VLOOKUP($A1757,Basis!$A:$P,16,FALSE)</f>
        <v>HMISOL2021</v>
      </c>
    </row>
    <row r="1758" spans="1:10" x14ac:dyDescent="0.25">
      <c r="A1758" s="9" t="s">
        <v>5921</v>
      </c>
      <c r="B1758" s="9">
        <f>VLOOKUP($A1758,Basis!$A:$P,4,FALSE)</f>
        <v>52.273097</v>
      </c>
      <c r="C1758" s="9">
        <f>VLOOKUP($A1758,Basis!$A:$P,5,FALSE)</f>
        <v>5.158989</v>
      </c>
      <c r="D1758" s="9" t="str">
        <f>VLOOKUP($A1758,Basis!$A:$P,6,FALSE)</f>
        <v>Nieuwe Spiegelstraat</v>
      </c>
      <c r="E1758" s="9" t="str">
        <f>VLOOKUP($A1758,Basis!$A:$P,7,FALSE)</f>
        <v>6A</v>
      </c>
      <c r="F1758" s="9" t="str">
        <f>VLOOKUP($A1758,Basis!$A:$P,8,FALSE)</f>
        <v>1406SH</v>
      </c>
      <c r="G1758" s="9" t="str">
        <f>VLOOKUP($A1758,Basis!$A:$P,9,FALSE)</f>
        <v>Bussum</v>
      </c>
      <c r="H1758" s="9" t="str">
        <f>VLOOKUP($A1758,Basis!$A:$P,11,FALSE)</f>
        <v>REST</v>
      </c>
      <c r="I1758" s="9" t="str">
        <f>VLOOKUP($A1758,Basis!$A:$P,13,FALSE)</f>
        <v>Ondergronds</v>
      </c>
      <c r="J1758" s="9" t="str">
        <f>VLOOKUP($A1758,Basis!$A:$P,16,FALSE)</f>
        <v>HMISOL2021</v>
      </c>
    </row>
    <row r="1759" spans="1:10" x14ac:dyDescent="0.25">
      <c r="A1759" s="9" t="s">
        <v>5933</v>
      </c>
      <c r="B1759" s="9">
        <f>VLOOKUP($A1759,Basis!$A:$P,4,FALSE)</f>
        <v>52.273097</v>
      </c>
      <c r="C1759" s="9">
        <f>VLOOKUP($A1759,Basis!$A:$P,5,FALSE)</f>
        <v>5.158989</v>
      </c>
      <c r="D1759" s="9" t="str">
        <f>VLOOKUP($A1759,Basis!$A:$P,6,FALSE)</f>
        <v>Nieuwe Spiegelstraat</v>
      </c>
      <c r="E1759" s="9" t="str">
        <f>VLOOKUP($A1759,Basis!$A:$P,7,FALSE)</f>
        <v>6A</v>
      </c>
      <c r="F1759" s="9" t="str">
        <f>VLOOKUP($A1759,Basis!$A:$P,8,FALSE)</f>
        <v>1406SH</v>
      </c>
      <c r="G1759" s="9" t="str">
        <f>VLOOKUP($A1759,Basis!$A:$P,9,FALSE)</f>
        <v>Bussum</v>
      </c>
      <c r="H1759" s="9" t="str">
        <f>VLOOKUP($A1759,Basis!$A:$P,11,FALSE)</f>
        <v>PMD</v>
      </c>
      <c r="I1759" s="9" t="str">
        <f>VLOOKUP($A1759,Basis!$A:$P,13,FALSE)</f>
        <v>Ondergronds</v>
      </c>
      <c r="J1759" s="9" t="str">
        <f>VLOOKUP($A1759,Basis!$A:$P,16,FALSE)</f>
        <v>HMISOL2021</v>
      </c>
    </row>
    <row r="1760" spans="1:10" x14ac:dyDescent="0.25">
      <c r="A1760" s="9" t="s">
        <v>3289</v>
      </c>
      <c r="B1760" s="9">
        <f>VLOOKUP($A1760,Basis!$A:$P,4,FALSE)</f>
        <v>52.270242000000003</v>
      </c>
      <c r="C1760" s="9">
        <f>VLOOKUP($A1760,Basis!$A:$P,5,FALSE)</f>
        <v>5.1578679999999997</v>
      </c>
      <c r="D1760" s="9" t="str">
        <f>VLOOKUP($A1760,Basis!$A:$P,6,FALSE)</f>
        <v>Majellapark</v>
      </c>
      <c r="E1760" s="9" t="str">
        <f>VLOOKUP($A1760,Basis!$A:$P,7,FALSE)</f>
        <v>25</v>
      </c>
      <c r="F1760" s="9" t="str">
        <f>VLOOKUP($A1760,Basis!$A:$P,8,FALSE)</f>
        <v>1406TS</v>
      </c>
      <c r="G1760" s="9" t="str">
        <f>VLOOKUP($A1760,Basis!$A:$P,9,FALSE)</f>
        <v>Bussum</v>
      </c>
      <c r="H1760" s="9" t="str">
        <f>VLOOKUP($A1760,Basis!$A:$P,11,FALSE)</f>
        <v>REST</v>
      </c>
      <c r="I1760" s="9" t="str">
        <f>VLOOKUP($A1760,Basis!$A:$P,13,FALSE)</f>
        <v>Ondergronds</v>
      </c>
      <c r="J1760" s="9" t="str">
        <f>VLOOKUP($A1760,Basis!$A:$P,16,FALSE)</f>
        <v>HMISOL2016</v>
      </c>
    </row>
    <row r="1761" spans="1:10" x14ac:dyDescent="0.25">
      <c r="A1761" s="9" t="s">
        <v>3099</v>
      </c>
      <c r="B1761" s="9">
        <f>VLOOKUP($A1761,Basis!$A:$P,4,FALSE)</f>
        <v>52.268606890041603</v>
      </c>
      <c r="C1761" s="9">
        <f>VLOOKUP($A1761,Basis!$A:$P,5,FALSE)</f>
        <v>5.15523791313651</v>
      </c>
      <c r="D1761" s="9" t="str">
        <f>VLOOKUP($A1761,Basis!$A:$P,6,FALSE)</f>
        <v>Plaggenweg</v>
      </c>
      <c r="E1761" s="9" t="str">
        <f>VLOOKUP($A1761,Basis!$A:$P,7,FALSE)</f>
        <v>357</v>
      </c>
      <c r="F1761" s="9" t="str">
        <f>VLOOKUP($A1761,Basis!$A:$P,8,FALSE)</f>
        <v>1406TT</v>
      </c>
      <c r="G1761" s="9" t="str">
        <f>VLOOKUP($A1761,Basis!$A:$P,9,FALSE)</f>
        <v>Bussum</v>
      </c>
      <c r="H1761" s="9" t="str">
        <f>VLOOKUP($A1761,Basis!$A:$P,11,FALSE)</f>
        <v>REST</v>
      </c>
      <c r="I1761" s="9" t="str">
        <f>VLOOKUP($A1761,Basis!$A:$P,13,FALSE)</f>
        <v>Ondergronds</v>
      </c>
      <c r="J1761" s="9" t="str">
        <f>VLOOKUP($A1761,Basis!$A:$P,16,FALSE)</f>
        <v>HMISOL2011</v>
      </c>
    </row>
    <row r="1762" spans="1:10" x14ac:dyDescent="0.25">
      <c r="A1762" s="9" t="s">
        <v>3087</v>
      </c>
      <c r="B1762" s="9">
        <f>VLOOKUP($A1762,Basis!$A:$P,4,FALSE)</f>
        <v>52.262913272764798</v>
      </c>
      <c r="C1762" s="9">
        <f>VLOOKUP($A1762,Basis!$A:$P,5,FALSE)</f>
        <v>5.1467317063409297</v>
      </c>
      <c r="D1762" s="9" t="str">
        <f>VLOOKUP($A1762,Basis!$A:$P,6,FALSE)</f>
        <v>Waldenlaan</v>
      </c>
      <c r="E1762" s="9" t="str">
        <f>VLOOKUP($A1762,Basis!$A:$P,7,FALSE)</f>
        <v>9</v>
      </c>
      <c r="F1762" s="9" t="str">
        <f>VLOOKUP($A1762,Basis!$A:$P,8,FALSE)</f>
        <v>1406TX</v>
      </c>
      <c r="G1762" s="9" t="str">
        <f>VLOOKUP($A1762,Basis!$A:$P,9,FALSE)</f>
        <v>Bussum</v>
      </c>
      <c r="H1762" s="9" t="str">
        <f>VLOOKUP($A1762,Basis!$A:$P,11,FALSE)</f>
        <v>GFT</v>
      </c>
      <c r="I1762" s="9" t="str">
        <f>VLOOKUP($A1762,Basis!$A:$P,13,FALSE)</f>
        <v>Ondergronds</v>
      </c>
      <c r="J1762" s="9" t="str">
        <f>VLOOKUP($A1762,Basis!$A:$P,16,FALSE)</f>
        <v>HMISOL2016</v>
      </c>
    </row>
    <row r="1763" spans="1:10" x14ac:dyDescent="0.25">
      <c r="A1763" s="9" t="s">
        <v>6077</v>
      </c>
      <c r="B1763" s="9">
        <f>VLOOKUP($A1763,Basis!$A:$P,4,FALSE)</f>
        <v>52.262865118731099</v>
      </c>
      <c r="C1763" s="9">
        <f>VLOOKUP($A1763,Basis!$A:$P,5,FALSE)</f>
        <v>5.1467973366427699</v>
      </c>
      <c r="D1763" s="9" t="str">
        <f>VLOOKUP($A1763,Basis!$A:$P,6,FALSE)</f>
        <v>Waldenlaan</v>
      </c>
      <c r="E1763" s="9" t="str">
        <f>VLOOKUP($A1763,Basis!$A:$P,7,FALSE)</f>
        <v>9</v>
      </c>
      <c r="F1763" s="9" t="str">
        <f>VLOOKUP($A1763,Basis!$A:$P,8,FALSE)</f>
        <v>1406TX</v>
      </c>
      <c r="G1763" s="9" t="str">
        <f>VLOOKUP($A1763,Basis!$A:$P,9,FALSE)</f>
        <v>Bussum</v>
      </c>
      <c r="H1763" s="9" t="str">
        <f>VLOOKUP($A1763,Basis!$A:$P,11,FALSE)</f>
        <v>OPK</v>
      </c>
      <c r="I1763" s="9" t="str">
        <f>VLOOKUP($A1763,Basis!$A:$P,13,FALSE)</f>
        <v>Ondergronds</v>
      </c>
      <c r="J1763" s="9" t="str">
        <f>VLOOKUP($A1763,Basis!$A:$P,16,FALSE)</f>
        <v>HMISOL2016</v>
      </c>
    </row>
    <row r="1764" spans="1:10" x14ac:dyDescent="0.25">
      <c r="A1764" s="9" t="s">
        <v>1769</v>
      </c>
      <c r="B1764" s="9">
        <f>VLOOKUP($A1764,Basis!$A:$P,4,FALSE)</f>
        <v>52.2628740873675</v>
      </c>
      <c r="C1764" s="9">
        <f>VLOOKUP($A1764,Basis!$A:$P,5,FALSE)</f>
        <v>5.1466951612431098</v>
      </c>
      <c r="D1764" s="9" t="str">
        <f>VLOOKUP($A1764,Basis!$A:$P,6,FALSE)</f>
        <v>Waldenlaan</v>
      </c>
      <c r="E1764" s="9" t="str">
        <f>VLOOKUP($A1764,Basis!$A:$P,7,FALSE)</f>
        <v>9</v>
      </c>
      <c r="F1764" s="9" t="str">
        <f>VLOOKUP($A1764,Basis!$A:$P,8,FALSE)</f>
        <v>1406TX</v>
      </c>
      <c r="G1764" s="9" t="str">
        <f>VLOOKUP($A1764,Basis!$A:$P,9,FALSE)</f>
        <v>Bussum</v>
      </c>
      <c r="H1764" s="9" t="str">
        <f>VLOOKUP($A1764,Basis!$A:$P,11,FALSE)</f>
        <v>REST</v>
      </c>
      <c r="I1764" s="9" t="str">
        <f>VLOOKUP($A1764,Basis!$A:$P,13,FALSE)</f>
        <v>Ondergronds</v>
      </c>
      <c r="J1764" s="9" t="str">
        <f>VLOOKUP($A1764,Basis!$A:$P,16,FALSE)</f>
        <v>HMISOL2017</v>
      </c>
    </row>
    <row r="1765" spans="1:10" x14ac:dyDescent="0.25">
      <c r="A1765" s="9" t="s">
        <v>3067</v>
      </c>
      <c r="B1765" s="9">
        <f>VLOOKUP($A1765,Basis!$A:$P,4,FALSE)</f>
        <v>52.262853551704701</v>
      </c>
      <c r="C1765" s="9">
        <f>VLOOKUP($A1765,Basis!$A:$P,5,FALSE)</f>
        <v>5.1468048803556199</v>
      </c>
      <c r="D1765" s="9" t="str">
        <f>VLOOKUP($A1765,Basis!$A:$P,6,FALSE)</f>
        <v>Waldenlaan</v>
      </c>
      <c r="E1765" s="9" t="str">
        <f>VLOOKUP($A1765,Basis!$A:$P,7,FALSE)</f>
        <v>22</v>
      </c>
      <c r="F1765" s="9" t="str">
        <f>VLOOKUP($A1765,Basis!$A:$P,8,FALSE)</f>
        <v>1406TX</v>
      </c>
      <c r="G1765" s="9" t="str">
        <f>VLOOKUP($A1765,Basis!$A:$P,9,FALSE)</f>
        <v>Bussum</v>
      </c>
      <c r="H1765" s="9" t="str">
        <f>VLOOKUP($A1765,Basis!$A:$P,11,FALSE)</f>
        <v>PMD</v>
      </c>
      <c r="I1765" s="9" t="str">
        <f>VLOOKUP($A1765,Basis!$A:$P,13,FALSE)</f>
        <v>Ondergronds</v>
      </c>
      <c r="J1765" s="9" t="str">
        <f>VLOOKUP($A1765,Basis!$A:$P,16,FALSE)</f>
        <v>HMISOL2016</v>
      </c>
    </row>
    <row r="1766" spans="1:10" x14ac:dyDescent="0.25">
      <c r="A1766" s="9" t="s">
        <v>5781</v>
      </c>
      <c r="B1766" s="9">
        <f>VLOOKUP($A1766,Basis!$A:$P,4,FALSE)</f>
        <v>52.292095000000003</v>
      </c>
      <c r="C1766" s="9">
        <f>VLOOKUP($A1766,Basis!$A:$P,5,FALSE)</f>
        <v>5.1508079999999996</v>
      </c>
      <c r="D1766" s="9" t="str">
        <f>VLOOKUP($A1766,Basis!$A:$P,6,FALSE)</f>
        <v>Pr. Margriethof</v>
      </c>
      <c r="E1766" s="9" t="str">
        <f>VLOOKUP($A1766,Basis!$A:$P,7,FALSE)</f>
        <v>3</v>
      </c>
      <c r="F1766" s="9" t="str">
        <f>VLOOKUP($A1766,Basis!$A:$P,8,FALSE)</f>
        <v>1411BV</v>
      </c>
      <c r="G1766" s="9" t="str">
        <f>VLOOKUP($A1766,Basis!$A:$P,9,FALSE)</f>
        <v>Naarden</v>
      </c>
      <c r="H1766" s="9" t="str">
        <f>VLOOKUP($A1766,Basis!$A:$P,11,FALSE)</f>
        <v>GLAS</v>
      </c>
      <c r="I1766" s="9" t="str">
        <f>VLOOKUP($A1766,Basis!$A:$P,13,FALSE)</f>
        <v>Bovengronds</v>
      </c>
      <c r="J1766" s="9" t="str">
        <f>VLOOKUP($A1766,Basis!$A:$P,16,FALSE)</f>
        <v>Onbekend</v>
      </c>
    </row>
    <row r="1767" spans="1:10" x14ac:dyDescent="0.25">
      <c r="A1767" s="9" t="s">
        <v>2762</v>
      </c>
      <c r="B1767" s="9">
        <f>VLOOKUP($A1767,Basis!$A:$P,4,FALSE)</f>
        <v>52.291947640527297</v>
      </c>
      <c r="C1767" s="9">
        <f>VLOOKUP($A1767,Basis!$A:$P,5,FALSE)</f>
        <v>5.15150452964488</v>
      </c>
      <c r="D1767" s="9" t="str">
        <f>VLOOKUP($A1767,Basis!$A:$P,6,FALSE)</f>
        <v>Prinses Beatrixhof</v>
      </c>
      <c r="E1767" s="9" t="str">
        <f>VLOOKUP($A1767,Basis!$A:$P,7,FALSE)</f>
        <v>157</v>
      </c>
      <c r="F1767" s="9" t="str">
        <f>VLOOKUP($A1767,Basis!$A:$P,8,FALSE)</f>
        <v>1411CJ</v>
      </c>
      <c r="G1767" s="9" t="str">
        <f>VLOOKUP($A1767,Basis!$A:$P,9,FALSE)</f>
        <v>Naarden</v>
      </c>
      <c r="H1767" s="9" t="str">
        <f>VLOOKUP($A1767,Basis!$A:$P,11,FALSE)</f>
        <v>REST</v>
      </c>
      <c r="I1767" s="9" t="str">
        <f>VLOOKUP($A1767,Basis!$A:$P,13,FALSE)</f>
        <v>OGDUO</v>
      </c>
      <c r="J1767" s="9" t="str">
        <f>VLOOKUP($A1767,Basis!$A:$P,16,FALSE)</f>
        <v>HMIDUO2019</v>
      </c>
    </row>
    <row r="1768" spans="1:10" x14ac:dyDescent="0.25">
      <c r="A1768" s="9" t="s">
        <v>971</v>
      </c>
      <c r="B1768" s="9">
        <f>VLOOKUP($A1768,Basis!$A:$P,4,FALSE)</f>
        <v>52.291969299316399</v>
      </c>
      <c r="C1768" s="9">
        <f>VLOOKUP($A1768,Basis!$A:$P,5,FALSE)</f>
        <v>5.1516399383544904</v>
      </c>
      <c r="D1768" s="9" t="str">
        <f>VLOOKUP($A1768,Basis!$A:$P,6,FALSE)</f>
        <v>Prinses Beatrixhof</v>
      </c>
      <c r="E1768" s="9" t="str">
        <f>VLOOKUP($A1768,Basis!$A:$P,7,FALSE)</f>
        <v>157</v>
      </c>
      <c r="F1768" s="9" t="str">
        <f>VLOOKUP($A1768,Basis!$A:$P,8,FALSE)</f>
        <v>1411CJ</v>
      </c>
      <c r="G1768" s="9" t="str">
        <f>VLOOKUP($A1768,Basis!$A:$P,9,FALSE)</f>
        <v>Naarden</v>
      </c>
      <c r="H1768" s="9" t="str">
        <f>VLOOKUP($A1768,Basis!$A:$P,11,FALSE)</f>
        <v>PMD</v>
      </c>
      <c r="I1768" s="9" t="str">
        <f>VLOOKUP($A1768,Basis!$A:$P,13,FALSE)</f>
        <v>OGDUO</v>
      </c>
      <c r="J1768" s="9" t="str">
        <f>VLOOKUP($A1768,Basis!$A:$P,16,FALSE)</f>
        <v>HMIDUO2019</v>
      </c>
    </row>
    <row r="1769" spans="1:10" x14ac:dyDescent="0.25">
      <c r="A1769" s="9" t="s">
        <v>3948</v>
      </c>
      <c r="B1769" s="9">
        <f>VLOOKUP($A1769,Basis!$A:$P,4,FALSE)</f>
        <v>52.291185013067199</v>
      </c>
      <c r="C1769" s="9">
        <f>VLOOKUP($A1769,Basis!$A:$P,5,FALSE)</f>
        <v>5.1533038727987099</v>
      </c>
      <c r="D1769" s="9" t="str">
        <f>VLOOKUP($A1769,Basis!$A:$P,6,FALSE)</f>
        <v>Prinses Marijkehof</v>
      </c>
      <c r="E1769" s="9" t="str">
        <f>VLOOKUP($A1769,Basis!$A:$P,7,FALSE)</f>
        <v>38</v>
      </c>
      <c r="F1769" s="9" t="str">
        <f>VLOOKUP($A1769,Basis!$A:$P,8,FALSE)</f>
        <v>1411CN</v>
      </c>
      <c r="G1769" s="9" t="str">
        <f>VLOOKUP($A1769,Basis!$A:$P,9,FALSE)</f>
        <v>Naarden</v>
      </c>
      <c r="H1769" s="9" t="str">
        <f>VLOOKUP($A1769,Basis!$A:$P,11,FALSE)</f>
        <v>REST</v>
      </c>
      <c r="I1769" s="9" t="str">
        <f>VLOOKUP($A1769,Basis!$A:$P,13,FALSE)</f>
        <v>Ondergronds</v>
      </c>
      <c r="J1769" s="9" t="str">
        <f>VLOOKUP($A1769,Basis!$A:$P,16,FALSE)</f>
        <v>BAMRUB2010</v>
      </c>
    </row>
    <row r="1770" spans="1:10" x14ac:dyDescent="0.25">
      <c r="A1770" s="9" t="s">
        <v>3504</v>
      </c>
      <c r="B1770" s="9">
        <f>VLOOKUP($A1770,Basis!$A:$P,4,FALSE)</f>
        <v>52.291236310314702</v>
      </c>
      <c r="C1770" s="9">
        <f>VLOOKUP($A1770,Basis!$A:$P,5,FALSE)</f>
        <v>5.1532985921997101</v>
      </c>
      <c r="D1770" s="9" t="str">
        <f>VLOOKUP($A1770,Basis!$A:$P,6,FALSE)</f>
        <v>Prinses Marijkehof</v>
      </c>
      <c r="E1770" s="9" t="str">
        <f>VLOOKUP($A1770,Basis!$A:$P,7,FALSE)</f>
        <v>38</v>
      </c>
      <c r="F1770" s="9" t="str">
        <f>VLOOKUP($A1770,Basis!$A:$P,8,FALSE)</f>
        <v>1411CN</v>
      </c>
      <c r="G1770" s="9" t="str">
        <f>VLOOKUP($A1770,Basis!$A:$P,9,FALSE)</f>
        <v>Naarden</v>
      </c>
      <c r="H1770" s="9" t="str">
        <f>VLOOKUP($A1770,Basis!$A:$P,11,FALSE)</f>
        <v>REST</v>
      </c>
      <c r="I1770" s="9" t="str">
        <f>VLOOKUP($A1770,Basis!$A:$P,13,FALSE)</f>
        <v>Ondergronds</v>
      </c>
      <c r="J1770" s="9" t="str">
        <f>VLOOKUP($A1770,Basis!$A:$P,16,FALSE)</f>
        <v>BAMRUB2010</v>
      </c>
    </row>
    <row r="1771" spans="1:10" x14ac:dyDescent="0.25">
      <c r="A1771" s="9" t="s">
        <v>2741</v>
      </c>
      <c r="B1771" s="9">
        <f>VLOOKUP($A1771,Basis!$A:$P,4,FALSE)</f>
        <v>52.318086000000001</v>
      </c>
      <c r="C1771" s="9">
        <f>VLOOKUP($A1771,Basis!$A:$P,5,FALSE)</f>
        <v>5.1431050000000003</v>
      </c>
      <c r="D1771" s="9" t="str">
        <f>VLOOKUP($A1771,Basis!$A:$P,6,FALSE)</f>
        <v>IJsselmeerweg</v>
      </c>
      <c r="E1771" s="9" t="str">
        <f>VLOOKUP($A1771,Basis!$A:$P,7,FALSE)</f>
        <v>83</v>
      </c>
      <c r="F1771" s="9" t="str">
        <f>VLOOKUP($A1771,Basis!$A:$P,8,FALSE)</f>
        <v>1411DL</v>
      </c>
      <c r="G1771" s="9" t="str">
        <f>VLOOKUP($A1771,Basis!$A:$P,9,FALSE)</f>
        <v>Naarden</v>
      </c>
      <c r="H1771" s="9" t="str">
        <f>VLOOKUP($A1771,Basis!$A:$P,11,FALSE)</f>
        <v>REST</v>
      </c>
      <c r="I1771" s="9" t="str">
        <f>VLOOKUP($A1771,Basis!$A:$P,13,FALSE)</f>
        <v>OGDUO</v>
      </c>
      <c r="J1771" s="9" t="str">
        <f>VLOOKUP($A1771,Basis!$A:$P,16,FALSE)</f>
        <v>HMIDUO2019</v>
      </c>
    </row>
    <row r="1772" spans="1:10" x14ac:dyDescent="0.25">
      <c r="A1772" s="9" t="s">
        <v>2745</v>
      </c>
      <c r="B1772" s="9">
        <f>VLOOKUP($A1772,Basis!$A:$P,4,FALSE)</f>
        <v>52.317411999999997</v>
      </c>
      <c r="C1772" s="9">
        <f>VLOOKUP($A1772,Basis!$A:$P,5,FALSE)</f>
        <v>5.1436900000000003</v>
      </c>
      <c r="D1772" s="9" t="str">
        <f>VLOOKUP($A1772,Basis!$A:$P,6,FALSE)</f>
        <v>IJsselmeerweg</v>
      </c>
      <c r="E1772" s="9" t="str">
        <f>VLOOKUP($A1772,Basis!$A:$P,7,FALSE)</f>
        <v>65</v>
      </c>
      <c r="F1772" s="9" t="str">
        <f>VLOOKUP($A1772,Basis!$A:$P,8,FALSE)</f>
        <v>1411DL</v>
      </c>
      <c r="G1772" s="9" t="str">
        <f>VLOOKUP($A1772,Basis!$A:$P,9,FALSE)</f>
        <v>Naarden</v>
      </c>
      <c r="H1772" s="9" t="str">
        <f>VLOOKUP($A1772,Basis!$A:$P,11,FALSE)</f>
        <v>REST</v>
      </c>
      <c r="I1772" s="9" t="str">
        <f>VLOOKUP($A1772,Basis!$A:$P,13,FALSE)</f>
        <v>OGDUO</v>
      </c>
      <c r="J1772" s="9" t="str">
        <f>VLOOKUP($A1772,Basis!$A:$P,16,FALSE)</f>
        <v>HMIDUO2019</v>
      </c>
    </row>
    <row r="1773" spans="1:10" x14ac:dyDescent="0.25">
      <c r="A1773" s="9" t="s">
        <v>918</v>
      </c>
      <c r="B1773" s="9">
        <f>VLOOKUP($A1773,Basis!$A:$P,4,FALSE)</f>
        <v>52.318086000000001</v>
      </c>
      <c r="C1773" s="9">
        <f>VLOOKUP($A1773,Basis!$A:$P,5,FALSE)</f>
        <v>5.1431050000000003</v>
      </c>
      <c r="D1773" s="9" t="str">
        <f>VLOOKUP($A1773,Basis!$A:$P,6,FALSE)</f>
        <v>IJsselmeerweg</v>
      </c>
      <c r="E1773" s="9" t="str">
        <f>VLOOKUP($A1773,Basis!$A:$P,7,FALSE)</f>
        <v>83</v>
      </c>
      <c r="F1773" s="9" t="str">
        <f>VLOOKUP($A1773,Basis!$A:$P,8,FALSE)</f>
        <v>1411DL</v>
      </c>
      <c r="G1773" s="9" t="str">
        <f>VLOOKUP($A1773,Basis!$A:$P,9,FALSE)</f>
        <v>Naarden</v>
      </c>
      <c r="H1773" s="9" t="str">
        <f>VLOOKUP($A1773,Basis!$A:$P,11,FALSE)</f>
        <v>PMD</v>
      </c>
      <c r="I1773" s="9" t="str">
        <f>VLOOKUP($A1773,Basis!$A:$P,13,FALSE)</f>
        <v>OGDUO</v>
      </c>
      <c r="J1773" s="9" t="str">
        <f>VLOOKUP($A1773,Basis!$A:$P,16,FALSE)</f>
        <v>HMIDUO2019</v>
      </c>
    </row>
    <row r="1774" spans="1:10" x14ac:dyDescent="0.25">
      <c r="A1774" s="9" t="s">
        <v>933</v>
      </c>
      <c r="B1774" s="9">
        <f>VLOOKUP($A1774,Basis!$A:$P,4,FALSE)</f>
        <v>52.317411999999997</v>
      </c>
      <c r="C1774" s="9">
        <f>VLOOKUP($A1774,Basis!$A:$P,5,FALSE)</f>
        <v>5.1436900000000003</v>
      </c>
      <c r="D1774" s="9" t="str">
        <f>VLOOKUP($A1774,Basis!$A:$P,6,FALSE)</f>
        <v>Ijsselmeerweg</v>
      </c>
      <c r="E1774" s="9" t="str">
        <f>VLOOKUP($A1774,Basis!$A:$P,7,FALSE)</f>
        <v>65</v>
      </c>
      <c r="F1774" s="9" t="str">
        <f>VLOOKUP($A1774,Basis!$A:$P,8,FALSE)</f>
        <v>1411DL</v>
      </c>
      <c r="G1774" s="9" t="str">
        <f>VLOOKUP($A1774,Basis!$A:$P,9,FALSE)</f>
        <v>Naarden</v>
      </c>
      <c r="H1774" s="9" t="str">
        <f>VLOOKUP($A1774,Basis!$A:$P,11,FALSE)</f>
        <v>PMD</v>
      </c>
      <c r="I1774" s="9" t="str">
        <f>VLOOKUP($A1774,Basis!$A:$P,13,FALSE)</f>
        <v>OGDUO</v>
      </c>
      <c r="J1774" s="9" t="str">
        <f>VLOOKUP($A1774,Basis!$A:$P,16,FALSE)</f>
        <v>HMIDUO2019</v>
      </c>
    </row>
    <row r="1775" spans="1:10" x14ac:dyDescent="0.25">
      <c r="A1775" s="9" t="s">
        <v>1505</v>
      </c>
      <c r="B1775" s="9">
        <f>VLOOKUP($A1775,Basis!$A:$P,4,FALSE)</f>
        <v>52.289333343505902</v>
      </c>
      <c r="C1775" s="9">
        <f>VLOOKUP($A1775,Basis!$A:$P,5,FALSE)</f>
        <v>5.1608133316040004</v>
      </c>
      <c r="D1775" s="9" t="str">
        <f>VLOOKUP($A1775,Basis!$A:$P,6,FALSE)</f>
        <v>Thierenshof</v>
      </c>
      <c r="E1775" s="9" t="str">
        <f>VLOOKUP($A1775,Basis!$A:$P,7,FALSE)</f>
        <v>24</v>
      </c>
      <c r="F1775" s="9" t="str">
        <f>VLOOKUP($A1775,Basis!$A:$P,8,FALSE)</f>
        <v>1411DZ</v>
      </c>
      <c r="G1775" s="9" t="str">
        <f>VLOOKUP($A1775,Basis!$A:$P,9,FALSE)</f>
        <v>Naarden</v>
      </c>
      <c r="H1775" s="9" t="str">
        <f>VLOOKUP($A1775,Basis!$A:$P,11,FALSE)</f>
        <v>GFT</v>
      </c>
      <c r="I1775" s="9" t="str">
        <f>VLOOKUP($A1775,Basis!$A:$P,13,FALSE)</f>
        <v>Bovengronds</v>
      </c>
      <c r="J1775" s="9" t="str">
        <f>VLOOKUP($A1775,Basis!$A:$P,16,FALSE)</f>
        <v>MCBG242019</v>
      </c>
    </row>
    <row r="1776" spans="1:10" x14ac:dyDescent="0.25">
      <c r="A1776" s="9" t="s">
        <v>3406</v>
      </c>
      <c r="B1776" s="9">
        <f>VLOOKUP($A1776,Basis!$A:$P,4,FALSE)</f>
        <v>52.289333953570797</v>
      </c>
      <c r="C1776" s="9">
        <f>VLOOKUP($A1776,Basis!$A:$P,5,FALSE)</f>
        <v>5.1608132198501</v>
      </c>
      <c r="D1776" s="9" t="str">
        <f>VLOOKUP($A1776,Basis!$A:$P,6,FALSE)</f>
        <v>Thierenshof</v>
      </c>
      <c r="E1776" s="9" t="str">
        <f>VLOOKUP($A1776,Basis!$A:$P,7,FALSE)</f>
        <v>24</v>
      </c>
      <c r="F1776" s="9" t="str">
        <f>VLOOKUP($A1776,Basis!$A:$P,8,FALSE)</f>
        <v>1411DZ</v>
      </c>
      <c r="G1776" s="9" t="str">
        <f>VLOOKUP($A1776,Basis!$A:$P,9,FALSE)</f>
        <v>Naarden</v>
      </c>
      <c r="H1776" s="9" t="str">
        <f>VLOOKUP($A1776,Basis!$A:$P,11,FALSE)</f>
        <v>GFT</v>
      </c>
      <c r="I1776" s="9" t="str">
        <f>VLOOKUP($A1776,Basis!$A:$P,13,FALSE)</f>
        <v>Bovengronds</v>
      </c>
      <c r="J1776" s="9" t="str">
        <f>VLOOKUP($A1776,Basis!$A:$P,16,FALSE)</f>
        <v>MCBG242020</v>
      </c>
    </row>
    <row r="1777" spans="1:10" x14ac:dyDescent="0.25">
      <c r="A1777" s="9" t="s">
        <v>965</v>
      </c>
      <c r="B1777" s="9">
        <f>VLOOKUP($A1777,Basis!$A:$P,4,FALSE)</f>
        <v>52.289333343505902</v>
      </c>
      <c r="C1777" s="9">
        <f>VLOOKUP($A1777,Basis!$A:$P,5,FALSE)</f>
        <v>5.1608133316040004</v>
      </c>
      <c r="D1777" s="9" t="str">
        <f>VLOOKUP($A1777,Basis!$A:$P,6,FALSE)</f>
        <v>Thierenshof</v>
      </c>
      <c r="E1777" s="9" t="str">
        <f>VLOOKUP($A1777,Basis!$A:$P,7,FALSE)</f>
        <v>24</v>
      </c>
      <c r="F1777" s="9" t="str">
        <f>VLOOKUP($A1777,Basis!$A:$P,8,FALSE)</f>
        <v>1411DZ</v>
      </c>
      <c r="G1777" s="9" t="str">
        <f>VLOOKUP($A1777,Basis!$A:$P,9,FALSE)</f>
        <v>Naarden</v>
      </c>
      <c r="H1777" s="9" t="str">
        <f>VLOOKUP($A1777,Basis!$A:$P,11,FALSE)</f>
        <v>REST</v>
      </c>
      <c r="I1777" s="9" t="str">
        <f>VLOOKUP($A1777,Basis!$A:$P,13,FALSE)</f>
        <v>OGDUO</v>
      </c>
      <c r="J1777" s="9" t="str">
        <f>VLOOKUP($A1777,Basis!$A:$P,16,FALSE)</f>
        <v>HMIDUO2019</v>
      </c>
    </row>
    <row r="1778" spans="1:10" x14ac:dyDescent="0.25">
      <c r="A1778" s="9" t="s">
        <v>960</v>
      </c>
      <c r="B1778" s="9">
        <f>VLOOKUP($A1778,Basis!$A:$P,4,FALSE)</f>
        <v>52.289333343505902</v>
      </c>
      <c r="C1778" s="9">
        <f>VLOOKUP($A1778,Basis!$A:$P,5,FALSE)</f>
        <v>5.1608133316040004</v>
      </c>
      <c r="D1778" s="9" t="str">
        <f>VLOOKUP($A1778,Basis!$A:$P,6,FALSE)</f>
        <v>Thierenshof</v>
      </c>
      <c r="E1778" s="9" t="str">
        <f>VLOOKUP($A1778,Basis!$A:$P,7,FALSE)</f>
        <v>24</v>
      </c>
      <c r="F1778" s="9" t="str">
        <f>VLOOKUP($A1778,Basis!$A:$P,8,FALSE)</f>
        <v>1411DZ</v>
      </c>
      <c r="G1778" s="9" t="str">
        <f>VLOOKUP($A1778,Basis!$A:$P,9,FALSE)</f>
        <v>Naarden</v>
      </c>
      <c r="H1778" s="9" t="str">
        <f>VLOOKUP($A1778,Basis!$A:$P,11,FALSE)</f>
        <v>PMD</v>
      </c>
      <c r="I1778" s="9" t="str">
        <f>VLOOKUP($A1778,Basis!$A:$P,13,FALSE)</f>
        <v>OGDUO</v>
      </c>
      <c r="J1778" s="9" t="str">
        <f>VLOOKUP($A1778,Basis!$A:$P,16,FALSE)</f>
        <v>HMIDUO2019</v>
      </c>
    </row>
    <row r="1779" spans="1:10" x14ac:dyDescent="0.25">
      <c r="A1779" s="9" t="s">
        <v>3421</v>
      </c>
      <c r="B1779" s="9">
        <f>VLOOKUP($A1779,Basis!$A:$P,4,FALSE)</f>
        <v>52.290472425569099</v>
      </c>
      <c r="C1779" s="9">
        <f>VLOOKUP($A1779,Basis!$A:$P,5,FALSE)</f>
        <v>5.1518831402111296</v>
      </c>
      <c r="D1779" s="9" t="str">
        <f>VLOOKUP($A1779,Basis!$A:$P,6,FALSE)</f>
        <v>Koningin Wilhelminalaan</v>
      </c>
      <c r="E1779" s="9" t="str">
        <f>VLOOKUP($A1779,Basis!$A:$P,7,FALSE)</f>
        <v>17F</v>
      </c>
      <c r="F1779" s="9" t="str">
        <f>VLOOKUP($A1779,Basis!$A:$P,8,FALSE)</f>
        <v>1411EL</v>
      </c>
      <c r="G1779" s="9" t="str">
        <f>VLOOKUP($A1779,Basis!$A:$P,9,FALSE)</f>
        <v>Naarden</v>
      </c>
      <c r="H1779" s="9" t="str">
        <f>VLOOKUP($A1779,Basis!$A:$P,11,FALSE)</f>
        <v>REST</v>
      </c>
      <c r="I1779" s="9" t="str">
        <f>VLOOKUP($A1779,Basis!$A:$P,13,FALSE)</f>
        <v>Semi</v>
      </c>
      <c r="J1779" s="9" t="str">
        <f>VLOOKUP($A1779,Basis!$A:$P,16,FALSE)</f>
        <v>KIKSOL2014</v>
      </c>
    </row>
    <row r="1780" spans="1:10" x14ac:dyDescent="0.25">
      <c r="A1780" s="9" t="s">
        <v>3560</v>
      </c>
      <c r="B1780" s="9">
        <f>VLOOKUP($A1780,Basis!$A:$P,4,FALSE)</f>
        <v>52.290416685913002</v>
      </c>
      <c r="C1780" s="9">
        <f>VLOOKUP($A1780,Basis!$A:$P,5,FALSE)</f>
        <v>5.1544317416894803</v>
      </c>
      <c r="D1780" s="9" t="str">
        <f>VLOOKUP($A1780,Basis!$A:$P,6,FALSE)</f>
        <v>Koningin Wilhelminalaan</v>
      </c>
      <c r="E1780" s="9" t="str">
        <f>VLOOKUP($A1780,Basis!$A:$P,7,FALSE)</f>
        <v>3F 8</v>
      </c>
      <c r="F1780" s="9" t="str">
        <f>VLOOKUP($A1780,Basis!$A:$P,8,FALSE)</f>
        <v>1411EL</v>
      </c>
      <c r="G1780" s="9" t="str">
        <f>VLOOKUP($A1780,Basis!$A:$P,9,FALSE)</f>
        <v>Naarden</v>
      </c>
      <c r="H1780" s="9" t="str">
        <f>VLOOKUP($A1780,Basis!$A:$P,11,FALSE)</f>
        <v>REST</v>
      </c>
      <c r="I1780" s="9" t="str">
        <f>VLOOKUP($A1780,Basis!$A:$P,13,FALSE)</f>
        <v>Ondergronds</v>
      </c>
      <c r="J1780" s="9" t="str">
        <f>VLOOKUP($A1780,Basis!$A:$P,16,FALSE)</f>
        <v>BAMRUB2010</v>
      </c>
    </row>
    <row r="1781" spans="1:10" x14ac:dyDescent="0.25">
      <c r="A1781" s="9" t="s">
        <v>3125</v>
      </c>
      <c r="B1781" s="9">
        <f>VLOOKUP($A1781,Basis!$A:$P,4,FALSE)</f>
        <v>52.290886114400202</v>
      </c>
      <c r="C1781" s="9">
        <f>VLOOKUP($A1781,Basis!$A:$P,5,FALSE)</f>
        <v>5.1556616183418402</v>
      </c>
      <c r="D1781" s="9" t="str">
        <f>VLOOKUP($A1781,Basis!$A:$P,6,FALSE)</f>
        <v>Koningin Wilhelminalaan</v>
      </c>
      <c r="E1781" s="9" t="str">
        <f>VLOOKUP($A1781,Basis!$A:$P,7,FALSE)</f>
        <v>1W 1</v>
      </c>
      <c r="F1781" s="9" t="str">
        <f>VLOOKUP($A1781,Basis!$A:$P,8,FALSE)</f>
        <v>1411EL</v>
      </c>
      <c r="G1781" s="9" t="str">
        <f>VLOOKUP($A1781,Basis!$A:$P,9,FALSE)</f>
        <v>Naarden</v>
      </c>
      <c r="H1781" s="9" t="str">
        <f>VLOOKUP($A1781,Basis!$A:$P,11,FALSE)</f>
        <v>REST</v>
      </c>
      <c r="I1781" s="9" t="str">
        <f>VLOOKUP($A1781,Basis!$A:$P,13,FALSE)</f>
        <v>Ondergronds</v>
      </c>
      <c r="J1781" s="9" t="str">
        <f>VLOOKUP($A1781,Basis!$A:$P,16,FALSE)</f>
        <v>BAMRUB2010</v>
      </c>
    </row>
    <row r="1782" spans="1:10" x14ac:dyDescent="0.25">
      <c r="A1782" s="9" t="s">
        <v>5082</v>
      </c>
      <c r="B1782" s="9">
        <f>VLOOKUP($A1782,Basis!$A:$P,4,FALSE)</f>
        <v>52.288142999999998</v>
      </c>
      <c r="C1782" s="9">
        <f>VLOOKUP($A1782,Basis!$A:$P,5,FALSE)</f>
        <v>5.1719970000000002</v>
      </c>
      <c r="D1782" s="9" t="str">
        <f>VLOOKUP($A1782,Basis!$A:$P,6,FALSE)</f>
        <v>Godelindeweg</v>
      </c>
      <c r="E1782" s="9" t="str">
        <f>VLOOKUP($A1782,Basis!$A:$P,7,FALSE)</f>
        <v>1A 1</v>
      </c>
      <c r="F1782" s="9" t="str">
        <f>VLOOKUP($A1782,Basis!$A:$P,8,FALSE)</f>
        <v>1411GG</v>
      </c>
      <c r="G1782" s="9" t="str">
        <f>VLOOKUP($A1782,Basis!$A:$P,9,FALSE)</f>
        <v>Naarden</v>
      </c>
      <c r="H1782" s="9" t="str">
        <f>VLOOKUP($A1782,Basis!$A:$P,11,FALSE)</f>
        <v>GLAS</v>
      </c>
      <c r="I1782" s="9" t="str">
        <f>VLOOKUP($A1782,Basis!$A:$P,13,FALSE)</f>
        <v>Ondergronds</v>
      </c>
      <c r="J1782" s="9" t="str">
        <f>VLOOKUP($A1782,Basis!$A:$P,16,FALSE)</f>
        <v>Onbekend</v>
      </c>
    </row>
    <row r="1783" spans="1:10" x14ac:dyDescent="0.25">
      <c r="A1783" s="9" t="s">
        <v>5084</v>
      </c>
      <c r="B1783" s="9">
        <f>VLOOKUP($A1783,Basis!$A:$P,4,FALSE)</f>
        <v>52.288142999999998</v>
      </c>
      <c r="C1783" s="9">
        <f>VLOOKUP($A1783,Basis!$A:$P,5,FALSE)</f>
        <v>5.1719970000000002</v>
      </c>
      <c r="D1783" s="9" t="str">
        <f>VLOOKUP($A1783,Basis!$A:$P,6,FALSE)</f>
        <v>Godelindeweg</v>
      </c>
      <c r="E1783" s="9" t="str">
        <f>VLOOKUP($A1783,Basis!$A:$P,7,FALSE)</f>
        <v>1A 1</v>
      </c>
      <c r="F1783" s="9" t="str">
        <f>VLOOKUP($A1783,Basis!$A:$P,8,FALSE)</f>
        <v>1411GG</v>
      </c>
      <c r="G1783" s="9" t="str">
        <f>VLOOKUP($A1783,Basis!$A:$P,9,FALSE)</f>
        <v>Naarden</v>
      </c>
      <c r="H1783" s="9" t="str">
        <f>VLOOKUP($A1783,Basis!$A:$P,11,FALSE)</f>
        <v>GLAS</v>
      </c>
      <c r="I1783" s="9" t="str">
        <f>VLOOKUP($A1783,Basis!$A:$P,13,FALSE)</f>
        <v>Ondergronds</v>
      </c>
      <c r="J1783" s="9" t="str">
        <f>VLOOKUP($A1783,Basis!$A:$P,16,FALSE)</f>
        <v>Onbekend</v>
      </c>
    </row>
    <row r="1784" spans="1:10" x14ac:dyDescent="0.25">
      <c r="A1784" s="9" t="s">
        <v>3119</v>
      </c>
      <c r="B1784" s="9">
        <f>VLOOKUP($A1784,Basis!$A:$P,4,FALSE)</f>
        <v>52.288142999999998</v>
      </c>
      <c r="C1784" s="9">
        <f>VLOOKUP($A1784,Basis!$A:$P,5,FALSE)</f>
        <v>5.1719970000000002</v>
      </c>
      <c r="D1784" s="9" t="str">
        <f>VLOOKUP($A1784,Basis!$A:$P,6,FALSE)</f>
        <v>Godelindeweg</v>
      </c>
      <c r="E1784" s="9" t="str">
        <f>VLOOKUP($A1784,Basis!$A:$P,7,FALSE)</f>
        <v>1A 1</v>
      </c>
      <c r="F1784" s="9" t="str">
        <f>VLOOKUP($A1784,Basis!$A:$P,8,FALSE)</f>
        <v>1411GG</v>
      </c>
      <c r="G1784" s="9" t="str">
        <f>VLOOKUP($A1784,Basis!$A:$P,9,FALSE)</f>
        <v>Naarden</v>
      </c>
      <c r="H1784" s="9" t="str">
        <f>VLOOKUP($A1784,Basis!$A:$P,11,FALSE)</f>
        <v>REST</v>
      </c>
      <c r="I1784" s="9" t="str">
        <f>VLOOKUP($A1784,Basis!$A:$P,13,FALSE)</f>
        <v>Ondergronds</v>
      </c>
      <c r="J1784" s="9" t="str">
        <f>VLOOKUP($A1784,Basis!$A:$P,16,FALSE)</f>
        <v>BAMRUB2010</v>
      </c>
    </row>
    <row r="1785" spans="1:10" x14ac:dyDescent="0.25">
      <c r="A1785" s="9" t="s">
        <v>2899</v>
      </c>
      <c r="B1785" s="9">
        <f>VLOOKUP($A1785,Basis!$A:$P,4,FALSE)</f>
        <v>52.288142999999998</v>
      </c>
      <c r="C1785" s="9">
        <f>VLOOKUP($A1785,Basis!$A:$P,5,FALSE)</f>
        <v>5.1719970000000002</v>
      </c>
      <c r="D1785" s="9" t="str">
        <f>VLOOKUP($A1785,Basis!$A:$P,6,FALSE)</f>
        <v>Godelindeweg</v>
      </c>
      <c r="E1785" s="9" t="str">
        <f>VLOOKUP($A1785,Basis!$A:$P,7,FALSE)</f>
        <v>1A 1</v>
      </c>
      <c r="F1785" s="9" t="str">
        <f>VLOOKUP($A1785,Basis!$A:$P,8,FALSE)</f>
        <v>1411GG</v>
      </c>
      <c r="G1785" s="9" t="str">
        <f>VLOOKUP($A1785,Basis!$A:$P,9,FALSE)</f>
        <v>Naarden</v>
      </c>
      <c r="H1785" s="9" t="str">
        <f>VLOOKUP($A1785,Basis!$A:$P,11,FALSE)</f>
        <v>PMD</v>
      </c>
      <c r="I1785" s="9" t="str">
        <f>VLOOKUP($A1785,Basis!$A:$P,13,FALSE)</f>
        <v>Ondergronds</v>
      </c>
      <c r="J1785" s="9" t="str">
        <f>VLOOKUP($A1785,Basis!$A:$P,16,FALSE)</f>
        <v>BAMRUB2013</v>
      </c>
    </row>
    <row r="1786" spans="1:10" x14ac:dyDescent="0.25">
      <c r="A1786" s="9" t="s">
        <v>4198</v>
      </c>
      <c r="B1786" s="9">
        <f>VLOOKUP($A1786,Basis!$A:$P,4,FALSE)</f>
        <v>52.288812999999998</v>
      </c>
      <c r="C1786" s="9">
        <f>VLOOKUP($A1786,Basis!$A:$P,5,FALSE)</f>
        <v>5.1740539999999999</v>
      </c>
      <c r="D1786" s="9" t="str">
        <f>VLOOKUP($A1786,Basis!$A:$P,6,FALSE)</f>
        <v>Amersfoortsestraatweg</v>
      </c>
      <c r="E1786" s="9" t="str">
        <f>VLOOKUP($A1786,Basis!$A:$P,7,FALSE)</f>
        <v>90</v>
      </c>
      <c r="F1786" s="9" t="str">
        <f>VLOOKUP($A1786,Basis!$A:$P,8,FALSE)</f>
        <v>1411HG</v>
      </c>
      <c r="G1786" s="9" t="str">
        <f>VLOOKUP($A1786,Basis!$A:$P,9,FALSE)</f>
        <v>Naarden</v>
      </c>
      <c r="H1786" s="9" t="str">
        <f>VLOOKUP($A1786,Basis!$A:$P,11,FALSE)</f>
        <v>GFT</v>
      </c>
      <c r="I1786" s="9" t="str">
        <f>VLOOKUP($A1786,Basis!$A:$P,13,FALSE)</f>
        <v>Bovengronds</v>
      </c>
      <c r="J1786" s="9" t="str">
        <f>VLOOKUP($A1786,Basis!$A:$P,16,FALSE)</f>
        <v>MCBG242021</v>
      </c>
    </row>
    <row r="1787" spans="1:10" x14ac:dyDescent="0.25">
      <c r="A1787" s="9" t="s">
        <v>4943</v>
      </c>
      <c r="B1787" s="9">
        <f>VLOOKUP($A1787,Basis!$A:$P,4,FALSE)</f>
        <v>52.288812999999998</v>
      </c>
      <c r="C1787" s="9">
        <f>VLOOKUP($A1787,Basis!$A:$P,5,FALSE)</f>
        <v>5.1740539999999999</v>
      </c>
      <c r="D1787" s="9" t="str">
        <f>VLOOKUP($A1787,Basis!$A:$P,6,FALSE)</f>
        <v>Amersfoortsestraatweg</v>
      </c>
      <c r="E1787" s="9" t="str">
        <f>VLOOKUP($A1787,Basis!$A:$P,7,FALSE)</f>
        <v>90</v>
      </c>
      <c r="F1787" s="9" t="str">
        <f>VLOOKUP($A1787,Basis!$A:$P,8,FALSE)</f>
        <v>1411HG</v>
      </c>
      <c r="G1787" s="9" t="str">
        <f>VLOOKUP($A1787,Basis!$A:$P,9,FALSE)</f>
        <v>Naarden</v>
      </c>
      <c r="H1787" s="9" t="str">
        <f>VLOOKUP($A1787,Basis!$A:$P,11,FALSE)</f>
        <v>OPK</v>
      </c>
      <c r="I1787" s="9" t="str">
        <f>VLOOKUP($A1787,Basis!$A:$P,13,FALSE)</f>
        <v>Ondergronds</v>
      </c>
      <c r="J1787" s="9" t="str">
        <f>VLOOKUP($A1787,Basis!$A:$P,16,FALSE)</f>
        <v>HMISOL2021</v>
      </c>
    </row>
    <row r="1788" spans="1:10" x14ac:dyDescent="0.25">
      <c r="A1788" s="9" t="s">
        <v>4040</v>
      </c>
      <c r="B1788" s="9">
        <f>VLOOKUP($A1788,Basis!$A:$P,4,FALSE)</f>
        <v>52.288812999999998</v>
      </c>
      <c r="C1788" s="9">
        <f>VLOOKUP($A1788,Basis!$A:$P,5,FALSE)</f>
        <v>5.1740539999999999</v>
      </c>
      <c r="D1788" s="9" t="str">
        <f>VLOOKUP($A1788,Basis!$A:$P,6,FALSE)</f>
        <v>Amersfoortsestraatweg</v>
      </c>
      <c r="E1788" s="9" t="str">
        <f>VLOOKUP($A1788,Basis!$A:$P,7,FALSE)</f>
        <v>90</v>
      </c>
      <c r="F1788" s="9" t="str">
        <f>VLOOKUP($A1788,Basis!$A:$P,8,FALSE)</f>
        <v>1411HG</v>
      </c>
      <c r="G1788" s="9" t="str">
        <f>VLOOKUP($A1788,Basis!$A:$P,9,FALSE)</f>
        <v>Naarden</v>
      </c>
      <c r="H1788" s="9" t="str">
        <f>VLOOKUP($A1788,Basis!$A:$P,11,FALSE)</f>
        <v>REST</v>
      </c>
      <c r="I1788" s="9" t="str">
        <f>VLOOKUP($A1788,Basis!$A:$P,13,FALSE)</f>
        <v>Ondergronds</v>
      </c>
      <c r="J1788" s="9" t="str">
        <f>VLOOKUP($A1788,Basis!$A:$P,16,FALSE)</f>
        <v>HMISOL2021</v>
      </c>
    </row>
    <row r="1789" spans="1:10" x14ac:dyDescent="0.25">
      <c r="A1789" s="9" t="s">
        <v>4771</v>
      </c>
      <c r="B1789" s="9">
        <f>VLOOKUP($A1789,Basis!$A:$P,4,FALSE)</f>
        <v>52.288812999999998</v>
      </c>
      <c r="C1789" s="9">
        <f>VLOOKUP($A1789,Basis!$A:$P,5,FALSE)</f>
        <v>5.1740539999999999</v>
      </c>
      <c r="D1789" s="9" t="str">
        <f>VLOOKUP($A1789,Basis!$A:$P,6,FALSE)</f>
        <v>Amersfoortsestraatweg</v>
      </c>
      <c r="E1789" s="9" t="str">
        <f>VLOOKUP($A1789,Basis!$A:$P,7,FALSE)</f>
        <v>90</v>
      </c>
      <c r="F1789" s="9" t="str">
        <f>VLOOKUP($A1789,Basis!$A:$P,8,FALSE)</f>
        <v>1411HG</v>
      </c>
      <c r="G1789" s="9" t="str">
        <f>VLOOKUP($A1789,Basis!$A:$P,9,FALSE)</f>
        <v>Naarden</v>
      </c>
      <c r="H1789" s="9" t="str">
        <f>VLOOKUP($A1789,Basis!$A:$P,11,FALSE)</f>
        <v>PMD</v>
      </c>
      <c r="I1789" s="9" t="str">
        <f>VLOOKUP($A1789,Basis!$A:$P,13,FALSE)</f>
        <v>Ondergronds</v>
      </c>
      <c r="J1789" s="9" t="str">
        <f>VLOOKUP($A1789,Basis!$A:$P,16,FALSE)</f>
        <v>HMISOL2021</v>
      </c>
    </row>
    <row r="1790" spans="1:10" x14ac:dyDescent="0.25">
      <c r="A1790" s="9" t="s">
        <v>4392</v>
      </c>
      <c r="B1790" s="9">
        <f>VLOOKUP($A1790,Basis!$A:$P,4,FALSE)</f>
        <v>52.287438299999998</v>
      </c>
      <c r="C1790" s="9">
        <f>VLOOKUP($A1790,Basis!$A:$P,5,FALSE)</f>
        <v>5.1736979999999999</v>
      </c>
      <c r="D1790" s="9" t="str">
        <f>VLOOKUP($A1790,Basis!$A:$P,6,FALSE)</f>
        <v>Amersfoortsestraatweg</v>
      </c>
      <c r="E1790" s="9" t="str">
        <f>VLOOKUP($A1790,Basis!$A:$P,7,FALSE)</f>
        <v>92A 1</v>
      </c>
      <c r="F1790" s="9" t="str">
        <f>VLOOKUP($A1790,Basis!$A:$P,8,FALSE)</f>
        <v>1411HH</v>
      </c>
      <c r="G1790" s="9" t="str">
        <f>VLOOKUP($A1790,Basis!$A:$P,9,FALSE)</f>
        <v>Naarden</v>
      </c>
      <c r="H1790" s="9" t="str">
        <f>VLOOKUP($A1790,Basis!$A:$P,11,FALSE)</f>
        <v>GFT</v>
      </c>
      <c r="I1790" s="9" t="str">
        <f>VLOOKUP($A1790,Basis!$A:$P,13,FALSE)</f>
        <v>Bovengronds</v>
      </c>
      <c r="J1790" s="9" t="str">
        <f>VLOOKUP($A1790,Basis!$A:$P,16,FALSE)</f>
        <v>MCBG242022</v>
      </c>
    </row>
    <row r="1791" spans="1:10" x14ac:dyDescent="0.25">
      <c r="A1791" s="9" t="s">
        <v>4907</v>
      </c>
      <c r="B1791" s="9">
        <f>VLOOKUP($A1791,Basis!$A:$P,4,FALSE)</f>
        <v>52.287438299999998</v>
      </c>
      <c r="C1791" s="9">
        <f>VLOOKUP($A1791,Basis!$A:$P,5,FALSE)</f>
        <v>5.1736979999999999</v>
      </c>
      <c r="D1791" s="9" t="str">
        <f>VLOOKUP($A1791,Basis!$A:$P,6,FALSE)</f>
        <v>Amersfoortsestraatweg</v>
      </c>
      <c r="E1791" s="9" t="str">
        <f>VLOOKUP($A1791,Basis!$A:$P,7,FALSE)</f>
        <v>92A 1</v>
      </c>
      <c r="F1791" s="9" t="str">
        <f>VLOOKUP($A1791,Basis!$A:$P,8,FALSE)</f>
        <v>1411HH</v>
      </c>
      <c r="G1791" s="9" t="str">
        <f>VLOOKUP($A1791,Basis!$A:$P,9,FALSE)</f>
        <v>Naarden</v>
      </c>
      <c r="H1791" s="9" t="str">
        <f>VLOOKUP($A1791,Basis!$A:$P,11,FALSE)</f>
        <v>OPK</v>
      </c>
      <c r="I1791" s="9" t="str">
        <f>VLOOKUP($A1791,Basis!$A:$P,13,FALSE)</f>
        <v>Ondergronds</v>
      </c>
      <c r="J1791" s="9" t="str">
        <f>VLOOKUP($A1791,Basis!$A:$P,16,FALSE)</f>
        <v>HMISOL2022</v>
      </c>
    </row>
    <row r="1792" spans="1:10" x14ac:dyDescent="0.25">
      <c r="A1792" s="9" t="s">
        <v>3714</v>
      </c>
      <c r="B1792" s="9">
        <f>VLOOKUP($A1792,Basis!$A:$P,4,FALSE)</f>
        <v>52.287506447222299</v>
      </c>
      <c r="C1792" s="9">
        <f>VLOOKUP($A1792,Basis!$A:$P,5,FALSE)</f>
        <v>5.1737551298040696</v>
      </c>
      <c r="D1792" s="9" t="str">
        <f>VLOOKUP($A1792,Basis!$A:$P,6,FALSE)</f>
        <v>Amersfoortsestraatweg</v>
      </c>
      <c r="E1792" s="9" t="str">
        <f>VLOOKUP($A1792,Basis!$A:$P,7,FALSE)</f>
        <v>92A 1</v>
      </c>
      <c r="F1792" s="9" t="str">
        <f>VLOOKUP($A1792,Basis!$A:$P,8,FALSE)</f>
        <v>1411HH</v>
      </c>
      <c r="G1792" s="9" t="str">
        <f>VLOOKUP($A1792,Basis!$A:$P,9,FALSE)</f>
        <v>Naarden</v>
      </c>
      <c r="H1792" s="9" t="str">
        <f>VLOOKUP($A1792,Basis!$A:$P,11,FALSE)</f>
        <v>REST</v>
      </c>
      <c r="I1792" s="9" t="str">
        <f>VLOOKUP($A1792,Basis!$A:$P,13,FALSE)</f>
        <v>OGDUO</v>
      </c>
      <c r="J1792" s="9" t="str">
        <f>VLOOKUP($A1792,Basis!$A:$P,16,FALSE)</f>
        <v>HMIDUO2022</v>
      </c>
    </row>
    <row r="1793" spans="1:10" x14ac:dyDescent="0.25">
      <c r="A1793" s="9" t="s">
        <v>3719</v>
      </c>
      <c r="B1793" s="9">
        <f>VLOOKUP($A1793,Basis!$A:$P,4,FALSE)</f>
        <v>52.287661260973898</v>
      </c>
      <c r="C1793" s="9">
        <f>VLOOKUP($A1793,Basis!$A:$P,5,FALSE)</f>
        <v>5.1735403854448103</v>
      </c>
      <c r="D1793" s="9" t="str">
        <f>VLOOKUP($A1793,Basis!$A:$P,6,FALSE)</f>
        <v>Amersfoortsestraatweg</v>
      </c>
      <c r="E1793" s="9" t="str">
        <f>VLOOKUP($A1793,Basis!$A:$P,7,FALSE)</f>
        <v>92A 1</v>
      </c>
      <c r="F1793" s="9" t="str">
        <f>VLOOKUP($A1793,Basis!$A:$P,8,FALSE)</f>
        <v>1411HH</v>
      </c>
      <c r="G1793" s="9" t="str">
        <f>VLOOKUP($A1793,Basis!$A:$P,9,FALSE)</f>
        <v>Naarden</v>
      </c>
      <c r="H1793" s="9" t="str">
        <f>VLOOKUP($A1793,Basis!$A:$P,11,FALSE)</f>
        <v>PMD</v>
      </c>
      <c r="I1793" s="9" t="str">
        <f>VLOOKUP($A1793,Basis!$A:$P,13,FALSE)</f>
        <v>OGDUO</v>
      </c>
      <c r="J1793" s="9" t="str">
        <f>VLOOKUP($A1793,Basis!$A:$P,16,FALSE)</f>
        <v>HMIDUO2022</v>
      </c>
    </row>
    <row r="1794" spans="1:10" x14ac:dyDescent="0.25">
      <c r="A1794" s="9" t="s">
        <v>4028</v>
      </c>
      <c r="B1794" s="9">
        <f>VLOOKUP($A1794,Basis!$A:$P,4,FALSE)</f>
        <v>52.287766599999998</v>
      </c>
      <c r="C1794" s="9">
        <f>VLOOKUP($A1794,Basis!$A:$P,5,FALSE)</f>
        <v>5.1750157999999997</v>
      </c>
      <c r="D1794" s="9" t="str">
        <f>VLOOKUP($A1794,Basis!$A:$P,6,FALSE)</f>
        <v>Chopinlaan</v>
      </c>
      <c r="E1794" s="9" t="str">
        <f>VLOOKUP($A1794,Basis!$A:$P,7,FALSE)</f>
        <v>2A 1</v>
      </c>
      <c r="F1794" s="9" t="str">
        <f>VLOOKUP($A1794,Basis!$A:$P,8,FALSE)</f>
        <v>1411HN</v>
      </c>
      <c r="G1794" s="9" t="str">
        <f>VLOOKUP($A1794,Basis!$A:$P,9,FALSE)</f>
        <v>Naarden</v>
      </c>
      <c r="H1794" s="9" t="str">
        <f>VLOOKUP($A1794,Basis!$A:$P,11,FALSE)</f>
        <v>GFT</v>
      </c>
      <c r="I1794" s="9" t="str">
        <f>VLOOKUP($A1794,Basis!$A:$P,13,FALSE)</f>
        <v>Bovengronds</v>
      </c>
      <c r="J1794" s="9" t="str">
        <f>VLOOKUP($A1794,Basis!$A:$P,16,FALSE)</f>
        <v>MCBG242022</v>
      </c>
    </row>
    <row r="1795" spans="1:10" x14ac:dyDescent="0.25">
      <c r="A1795" s="9" t="s">
        <v>3879</v>
      </c>
      <c r="B1795" s="9">
        <f>VLOOKUP($A1795,Basis!$A:$P,4,FALSE)</f>
        <v>52.287766599999998</v>
      </c>
      <c r="C1795" s="9">
        <f>VLOOKUP($A1795,Basis!$A:$P,5,FALSE)</f>
        <v>5.1750157999999997</v>
      </c>
      <c r="D1795" s="9" t="str">
        <f>VLOOKUP($A1795,Basis!$A:$P,6,FALSE)</f>
        <v>Chopinlaan</v>
      </c>
      <c r="E1795" s="9" t="str">
        <f>VLOOKUP($A1795,Basis!$A:$P,7,FALSE)</f>
        <v>2A 1</v>
      </c>
      <c r="F1795" s="9" t="str">
        <f>VLOOKUP($A1795,Basis!$A:$P,8,FALSE)</f>
        <v>1411HN</v>
      </c>
      <c r="G1795" s="9" t="str">
        <f>VLOOKUP($A1795,Basis!$A:$P,9,FALSE)</f>
        <v>Naarden</v>
      </c>
      <c r="H1795" s="9" t="str">
        <f>VLOOKUP($A1795,Basis!$A:$P,11,FALSE)</f>
        <v>OPK</v>
      </c>
      <c r="I1795" s="9" t="str">
        <f>VLOOKUP($A1795,Basis!$A:$P,13,FALSE)</f>
        <v>Ondergronds</v>
      </c>
      <c r="J1795" s="9" t="str">
        <f>VLOOKUP($A1795,Basis!$A:$P,16,FALSE)</f>
        <v>HMISOL2022</v>
      </c>
    </row>
    <row r="1796" spans="1:10" x14ac:dyDescent="0.25">
      <c r="A1796" s="9" t="s">
        <v>2794</v>
      </c>
      <c r="B1796" s="9">
        <f>VLOOKUP($A1796,Basis!$A:$P,4,FALSE)</f>
        <v>52.287766599999998</v>
      </c>
      <c r="C1796" s="9">
        <f>VLOOKUP($A1796,Basis!$A:$P,5,FALSE)</f>
        <v>5.1750157999999997</v>
      </c>
      <c r="D1796" s="9" t="str">
        <f>VLOOKUP($A1796,Basis!$A:$P,6,FALSE)</f>
        <v>Chopinlaan</v>
      </c>
      <c r="E1796" s="9" t="str">
        <f>VLOOKUP($A1796,Basis!$A:$P,7,FALSE)</f>
        <v>2A 1</v>
      </c>
      <c r="F1796" s="9" t="str">
        <f>VLOOKUP($A1796,Basis!$A:$P,8,FALSE)</f>
        <v>1411HN</v>
      </c>
      <c r="G1796" s="9" t="str">
        <f>VLOOKUP($A1796,Basis!$A:$P,9,FALSE)</f>
        <v>Naarden</v>
      </c>
      <c r="H1796" s="9" t="str">
        <f>VLOOKUP($A1796,Basis!$A:$P,11,FALSE)</f>
        <v>REST</v>
      </c>
      <c r="I1796" s="9" t="str">
        <f>VLOOKUP($A1796,Basis!$A:$P,13,FALSE)</f>
        <v>OGDUO</v>
      </c>
      <c r="J1796" s="9" t="str">
        <f>VLOOKUP($A1796,Basis!$A:$P,16,FALSE)</f>
        <v>HMIDUO2022</v>
      </c>
    </row>
    <row r="1797" spans="1:10" x14ac:dyDescent="0.25">
      <c r="A1797" s="9" t="s">
        <v>3509</v>
      </c>
      <c r="B1797" s="9">
        <f>VLOOKUP($A1797,Basis!$A:$P,4,FALSE)</f>
        <v>52.287766599999998</v>
      </c>
      <c r="C1797" s="9">
        <f>VLOOKUP($A1797,Basis!$A:$P,5,FALSE)</f>
        <v>5.1750157999999997</v>
      </c>
      <c r="D1797" s="9" t="str">
        <f>VLOOKUP($A1797,Basis!$A:$P,6,FALSE)</f>
        <v>Chopinlaan</v>
      </c>
      <c r="E1797" s="9" t="str">
        <f>VLOOKUP($A1797,Basis!$A:$P,7,FALSE)</f>
        <v>2A 1</v>
      </c>
      <c r="F1797" s="9" t="str">
        <f>VLOOKUP($A1797,Basis!$A:$P,8,FALSE)</f>
        <v>1411HN</v>
      </c>
      <c r="G1797" s="9" t="str">
        <f>VLOOKUP($A1797,Basis!$A:$P,9,FALSE)</f>
        <v>Naarden</v>
      </c>
      <c r="H1797" s="9" t="str">
        <f>VLOOKUP($A1797,Basis!$A:$P,11,FALSE)</f>
        <v>PMD</v>
      </c>
      <c r="I1797" s="9" t="str">
        <f>VLOOKUP($A1797,Basis!$A:$P,13,FALSE)</f>
        <v>OGDUO</v>
      </c>
      <c r="J1797" s="9" t="str">
        <f>VLOOKUP($A1797,Basis!$A:$P,16,FALSE)</f>
        <v>HMIDUO2022</v>
      </c>
    </row>
    <row r="1798" spans="1:10" x14ac:dyDescent="0.25">
      <c r="A1798" s="9" t="s">
        <v>5790</v>
      </c>
      <c r="B1798" s="9">
        <f>VLOOKUP($A1798,Basis!$A:$P,4,FALSE)</f>
        <v>52.307150999999998</v>
      </c>
      <c r="C1798" s="9">
        <f>VLOOKUP($A1798,Basis!$A:$P,5,FALSE)</f>
        <v>5.1447979999999998</v>
      </c>
      <c r="D1798" s="9" t="str">
        <f>VLOOKUP($A1798,Basis!$A:$P,6,FALSE)</f>
        <v>Wijkplaats</v>
      </c>
      <c r="E1798" s="9" t="str">
        <f>VLOOKUP($A1798,Basis!$A:$P,7,FALSE)</f>
        <v>2</v>
      </c>
      <c r="F1798" s="9" t="str">
        <f>VLOOKUP($A1798,Basis!$A:$P,8,FALSE)</f>
        <v>1411LR</v>
      </c>
      <c r="G1798" s="9" t="str">
        <f>VLOOKUP($A1798,Basis!$A:$P,9,FALSE)</f>
        <v>Naarden</v>
      </c>
      <c r="H1798" s="9" t="str">
        <f>VLOOKUP($A1798,Basis!$A:$P,11,FALSE)</f>
        <v>GLAS</v>
      </c>
      <c r="I1798" s="9" t="str">
        <f>VLOOKUP($A1798,Basis!$A:$P,13,FALSE)</f>
        <v>Bovengronds</v>
      </c>
      <c r="J1798" s="9" t="str">
        <f>VLOOKUP($A1798,Basis!$A:$P,16,FALSE)</f>
        <v>Onbekend</v>
      </c>
    </row>
    <row r="1799" spans="1:10" x14ac:dyDescent="0.25">
      <c r="A1799" s="9" t="s">
        <v>3528</v>
      </c>
      <c r="B1799" s="9">
        <f>VLOOKUP($A1799,Basis!$A:$P,4,FALSE)</f>
        <v>52.289676</v>
      </c>
      <c r="C1799" s="9">
        <f>VLOOKUP($A1799,Basis!$A:$P,5,FALSE)</f>
        <v>5.1699031</v>
      </c>
      <c r="D1799" s="9" t="str">
        <f>VLOOKUP($A1799,Basis!$A:$P,6,FALSE)</f>
        <v>Diaconessenlaan</v>
      </c>
      <c r="E1799" s="9" t="str">
        <f>VLOOKUP($A1799,Basis!$A:$P,7,FALSE)</f>
        <v>1</v>
      </c>
      <c r="F1799" s="9" t="str">
        <f>VLOOKUP($A1799,Basis!$A:$P,8,FALSE)</f>
        <v>1411MC</v>
      </c>
      <c r="G1799" s="9" t="str">
        <f>VLOOKUP($A1799,Basis!$A:$P,9,FALSE)</f>
        <v>Naarden</v>
      </c>
      <c r="H1799" s="9" t="str">
        <f>VLOOKUP($A1799,Basis!$A:$P,11,FALSE)</f>
        <v>REST</v>
      </c>
      <c r="I1799" s="9" t="str">
        <f>VLOOKUP($A1799,Basis!$A:$P,13,FALSE)</f>
        <v>Ondergronds</v>
      </c>
      <c r="J1799" s="9" t="str">
        <f>VLOOKUP($A1799,Basis!$A:$P,16,FALSE)</f>
        <v>BAMRUB2008</v>
      </c>
    </row>
    <row r="1800" spans="1:10" x14ac:dyDescent="0.25">
      <c r="A1800" s="9" t="s">
        <v>1843</v>
      </c>
      <c r="B1800" s="9">
        <f>VLOOKUP($A1800,Basis!$A:$P,4,FALSE)</f>
        <v>52.289676</v>
      </c>
      <c r="C1800" s="9">
        <f>VLOOKUP($A1800,Basis!$A:$P,5,FALSE)</f>
        <v>5.1699031</v>
      </c>
      <c r="D1800" s="9" t="str">
        <f>VLOOKUP($A1800,Basis!$A:$P,6,FALSE)</f>
        <v>Diaconessenlaan</v>
      </c>
      <c r="E1800" s="9" t="str">
        <f>VLOOKUP($A1800,Basis!$A:$P,7,FALSE)</f>
        <v>1</v>
      </c>
      <c r="F1800" s="9" t="str">
        <f>VLOOKUP($A1800,Basis!$A:$P,8,FALSE)</f>
        <v>1411MC</v>
      </c>
      <c r="G1800" s="9" t="str">
        <f>VLOOKUP($A1800,Basis!$A:$P,9,FALSE)</f>
        <v>Naarden</v>
      </c>
      <c r="H1800" s="9" t="str">
        <f>VLOOKUP($A1800,Basis!$A:$P,11,FALSE)</f>
        <v>REST</v>
      </c>
      <c r="I1800" s="9" t="str">
        <f>VLOOKUP($A1800,Basis!$A:$P,13,FALSE)</f>
        <v>Ondergronds</v>
      </c>
      <c r="J1800" s="9" t="str">
        <f>VLOOKUP($A1800,Basis!$A:$P,16,FALSE)</f>
        <v>HMISOL2021</v>
      </c>
    </row>
    <row r="1801" spans="1:10" x14ac:dyDescent="0.25">
      <c r="A1801" s="9" t="s">
        <v>2868</v>
      </c>
      <c r="B1801" s="9">
        <f>VLOOKUP($A1801,Basis!$A:$P,4,FALSE)</f>
        <v>52.294847401839</v>
      </c>
      <c r="C1801" s="9">
        <f>VLOOKUP($A1801,Basis!$A:$P,5,FALSE)</f>
        <v>5.1586767565507099</v>
      </c>
      <c r="D1801" s="9" t="str">
        <f>VLOOKUP($A1801,Basis!$A:$P,6,FALSE)</f>
        <v>Westwalstraat</v>
      </c>
      <c r="E1801" s="9" t="str">
        <f>VLOOKUP($A1801,Basis!$A:$P,7,FALSE)</f>
        <v>27</v>
      </c>
      <c r="F1801" s="9" t="str">
        <f>VLOOKUP($A1801,Basis!$A:$P,8,FALSE)</f>
        <v>1411PC</v>
      </c>
      <c r="G1801" s="9" t="str">
        <f>VLOOKUP($A1801,Basis!$A:$P,9,FALSE)</f>
        <v>Naarden</v>
      </c>
      <c r="H1801" s="9" t="str">
        <f>VLOOKUP($A1801,Basis!$A:$P,11,FALSE)</f>
        <v>GFT</v>
      </c>
      <c r="I1801" s="9" t="str">
        <f>VLOOKUP($A1801,Basis!$A:$P,13,FALSE)</f>
        <v>Ondergronds</v>
      </c>
      <c r="J1801" s="9" t="str">
        <f>VLOOKUP($A1801,Basis!$A:$P,16,FALSE)</f>
        <v>HMISOL2017</v>
      </c>
    </row>
    <row r="1802" spans="1:10" x14ac:dyDescent="0.25">
      <c r="A1802" s="9" t="s">
        <v>2866</v>
      </c>
      <c r="B1802" s="9">
        <f>VLOOKUP($A1802,Basis!$A:$P,4,FALSE)</f>
        <v>52.294992115397299</v>
      </c>
      <c r="C1802" s="9">
        <f>VLOOKUP($A1802,Basis!$A:$P,5,FALSE)</f>
        <v>5.1586388703483701</v>
      </c>
      <c r="D1802" s="9" t="str">
        <f>VLOOKUP($A1802,Basis!$A:$P,6,FALSE)</f>
        <v>Westwalstraat</v>
      </c>
      <c r="E1802" s="9" t="str">
        <f>VLOOKUP($A1802,Basis!$A:$P,7,FALSE)</f>
        <v>27</v>
      </c>
      <c r="F1802" s="9" t="str">
        <f>VLOOKUP($A1802,Basis!$A:$P,8,FALSE)</f>
        <v>1411PC</v>
      </c>
      <c r="G1802" s="9" t="str">
        <f>VLOOKUP($A1802,Basis!$A:$P,9,FALSE)</f>
        <v>Naarden</v>
      </c>
      <c r="H1802" s="9" t="str">
        <f>VLOOKUP($A1802,Basis!$A:$P,11,FALSE)</f>
        <v>OPK</v>
      </c>
      <c r="I1802" s="9" t="str">
        <f>VLOOKUP($A1802,Basis!$A:$P,13,FALSE)</f>
        <v>Ondergronds</v>
      </c>
      <c r="J1802" s="9" t="str">
        <f>VLOOKUP($A1802,Basis!$A:$P,16,FALSE)</f>
        <v>HMISOL2017</v>
      </c>
    </row>
    <row r="1803" spans="1:10" x14ac:dyDescent="0.25">
      <c r="A1803" s="9" t="s">
        <v>2859</v>
      </c>
      <c r="B1803" s="9">
        <f>VLOOKUP($A1803,Basis!$A:$P,4,FALSE)</f>
        <v>52.294983691584598</v>
      </c>
      <c r="C1803" s="9">
        <f>VLOOKUP($A1803,Basis!$A:$P,5,FALSE)</f>
        <v>5.1586191728759196</v>
      </c>
      <c r="D1803" s="9" t="str">
        <f>VLOOKUP($A1803,Basis!$A:$P,6,FALSE)</f>
        <v>Westwalstraat</v>
      </c>
      <c r="E1803" s="9" t="str">
        <f>VLOOKUP($A1803,Basis!$A:$P,7,FALSE)</f>
        <v>27</v>
      </c>
      <c r="F1803" s="9" t="str">
        <f>VLOOKUP($A1803,Basis!$A:$P,8,FALSE)</f>
        <v>1411PC</v>
      </c>
      <c r="G1803" s="9" t="str">
        <f>VLOOKUP($A1803,Basis!$A:$P,9,FALSE)</f>
        <v>Naarden</v>
      </c>
      <c r="H1803" s="9" t="str">
        <f>VLOOKUP($A1803,Basis!$A:$P,11,FALSE)</f>
        <v>REST</v>
      </c>
      <c r="I1803" s="9" t="str">
        <f>VLOOKUP($A1803,Basis!$A:$P,13,FALSE)</f>
        <v>Ondergronds</v>
      </c>
      <c r="J1803" s="9" t="str">
        <f>VLOOKUP($A1803,Basis!$A:$P,16,FALSE)</f>
        <v>HMISOL2017</v>
      </c>
    </row>
    <row r="1804" spans="1:10" x14ac:dyDescent="0.25">
      <c r="A1804" s="9" t="s">
        <v>2864</v>
      </c>
      <c r="B1804" s="9">
        <f>VLOOKUP($A1804,Basis!$A:$P,4,FALSE)</f>
        <v>52.2949927021305</v>
      </c>
      <c r="C1804" s="9">
        <f>VLOOKUP($A1804,Basis!$A:$P,5,FALSE)</f>
        <v>5.1585123874295098</v>
      </c>
      <c r="D1804" s="9" t="str">
        <f>VLOOKUP($A1804,Basis!$A:$P,6,FALSE)</f>
        <v>Westwalstraat</v>
      </c>
      <c r="E1804" s="9" t="str">
        <f>VLOOKUP($A1804,Basis!$A:$P,7,FALSE)</f>
        <v>27</v>
      </c>
      <c r="F1804" s="9" t="str">
        <f>VLOOKUP($A1804,Basis!$A:$P,8,FALSE)</f>
        <v>1411PC</v>
      </c>
      <c r="G1804" s="9" t="str">
        <f>VLOOKUP($A1804,Basis!$A:$P,9,FALSE)</f>
        <v>Naarden</v>
      </c>
      <c r="H1804" s="9" t="str">
        <f>VLOOKUP($A1804,Basis!$A:$P,11,FALSE)</f>
        <v>PMD</v>
      </c>
      <c r="I1804" s="9" t="str">
        <f>VLOOKUP($A1804,Basis!$A:$P,13,FALSE)</f>
        <v>Ondergronds</v>
      </c>
      <c r="J1804" s="9" t="str">
        <f>VLOOKUP($A1804,Basis!$A:$P,16,FALSE)</f>
        <v>HMISOL2017</v>
      </c>
    </row>
    <row r="1805" spans="1:10" x14ac:dyDescent="0.25">
      <c r="A1805" s="9" t="s">
        <v>2960</v>
      </c>
      <c r="B1805" s="9">
        <f>VLOOKUP($A1805,Basis!$A:$P,4,FALSE)</f>
        <v>52.2939498</v>
      </c>
      <c r="C1805" s="9">
        <f>VLOOKUP($A1805,Basis!$A:$P,5,FALSE)</f>
        <v>5.1630628999999999</v>
      </c>
      <c r="D1805" s="9" t="str">
        <f>VLOOKUP($A1805,Basis!$A:$P,6,FALSE)</f>
        <v>Peperstraat</v>
      </c>
      <c r="E1805" s="9" t="str">
        <f>VLOOKUP($A1805,Basis!$A:$P,7,FALSE)</f>
        <v>1</v>
      </c>
      <c r="F1805" s="9" t="str">
        <f>VLOOKUP($A1805,Basis!$A:$P,8,FALSE)</f>
        <v>1411RA</v>
      </c>
      <c r="G1805" s="9" t="str">
        <f>VLOOKUP($A1805,Basis!$A:$P,9,FALSE)</f>
        <v>Naarden</v>
      </c>
      <c r="H1805" s="9" t="str">
        <f>VLOOKUP($A1805,Basis!$A:$P,11,FALSE)</f>
        <v>GFT</v>
      </c>
      <c r="I1805" s="9" t="str">
        <f>VLOOKUP($A1805,Basis!$A:$P,13,FALSE)</f>
        <v>Ondergronds</v>
      </c>
      <c r="J1805" s="9" t="str">
        <f>VLOOKUP($A1805,Basis!$A:$P,16,FALSE)</f>
        <v>HMISOL2017</v>
      </c>
    </row>
    <row r="1806" spans="1:10" x14ac:dyDescent="0.25">
      <c r="A1806" s="9" t="s">
        <v>2855</v>
      </c>
      <c r="B1806" s="9">
        <f>VLOOKUP($A1806,Basis!$A:$P,4,FALSE)</f>
        <v>52.2939498</v>
      </c>
      <c r="C1806" s="9">
        <f>VLOOKUP($A1806,Basis!$A:$P,5,FALSE)</f>
        <v>5.1630628999999999</v>
      </c>
      <c r="D1806" s="9" t="str">
        <f>VLOOKUP($A1806,Basis!$A:$P,6,FALSE)</f>
        <v>Peperstraat</v>
      </c>
      <c r="E1806" s="9" t="str">
        <f>VLOOKUP($A1806,Basis!$A:$P,7,FALSE)</f>
        <v>1</v>
      </c>
      <c r="F1806" s="9" t="str">
        <f>VLOOKUP($A1806,Basis!$A:$P,8,FALSE)</f>
        <v>1411RA</v>
      </c>
      <c r="G1806" s="9" t="str">
        <f>VLOOKUP($A1806,Basis!$A:$P,9,FALSE)</f>
        <v>Naarden</v>
      </c>
      <c r="H1806" s="9" t="str">
        <f>VLOOKUP($A1806,Basis!$A:$P,11,FALSE)</f>
        <v>OPK</v>
      </c>
      <c r="I1806" s="9" t="str">
        <f>VLOOKUP($A1806,Basis!$A:$P,13,FALSE)</f>
        <v>Ondergronds</v>
      </c>
      <c r="J1806" s="9" t="str">
        <f>VLOOKUP($A1806,Basis!$A:$P,16,FALSE)</f>
        <v>HMISOL2017</v>
      </c>
    </row>
    <row r="1807" spans="1:10" x14ac:dyDescent="0.25">
      <c r="A1807" s="9" t="s">
        <v>1946</v>
      </c>
      <c r="B1807" s="9">
        <f>VLOOKUP($A1807,Basis!$A:$P,4,FALSE)</f>
        <v>52.2939498</v>
      </c>
      <c r="C1807" s="9">
        <f>VLOOKUP($A1807,Basis!$A:$P,5,FALSE)</f>
        <v>5.1630628999999999</v>
      </c>
      <c r="D1807" s="9" t="str">
        <f>VLOOKUP($A1807,Basis!$A:$P,6,FALSE)</f>
        <v>Peperstraat</v>
      </c>
      <c r="E1807" s="9" t="str">
        <f>VLOOKUP($A1807,Basis!$A:$P,7,FALSE)</f>
        <v>1</v>
      </c>
      <c r="F1807" s="9" t="str">
        <f>VLOOKUP($A1807,Basis!$A:$P,8,FALSE)</f>
        <v>1411RA</v>
      </c>
      <c r="G1807" s="9" t="str">
        <f>VLOOKUP($A1807,Basis!$A:$P,9,FALSE)</f>
        <v>Naarden</v>
      </c>
      <c r="H1807" s="9" t="str">
        <f>VLOOKUP($A1807,Basis!$A:$P,11,FALSE)</f>
        <v>REST</v>
      </c>
      <c r="I1807" s="9" t="str">
        <f>VLOOKUP($A1807,Basis!$A:$P,13,FALSE)</f>
        <v>Ondergronds</v>
      </c>
      <c r="J1807" s="9" t="str">
        <f>VLOOKUP($A1807,Basis!$A:$P,16,FALSE)</f>
        <v>HMISOL2017</v>
      </c>
    </row>
    <row r="1808" spans="1:10" x14ac:dyDescent="0.25">
      <c r="A1808" s="9" t="s">
        <v>2857</v>
      </c>
      <c r="B1808" s="9">
        <f>VLOOKUP($A1808,Basis!$A:$P,4,FALSE)</f>
        <v>52.2939498</v>
      </c>
      <c r="C1808" s="9">
        <f>VLOOKUP($A1808,Basis!$A:$P,5,FALSE)</f>
        <v>5.1630628999999999</v>
      </c>
      <c r="D1808" s="9" t="str">
        <f>VLOOKUP($A1808,Basis!$A:$P,6,FALSE)</f>
        <v>Peperstraat</v>
      </c>
      <c r="E1808" s="9" t="str">
        <f>VLOOKUP($A1808,Basis!$A:$P,7,FALSE)</f>
        <v>1</v>
      </c>
      <c r="F1808" s="9" t="str">
        <f>VLOOKUP($A1808,Basis!$A:$P,8,FALSE)</f>
        <v>1411RA</v>
      </c>
      <c r="G1808" s="9" t="str">
        <f>VLOOKUP($A1808,Basis!$A:$P,9,FALSE)</f>
        <v>Naarden</v>
      </c>
      <c r="H1808" s="9" t="str">
        <f>VLOOKUP($A1808,Basis!$A:$P,11,FALSE)</f>
        <v>PMD</v>
      </c>
      <c r="I1808" s="9" t="str">
        <f>VLOOKUP($A1808,Basis!$A:$P,13,FALSE)</f>
        <v>Ondergronds</v>
      </c>
      <c r="J1808" s="9" t="str">
        <f>VLOOKUP($A1808,Basis!$A:$P,16,FALSE)</f>
        <v>HMISOL2017</v>
      </c>
    </row>
    <row r="1809" spans="1:10" x14ac:dyDescent="0.25">
      <c r="A1809" s="9" t="s">
        <v>2853</v>
      </c>
      <c r="B1809" s="9">
        <f>VLOOKUP($A1809,Basis!$A:$P,4,FALSE)</f>
        <v>52.294963910293099</v>
      </c>
      <c r="C1809" s="9">
        <f>VLOOKUP($A1809,Basis!$A:$P,5,FALSE)</f>
        <v>5.1643959805417499</v>
      </c>
      <c r="D1809" s="9" t="str">
        <f>VLOOKUP($A1809,Basis!$A:$P,6,FALSE)</f>
        <v>Adriaan Dortsmanplein</v>
      </c>
      <c r="E1809" s="9" t="str">
        <f>VLOOKUP($A1809,Basis!$A:$P,7,FALSE)</f>
        <v>2</v>
      </c>
      <c r="F1809" s="9" t="str">
        <f>VLOOKUP($A1809,Basis!$A:$P,8,FALSE)</f>
        <v>1411RC</v>
      </c>
      <c r="G1809" s="9" t="str">
        <f>VLOOKUP($A1809,Basis!$A:$P,9,FALSE)</f>
        <v>Naarden</v>
      </c>
      <c r="H1809" s="9" t="str">
        <f>VLOOKUP($A1809,Basis!$A:$P,11,FALSE)</f>
        <v>GFT</v>
      </c>
      <c r="I1809" s="9" t="str">
        <f>VLOOKUP($A1809,Basis!$A:$P,13,FALSE)</f>
        <v>Ondergronds</v>
      </c>
      <c r="J1809" s="9" t="str">
        <f>VLOOKUP($A1809,Basis!$A:$P,16,FALSE)</f>
        <v>HMISOL2017</v>
      </c>
    </row>
    <row r="1810" spans="1:10" x14ac:dyDescent="0.25">
      <c r="A1810" s="9" t="s">
        <v>5101</v>
      </c>
      <c r="B1810" s="9">
        <f>VLOOKUP($A1810,Basis!$A:$P,4,FALSE)</f>
        <v>52.294994000000003</v>
      </c>
      <c r="C1810" s="9">
        <f>VLOOKUP($A1810,Basis!$A:$P,5,FALSE)</f>
        <v>5.1644349900000002</v>
      </c>
      <c r="D1810" s="9" t="str">
        <f>VLOOKUP($A1810,Basis!$A:$P,6,FALSE)</f>
        <v>Adriaan Dortsmanplein</v>
      </c>
      <c r="E1810" s="9" t="str">
        <f>VLOOKUP($A1810,Basis!$A:$P,7,FALSE)</f>
        <v>2</v>
      </c>
      <c r="F1810" s="9" t="str">
        <f>VLOOKUP($A1810,Basis!$A:$P,8,FALSE)</f>
        <v>1411RC</v>
      </c>
      <c r="G1810" s="9" t="str">
        <f>VLOOKUP($A1810,Basis!$A:$P,9,FALSE)</f>
        <v>Naarden</v>
      </c>
      <c r="H1810" s="9" t="str">
        <f>VLOOKUP($A1810,Basis!$A:$P,11,FALSE)</f>
        <v>GLAS</v>
      </c>
      <c r="I1810" s="9" t="str">
        <f>VLOOKUP($A1810,Basis!$A:$P,13,FALSE)</f>
        <v>Ondergronds</v>
      </c>
      <c r="J1810" s="9" t="str">
        <f>VLOOKUP($A1810,Basis!$A:$P,16,FALSE)</f>
        <v>Onbekend</v>
      </c>
    </row>
    <row r="1811" spans="1:10" x14ac:dyDescent="0.25">
      <c r="A1811" s="9" t="s">
        <v>2851</v>
      </c>
      <c r="B1811" s="9">
        <f>VLOOKUP($A1811,Basis!$A:$P,4,FALSE)</f>
        <v>52.294941572521203</v>
      </c>
      <c r="C1811" s="9">
        <f>VLOOKUP($A1811,Basis!$A:$P,5,FALSE)</f>
        <v>5.1644255686599401</v>
      </c>
      <c r="D1811" s="9" t="str">
        <f>VLOOKUP($A1811,Basis!$A:$P,6,FALSE)</f>
        <v>Adriaan Dortsmanplein</v>
      </c>
      <c r="E1811" s="9" t="str">
        <f>VLOOKUP($A1811,Basis!$A:$P,7,FALSE)</f>
        <v>2</v>
      </c>
      <c r="F1811" s="9" t="str">
        <f>VLOOKUP($A1811,Basis!$A:$P,8,FALSE)</f>
        <v>1411RC</v>
      </c>
      <c r="G1811" s="9" t="str">
        <f>VLOOKUP($A1811,Basis!$A:$P,9,FALSE)</f>
        <v>Naarden</v>
      </c>
      <c r="H1811" s="9" t="str">
        <f>VLOOKUP($A1811,Basis!$A:$P,11,FALSE)</f>
        <v>OPK</v>
      </c>
      <c r="I1811" s="9" t="str">
        <f>VLOOKUP($A1811,Basis!$A:$P,13,FALSE)</f>
        <v>Ondergronds</v>
      </c>
      <c r="J1811" s="9" t="str">
        <f>VLOOKUP($A1811,Basis!$A:$P,16,FALSE)</f>
        <v>HMISOL2017</v>
      </c>
    </row>
    <row r="1812" spans="1:10" x14ac:dyDescent="0.25">
      <c r="A1812" s="9" t="s">
        <v>2844</v>
      </c>
      <c r="B1812" s="9">
        <f>VLOOKUP($A1812,Basis!$A:$P,4,FALSE)</f>
        <v>52.294929167304502</v>
      </c>
      <c r="C1812" s="9">
        <f>VLOOKUP($A1812,Basis!$A:$P,5,FALSE)</f>
        <v>5.16440561973039</v>
      </c>
      <c r="D1812" s="9" t="str">
        <f>VLOOKUP($A1812,Basis!$A:$P,6,FALSE)</f>
        <v>Adriaan Dortsmanplein</v>
      </c>
      <c r="E1812" s="9" t="str">
        <f>VLOOKUP($A1812,Basis!$A:$P,7,FALSE)</f>
        <v>2</v>
      </c>
      <c r="F1812" s="9" t="str">
        <f>VLOOKUP($A1812,Basis!$A:$P,8,FALSE)</f>
        <v>1411RC</v>
      </c>
      <c r="G1812" s="9" t="str">
        <f>VLOOKUP($A1812,Basis!$A:$P,9,FALSE)</f>
        <v>Naarden</v>
      </c>
      <c r="H1812" s="9" t="str">
        <f>VLOOKUP($A1812,Basis!$A:$P,11,FALSE)</f>
        <v>REST</v>
      </c>
      <c r="I1812" s="9" t="str">
        <f>VLOOKUP($A1812,Basis!$A:$P,13,FALSE)</f>
        <v>Ondergronds</v>
      </c>
      <c r="J1812" s="9" t="str">
        <f>VLOOKUP($A1812,Basis!$A:$P,16,FALSE)</f>
        <v>HMISOL2017</v>
      </c>
    </row>
    <row r="1813" spans="1:10" x14ac:dyDescent="0.25">
      <c r="A1813" s="9" t="s">
        <v>2849</v>
      </c>
      <c r="B1813" s="9">
        <f>VLOOKUP($A1813,Basis!$A:$P,4,FALSE)</f>
        <v>52.294930000000001</v>
      </c>
      <c r="C1813" s="9">
        <f>VLOOKUP($A1813,Basis!$A:$P,5,FALSE)</f>
        <v>5.1644079999999999</v>
      </c>
      <c r="D1813" s="9" t="str">
        <f>VLOOKUP($A1813,Basis!$A:$P,6,FALSE)</f>
        <v>Adriaan Dortsmanplein</v>
      </c>
      <c r="E1813" s="9" t="str">
        <f>VLOOKUP($A1813,Basis!$A:$P,7,FALSE)</f>
        <v>2</v>
      </c>
      <c r="F1813" s="9" t="str">
        <f>VLOOKUP($A1813,Basis!$A:$P,8,FALSE)</f>
        <v>1411RC</v>
      </c>
      <c r="G1813" s="9" t="str">
        <f>VLOOKUP($A1813,Basis!$A:$P,9,FALSE)</f>
        <v>Naarden</v>
      </c>
      <c r="H1813" s="9" t="str">
        <f>VLOOKUP($A1813,Basis!$A:$P,11,FALSE)</f>
        <v>PMD</v>
      </c>
      <c r="I1813" s="9" t="str">
        <f>VLOOKUP($A1813,Basis!$A:$P,13,FALSE)</f>
        <v>Ondergronds</v>
      </c>
      <c r="J1813" s="9" t="str">
        <f>VLOOKUP($A1813,Basis!$A:$P,16,FALSE)</f>
        <v>HMISOL2017</v>
      </c>
    </row>
    <row r="1814" spans="1:10" x14ac:dyDescent="0.25">
      <c r="A1814" s="9" t="s">
        <v>2892</v>
      </c>
      <c r="B1814" s="9">
        <f>VLOOKUP($A1814,Basis!$A:$P,4,FALSE)</f>
        <v>52.296967299999999</v>
      </c>
      <c r="C1814" s="9">
        <f>VLOOKUP($A1814,Basis!$A:$P,5,FALSE)</f>
        <v>5.1669948000000003</v>
      </c>
      <c r="D1814" s="9" t="str">
        <f>VLOOKUP($A1814,Basis!$A:$P,6,FALSE)</f>
        <v>Oostwalstraat</v>
      </c>
      <c r="E1814" s="9" t="str">
        <f>VLOOKUP($A1814,Basis!$A:$P,7,FALSE)</f>
        <v>12</v>
      </c>
      <c r="F1814" s="9" t="str">
        <f>VLOOKUP($A1814,Basis!$A:$P,8,FALSE)</f>
        <v>1411RM</v>
      </c>
      <c r="G1814" s="9" t="str">
        <f>VLOOKUP($A1814,Basis!$A:$P,9,FALSE)</f>
        <v>Naarden</v>
      </c>
      <c r="H1814" s="9" t="str">
        <f>VLOOKUP($A1814,Basis!$A:$P,11,FALSE)</f>
        <v>REST</v>
      </c>
      <c r="I1814" s="9" t="str">
        <f>VLOOKUP($A1814,Basis!$A:$P,13,FALSE)</f>
        <v>Ondergronds</v>
      </c>
      <c r="J1814" s="9" t="str">
        <f>VLOOKUP($A1814,Basis!$A:$P,16,FALSE)</f>
        <v>HMISOL2017</v>
      </c>
    </row>
    <row r="1815" spans="1:10" x14ac:dyDescent="0.25">
      <c r="A1815" s="9" t="s">
        <v>2897</v>
      </c>
      <c r="B1815" s="9">
        <f>VLOOKUP($A1815,Basis!$A:$P,4,FALSE)</f>
        <v>52.296967299999999</v>
      </c>
      <c r="C1815" s="9">
        <f>VLOOKUP($A1815,Basis!$A:$P,5,FALSE)</f>
        <v>5.1669948000000003</v>
      </c>
      <c r="D1815" s="9" t="str">
        <f>VLOOKUP($A1815,Basis!$A:$P,6,FALSE)</f>
        <v>Oostwalstraat</v>
      </c>
      <c r="E1815" s="9" t="str">
        <f>VLOOKUP($A1815,Basis!$A:$P,7,FALSE)</f>
        <v>12</v>
      </c>
      <c r="F1815" s="9" t="str">
        <f>VLOOKUP($A1815,Basis!$A:$P,8,FALSE)</f>
        <v>1411RM</v>
      </c>
      <c r="G1815" s="9" t="str">
        <f>VLOOKUP($A1815,Basis!$A:$P,9,FALSE)</f>
        <v>Naarden</v>
      </c>
      <c r="H1815" s="9" t="str">
        <f>VLOOKUP($A1815,Basis!$A:$P,11,FALSE)</f>
        <v>PMD</v>
      </c>
      <c r="I1815" s="9" t="str">
        <f>VLOOKUP($A1815,Basis!$A:$P,13,FALSE)</f>
        <v>Ondergronds</v>
      </c>
      <c r="J1815" s="9" t="str">
        <f>VLOOKUP($A1815,Basis!$A:$P,16,FALSE)</f>
        <v>HMISOL2017</v>
      </c>
    </row>
    <row r="1816" spans="1:10" x14ac:dyDescent="0.25">
      <c r="A1816" s="9" t="s">
        <v>2881</v>
      </c>
      <c r="B1816" s="9">
        <f>VLOOKUP($A1816,Basis!$A:$P,4,FALSE)</f>
        <v>52.296529398348497</v>
      </c>
      <c r="C1816" s="9">
        <f>VLOOKUP($A1816,Basis!$A:$P,5,FALSE)</f>
        <v>5.1596779748845503</v>
      </c>
      <c r="D1816" s="9" t="str">
        <f>VLOOKUP($A1816,Basis!$A:$P,6,FALSE)</f>
        <v>Kooltjesbuurt</v>
      </c>
      <c r="E1816" s="9" t="str">
        <f>VLOOKUP($A1816,Basis!$A:$P,7,FALSE)</f>
        <v>5</v>
      </c>
      <c r="F1816" s="9" t="str">
        <f>VLOOKUP($A1816,Basis!$A:$P,8,FALSE)</f>
        <v>1411RZ</v>
      </c>
      <c r="G1816" s="9" t="str">
        <f>VLOOKUP($A1816,Basis!$A:$P,9,FALSE)</f>
        <v>Naarden</v>
      </c>
      <c r="H1816" s="9" t="str">
        <f>VLOOKUP($A1816,Basis!$A:$P,11,FALSE)</f>
        <v>GFT</v>
      </c>
      <c r="I1816" s="9" t="str">
        <f>VLOOKUP($A1816,Basis!$A:$P,13,FALSE)</f>
        <v>Ondergronds</v>
      </c>
      <c r="J1816" s="9" t="str">
        <f>VLOOKUP($A1816,Basis!$A:$P,16,FALSE)</f>
        <v>HMISOL2017</v>
      </c>
    </row>
    <row r="1817" spans="1:10" x14ac:dyDescent="0.25">
      <c r="A1817" s="9" t="s">
        <v>5103</v>
      </c>
      <c r="B1817" s="9">
        <f>VLOOKUP($A1817,Basis!$A:$P,4,FALSE)</f>
        <v>52.296526</v>
      </c>
      <c r="C1817" s="9">
        <f>VLOOKUP($A1817,Basis!$A:$P,5,FALSE)</f>
        <v>5.1596399000000002</v>
      </c>
      <c r="D1817" s="9" t="str">
        <f>VLOOKUP($A1817,Basis!$A:$P,6,FALSE)</f>
        <v>Kooltjesbuurt</v>
      </c>
      <c r="E1817" s="9" t="str">
        <f>VLOOKUP($A1817,Basis!$A:$P,7,FALSE)</f>
        <v>5</v>
      </c>
      <c r="F1817" s="9" t="str">
        <f>VLOOKUP($A1817,Basis!$A:$P,8,FALSE)</f>
        <v>1411RZ</v>
      </c>
      <c r="G1817" s="9" t="str">
        <f>VLOOKUP($A1817,Basis!$A:$P,9,FALSE)</f>
        <v>Naarden</v>
      </c>
      <c r="H1817" s="9" t="str">
        <f>VLOOKUP($A1817,Basis!$A:$P,11,FALSE)</f>
        <v>GLAS</v>
      </c>
      <c r="I1817" s="9" t="str">
        <f>VLOOKUP($A1817,Basis!$A:$P,13,FALSE)</f>
        <v>Ondergronds</v>
      </c>
      <c r="J1817" s="9" t="str">
        <f>VLOOKUP($A1817,Basis!$A:$P,16,FALSE)</f>
        <v>VDL/HMI2023</v>
      </c>
    </row>
    <row r="1818" spans="1:10" x14ac:dyDescent="0.25">
      <c r="A1818" s="9" t="s">
        <v>2879</v>
      </c>
      <c r="B1818" s="9">
        <f>VLOOKUP($A1818,Basis!$A:$P,4,FALSE)</f>
        <v>52.296481621500398</v>
      </c>
      <c r="C1818" s="9">
        <f>VLOOKUP($A1818,Basis!$A:$P,5,FALSE)</f>
        <v>5.1597871910828701</v>
      </c>
      <c r="D1818" s="9" t="str">
        <f>VLOOKUP($A1818,Basis!$A:$P,6,FALSE)</f>
        <v>Kooltjesbuurt</v>
      </c>
      <c r="E1818" s="9" t="str">
        <f>VLOOKUP($A1818,Basis!$A:$P,7,FALSE)</f>
        <v>5</v>
      </c>
      <c r="F1818" s="9" t="str">
        <f>VLOOKUP($A1818,Basis!$A:$P,8,FALSE)</f>
        <v>1411RZ</v>
      </c>
      <c r="G1818" s="9" t="str">
        <f>VLOOKUP($A1818,Basis!$A:$P,9,FALSE)</f>
        <v>Naarden</v>
      </c>
      <c r="H1818" s="9" t="str">
        <f>VLOOKUP($A1818,Basis!$A:$P,11,FALSE)</f>
        <v>OPK</v>
      </c>
      <c r="I1818" s="9" t="str">
        <f>VLOOKUP($A1818,Basis!$A:$P,13,FALSE)</f>
        <v>Ondergronds</v>
      </c>
      <c r="J1818" s="9" t="str">
        <f>VLOOKUP($A1818,Basis!$A:$P,16,FALSE)</f>
        <v>HMISOL2017</v>
      </c>
    </row>
    <row r="1819" spans="1:10" x14ac:dyDescent="0.25">
      <c r="A1819" s="9" t="s">
        <v>2870</v>
      </c>
      <c r="B1819" s="9">
        <f>VLOOKUP($A1819,Basis!$A:$P,4,FALSE)</f>
        <v>52.296511502985197</v>
      </c>
      <c r="C1819" s="9">
        <f>VLOOKUP($A1819,Basis!$A:$P,5,FALSE)</f>
        <v>5.1597661525059104</v>
      </c>
      <c r="D1819" s="9" t="str">
        <f>VLOOKUP($A1819,Basis!$A:$P,6,FALSE)</f>
        <v>Kooltjesbuurt</v>
      </c>
      <c r="E1819" s="9" t="str">
        <f>VLOOKUP($A1819,Basis!$A:$P,7,FALSE)</f>
        <v>5</v>
      </c>
      <c r="F1819" s="9" t="str">
        <f>VLOOKUP($A1819,Basis!$A:$P,8,FALSE)</f>
        <v>1411RZ</v>
      </c>
      <c r="G1819" s="9" t="str">
        <f>VLOOKUP($A1819,Basis!$A:$P,9,FALSE)</f>
        <v>Naarden</v>
      </c>
      <c r="H1819" s="9" t="str">
        <f>VLOOKUP($A1819,Basis!$A:$P,11,FALSE)</f>
        <v>REST</v>
      </c>
      <c r="I1819" s="9" t="str">
        <f>VLOOKUP($A1819,Basis!$A:$P,13,FALSE)</f>
        <v>Ondergronds</v>
      </c>
      <c r="J1819" s="9" t="str">
        <f>VLOOKUP($A1819,Basis!$A:$P,16,FALSE)</f>
        <v>HMISOL2017</v>
      </c>
    </row>
    <row r="1820" spans="1:10" x14ac:dyDescent="0.25">
      <c r="A1820" s="9" t="s">
        <v>2875</v>
      </c>
      <c r="B1820" s="9">
        <f>VLOOKUP($A1820,Basis!$A:$P,4,FALSE)</f>
        <v>52.296574660625602</v>
      </c>
      <c r="C1820" s="9">
        <f>VLOOKUP($A1820,Basis!$A:$P,5,FALSE)</f>
        <v>5.1596671622294599</v>
      </c>
      <c r="D1820" s="9" t="str">
        <f>VLOOKUP($A1820,Basis!$A:$P,6,FALSE)</f>
        <v>Kooltjesbuurt</v>
      </c>
      <c r="E1820" s="9" t="str">
        <f>VLOOKUP($A1820,Basis!$A:$P,7,FALSE)</f>
        <v>5</v>
      </c>
      <c r="F1820" s="9" t="str">
        <f>VLOOKUP($A1820,Basis!$A:$P,8,FALSE)</f>
        <v>1411RZ</v>
      </c>
      <c r="G1820" s="9" t="str">
        <f>VLOOKUP($A1820,Basis!$A:$P,9,FALSE)</f>
        <v>Naarden</v>
      </c>
      <c r="H1820" s="9" t="str">
        <f>VLOOKUP($A1820,Basis!$A:$P,11,FALSE)</f>
        <v>REST</v>
      </c>
      <c r="I1820" s="9" t="str">
        <f>VLOOKUP($A1820,Basis!$A:$P,13,FALSE)</f>
        <v>Ondergronds</v>
      </c>
      <c r="J1820" s="9" t="str">
        <f>VLOOKUP($A1820,Basis!$A:$P,16,FALSE)</f>
        <v>HMISOL2017</v>
      </c>
    </row>
    <row r="1821" spans="1:10" x14ac:dyDescent="0.25">
      <c r="A1821" s="9" t="s">
        <v>2877</v>
      </c>
      <c r="B1821" s="9">
        <f>VLOOKUP($A1821,Basis!$A:$P,4,FALSE)</f>
        <v>52.296535391409201</v>
      </c>
      <c r="C1821" s="9">
        <f>VLOOKUP($A1821,Basis!$A:$P,5,FALSE)</f>
        <v>5.15971384943012</v>
      </c>
      <c r="D1821" s="9" t="str">
        <f>VLOOKUP($A1821,Basis!$A:$P,6,FALSE)</f>
        <v>Kooltjesbuurt</v>
      </c>
      <c r="E1821" s="9" t="str">
        <f>VLOOKUP($A1821,Basis!$A:$P,7,FALSE)</f>
        <v>5</v>
      </c>
      <c r="F1821" s="9" t="str">
        <f>VLOOKUP($A1821,Basis!$A:$P,8,FALSE)</f>
        <v>1411RZ</v>
      </c>
      <c r="G1821" s="9" t="str">
        <f>VLOOKUP($A1821,Basis!$A:$P,9,FALSE)</f>
        <v>Naarden</v>
      </c>
      <c r="H1821" s="9" t="str">
        <f>VLOOKUP($A1821,Basis!$A:$P,11,FALSE)</f>
        <v>PMD</v>
      </c>
      <c r="I1821" s="9" t="str">
        <f>VLOOKUP($A1821,Basis!$A:$P,13,FALSE)</f>
        <v>Ondergronds</v>
      </c>
      <c r="J1821" s="9" t="str">
        <f>VLOOKUP($A1821,Basis!$A:$P,16,FALSE)</f>
        <v>HMISOL2017</v>
      </c>
    </row>
    <row r="1822" spans="1:10" x14ac:dyDescent="0.25">
      <c r="A1822" s="9" t="s">
        <v>4475</v>
      </c>
      <c r="B1822" s="9">
        <f>VLOOKUP($A1822,Basis!$A:$P,4,FALSE)</f>
        <v>52.298132000000003</v>
      </c>
      <c r="C1822" s="9">
        <f>VLOOKUP($A1822,Basis!$A:$P,5,FALSE)</f>
        <v>5.1449530000000001</v>
      </c>
      <c r="D1822" s="9" t="str">
        <f>VLOOKUP($A1822,Basis!$A:$P,6,FALSE)</f>
        <v>Kolonel Palmstraat</v>
      </c>
      <c r="E1822" s="9" t="str">
        <f>VLOOKUP($A1822,Basis!$A:$P,7,FALSE)</f>
        <v>12</v>
      </c>
      <c r="F1822" s="9" t="str">
        <f>VLOOKUP($A1822,Basis!$A:$P,8,FALSE)</f>
        <v>1411SP</v>
      </c>
      <c r="G1822" s="9" t="str">
        <f>VLOOKUP($A1822,Basis!$A:$P,9,FALSE)</f>
        <v>Naarden</v>
      </c>
      <c r="H1822" s="9" t="str">
        <f>VLOOKUP($A1822,Basis!$A:$P,11,FALSE)</f>
        <v>GFT</v>
      </c>
      <c r="I1822" s="9" t="str">
        <f>VLOOKUP($A1822,Basis!$A:$P,13,FALSE)</f>
        <v>Bovengronds</v>
      </c>
      <c r="J1822" s="9" t="str">
        <f>VLOOKUP($A1822,Basis!$A:$P,16,FALSE)</f>
        <v>MCBG242021</v>
      </c>
    </row>
    <row r="1823" spans="1:10" x14ac:dyDescent="0.25">
      <c r="A1823" s="9" t="s">
        <v>2756</v>
      </c>
      <c r="B1823" s="9">
        <f>VLOOKUP($A1823,Basis!$A:$P,4,FALSE)</f>
        <v>52.298132563058601</v>
      </c>
      <c r="C1823" s="9">
        <f>VLOOKUP($A1823,Basis!$A:$P,5,FALSE)</f>
        <v>5.1449539046782498</v>
      </c>
      <c r="D1823" s="9" t="str">
        <f>VLOOKUP($A1823,Basis!$A:$P,6,FALSE)</f>
        <v>Kolonel Palmstraat</v>
      </c>
      <c r="E1823" s="9" t="str">
        <f>VLOOKUP($A1823,Basis!$A:$P,7,FALSE)</f>
        <v>12</v>
      </c>
      <c r="F1823" s="9" t="str">
        <f>VLOOKUP($A1823,Basis!$A:$P,8,FALSE)</f>
        <v>1411SP</v>
      </c>
      <c r="G1823" s="9" t="str">
        <f>VLOOKUP($A1823,Basis!$A:$P,9,FALSE)</f>
        <v>Naarden</v>
      </c>
      <c r="H1823" s="9" t="str">
        <f>VLOOKUP($A1823,Basis!$A:$P,11,FALSE)</f>
        <v>REST</v>
      </c>
      <c r="I1823" s="9" t="str">
        <f>VLOOKUP($A1823,Basis!$A:$P,13,FALSE)</f>
        <v>OGDUO</v>
      </c>
      <c r="J1823" s="9" t="str">
        <f>VLOOKUP($A1823,Basis!$A:$P,16,FALSE)</f>
        <v>HMIDUO2019</v>
      </c>
    </row>
    <row r="1824" spans="1:10" x14ac:dyDescent="0.25">
      <c r="A1824" s="9" t="s">
        <v>950</v>
      </c>
      <c r="B1824" s="9">
        <f>VLOOKUP($A1824,Basis!$A:$P,4,FALSE)</f>
        <v>52.298210144042997</v>
      </c>
      <c r="C1824" s="9">
        <f>VLOOKUP($A1824,Basis!$A:$P,5,FALSE)</f>
        <v>5.1447801589965803</v>
      </c>
      <c r="D1824" s="9" t="str">
        <f>VLOOKUP($A1824,Basis!$A:$P,6,FALSE)</f>
        <v>Kolonel Palmstraat</v>
      </c>
      <c r="E1824" s="9" t="str">
        <f>VLOOKUP($A1824,Basis!$A:$P,7,FALSE)</f>
        <v>12</v>
      </c>
      <c r="F1824" s="9" t="str">
        <f>VLOOKUP($A1824,Basis!$A:$P,8,FALSE)</f>
        <v>1411SP</v>
      </c>
      <c r="G1824" s="9" t="str">
        <f>VLOOKUP($A1824,Basis!$A:$P,9,FALSE)</f>
        <v>Naarden</v>
      </c>
      <c r="H1824" s="9" t="str">
        <f>VLOOKUP($A1824,Basis!$A:$P,11,FALSE)</f>
        <v>PMD</v>
      </c>
      <c r="I1824" s="9" t="str">
        <f>VLOOKUP($A1824,Basis!$A:$P,13,FALSE)</f>
        <v>OGDUO</v>
      </c>
      <c r="J1824" s="9" t="str">
        <f>VLOOKUP($A1824,Basis!$A:$P,16,FALSE)</f>
        <v>HMIDUO2019</v>
      </c>
    </row>
    <row r="1825" spans="1:10" x14ac:dyDescent="0.25">
      <c r="A1825" s="9" t="s">
        <v>4568</v>
      </c>
      <c r="B1825" s="9">
        <f>VLOOKUP($A1825,Basis!$A:$P,4,FALSE)</f>
        <v>52.298400999999998</v>
      </c>
      <c r="C1825" s="9">
        <f>VLOOKUP($A1825,Basis!$A:$P,5,FALSE)</f>
        <v>5.145308</v>
      </c>
      <c r="D1825" s="9" t="str">
        <f>VLOOKUP($A1825,Basis!$A:$P,6,FALSE)</f>
        <v>Hans Bentinckstraat</v>
      </c>
      <c r="E1825" s="9" t="str">
        <f>VLOOKUP($A1825,Basis!$A:$P,7,FALSE)</f>
        <v>10</v>
      </c>
      <c r="F1825" s="9" t="str">
        <f>VLOOKUP($A1825,Basis!$A:$P,8,FALSE)</f>
        <v>1411SV</v>
      </c>
      <c r="G1825" s="9" t="str">
        <f>VLOOKUP($A1825,Basis!$A:$P,9,FALSE)</f>
        <v>Naarden</v>
      </c>
      <c r="H1825" s="9" t="str">
        <f>VLOOKUP($A1825,Basis!$A:$P,11,FALSE)</f>
        <v>GFT</v>
      </c>
      <c r="I1825" s="9" t="str">
        <f>VLOOKUP($A1825,Basis!$A:$P,13,FALSE)</f>
        <v>Bovengronds</v>
      </c>
      <c r="J1825" s="9" t="str">
        <f>VLOOKUP($A1825,Basis!$A:$P,16,FALSE)</f>
        <v>MCBG242021</v>
      </c>
    </row>
    <row r="1826" spans="1:10" x14ac:dyDescent="0.25">
      <c r="A1826" s="9" t="s">
        <v>2754</v>
      </c>
      <c r="B1826" s="9">
        <f>VLOOKUP($A1826,Basis!$A:$P,4,FALSE)</f>
        <v>52.298401915516997</v>
      </c>
      <c r="C1826" s="9">
        <f>VLOOKUP($A1826,Basis!$A:$P,5,FALSE)</f>
        <v>5.1453082077253098</v>
      </c>
      <c r="D1826" s="9" t="str">
        <f>VLOOKUP($A1826,Basis!$A:$P,6,FALSE)</f>
        <v>Hans Bentinckstraat</v>
      </c>
      <c r="E1826" s="9" t="str">
        <f>VLOOKUP($A1826,Basis!$A:$P,7,FALSE)</f>
        <v>10</v>
      </c>
      <c r="F1826" s="9" t="str">
        <f>VLOOKUP($A1826,Basis!$A:$P,8,FALSE)</f>
        <v>1411SV</v>
      </c>
      <c r="G1826" s="9" t="str">
        <f>VLOOKUP($A1826,Basis!$A:$P,9,FALSE)</f>
        <v>Naarden</v>
      </c>
      <c r="H1826" s="9" t="str">
        <f>VLOOKUP($A1826,Basis!$A:$P,11,FALSE)</f>
        <v>REST</v>
      </c>
      <c r="I1826" s="9" t="str">
        <f>VLOOKUP($A1826,Basis!$A:$P,13,FALSE)</f>
        <v>OGDUO</v>
      </c>
      <c r="J1826" s="9" t="str">
        <f>VLOOKUP($A1826,Basis!$A:$P,16,FALSE)</f>
        <v>HMIDUO2019</v>
      </c>
    </row>
    <row r="1827" spans="1:10" x14ac:dyDescent="0.25">
      <c r="A1827" s="9" t="s">
        <v>945</v>
      </c>
      <c r="B1827" s="9">
        <f>VLOOKUP($A1827,Basis!$A:$P,4,FALSE)</f>
        <v>52.298450469970703</v>
      </c>
      <c r="C1827" s="9">
        <f>VLOOKUP($A1827,Basis!$A:$P,5,FALSE)</f>
        <v>5.1452398300170898</v>
      </c>
      <c r="D1827" s="9" t="str">
        <f>VLOOKUP($A1827,Basis!$A:$P,6,FALSE)</f>
        <v>Hans Bentinckstraat</v>
      </c>
      <c r="E1827" s="9" t="str">
        <f>VLOOKUP($A1827,Basis!$A:$P,7,FALSE)</f>
        <v>10</v>
      </c>
      <c r="F1827" s="9" t="str">
        <f>VLOOKUP($A1827,Basis!$A:$P,8,FALSE)</f>
        <v>1411SV</v>
      </c>
      <c r="G1827" s="9" t="str">
        <f>VLOOKUP($A1827,Basis!$A:$P,9,FALSE)</f>
        <v>Naarden</v>
      </c>
      <c r="H1827" s="9" t="str">
        <f>VLOOKUP($A1827,Basis!$A:$P,11,FALSE)</f>
        <v>PMD</v>
      </c>
      <c r="I1827" s="9" t="str">
        <f>VLOOKUP($A1827,Basis!$A:$P,13,FALSE)</f>
        <v>OGDUO</v>
      </c>
      <c r="J1827" s="9" t="str">
        <f>VLOOKUP($A1827,Basis!$A:$P,16,FALSE)</f>
        <v>HMIDUO2019</v>
      </c>
    </row>
    <row r="1828" spans="1:10" x14ac:dyDescent="0.25">
      <c r="A1828" s="9" t="s">
        <v>6030</v>
      </c>
      <c r="B1828" s="9">
        <f>VLOOKUP($A1828,Basis!$A:$P,4,FALSE)</f>
        <v>52.298409999999997</v>
      </c>
      <c r="C1828" s="9">
        <f>VLOOKUP($A1828,Basis!$A:$P,5,FALSE)</f>
        <v>5.1464400000000001</v>
      </c>
      <c r="D1828" s="9" t="str">
        <f>VLOOKUP($A1828,Basis!$A:$P,6,FALSE)</f>
        <v>E. de Bruynstraat</v>
      </c>
      <c r="E1828" s="9" t="str">
        <f>VLOOKUP($A1828,Basis!$A:$P,7,FALSE)</f>
        <v>74A</v>
      </c>
      <c r="F1828" s="9" t="str">
        <f>VLOOKUP($A1828,Basis!$A:$P,8,FALSE)</f>
        <v>1411TC</v>
      </c>
      <c r="G1828" s="9" t="str">
        <f>VLOOKUP($A1828,Basis!$A:$P,9,FALSE)</f>
        <v>Naarden</v>
      </c>
      <c r="H1828" s="9" t="str">
        <f>VLOOKUP($A1828,Basis!$A:$P,11,FALSE)</f>
        <v>GLAS</v>
      </c>
      <c r="I1828" s="9" t="str">
        <f>VLOOKUP($A1828,Basis!$A:$P,13,FALSE)</f>
        <v>Ondergronds</v>
      </c>
      <c r="J1828" s="9" t="str">
        <f>VLOOKUP($A1828,Basis!$A:$P,16,FALSE)</f>
        <v>VDL/HMI2022</v>
      </c>
    </row>
    <row r="1829" spans="1:10" x14ac:dyDescent="0.25">
      <c r="A1829" s="9" t="s">
        <v>5950</v>
      </c>
      <c r="B1829" s="9">
        <f>VLOOKUP($A1829,Basis!$A:$P,4,FALSE)</f>
        <v>52.298426999999997</v>
      </c>
      <c r="C1829" s="9">
        <f>VLOOKUP($A1829,Basis!$A:$P,5,FALSE)</f>
        <v>5.1464259999999999</v>
      </c>
      <c r="D1829" s="9" t="str">
        <f>VLOOKUP($A1829,Basis!$A:$P,6,FALSE)</f>
        <v>E. de Bruynstraat</v>
      </c>
      <c r="E1829" s="9" t="str">
        <f>VLOOKUP($A1829,Basis!$A:$P,7,FALSE)</f>
        <v>74A</v>
      </c>
      <c r="F1829" s="9" t="str">
        <f>VLOOKUP($A1829,Basis!$A:$P,8,FALSE)</f>
        <v>1411TC</v>
      </c>
      <c r="G1829" s="9" t="str">
        <f>VLOOKUP($A1829,Basis!$A:$P,9,FALSE)</f>
        <v>Naarden</v>
      </c>
      <c r="H1829" s="9" t="str">
        <f>VLOOKUP($A1829,Basis!$A:$P,11,FALSE)</f>
        <v>GLAS</v>
      </c>
      <c r="I1829" s="9" t="str">
        <f>VLOOKUP($A1829,Basis!$A:$P,13,FALSE)</f>
        <v>Ondergronds</v>
      </c>
      <c r="J1829" s="9" t="str">
        <f>VLOOKUP($A1829,Basis!$A:$P,16,FALSE)</f>
        <v>VDL/HMI2022</v>
      </c>
    </row>
    <row r="1830" spans="1:10" x14ac:dyDescent="0.25">
      <c r="A1830" s="9" t="s">
        <v>5105</v>
      </c>
      <c r="B1830" s="9">
        <f>VLOOKUP($A1830,Basis!$A:$P,4,FALSE)</f>
        <v>52.298426999999997</v>
      </c>
      <c r="C1830" s="9">
        <f>VLOOKUP($A1830,Basis!$A:$P,5,FALSE)</f>
        <v>5.1464259999999999</v>
      </c>
      <c r="D1830" s="9" t="str">
        <f>VLOOKUP($A1830,Basis!$A:$P,6,FALSE)</f>
        <v>E. de Bruynstraat</v>
      </c>
      <c r="E1830" s="9" t="str">
        <f>VLOOKUP($A1830,Basis!$A:$P,7,FALSE)</f>
        <v>74A</v>
      </c>
      <c r="F1830" s="9" t="str">
        <f>VLOOKUP($A1830,Basis!$A:$P,8,FALSE)</f>
        <v>1411TC</v>
      </c>
      <c r="G1830" s="9" t="str">
        <f>VLOOKUP($A1830,Basis!$A:$P,9,FALSE)</f>
        <v>Naarden</v>
      </c>
      <c r="H1830" s="9" t="str">
        <f>VLOOKUP($A1830,Basis!$A:$P,11,FALSE)</f>
        <v>GLAS</v>
      </c>
      <c r="I1830" s="9" t="str">
        <f>VLOOKUP($A1830,Basis!$A:$P,13,FALSE)</f>
        <v>Ondergronds</v>
      </c>
      <c r="J1830" s="9" t="str">
        <f>VLOOKUP($A1830,Basis!$A:$P,16,FALSE)</f>
        <v>VDL/HMI2022</v>
      </c>
    </row>
    <row r="1831" spans="1:10" x14ac:dyDescent="0.25">
      <c r="A1831" s="9" t="s">
        <v>2766</v>
      </c>
      <c r="B1831" s="9">
        <f>VLOOKUP($A1831,Basis!$A:$P,4,FALSE)</f>
        <v>52.298930520240503</v>
      </c>
      <c r="C1831" s="9">
        <f>VLOOKUP($A1831,Basis!$A:$P,5,FALSE)</f>
        <v>5.1461661793339504</v>
      </c>
      <c r="D1831" s="9" t="str">
        <f>VLOOKUP($A1831,Basis!$A:$P,6,FALSE)</f>
        <v>Ten Boschstraat</v>
      </c>
      <c r="E1831" s="9" t="str">
        <f>VLOOKUP($A1831,Basis!$A:$P,7,FALSE)</f>
        <v>73</v>
      </c>
      <c r="F1831" s="9" t="str">
        <f>VLOOKUP($A1831,Basis!$A:$P,8,FALSE)</f>
        <v>1411VH</v>
      </c>
      <c r="G1831" s="9" t="str">
        <f>VLOOKUP($A1831,Basis!$A:$P,9,FALSE)</f>
        <v>Naarden</v>
      </c>
      <c r="H1831" s="9" t="str">
        <f>VLOOKUP($A1831,Basis!$A:$P,11,FALSE)</f>
        <v>REST</v>
      </c>
      <c r="I1831" s="9" t="str">
        <f>VLOOKUP($A1831,Basis!$A:$P,13,FALSE)</f>
        <v>OGDUO</v>
      </c>
      <c r="J1831" s="9" t="str">
        <f>VLOOKUP($A1831,Basis!$A:$P,16,FALSE)</f>
        <v>HMIDUO2019</v>
      </c>
    </row>
    <row r="1832" spans="1:10" x14ac:dyDescent="0.25">
      <c r="A1832" s="9" t="s">
        <v>977</v>
      </c>
      <c r="B1832" s="9">
        <f>VLOOKUP($A1832,Basis!$A:$P,4,FALSE)</f>
        <v>52.298938751220703</v>
      </c>
      <c r="C1832" s="9">
        <f>VLOOKUP($A1832,Basis!$A:$P,5,FALSE)</f>
        <v>5.1461601257324201</v>
      </c>
      <c r="D1832" s="9" t="str">
        <f>VLOOKUP($A1832,Basis!$A:$P,6,FALSE)</f>
        <v>Ten Boschstraat</v>
      </c>
      <c r="E1832" s="9" t="str">
        <f>VLOOKUP($A1832,Basis!$A:$P,7,FALSE)</f>
        <v>73</v>
      </c>
      <c r="F1832" s="9" t="str">
        <f>VLOOKUP($A1832,Basis!$A:$P,8,FALSE)</f>
        <v>1411VH</v>
      </c>
      <c r="G1832" s="9" t="str">
        <f>VLOOKUP($A1832,Basis!$A:$P,9,FALSE)</f>
        <v>Naarden</v>
      </c>
      <c r="H1832" s="9" t="str">
        <f>VLOOKUP($A1832,Basis!$A:$P,11,FALSE)</f>
        <v>PMD</v>
      </c>
      <c r="I1832" s="9" t="str">
        <f>VLOOKUP($A1832,Basis!$A:$P,13,FALSE)</f>
        <v>OGDUO</v>
      </c>
      <c r="J1832" s="9" t="str">
        <f>VLOOKUP($A1832,Basis!$A:$P,16,FALSE)</f>
        <v>HMIDUO2019</v>
      </c>
    </row>
    <row r="1833" spans="1:10" x14ac:dyDescent="0.25">
      <c r="A1833" s="9" t="s">
        <v>2890</v>
      </c>
      <c r="B1833" s="9">
        <f>VLOOKUP($A1833,Basis!$A:$P,4,FALSE)</f>
        <v>52.297764848966402</v>
      </c>
      <c r="C1833" s="9">
        <f>VLOOKUP($A1833,Basis!$A:$P,5,FALSE)</f>
        <v>5.1638641487855104</v>
      </c>
      <c r="D1833" s="9" t="str">
        <f>VLOOKUP($A1833,Basis!$A:$P,6,FALSE)</f>
        <v>Oude Haven</v>
      </c>
      <c r="E1833" s="9" t="str">
        <f>VLOOKUP($A1833,Basis!$A:$P,7,FALSE)</f>
        <v>26</v>
      </c>
      <c r="F1833" s="9" t="str">
        <f>VLOOKUP($A1833,Basis!$A:$P,8,FALSE)</f>
        <v>1411WB</v>
      </c>
      <c r="G1833" s="9" t="str">
        <f>VLOOKUP($A1833,Basis!$A:$P,9,FALSE)</f>
        <v>Naarden</v>
      </c>
      <c r="H1833" s="9" t="str">
        <f>VLOOKUP($A1833,Basis!$A:$P,11,FALSE)</f>
        <v>OPK</v>
      </c>
      <c r="I1833" s="9" t="str">
        <f>VLOOKUP($A1833,Basis!$A:$P,13,FALSE)</f>
        <v>Ondergronds</v>
      </c>
      <c r="J1833" s="9" t="str">
        <f>VLOOKUP($A1833,Basis!$A:$P,16,FALSE)</f>
        <v>HMISOL2017</v>
      </c>
    </row>
    <row r="1834" spans="1:10" x14ac:dyDescent="0.25">
      <c r="A1834" s="9" t="s">
        <v>2883</v>
      </c>
      <c r="B1834" s="9">
        <f>VLOOKUP($A1834,Basis!$A:$P,4,FALSE)</f>
        <v>52.297744397122699</v>
      </c>
      <c r="C1834" s="9">
        <f>VLOOKUP($A1834,Basis!$A:$P,5,FALSE)</f>
        <v>5.1637860294479498</v>
      </c>
      <c r="D1834" s="9" t="str">
        <f>VLOOKUP($A1834,Basis!$A:$P,6,FALSE)</f>
        <v>Oude Haven</v>
      </c>
      <c r="E1834" s="9" t="str">
        <f>VLOOKUP($A1834,Basis!$A:$P,7,FALSE)</f>
        <v>26</v>
      </c>
      <c r="F1834" s="9" t="str">
        <f>VLOOKUP($A1834,Basis!$A:$P,8,FALSE)</f>
        <v>1411WB</v>
      </c>
      <c r="G1834" s="9" t="str">
        <f>VLOOKUP($A1834,Basis!$A:$P,9,FALSE)</f>
        <v>Naarden</v>
      </c>
      <c r="H1834" s="9" t="str">
        <f>VLOOKUP($A1834,Basis!$A:$P,11,FALSE)</f>
        <v>REST</v>
      </c>
      <c r="I1834" s="9" t="str">
        <f>VLOOKUP($A1834,Basis!$A:$P,13,FALSE)</f>
        <v>Ondergronds</v>
      </c>
      <c r="J1834" s="9" t="str">
        <f>VLOOKUP($A1834,Basis!$A:$P,16,FALSE)</f>
        <v>HMISOL2017</v>
      </c>
    </row>
    <row r="1835" spans="1:10" x14ac:dyDescent="0.25">
      <c r="A1835" s="9" t="s">
        <v>2888</v>
      </c>
      <c r="B1835" s="9">
        <f>VLOOKUP($A1835,Basis!$A:$P,4,FALSE)</f>
        <v>52.297663050752398</v>
      </c>
      <c r="C1835" s="9">
        <f>VLOOKUP($A1835,Basis!$A:$P,5,FALSE)</f>
        <v>5.1637980993885204</v>
      </c>
      <c r="D1835" s="9" t="str">
        <f>VLOOKUP($A1835,Basis!$A:$P,6,FALSE)</f>
        <v>Oude Haven</v>
      </c>
      <c r="E1835" s="9" t="str">
        <f>VLOOKUP($A1835,Basis!$A:$P,7,FALSE)</f>
        <v>26</v>
      </c>
      <c r="F1835" s="9" t="str">
        <f>VLOOKUP($A1835,Basis!$A:$P,8,FALSE)</f>
        <v>1411WB</v>
      </c>
      <c r="G1835" s="9" t="str">
        <f>VLOOKUP($A1835,Basis!$A:$P,9,FALSE)</f>
        <v>Naarden</v>
      </c>
      <c r="H1835" s="9" t="str">
        <f>VLOOKUP($A1835,Basis!$A:$P,11,FALSE)</f>
        <v>PMD</v>
      </c>
      <c r="I1835" s="9" t="str">
        <f>VLOOKUP($A1835,Basis!$A:$P,13,FALSE)</f>
        <v>Ondergronds</v>
      </c>
      <c r="J1835" s="9" t="str">
        <f>VLOOKUP($A1835,Basis!$A:$P,16,FALSE)</f>
        <v>HMISOL2017</v>
      </c>
    </row>
    <row r="1836" spans="1:10" x14ac:dyDescent="0.25">
      <c r="A1836" s="9" t="s">
        <v>4208</v>
      </c>
      <c r="B1836" s="9">
        <f>VLOOKUP($A1836,Basis!$A:$P,4,FALSE)</f>
        <v>52.301732999999999</v>
      </c>
      <c r="C1836" s="9">
        <f>VLOOKUP($A1836,Basis!$A:$P,5,FALSE)</f>
        <v>5.1443104000000002</v>
      </c>
      <c r="D1836" s="9" t="str">
        <f>VLOOKUP($A1836,Basis!$A:$P,6,FALSE)</f>
        <v>Nesciohof</v>
      </c>
      <c r="E1836" s="9" t="str">
        <f>VLOOKUP($A1836,Basis!$A:$P,7,FALSE)</f>
        <v>132</v>
      </c>
      <c r="F1836" s="9" t="str">
        <f>VLOOKUP($A1836,Basis!$A:$P,8,FALSE)</f>
        <v>1411WZ</v>
      </c>
      <c r="G1836" s="9" t="str">
        <f>VLOOKUP($A1836,Basis!$A:$P,9,FALSE)</f>
        <v>Naarden</v>
      </c>
      <c r="H1836" s="9" t="str">
        <f>VLOOKUP($A1836,Basis!$A:$P,11,FALSE)</f>
        <v>GFT</v>
      </c>
      <c r="I1836" s="9" t="str">
        <f>VLOOKUP($A1836,Basis!$A:$P,13,FALSE)</f>
        <v>Bovengronds</v>
      </c>
      <c r="J1836" s="9" t="str">
        <f>VLOOKUP($A1836,Basis!$A:$P,16,FALSE)</f>
        <v>MCBG242021</v>
      </c>
    </row>
    <row r="1837" spans="1:10" x14ac:dyDescent="0.25">
      <c r="A1837" s="9" t="s">
        <v>6089</v>
      </c>
      <c r="B1837" s="9">
        <f>VLOOKUP($A1837,Basis!$A:$P,4,FALSE)</f>
        <v>52.301717880230697</v>
      </c>
      <c r="C1837" s="9">
        <f>VLOOKUP($A1837,Basis!$A:$P,5,FALSE)</f>
        <v>5.1443390082615803</v>
      </c>
      <c r="D1837" s="9" t="str">
        <f>VLOOKUP($A1837,Basis!$A:$P,6,FALSE)</f>
        <v>Nesciohof</v>
      </c>
      <c r="E1837" s="9" t="str">
        <f>VLOOKUP($A1837,Basis!$A:$P,7,FALSE)</f>
        <v>132</v>
      </c>
      <c r="F1837" s="9" t="str">
        <f>VLOOKUP($A1837,Basis!$A:$P,8,FALSE)</f>
        <v>1411WZ</v>
      </c>
      <c r="G1837" s="9" t="str">
        <f>VLOOKUP($A1837,Basis!$A:$P,9,FALSE)</f>
        <v>Naarden</v>
      </c>
      <c r="H1837" s="9" t="str">
        <f>VLOOKUP($A1837,Basis!$A:$P,11,FALSE)</f>
        <v>OPK</v>
      </c>
      <c r="I1837" s="9" t="str">
        <f>VLOOKUP($A1837,Basis!$A:$P,13,FALSE)</f>
        <v>Ondergronds</v>
      </c>
      <c r="J1837" s="9" t="str">
        <f>VLOOKUP($A1837,Basis!$A:$P,16,FALSE)</f>
        <v>HMISOL2016</v>
      </c>
    </row>
    <row r="1838" spans="1:10" x14ac:dyDescent="0.25">
      <c r="A1838" s="9" t="s">
        <v>3294</v>
      </c>
      <c r="B1838" s="9">
        <f>VLOOKUP($A1838,Basis!$A:$P,4,FALSE)</f>
        <v>52.3016661638881</v>
      </c>
      <c r="C1838" s="9">
        <f>VLOOKUP($A1838,Basis!$A:$P,5,FALSE)</f>
        <v>5.1443535927730997</v>
      </c>
      <c r="D1838" s="9" t="str">
        <f>VLOOKUP($A1838,Basis!$A:$P,6,FALSE)</f>
        <v>Nesciohof</v>
      </c>
      <c r="E1838" s="9" t="str">
        <f>VLOOKUP($A1838,Basis!$A:$P,7,FALSE)</f>
        <v>132</v>
      </c>
      <c r="F1838" s="9" t="str">
        <f>VLOOKUP($A1838,Basis!$A:$P,8,FALSE)</f>
        <v>1411WZ</v>
      </c>
      <c r="G1838" s="9" t="str">
        <f>VLOOKUP($A1838,Basis!$A:$P,9,FALSE)</f>
        <v>Naarden</v>
      </c>
      <c r="H1838" s="9" t="str">
        <f>VLOOKUP($A1838,Basis!$A:$P,11,FALSE)</f>
        <v>REST</v>
      </c>
      <c r="I1838" s="9" t="str">
        <f>VLOOKUP($A1838,Basis!$A:$P,13,FALSE)</f>
        <v>Ondergronds</v>
      </c>
      <c r="J1838" s="9" t="str">
        <f>VLOOKUP($A1838,Basis!$A:$P,16,FALSE)</f>
        <v>HMISOL2016</v>
      </c>
    </row>
    <row r="1839" spans="1:10" x14ac:dyDescent="0.25">
      <c r="A1839" s="9" t="s">
        <v>3070</v>
      </c>
      <c r="B1839" s="9">
        <f>VLOOKUP($A1839,Basis!$A:$P,4,FALSE)</f>
        <v>52.301733093384897</v>
      </c>
      <c r="C1839" s="9">
        <f>VLOOKUP($A1839,Basis!$A:$P,5,FALSE)</f>
        <v>5.1443104259717698</v>
      </c>
      <c r="D1839" s="9" t="str">
        <f>VLOOKUP($A1839,Basis!$A:$P,6,FALSE)</f>
        <v>Nesciohof</v>
      </c>
      <c r="E1839" s="9" t="str">
        <f>VLOOKUP($A1839,Basis!$A:$P,7,FALSE)</f>
        <v>132</v>
      </c>
      <c r="F1839" s="9" t="str">
        <f>VLOOKUP($A1839,Basis!$A:$P,8,FALSE)</f>
        <v>1411WZ</v>
      </c>
      <c r="G1839" s="9" t="str">
        <f>VLOOKUP($A1839,Basis!$A:$P,9,FALSE)</f>
        <v>Naarden</v>
      </c>
      <c r="H1839" s="9" t="str">
        <f>VLOOKUP($A1839,Basis!$A:$P,11,FALSE)</f>
        <v>PMD</v>
      </c>
      <c r="I1839" s="9" t="str">
        <f>VLOOKUP($A1839,Basis!$A:$P,13,FALSE)</f>
        <v>Ondergronds</v>
      </c>
      <c r="J1839" s="9" t="str">
        <f>VLOOKUP($A1839,Basis!$A:$P,16,FALSE)</f>
        <v>HMISOL2016</v>
      </c>
    </row>
    <row r="1840" spans="1:10" x14ac:dyDescent="0.25">
      <c r="A1840" s="9" t="s">
        <v>4508</v>
      </c>
      <c r="B1840" s="9">
        <f>VLOOKUP($A1840,Basis!$A:$P,4,FALSE)</f>
        <v>52.303310000000003</v>
      </c>
      <c r="C1840" s="9">
        <f>VLOOKUP($A1840,Basis!$A:$P,5,FALSE)</f>
        <v>5.1404699999999997</v>
      </c>
      <c r="D1840" s="9" t="str">
        <f>VLOOKUP($A1840,Basis!$A:$P,6,FALSE)</f>
        <v>Jac. P. Thijssepark</v>
      </c>
      <c r="E1840" s="9" t="str">
        <f>VLOOKUP($A1840,Basis!$A:$P,7,FALSE)</f>
        <v>201</v>
      </c>
      <c r="F1840" s="9" t="str">
        <f>VLOOKUP($A1840,Basis!$A:$P,8,FALSE)</f>
        <v>1411XN</v>
      </c>
      <c r="G1840" s="9" t="str">
        <f>VLOOKUP($A1840,Basis!$A:$P,9,FALSE)</f>
        <v>Naarden</v>
      </c>
      <c r="H1840" s="9" t="str">
        <f>VLOOKUP($A1840,Basis!$A:$P,11,FALSE)</f>
        <v>GFT</v>
      </c>
      <c r="I1840" s="9" t="str">
        <f>VLOOKUP($A1840,Basis!$A:$P,13,FALSE)</f>
        <v>Bovengronds</v>
      </c>
      <c r="J1840" s="9" t="str">
        <f>VLOOKUP($A1840,Basis!$A:$P,16,FALSE)</f>
        <v>MCBG242021</v>
      </c>
    </row>
    <row r="1841" spans="1:10" x14ac:dyDescent="0.25">
      <c r="A1841" s="9" t="s">
        <v>2764</v>
      </c>
      <c r="B1841" s="9">
        <f>VLOOKUP($A1841,Basis!$A:$P,4,FALSE)</f>
        <v>52.303268322769803</v>
      </c>
      <c r="C1841" s="9">
        <f>VLOOKUP($A1841,Basis!$A:$P,5,FALSE)</f>
        <v>5.1405008509802999</v>
      </c>
      <c r="D1841" s="9" t="str">
        <f>VLOOKUP($A1841,Basis!$A:$P,6,FALSE)</f>
        <v>Jac. P. Thijssepark</v>
      </c>
      <c r="E1841" s="9" t="str">
        <f>VLOOKUP($A1841,Basis!$A:$P,7,FALSE)</f>
        <v>201</v>
      </c>
      <c r="F1841" s="9" t="str">
        <f>VLOOKUP($A1841,Basis!$A:$P,8,FALSE)</f>
        <v>1411XN</v>
      </c>
      <c r="G1841" s="9" t="str">
        <f>VLOOKUP($A1841,Basis!$A:$P,9,FALSE)</f>
        <v>Naarden</v>
      </c>
      <c r="H1841" s="9" t="str">
        <f>VLOOKUP($A1841,Basis!$A:$P,11,FALSE)</f>
        <v>REST</v>
      </c>
      <c r="I1841" s="9" t="str">
        <f>VLOOKUP($A1841,Basis!$A:$P,13,FALSE)</f>
        <v>OGDUO</v>
      </c>
      <c r="J1841" s="9" t="str">
        <f>VLOOKUP($A1841,Basis!$A:$P,16,FALSE)</f>
        <v>HMIDUO2019</v>
      </c>
    </row>
    <row r="1842" spans="1:10" x14ac:dyDescent="0.25">
      <c r="A1842" s="9" t="s">
        <v>983</v>
      </c>
      <c r="B1842" s="9">
        <f>VLOOKUP($A1842,Basis!$A:$P,4,FALSE)</f>
        <v>52.303310394287102</v>
      </c>
      <c r="C1842" s="9">
        <f>VLOOKUP($A1842,Basis!$A:$P,5,FALSE)</f>
        <v>5.1404700279235804</v>
      </c>
      <c r="D1842" s="9" t="str">
        <f>VLOOKUP($A1842,Basis!$A:$P,6,FALSE)</f>
        <v>Jac. P. Thijssepark</v>
      </c>
      <c r="E1842" s="9" t="str">
        <f>VLOOKUP($A1842,Basis!$A:$P,7,FALSE)</f>
        <v>201</v>
      </c>
      <c r="F1842" s="9" t="str">
        <f>VLOOKUP($A1842,Basis!$A:$P,8,FALSE)</f>
        <v>1411XN</v>
      </c>
      <c r="G1842" s="9" t="str">
        <f>VLOOKUP($A1842,Basis!$A:$P,9,FALSE)</f>
        <v>Naarden</v>
      </c>
      <c r="H1842" s="9" t="str">
        <f>VLOOKUP($A1842,Basis!$A:$P,11,FALSE)</f>
        <v>PMD</v>
      </c>
      <c r="I1842" s="9" t="str">
        <f>VLOOKUP($A1842,Basis!$A:$P,13,FALSE)</f>
        <v>OGDUO</v>
      </c>
      <c r="J1842" s="9" t="str">
        <f>VLOOKUP($A1842,Basis!$A:$P,16,FALSE)</f>
        <v>HMIDUO2019</v>
      </c>
    </row>
    <row r="1843" spans="1:10" x14ac:dyDescent="0.25">
      <c r="A1843" s="9" t="s">
        <v>5777</v>
      </c>
      <c r="B1843" s="9">
        <f>VLOOKUP($A1843,Basis!$A:$P,4,FALSE)</f>
        <v>52.302211</v>
      </c>
      <c r="C1843" s="9">
        <f>VLOOKUP($A1843,Basis!$A:$P,5,FALSE)</f>
        <v>5.142582</v>
      </c>
      <c r="D1843" s="9" t="str">
        <f>VLOOKUP($A1843,Basis!$A:$P,6,FALSE)</f>
        <v>Jac. P. Thijssepark</v>
      </c>
      <c r="E1843" s="9" t="str">
        <f>VLOOKUP($A1843,Basis!$A:$P,7,FALSE)</f>
        <v>2</v>
      </c>
      <c r="F1843" s="9" t="str">
        <f>VLOOKUP($A1843,Basis!$A:$P,8,FALSE)</f>
        <v>1411XW</v>
      </c>
      <c r="G1843" s="9" t="str">
        <f>VLOOKUP($A1843,Basis!$A:$P,9,FALSE)</f>
        <v>Naarden</v>
      </c>
      <c r="H1843" s="9" t="str">
        <f>VLOOKUP($A1843,Basis!$A:$P,11,FALSE)</f>
        <v>GLAS</v>
      </c>
      <c r="I1843" s="9" t="str">
        <f>VLOOKUP($A1843,Basis!$A:$P,13,FALSE)</f>
        <v>Bovengronds</v>
      </c>
      <c r="J1843" s="9" t="str">
        <f>VLOOKUP($A1843,Basis!$A:$P,16,FALSE)</f>
        <v>Onbekend</v>
      </c>
    </row>
    <row r="1844" spans="1:10" x14ac:dyDescent="0.25">
      <c r="A1844" s="9" t="s">
        <v>1307</v>
      </c>
      <c r="B1844" s="9">
        <f>VLOOKUP($A1844,Basis!$A:$P,4,FALSE)</f>
        <v>52.302860260009801</v>
      </c>
      <c r="C1844" s="9">
        <f>VLOOKUP($A1844,Basis!$A:$P,5,FALSE)</f>
        <v>5.1423401832580602</v>
      </c>
      <c r="D1844" s="9" t="str">
        <f>VLOOKUP($A1844,Basis!$A:$P,6,FALSE)</f>
        <v>Jac. P. Thijssepark</v>
      </c>
      <c r="E1844" s="9" t="str">
        <f>VLOOKUP($A1844,Basis!$A:$P,7,FALSE)</f>
        <v>54</v>
      </c>
      <c r="F1844" s="9" t="str">
        <f>VLOOKUP($A1844,Basis!$A:$P,8,FALSE)</f>
        <v>1411XX</v>
      </c>
      <c r="G1844" s="9" t="str">
        <f>VLOOKUP($A1844,Basis!$A:$P,9,FALSE)</f>
        <v>Naarden</v>
      </c>
      <c r="H1844" s="9" t="str">
        <f>VLOOKUP($A1844,Basis!$A:$P,11,FALSE)</f>
        <v>GFT</v>
      </c>
      <c r="I1844" s="9" t="str">
        <f>VLOOKUP($A1844,Basis!$A:$P,13,FALSE)</f>
        <v>Bovengronds</v>
      </c>
      <c r="J1844" s="9" t="str">
        <f>VLOOKUP($A1844,Basis!$A:$P,16,FALSE)</f>
        <v>MCBG242021</v>
      </c>
    </row>
    <row r="1845" spans="1:10" x14ac:dyDescent="0.25">
      <c r="A1845" s="9" t="s">
        <v>2739</v>
      </c>
      <c r="B1845" s="9">
        <f>VLOOKUP($A1845,Basis!$A:$P,4,FALSE)</f>
        <v>52.302860000000003</v>
      </c>
      <c r="C1845" s="9">
        <f>VLOOKUP($A1845,Basis!$A:$P,5,FALSE)</f>
        <v>5.1423399999999999</v>
      </c>
      <c r="D1845" s="9" t="str">
        <f>VLOOKUP($A1845,Basis!$A:$P,6,FALSE)</f>
        <v>Jac. P. Thijssepark</v>
      </c>
      <c r="E1845" s="9" t="str">
        <f>VLOOKUP($A1845,Basis!$A:$P,7,FALSE)</f>
        <v>54</v>
      </c>
      <c r="F1845" s="9" t="str">
        <f>VLOOKUP($A1845,Basis!$A:$P,8,FALSE)</f>
        <v>1411XX</v>
      </c>
      <c r="G1845" s="9" t="str">
        <f>VLOOKUP($A1845,Basis!$A:$P,9,FALSE)</f>
        <v>Naarden</v>
      </c>
      <c r="H1845" s="9" t="str">
        <f>VLOOKUP($A1845,Basis!$A:$P,11,FALSE)</f>
        <v>REST</v>
      </c>
      <c r="I1845" s="9" t="str">
        <f>VLOOKUP($A1845,Basis!$A:$P,13,FALSE)</f>
        <v>OGDUO</v>
      </c>
      <c r="J1845" s="9" t="str">
        <f>VLOOKUP($A1845,Basis!$A:$P,16,FALSE)</f>
        <v>HMIDUO2019</v>
      </c>
    </row>
    <row r="1846" spans="1:10" x14ac:dyDescent="0.25">
      <c r="A1846" s="9" t="s">
        <v>955</v>
      </c>
      <c r="B1846" s="9">
        <f>VLOOKUP($A1846,Basis!$A:$P,4,FALSE)</f>
        <v>52.302860260009801</v>
      </c>
      <c r="C1846" s="9">
        <f>VLOOKUP($A1846,Basis!$A:$P,5,FALSE)</f>
        <v>5.1423401832580602</v>
      </c>
      <c r="D1846" s="9" t="str">
        <f>VLOOKUP($A1846,Basis!$A:$P,6,FALSE)</f>
        <v>Jac. P. Thijssepark</v>
      </c>
      <c r="E1846" s="9" t="str">
        <f>VLOOKUP($A1846,Basis!$A:$P,7,FALSE)</f>
        <v>54</v>
      </c>
      <c r="F1846" s="9" t="str">
        <f>VLOOKUP($A1846,Basis!$A:$P,8,FALSE)</f>
        <v>1411XX</v>
      </c>
      <c r="G1846" s="9" t="str">
        <f>VLOOKUP($A1846,Basis!$A:$P,9,FALSE)</f>
        <v>Naarden</v>
      </c>
      <c r="H1846" s="9" t="str">
        <f>VLOOKUP($A1846,Basis!$A:$P,11,FALSE)</f>
        <v>PMD</v>
      </c>
      <c r="I1846" s="9" t="str">
        <f>VLOOKUP($A1846,Basis!$A:$P,13,FALSE)</f>
        <v>OGDUO</v>
      </c>
      <c r="J1846" s="9" t="str">
        <f>VLOOKUP($A1846,Basis!$A:$P,16,FALSE)</f>
        <v>HMIDUO2019</v>
      </c>
    </row>
    <row r="1847" spans="1:10" x14ac:dyDescent="0.25">
      <c r="A1847" s="9" t="s">
        <v>1667</v>
      </c>
      <c r="B1847" s="9">
        <f>VLOOKUP($A1847,Basis!$A:$P,4,FALSE)</f>
        <v>52.2891235351563</v>
      </c>
      <c r="C1847" s="9">
        <f>VLOOKUP($A1847,Basis!$A:$P,5,FALSE)</f>
        <v>5.15036916732788</v>
      </c>
      <c r="D1847" s="9" t="str">
        <f>VLOOKUP($A1847,Basis!$A:$P,6,FALSE)</f>
        <v>Graaf Willem de Oudelaan</v>
      </c>
      <c r="E1847" s="9" t="str">
        <f>VLOOKUP($A1847,Basis!$A:$P,7,FALSE)</f>
        <v>95</v>
      </c>
      <c r="F1847" s="9" t="str">
        <f>VLOOKUP($A1847,Basis!$A:$P,8,FALSE)</f>
        <v>1412AR</v>
      </c>
      <c r="G1847" s="9" t="str">
        <f>VLOOKUP($A1847,Basis!$A:$P,9,FALSE)</f>
        <v>Naarden</v>
      </c>
      <c r="H1847" s="9" t="str">
        <f>VLOOKUP($A1847,Basis!$A:$P,11,FALSE)</f>
        <v>OPK</v>
      </c>
      <c r="I1847" s="9" t="str">
        <f>VLOOKUP($A1847,Basis!$A:$P,13,FALSE)</f>
        <v>Ondergronds</v>
      </c>
      <c r="J1847" s="9" t="str">
        <f>VLOOKUP($A1847,Basis!$A:$P,16,FALSE)</f>
        <v>HMISOL2021</v>
      </c>
    </row>
    <row r="1848" spans="1:10" x14ac:dyDescent="0.25">
      <c r="A1848" s="9" t="s">
        <v>3857</v>
      </c>
      <c r="B1848" s="9">
        <f>VLOOKUP($A1848,Basis!$A:$P,4,FALSE)</f>
        <v>52.289121999999999</v>
      </c>
      <c r="C1848" s="9">
        <f>VLOOKUP($A1848,Basis!$A:$P,5,FALSE)</f>
        <v>5.1503690000000004</v>
      </c>
      <c r="D1848" s="9" t="str">
        <f>VLOOKUP($A1848,Basis!$A:$P,6,FALSE)</f>
        <v>Graaf Willem de Oudelaan</v>
      </c>
      <c r="E1848" s="9" t="str">
        <f>VLOOKUP($A1848,Basis!$A:$P,7,FALSE)</f>
        <v>95</v>
      </c>
      <c r="F1848" s="9" t="str">
        <f>VLOOKUP($A1848,Basis!$A:$P,8,FALSE)</f>
        <v>1412AR</v>
      </c>
      <c r="G1848" s="9" t="str">
        <f>VLOOKUP($A1848,Basis!$A:$P,9,FALSE)</f>
        <v>Naarden</v>
      </c>
      <c r="H1848" s="9" t="str">
        <f>VLOOKUP($A1848,Basis!$A:$P,11,FALSE)</f>
        <v>REST</v>
      </c>
      <c r="I1848" s="9" t="str">
        <f>VLOOKUP($A1848,Basis!$A:$P,13,FALSE)</f>
        <v>OGDUO</v>
      </c>
      <c r="J1848" s="9" t="str">
        <f>VLOOKUP($A1848,Basis!$A:$P,16,FALSE)</f>
        <v>HMIDUO2019</v>
      </c>
    </row>
    <row r="1849" spans="1:10" x14ac:dyDescent="0.25">
      <c r="A1849" s="9" t="s">
        <v>1593</v>
      </c>
      <c r="B1849" s="9">
        <f>VLOOKUP($A1849,Basis!$A:$P,4,FALSE)</f>
        <v>52.2891235351563</v>
      </c>
      <c r="C1849" s="9">
        <f>VLOOKUP($A1849,Basis!$A:$P,5,FALSE)</f>
        <v>5.15036916732788</v>
      </c>
      <c r="D1849" s="9" t="str">
        <f>VLOOKUP($A1849,Basis!$A:$P,6,FALSE)</f>
        <v>Graaf Willem de Oudelaan</v>
      </c>
      <c r="E1849" s="9" t="str">
        <f>VLOOKUP($A1849,Basis!$A:$P,7,FALSE)</f>
        <v>95</v>
      </c>
      <c r="F1849" s="9" t="str">
        <f>VLOOKUP($A1849,Basis!$A:$P,8,FALSE)</f>
        <v>1412AR</v>
      </c>
      <c r="G1849" s="9" t="str">
        <f>VLOOKUP($A1849,Basis!$A:$P,9,FALSE)</f>
        <v>Naarden</v>
      </c>
      <c r="H1849" s="9" t="str">
        <f>VLOOKUP($A1849,Basis!$A:$P,11,FALSE)</f>
        <v>PMD</v>
      </c>
      <c r="I1849" s="9" t="str">
        <f>VLOOKUP($A1849,Basis!$A:$P,13,FALSE)</f>
        <v>OGDUO</v>
      </c>
      <c r="J1849" s="9" t="str">
        <f>VLOOKUP($A1849,Basis!$A:$P,16,FALSE)</f>
        <v>HMIDUO2021</v>
      </c>
    </row>
    <row r="1850" spans="1:10" x14ac:dyDescent="0.25">
      <c r="A1850" s="9" t="s">
        <v>5090</v>
      </c>
      <c r="B1850" s="9">
        <f>VLOOKUP($A1850,Basis!$A:$P,4,FALSE)</f>
        <v>52.284373000000002</v>
      </c>
      <c r="C1850" s="9">
        <f>VLOOKUP($A1850,Basis!$A:$P,5,FALSE)</f>
        <v>5.1483489999999996</v>
      </c>
      <c r="D1850" s="9" t="str">
        <f>VLOOKUP($A1850,Basis!$A:$P,6,FALSE)</f>
        <v>Cort van der Lindenlaan</v>
      </c>
      <c r="E1850" s="9" t="str">
        <f>VLOOKUP($A1850,Basis!$A:$P,7,FALSE)</f>
        <v>7</v>
      </c>
      <c r="F1850" s="9" t="str">
        <f>VLOOKUP($A1850,Basis!$A:$P,8,FALSE)</f>
        <v>1412BW</v>
      </c>
      <c r="G1850" s="9" t="str">
        <f>VLOOKUP($A1850,Basis!$A:$P,9,FALSE)</f>
        <v>Naarden</v>
      </c>
      <c r="H1850" s="9" t="str">
        <f>VLOOKUP($A1850,Basis!$A:$P,11,FALSE)</f>
        <v>GLAS</v>
      </c>
      <c r="I1850" s="9" t="str">
        <f>VLOOKUP($A1850,Basis!$A:$P,13,FALSE)</f>
        <v>Ondergronds</v>
      </c>
      <c r="J1850" s="9" t="str">
        <f>VLOOKUP($A1850,Basis!$A:$P,16,FALSE)</f>
        <v>Onbekend</v>
      </c>
    </row>
    <row r="1851" spans="1:10" x14ac:dyDescent="0.25">
      <c r="A1851" s="9" t="s">
        <v>5092</v>
      </c>
      <c r="B1851" s="9">
        <f>VLOOKUP($A1851,Basis!$A:$P,4,FALSE)</f>
        <v>52.284373000000002</v>
      </c>
      <c r="C1851" s="9">
        <f>VLOOKUP($A1851,Basis!$A:$P,5,FALSE)</f>
        <v>5.1483489999999996</v>
      </c>
      <c r="D1851" s="9" t="str">
        <f>VLOOKUP($A1851,Basis!$A:$P,6,FALSE)</f>
        <v>Cort van der Lindenlaan</v>
      </c>
      <c r="E1851" s="9" t="str">
        <f>VLOOKUP($A1851,Basis!$A:$P,7,FALSE)</f>
        <v>7</v>
      </c>
      <c r="F1851" s="9" t="str">
        <f>VLOOKUP($A1851,Basis!$A:$P,8,FALSE)</f>
        <v>1412BW</v>
      </c>
      <c r="G1851" s="9" t="str">
        <f>VLOOKUP($A1851,Basis!$A:$P,9,FALSE)</f>
        <v>Naarden</v>
      </c>
      <c r="H1851" s="9" t="str">
        <f>VLOOKUP($A1851,Basis!$A:$P,11,FALSE)</f>
        <v>GLAS</v>
      </c>
      <c r="I1851" s="9" t="str">
        <f>VLOOKUP($A1851,Basis!$A:$P,13,FALSE)</f>
        <v>Ondergronds</v>
      </c>
      <c r="J1851" s="9" t="str">
        <f>VLOOKUP($A1851,Basis!$A:$P,16,FALSE)</f>
        <v>Onbekend</v>
      </c>
    </row>
    <row r="1852" spans="1:10" x14ac:dyDescent="0.25">
      <c r="A1852" s="9" t="s">
        <v>1880</v>
      </c>
      <c r="B1852" s="9">
        <f>VLOOKUP($A1852,Basis!$A:$P,4,FALSE)</f>
        <v>52.284489548813802</v>
      </c>
      <c r="C1852" s="9">
        <f>VLOOKUP($A1852,Basis!$A:$P,5,FALSE)</f>
        <v>5.1484315563041196</v>
      </c>
      <c r="D1852" s="9" t="str">
        <f>VLOOKUP($A1852,Basis!$A:$P,6,FALSE)</f>
        <v>Cort van der Lindenlaan</v>
      </c>
      <c r="E1852" s="9" t="str">
        <f>VLOOKUP($A1852,Basis!$A:$P,7,FALSE)</f>
        <v>7</v>
      </c>
      <c r="F1852" s="9" t="str">
        <f>VLOOKUP($A1852,Basis!$A:$P,8,FALSE)</f>
        <v>1412BW</v>
      </c>
      <c r="G1852" s="9" t="str">
        <f>VLOOKUP($A1852,Basis!$A:$P,9,FALSE)</f>
        <v>Naarden</v>
      </c>
      <c r="H1852" s="9" t="str">
        <f>VLOOKUP($A1852,Basis!$A:$P,11,FALSE)</f>
        <v>REST</v>
      </c>
      <c r="I1852" s="9" t="str">
        <f>VLOOKUP($A1852,Basis!$A:$P,13,FALSE)</f>
        <v>Semi</v>
      </c>
      <c r="J1852" s="9" t="str">
        <f>VLOOKUP($A1852,Basis!$A:$P,16,FALSE)</f>
        <v>KIKSOL2014</v>
      </c>
    </row>
    <row r="1853" spans="1:10" x14ac:dyDescent="0.25">
      <c r="A1853" s="9" t="s">
        <v>6032</v>
      </c>
      <c r="B1853" s="9">
        <f>VLOOKUP($A1853,Basis!$A:$P,4,FALSE)</f>
        <v>52.284188999999998</v>
      </c>
      <c r="C1853" s="9">
        <f>VLOOKUP($A1853,Basis!$A:$P,5,FALSE)</f>
        <v>5.1484620000000003</v>
      </c>
      <c r="D1853" s="9" t="str">
        <f>VLOOKUP($A1853,Basis!$A:$P,6,FALSE)</f>
        <v>Cort van der Lindenlaan</v>
      </c>
      <c r="E1853" s="9" t="str">
        <f>VLOOKUP($A1853,Basis!$A:$P,7,FALSE)</f>
        <v>50</v>
      </c>
      <c r="F1853" s="9" t="str">
        <f>VLOOKUP($A1853,Basis!$A:$P,8,FALSE)</f>
        <v>1412CA</v>
      </c>
      <c r="G1853" s="9" t="str">
        <f>VLOOKUP($A1853,Basis!$A:$P,9,FALSE)</f>
        <v>Naarden</v>
      </c>
      <c r="H1853" s="9" t="str">
        <f>VLOOKUP($A1853,Basis!$A:$P,11,FALSE)</f>
        <v>PMD</v>
      </c>
      <c r="I1853" s="9" t="str">
        <f>VLOOKUP($A1853,Basis!$A:$P,13,FALSE)</f>
        <v>Bovengronds</v>
      </c>
      <c r="J1853" s="9" t="str">
        <f>VLOOKUP($A1853,Basis!$A:$P,16,FALSE)</f>
        <v>KLIBOV2010</v>
      </c>
    </row>
    <row r="1854" spans="1:10" x14ac:dyDescent="0.25">
      <c r="A1854" s="9" t="s">
        <v>4961</v>
      </c>
      <c r="B1854" s="9">
        <f>VLOOKUP($A1854,Basis!$A:$P,4,FALSE)</f>
        <v>52.284109999999998</v>
      </c>
      <c r="C1854" s="9">
        <f>VLOOKUP($A1854,Basis!$A:$P,5,FALSE)</f>
        <v>5.1584810000000001</v>
      </c>
      <c r="D1854" s="9" t="str">
        <f>VLOOKUP($A1854,Basis!$A:$P,6,FALSE)</f>
        <v>Pater Wijnterlaan</v>
      </c>
      <c r="E1854" s="9" t="str">
        <f>VLOOKUP($A1854,Basis!$A:$P,7,FALSE)</f>
        <v>16</v>
      </c>
      <c r="F1854" s="9" t="str">
        <f>VLOOKUP($A1854,Basis!$A:$P,8,FALSE)</f>
        <v>1412GM</v>
      </c>
      <c r="G1854" s="9" t="str">
        <f>VLOOKUP($A1854,Basis!$A:$P,9,FALSE)</f>
        <v>Naarden</v>
      </c>
      <c r="H1854" s="9" t="str">
        <f>VLOOKUP($A1854,Basis!$A:$P,11,FALSE)</f>
        <v>GFT</v>
      </c>
      <c r="I1854" s="9" t="str">
        <f>VLOOKUP($A1854,Basis!$A:$P,13,FALSE)</f>
        <v>Bovengronds</v>
      </c>
      <c r="J1854" s="9" t="str">
        <f>VLOOKUP($A1854,Basis!$A:$P,16,FALSE)</f>
        <v>MCBG242022</v>
      </c>
    </row>
    <row r="1855" spans="1:10" x14ac:dyDescent="0.25">
      <c r="A1855" s="9" t="s">
        <v>3924</v>
      </c>
      <c r="B1855" s="9">
        <f>VLOOKUP($A1855,Basis!$A:$P,4,FALSE)</f>
        <v>52.284109999999998</v>
      </c>
      <c r="C1855" s="9">
        <f>VLOOKUP($A1855,Basis!$A:$P,5,FALSE)</f>
        <v>5.1584810000000001</v>
      </c>
      <c r="D1855" s="9" t="str">
        <f>VLOOKUP($A1855,Basis!$A:$P,6,FALSE)</f>
        <v>Pater Wijnterlaan</v>
      </c>
      <c r="E1855" s="9" t="str">
        <f>VLOOKUP($A1855,Basis!$A:$P,7,FALSE)</f>
        <v>16</v>
      </c>
      <c r="F1855" s="9" t="str">
        <f>VLOOKUP($A1855,Basis!$A:$P,8,FALSE)</f>
        <v>1412GM</v>
      </c>
      <c r="G1855" s="9" t="str">
        <f>VLOOKUP($A1855,Basis!$A:$P,9,FALSE)</f>
        <v>Naarden</v>
      </c>
      <c r="H1855" s="9" t="str">
        <f>VLOOKUP($A1855,Basis!$A:$P,11,FALSE)</f>
        <v>REST</v>
      </c>
      <c r="I1855" s="9" t="str">
        <f>VLOOKUP($A1855,Basis!$A:$P,13,FALSE)</f>
        <v>OGDUO</v>
      </c>
      <c r="J1855" s="9" t="str">
        <f>VLOOKUP($A1855,Basis!$A:$P,16,FALSE)</f>
        <v>HMIDUO2022</v>
      </c>
    </row>
    <row r="1856" spans="1:10" x14ac:dyDescent="0.25">
      <c r="A1856" s="9" t="s">
        <v>4655</v>
      </c>
      <c r="B1856" s="9">
        <f>VLOOKUP($A1856,Basis!$A:$P,4,FALSE)</f>
        <v>52.284109999999998</v>
      </c>
      <c r="C1856" s="9">
        <f>VLOOKUP($A1856,Basis!$A:$P,5,FALSE)</f>
        <v>5.1584810000000001</v>
      </c>
      <c r="D1856" s="9" t="str">
        <f>VLOOKUP($A1856,Basis!$A:$P,6,FALSE)</f>
        <v>Pater Wijnterlaan</v>
      </c>
      <c r="E1856" s="9" t="str">
        <f>VLOOKUP($A1856,Basis!$A:$P,7,FALSE)</f>
        <v>16</v>
      </c>
      <c r="F1856" s="9" t="str">
        <f>VLOOKUP($A1856,Basis!$A:$P,8,FALSE)</f>
        <v>1412GM</v>
      </c>
      <c r="G1856" s="9" t="str">
        <f>VLOOKUP($A1856,Basis!$A:$P,9,FALSE)</f>
        <v>Naarden</v>
      </c>
      <c r="H1856" s="9" t="str">
        <f>VLOOKUP($A1856,Basis!$A:$P,11,FALSE)</f>
        <v>PMD</v>
      </c>
      <c r="I1856" s="9" t="str">
        <f>VLOOKUP($A1856,Basis!$A:$P,13,FALSE)</f>
        <v>OGDUO</v>
      </c>
      <c r="J1856" s="9" t="str">
        <f>VLOOKUP($A1856,Basis!$A:$P,16,FALSE)</f>
        <v>HMIDUO2022</v>
      </c>
    </row>
    <row r="1857" spans="1:10" x14ac:dyDescent="0.25">
      <c r="A1857" s="9" t="s">
        <v>46</v>
      </c>
      <c r="B1857" s="9">
        <f>VLOOKUP($A1857,Basis!$A:$P,4,FALSE)</f>
        <v>52.285592999999999</v>
      </c>
      <c r="C1857" s="9">
        <f>VLOOKUP($A1857,Basis!$A:$P,5,FALSE)</f>
        <v>5.160914</v>
      </c>
      <c r="D1857" s="9" t="str">
        <f>VLOOKUP($A1857,Basis!$A:$P,6,FALSE)</f>
        <v>Lambertus Hortensiuslaan</v>
      </c>
      <c r="E1857" s="9" t="str">
        <f>VLOOKUP($A1857,Basis!$A:$P,7,FALSE)</f>
        <v>7</v>
      </c>
      <c r="F1857" s="9" t="str">
        <f>VLOOKUP($A1857,Basis!$A:$P,8,FALSE)</f>
        <v>1412GV</v>
      </c>
      <c r="G1857" s="9" t="str">
        <f>VLOOKUP($A1857,Basis!$A:$P,9,FALSE)</f>
        <v>Naarden</v>
      </c>
      <c r="H1857" s="9" t="str">
        <f>VLOOKUP($A1857,Basis!$A:$P,11,FALSE)</f>
        <v>PMD</v>
      </c>
      <c r="I1857" s="9" t="str">
        <f>VLOOKUP($A1857,Basis!$A:$P,13,FALSE)</f>
        <v>Bovengronds</v>
      </c>
      <c r="J1857" s="9" t="str">
        <f>VLOOKUP($A1857,Basis!$A:$P,16,FALSE)</f>
        <v>KLIBOV2010</v>
      </c>
    </row>
    <row r="1858" spans="1:10" x14ac:dyDescent="0.25">
      <c r="A1858" s="9" t="s">
        <v>5094</v>
      </c>
      <c r="B1858" s="9">
        <f>VLOOKUP($A1858,Basis!$A:$P,4,FALSE)</f>
        <v>52.285592999999999</v>
      </c>
      <c r="C1858" s="9">
        <f>VLOOKUP($A1858,Basis!$A:$P,5,FALSE)</f>
        <v>5.160914</v>
      </c>
      <c r="D1858" s="9" t="str">
        <f>VLOOKUP($A1858,Basis!$A:$P,6,FALSE)</f>
        <v>Lambertus Hortensiuslaan</v>
      </c>
      <c r="E1858" s="9" t="str">
        <f>VLOOKUP($A1858,Basis!$A:$P,7,FALSE)</f>
        <v>7</v>
      </c>
      <c r="F1858" s="9" t="str">
        <f>VLOOKUP($A1858,Basis!$A:$P,8,FALSE)</f>
        <v>1412GV</v>
      </c>
      <c r="G1858" s="9" t="str">
        <f>VLOOKUP($A1858,Basis!$A:$P,9,FALSE)</f>
        <v>Naarden</v>
      </c>
      <c r="H1858" s="9" t="str">
        <f>VLOOKUP($A1858,Basis!$A:$P,11,FALSE)</f>
        <v>GLAS</v>
      </c>
      <c r="I1858" s="9" t="str">
        <f>VLOOKUP($A1858,Basis!$A:$P,13,FALSE)</f>
        <v>Ondergronds</v>
      </c>
      <c r="J1858" s="9" t="str">
        <f>VLOOKUP($A1858,Basis!$A:$P,16,FALSE)</f>
        <v>Onbekend</v>
      </c>
    </row>
    <row r="1859" spans="1:10" x14ac:dyDescent="0.25">
      <c r="A1859" s="9" t="s">
        <v>3134</v>
      </c>
      <c r="B1859" s="9">
        <f>VLOOKUP($A1859,Basis!$A:$P,4,FALSE)</f>
        <v>52.285592999999999</v>
      </c>
      <c r="C1859" s="9">
        <f>VLOOKUP($A1859,Basis!$A:$P,5,FALSE)</f>
        <v>5.160914</v>
      </c>
      <c r="D1859" s="9" t="str">
        <f>VLOOKUP($A1859,Basis!$A:$P,6,FALSE)</f>
        <v>Lambertus Hortensiuslaan</v>
      </c>
      <c r="E1859" s="9" t="str">
        <f>VLOOKUP($A1859,Basis!$A:$P,7,FALSE)</f>
        <v>7</v>
      </c>
      <c r="F1859" s="9" t="str">
        <f>VLOOKUP($A1859,Basis!$A:$P,8,FALSE)</f>
        <v>1412GV</v>
      </c>
      <c r="G1859" s="9" t="str">
        <f>VLOOKUP($A1859,Basis!$A:$P,9,FALSE)</f>
        <v>Naarden</v>
      </c>
      <c r="H1859" s="9" t="str">
        <f>VLOOKUP($A1859,Basis!$A:$P,11,FALSE)</f>
        <v>REST</v>
      </c>
      <c r="I1859" s="9" t="str">
        <f>VLOOKUP($A1859,Basis!$A:$P,13,FALSE)</f>
        <v>Ondergronds</v>
      </c>
      <c r="J1859" s="9" t="str">
        <f>VLOOKUP($A1859,Basis!$A:$P,16,FALSE)</f>
        <v>BAMRUB2014</v>
      </c>
    </row>
    <row r="1860" spans="1:10" x14ac:dyDescent="0.25">
      <c r="A1860" s="9" t="s">
        <v>4491</v>
      </c>
      <c r="B1860" s="9">
        <f>VLOOKUP($A1860,Basis!$A:$P,4,FALSE)</f>
        <v>52.28348922</v>
      </c>
      <c r="C1860" s="9">
        <f>VLOOKUP($A1860,Basis!$A:$P,5,FALSE)</f>
        <v>5.1556500999999999</v>
      </c>
      <c r="D1860" s="9" t="str">
        <f>VLOOKUP($A1860,Basis!$A:$P,6,FALSE)</f>
        <v>Binnenhof</v>
      </c>
      <c r="E1860" s="9" t="str">
        <f>VLOOKUP($A1860,Basis!$A:$P,7,FALSE)</f>
        <v>127</v>
      </c>
      <c r="F1860" s="9" t="str">
        <f>VLOOKUP($A1860,Basis!$A:$P,8,FALSE)</f>
        <v>1412LA</v>
      </c>
      <c r="G1860" s="9" t="str">
        <f>VLOOKUP($A1860,Basis!$A:$P,9,FALSE)</f>
        <v>Naarden</v>
      </c>
      <c r="H1860" s="9" t="str">
        <f>VLOOKUP($A1860,Basis!$A:$P,11,FALSE)</f>
        <v>GFT</v>
      </c>
      <c r="I1860" s="9" t="str">
        <f>VLOOKUP($A1860,Basis!$A:$P,13,FALSE)</f>
        <v>Bovengronds</v>
      </c>
      <c r="J1860" s="9" t="str">
        <f>VLOOKUP($A1860,Basis!$A:$P,16,FALSE)</f>
        <v>MCBG242021</v>
      </c>
    </row>
    <row r="1861" spans="1:10" x14ac:dyDescent="0.25">
      <c r="A1861" s="9" t="s">
        <v>1311</v>
      </c>
      <c r="B1861" s="9">
        <f>VLOOKUP($A1861,Basis!$A:$P,4,FALSE)</f>
        <v>52.282798767089801</v>
      </c>
      <c r="C1861" s="9">
        <f>VLOOKUP($A1861,Basis!$A:$P,5,FALSE)</f>
        <v>5.1560301780700701</v>
      </c>
      <c r="D1861" s="9" t="str">
        <f>VLOOKUP($A1861,Basis!$A:$P,6,FALSE)</f>
        <v>Binnenhof</v>
      </c>
      <c r="E1861" s="9" t="str">
        <f>VLOOKUP($A1861,Basis!$A:$P,7,FALSE)</f>
        <v>11</v>
      </c>
      <c r="F1861" s="9" t="str">
        <f>VLOOKUP($A1861,Basis!$A:$P,8,FALSE)</f>
        <v>1412LA</v>
      </c>
      <c r="G1861" s="9" t="str">
        <f>VLOOKUP($A1861,Basis!$A:$P,9,FALSE)</f>
        <v>Naarden</v>
      </c>
      <c r="H1861" s="9" t="str">
        <f>VLOOKUP($A1861,Basis!$A:$P,11,FALSE)</f>
        <v>GFT</v>
      </c>
      <c r="I1861" s="9" t="str">
        <f>VLOOKUP($A1861,Basis!$A:$P,13,FALSE)</f>
        <v>Bovengronds</v>
      </c>
      <c r="J1861" s="9" t="str">
        <f>VLOOKUP($A1861,Basis!$A:$P,16,FALSE)</f>
        <v>MCBG242021</v>
      </c>
    </row>
    <row r="1862" spans="1:10" x14ac:dyDescent="0.25">
      <c r="A1862" s="9" t="s">
        <v>256</v>
      </c>
      <c r="B1862" s="9">
        <f>VLOOKUP($A1862,Basis!$A:$P,4,FALSE)</f>
        <v>52.283489227294901</v>
      </c>
      <c r="C1862" s="9">
        <f>VLOOKUP($A1862,Basis!$A:$P,5,FALSE)</f>
        <v>5.1556501388549796</v>
      </c>
      <c r="D1862" s="9" t="str">
        <f>VLOOKUP($A1862,Basis!$A:$P,6,FALSE)</f>
        <v>Binnenhof</v>
      </c>
      <c r="E1862" s="9" t="str">
        <f>VLOOKUP($A1862,Basis!$A:$P,7,FALSE)</f>
        <v>127</v>
      </c>
      <c r="F1862" s="9" t="str">
        <f>VLOOKUP($A1862,Basis!$A:$P,8,FALSE)</f>
        <v>1412LA</v>
      </c>
      <c r="G1862" s="9" t="str">
        <f>VLOOKUP($A1862,Basis!$A:$P,9,FALSE)</f>
        <v>Naarden</v>
      </c>
      <c r="H1862" s="9" t="str">
        <f>VLOOKUP($A1862,Basis!$A:$P,11,FALSE)</f>
        <v>OPK</v>
      </c>
      <c r="I1862" s="9" t="str">
        <f>VLOOKUP($A1862,Basis!$A:$P,13,FALSE)</f>
        <v>Ondergronds</v>
      </c>
      <c r="J1862" s="9" t="str">
        <f>VLOOKUP($A1862,Basis!$A:$P,16,FALSE)</f>
        <v>HMISOL2019</v>
      </c>
    </row>
    <row r="1863" spans="1:10" x14ac:dyDescent="0.25">
      <c r="A1863" s="9" t="s">
        <v>2760</v>
      </c>
      <c r="B1863" s="9">
        <f>VLOOKUP($A1863,Basis!$A:$P,4,FALSE)</f>
        <v>52.283495203640598</v>
      </c>
      <c r="C1863" s="9">
        <f>VLOOKUP($A1863,Basis!$A:$P,5,FALSE)</f>
        <v>5.1556499999999996</v>
      </c>
      <c r="D1863" s="9" t="str">
        <f>VLOOKUP($A1863,Basis!$A:$P,6,FALSE)</f>
        <v>Binnenhof</v>
      </c>
      <c r="E1863" s="9" t="str">
        <f>VLOOKUP($A1863,Basis!$A:$P,7,FALSE)</f>
        <v>127</v>
      </c>
      <c r="F1863" s="9" t="str">
        <f>VLOOKUP($A1863,Basis!$A:$P,8,FALSE)</f>
        <v>1412LA</v>
      </c>
      <c r="G1863" s="9" t="str">
        <f>VLOOKUP($A1863,Basis!$A:$P,9,FALSE)</f>
        <v>Naarden</v>
      </c>
      <c r="H1863" s="9" t="str">
        <f>VLOOKUP($A1863,Basis!$A:$P,11,FALSE)</f>
        <v>REST</v>
      </c>
      <c r="I1863" s="9" t="str">
        <f>VLOOKUP($A1863,Basis!$A:$P,13,FALSE)</f>
        <v>OGDUO</v>
      </c>
      <c r="J1863" s="9" t="str">
        <f>VLOOKUP($A1863,Basis!$A:$P,16,FALSE)</f>
        <v>HMIDUO2019</v>
      </c>
    </row>
    <row r="1864" spans="1:10" x14ac:dyDescent="0.25">
      <c r="A1864" s="9" t="s">
        <v>2725</v>
      </c>
      <c r="B1864" s="9">
        <f>VLOOKUP($A1864,Basis!$A:$P,4,FALSE)</f>
        <v>52.282978</v>
      </c>
      <c r="C1864" s="9">
        <f>VLOOKUP($A1864,Basis!$A:$P,5,FALSE)</f>
        <v>5.1553599999999999</v>
      </c>
      <c r="D1864" s="9" t="str">
        <f>VLOOKUP($A1864,Basis!$A:$P,6,FALSE)</f>
        <v>Binnenhof</v>
      </c>
      <c r="E1864" s="9" t="str">
        <f>VLOOKUP($A1864,Basis!$A:$P,7,FALSE)</f>
        <v>17</v>
      </c>
      <c r="F1864" s="9" t="str">
        <f>VLOOKUP($A1864,Basis!$A:$P,8,FALSE)</f>
        <v>1412LA</v>
      </c>
      <c r="G1864" s="9" t="str">
        <f>VLOOKUP($A1864,Basis!$A:$P,9,FALSE)</f>
        <v>Naarden</v>
      </c>
      <c r="H1864" s="9" t="str">
        <f>VLOOKUP($A1864,Basis!$A:$P,11,FALSE)</f>
        <v>REST</v>
      </c>
      <c r="I1864" s="9" t="str">
        <f>VLOOKUP($A1864,Basis!$A:$P,13,FALSE)</f>
        <v>OGDUO</v>
      </c>
      <c r="J1864" s="9" t="str">
        <f>VLOOKUP($A1864,Basis!$A:$P,16,FALSE)</f>
        <v>HMIDUO2019</v>
      </c>
    </row>
    <row r="1865" spans="1:10" x14ac:dyDescent="0.25">
      <c r="A1865" s="9" t="s">
        <v>1085</v>
      </c>
      <c r="B1865" s="9">
        <f>VLOOKUP($A1865,Basis!$A:$P,4,FALSE)</f>
        <v>52.283102999999997</v>
      </c>
      <c r="C1865" s="9">
        <f>VLOOKUP($A1865,Basis!$A:$P,5,FALSE)</f>
        <v>5.1553139999999997</v>
      </c>
      <c r="D1865" s="9" t="str">
        <f>VLOOKUP($A1865,Basis!$A:$P,6,FALSE)</f>
        <v>Binnenhof</v>
      </c>
      <c r="E1865" s="9" t="str">
        <f>VLOOKUP($A1865,Basis!$A:$P,7,FALSE)</f>
        <v>21</v>
      </c>
      <c r="F1865" s="9" t="str">
        <f>VLOOKUP($A1865,Basis!$A:$P,8,FALSE)</f>
        <v>1412LA</v>
      </c>
      <c r="G1865" s="9" t="str">
        <f>VLOOKUP($A1865,Basis!$A:$P,9,FALSE)</f>
        <v>Naarden</v>
      </c>
      <c r="H1865" s="9" t="str">
        <f>VLOOKUP($A1865,Basis!$A:$P,11,FALSE)</f>
        <v>REST</v>
      </c>
      <c r="I1865" s="9" t="str">
        <f>VLOOKUP($A1865,Basis!$A:$P,13,FALSE)</f>
        <v>OGDUO</v>
      </c>
      <c r="J1865" s="9" t="str">
        <f>VLOOKUP($A1865,Basis!$A:$P,16,FALSE)</f>
        <v>HMIDUO2019</v>
      </c>
    </row>
    <row r="1866" spans="1:10" x14ac:dyDescent="0.25">
      <c r="A1866" s="9" t="s">
        <v>3265</v>
      </c>
      <c r="B1866" s="9">
        <f>VLOOKUP($A1866,Basis!$A:$P,4,FALSE)</f>
        <v>52.282800000000002</v>
      </c>
      <c r="C1866" s="9">
        <f>VLOOKUP($A1866,Basis!$A:$P,5,FALSE)</f>
        <v>5.1560300000000003</v>
      </c>
      <c r="D1866" s="9" t="str">
        <f>VLOOKUP($A1866,Basis!$A:$P,6,FALSE)</f>
        <v>Binnenhof</v>
      </c>
      <c r="E1866" s="9" t="str">
        <f>VLOOKUP($A1866,Basis!$A:$P,7,FALSE)</f>
        <v>11</v>
      </c>
      <c r="F1866" s="9" t="str">
        <f>VLOOKUP($A1866,Basis!$A:$P,8,FALSE)</f>
        <v>1412LA</v>
      </c>
      <c r="G1866" s="9" t="str">
        <f>VLOOKUP($A1866,Basis!$A:$P,9,FALSE)</f>
        <v>Naarden</v>
      </c>
      <c r="H1866" s="9" t="str">
        <f>VLOOKUP($A1866,Basis!$A:$P,11,FALSE)</f>
        <v>REST</v>
      </c>
      <c r="I1866" s="9" t="str">
        <f>VLOOKUP($A1866,Basis!$A:$P,13,FALSE)</f>
        <v>Ondergronds</v>
      </c>
      <c r="J1866" s="9" t="str">
        <f>VLOOKUP($A1866,Basis!$A:$P,16,FALSE)</f>
        <v>HMISOL2021</v>
      </c>
    </row>
    <row r="1867" spans="1:10" x14ac:dyDescent="0.25">
      <c r="A1867" s="9" t="s">
        <v>2758</v>
      </c>
      <c r="B1867" s="9">
        <f>VLOOKUP($A1867,Basis!$A:$P,4,FALSE)</f>
        <v>52.28349</v>
      </c>
      <c r="C1867" s="9">
        <f>VLOOKUP($A1867,Basis!$A:$P,5,FALSE)</f>
        <v>5.1556499999999996</v>
      </c>
      <c r="D1867" s="9" t="str">
        <f>VLOOKUP($A1867,Basis!$A:$P,6,FALSE)</f>
        <v>Binnenhof</v>
      </c>
      <c r="E1867" s="9" t="str">
        <f>VLOOKUP($A1867,Basis!$A:$P,7,FALSE)</f>
        <v>127</v>
      </c>
      <c r="F1867" s="9" t="str">
        <f>VLOOKUP($A1867,Basis!$A:$P,8,FALSE)</f>
        <v>1412LA</v>
      </c>
      <c r="G1867" s="9" t="str">
        <f>VLOOKUP($A1867,Basis!$A:$P,9,FALSE)</f>
        <v>Naarden</v>
      </c>
      <c r="H1867" s="9" t="str">
        <f>VLOOKUP($A1867,Basis!$A:$P,11,FALSE)</f>
        <v>PMD</v>
      </c>
      <c r="I1867" s="9" t="str">
        <f>VLOOKUP($A1867,Basis!$A:$P,13,FALSE)</f>
        <v>OGDUO</v>
      </c>
      <c r="J1867" s="9" t="str">
        <f>VLOOKUP($A1867,Basis!$A:$P,16,FALSE)</f>
        <v>HMIDUO2019</v>
      </c>
    </row>
    <row r="1868" spans="1:10" x14ac:dyDescent="0.25">
      <c r="A1868" s="9" t="s">
        <v>3121</v>
      </c>
      <c r="B1868" s="9">
        <f>VLOOKUP($A1868,Basis!$A:$P,4,FALSE)</f>
        <v>52.282978</v>
      </c>
      <c r="C1868" s="9">
        <f>VLOOKUP($A1868,Basis!$A:$P,5,FALSE)</f>
        <v>5.1553599999999999</v>
      </c>
      <c r="D1868" s="9" t="str">
        <f>VLOOKUP($A1868,Basis!$A:$P,6,FALSE)</f>
        <v>Binnenhof</v>
      </c>
      <c r="E1868" s="9" t="str">
        <f>VLOOKUP($A1868,Basis!$A:$P,7,FALSE)</f>
        <v>17</v>
      </c>
      <c r="F1868" s="9" t="str">
        <f>VLOOKUP($A1868,Basis!$A:$P,8,FALSE)</f>
        <v>1412LA</v>
      </c>
      <c r="G1868" s="9" t="str">
        <f>VLOOKUP($A1868,Basis!$A:$P,9,FALSE)</f>
        <v>Naarden</v>
      </c>
      <c r="H1868" s="9" t="str">
        <f>VLOOKUP($A1868,Basis!$A:$P,11,FALSE)</f>
        <v>PMD</v>
      </c>
      <c r="I1868" s="9" t="str">
        <f>VLOOKUP($A1868,Basis!$A:$P,13,FALSE)</f>
        <v>OGDUO</v>
      </c>
      <c r="J1868" s="9" t="str">
        <f>VLOOKUP($A1868,Basis!$A:$P,16,FALSE)</f>
        <v>HMIDUO2019</v>
      </c>
    </row>
    <row r="1869" spans="1:10" x14ac:dyDescent="0.25">
      <c r="A1869" s="9" t="s">
        <v>1095</v>
      </c>
      <c r="B1869" s="9">
        <f>VLOOKUP($A1869,Basis!$A:$P,4,FALSE)</f>
        <v>52.283102999999997</v>
      </c>
      <c r="C1869" s="9">
        <f>VLOOKUP($A1869,Basis!$A:$P,5,FALSE)</f>
        <v>5.1553139999999997</v>
      </c>
      <c r="D1869" s="9" t="str">
        <f>VLOOKUP($A1869,Basis!$A:$P,6,FALSE)</f>
        <v>Binnenhof</v>
      </c>
      <c r="E1869" s="9" t="str">
        <f>VLOOKUP($A1869,Basis!$A:$P,7,FALSE)</f>
        <v>21</v>
      </c>
      <c r="F1869" s="9" t="str">
        <f>VLOOKUP($A1869,Basis!$A:$P,8,FALSE)</f>
        <v>1412LA</v>
      </c>
      <c r="G1869" s="9" t="str">
        <f>VLOOKUP($A1869,Basis!$A:$P,9,FALSE)</f>
        <v>Naarden</v>
      </c>
      <c r="H1869" s="9" t="str">
        <f>VLOOKUP($A1869,Basis!$A:$P,11,FALSE)</f>
        <v>PMD</v>
      </c>
      <c r="I1869" s="9" t="str">
        <f>VLOOKUP($A1869,Basis!$A:$P,13,FALSE)</f>
        <v>OGDUO</v>
      </c>
      <c r="J1869" s="9" t="str">
        <f>VLOOKUP($A1869,Basis!$A:$P,16,FALSE)</f>
        <v>HMIDUO2019</v>
      </c>
    </row>
    <row r="1870" spans="1:10" x14ac:dyDescent="0.25">
      <c r="A1870" s="9" t="s">
        <v>3721</v>
      </c>
      <c r="B1870" s="9">
        <f>VLOOKUP($A1870,Basis!$A:$P,4,FALSE)</f>
        <v>52.282800000000002</v>
      </c>
      <c r="C1870" s="9">
        <f>VLOOKUP($A1870,Basis!$A:$P,5,FALSE)</f>
        <v>5.1560300000000003</v>
      </c>
      <c r="D1870" s="9" t="str">
        <f>VLOOKUP($A1870,Basis!$A:$P,6,FALSE)</f>
        <v>Binnenhof</v>
      </c>
      <c r="E1870" s="9" t="str">
        <f>VLOOKUP($A1870,Basis!$A:$P,7,FALSE)</f>
        <v>11</v>
      </c>
      <c r="F1870" s="9" t="str">
        <f>VLOOKUP($A1870,Basis!$A:$P,8,FALSE)</f>
        <v>1412LA</v>
      </c>
      <c r="G1870" s="9" t="str">
        <f>VLOOKUP($A1870,Basis!$A:$P,9,FALSE)</f>
        <v>Naarden</v>
      </c>
      <c r="H1870" s="9" t="str">
        <f>VLOOKUP($A1870,Basis!$A:$P,11,FALSE)</f>
        <v>PMD</v>
      </c>
      <c r="I1870" s="9" t="str">
        <f>VLOOKUP($A1870,Basis!$A:$P,13,FALSE)</f>
        <v>Ondergronds</v>
      </c>
      <c r="J1870" s="9" t="str">
        <f>VLOOKUP($A1870,Basis!$A:$P,16,FALSE)</f>
        <v>HMISOL2021</v>
      </c>
    </row>
    <row r="1871" spans="1:10" x14ac:dyDescent="0.25">
      <c r="A1871" s="9" t="s">
        <v>5486</v>
      </c>
      <c r="B1871" s="9">
        <f>VLOOKUP($A1871,Basis!$A:$P,4,FALSE)</f>
        <v>52.285634000000002</v>
      </c>
      <c r="C1871" s="9">
        <f>VLOOKUP($A1871,Basis!$A:$P,5,FALSE)</f>
        <v>5.2724529999999996</v>
      </c>
      <c r="D1871" s="9" t="str">
        <f>VLOOKUP($A1871,Basis!$A:$P,6,FALSE)</f>
        <v>De Noord</v>
      </c>
      <c r="E1871" s="9" t="str">
        <f>VLOOKUP($A1871,Basis!$A:$P,7,FALSE)</f>
        <v>999</v>
      </c>
      <c r="F1871" s="9" t="str">
        <f>VLOOKUP($A1871,Basis!$A:$P,8,FALSE)</f>
        <v>9999AA</v>
      </c>
      <c r="G1871" s="9" t="str">
        <f>VLOOKUP($A1871,Basis!$A:$P,9,FALSE)</f>
        <v>Blaricum</v>
      </c>
      <c r="H1871" s="9" t="str">
        <f>VLOOKUP($A1871,Basis!$A:$P,11,FALSE)</f>
        <v>GLAS</v>
      </c>
      <c r="I1871" s="9" t="str">
        <f>VLOOKUP($A1871,Basis!$A:$P,13,FALSE)</f>
        <v>Ondergronds</v>
      </c>
      <c r="J1871" s="9" t="str">
        <f>VLOOKUP($A1871,Basis!$A:$P,16,FALSE)</f>
        <v>Onbekend</v>
      </c>
    </row>
  </sheetData>
  <autoFilter ref="A1:R1871" xr:uid="{EB43693B-03E5-4C61-BD52-E82405A485DC}">
    <sortState xmlns:xlrd2="http://schemas.microsoft.com/office/spreadsheetml/2017/richdata2" ref="A2:R1871">
      <sortCondition ref="F1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7723D-40A3-4285-8120-2A7D26602C0F}">
  <dimension ref="A1:W1871"/>
  <sheetViews>
    <sheetView tabSelected="1" workbookViewId="0">
      <pane ySplit="1" topLeftCell="A1832" activePane="bottomLeft" state="frozen"/>
      <selection pane="bottomLeft" activeCell="L2" sqref="L2:L1871"/>
    </sheetView>
  </sheetViews>
  <sheetFormatPr defaultRowHeight="15" x14ac:dyDescent="0.25"/>
  <cols>
    <col min="1" max="1" width="10.140625" style="9" customWidth="1"/>
    <col min="2" max="2" width="10.42578125" style="9" customWidth="1"/>
    <col min="3" max="3" width="14.28515625" style="9" customWidth="1"/>
    <col min="4" max="4" width="13.5703125" style="9" customWidth="1"/>
    <col min="5" max="5" width="13" style="9" customWidth="1"/>
    <col min="6" max="6" width="23" style="9" customWidth="1"/>
    <col min="7" max="7" width="5.85546875" style="9" customWidth="1"/>
    <col min="8" max="8" width="9.140625" style="9"/>
    <col min="9" max="9" width="11.28515625" style="11" customWidth="1"/>
    <col min="10" max="10" width="5" style="9" customWidth="1"/>
    <col min="11" max="12" width="9.140625" style="9"/>
    <col min="13" max="13" width="15.28515625" style="9" customWidth="1"/>
    <col min="14" max="14" width="5.140625" style="9" customWidth="1"/>
    <col min="15" max="15" width="8.7109375" style="9" customWidth="1"/>
    <col min="16" max="16" width="15.28515625" style="9" customWidth="1"/>
    <col min="17" max="17" width="12.140625" style="9" customWidth="1"/>
    <col min="18" max="18" width="7.140625" style="9" customWidth="1"/>
    <col min="19" max="19" width="16.42578125" style="9" bestFit="1" customWidth="1"/>
    <col min="20" max="20" width="18.42578125" style="9" bestFit="1" customWidth="1"/>
    <col min="21" max="21" width="16.5703125" style="9" bestFit="1" customWidth="1"/>
    <col min="22" max="22" width="9.28515625" style="9" bestFit="1" customWidth="1"/>
    <col min="23" max="23" width="16.85546875" style="9" customWidth="1"/>
    <col min="24" max="16384" width="9.140625" style="9"/>
  </cols>
  <sheetData>
    <row r="1" spans="1:23" s="11" customFormat="1" ht="45" x14ac:dyDescent="0.25">
      <c r="A1" s="11" t="s">
        <v>1</v>
      </c>
      <c r="B1" s="12" t="s">
        <v>6364</v>
      </c>
      <c r="C1" s="13" t="s">
        <v>0</v>
      </c>
      <c r="D1" s="13" t="s">
        <v>15</v>
      </c>
      <c r="E1" s="13" t="s">
        <v>16</v>
      </c>
      <c r="F1" s="13" t="s">
        <v>9</v>
      </c>
      <c r="G1" s="13" t="s">
        <v>10</v>
      </c>
      <c r="H1" s="13" t="s">
        <v>11</v>
      </c>
      <c r="I1" s="13" t="s">
        <v>12</v>
      </c>
      <c r="J1" s="13" t="s">
        <v>6123</v>
      </c>
      <c r="K1" s="13" t="s">
        <v>6124</v>
      </c>
      <c r="L1" s="13" t="s">
        <v>29</v>
      </c>
      <c r="M1" s="14" t="s">
        <v>7</v>
      </c>
      <c r="N1" s="14" t="s">
        <v>6125</v>
      </c>
      <c r="O1" s="15" t="s">
        <v>6126</v>
      </c>
      <c r="P1" s="14" t="s">
        <v>6127</v>
      </c>
      <c r="Q1" s="10" t="s">
        <v>6134</v>
      </c>
      <c r="R1" s="10" t="s">
        <v>6135</v>
      </c>
      <c r="S1" s="10" t="s">
        <v>6136</v>
      </c>
      <c r="T1" s="10" t="s">
        <v>6137</v>
      </c>
      <c r="U1" s="10" t="s">
        <v>6139</v>
      </c>
      <c r="V1" s="10" t="s">
        <v>6140</v>
      </c>
      <c r="W1" s="10" t="s">
        <v>6138</v>
      </c>
    </row>
    <row r="2" spans="1:23" x14ac:dyDescent="0.25">
      <c r="A2" s="9" t="s">
        <v>5900</v>
      </c>
      <c r="B2" s="9" t="str">
        <f>VLOOKUP(A2,'dump '!A:C,1,FALSE)</f>
        <v>BKC0003</v>
      </c>
      <c r="C2" s="9" t="str">
        <f>VLOOKUP(A2,'dump '!A:AF,2,FALSE)</f>
        <v>1217DA101</v>
      </c>
      <c r="D2" s="9">
        <f>VLOOKUP($A2,'dump '!$A:$AF,17,FALSE)</f>
        <v>52.23836</v>
      </c>
      <c r="E2" s="9">
        <f>VLOOKUP($A2,'dump '!$A:$AF,18,FALSE)</f>
        <v>5.1416680000000001</v>
      </c>
      <c r="F2" s="9" t="str">
        <f>VLOOKUP(A2,'dump '!$A:$AF,11,FALSE)</f>
        <v>Oude Meentweg</v>
      </c>
      <c r="G2" s="9" t="str">
        <f>VLOOKUP($A2,'dump '!$A:$AF,12,FALSE)</f>
        <v>1</v>
      </c>
      <c r="H2" s="9" t="str">
        <f>VLOOKUP($A2,'dump '!$A:$AF,13,FALSE)</f>
        <v>1217DA</v>
      </c>
      <c r="I2" s="11" t="str">
        <f>VLOOKUP($A2,'dump '!$A:$AF,14,FALSE)</f>
        <v>Hilversum</v>
      </c>
      <c r="J2" s="9">
        <f>VLOOKUP($A2,'dump '!$A:$AF,15,FALSE)</f>
        <v>5</v>
      </c>
      <c r="K2" s="9" t="str">
        <f>VLOOKUP($A2,'dump '!$A:$AF,3,FALSE)</f>
        <v>PMD</v>
      </c>
      <c r="L2" s="9" t="str">
        <f>VLOOKUP($A2,'dump '!$A:$AF,31,FALSE)</f>
        <v>3-haak</v>
      </c>
      <c r="M2" s="9" t="str">
        <f>VLOOKUP($A2,'containers '!$A:$AA,12,FALSE)</f>
        <v>Bovengronds</v>
      </c>
      <c r="N2" s="9">
        <f>VLOOKUP($A2,'containers '!$A:$AA,14,FALSE)</f>
        <v>0</v>
      </c>
      <c r="O2" s="9">
        <f>VLOOKUP($A2,'containers '!$A:$AA,15,FALSE)</f>
        <v>100</v>
      </c>
      <c r="P2" s="9" t="str">
        <f>VLOOKUP($A2,'containers '!$A:$AA,16,FALSE)</f>
        <v>BAMBOV2012</v>
      </c>
    </row>
    <row r="3" spans="1:23" x14ac:dyDescent="0.25">
      <c r="A3" s="9" t="s">
        <v>6036</v>
      </c>
      <c r="B3" s="9" t="str">
        <f>VLOOKUP(A3,'dump '!A:C,1,FALSE)</f>
        <v>BKC0009</v>
      </c>
      <c r="C3" s="9" t="str">
        <f>VLOOKUP(A3,'dump '!A:AF,2,FALSE)</f>
        <v>1402TH5701</v>
      </c>
      <c r="D3" s="9">
        <f>VLOOKUP($A3,'dump '!$A:$AF,17,FALSE)</f>
        <v>52.273350999999998</v>
      </c>
      <c r="E3" s="9">
        <f>VLOOKUP($A3,'dump '!$A:$AF,18,FALSE)</f>
        <v>5.1759149999999998</v>
      </c>
      <c r="F3" s="9" t="str">
        <f>VLOOKUP(A3,'dump '!$A:$AF,11,FALSE)</f>
        <v>Voormeulenweg</v>
      </c>
      <c r="G3" s="9" t="str">
        <f>VLOOKUP($A3,'dump '!$A:$AF,12,FALSE)</f>
        <v>57</v>
      </c>
      <c r="H3" s="9" t="str">
        <f>VLOOKUP($A3,'dump '!$A:$AF,13,FALSE)</f>
        <v>1402TH</v>
      </c>
      <c r="I3" s="11" t="str">
        <f>VLOOKUP($A3,'dump '!$A:$AF,14,FALSE)</f>
        <v>Bussum</v>
      </c>
      <c r="J3" s="9">
        <f>VLOOKUP($A3,'dump '!$A:$AF,15,FALSE)</f>
        <v>5</v>
      </c>
      <c r="K3" s="9" t="str">
        <f>VLOOKUP($A3,'dump '!$A:$AF,3,FALSE)</f>
        <v>PMD</v>
      </c>
      <c r="L3" s="9" t="str">
        <f>VLOOKUP($A3,'dump '!$A:$AF,31,FALSE)</f>
        <v>3-haak</v>
      </c>
      <c r="M3" s="9" t="str">
        <f>VLOOKUP($A3,'containers '!$A:$AA,12,FALSE)</f>
        <v>Bovengronds</v>
      </c>
      <c r="N3" s="9">
        <f>VLOOKUP($A3,'containers '!$A:$AA,14,FALSE)</f>
        <v>0</v>
      </c>
      <c r="O3" s="9">
        <f>VLOOKUP($A3,'containers '!$A:$AA,15,FALSE)</f>
        <v>100</v>
      </c>
      <c r="P3" s="9" t="str">
        <f>VLOOKUP($A3,'containers '!$A:$AA,16,FALSE)</f>
        <v>BAMBOV2012</v>
      </c>
    </row>
    <row r="4" spans="1:23" x14ac:dyDescent="0.25">
      <c r="A4" s="9" t="s">
        <v>6083</v>
      </c>
      <c r="B4" s="9" t="str">
        <f>VLOOKUP(A4,'dump '!A:C,1,FALSE)</f>
        <v>BKC0010</v>
      </c>
      <c r="C4" s="9" t="str">
        <f>VLOOKUP(A4,'dump '!A:AF,2,FALSE)</f>
        <v>1215HM16401</v>
      </c>
      <c r="D4" s="9">
        <f>VLOOKUP($A4,'dump '!$A:$AF,17,FALSE)</f>
        <v>52.214897999999998</v>
      </c>
      <c r="E4" s="9">
        <f>VLOOKUP($A4,'dump '!$A:$AF,18,FALSE)</f>
        <v>5.1517600000000003</v>
      </c>
      <c r="F4" s="9" t="str">
        <f>VLOOKUP(A4,'dump '!$A:$AF,11,FALSE)</f>
        <v>Oude Loosdrechtseweg</v>
      </c>
      <c r="G4" s="9" t="str">
        <f>VLOOKUP($A4,'dump '!$A:$AF,12,FALSE)</f>
        <v>164</v>
      </c>
      <c r="H4" s="9" t="str">
        <f>VLOOKUP($A4,'dump '!$A:$AF,13,FALSE)</f>
        <v>1215HM</v>
      </c>
      <c r="I4" s="11" t="str">
        <f>VLOOKUP($A4,'dump '!$A:$AF,14,FALSE)</f>
        <v>Hilversum</v>
      </c>
      <c r="J4" s="9">
        <f>VLOOKUP($A4,'dump '!$A:$AF,15,FALSE)</f>
        <v>5</v>
      </c>
      <c r="K4" s="9" t="str">
        <f>VLOOKUP($A4,'dump '!$A:$AF,3,FALSE)</f>
        <v>PMD</v>
      </c>
      <c r="L4" s="9" t="str">
        <f>VLOOKUP($A4,'dump '!$A:$AF,31,FALSE)</f>
        <v>3-haak</v>
      </c>
      <c r="M4" s="9" t="str">
        <f>VLOOKUP($A4,'containers '!$A:$AA,12,FALSE)</f>
        <v>Bovengronds</v>
      </c>
      <c r="N4" s="9">
        <f>VLOOKUP($A4,'containers '!$A:$AA,14,FALSE)</f>
        <v>0</v>
      </c>
      <c r="O4" s="9">
        <f>VLOOKUP($A4,'containers '!$A:$AA,15,FALSE)</f>
        <v>100</v>
      </c>
      <c r="P4" s="9" t="str">
        <f>VLOOKUP($A4,'containers '!$A:$AA,16,FALSE)</f>
        <v>BAMBOV2012</v>
      </c>
    </row>
    <row r="5" spans="1:23" x14ac:dyDescent="0.25">
      <c r="A5" s="9" t="s">
        <v>6116</v>
      </c>
      <c r="B5" s="9" t="str">
        <f>VLOOKUP(A5,'dump '!A:C,1,FALSE)</f>
        <v>BKC0012</v>
      </c>
      <c r="C5" s="9" t="str">
        <f>VLOOKUP(A5,'dump '!A:AF,2,FALSE)</f>
        <v>1218GW801</v>
      </c>
      <c r="D5" s="9">
        <f>VLOOKUP($A5,'dump '!$A:$AF,17,FALSE)</f>
        <v>52.271116999999997</v>
      </c>
      <c r="E5" s="9">
        <f>VLOOKUP($A5,'dump '!$A:$AF,18,FALSE)</f>
        <v>5.1382529999999997</v>
      </c>
      <c r="F5" s="9" t="str">
        <f>VLOOKUP(A5,'dump '!$A:$AF,11,FALSE)</f>
        <v>Zuidermeent</v>
      </c>
      <c r="G5" s="9" t="str">
        <f>VLOOKUP($A5,'dump '!$A:$AF,12,FALSE)</f>
        <v>8</v>
      </c>
      <c r="H5" s="9" t="str">
        <f>VLOOKUP($A5,'dump '!$A:$AF,13,FALSE)</f>
        <v>1218GW</v>
      </c>
      <c r="I5" s="11" t="str">
        <f>VLOOKUP($A5,'dump '!$A:$AF,14,FALSE)</f>
        <v>Hilversum</v>
      </c>
      <c r="J5" s="9">
        <f>VLOOKUP($A5,'dump '!$A:$AF,15,FALSE)</f>
        <v>5</v>
      </c>
      <c r="K5" s="9" t="str">
        <f>VLOOKUP($A5,'dump '!$A:$AF,3,FALSE)</f>
        <v>PMD</v>
      </c>
      <c r="L5" s="9" t="str">
        <f>VLOOKUP($A5,'dump '!$A:$AF,31,FALSE)</f>
        <v>3-haak</v>
      </c>
      <c r="M5" s="9" t="str">
        <f>VLOOKUP($A5,'containers '!$A:$AA,12,FALSE)</f>
        <v>Bovengronds</v>
      </c>
      <c r="N5" s="9">
        <f>VLOOKUP($A5,'containers '!$A:$AA,14,FALSE)</f>
        <v>0</v>
      </c>
      <c r="O5" s="9">
        <f>VLOOKUP($A5,'containers '!$A:$AA,15,FALSE)</f>
        <v>100</v>
      </c>
      <c r="P5" s="9" t="str">
        <f>VLOOKUP($A5,'containers '!$A:$AA,16,FALSE)</f>
        <v>BAMBOV2012</v>
      </c>
    </row>
    <row r="6" spans="1:23" x14ac:dyDescent="0.25">
      <c r="A6" s="9" t="s">
        <v>6091</v>
      </c>
      <c r="B6" s="9" t="str">
        <f>VLOOKUP(A6,'dump '!A:C,1,FALSE)</f>
        <v>BKC0015</v>
      </c>
      <c r="C6" s="9" t="str">
        <f>VLOOKUP(A6,'dump '!A:AF,2,FALSE)</f>
        <v>1403JD4201</v>
      </c>
      <c r="D6" s="9">
        <f>VLOOKUP($A6,'dump '!$A:$AF,17,FALSE)</f>
        <v>52.266280999999999</v>
      </c>
      <c r="E6" s="9">
        <f>VLOOKUP($A6,'dump '!$A:$AF,18,FALSE)</f>
        <v>5.1863349999999997</v>
      </c>
      <c r="F6" s="9" t="str">
        <f>VLOOKUP(A6,'dump '!$A:$AF,11,FALSE)</f>
        <v>Aaltje Noordewierlaan</v>
      </c>
      <c r="G6" s="9" t="str">
        <f>VLOOKUP($A6,'dump '!$A:$AF,12,FALSE)</f>
        <v>42</v>
      </c>
      <c r="H6" s="9" t="str">
        <f>VLOOKUP($A6,'dump '!$A:$AF,13,FALSE)</f>
        <v>1403JD</v>
      </c>
      <c r="I6" s="11" t="str">
        <f>VLOOKUP($A6,'dump '!$A:$AF,14,FALSE)</f>
        <v>Bussum</v>
      </c>
      <c r="J6" s="9">
        <f>VLOOKUP($A6,'dump '!$A:$AF,15,FALSE)</f>
        <v>5</v>
      </c>
      <c r="K6" s="9" t="str">
        <f>VLOOKUP($A6,'dump '!$A:$AF,3,FALSE)</f>
        <v>PMD</v>
      </c>
      <c r="L6" s="9" t="str">
        <f>VLOOKUP($A6,'dump '!$A:$AF,31,FALSE)</f>
        <v>3-haak</v>
      </c>
      <c r="M6" s="9" t="str">
        <f>VLOOKUP($A6,'containers '!$A:$AA,12,FALSE)</f>
        <v>Bovengronds</v>
      </c>
      <c r="N6" s="9">
        <f>VLOOKUP($A6,'containers '!$A:$AA,14,FALSE)</f>
        <v>0</v>
      </c>
      <c r="O6" s="9">
        <f>VLOOKUP($A6,'containers '!$A:$AA,15,FALSE)</f>
        <v>100</v>
      </c>
      <c r="P6" s="9" t="str">
        <f>VLOOKUP($A6,'containers '!$A:$AA,16,FALSE)</f>
        <v>BAMBOV2014</v>
      </c>
    </row>
    <row r="7" spans="1:23" x14ac:dyDescent="0.25">
      <c r="A7" s="9" t="s">
        <v>5853</v>
      </c>
      <c r="B7" s="9" t="str">
        <f>VLOOKUP(A7,'dump '!A:C,1,FALSE)</f>
        <v>BKC0018</v>
      </c>
      <c r="C7" s="9" t="str">
        <f>VLOOKUP(A7,'dump '!A:AF,2,FALSE)</f>
        <v>1215LW5101</v>
      </c>
      <c r="D7" s="9">
        <f>VLOOKUP($A7,'dump '!$A:$AF,17,FALSE)</f>
        <v>52.210566999999998</v>
      </c>
      <c r="E7" s="9">
        <f>VLOOKUP($A7,'dump '!$A:$AF,18,FALSE)</f>
        <v>5.156847</v>
      </c>
      <c r="F7" s="9" t="str">
        <f>VLOOKUP(A7,'dump '!$A:$AF,11,FALSE)</f>
        <v>Admiraal de Ruyterlaan</v>
      </c>
      <c r="G7" s="9" t="str">
        <f>VLOOKUP($A7,'dump '!$A:$AF,12,FALSE)</f>
        <v>51</v>
      </c>
      <c r="H7" s="9" t="str">
        <f>VLOOKUP($A7,'dump '!$A:$AF,13,FALSE)</f>
        <v>1215LW</v>
      </c>
      <c r="I7" s="11" t="str">
        <f>VLOOKUP($A7,'dump '!$A:$AF,14,FALSE)</f>
        <v>Hilversum</v>
      </c>
      <c r="J7" s="9">
        <f>VLOOKUP($A7,'dump '!$A:$AF,15,FALSE)</f>
        <v>5</v>
      </c>
      <c r="K7" s="9" t="str">
        <f>VLOOKUP($A7,'dump '!$A:$AF,3,FALSE)</f>
        <v>PMD</v>
      </c>
      <c r="L7" s="9" t="str">
        <f>VLOOKUP($A7,'dump '!$A:$AF,31,FALSE)</f>
        <v>3-haak</v>
      </c>
      <c r="M7" s="9" t="str">
        <f>VLOOKUP($A7,'containers '!$A:$AA,12,FALSE)</f>
        <v>Bovengronds</v>
      </c>
      <c r="N7" s="9">
        <f>VLOOKUP($A7,'containers '!$A:$AA,14,FALSE)</f>
        <v>0</v>
      </c>
      <c r="O7" s="9">
        <f>VLOOKUP($A7,'containers '!$A:$AA,15,FALSE)</f>
        <v>100</v>
      </c>
      <c r="P7" s="9" t="str">
        <f>VLOOKUP($A7,'containers '!$A:$AA,16,FALSE)</f>
        <v>BAMBOV2012</v>
      </c>
    </row>
    <row r="8" spans="1:23" x14ac:dyDescent="0.25">
      <c r="A8" s="9" t="s">
        <v>6097</v>
      </c>
      <c r="B8" s="9" t="str">
        <f>VLOOKUP(A8,'dump '!A:C,1,FALSE)</f>
        <v>BKC0019</v>
      </c>
      <c r="C8" s="9" t="str">
        <f>VLOOKUP(A8,'dump '!A:AF,2,FALSE)</f>
        <v>1382MC1801</v>
      </c>
      <c r="D8" s="9">
        <f>VLOOKUP($A8,'dump '!$A:$AF,17,FALSE)</f>
        <v>52.314534000000002</v>
      </c>
      <c r="E8" s="9">
        <f>VLOOKUP($A8,'dump '!$A:$AF,18,FALSE)</f>
        <v>5.0418070000000004</v>
      </c>
      <c r="F8" s="9" t="str">
        <f>VLOOKUP(A8,'dump '!$A:$AF,11,FALSE)</f>
        <v>Lobbrich Boudgerslaan</v>
      </c>
      <c r="G8" s="9" t="str">
        <f>VLOOKUP($A8,'dump '!$A:$AF,12,FALSE)</f>
        <v>18</v>
      </c>
      <c r="H8" s="9" t="str">
        <f>VLOOKUP($A8,'dump '!$A:$AF,13,FALSE)</f>
        <v>1382MC</v>
      </c>
      <c r="I8" s="11" t="str">
        <f>VLOOKUP($A8,'dump '!$A:$AF,14,FALSE)</f>
        <v>Weesp</v>
      </c>
      <c r="J8" s="9">
        <f>VLOOKUP($A8,'dump '!$A:$AF,15,FALSE)</f>
        <v>5</v>
      </c>
      <c r="K8" s="9" t="str">
        <f>VLOOKUP($A8,'dump '!$A:$AF,3,FALSE)</f>
        <v>PMD</v>
      </c>
      <c r="L8" s="9" t="str">
        <f>VLOOKUP($A8,'dump '!$A:$AF,31,FALSE)</f>
        <v>3-haak</v>
      </c>
      <c r="M8" s="9" t="str">
        <f>VLOOKUP($A8,'containers '!$A:$AA,12,FALSE)</f>
        <v>Bovengronds</v>
      </c>
      <c r="N8" s="9">
        <f>VLOOKUP($A8,'containers '!$A:$AA,14,FALSE)</f>
        <v>0</v>
      </c>
      <c r="O8" s="9">
        <f>VLOOKUP($A8,'containers '!$A:$AA,15,FALSE)</f>
        <v>100</v>
      </c>
      <c r="P8" s="9" t="str">
        <f>VLOOKUP($A8,'containers '!$A:$AA,16,FALSE)</f>
        <v>SULBOV204</v>
      </c>
    </row>
    <row r="9" spans="1:23" ht="30" x14ac:dyDescent="0.25">
      <c r="A9" s="9" t="s">
        <v>6048</v>
      </c>
      <c r="B9" s="9" t="str">
        <f>VLOOKUP(A9,'dump '!A:C,1,FALSE)</f>
        <v>BKC0021</v>
      </c>
      <c r="C9" s="9" t="str">
        <f>VLOOKUP(A9,'dump '!A:AF,2,FALSE)</f>
        <v>1394JJ1001</v>
      </c>
      <c r="D9" s="9">
        <f>VLOOKUP($A9,'dump '!$A:$AF,17,FALSE)</f>
        <v>52.252726099999997</v>
      </c>
      <c r="E9" s="9">
        <f>VLOOKUP($A9,'dump '!$A:$AF,18,FALSE)</f>
        <v>5.0468785</v>
      </c>
      <c r="F9" s="9" t="str">
        <f>VLOOKUP(A9,'dump '!$A:$AF,11,FALSE)</f>
        <v>Meerhoekweg</v>
      </c>
      <c r="G9" s="9" t="str">
        <f>VLOOKUP($A9,'dump '!$A:$AF,12,FALSE)</f>
        <v>10A</v>
      </c>
      <c r="H9" s="9" t="str">
        <f>VLOOKUP($A9,'dump '!$A:$AF,13,FALSE)</f>
        <v>1394JJ</v>
      </c>
      <c r="I9" s="11" t="str">
        <f>VLOOKUP($A9,'dump '!$A:$AF,14,FALSE)</f>
        <v>Nederhorst den Berg</v>
      </c>
      <c r="J9" s="9">
        <f>VLOOKUP($A9,'dump '!$A:$AF,15,FALSE)</f>
        <v>5</v>
      </c>
      <c r="K9" s="9" t="str">
        <f>VLOOKUP($A9,'dump '!$A:$AF,3,FALSE)</f>
        <v>PMD</v>
      </c>
      <c r="L9" s="9" t="str">
        <f>VLOOKUP($A9,'dump '!$A:$AF,31,FALSE)</f>
        <v>3-haak</v>
      </c>
      <c r="M9" s="9" t="str">
        <f>VLOOKUP($A9,'containers '!$A:$AA,12,FALSE)</f>
        <v>Bovengronds</v>
      </c>
      <c r="N9" s="9">
        <f>VLOOKUP($A9,'containers '!$A:$AA,14,FALSE)</f>
        <v>0</v>
      </c>
      <c r="O9" s="9">
        <f>VLOOKUP($A9,'containers '!$A:$AA,15,FALSE)</f>
        <v>100</v>
      </c>
      <c r="P9" s="9" t="str">
        <f>VLOOKUP($A9,'containers '!$A:$AA,16,FALSE)</f>
        <v>BAMBOV2014</v>
      </c>
    </row>
    <row r="10" spans="1:23" x14ac:dyDescent="0.25">
      <c r="A10" s="9" t="s">
        <v>6107</v>
      </c>
      <c r="B10" s="9" t="str">
        <f>VLOOKUP(A10,'dump '!A:C,1,FALSE)</f>
        <v>BKC0023</v>
      </c>
      <c r="C10" s="9" t="str">
        <f>VLOOKUP(A10,'dump '!A:AF,2,FALSE)</f>
        <v>1381EV8501</v>
      </c>
      <c r="D10" s="9">
        <f>VLOOKUP($A10,'dump '!$A:$AF,17,FALSE)</f>
        <v>52.301254</v>
      </c>
      <c r="E10" s="9">
        <f>VLOOKUP($A10,'dump '!$A:$AF,18,FALSE)</f>
        <v>5.0486740000000001</v>
      </c>
      <c r="F10" s="9" t="str">
        <f>VLOOKUP(A10,'dump '!$A:$AF,11,FALSE)</f>
        <v>J.A.Fijnvandraatlaan</v>
      </c>
      <c r="G10" s="9" t="str">
        <f>VLOOKUP($A10,'dump '!$A:$AF,12,FALSE)</f>
        <v>85</v>
      </c>
      <c r="H10" s="9" t="str">
        <f>VLOOKUP($A10,'dump '!$A:$AF,13,FALSE)</f>
        <v>1381EV</v>
      </c>
      <c r="I10" s="11" t="str">
        <f>VLOOKUP($A10,'dump '!$A:$AF,14,FALSE)</f>
        <v>Weesp</v>
      </c>
      <c r="J10" s="9">
        <f>VLOOKUP($A10,'dump '!$A:$AF,15,FALSE)</f>
        <v>5</v>
      </c>
      <c r="K10" s="9" t="str">
        <f>VLOOKUP($A10,'dump '!$A:$AF,3,FALSE)</f>
        <v>PMD</v>
      </c>
      <c r="L10" s="9" t="str">
        <f>VLOOKUP($A10,'dump '!$A:$AF,31,FALSE)</f>
        <v>3-haak</v>
      </c>
      <c r="M10" s="9" t="str">
        <f>VLOOKUP($A10,'containers '!$A:$AA,12,FALSE)</f>
        <v>Bovengronds</v>
      </c>
      <c r="N10" s="9">
        <f>VLOOKUP($A10,'containers '!$A:$AA,14,FALSE)</f>
        <v>0</v>
      </c>
      <c r="O10" s="9">
        <f>VLOOKUP($A10,'containers '!$A:$AA,15,FALSE)</f>
        <v>100</v>
      </c>
      <c r="P10" s="9" t="str">
        <f>VLOOKUP($A10,'containers '!$A:$AA,16,FALSE)</f>
        <v>HMIBOV2012</v>
      </c>
    </row>
    <row r="11" spans="1:23" x14ac:dyDescent="0.25">
      <c r="A11" s="9" t="s">
        <v>6032</v>
      </c>
      <c r="B11" s="9" t="str">
        <f>VLOOKUP(A11,'dump '!A:C,1,FALSE)</f>
        <v>BKC0030</v>
      </c>
      <c r="C11" s="9" t="str">
        <f>VLOOKUP(A11,'dump '!A:AF,2,FALSE)</f>
        <v>1412CA5001</v>
      </c>
      <c r="D11" s="9">
        <f>VLOOKUP($A11,'dump '!$A:$AF,17,FALSE)</f>
        <v>52.284188999999998</v>
      </c>
      <c r="E11" s="9">
        <f>VLOOKUP($A11,'dump '!$A:$AF,18,FALSE)</f>
        <v>5.1484620000000003</v>
      </c>
      <c r="F11" s="9" t="str">
        <f>VLOOKUP(A11,'dump '!$A:$AF,11,FALSE)</f>
        <v>Cort van der Lindenlaan</v>
      </c>
      <c r="G11" s="9" t="str">
        <f>VLOOKUP($A11,'dump '!$A:$AF,12,FALSE)</f>
        <v>50</v>
      </c>
      <c r="H11" s="9" t="str">
        <f>VLOOKUP($A11,'dump '!$A:$AF,13,FALSE)</f>
        <v>1412CA</v>
      </c>
      <c r="I11" s="11" t="str">
        <f>VLOOKUP($A11,'dump '!$A:$AF,14,FALSE)</f>
        <v>Naarden</v>
      </c>
      <c r="J11" s="9">
        <f>VLOOKUP($A11,'dump '!$A:$AF,15,FALSE)</f>
        <v>5</v>
      </c>
      <c r="K11" s="9" t="str">
        <f>VLOOKUP($A11,'dump '!$A:$AF,3,FALSE)</f>
        <v>PMD</v>
      </c>
      <c r="L11" s="9" t="str">
        <f>VLOOKUP($A11,'dump '!$A:$AF,31,FALSE)</f>
        <v>3-haak</v>
      </c>
      <c r="M11" s="9" t="str">
        <f>VLOOKUP($A11,'containers '!$A:$AA,12,FALSE)</f>
        <v>Bovengronds</v>
      </c>
      <c r="N11" s="9">
        <f>VLOOKUP($A11,'containers '!$A:$AA,14,FALSE)</f>
        <v>0</v>
      </c>
      <c r="O11" s="9">
        <f>VLOOKUP($A11,'containers '!$A:$AA,15,FALSE)</f>
        <v>100</v>
      </c>
      <c r="P11" s="9" t="str">
        <f>VLOOKUP($A11,'containers '!$A:$AA,16,FALSE)</f>
        <v>KLIBOV2010</v>
      </c>
    </row>
    <row r="12" spans="1:23" x14ac:dyDescent="0.25">
      <c r="A12" s="9" t="s">
        <v>2822</v>
      </c>
      <c r="B12" s="9" t="str">
        <f>VLOOKUP(A12,'dump '!A:C,1,FALSE)</f>
        <v>BKC0036</v>
      </c>
      <c r="C12" s="9" t="str">
        <f>VLOOKUP(A12,'dump '!A:AF,2,FALSE)</f>
        <v>1244PC201</v>
      </c>
      <c r="D12" s="9">
        <f>VLOOKUP($A12,'dump '!$A:$AF,17,FALSE)</f>
        <v>52.265765075473503</v>
      </c>
      <c r="E12" s="9">
        <f>VLOOKUP($A12,'dump '!$A:$AF,18,FALSE)</f>
        <v>5.0985859465574803</v>
      </c>
      <c r="F12" s="9" t="str">
        <f>VLOOKUP(A12,'dump '!$A:$AF,11,FALSE)</f>
        <v>Elisabeth de Walelaan</v>
      </c>
      <c r="G12" s="9" t="str">
        <f>VLOOKUP($A12,'dump '!$A:$AF,12,FALSE)</f>
        <v>2</v>
      </c>
      <c r="H12" s="9" t="str">
        <f>VLOOKUP($A12,'dump '!$A:$AF,13,FALSE)</f>
        <v>1244PC</v>
      </c>
      <c r="I12" s="11" t="str">
        <f>VLOOKUP($A12,'dump '!$A:$AF,14,FALSE)</f>
        <v>Ankeveen</v>
      </c>
      <c r="J12" s="9">
        <f>VLOOKUP($A12,'dump '!$A:$AF,15,FALSE)</f>
        <v>5</v>
      </c>
      <c r="K12" s="9" t="str">
        <f>VLOOKUP($A12,'dump '!$A:$AF,3,FALSE)</f>
        <v>PMD</v>
      </c>
      <c r="L12" s="9" t="str">
        <f>VLOOKUP($A12,'dump '!$A:$AF,31,FALSE)</f>
        <v>3-haak</v>
      </c>
      <c r="M12" s="9" t="str">
        <f>VLOOKUP($A12,'containers '!$A:$AA,12,FALSE)</f>
        <v>Bovengronds</v>
      </c>
      <c r="N12" s="9">
        <f>VLOOKUP($A12,'containers '!$A:$AA,14,FALSE)</f>
        <v>0</v>
      </c>
      <c r="O12" s="9">
        <f>VLOOKUP($A12,'containers '!$A:$AA,15,FALSE)</f>
        <v>100</v>
      </c>
      <c r="P12" s="9" t="str">
        <f>VLOOKUP($A12,'containers '!$A:$AA,16,FALSE)</f>
        <v>HMIBOV2016</v>
      </c>
    </row>
    <row r="13" spans="1:23" x14ac:dyDescent="0.25">
      <c r="A13" s="9" t="s">
        <v>5857</v>
      </c>
      <c r="B13" s="9" t="str">
        <f>VLOOKUP(A13,'dump '!A:C,1,FALSE)</f>
        <v>BKC0039</v>
      </c>
      <c r="C13" s="9" t="str">
        <f>VLOOKUP(A13,'dump '!A:AF,2,FALSE)</f>
        <v>1403EK13201</v>
      </c>
      <c r="D13" s="9">
        <f>VLOOKUP($A13,'dump '!$A:$AF,17,FALSE)</f>
        <v>52.269471000000003</v>
      </c>
      <c r="E13" s="9">
        <f>VLOOKUP($A13,'dump '!$A:$AF,18,FALSE)</f>
        <v>5.1916378999999999</v>
      </c>
      <c r="F13" s="9" t="str">
        <f>VLOOKUP(A13,'dump '!$A:$AF,11,FALSE)</f>
        <v>Koekoeklaan</v>
      </c>
      <c r="G13" s="9" t="str">
        <f>VLOOKUP($A13,'dump '!$A:$AF,12,FALSE)</f>
        <v>132</v>
      </c>
      <c r="H13" s="9" t="str">
        <f>VLOOKUP($A13,'dump '!$A:$AF,13,FALSE)</f>
        <v>1403EK</v>
      </c>
      <c r="I13" s="11" t="str">
        <f>VLOOKUP($A13,'dump '!$A:$AF,14,FALSE)</f>
        <v>Bussum</v>
      </c>
      <c r="J13" s="9">
        <f>VLOOKUP($A13,'dump '!$A:$AF,15,FALSE)</f>
        <v>5</v>
      </c>
      <c r="K13" s="9" t="str">
        <f>VLOOKUP($A13,'dump '!$A:$AF,3,FALSE)</f>
        <v>PMD</v>
      </c>
      <c r="L13" s="9" t="str">
        <f>VLOOKUP($A13,'dump '!$A:$AF,31,FALSE)</f>
        <v>3-haak</v>
      </c>
      <c r="M13" s="9" t="str">
        <f>VLOOKUP($A13,'containers '!$A:$AA,12,FALSE)</f>
        <v>Bovengronds</v>
      </c>
      <c r="N13" s="9">
        <f>VLOOKUP($A13,'containers '!$A:$AA,14,FALSE)</f>
        <v>0</v>
      </c>
      <c r="O13" s="9">
        <f>VLOOKUP($A13,'containers '!$A:$AA,15,FALSE)</f>
        <v>100</v>
      </c>
      <c r="P13" s="9" t="str">
        <f>VLOOKUP($A13,'containers '!$A:$AA,16,FALSE)</f>
        <v>BAMBOV2012</v>
      </c>
    </row>
    <row r="14" spans="1:23" x14ac:dyDescent="0.25">
      <c r="A14" s="9" t="s">
        <v>6060</v>
      </c>
      <c r="B14" s="9" t="str">
        <f>VLOOKUP(A14,'dump '!A:C,1,FALSE)</f>
        <v>BKC0040</v>
      </c>
      <c r="C14" s="9" t="str">
        <f>VLOOKUP(A14,'dump '!A:AF,2,FALSE)</f>
        <v>1215HM16402</v>
      </c>
      <c r="D14" s="9">
        <f>VLOOKUP($A14,'dump '!$A:$AF,17,FALSE)</f>
        <v>52.214897999999998</v>
      </c>
      <c r="E14" s="9">
        <f>VLOOKUP($A14,'dump '!$A:$AF,18,FALSE)</f>
        <v>5.1517600000000003</v>
      </c>
      <c r="F14" s="9" t="str">
        <f>VLOOKUP(A14,'dump '!$A:$AF,11,FALSE)</f>
        <v>Oude Loosdrechtseweg</v>
      </c>
      <c r="G14" s="9" t="str">
        <f>VLOOKUP($A14,'dump '!$A:$AF,12,FALSE)</f>
        <v>164</v>
      </c>
      <c r="H14" s="9" t="str">
        <f>VLOOKUP($A14,'dump '!$A:$AF,13,FALSE)</f>
        <v>1215HM</v>
      </c>
      <c r="I14" s="11" t="str">
        <f>VLOOKUP($A14,'dump '!$A:$AF,14,FALSE)</f>
        <v>Hilversum</v>
      </c>
      <c r="J14" s="9">
        <f>VLOOKUP($A14,'dump '!$A:$AF,15,FALSE)</f>
        <v>5</v>
      </c>
      <c r="K14" s="9" t="str">
        <f>VLOOKUP($A14,'dump '!$A:$AF,3,FALSE)</f>
        <v>PMD</v>
      </c>
      <c r="L14" s="9" t="str">
        <f>VLOOKUP($A14,'dump '!$A:$AF,31,FALSE)</f>
        <v>3-haak</v>
      </c>
      <c r="M14" s="9" t="str">
        <f>VLOOKUP($A14,'containers '!$A:$AA,12,FALSE)</f>
        <v>Bovengronds</v>
      </c>
      <c r="N14" s="9">
        <f>VLOOKUP($A14,'containers '!$A:$AA,14,FALSE)</f>
        <v>0</v>
      </c>
      <c r="O14" s="9">
        <f>VLOOKUP($A14,'containers '!$A:$AA,15,FALSE)</f>
        <v>100</v>
      </c>
      <c r="P14" s="9" t="str">
        <f>VLOOKUP($A14,'containers '!$A:$AA,16,FALSE)</f>
        <v>BAMBOV2012</v>
      </c>
    </row>
    <row r="15" spans="1:23" x14ac:dyDescent="0.25">
      <c r="A15" s="9" t="s">
        <v>6103</v>
      </c>
      <c r="B15" s="9" t="str">
        <f>VLOOKUP(A15,'dump '!A:C,1,FALSE)</f>
        <v>BKC0041</v>
      </c>
      <c r="C15" s="9" t="str">
        <f>VLOOKUP(A15,'dump '!A:AF,2,FALSE)</f>
        <v>1222EL402</v>
      </c>
      <c r="D15" s="9">
        <f>VLOOKUP($A15,'dump '!$A:$AF,17,FALSE)</f>
        <v>52.238190178807997</v>
      </c>
      <c r="E15" s="9">
        <f>VLOOKUP($A15,'dump '!$A:$AF,18,FALSE)</f>
        <v>5.1755632739562296</v>
      </c>
      <c r="F15" s="9" t="str">
        <f>VLOOKUP(A15,'dump '!$A:$AF,11,FALSE)</f>
        <v>Bonnikestraat</v>
      </c>
      <c r="G15" s="9" t="str">
        <f>VLOOKUP($A15,'dump '!$A:$AF,12,FALSE)</f>
        <v>4</v>
      </c>
      <c r="H15" s="9" t="str">
        <f>VLOOKUP($A15,'dump '!$A:$AF,13,FALSE)</f>
        <v>1222EL</v>
      </c>
      <c r="I15" s="11" t="str">
        <f>VLOOKUP($A15,'dump '!$A:$AF,14,FALSE)</f>
        <v>Hilversum</v>
      </c>
      <c r="J15" s="9">
        <f>VLOOKUP($A15,'dump '!$A:$AF,15,FALSE)</f>
        <v>5</v>
      </c>
      <c r="K15" s="9" t="str">
        <f>VLOOKUP($A15,'dump '!$A:$AF,3,FALSE)</f>
        <v>PMD</v>
      </c>
      <c r="L15" s="9" t="str">
        <f>VLOOKUP($A15,'dump '!$A:$AF,31,FALSE)</f>
        <v>3-haak</v>
      </c>
      <c r="M15" s="9" t="str">
        <f>VLOOKUP($A15,'containers '!$A:$AA,12,FALSE)</f>
        <v>Bovengronds</v>
      </c>
      <c r="N15" s="9">
        <f>VLOOKUP($A15,'containers '!$A:$AA,14,FALSE)</f>
        <v>0</v>
      </c>
      <c r="O15" s="9">
        <f>VLOOKUP($A15,'containers '!$A:$AA,15,FALSE)</f>
        <v>100</v>
      </c>
      <c r="P15" s="9" t="str">
        <f>VLOOKUP($A15,'containers '!$A:$AA,16,FALSE)</f>
        <v>BAMBOV2012</v>
      </c>
    </row>
    <row r="16" spans="1:23" x14ac:dyDescent="0.25">
      <c r="A16" s="9" t="s">
        <v>6105</v>
      </c>
      <c r="B16" s="9" t="str">
        <f>VLOOKUP(A16,'dump '!A:C,1,FALSE)</f>
        <v>BKC0046</v>
      </c>
      <c r="C16" s="9" t="str">
        <f>VLOOKUP(A16,'dump '!A:AF,2,FALSE)</f>
        <v>1381BL4501</v>
      </c>
      <c r="D16" s="9">
        <f>VLOOKUP($A16,'dump '!$A:$AF,17,FALSE)</f>
        <v>52.306375663896297</v>
      </c>
      <c r="E16" s="9">
        <f>VLOOKUP($A16,'dump '!$A:$AF,18,FALSE)</f>
        <v>5.0401335974144104</v>
      </c>
      <c r="F16" s="9" t="str">
        <f>VLOOKUP(A16,'dump '!$A:$AF,11,FALSE)</f>
        <v>Achtergracht</v>
      </c>
      <c r="G16" s="9" t="str">
        <f>VLOOKUP($A16,'dump '!$A:$AF,12,FALSE)</f>
        <v>45</v>
      </c>
      <c r="H16" s="9" t="str">
        <f>VLOOKUP($A16,'dump '!$A:$AF,13,FALSE)</f>
        <v>1381BL</v>
      </c>
      <c r="I16" s="11" t="str">
        <f>VLOOKUP($A16,'dump '!$A:$AF,14,FALSE)</f>
        <v>Weesp</v>
      </c>
      <c r="J16" s="9">
        <f>VLOOKUP($A16,'dump '!$A:$AF,15,FALSE)</f>
        <v>5</v>
      </c>
      <c r="K16" s="9" t="str">
        <f>VLOOKUP($A16,'dump '!$A:$AF,3,FALSE)</f>
        <v>PMD</v>
      </c>
      <c r="L16" s="9" t="str">
        <f>VLOOKUP($A16,'dump '!$A:$AF,31,FALSE)</f>
        <v>3-haak</v>
      </c>
      <c r="M16" s="9" t="str">
        <f>VLOOKUP($A16,'containers '!$A:$AA,12,FALSE)</f>
        <v>Bovengronds</v>
      </c>
      <c r="N16" s="9">
        <f>VLOOKUP($A16,'containers '!$A:$AA,14,FALSE)</f>
        <v>0</v>
      </c>
      <c r="O16" s="9">
        <f>VLOOKUP($A16,'containers '!$A:$AA,15,FALSE)</f>
        <v>100</v>
      </c>
      <c r="P16" s="9" t="str">
        <f>VLOOKUP($A16,'containers '!$A:$AA,16,FALSE)</f>
        <v>HMIBOV2012</v>
      </c>
    </row>
    <row r="17" spans="1:16" x14ac:dyDescent="0.25">
      <c r="A17" s="9" t="s">
        <v>5033</v>
      </c>
      <c r="B17" s="9" t="str">
        <f>VLOOKUP(A17,'dump '!A:C,1,FALSE)</f>
        <v>BKC0047</v>
      </c>
      <c r="C17" s="9" t="str">
        <f>VLOOKUP(A17,'dump '!A:AF,2,FALSE)</f>
        <v>1382CT902</v>
      </c>
      <c r="D17" s="9">
        <f>VLOOKUP($A17,'dump '!$A:$AF,17,FALSE)</f>
        <v>52.310620999999998</v>
      </c>
      <c r="E17" s="9">
        <f>VLOOKUP($A17,'dump '!$A:$AF,18,FALSE)</f>
        <v>5.0325230000000003</v>
      </c>
      <c r="F17" s="9" t="str">
        <f>VLOOKUP(A17,'dump '!$A:$AF,11,FALSE)</f>
        <v>Lageweyselaan</v>
      </c>
      <c r="G17" s="9" t="str">
        <f>VLOOKUP($A17,'dump '!$A:$AF,12,FALSE)</f>
        <v>9</v>
      </c>
      <c r="H17" s="9" t="str">
        <f>VLOOKUP($A17,'dump '!$A:$AF,13,FALSE)</f>
        <v>1382CT</v>
      </c>
      <c r="I17" s="11" t="str">
        <f>VLOOKUP($A17,'dump '!$A:$AF,14,FALSE)</f>
        <v>Weesp</v>
      </c>
      <c r="J17" s="9">
        <f>VLOOKUP($A17,'dump '!$A:$AF,15,FALSE)</f>
        <v>3</v>
      </c>
      <c r="K17" s="9" t="str">
        <f>VLOOKUP($A17,'dump '!$A:$AF,3,FALSE)</f>
        <v>PMD</v>
      </c>
      <c r="L17" s="9" t="str">
        <f>VLOOKUP($A17,'dump '!$A:$AF,31,FALSE)</f>
        <v>3-haak</v>
      </c>
      <c r="M17" s="9" t="str">
        <f>VLOOKUP($A17,'containers '!$A:$AA,12,FALSE)</f>
        <v>Bovengronds</v>
      </c>
      <c r="N17" s="9">
        <f>VLOOKUP($A17,'containers '!$A:$AA,14,FALSE)</f>
        <v>0</v>
      </c>
      <c r="O17" s="9">
        <f>VLOOKUP($A17,'containers '!$A:$AA,15,FALSE)</f>
        <v>100</v>
      </c>
      <c r="P17" s="9" t="str">
        <f>VLOOKUP($A17,'containers '!$A:$AA,16,FALSE)</f>
        <v>BAMBOV2012</v>
      </c>
    </row>
    <row r="18" spans="1:16" x14ac:dyDescent="0.25">
      <c r="A18" s="9" t="s">
        <v>5031</v>
      </c>
      <c r="B18" s="9" t="str">
        <f>VLOOKUP(A18,'dump '!A:C,1,FALSE)</f>
        <v>BKC0053</v>
      </c>
      <c r="C18" s="9" t="str">
        <f>VLOOKUP(A18,'dump '!A:AF,2,FALSE)</f>
        <v>1223MV1303</v>
      </c>
      <c r="D18" s="9">
        <f>VLOOKUP($A18,'dump '!$A:$AF,17,FALSE)</f>
        <v>52.22269</v>
      </c>
      <c r="E18" s="9">
        <f>VLOOKUP($A18,'dump '!$A:$AF,18,FALSE)</f>
        <v>5.2027599999999996</v>
      </c>
      <c r="F18" s="9" t="str">
        <f>VLOOKUP(A18,'dump '!$A:$AF,11,FALSE)</f>
        <v>Joop Stokkermansstraat</v>
      </c>
      <c r="G18" s="9" t="str">
        <f>VLOOKUP($A18,'dump '!$A:$AF,12,FALSE)</f>
        <v>13</v>
      </c>
      <c r="H18" s="9" t="str">
        <f>VLOOKUP($A18,'dump '!$A:$AF,13,FALSE)</f>
        <v>1223MV</v>
      </c>
      <c r="I18" s="11" t="str">
        <f>VLOOKUP($A18,'dump '!$A:$AF,14,FALSE)</f>
        <v>Hilversum</v>
      </c>
      <c r="J18" s="9">
        <f>VLOOKUP($A18,'dump '!$A:$AF,15,FALSE)</f>
        <v>3</v>
      </c>
      <c r="K18" s="9" t="str">
        <f>VLOOKUP($A18,'dump '!$A:$AF,3,FALSE)</f>
        <v>PMD</v>
      </c>
      <c r="L18" s="9" t="str">
        <f>VLOOKUP($A18,'dump '!$A:$AF,31,FALSE)</f>
        <v>3-haak</v>
      </c>
      <c r="M18" s="9" t="str">
        <f>VLOOKUP($A18,'containers '!$A:$AA,12,FALSE)</f>
        <v>Bovengronds</v>
      </c>
      <c r="N18" s="9">
        <f>VLOOKUP($A18,'containers '!$A:$AA,14,FALSE)</f>
        <v>0</v>
      </c>
      <c r="O18" s="9">
        <f>VLOOKUP($A18,'containers '!$A:$AA,15,FALSE)</f>
        <v>100</v>
      </c>
      <c r="P18" s="9" t="str">
        <f>VLOOKUP($A18,'containers '!$A:$AA,16,FALSE)</f>
        <v>SULBOV204</v>
      </c>
    </row>
    <row r="19" spans="1:16" x14ac:dyDescent="0.25">
      <c r="A19" s="9" t="s">
        <v>5885</v>
      </c>
      <c r="B19" s="9" t="str">
        <f>VLOOKUP(A19,'dump '!A:C,1,FALSE)</f>
        <v>BKC0054</v>
      </c>
      <c r="C19" s="9" t="str">
        <f>VLOOKUP(A19,'dump '!A:AF,2,FALSE)</f>
        <v>1382SZ1601</v>
      </c>
      <c r="D19" s="9">
        <f>VLOOKUP($A19,'dump '!$A:$AF,17,FALSE)</f>
        <v>52.313692000000003</v>
      </c>
      <c r="E19" s="9">
        <f>VLOOKUP($A19,'dump '!$A:$AF,18,FALSE)</f>
        <v>5.0383750000000003</v>
      </c>
      <c r="F19" s="9" t="str">
        <f>VLOOKUP(A19,'dump '!$A:$AF,11,FALSE)</f>
        <v>E. du Perronstraat</v>
      </c>
      <c r="G19" s="9" t="str">
        <f>VLOOKUP($A19,'dump '!$A:$AF,12,FALSE)</f>
        <v>16</v>
      </c>
      <c r="H19" s="9" t="str">
        <f>VLOOKUP($A19,'dump '!$A:$AF,13,FALSE)</f>
        <v>1382SZ</v>
      </c>
      <c r="I19" s="11" t="str">
        <f>VLOOKUP($A19,'dump '!$A:$AF,14,FALSE)</f>
        <v>Weesp</v>
      </c>
      <c r="J19" s="9">
        <f>VLOOKUP($A19,'dump '!$A:$AF,15,FALSE)</f>
        <v>5</v>
      </c>
      <c r="K19" s="9" t="str">
        <f>VLOOKUP($A19,'dump '!$A:$AF,3,FALSE)</f>
        <v>PMD</v>
      </c>
      <c r="L19" s="9" t="str">
        <f>VLOOKUP($A19,'dump '!$A:$AF,31,FALSE)</f>
        <v>3-haak</v>
      </c>
      <c r="M19" s="9" t="str">
        <f>VLOOKUP($A19,'containers '!$A:$AA,12,FALSE)</f>
        <v>Bovengronds</v>
      </c>
      <c r="N19" s="9">
        <f>VLOOKUP($A19,'containers '!$A:$AA,14,FALSE)</f>
        <v>0</v>
      </c>
      <c r="O19" s="9">
        <f>VLOOKUP($A19,'containers '!$A:$AA,15,FALSE)</f>
        <v>100</v>
      </c>
      <c r="P19" s="9" t="str">
        <f>VLOOKUP($A19,'containers '!$A:$AA,16,FALSE)</f>
        <v>HMIBOV2012</v>
      </c>
    </row>
    <row r="20" spans="1:16" x14ac:dyDescent="0.25">
      <c r="A20" s="9" t="s">
        <v>6085</v>
      </c>
      <c r="B20" s="9" t="str">
        <f>VLOOKUP(A20,'dump '!A:C,1,FALSE)</f>
        <v>BKC0056</v>
      </c>
      <c r="C20" s="9" t="str">
        <f>VLOOKUP(A20,'dump '!A:AF,2,FALSE)</f>
        <v>1231CN9601</v>
      </c>
      <c r="D20" s="9">
        <f>VLOOKUP($A20,'dump '!$A:$AF,17,FALSE)</f>
        <v>52.200870802674601</v>
      </c>
      <c r="E20" s="9">
        <f>VLOOKUP($A20,'dump '!$A:$AF,18,FALSE)</f>
        <v>5.1403514016467504</v>
      </c>
      <c r="F20" s="9" t="str">
        <f>VLOOKUP(A20,'dump '!$A:$AF,11,FALSE)</f>
        <v>Lindelaan</v>
      </c>
      <c r="G20" s="9" t="str">
        <f>VLOOKUP($A20,'dump '!$A:$AF,12,FALSE)</f>
        <v>96B</v>
      </c>
      <c r="H20" s="9" t="str">
        <f>VLOOKUP($A20,'dump '!$A:$AF,13,FALSE)</f>
        <v>1231CN</v>
      </c>
      <c r="I20" s="11" t="str">
        <f>VLOOKUP($A20,'dump '!$A:$AF,14,FALSE)</f>
        <v>Loosdrecht</v>
      </c>
      <c r="J20" s="9">
        <f>VLOOKUP($A20,'dump '!$A:$AF,15,FALSE)</f>
        <v>5</v>
      </c>
      <c r="K20" s="9" t="str">
        <f>VLOOKUP($A20,'dump '!$A:$AF,3,FALSE)</f>
        <v>PMD</v>
      </c>
      <c r="L20" s="9" t="str">
        <f>VLOOKUP($A20,'dump '!$A:$AF,31,FALSE)</f>
        <v>3-haak</v>
      </c>
      <c r="M20" s="9" t="str">
        <f>VLOOKUP($A20,'containers '!$A:$AA,12,FALSE)</f>
        <v>Bovengronds</v>
      </c>
      <c r="N20" s="9">
        <f>VLOOKUP($A20,'containers '!$A:$AA,14,FALSE)</f>
        <v>0</v>
      </c>
      <c r="O20" s="9">
        <f>VLOOKUP($A20,'containers '!$A:$AA,15,FALSE)</f>
        <v>100</v>
      </c>
      <c r="P20" s="9" t="str">
        <f>VLOOKUP($A20,'containers '!$A:$AA,16,FALSE)</f>
        <v>BAMBOV2012</v>
      </c>
    </row>
    <row r="21" spans="1:16" x14ac:dyDescent="0.25">
      <c r="A21" s="9" t="s">
        <v>6038</v>
      </c>
      <c r="B21" s="9" t="str">
        <f>VLOOKUP(A21,'dump '!A:C,1,FALSE)</f>
        <v>BKC0057</v>
      </c>
      <c r="C21" s="9" t="str">
        <f>VLOOKUP(A21,'dump '!A:AF,2,FALSE)</f>
        <v>1398XD101</v>
      </c>
      <c r="D21" s="9">
        <f>VLOOKUP($A21,'dump '!$A:$AF,17,FALSE)</f>
        <v>52.3306086915834</v>
      </c>
      <c r="E21" s="9">
        <f>VLOOKUP($A21,'dump '!$A:$AF,18,FALSE)</f>
        <v>5.0659876674937996</v>
      </c>
      <c r="F21" s="9" t="str">
        <f>VLOOKUP(A21,'dump '!$A:$AF,11,FALSE)</f>
        <v>Weesperweg</v>
      </c>
      <c r="G21" s="9" t="str">
        <f>VLOOKUP($A21,'dump '!$A:$AF,12,FALSE)</f>
        <v>1</v>
      </c>
      <c r="H21" s="9" t="str">
        <f>VLOOKUP($A21,'dump '!$A:$AF,13,FALSE)</f>
        <v>1398XD</v>
      </c>
      <c r="I21" s="11" t="str">
        <f>VLOOKUP($A21,'dump '!$A:$AF,14,FALSE)</f>
        <v>Muiden</v>
      </c>
      <c r="J21" s="9">
        <f>VLOOKUP($A21,'dump '!$A:$AF,15,FALSE)</f>
        <v>5</v>
      </c>
      <c r="K21" s="9" t="str">
        <f>VLOOKUP($A21,'dump '!$A:$AF,3,FALSE)</f>
        <v>PMD</v>
      </c>
      <c r="L21" s="9" t="str">
        <f>VLOOKUP($A21,'dump '!$A:$AF,31,FALSE)</f>
        <v>3-haak</v>
      </c>
      <c r="M21" s="9" t="str">
        <f>VLOOKUP($A21,'containers '!$A:$AA,12,FALSE)</f>
        <v>Bovengronds</v>
      </c>
      <c r="N21" s="9">
        <f>VLOOKUP($A21,'containers '!$A:$AA,14,FALSE)</f>
        <v>0</v>
      </c>
      <c r="O21" s="9">
        <f>VLOOKUP($A21,'containers '!$A:$AA,15,FALSE)</f>
        <v>100</v>
      </c>
      <c r="P21" s="9" t="str">
        <f>VLOOKUP($A21,'containers '!$A:$AA,16,FALSE)</f>
        <v>KLIBOV2010</v>
      </c>
    </row>
    <row r="22" spans="1:16" x14ac:dyDescent="0.25">
      <c r="A22" s="9" t="s">
        <v>5045</v>
      </c>
      <c r="B22" s="9" t="str">
        <f>VLOOKUP(A22,'dump '!A:C,1,FALSE)</f>
        <v>BKC0058</v>
      </c>
      <c r="C22" s="9" t="str">
        <f>VLOOKUP(A22,'dump '!A:AF,2,FALSE)</f>
        <v>1381BL4502</v>
      </c>
      <c r="D22" s="9">
        <f>VLOOKUP($A22,'dump '!$A:$AF,17,FALSE)</f>
        <v>52.30637566</v>
      </c>
      <c r="E22" s="9">
        <f>VLOOKUP($A22,'dump '!$A:$AF,18,FALSE)</f>
        <v>5.0401335899999999</v>
      </c>
      <c r="F22" s="9" t="str">
        <f>VLOOKUP(A22,'dump '!$A:$AF,11,FALSE)</f>
        <v>Achtergracht</v>
      </c>
      <c r="G22" s="9" t="str">
        <f>VLOOKUP($A22,'dump '!$A:$AF,12,FALSE)</f>
        <v>45</v>
      </c>
      <c r="H22" s="9" t="str">
        <f>VLOOKUP($A22,'dump '!$A:$AF,13,FALSE)</f>
        <v>1381BL</v>
      </c>
      <c r="I22" s="11" t="str">
        <f>VLOOKUP($A22,'dump '!$A:$AF,14,FALSE)</f>
        <v>Weesp</v>
      </c>
      <c r="J22" s="9">
        <f>VLOOKUP($A22,'dump '!$A:$AF,15,FALSE)</f>
        <v>3</v>
      </c>
      <c r="K22" s="9" t="str">
        <f>VLOOKUP($A22,'dump '!$A:$AF,3,FALSE)</f>
        <v>PMD</v>
      </c>
      <c r="L22" s="9" t="str">
        <f>VLOOKUP($A22,'dump '!$A:$AF,31,FALSE)</f>
        <v>3-haak</v>
      </c>
      <c r="M22" s="9" t="str">
        <f>VLOOKUP($A22,'containers '!$A:$AA,12,FALSE)</f>
        <v>Bovengronds</v>
      </c>
      <c r="N22" s="9">
        <f>VLOOKUP($A22,'containers '!$A:$AA,14,FALSE)</f>
        <v>0</v>
      </c>
      <c r="O22" s="9">
        <f>VLOOKUP($A22,'containers '!$A:$AA,15,FALSE)</f>
        <v>100</v>
      </c>
      <c r="P22" s="9" t="str">
        <f>VLOOKUP($A22,'containers '!$A:$AA,16,FALSE)</f>
        <v>SULBOV204</v>
      </c>
    </row>
    <row r="23" spans="1:16" x14ac:dyDescent="0.25">
      <c r="A23" s="9" t="s">
        <v>6119</v>
      </c>
      <c r="B23" s="9" t="str">
        <f>VLOOKUP(A23,'dump '!A:C,1,FALSE)</f>
        <v>BKC0059</v>
      </c>
      <c r="C23" s="9" t="str">
        <f>VLOOKUP(A23,'dump '!A:AF,2,FALSE)</f>
        <v>1218GW802</v>
      </c>
      <c r="D23" s="9">
        <f>VLOOKUP($A23,'dump '!$A:$AF,17,FALSE)</f>
        <v>52.271116999999997</v>
      </c>
      <c r="E23" s="9">
        <f>VLOOKUP($A23,'dump '!$A:$AF,18,FALSE)</f>
        <v>5.1382529999999997</v>
      </c>
      <c r="F23" s="9" t="str">
        <f>VLOOKUP(A23,'dump '!$A:$AF,11,FALSE)</f>
        <v>Zuidermeent</v>
      </c>
      <c r="G23" s="9" t="str">
        <f>VLOOKUP($A23,'dump '!$A:$AF,12,FALSE)</f>
        <v>8</v>
      </c>
      <c r="H23" s="9" t="str">
        <f>VLOOKUP($A23,'dump '!$A:$AF,13,FALSE)</f>
        <v>1218GW</v>
      </c>
      <c r="I23" s="11" t="str">
        <f>VLOOKUP($A23,'dump '!$A:$AF,14,FALSE)</f>
        <v>Hilversum</v>
      </c>
      <c r="J23" s="9">
        <f>VLOOKUP($A23,'dump '!$A:$AF,15,FALSE)</f>
        <v>5</v>
      </c>
      <c r="K23" s="9" t="str">
        <f>VLOOKUP($A23,'dump '!$A:$AF,3,FALSE)</f>
        <v>PMD</v>
      </c>
      <c r="L23" s="9" t="str">
        <f>VLOOKUP($A23,'dump '!$A:$AF,31,FALSE)</f>
        <v>3-haak</v>
      </c>
      <c r="M23" s="9" t="str">
        <f>VLOOKUP($A23,'containers '!$A:$AA,12,FALSE)</f>
        <v>Bovengronds</v>
      </c>
      <c r="N23" s="9">
        <f>VLOOKUP($A23,'containers '!$A:$AA,14,FALSE)</f>
        <v>0</v>
      </c>
      <c r="O23" s="9">
        <f>VLOOKUP($A23,'containers '!$A:$AA,15,FALSE)</f>
        <v>100</v>
      </c>
      <c r="P23" s="9" t="str">
        <f>VLOOKUP($A23,'containers '!$A:$AA,16,FALSE)</f>
        <v>BAMBOV2012</v>
      </c>
    </row>
    <row r="24" spans="1:16" x14ac:dyDescent="0.25">
      <c r="A24" s="9" t="s">
        <v>6040</v>
      </c>
      <c r="B24" s="9" t="str">
        <f>VLOOKUP(A24,'dump '!A:C,1,FALSE)</f>
        <v>BKC0061</v>
      </c>
      <c r="C24" s="9" t="str">
        <f>VLOOKUP(A24,'dump '!A:AF,2,FALSE)</f>
        <v>1403GA3401</v>
      </c>
      <c r="D24" s="9">
        <f>VLOOKUP($A24,'dump '!$A:$AF,17,FALSE)</f>
        <v>52.267935999999999</v>
      </c>
      <c r="E24" s="9">
        <f>VLOOKUP($A24,'dump '!$A:$AF,18,FALSE)</f>
        <v>5.1844099999999997</v>
      </c>
      <c r="F24" s="9" t="str">
        <f>VLOOKUP(A24,'dump '!$A:$AF,11,FALSE)</f>
        <v>Top Naefflaan</v>
      </c>
      <c r="G24" s="9" t="str">
        <f>VLOOKUP($A24,'dump '!$A:$AF,12,FALSE)</f>
        <v>34</v>
      </c>
      <c r="H24" s="9" t="str">
        <f>VLOOKUP($A24,'dump '!$A:$AF,13,FALSE)</f>
        <v>1403GA</v>
      </c>
      <c r="I24" s="11" t="str">
        <f>VLOOKUP($A24,'dump '!$A:$AF,14,FALSE)</f>
        <v>Bussum</v>
      </c>
      <c r="J24" s="9">
        <f>VLOOKUP($A24,'dump '!$A:$AF,15,FALSE)</f>
        <v>5</v>
      </c>
      <c r="K24" s="9" t="str">
        <f>VLOOKUP($A24,'dump '!$A:$AF,3,FALSE)</f>
        <v>PMD</v>
      </c>
      <c r="L24" s="9" t="str">
        <f>VLOOKUP($A24,'dump '!$A:$AF,31,FALSE)</f>
        <v>3-haak</v>
      </c>
      <c r="M24" s="9" t="str">
        <f>VLOOKUP($A24,'containers '!$A:$AA,12,FALSE)</f>
        <v>Bovengronds</v>
      </c>
      <c r="N24" s="9">
        <f>VLOOKUP($A24,'containers '!$A:$AA,14,FALSE)</f>
        <v>0</v>
      </c>
      <c r="O24" s="9">
        <f>VLOOKUP($A24,'containers '!$A:$AA,15,FALSE)</f>
        <v>100</v>
      </c>
      <c r="P24" s="9" t="str">
        <f>VLOOKUP($A24,'containers '!$A:$AA,16,FALSE)</f>
        <v>BAMBOV2012</v>
      </c>
    </row>
    <row r="25" spans="1:16" x14ac:dyDescent="0.25">
      <c r="A25" s="9" t="s">
        <v>5877</v>
      </c>
      <c r="B25" s="9" t="str">
        <f>VLOOKUP(A25,'dump '!A:C,1,FALSE)</f>
        <v>BKC0063</v>
      </c>
      <c r="C25" s="9" t="str">
        <f>VLOOKUP(A25,'dump '!A:AF,2,FALSE)</f>
        <v>1231XK201</v>
      </c>
      <c r="D25" s="9">
        <f>VLOOKUP($A25,'dump '!$A:$AF,17,FALSE)</f>
        <v>52.199382999999997</v>
      </c>
      <c r="E25" s="9">
        <f>VLOOKUP($A25,'dump '!$A:$AF,18,FALSE)</f>
        <v>5.1407870000000004</v>
      </c>
      <c r="F25" s="9" t="str">
        <f>VLOOKUP(A25,'dump '!$A:$AF,11,FALSE)</f>
        <v>Prinses Marijkestraat</v>
      </c>
      <c r="G25" s="9" t="str">
        <f>VLOOKUP($A25,'dump '!$A:$AF,12,FALSE)</f>
        <v>2</v>
      </c>
      <c r="H25" s="9" t="str">
        <f>VLOOKUP($A25,'dump '!$A:$AF,13,FALSE)</f>
        <v>1231XK</v>
      </c>
      <c r="I25" s="11" t="str">
        <f>VLOOKUP($A25,'dump '!$A:$AF,14,FALSE)</f>
        <v>Loosdrecht</v>
      </c>
      <c r="J25" s="9">
        <f>VLOOKUP($A25,'dump '!$A:$AF,15,FALSE)</f>
        <v>5</v>
      </c>
      <c r="K25" s="9" t="str">
        <f>VLOOKUP($A25,'dump '!$A:$AF,3,FALSE)</f>
        <v>PMD</v>
      </c>
      <c r="L25" s="9" t="str">
        <f>VLOOKUP($A25,'dump '!$A:$AF,31,FALSE)</f>
        <v>3-haak</v>
      </c>
      <c r="M25" s="9" t="str">
        <f>VLOOKUP($A25,'containers '!$A:$AA,12,FALSE)</f>
        <v>Bovengronds</v>
      </c>
      <c r="N25" s="9">
        <f>VLOOKUP($A25,'containers '!$A:$AA,14,FALSE)</f>
        <v>0</v>
      </c>
      <c r="O25" s="9">
        <f>VLOOKUP($A25,'containers '!$A:$AA,15,FALSE)</f>
        <v>100</v>
      </c>
      <c r="P25" s="9" t="str">
        <f>VLOOKUP($A25,'containers '!$A:$AA,16,FALSE)</f>
        <v>WTLBOV2011</v>
      </c>
    </row>
    <row r="26" spans="1:16" x14ac:dyDescent="0.25">
      <c r="A26" s="9" t="s">
        <v>5024</v>
      </c>
      <c r="B26" s="9" t="str">
        <f>VLOOKUP(A26,'dump '!A:C,1,FALSE)</f>
        <v>BKC0064</v>
      </c>
      <c r="C26" s="9" t="str">
        <f>VLOOKUP(A26,'dump '!A:AF,2,FALSE)</f>
        <v>1223KZ202</v>
      </c>
      <c r="D26" s="9">
        <f>VLOOKUP($A26,'dump '!$A:$AF,17,FALSE)</f>
        <v>52.225920000000002</v>
      </c>
      <c r="E26" s="9">
        <f>VLOOKUP($A26,'dump '!$A:$AF,18,FALSE)</f>
        <v>5.2040300000000004</v>
      </c>
      <c r="F26" s="9" t="str">
        <f>VLOOKUP(A26,'dump '!$A:$AF,11,FALSE)</f>
        <v>Cor Steijnstraat</v>
      </c>
      <c r="G26" s="9" t="str">
        <f>VLOOKUP($A26,'dump '!$A:$AF,12,FALSE)</f>
        <v>2</v>
      </c>
      <c r="H26" s="9" t="str">
        <f>VLOOKUP($A26,'dump '!$A:$AF,13,FALSE)</f>
        <v>1223KZ</v>
      </c>
      <c r="I26" s="11" t="str">
        <f>VLOOKUP($A26,'dump '!$A:$AF,14,FALSE)</f>
        <v>Hilversum</v>
      </c>
      <c r="J26" s="9">
        <f>VLOOKUP($A26,'dump '!$A:$AF,15,FALSE)</f>
        <v>3</v>
      </c>
      <c r="K26" s="9" t="str">
        <f>VLOOKUP($A26,'dump '!$A:$AF,3,FALSE)</f>
        <v>PMD</v>
      </c>
      <c r="L26" s="9" t="str">
        <f>VLOOKUP($A26,'dump '!$A:$AF,31,FALSE)</f>
        <v>3-haak</v>
      </c>
      <c r="M26" s="9" t="str">
        <f>VLOOKUP($A26,'containers '!$A:$AA,12,FALSE)</f>
        <v>Bovengronds</v>
      </c>
      <c r="N26" s="9">
        <f>VLOOKUP($A26,'containers '!$A:$AA,14,FALSE)</f>
        <v>0</v>
      </c>
      <c r="O26" s="9">
        <f>VLOOKUP($A26,'containers '!$A:$AA,15,FALSE)</f>
        <v>100</v>
      </c>
      <c r="P26" s="9" t="str">
        <f>VLOOKUP($A26,'containers '!$A:$AA,16,FALSE)</f>
        <v>BAMBOV2012</v>
      </c>
    </row>
    <row r="27" spans="1:16" x14ac:dyDescent="0.25">
      <c r="A27" s="9" t="s">
        <v>5506</v>
      </c>
      <c r="B27" s="9" t="str">
        <f>VLOOKUP(A27,'dump '!A:C,1,FALSE)</f>
        <v>BKC0065</v>
      </c>
      <c r="C27" s="9" t="str">
        <f>VLOOKUP(A27,'dump '!A:AF,2,FALSE)</f>
        <v>1401GP202</v>
      </c>
      <c r="D27" s="9">
        <f>VLOOKUP($A27,'dump '!$A:$AF,17,FALSE)</f>
        <v>52.283977</v>
      </c>
      <c r="E27" s="9">
        <f>VLOOKUP($A27,'dump '!$A:$AF,18,FALSE)</f>
        <v>5.1644949999999996</v>
      </c>
      <c r="F27" s="9" t="str">
        <f>VLOOKUP(A27,'dump '!$A:$AF,11,FALSE)</f>
        <v>De Nieuwe Vaart</v>
      </c>
      <c r="G27" s="9" t="str">
        <f>VLOOKUP($A27,'dump '!$A:$AF,12,FALSE)</f>
        <v>2</v>
      </c>
      <c r="H27" s="9" t="str">
        <f>VLOOKUP($A27,'dump '!$A:$AF,13,FALSE)</f>
        <v>1401GP</v>
      </c>
      <c r="I27" s="11" t="str">
        <f>VLOOKUP($A27,'dump '!$A:$AF,14,FALSE)</f>
        <v>Bussum</v>
      </c>
      <c r="J27" s="9">
        <f>VLOOKUP($A27,'dump '!$A:$AF,15,FALSE)</f>
        <v>3</v>
      </c>
      <c r="K27" s="9" t="str">
        <f>VLOOKUP($A27,'dump '!$A:$AF,3,FALSE)</f>
        <v>PMD</v>
      </c>
      <c r="L27" s="9" t="str">
        <f>VLOOKUP($A27,'dump '!$A:$AF,31,FALSE)</f>
        <v>3-haak</v>
      </c>
      <c r="M27" s="9" t="str">
        <f>VLOOKUP($A27,'containers '!$A:$AA,12,FALSE)</f>
        <v>Bovengronds</v>
      </c>
      <c r="N27" s="9">
        <f>VLOOKUP($A27,'containers '!$A:$AA,14,FALSE)</f>
        <v>0</v>
      </c>
      <c r="O27" s="9">
        <f>VLOOKUP($A27,'containers '!$A:$AA,15,FALSE)</f>
        <v>100</v>
      </c>
      <c r="P27" s="9" t="str">
        <f>VLOOKUP($A27,'containers '!$A:$AA,16,FALSE)</f>
        <v>BAMBOV2012</v>
      </c>
    </row>
    <row r="28" spans="1:16" x14ac:dyDescent="0.25">
      <c r="A28" s="9" t="s">
        <v>6026</v>
      </c>
      <c r="B28" s="9" t="str">
        <f>VLOOKUP(A28,'dump '!A:C,1,FALSE)</f>
        <v>BKC0066</v>
      </c>
      <c r="C28" s="9" t="str">
        <f>VLOOKUP(A28,'dump '!A:AF,2,FALSE)</f>
        <v>1382CT901</v>
      </c>
      <c r="D28" s="9">
        <f>VLOOKUP($A28,'dump '!$A:$AF,17,FALSE)</f>
        <v>52.310620999999998</v>
      </c>
      <c r="E28" s="9">
        <f>VLOOKUP($A28,'dump '!$A:$AF,18,FALSE)</f>
        <v>5.0325230000000003</v>
      </c>
      <c r="F28" s="9" t="str">
        <f>VLOOKUP(A28,'dump '!$A:$AF,11,FALSE)</f>
        <v>Lageweyselaan</v>
      </c>
      <c r="G28" s="9" t="str">
        <f>VLOOKUP($A28,'dump '!$A:$AF,12,FALSE)</f>
        <v>9</v>
      </c>
      <c r="H28" s="9" t="str">
        <f>VLOOKUP($A28,'dump '!$A:$AF,13,FALSE)</f>
        <v>1382CT</v>
      </c>
      <c r="I28" s="11" t="str">
        <f>VLOOKUP($A28,'dump '!$A:$AF,14,FALSE)</f>
        <v>Weesp</v>
      </c>
      <c r="J28" s="9">
        <f>VLOOKUP($A28,'dump '!$A:$AF,15,FALSE)</f>
        <v>5</v>
      </c>
      <c r="K28" s="9" t="str">
        <f>VLOOKUP($A28,'dump '!$A:$AF,3,FALSE)</f>
        <v>PMD</v>
      </c>
      <c r="L28" s="9" t="str">
        <f>VLOOKUP($A28,'dump '!$A:$AF,31,FALSE)</f>
        <v>3-haak</v>
      </c>
      <c r="M28" s="9" t="str">
        <f>VLOOKUP($A28,'containers '!$A:$AA,12,FALSE)</f>
        <v>Bovengronds</v>
      </c>
      <c r="N28" s="9">
        <f>VLOOKUP($A28,'containers '!$A:$AA,14,FALSE)</f>
        <v>0</v>
      </c>
      <c r="O28" s="9">
        <f>VLOOKUP($A28,'containers '!$A:$AA,15,FALSE)</f>
        <v>100</v>
      </c>
      <c r="P28" s="9" t="str">
        <f>VLOOKUP($A28,'containers '!$A:$AA,16,FALSE)</f>
        <v>ECOBOV2021</v>
      </c>
    </row>
    <row r="29" spans="1:16" x14ac:dyDescent="0.25">
      <c r="A29" s="9" t="s">
        <v>5893</v>
      </c>
      <c r="B29" s="9" t="str">
        <f>VLOOKUP(A29,'dump '!A:C,1,FALSE)</f>
        <v>BKC0068</v>
      </c>
      <c r="C29" s="9" t="str">
        <f>VLOOKUP(A29,'dump '!A:AF,2,FALSE)</f>
        <v>1382EA101</v>
      </c>
      <c r="D29" s="9">
        <f>VLOOKUP($A29,'dump '!$A:$AF,17,FALSE)</f>
        <v>52.311684999999997</v>
      </c>
      <c r="E29" s="9">
        <f>VLOOKUP($A29,'dump '!$A:$AF,18,FALSE)</f>
        <v>5.0330079999999997</v>
      </c>
      <c r="F29" s="9" t="str">
        <f>VLOOKUP(A29,'dump '!$A:$AF,11,FALSE)</f>
        <v>Boternesserstraat</v>
      </c>
      <c r="G29" s="9" t="str">
        <f>VLOOKUP($A29,'dump '!$A:$AF,12,FALSE)</f>
        <v>1A</v>
      </c>
      <c r="H29" s="9" t="str">
        <f>VLOOKUP($A29,'dump '!$A:$AF,13,FALSE)</f>
        <v>1382EA</v>
      </c>
      <c r="I29" s="11" t="str">
        <f>VLOOKUP($A29,'dump '!$A:$AF,14,FALSE)</f>
        <v>Weesp</v>
      </c>
      <c r="J29" s="9">
        <f>VLOOKUP($A29,'dump '!$A:$AF,15,FALSE)</f>
        <v>5</v>
      </c>
      <c r="K29" s="9" t="str">
        <f>VLOOKUP($A29,'dump '!$A:$AF,3,FALSE)</f>
        <v>PMD</v>
      </c>
      <c r="L29" s="9" t="str">
        <f>VLOOKUP($A29,'dump '!$A:$AF,31,FALSE)</f>
        <v>3-haak</v>
      </c>
      <c r="M29" s="9" t="str">
        <f>VLOOKUP($A29,'containers '!$A:$AA,12,FALSE)</f>
        <v>Bovengronds</v>
      </c>
      <c r="N29" s="9">
        <f>VLOOKUP($A29,'containers '!$A:$AA,14,FALSE)</f>
        <v>5</v>
      </c>
      <c r="O29" s="9">
        <f>VLOOKUP($A29,'containers '!$A:$AA,15,FALSE)</f>
        <v>100</v>
      </c>
      <c r="P29" s="9" t="str">
        <f>VLOOKUP($A29,'containers '!$A:$AA,16,FALSE)</f>
        <v>ECOBOV2021</v>
      </c>
    </row>
    <row r="30" spans="1:16" x14ac:dyDescent="0.25">
      <c r="A30" s="9" t="s">
        <v>6054</v>
      </c>
      <c r="B30" s="9" t="str">
        <f>VLOOKUP(A30,'dump '!A:C,1,FALSE)</f>
        <v>BKC0069</v>
      </c>
      <c r="C30" s="9" t="str">
        <f>VLOOKUP(A30,'dump '!A:AF,2,FALSE)</f>
        <v>1403GA3402</v>
      </c>
      <c r="D30" s="9">
        <f>VLOOKUP($A30,'dump '!$A:$AF,17,FALSE)</f>
        <v>52.267935999999999</v>
      </c>
      <c r="E30" s="9">
        <f>VLOOKUP($A30,'dump '!$A:$AF,18,FALSE)</f>
        <v>5.1844099999999997</v>
      </c>
      <c r="F30" s="9" t="str">
        <f>VLOOKUP(A30,'dump '!$A:$AF,11,FALSE)</f>
        <v>Top Naefflaan</v>
      </c>
      <c r="G30" s="9" t="str">
        <f>VLOOKUP($A30,'dump '!$A:$AF,12,FALSE)</f>
        <v>34</v>
      </c>
      <c r="H30" s="9" t="str">
        <f>VLOOKUP($A30,'dump '!$A:$AF,13,FALSE)</f>
        <v>1403GA</v>
      </c>
      <c r="I30" s="11" t="str">
        <f>VLOOKUP($A30,'dump '!$A:$AF,14,FALSE)</f>
        <v>Bussum</v>
      </c>
      <c r="J30" s="9">
        <f>VLOOKUP($A30,'dump '!$A:$AF,15,FALSE)</f>
        <v>5</v>
      </c>
      <c r="K30" s="9" t="str">
        <f>VLOOKUP($A30,'dump '!$A:$AF,3,FALSE)</f>
        <v>PMD</v>
      </c>
      <c r="L30" s="9" t="str">
        <f>VLOOKUP($A30,'dump '!$A:$AF,31,FALSE)</f>
        <v>3-haak</v>
      </c>
      <c r="M30" s="9" t="str">
        <f>VLOOKUP($A30,'containers '!$A:$AA,12,FALSE)</f>
        <v>Bovengronds</v>
      </c>
      <c r="N30" s="9">
        <f>VLOOKUP($A30,'containers '!$A:$AA,14,FALSE)</f>
        <v>0</v>
      </c>
      <c r="O30" s="9">
        <f>VLOOKUP($A30,'containers '!$A:$AA,15,FALSE)</f>
        <v>100</v>
      </c>
      <c r="P30" s="9" t="str">
        <f>VLOOKUP($A30,'containers '!$A:$AA,16,FALSE)</f>
        <v>BAMBOV2012</v>
      </c>
    </row>
    <row r="31" spans="1:16" x14ac:dyDescent="0.25">
      <c r="A31" s="9" t="s">
        <v>46</v>
      </c>
      <c r="B31" s="9" t="str">
        <f>VLOOKUP(A31,'dump '!A:C,1,FALSE)</f>
        <v>BKC0070</v>
      </c>
      <c r="C31" s="9" t="str">
        <f>VLOOKUP(A31,'dump '!A:AF,2,FALSE)</f>
        <v>1412GV702</v>
      </c>
      <c r="D31" s="9">
        <f>VLOOKUP($A31,'dump '!$A:$AF,17,FALSE)</f>
        <v>52.285592999999999</v>
      </c>
      <c r="E31" s="9">
        <f>VLOOKUP($A31,'dump '!$A:$AF,18,FALSE)</f>
        <v>5.160914</v>
      </c>
      <c r="F31" s="9" t="str">
        <f>VLOOKUP(A31,'dump '!$A:$AF,11,FALSE)</f>
        <v>Lambertus Hortensiuslaan</v>
      </c>
      <c r="G31" s="9" t="str">
        <f>VLOOKUP($A31,'dump '!$A:$AF,12,FALSE)</f>
        <v>7</v>
      </c>
      <c r="H31" s="9" t="str">
        <f>VLOOKUP($A31,'dump '!$A:$AF,13,FALSE)</f>
        <v>1412GV</v>
      </c>
      <c r="I31" s="11" t="str">
        <f>VLOOKUP($A31,'dump '!$A:$AF,14,FALSE)</f>
        <v>Naarden</v>
      </c>
      <c r="J31" s="9">
        <f>VLOOKUP($A31,'dump '!$A:$AF,15,FALSE)</f>
        <v>5</v>
      </c>
      <c r="K31" s="9" t="str">
        <f>VLOOKUP($A31,'dump '!$A:$AF,3,FALSE)</f>
        <v>PMD</v>
      </c>
      <c r="L31" s="9" t="str">
        <f>VLOOKUP($A31,'dump '!$A:$AF,31,FALSE)</f>
        <v>3-haak</v>
      </c>
      <c r="M31" s="9" t="str">
        <f>VLOOKUP($A31,'containers '!$A:$AA,12,FALSE)</f>
        <v>Bovengronds</v>
      </c>
      <c r="N31" s="9">
        <f>VLOOKUP($A31,'containers '!$A:$AA,14,FALSE)</f>
        <v>0</v>
      </c>
      <c r="O31" s="9">
        <f>VLOOKUP($A31,'containers '!$A:$AA,15,FALSE)</f>
        <v>100</v>
      </c>
      <c r="P31" s="9" t="str">
        <f>VLOOKUP($A31,'containers '!$A:$AA,16,FALSE)</f>
        <v>KLIBOV2010</v>
      </c>
    </row>
    <row r="32" spans="1:16" x14ac:dyDescent="0.25">
      <c r="A32" s="9" t="s">
        <v>6017</v>
      </c>
      <c r="B32" s="9" t="str">
        <f>VLOOKUP(A32,'dump '!A:C,1,FALSE)</f>
        <v>BKC0081</v>
      </c>
      <c r="C32" s="9" t="str">
        <f>VLOOKUP(A32,'dump '!A:AF,2,FALSE)</f>
        <v>1251MA501</v>
      </c>
      <c r="D32" s="9">
        <f>VLOOKUP($A32,'dump '!$A:$AF,17,FALSE)</f>
        <v>52.254689999999997</v>
      </c>
      <c r="E32" s="9">
        <f>VLOOKUP($A32,'dump '!$A:$AF,18,FALSE)</f>
        <v>5.2290999999999999</v>
      </c>
      <c r="F32" s="9" t="str">
        <f>VLOOKUP(A32,'dump '!$A:$AF,11,FALSE)</f>
        <v>Plein 1945</v>
      </c>
      <c r="G32" s="9" t="str">
        <f>VLOOKUP($A32,'dump '!$A:$AF,12,FALSE)</f>
        <v>5</v>
      </c>
      <c r="H32" s="9" t="str">
        <f>VLOOKUP($A32,'dump '!$A:$AF,13,FALSE)</f>
        <v>1251MA</v>
      </c>
      <c r="I32" s="11" t="str">
        <f>VLOOKUP($A32,'dump '!$A:$AF,14,FALSE)</f>
        <v>Laren</v>
      </c>
      <c r="J32" s="9">
        <f>VLOOKUP($A32,'dump '!$A:$AF,15,FALSE)</f>
        <v>5</v>
      </c>
      <c r="K32" s="9" t="str">
        <f>VLOOKUP($A32,'dump '!$A:$AF,3,FALSE)</f>
        <v>PMD</v>
      </c>
      <c r="L32" s="9" t="str">
        <f>VLOOKUP($A32,'dump '!$A:$AF,31,FALSE)</f>
        <v>3-haak</v>
      </c>
      <c r="M32" s="9" t="str">
        <f>VLOOKUP($A32,'containers '!$A:$AA,12,FALSE)</f>
        <v>Bovengronds</v>
      </c>
      <c r="N32" s="9">
        <f>VLOOKUP($A32,'containers '!$A:$AA,14,FALSE)</f>
        <v>0</v>
      </c>
      <c r="O32" s="9">
        <f>VLOOKUP($A32,'containers '!$A:$AA,15,FALSE)</f>
        <v>100</v>
      </c>
      <c r="P32" s="9" t="str">
        <f>VLOOKUP($A32,'containers '!$A:$AA,16,FALSE)</f>
        <v>ECOBOV2022</v>
      </c>
    </row>
    <row r="33" spans="1:16" x14ac:dyDescent="0.25">
      <c r="A33" s="9" t="s">
        <v>3087</v>
      </c>
      <c r="B33" s="9" t="str">
        <f>VLOOKUP(A33,'dump '!A:C,1,FALSE)</f>
        <v>BO051</v>
      </c>
      <c r="C33" s="9" t="str">
        <f>VLOOKUP(A33,'dump '!A:AF,2,FALSE)</f>
        <v>1406TX901</v>
      </c>
      <c r="D33" s="9">
        <f>VLOOKUP($A33,'dump '!$A:$AF,17,FALSE)</f>
        <v>52.262913272764798</v>
      </c>
      <c r="E33" s="9">
        <f>VLOOKUP($A33,'dump '!$A:$AF,18,FALSE)</f>
        <v>5.1467317063409297</v>
      </c>
      <c r="F33" s="9" t="str">
        <f>VLOOKUP(A33,'dump '!$A:$AF,11,FALSE)</f>
        <v>Waldenlaan</v>
      </c>
      <c r="G33" s="9" t="str">
        <f>VLOOKUP($A33,'dump '!$A:$AF,12,FALSE)</f>
        <v>9</v>
      </c>
      <c r="H33" s="9" t="str">
        <f>VLOOKUP($A33,'dump '!$A:$AF,13,FALSE)</f>
        <v>1406TX</v>
      </c>
      <c r="I33" s="11" t="str">
        <f>VLOOKUP($A33,'dump '!$A:$AF,14,FALSE)</f>
        <v>Bussum</v>
      </c>
      <c r="J33" s="9">
        <f>VLOOKUP($A33,'dump '!$A:$AF,15,FALSE)</f>
        <v>5</v>
      </c>
      <c r="K33" s="9" t="str">
        <f>VLOOKUP($A33,'dump '!$A:$AF,3,FALSE)</f>
        <v>GFT</v>
      </c>
      <c r="L33" s="9" t="str">
        <f>VLOOKUP($A33,'dump '!$A:$AF,31,FALSE)</f>
        <v>3-haak</v>
      </c>
      <c r="M33" s="9" t="str">
        <f>VLOOKUP($A33,'containers '!$A:$AA,12,FALSE)</f>
        <v>Ondergronds</v>
      </c>
      <c r="N33" s="9">
        <f>VLOOKUP($A33,'containers '!$A:$AA,14,FALSE)</f>
        <v>80</v>
      </c>
      <c r="O33" s="9">
        <f>VLOOKUP($A33,'containers '!$A:$AA,15,FALSE)</f>
        <v>100</v>
      </c>
      <c r="P33" s="9" t="str">
        <f>VLOOKUP($A33,'containers '!$A:$AA,16,FALSE)</f>
        <v>HMISOL2016</v>
      </c>
    </row>
    <row r="34" spans="1:16" x14ac:dyDescent="0.25">
      <c r="A34" s="9" t="s">
        <v>2868</v>
      </c>
      <c r="B34" s="9" t="str">
        <f>VLOOKUP(A34,'dump '!A:C,1,FALSE)</f>
        <v>BO053</v>
      </c>
      <c r="C34" s="9" t="str">
        <f>VLOOKUP(A34,'dump '!A:AF,2,FALSE)</f>
        <v>1411PC2702</v>
      </c>
      <c r="D34" s="9">
        <f>VLOOKUP($A34,'dump '!$A:$AF,17,FALSE)</f>
        <v>52.294847401839</v>
      </c>
      <c r="E34" s="9">
        <f>VLOOKUP($A34,'dump '!$A:$AF,18,FALSE)</f>
        <v>5.1586767565507099</v>
      </c>
      <c r="F34" s="9" t="str">
        <f>VLOOKUP(A34,'dump '!$A:$AF,11,FALSE)</f>
        <v>Westwalstraat</v>
      </c>
      <c r="G34" s="9" t="str">
        <f>VLOOKUP($A34,'dump '!$A:$AF,12,FALSE)</f>
        <v>27</v>
      </c>
      <c r="H34" s="9" t="str">
        <f>VLOOKUP($A34,'dump '!$A:$AF,13,FALSE)</f>
        <v>1411PC</v>
      </c>
      <c r="I34" s="11" t="str">
        <f>VLOOKUP($A34,'dump '!$A:$AF,14,FALSE)</f>
        <v>Naarden</v>
      </c>
      <c r="J34" s="9">
        <f>VLOOKUP($A34,'dump '!$A:$AF,15,FALSE)</f>
        <v>5</v>
      </c>
      <c r="K34" s="9" t="str">
        <f>VLOOKUP($A34,'dump '!$A:$AF,3,FALSE)</f>
        <v>GFT</v>
      </c>
      <c r="L34" s="9" t="str">
        <f>VLOOKUP($A34,'dump '!$A:$AF,31,FALSE)</f>
        <v>3-haak</v>
      </c>
      <c r="M34" s="9" t="str">
        <f>VLOOKUP($A34,'containers '!$A:$AA,12,FALSE)</f>
        <v>Ondergronds</v>
      </c>
      <c r="N34" s="9">
        <f>VLOOKUP($A34,'containers '!$A:$AA,14,FALSE)</f>
        <v>80</v>
      </c>
      <c r="O34" s="9">
        <f>VLOOKUP($A34,'containers '!$A:$AA,15,FALSE)</f>
        <v>100</v>
      </c>
      <c r="P34" s="9" t="str">
        <f>VLOOKUP($A34,'containers '!$A:$AA,16,FALSE)</f>
        <v>HMISOL2017</v>
      </c>
    </row>
    <row r="35" spans="1:16" x14ac:dyDescent="0.25">
      <c r="A35" s="9" t="s">
        <v>2881</v>
      </c>
      <c r="B35" s="9" t="str">
        <f>VLOOKUP(A35,'dump '!A:C,1,FALSE)</f>
        <v>BO054</v>
      </c>
      <c r="C35" s="9" t="str">
        <f>VLOOKUP(A35,'dump '!A:AF,2,FALSE)</f>
        <v>1411RZ501</v>
      </c>
      <c r="D35" s="9">
        <f>VLOOKUP($A35,'dump '!$A:$AF,17,FALSE)</f>
        <v>52.296529398348497</v>
      </c>
      <c r="E35" s="9">
        <f>VLOOKUP($A35,'dump '!$A:$AF,18,FALSE)</f>
        <v>5.1596779748845503</v>
      </c>
      <c r="F35" s="9" t="str">
        <f>VLOOKUP(A35,'dump '!$A:$AF,11,FALSE)</f>
        <v>Kooltjesbuurt</v>
      </c>
      <c r="G35" s="9" t="str">
        <f>VLOOKUP($A35,'dump '!$A:$AF,12,FALSE)</f>
        <v>5</v>
      </c>
      <c r="H35" s="9" t="str">
        <f>VLOOKUP($A35,'dump '!$A:$AF,13,FALSE)</f>
        <v>1411RZ</v>
      </c>
      <c r="I35" s="11" t="str">
        <f>VLOOKUP($A35,'dump '!$A:$AF,14,FALSE)</f>
        <v>Naarden</v>
      </c>
      <c r="J35" s="9">
        <f>VLOOKUP($A35,'dump '!$A:$AF,15,FALSE)</f>
        <v>5</v>
      </c>
      <c r="K35" s="9" t="str">
        <f>VLOOKUP($A35,'dump '!$A:$AF,3,FALSE)</f>
        <v>GFT</v>
      </c>
      <c r="L35" s="9" t="str">
        <f>VLOOKUP($A35,'dump '!$A:$AF,31,FALSE)</f>
        <v>3-haak</v>
      </c>
      <c r="M35" s="9" t="str">
        <f>VLOOKUP($A35,'containers '!$A:$AA,12,FALSE)</f>
        <v>Ondergronds</v>
      </c>
      <c r="N35" s="9">
        <f>VLOOKUP($A35,'containers '!$A:$AA,14,FALSE)</f>
        <v>80</v>
      </c>
      <c r="O35" s="9">
        <f>VLOOKUP($A35,'containers '!$A:$AA,15,FALSE)</f>
        <v>100</v>
      </c>
      <c r="P35" s="9" t="str">
        <f>VLOOKUP($A35,'containers '!$A:$AA,16,FALSE)</f>
        <v>HMISOL2017</v>
      </c>
    </row>
    <row r="36" spans="1:16" x14ac:dyDescent="0.25">
      <c r="A36" s="9" t="s">
        <v>2651</v>
      </c>
      <c r="B36" s="9" t="str">
        <f>VLOOKUP(A36,'dump '!A:C,1,FALSE)</f>
        <v>BO055</v>
      </c>
      <c r="C36" s="9" t="str">
        <f>VLOOKUP(A36,'dump '!A:AF,2,FALSE)</f>
        <v>1398GA101</v>
      </c>
      <c r="D36" s="9">
        <f>VLOOKUP($A36,'dump '!$A:$AF,17,FALSE)</f>
        <v>52.331080441411899</v>
      </c>
      <c r="E36" s="9">
        <f>VLOOKUP($A36,'dump '!$A:$AF,18,FALSE)</f>
        <v>5.0713015347766399</v>
      </c>
      <c r="F36" s="9" t="str">
        <f>VLOOKUP(A36,'dump '!$A:$AF,11,FALSE)</f>
        <v>Ton Kootsingel</v>
      </c>
      <c r="G36" s="9" t="str">
        <f>VLOOKUP($A36,'dump '!$A:$AF,12,FALSE)</f>
        <v>1</v>
      </c>
      <c r="H36" s="9" t="str">
        <f>VLOOKUP($A36,'dump '!$A:$AF,13,FALSE)</f>
        <v>1398GA</v>
      </c>
      <c r="I36" s="11" t="str">
        <f>VLOOKUP($A36,'dump '!$A:$AF,14,FALSE)</f>
        <v>Muiden</v>
      </c>
      <c r="J36" s="9">
        <f>VLOOKUP($A36,'dump '!$A:$AF,15,FALSE)</f>
        <v>5</v>
      </c>
      <c r="K36" s="9" t="str">
        <f>VLOOKUP($A36,'dump '!$A:$AF,3,FALSE)</f>
        <v>GFT</v>
      </c>
      <c r="L36" s="9" t="str">
        <f>VLOOKUP($A36,'dump '!$A:$AF,31,FALSE)</f>
        <v>3-haak</v>
      </c>
      <c r="M36" s="9" t="str">
        <f>VLOOKUP($A36,'containers '!$A:$AA,12,FALSE)</f>
        <v>Ondergronds</v>
      </c>
      <c r="N36" s="9">
        <f>VLOOKUP($A36,'containers '!$A:$AA,14,FALSE)</f>
        <v>80</v>
      </c>
      <c r="O36" s="9">
        <f>VLOOKUP($A36,'containers '!$A:$AA,15,FALSE)</f>
        <v>100</v>
      </c>
      <c r="P36" s="9" t="str">
        <f>VLOOKUP($A36,'containers '!$A:$AA,16,FALSE)</f>
        <v>HMISOL2017</v>
      </c>
    </row>
    <row r="37" spans="1:16" x14ac:dyDescent="0.25">
      <c r="A37" s="9" t="s">
        <v>3539</v>
      </c>
      <c r="B37" s="9" t="str">
        <f>VLOOKUP(A37,'dump '!A:C,1,FALSE)</f>
        <v>BO056</v>
      </c>
      <c r="C37" s="9" t="str">
        <f>VLOOKUP(A37,'dump '!A:AF,2,FALSE)</f>
        <v>1211GJ4101</v>
      </c>
      <c r="D37" s="9">
        <f>VLOOKUP($A37,'dump '!$A:$AF,17,FALSE)</f>
        <v>52.224592426840402</v>
      </c>
      <c r="E37" s="9">
        <f>VLOOKUP($A37,'dump '!$A:$AF,18,FALSE)</f>
        <v>5.1818245556253801</v>
      </c>
      <c r="F37" s="9" t="str">
        <f>VLOOKUP(A37,'dump '!$A:$AF,11,FALSE)</f>
        <v>Prins Bernhardstraat</v>
      </c>
      <c r="G37" s="9" t="str">
        <f>VLOOKUP($A37,'dump '!$A:$AF,12,FALSE)</f>
        <v>41</v>
      </c>
      <c r="H37" s="9" t="str">
        <f>VLOOKUP($A37,'dump '!$A:$AF,13,FALSE)</f>
        <v>1211GJ</v>
      </c>
      <c r="I37" s="11" t="str">
        <f>VLOOKUP($A37,'dump '!$A:$AF,14,FALSE)</f>
        <v>Hilversum</v>
      </c>
      <c r="J37" s="9">
        <f>VLOOKUP($A37,'dump '!$A:$AF,15,FALSE)</f>
        <v>5</v>
      </c>
      <c r="K37" s="9" t="str">
        <f>VLOOKUP($A37,'dump '!$A:$AF,3,FALSE)</f>
        <v>GFT</v>
      </c>
      <c r="L37" s="9" t="str">
        <f>VLOOKUP($A37,'dump '!$A:$AF,31,FALSE)</f>
        <v>3-haak</v>
      </c>
      <c r="M37" s="9" t="str">
        <f>VLOOKUP($A37,'containers '!$A:$AA,12,FALSE)</f>
        <v>Ondergronds</v>
      </c>
      <c r="N37" s="9">
        <f>VLOOKUP($A37,'containers '!$A:$AA,14,FALSE)</f>
        <v>80</v>
      </c>
      <c r="O37" s="9">
        <f>VLOOKUP($A37,'containers '!$A:$AA,15,FALSE)</f>
        <v>100</v>
      </c>
      <c r="P37" s="9" t="str">
        <f>VLOOKUP($A37,'containers '!$A:$AA,16,FALSE)</f>
        <v>BAMRUB2014</v>
      </c>
    </row>
    <row r="38" spans="1:16" x14ac:dyDescent="0.25">
      <c r="A38" s="9" t="s">
        <v>3114</v>
      </c>
      <c r="B38" s="9" t="str">
        <f>VLOOKUP(A38,'dump '!A:C,1,FALSE)</f>
        <v>BO057</v>
      </c>
      <c r="C38" s="9" t="str">
        <f>VLOOKUP(A38,'dump '!A:AF,2,FALSE)</f>
        <v>1403RE5801</v>
      </c>
      <c r="D38" s="9">
        <f>VLOOKUP($A38,'dump '!$A:$AF,17,FALSE)</f>
        <v>52.2635443881641</v>
      </c>
      <c r="E38" s="9">
        <f>VLOOKUP($A38,'dump '!$A:$AF,18,FALSE)</f>
        <v>5.1702043879825297</v>
      </c>
      <c r="F38" s="9" t="str">
        <f>VLOOKUP(A38,'dump '!$A:$AF,11,FALSE)</f>
        <v>Beeklaan</v>
      </c>
      <c r="G38" s="9" t="str">
        <f>VLOOKUP($A38,'dump '!$A:$AF,12,FALSE)</f>
        <v>58</v>
      </c>
      <c r="H38" s="9" t="str">
        <f>VLOOKUP($A38,'dump '!$A:$AF,13,FALSE)</f>
        <v>1403RE</v>
      </c>
      <c r="I38" s="11" t="str">
        <f>VLOOKUP($A38,'dump '!$A:$AF,14,FALSE)</f>
        <v>Bussum</v>
      </c>
      <c r="J38" s="9">
        <f>VLOOKUP($A38,'dump '!$A:$AF,15,FALSE)</f>
        <v>5</v>
      </c>
      <c r="K38" s="9" t="str">
        <f>VLOOKUP($A38,'dump '!$A:$AF,3,FALSE)</f>
        <v>GFT</v>
      </c>
      <c r="L38" s="9" t="str">
        <f>VLOOKUP($A38,'dump '!$A:$AF,31,FALSE)</f>
        <v>3-haak</v>
      </c>
      <c r="M38" s="9" t="str">
        <f>VLOOKUP($A38,'containers '!$A:$AA,12,FALSE)</f>
        <v>Ondergronds</v>
      </c>
      <c r="N38" s="9">
        <f>VLOOKUP($A38,'containers '!$A:$AA,14,FALSE)</f>
        <v>80</v>
      </c>
      <c r="O38" s="9">
        <f>VLOOKUP($A38,'containers '!$A:$AA,15,FALSE)</f>
        <v>100</v>
      </c>
      <c r="P38" s="9" t="str">
        <f>VLOOKUP($A38,'containers '!$A:$AA,16,FALSE)</f>
        <v>HMISOL2016</v>
      </c>
    </row>
    <row r="39" spans="1:16" x14ac:dyDescent="0.25">
      <c r="A39" s="9" t="s">
        <v>3082</v>
      </c>
      <c r="B39" s="9" t="str">
        <f>VLOOKUP(A39,'dump '!A:C,1,FALSE)</f>
        <v>BO058</v>
      </c>
      <c r="C39" s="9" t="str">
        <f>VLOOKUP(A39,'dump '!A:AF,2,FALSE)</f>
        <v>1211RZ7401</v>
      </c>
      <c r="D39" s="9">
        <f>VLOOKUP($A39,'dump '!$A:$AF,17,FALSE)</f>
        <v>52.222751000000002</v>
      </c>
      <c r="E39" s="9">
        <f>VLOOKUP($A39,'dump '!$A:$AF,18,FALSE)</f>
        <v>5.1726349999999996</v>
      </c>
      <c r="F39" s="9" t="str">
        <f>VLOOKUP(A39,'dump '!$A:$AF,11,FALSE)</f>
        <v>Brinkweg</v>
      </c>
      <c r="G39" s="9" t="str">
        <f>VLOOKUP($A39,'dump '!$A:$AF,12,FALSE)</f>
        <v>74</v>
      </c>
      <c r="H39" s="9" t="str">
        <f>VLOOKUP($A39,'dump '!$A:$AF,13,FALSE)</f>
        <v>1211RZ</v>
      </c>
      <c r="I39" s="11" t="str">
        <f>VLOOKUP($A39,'dump '!$A:$AF,14,FALSE)</f>
        <v>Hilversum</v>
      </c>
      <c r="J39" s="9">
        <f>VLOOKUP($A39,'dump '!$A:$AF,15,FALSE)</f>
        <v>5</v>
      </c>
      <c r="K39" s="9" t="str">
        <f>VLOOKUP($A39,'dump '!$A:$AF,3,FALSE)</f>
        <v>GFT</v>
      </c>
      <c r="L39" s="9" t="str">
        <f>VLOOKUP($A39,'dump '!$A:$AF,31,FALSE)</f>
        <v>3-haak</v>
      </c>
      <c r="M39" s="9" t="str">
        <f>VLOOKUP($A39,'containers '!$A:$AA,12,FALSE)</f>
        <v>Ondergronds</v>
      </c>
      <c r="N39" s="9">
        <f>VLOOKUP($A39,'containers '!$A:$AA,14,FALSE)</f>
        <v>80</v>
      </c>
      <c r="O39" s="9">
        <f>VLOOKUP($A39,'containers '!$A:$AA,15,FALSE)</f>
        <v>100</v>
      </c>
      <c r="P39" s="9" t="str">
        <f>VLOOKUP($A39,'containers '!$A:$AA,16,FALSE)</f>
        <v>HMISOL2017</v>
      </c>
    </row>
    <row r="40" spans="1:16" x14ac:dyDescent="0.25">
      <c r="A40" s="9" t="s">
        <v>2579</v>
      </c>
      <c r="B40" s="9" t="str">
        <f>VLOOKUP(A40,'dump '!A:C,1,FALSE)</f>
        <v>BO059</v>
      </c>
      <c r="C40" s="9" t="str">
        <f>VLOOKUP(A40,'dump '!A:AF,2,FALSE)</f>
        <v>1403PJ10901</v>
      </c>
      <c r="D40" s="9">
        <f>VLOOKUP($A40,'dump '!$A:$AF,17,FALSE)</f>
        <v>52.264986</v>
      </c>
      <c r="E40" s="9">
        <f>VLOOKUP($A40,'dump '!$A:$AF,18,FALSE)</f>
        <v>5.1678930000000003</v>
      </c>
      <c r="F40" s="9" t="str">
        <f>VLOOKUP(A40,'dump '!$A:$AF,11,FALSE)</f>
        <v>Weidehof</v>
      </c>
      <c r="G40" s="9" t="str">
        <f>VLOOKUP($A40,'dump '!$A:$AF,12,FALSE)</f>
        <v>109</v>
      </c>
      <c r="H40" s="9" t="str">
        <f>VLOOKUP($A40,'dump '!$A:$AF,13,FALSE)</f>
        <v>1403PJ</v>
      </c>
      <c r="I40" s="11" t="str">
        <f>VLOOKUP($A40,'dump '!$A:$AF,14,FALSE)</f>
        <v>Bussum</v>
      </c>
      <c r="J40" s="9">
        <f>VLOOKUP($A40,'dump '!$A:$AF,15,FALSE)</f>
        <v>5</v>
      </c>
      <c r="K40" s="9" t="str">
        <f>VLOOKUP($A40,'dump '!$A:$AF,3,FALSE)</f>
        <v>GFT</v>
      </c>
      <c r="L40" s="9" t="str">
        <f>VLOOKUP($A40,'dump '!$A:$AF,31,FALSE)</f>
        <v>3-haak</v>
      </c>
      <c r="M40" s="9" t="str">
        <f>VLOOKUP($A40,'containers '!$A:$AA,12,FALSE)</f>
        <v>Ondergronds</v>
      </c>
      <c r="N40" s="9">
        <f>VLOOKUP($A40,'containers '!$A:$AA,14,FALSE)</f>
        <v>80</v>
      </c>
      <c r="O40" s="9">
        <f>VLOOKUP($A40,'containers '!$A:$AA,15,FALSE)</f>
        <v>100</v>
      </c>
      <c r="P40" s="9" t="str">
        <f>VLOOKUP($A40,'containers '!$A:$AA,16,FALSE)</f>
        <v>HMISOL2016</v>
      </c>
    </row>
    <row r="41" spans="1:16" x14ac:dyDescent="0.25">
      <c r="A41" s="9" t="s">
        <v>2853</v>
      </c>
      <c r="B41" s="9" t="str">
        <f>VLOOKUP(A41,'dump '!A:C,1,FALSE)</f>
        <v>BO060</v>
      </c>
      <c r="C41" s="9" t="str">
        <f>VLOOKUP(A41,'dump '!A:AF,2,FALSE)</f>
        <v>1411RC201</v>
      </c>
      <c r="D41" s="9">
        <f>VLOOKUP($A41,'dump '!$A:$AF,17,FALSE)</f>
        <v>52.294963910293099</v>
      </c>
      <c r="E41" s="9">
        <f>VLOOKUP($A41,'dump '!$A:$AF,18,FALSE)</f>
        <v>5.1643959805417499</v>
      </c>
      <c r="F41" s="9" t="str">
        <f>VLOOKUP(A41,'dump '!$A:$AF,11,FALSE)</f>
        <v>Adriaan Dortsmanplein</v>
      </c>
      <c r="G41" s="9" t="str">
        <f>VLOOKUP($A41,'dump '!$A:$AF,12,FALSE)</f>
        <v>2</v>
      </c>
      <c r="H41" s="9" t="str">
        <f>VLOOKUP($A41,'dump '!$A:$AF,13,FALSE)</f>
        <v>1411RC</v>
      </c>
      <c r="I41" s="11" t="str">
        <f>VLOOKUP($A41,'dump '!$A:$AF,14,FALSE)</f>
        <v>Naarden</v>
      </c>
      <c r="J41" s="9">
        <f>VLOOKUP($A41,'dump '!$A:$AF,15,FALSE)</f>
        <v>5</v>
      </c>
      <c r="K41" s="9" t="str">
        <f>VLOOKUP($A41,'dump '!$A:$AF,3,FALSE)</f>
        <v>GFT</v>
      </c>
      <c r="L41" s="9" t="str">
        <f>VLOOKUP($A41,'dump '!$A:$AF,31,FALSE)</f>
        <v>3-haak</v>
      </c>
      <c r="M41" s="9" t="str">
        <f>VLOOKUP($A41,'containers '!$A:$AA,12,FALSE)</f>
        <v>Ondergronds</v>
      </c>
      <c r="N41" s="9">
        <f>VLOOKUP($A41,'containers '!$A:$AA,14,FALSE)</f>
        <v>80</v>
      </c>
      <c r="O41" s="9">
        <f>VLOOKUP($A41,'containers '!$A:$AA,15,FALSE)</f>
        <v>100</v>
      </c>
      <c r="P41" s="9" t="str">
        <f>VLOOKUP($A41,'containers '!$A:$AA,16,FALSE)</f>
        <v>HMISOL2017</v>
      </c>
    </row>
    <row r="42" spans="1:16" x14ac:dyDescent="0.25">
      <c r="A42" s="9" t="s">
        <v>1797</v>
      </c>
      <c r="B42" s="9" t="str">
        <f>VLOOKUP(A42,'dump '!A:C,1,FALSE)</f>
        <v>BO061</v>
      </c>
      <c r="C42" s="9" t="str">
        <f>VLOOKUP(A42,'dump '!A:AF,2,FALSE)</f>
        <v>1211BG202</v>
      </c>
      <c r="D42" s="9">
        <f>VLOOKUP($A42,'dump '!$A:$AF,17,FALSE)</f>
        <v>52.225749999999998</v>
      </c>
      <c r="E42" s="9">
        <f>VLOOKUP($A42,'dump '!$A:$AF,18,FALSE)</f>
        <v>5.1732399999999998</v>
      </c>
      <c r="F42" s="9" t="str">
        <f>VLOOKUP(A42,'dump '!$A:$AF,11,FALSE)</f>
        <v>Noordse Bosje</v>
      </c>
      <c r="G42" s="9" t="str">
        <f>VLOOKUP($A42,'dump '!$A:$AF,12,FALSE)</f>
        <v>2B</v>
      </c>
      <c r="H42" s="9" t="str">
        <f>VLOOKUP($A42,'dump '!$A:$AF,13,FALSE)</f>
        <v>1211BG</v>
      </c>
      <c r="I42" s="11" t="str">
        <f>VLOOKUP($A42,'dump '!$A:$AF,14,FALSE)</f>
        <v>Hilversum</v>
      </c>
      <c r="J42" s="9">
        <f>VLOOKUP($A42,'dump '!$A:$AF,15,FALSE)</f>
        <v>5</v>
      </c>
      <c r="K42" s="9" t="str">
        <f>VLOOKUP($A42,'dump '!$A:$AF,3,FALSE)</f>
        <v>GFT</v>
      </c>
      <c r="L42" s="9" t="str">
        <f>VLOOKUP($A42,'dump '!$A:$AF,31,FALSE)</f>
        <v>3-haak</v>
      </c>
      <c r="M42" s="9" t="str">
        <f>VLOOKUP($A42,'containers '!$A:$AA,12,FALSE)</f>
        <v>Ondergronds</v>
      </c>
      <c r="N42" s="9">
        <f>VLOOKUP($A42,'containers '!$A:$AA,14,FALSE)</f>
        <v>80</v>
      </c>
      <c r="O42" s="9">
        <f>VLOOKUP($A42,'containers '!$A:$AA,15,FALSE)</f>
        <v>100</v>
      </c>
      <c r="P42" s="9" t="str">
        <f>VLOOKUP($A42,'containers '!$A:$AA,16,FALSE)</f>
        <v>BAMRUB2016</v>
      </c>
    </row>
    <row r="43" spans="1:16" x14ac:dyDescent="0.25">
      <c r="A43" s="9" t="s">
        <v>2960</v>
      </c>
      <c r="B43" s="9" t="str">
        <f>VLOOKUP(A43,'dump '!A:C,1,FALSE)</f>
        <v>BO062</v>
      </c>
      <c r="C43" s="9" t="str">
        <f>VLOOKUP(A43,'dump '!A:AF,2,FALSE)</f>
        <v>1411RA101</v>
      </c>
      <c r="D43" s="9">
        <f>VLOOKUP($A43,'dump '!$A:$AF,17,FALSE)</f>
        <v>52.2939498</v>
      </c>
      <c r="E43" s="9">
        <f>VLOOKUP($A43,'dump '!$A:$AF,18,FALSE)</f>
        <v>5.1630628999999999</v>
      </c>
      <c r="F43" s="9" t="str">
        <f>VLOOKUP(A43,'dump '!$A:$AF,11,FALSE)</f>
        <v>Peperstraat</v>
      </c>
      <c r="G43" s="9" t="str">
        <f>VLOOKUP($A43,'dump '!$A:$AF,12,FALSE)</f>
        <v>1</v>
      </c>
      <c r="H43" s="9" t="str">
        <f>VLOOKUP($A43,'dump '!$A:$AF,13,FALSE)</f>
        <v>1411RA</v>
      </c>
      <c r="I43" s="11" t="str">
        <f>VLOOKUP($A43,'dump '!$A:$AF,14,FALSE)</f>
        <v>Naarden</v>
      </c>
      <c r="J43" s="9">
        <f>VLOOKUP($A43,'dump '!$A:$AF,15,FALSE)</f>
        <v>5</v>
      </c>
      <c r="K43" s="9" t="str">
        <f>VLOOKUP($A43,'dump '!$A:$AF,3,FALSE)</f>
        <v>GFT</v>
      </c>
      <c r="L43" s="9" t="str">
        <f>VLOOKUP($A43,'dump '!$A:$AF,31,FALSE)</f>
        <v>3-haak</v>
      </c>
      <c r="M43" s="9" t="str">
        <f>VLOOKUP($A43,'containers '!$A:$AA,12,FALSE)</f>
        <v>Ondergronds</v>
      </c>
      <c r="N43" s="9">
        <f>VLOOKUP($A43,'containers '!$A:$AA,14,FALSE)</f>
        <v>80</v>
      </c>
      <c r="O43" s="9">
        <f>VLOOKUP($A43,'containers '!$A:$AA,15,FALSE)</f>
        <v>100</v>
      </c>
      <c r="P43" s="9" t="str">
        <f>VLOOKUP($A43,'containers '!$A:$AA,16,FALSE)</f>
        <v>HMISOL2017</v>
      </c>
    </row>
    <row r="44" spans="1:16" x14ac:dyDescent="0.25">
      <c r="A44" s="9" t="s">
        <v>1862</v>
      </c>
      <c r="B44" s="9" t="str">
        <f>VLOOKUP(A44,'dump '!A:C,1,FALSE)</f>
        <v>BO063</v>
      </c>
      <c r="C44" s="9" t="str">
        <f>VLOOKUP(A44,'dump '!A:AF,2,FALSE)</f>
        <v>1211BS1601</v>
      </c>
      <c r="D44" s="9">
        <f>VLOOKUP($A44,'dump '!$A:$AF,17,FALSE)</f>
        <v>52.225777000000001</v>
      </c>
      <c r="E44" s="9">
        <f>VLOOKUP($A44,'dump '!$A:$AF,18,FALSE)</f>
        <v>5.1714560000000001</v>
      </c>
      <c r="F44" s="9" t="str">
        <f>VLOOKUP(A44,'dump '!$A:$AF,11,FALSE)</f>
        <v>'s-Gravelandseweg</v>
      </c>
      <c r="G44" s="9" t="str">
        <f>VLOOKUP($A44,'dump '!$A:$AF,12,FALSE)</f>
        <v>16B</v>
      </c>
      <c r="H44" s="9" t="str">
        <f>VLOOKUP($A44,'dump '!$A:$AF,13,FALSE)</f>
        <v>1211BS</v>
      </c>
      <c r="I44" s="11" t="str">
        <f>VLOOKUP($A44,'dump '!$A:$AF,14,FALSE)</f>
        <v>Hilversum</v>
      </c>
      <c r="J44" s="9">
        <f>VLOOKUP($A44,'dump '!$A:$AF,15,FALSE)</f>
        <v>5</v>
      </c>
      <c r="K44" s="9" t="str">
        <f>VLOOKUP($A44,'dump '!$A:$AF,3,FALSE)</f>
        <v>GFT</v>
      </c>
      <c r="L44" s="9" t="str">
        <f>VLOOKUP($A44,'dump '!$A:$AF,31,FALSE)</f>
        <v>3-haak</v>
      </c>
      <c r="M44" s="9" t="str">
        <f>VLOOKUP($A44,'containers '!$A:$AA,12,FALSE)</f>
        <v>Ondergronds</v>
      </c>
      <c r="N44" s="9">
        <f>VLOOKUP($A44,'containers '!$A:$AA,14,FALSE)</f>
        <v>80</v>
      </c>
      <c r="O44" s="9">
        <f>VLOOKUP($A44,'containers '!$A:$AA,15,FALSE)</f>
        <v>100</v>
      </c>
      <c r="P44" s="9" t="str">
        <f>VLOOKUP($A44,'containers '!$A:$AA,16,FALSE)</f>
        <v>HMISOL2016</v>
      </c>
    </row>
    <row r="45" spans="1:16" x14ac:dyDescent="0.25">
      <c r="A45" s="9" t="s">
        <v>192</v>
      </c>
      <c r="B45" s="9" t="str">
        <f>VLOOKUP(A45,'dump '!A:C,1,FALSE)</f>
        <v>BO064</v>
      </c>
      <c r="C45" s="9" t="str">
        <f>VLOOKUP(A45,'dump '!A:AF,2,FALSE)</f>
        <v>1211KW3804</v>
      </c>
      <c r="D45" s="9">
        <f>VLOOKUP($A45,'dump '!$A:$AF,17,FALSE)</f>
        <v>52.221862000000002</v>
      </c>
      <c r="E45" s="9">
        <f>VLOOKUP($A45,'dump '!$A:$AF,18,FALSE)</f>
        <v>5.1718580000000003</v>
      </c>
      <c r="F45" s="9" t="str">
        <f>VLOOKUP(A45,'dump '!$A:$AF,11,FALSE)</f>
        <v>Ruitersweg</v>
      </c>
      <c r="G45" s="9" t="str">
        <f>VLOOKUP($A45,'dump '!$A:$AF,12,FALSE)</f>
        <v>38</v>
      </c>
      <c r="H45" s="9" t="str">
        <f>VLOOKUP($A45,'dump '!$A:$AF,13,FALSE)</f>
        <v>1211KW</v>
      </c>
      <c r="I45" s="11" t="str">
        <f>VLOOKUP($A45,'dump '!$A:$AF,14,FALSE)</f>
        <v>Hilversum</v>
      </c>
      <c r="J45" s="9">
        <f>VLOOKUP($A45,'dump '!$A:$AF,15,FALSE)</f>
        <v>6</v>
      </c>
      <c r="K45" s="9" t="str">
        <f>VLOOKUP($A45,'dump '!$A:$AF,3,FALSE)</f>
        <v>GFT</v>
      </c>
      <c r="L45" s="9" t="str">
        <f>VLOOKUP($A45,'dump '!$A:$AF,31,FALSE)</f>
        <v>3-haak</v>
      </c>
      <c r="M45" s="9" t="str">
        <f>VLOOKUP($A45,'containers '!$A:$AA,12,FALSE)</f>
        <v>Ondergronds</v>
      </c>
      <c r="N45" s="9">
        <f>VLOOKUP($A45,'containers '!$A:$AA,14,FALSE)</f>
        <v>80</v>
      </c>
      <c r="O45" s="9">
        <f>VLOOKUP($A45,'containers '!$A:$AA,15,FALSE)</f>
        <v>100</v>
      </c>
      <c r="P45" s="9" t="str">
        <f>VLOOKUP($A45,'containers '!$A:$AA,16,FALSE)</f>
        <v>HMISOL2017</v>
      </c>
    </row>
    <row r="46" spans="1:16" x14ac:dyDescent="0.25">
      <c r="A46" s="9" t="s">
        <v>4135</v>
      </c>
      <c r="B46" s="9" t="str">
        <f>VLOOKUP(A46,'dump '!A:C,1,FALSE)</f>
        <v>BO065</v>
      </c>
      <c r="C46" s="9" t="str">
        <f>VLOOKUP(A46,'dump '!A:AF,2,FALSE)</f>
        <v>1398DL304</v>
      </c>
      <c r="D46" s="9">
        <f>VLOOKUP($A46,'dump '!$A:$AF,17,FALSE)</f>
        <v>52.333463000000002</v>
      </c>
      <c r="E46" s="9">
        <f>VLOOKUP($A46,'dump '!$A:$AF,18,FALSE)</f>
        <v>5.0640590000000003</v>
      </c>
      <c r="F46" s="9" t="str">
        <f>VLOOKUP(A46,'dump '!$A:$AF,11,FALSE)</f>
        <v>Waterlinie</v>
      </c>
      <c r="G46" s="9" t="str">
        <f>VLOOKUP($A46,'dump '!$A:$AF,12,FALSE)</f>
        <v>3</v>
      </c>
      <c r="H46" s="9" t="str">
        <f>VLOOKUP($A46,'dump '!$A:$AF,13,FALSE)</f>
        <v>1398DL</v>
      </c>
      <c r="I46" s="11" t="str">
        <f>VLOOKUP($A46,'dump '!$A:$AF,14,FALSE)</f>
        <v>Muiden</v>
      </c>
      <c r="J46" s="9">
        <f>VLOOKUP($A46,'dump '!$A:$AF,15,FALSE)</f>
        <v>6</v>
      </c>
      <c r="K46" s="9" t="str">
        <f>VLOOKUP($A46,'dump '!$A:$AF,3,FALSE)</f>
        <v>GFT</v>
      </c>
      <c r="L46" s="9" t="str">
        <f>VLOOKUP($A46,'dump '!$A:$AF,31,FALSE)</f>
        <v>3-haak</v>
      </c>
      <c r="M46" s="9" t="str">
        <f>VLOOKUP($A46,'containers '!$A:$AA,12,FALSE)</f>
        <v>OGDUO</v>
      </c>
      <c r="N46" s="9">
        <f>VLOOKUP($A46,'containers '!$A:$AA,14,FALSE)</f>
        <v>60</v>
      </c>
      <c r="O46" s="9">
        <f>VLOOKUP($A46,'containers '!$A:$AA,15,FALSE)</f>
        <v>100</v>
      </c>
      <c r="P46" s="9" t="str">
        <f>VLOOKUP($A46,'containers '!$A:$AA,16,FALSE)</f>
        <v>HMIDUO2020</v>
      </c>
    </row>
    <row r="47" spans="1:16" x14ac:dyDescent="0.25">
      <c r="A47" s="9" t="s">
        <v>4510</v>
      </c>
      <c r="B47" s="9" t="str">
        <f>VLOOKUP(A47,'dump '!A:C,1,FALSE)</f>
        <v>BO066</v>
      </c>
      <c r="C47" s="9" t="str">
        <f>VLOOKUP(A47,'dump '!A:AF,2,FALSE)</f>
        <v>1221CD11505</v>
      </c>
      <c r="D47" s="9">
        <f>VLOOKUP($A47,'dump '!$A:$AF,17,FALSE)</f>
        <v>52.231084000000003</v>
      </c>
      <c r="E47" s="9">
        <f>VLOOKUP($A47,'dump '!$A:$AF,18,FALSE)</f>
        <v>5.1896409999999999</v>
      </c>
      <c r="F47" s="9" t="str">
        <f>VLOOKUP(A47,'dump '!$A:$AF,11,FALSE)</f>
        <v>Verbindingslaan</v>
      </c>
      <c r="G47" s="9" t="str">
        <f>VLOOKUP($A47,'dump '!$A:$AF,12,FALSE)</f>
        <v>115</v>
      </c>
      <c r="H47" s="9" t="str">
        <f>VLOOKUP($A47,'dump '!$A:$AF,13,FALSE)</f>
        <v>1221CD</v>
      </c>
      <c r="I47" s="11" t="str">
        <f>VLOOKUP($A47,'dump '!$A:$AF,14,FALSE)</f>
        <v>Hilversum</v>
      </c>
      <c r="J47" s="9">
        <f>VLOOKUP($A47,'dump '!$A:$AF,15,FALSE)</f>
        <v>6</v>
      </c>
      <c r="K47" s="9" t="str">
        <f>VLOOKUP($A47,'dump '!$A:$AF,3,FALSE)</f>
        <v>GFT</v>
      </c>
      <c r="L47" s="9" t="str">
        <f>VLOOKUP($A47,'dump '!$A:$AF,31,FALSE)</f>
        <v>3-haak</v>
      </c>
      <c r="M47" s="9" t="str">
        <f>VLOOKUP($A47,'containers '!$A:$AA,12,FALSE)</f>
        <v>OGDUO</v>
      </c>
      <c r="N47" s="9">
        <f>VLOOKUP($A47,'containers '!$A:$AA,14,FALSE)</f>
        <v>60</v>
      </c>
      <c r="O47" s="9">
        <f>VLOOKUP($A47,'containers '!$A:$AA,15,FALSE)</f>
        <v>100</v>
      </c>
      <c r="P47" s="9" t="str">
        <f>VLOOKUP($A47,'containers '!$A:$AA,16,FALSE)</f>
        <v>HMIDUO2021</v>
      </c>
    </row>
    <row r="48" spans="1:16" x14ac:dyDescent="0.25">
      <c r="A48" s="9" t="s">
        <v>4894</v>
      </c>
      <c r="B48" s="9" t="str">
        <f>VLOOKUP(A48,'dump '!A:C,1,FALSE)</f>
        <v>BO067</v>
      </c>
      <c r="C48" s="9" t="str">
        <f>VLOOKUP(A48,'dump '!A:AF,2,FALSE)</f>
        <v>1221CD205</v>
      </c>
      <c r="D48" s="9">
        <f>VLOOKUP($A48,'dump '!$A:$AF,17,FALSE)</f>
        <v>52.231158000000001</v>
      </c>
      <c r="E48" s="9">
        <f>VLOOKUP($A48,'dump '!$A:$AF,18,FALSE)</f>
        <v>5.1878479999999998</v>
      </c>
      <c r="F48" s="9" t="str">
        <f>VLOOKUP(A48,'dump '!$A:$AF,11,FALSE)</f>
        <v>Verbindingslaan</v>
      </c>
      <c r="G48" s="9" t="str">
        <f>VLOOKUP($A48,'dump '!$A:$AF,12,FALSE)</f>
        <v>2</v>
      </c>
      <c r="H48" s="9" t="str">
        <f>VLOOKUP($A48,'dump '!$A:$AF,13,FALSE)</f>
        <v>1221CD</v>
      </c>
      <c r="I48" s="11" t="str">
        <f>VLOOKUP($A48,'dump '!$A:$AF,14,FALSE)</f>
        <v>Hilversum</v>
      </c>
      <c r="J48" s="9">
        <f>VLOOKUP($A48,'dump '!$A:$AF,15,FALSE)</f>
        <v>6</v>
      </c>
      <c r="K48" s="9" t="str">
        <f>VLOOKUP($A48,'dump '!$A:$AF,3,FALSE)</f>
        <v>GFT</v>
      </c>
      <c r="L48" s="9" t="str">
        <f>VLOOKUP($A48,'dump '!$A:$AF,31,FALSE)</f>
        <v>3-haak</v>
      </c>
      <c r="M48" s="9" t="str">
        <f>VLOOKUP($A48,'containers '!$A:$AA,12,FALSE)</f>
        <v>OGDUO</v>
      </c>
      <c r="N48" s="9">
        <f>VLOOKUP($A48,'containers '!$A:$AA,14,FALSE)</f>
        <v>60</v>
      </c>
      <c r="O48" s="9">
        <f>VLOOKUP($A48,'containers '!$A:$AA,15,FALSE)</f>
        <v>100</v>
      </c>
      <c r="P48" s="9" t="str">
        <f>VLOOKUP($A48,'containers '!$A:$AA,16,FALSE)</f>
        <v>HMIDUO2021</v>
      </c>
    </row>
    <row r="49" spans="1:16" x14ac:dyDescent="0.25">
      <c r="A49" s="9" t="s">
        <v>1031</v>
      </c>
      <c r="B49" s="9" t="str">
        <f>VLOOKUP(A49,'dump '!A:C,1,FALSE)</f>
        <v>BO071</v>
      </c>
      <c r="C49" s="9" t="str">
        <f>VLOOKUP(A49,'dump '!A:AF,2,FALSE)</f>
        <v>1398DC4602</v>
      </c>
      <c r="D49" s="9">
        <f>VLOOKUP($A49,'dump '!$A:$AF,17,FALSE)</f>
        <v>52.334987640380902</v>
      </c>
      <c r="E49" s="9">
        <f>VLOOKUP($A49,'dump '!$A:$AF,18,FALSE)</f>
        <v>5.0604195594787598</v>
      </c>
      <c r="F49" s="9" t="str">
        <f>VLOOKUP(A49,'dump '!$A:$AF,11,FALSE)</f>
        <v>Rietpolderlaan</v>
      </c>
      <c r="G49" s="9" t="str">
        <f>VLOOKUP($A49,'dump '!$A:$AF,12,FALSE)</f>
        <v>46</v>
      </c>
      <c r="H49" s="9" t="str">
        <f>VLOOKUP($A49,'dump '!$A:$AF,13,FALSE)</f>
        <v>1398DC</v>
      </c>
      <c r="I49" s="11" t="str">
        <f>VLOOKUP($A49,'dump '!$A:$AF,14,FALSE)</f>
        <v>Muiden</v>
      </c>
      <c r="J49" s="9">
        <f>VLOOKUP($A49,'dump '!$A:$AF,15,FALSE)</f>
        <v>6</v>
      </c>
      <c r="K49" s="9" t="str">
        <f>VLOOKUP($A49,'dump '!$A:$AF,3,FALSE)</f>
        <v>GFT</v>
      </c>
      <c r="L49" s="9" t="str">
        <f>VLOOKUP($A49,'dump '!$A:$AF,31,FALSE)</f>
        <v>3-haak</v>
      </c>
      <c r="M49" s="9" t="str">
        <f>VLOOKUP($A49,'containers '!$A:$AA,12,FALSE)</f>
        <v>OGDUO</v>
      </c>
      <c r="N49" s="9">
        <f>VLOOKUP($A49,'containers '!$A:$AA,14,FALSE)</f>
        <v>60</v>
      </c>
      <c r="O49" s="9">
        <f>VLOOKUP($A49,'containers '!$A:$AA,15,FALSE)</f>
        <v>100</v>
      </c>
      <c r="P49" s="9" t="str">
        <f>VLOOKUP($A49,'containers '!$A:$AA,16,FALSE)</f>
        <v>HMIDUO2020</v>
      </c>
    </row>
    <row r="50" spans="1:16" x14ac:dyDescent="0.25">
      <c r="A50" s="9" t="s">
        <v>1037</v>
      </c>
      <c r="B50" s="9" t="str">
        <f>VLOOKUP(A50,'dump '!A:C,1,FALSE)</f>
        <v>BO072</v>
      </c>
      <c r="C50" s="9" t="str">
        <f>VLOOKUP(A50,'dump '!A:AF,2,FALSE)</f>
        <v>1398DC4606</v>
      </c>
      <c r="D50" s="9">
        <f>VLOOKUP($A50,'dump '!$A:$AF,17,FALSE)</f>
        <v>52.334987640380902</v>
      </c>
      <c r="E50" s="9">
        <f>VLOOKUP($A50,'dump '!$A:$AF,18,FALSE)</f>
        <v>5.0604190826415998</v>
      </c>
      <c r="F50" s="9" t="str">
        <f>VLOOKUP(A50,'dump '!$A:$AF,11,FALSE)</f>
        <v>Rietpolderlaan</v>
      </c>
      <c r="G50" s="9" t="str">
        <f>VLOOKUP($A50,'dump '!$A:$AF,12,FALSE)</f>
        <v>46</v>
      </c>
      <c r="H50" s="9" t="str">
        <f>VLOOKUP($A50,'dump '!$A:$AF,13,FALSE)</f>
        <v>1398DC</v>
      </c>
      <c r="I50" s="11" t="str">
        <f>VLOOKUP($A50,'dump '!$A:$AF,14,FALSE)</f>
        <v>Muiden</v>
      </c>
      <c r="J50" s="9">
        <f>VLOOKUP($A50,'dump '!$A:$AF,15,FALSE)</f>
        <v>6</v>
      </c>
      <c r="K50" s="9" t="str">
        <f>VLOOKUP($A50,'dump '!$A:$AF,3,FALSE)</f>
        <v>GFT</v>
      </c>
      <c r="L50" s="9" t="str">
        <f>VLOOKUP($A50,'dump '!$A:$AF,31,FALSE)</f>
        <v>3-haak</v>
      </c>
      <c r="M50" s="9" t="str">
        <f>VLOOKUP($A50,'containers '!$A:$AA,12,FALSE)</f>
        <v>OGDUO</v>
      </c>
      <c r="N50" s="9">
        <f>VLOOKUP($A50,'containers '!$A:$AA,14,FALSE)</f>
        <v>60</v>
      </c>
      <c r="O50" s="9">
        <f>VLOOKUP($A50,'containers '!$A:$AA,15,FALSE)</f>
        <v>100</v>
      </c>
      <c r="P50" s="9" t="str">
        <f>VLOOKUP($A50,'containers '!$A:$AA,16,FALSE)</f>
        <v>HMIDUO2020</v>
      </c>
    </row>
    <row r="51" spans="1:16" x14ac:dyDescent="0.25">
      <c r="A51" s="9" t="s">
        <v>5814</v>
      </c>
      <c r="B51" s="9" t="str">
        <f>VLOOKUP(A51,'dump '!A:C,1,FALSE)</f>
        <v>GB002</v>
      </c>
      <c r="C51" s="9" t="str">
        <f>VLOOKUP(A51,'dump '!A:AF,2,FALSE)</f>
        <v>1383AX1801</v>
      </c>
      <c r="D51" s="9">
        <f>VLOOKUP($A51,'dump '!$A:$AF,17,FALSE)</f>
        <v>52.301056000000003</v>
      </c>
      <c r="E51" s="9">
        <f>VLOOKUP($A51,'dump '!$A:$AF,18,FALSE)</f>
        <v>5.0404299999999997</v>
      </c>
      <c r="F51" s="9" t="str">
        <f>VLOOKUP(A51,'dump '!$A:$AF,11,FALSE)</f>
        <v>Begijnepolderweg</v>
      </c>
      <c r="G51" s="9" t="str">
        <f>VLOOKUP($A51,'dump '!$A:$AF,12,FALSE)</f>
        <v>18</v>
      </c>
      <c r="H51" s="9" t="str">
        <f>VLOOKUP($A51,'dump '!$A:$AF,13,FALSE)</f>
        <v>1383AX</v>
      </c>
      <c r="I51" s="11" t="str">
        <f>VLOOKUP($A51,'dump '!$A:$AF,14,FALSE)</f>
        <v>Weesp</v>
      </c>
      <c r="J51" s="9">
        <f>VLOOKUP($A51,'dump '!$A:$AF,15,FALSE)</f>
        <v>3</v>
      </c>
      <c r="K51" s="9" t="str">
        <f>VLOOKUP($A51,'dump '!$A:$AF,3,FALSE)</f>
        <v>GLAS</v>
      </c>
      <c r="L51" s="9" t="str">
        <f>VLOOKUP($A51,'dump '!$A:$AF,31,FALSE)</f>
        <v>3-haak</v>
      </c>
      <c r="M51" s="9" t="str">
        <f>VLOOKUP($A51,'containers '!$A:$AA,12,FALSE)</f>
        <v>Bovengronds</v>
      </c>
      <c r="N51" s="9">
        <f>VLOOKUP($A51,'containers '!$A:$AA,14,FALSE)</f>
        <v>0</v>
      </c>
      <c r="O51" s="9">
        <f>VLOOKUP($A51,'containers '!$A:$AA,15,FALSE)</f>
        <v>100</v>
      </c>
      <c r="P51" s="9" t="str">
        <f>VLOOKUP($A51,'containers '!$A:$AA,16,FALSE)</f>
        <v>Onbekend</v>
      </c>
    </row>
    <row r="52" spans="1:16" x14ac:dyDescent="0.25">
      <c r="A52" s="9" t="s">
        <v>5819</v>
      </c>
      <c r="B52" s="9" t="str">
        <f>VLOOKUP(A52,'dump '!A:C,1,FALSE)</f>
        <v>GB003</v>
      </c>
      <c r="C52" s="9" t="str">
        <f>VLOOKUP(A52,'dump '!A:AF,2,FALSE)</f>
        <v>1381ES501</v>
      </c>
      <c r="D52" s="9">
        <f>VLOOKUP($A52,'dump '!$A:$AF,17,FALSE)</f>
        <v>52.303902000000001</v>
      </c>
      <c r="E52" s="9">
        <f>VLOOKUP($A52,'dump '!$A:$AF,18,FALSE)</f>
        <v>5.0450609999999996</v>
      </c>
      <c r="F52" s="9" t="str">
        <f>VLOOKUP(A52,'dump '!$A:$AF,11,FALSE)</f>
        <v>J.A. Fijnvandraatlaan</v>
      </c>
      <c r="G52" s="9" t="str">
        <f>VLOOKUP($A52,'dump '!$A:$AF,12,FALSE)</f>
        <v>5</v>
      </c>
      <c r="H52" s="9" t="str">
        <f>VLOOKUP($A52,'dump '!$A:$AF,13,FALSE)</f>
        <v>1381ES</v>
      </c>
      <c r="I52" s="11" t="str">
        <f>VLOOKUP($A52,'dump '!$A:$AF,14,FALSE)</f>
        <v>Weesp</v>
      </c>
      <c r="J52" s="9">
        <f>VLOOKUP($A52,'dump '!$A:$AF,15,FALSE)</f>
        <v>3</v>
      </c>
      <c r="K52" s="9" t="str">
        <f>VLOOKUP($A52,'dump '!$A:$AF,3,FALSE)</f>
        <v>GLAS</v>
      </c>
      <c r="L52" s="9" t="str">
        <f>VLOOKUP($A52,'dump '!$A:$AF,31,FALSE)</f>
        <v>3-haak</v>
      </c>
      <c r="M52" s="9" t="str">
        <f>VLOOKUP($A52,'containers '!$A:$AA,12,FALSE)</f>
        <v>Bovengronds</v>
      </c>
      <c r="N52" s="9">
        <f>VLOOKUP($A52,'containers '!$A:$AA,14,FALSE)</f>
        <v>0</v>
      </c>
      <c r="O52" s="9">
        <f>VLOOKUP($A52,'containers '!$A:$AA,15,FALSE)</f>
        <v>100</v>
      </c>
      <c r="P52" s="9" t="str">
        <f>VLOOKUP($A52,'containers '!$A:$AA,16,FALSE)</f>
        <v>Onbekend</v>
      </c>
    </row>
    <row r="53" spans="1:16" x14ac:dyDescent="0.25">
      <c r="A53" s="9" t="s">
        <v>5824</v>
      </c>
      <c r="B53" s="9" t="str">
        <f>VLOOKUP(A53,'dump '!A:C,1,FALSE)</f>
        <v>GB004</v>
      </c>
      <c r="C53" s="9" t="str">
        <f>VLOOKUP(A53,'dump '!A:AF,2,FALSE)</f>
        <v>1381GC1201</v>
      </c>
      <c r="D53" s="9">
        <f>VLOOKUP($A53,'dump '!$A:$AF,17,FALSE)</f>
        <v>52.301281000000003</v>
      </c>
      <c r="E53" s="9">
        <f>VLOOKUP($A53,'dump '!$A:$AF,18,FALSE)</f>
        <v>5.0490870000000001</v>
      </c>
      <c r="F53" s="9" t="str">
        <f>VLOOKUP(A53,'dump '!$A:$AF,11,FALSE)</f>
        <v>M. Dotingalaan</v>
      </c>
      <c r="G53" s="9" t="str">
        <f>VLOOKUP($A53,'dump '!$A:$AF,12,FALSE)</f>
        <v>12</v>
      </c>
      <c r="H53" s="9" t="str">
        <f>VLOOKUP($A53,'dump '!$A:$AF,13,FALSE)</f>
        <v>1381GC</v>
      </c>
      <c r="I53" s="11" t="str">
        <f>VLOOKUP($A53,'dump '!$A:$AF,14,FALSE)</f>
        <v>Weesp</v>
      </c>
      <c r="J53" s="9">
        <f>VLOOKUP($A53,'dump '!$A:$AF,15,FALSE)</f>
        <v>3</v>
      </c>
      <c r="K53" s="9" t="str">
        <f>VLOOKUP($A53,'dump '!$A:$AF,3,FALSE)</f>
        <v>GLAS</v>
      </c>
      <c r="L53" s="9" t="str">
        <f>VLOOKUP($A53,'dump '!$A:$AF,31,FALSE)</f>
        <v>3-haak</v>
      </c>
      <c r="M53" s="9" t="str">
        <f>VLOOKUP($A53,'containers '!$A:$AA,12,FALSE)</f>
        <v>Bovengronds</v>
      </c>
      <c r="N53" s="9">
        <f>VLOOKUP($A53,'containers '!$A:$AA,14,FALSE)</f>
        <v>0</v>
      </c>
      <c r="O53" s="9">
        <f>VLOOKUP($A53,'containers '!$A:$AA,15,FALSE)</f>
        <v>100</v>
      </c>
      <c r="P53" s="9" t="str">
        <f>VLOOKUP($A53,'containers '!$A:$AA,16,FALSE)</f>
        <v>Onbekend</v>
      </c>
    </row>
    <row r="54" spans="1:16" x14ac:dyDescent="0.25">
      <c r="A54" s="9" t="s">
        <v>5423</v>
      </c>
      <c r="B54" s="9" t="str">
        <f>VLOOKUP(A54,'dump '!A:C,1,FALSE)</f>
        <v>GB008</v>
      </c>
      <c r="C54" s="9" t="str">
        <f>VLOOKUP(A54,'dump '!A:AF,2,FALSE)</f>
        <v>1381VV7003</v>
      </c>
      <c r="D54" s="9">
        <f>VLOOKUP($A54,'dump '!$A:$AF,17,FALSE)</f>
        <v>52.305833999999997</v>
      </c>
      <c r="E54" s="9">
        <f>VLOOKUP($A54,'dump '!$A:$AF,18,FALSE)</f>
        <v>5.0465809999999998</v>
      </c>
      <c r="F54" s="9" t="str">
        <f>VLOOKUP(A54,'dump '!$A:$AF,11,FALSE)</f>
        <v>Hoogstraat</v>
      </c>
      <c r="G54" s="9" t="str">
        <f>VLOOKUP($A54,'dump '!$A:$AF,12,FALSE)</f>
        <v>70</v>
      </c>
      <c r="H54" s="9" t="str">
        <f>VLOOKUP($A54,'dump '!$A:$AF,13,FALSE)</f>
        <v>1381VV</v>
      </c>
      <c r="I54" s="11" t="str">
        <f>VLOOKUP($A54,'dump '!$A:$AF,14,FALSE)</f>
        <v>Weesp</v>
      </c>
      <c r="J54" s="9">
        <f>VLOOKUP($A54,'dump '!$A:$AF,15,FALSE)</f>
        <v>3</v>
      </c>
      <c r="K54" s="9" t="str">
        <f>VLOOKUP($A54,'dump '!$A:$AF,3,FALSE)</f>
        <v>GLAS</v>
      </c>
      <c r="L54" s="9" t="str">
        <f>VLOOKUP($A54,'dump '!$A:$AF,31,FALSE)</f>
        <v>3-haak</v>
      </c>
      <c r="M54" s="9" t="str">
        <f>VLOOKUP($A54,'containers '!$A:$AA,12,FALSE)</f>
        <v>Bovengronds</v>
      </c>
      <c r="N54" s="9">
        <f>VLOOKUP($A54,'containers '!$A:$AA,14,FALSE)</f>
        <v>0</v>
      </c>
      <c r="O54" s="9">
        <f>VLOOKUP($A54,'containers '!$A:$AA,15,FALSE)</f>
        <v>100</v>
      </c>
      <c r="P54" s="9" t="str">
        <f>VLOOKUP($A54,'containers '!$A:$AA,16,FALSE)</f>
        <v>Onbekend</v>
      </c>
    </row>
    <row r="55" spans="1:16" x14ac:dyDescent="0.25">
      <c r="A55" s="9" t="s">
        <v>5178</v>
      </c>
      <c r="B55" s="9" t="str">
        <f>VLOOKUP(A55,'dump '!A:C,1,FALSE)</f>
        <v>GB012</v>
      </c>
      <c r="C55" s="9" t="str">
        <f>VLOOKUP(A55,'dump '!A:AF,2,FALSE)</f>
        <v>1382CS83102</v>
      </c>
      <c r="D55" s="9">
        <f>VLOOKUP($A55,'dump '!$A:$AF,17,FALSE)</f>
        <v>52.310108</v>
      </c>
      <c r="E55" s="9">
        <f>VLOOKUP($A55,'dump '!$A:$AF,18,FALSE)</f>
        <v>5.0322810000000002</v>
      </c>
      <c r="F55" s="9" t="str">
        <f>VLOOKUP(A55,'dump '!$A:$AF,11,FALSE)</f>
        <v>Ingelandenstraat</v>
      </c>
      <c r="G55" s="9" t="str">
        <f>VLOOKUP($A55,'dump '!$A:$AF,12,FALSE)</f>
        <v>831</v>
      </c>
      <c r="H55" s="9" t="str">
        <f>VLOOKUP($A55,'dump '!$A:$AF,13,FALSE)</f>
        <v>1382CS</v>
      </c>
      <c r="I55" s="11" t="str">
        <f>VLOOKUP($A55,'dump '!$A:$AF,14,FALSE)</f>
        <v>Weesp</v>
      </c>
      <c r="J55" s="9">
        <f>VLOOKUP($A55,'dump '!$A:$AF,15,FALSE)</f>
        <v>3</v>
      </c>
      <c r="K55" s="9" t="str">
        <f>VLOOKUP($A55,'dump '!$A:$AF,3,FALSE)</f>
        <v>GLAS</v>
      </c>
      <c r="L55" s="9" t="str">
        <f>VLOOKUP($A55,'dump '!$A:$AF,31,FALSE)</f>
        <v>3-haak</v>
      </c>
      <c r="M55" s="9" t="str">
        <f>VLOOKUP($A55,'containers '!$A:$AA,12,FALSE)</f>
        <v>Bovengronds</v>
      </c>
      <c r="N55" s="9">
        <f>VLOOKUP($A55,'containers '!$A:$AA,14,FALSE)</f>
        <v>0</v>
      </c>
      <c r="O55" s="9">
        <f>VLOOKUP($A55,'containers '!$A:$AA,15,FALSE)</f>
        <v>100</v>
      </c>
      <c r="P55" s="9" t="str">
        <f>VLOOKUP($A55,'containers '!$A:$AA,16,FALSE)</f>
        <v>Onbekend</v>
      </c>
    </row>
    <row r="56" spans="1:16" x14ac:dyDescent="0.25">
      <c r="A56" s="9" t="s">
        <v>5829</v>
      </c>
      <c r="B56" s="9" t="str">
        <f>VLOOKUP(A56,'dump '!A:C,1,FALSE)</f>
        <v>GB015</v>
      </c>
      <c r="C56" s="9" t="str">
        <f>VLOOKUP(A56,'dump '!A:AF,2,FALSE)</f>
        <v>1382LE101</v>
      </c>
      <c r="D56" s="9">
        <f>VLOOKUP($A56,'dump '!$A:$AF,17,FALSE)</f>
        <v>52.312553000000001</v>
      </c>
      <c r="E56" s="9">
        <f>VLOOKUP($A56,'dump '!$A:$AF,18,FALSE)</f>
        <v>5.050935</v>
      </c>
      <c r="F56" s="9" t="str">
        <f>VLOOKUP(A56,'dump '!$A:$AF,11,FALSE)</f>
        <v>Nijverheidslaan</v>
      </c>
      <c r="G56" s="9" t="str">
        <f>VLOOKUP($A56,'dump '!$A:$AF,12,FALSE)</f>
        <v>1C</v>
      </c>
      <c r="H56" s="9" t="str">
        <f>VLOOKUP($A56,'dump '!$A:$AF,13,FALSE)</f>
        <v>1382LE</v>
      </c>
      <c r="I56" s="11" t="str">
        <f>VLOOKUP($A56,'dump '!$A:$AF,14,FALSE)</f>
        <v>Weesp</v>
      </c>
      <c r="J56" s="9">
        <f>VLOOKUP($A56,'dump '!$A:$AF,15,FALSE)</f>
        <v>3</v>
      </c>
      <c r="K56" s="9" t="str">
        <f>VLOOKUP($A56,'dump '!$A:$AF,3,FALSE)</f>
        <v>GLAS</v>
      </c>
      <c r="L56" s="9" t="str">
        <f>VLOOKUP($A56,'dump '!$A:$AF,31,FALSE)</f>
        <v>3-haak</v>
      </c>
      <c r="M56" s="9" t="str">
        <f>VLOOKUP($A56,'containers '!$A:$AA,12,FALSE)</f>
        <v>Bovengronds</v>
      </c>
      <c r="N56" s="9">
        <f>VLOOKUP($A56,'containers '!$A:$AA,14,FALSE)</f>
        <v>0</v>
      </c>
      <c r="O56" s="9">
        <f>VLOOKUP($A56,'containers '!$A:$AA,15,FALSE)</f>
        <v>100</v>
      </c>
      <c r="P56" s="9" t="str">
        <f>VLOOKUP($A56,'containers '!$A:$AA,16,FALSE)</f>
        <v>Onbekend</v>
      </c>
    </row>
    <row r="57" spans="1:16" x14ac:dyDescent="0.25">
      <c r="A57" s="9" t="s">
        <v>5835</v>
      </c>
      <c r="B57" s="9" t="str">
        <f>VLOOKUP(A57,'dump '!A:C,1,FALSE)</f>
        <v>GB016</v>
      </c>
      <c r="C57" s="9" t="str">
        <f>VLOOKUP(A57,'dump '!A:AF,2,FALSE)</f>
        <v>1382LE102</v>
      </c>
      <c r="D57" s="9">
        <f>VLOOKUP($A57,'dump '!$A:$AF,17,FALSE)</f>
        <v>52.312553000000001</v>
      </c>
      <c r="E57" s="9">
        <f>VLOOKUP($A57,'dump '!$A:$AF,18,FALSE)</f>
        <v>5.050935</v>
      </c>
      <c r="F57" s="9" t="str">
        <f>VLOOKUP(A57,'dump '!$A:$AF,11,FALSE)</f>
        <v>Nijverheidslaan</v>
      </c>
      <c r="G57" s="9" t="str">
        <f>VLOOKUP($A57,'dump '!$A:$AF,12,FALSE)</f>
        <v>1C</v>
      </c>
      <c r="H57" s="9" t="str">
        <f>VLOOKUP($A57,'dump '!$A:$AF,13,FALSE)</f>
        <v>1382LE</v>
      </c>
      <c r="I57" s="11" t="str">
        <f>VLOOKUP($A57,'dump '!$A:$AF,14,FALSE)</f>
        <v>Weesp</v>
      </c>
      <c r="J57" s="9">
        <f>VLOOKUP($A57,'dump '!$A:$AF,15,FALSE)</f>
        <v>3</v>
      </c>
      <c r="K57" s="9" t="str">
        <f>VLOOKUP($A57,'dump '!$A:$AF,3,FALSE)</f>
        <v>GLAS</v>
      </c>
      <c r="L57" s="9" t="str">
        <f>VLOOKUP($A57,'dump '!$A:$AF,31,FALSE)</f>
        <v>3-haak</v>
      </c>
      <c r="M57" s="9" t="str">
        <f>VLOOKUP($A57,'containers '!$A:$AA,12,FALSE)</f>
        <v>Bovengronds</v>
      </c>
      <c r="N57" s="9">
        <f>VLOOKUP($A57,'containers '!$A:$AA,14,FALSE)</f>
        <v>0</v>
      </c>
      <c r="O57" s="9">
        <f>VLOOKUP($A57,'containers '!$A:$AA,15,FALSE)</f>
        <v>100</v>
      </c>
      <c r="P57" s="9" t="str">
        <f>VLOOKUP($A57,'containers '!$A:$AA,16,FALSE)</f>
        <v>Onbekend</v>
      </c>
    </row>
    <row r="58" spans="1:16" x14ac:dyDescent="0.25">
      <c r="A58" s="9" t="s">
        <v>5837</v>
      </c>
      <c r="B58" s="9" t="str">
        <f>VLOOKUP(A58,'dump '!A:C,1,FALSE)</f>
        <v>GB017</v>
      </c>
      <c r="C58" s="9" t="str">
        <f>VLOOKUP(A58,'dump '!A:AF,2,FALSE)</f>
        <v>1382LE103</v>
      </c>
      <c r="D58" s="9">
        <f>VLOOKUP($A58,'dump '!$A:$AF,17,FALSE)</f>
        <v>52.312553000000001</v>
      </c>
      <c r="E58" s="9">
        <f>VLOOKUP($A58,'dump '!$A:$AF,18,FALSE)</f>
        <v>5.050935</v>
      </c>
      <c r="F58" s="9" t="str">
        <f>VLOOKUP(A58,'dump '!$A:$AF,11,FALSE)</f>
        <v>Nijverheidslaan</v>
      </c>
      <c r="G58" s="9" t="str">
        <f>VLOOKUP($A58,'dump '!$A:$AF,12,FALSE)</f>
        <v>1C</v>
      </c>
      <c r="H58" s="9" t="str">
        <f>VLOOKUP($A58,'dump '!$A:$AF,13,FALSE)</f>
        <v>1382LE</v>
      </c>
      <c r="I58" s="11" t="str">
        <f>VLOOKUP($A58,'dump '!$A:$AF,14,FALSE)</f>
        <v>Weesp</v>
      </c>
      <c r="J58" s="9">
        <f>VLOOKUP($A58,'dump '!$A:$AF,15,FALSE)</f>
        <v>3</v>
      </c>
      <c r="K58" s="9" t="str">
        <f>VLOOKUP($A58,'dump '!$A:$AF,3,FALSE)</f>
        <v>GLAS</v>
      </c>
      <c r="L58" s="9" t="str">
        <f>VLOOKUP($A58,'dump '!$A:$AF,31,FALSE)</f>
        <v>3-haak</v>
      </c>
      <c r="M58" s="9" t="str">
        <f>VLOOKUP($A58,'containers '!$A:$AA,12,FALSE)</f>
        <v>Bovengronds</v>
      </c>
      <c r="N58" s="9">
        <f>VLOOKUP($A58,'containers '!$A:$AA,14,FALSE)</f>
        <v>0</v>
      </c>
      <c r="O58" s="9">
        <f>VLOOKUP($A58,'containers '!$A:$AA,15,FALSE)</f>
        <v>100</v>
      </c>
      <c r="P58" s="9" t="str">
        <f>VLOOKUP($A58,'containers '!$A:$AA,16,FALSE)</f>
        <v>Onbekend</v>
      </c>
    </row>
    <row r="59" spans="1:16" x14ac:dyDescent="0.25">
      <c r="A59" s="9" t="s">
        <v>5839</v>
      </c>
      <c r="B59" s="9" t="str">
        <f>VLOOKUP(A59,'dump '!A:C,1,FALSE)</f>
        <v>GB018</v>
      </c>
      <c r="C59" s="9" t="str">
        <f>VLOOKUP(A59,'dump '!A:AF,2,FALSE)</f>
        <v>1382MJ4801</v>
      </c>
      <c r="D59" s="9">
        <f>VLOOKUP($A59,'dump '!$A:$AF,17,FALSE)</f>
        <v>52.314577</v>
      </c>
      <c r="E59" s="9">
        <f>VLOOKUP($A59,'dump '!$A:$AF,18,FALSE)</f>
        <v>5.0417579999999997</v>
      </c>
      <c r="F59" s="9" t="str">
        <f>VLOOKUP(A59,'dump '!$A:$AF,11,FALSE)</f>
        <v>Lobbrich Boudgerslaan</v>
      </c>
      <c r="G59" s="9" t="str">
        <f>VLOOKUP($A59,'dump '!$A:$AF,12,FALSE)</f>
        <v>48</v>
      </c>
      <c r="H59" s="9" t="str">
        <f>VLOOKUP($A59,'dump '!$A:$AF,13,FALSE)</f>
        <v>1382MJ</v>
      </c>
      <c r="I59" s="11" t="str">
        <f>VLOOKUP($A59,'dump '!$A:$AF,14,FALSE)</f>
        <v>Weesp</v>
      </c>
      <c r="J59" s="9">
        <f>VLOOKUP($A59,'dump '!$A:$AF,15,FALSE)</f>
        <v>3</v>
      </c>
      <c r="K59" s="9" t="str">
        <f>VLOOKUP($A59,'dump '!$A:$AF,3,FALSE)</f>
        <v>GLAS</v>
      </c>
      <c r="L59" s="9" t="str">
        <f>VLOOKUP($A59,'dump '!$A:$AF,31,FALSE)</f>
        <v>3-haak</v>
      </c>
      <c r="M59" s="9" t="str">
        <f>VLOOKUP($A59,'containers '!$A:$AA,12,FALSE)</f>
        <v>Bovengronds</v>
      </c>
      <c r="N59" s="9">
        <f>VLOOKUP($A59,'containers '!$A:$AA,14,FALSE)</f>
        <v>0</v>
      </c>
      <c r="O59" s="9">
        <f>VLOOKUP($A59,'containers '!$A:$AA,15,FALSE)</f>
        <v>100</v>
      </c>
      <c r="P59" s="9" t="str">
        <f>VLOOKUP($A59,'containers '!$A:$AA,16,FALSE)</f>
        <v>Onbekend</v>
      </c>
    </row>
    <row r="60" spans="1:16" x14ac:dyDescent="0.25">
      <c r="A60" s="9" t="s">
        <v>5440</v>
      </c>
      <c r="B60" s="9" t="str">
        <f>VLOOKUP(A60,'dump '!A:C,1,FALSE)</f>
        <v>GB019</v>
      </c>
      <c r="C60" s="9" t="str">
        <f>VLOOKUP(A60,'dump '!A:AF,2,FALSE)</f>
        <v>1398XH201</v>
      </c>
      <c r="D60" s="9">
        <f>VLOOKUP($A60,'dump '!$A:$AF,17,FALSE)</f>
        <v>52.332517000000003</v>
      </c>
      <c r="E60" s="9">
        <f>VLOOKUP($A60,'dump '!$A:$AF,18,FALSE)</f>
        <v>5.0676050000000004</v>
      </c>
      <c r="F60" s="9" t="str">
        <f>VLOOKUP(A60,'dump '!$A:$AF,11,FALSE)</f>
        <v>Constantijn Huygenslaan</v>
      </c>
      <c r="G60" s="9" t="str">
        <f>VLOOKUP($A60,'dump '!$A:$AF,12,FALSE)</f>
        <v>2</v>
      </c>
      <c r="H60" s="9" t="str">
        <f>VLOOKUP($A60,'dump '!$A:$AF,13,FALSE)</f>
        <v>1398XH</v>
      </c>
      <c r="I60" s="11" t="str">
        <f>VLOOKUP($A60,'dump '!$A:$AF,14,FALSE)</f>
        <v>Muiden</v>
      </c>
      <c r="J60" s="9">
        <f>VLOOKUP($A60,'dump '!$A:$AF,15,FALSE)</f>
        <v>5</v>
      </c>
      <c r="K60" s="9" t="str">
        <f>VLOOKUP($A60,'dump '!$A:$AF,3,FALSE)</f>
        <v>GLAS</v>
      </c>
      <c r="L60" s="9" t="str">
        <f>VLOOKUP($A60,'dump '!$A:$AF,31,FALSE)</f>
        <v>3-haak</v>
      </c>
      <c r="M60" s="9" t="str">
        <f>VLOOKUP($A60,'containers '!$A:$AA,12,FALSE)</f>
        <v>Bovengronds</v>
      </c>
      <c r="N60" s="9">
        <f>VLOOKUP($A60,'containers '!$A:$AA,14,FALSE)</f>
        <v>0</v>
      </c>
      <c r="O60" s="9">
        <f>VLOOKUP($A60,'containers '!$A:$AA,15,FALSE)</f>
        <v>100</v>
      </c>
      <c r="P60" s="9" t="str">
        <f>VLOOKUP($A60,'containers '!$A:$AA,16,FALSE)</f>
        <v>Onbekend</v>
      </c>
    </row>
    <row r="61" spans="1:16" ht="30" x14ac:dyDescent="0.25">
      <c r="A61" s="9" t="s">
        <v>5748</v>
      </c>
      <c r="B61" s="9" t="str">
        <f>VLOOKUP(A61,'dump '!A:C,1,FALSE)</f>
        <v>GB020</v>
      </c>
      <c r="C61" s="9" t="str">
        <f>VLOOKUP(A61,'dump '!A:AF,2,FALSE)</f>
        <v>1399VR101</v>
      </c>
      <c r="D61" s="9">
        <f>VLOOKUP($A61,'dump '!$A:$AF,17,FALSE)</f>
        <v>52.319049</v>
      </c>
      <c r="E61" s="9">
        <f>VLOOKUP($A61,'dump '!$A:$AF,18,FALSE)</f>
        <v>5.1019880000000004</v>
      </c>
      <c r="F61" s="9" t="str">
        <f>VLOOKUP(A61,'dump '!$A:$AF,11,FALSE)</f>
        <v>Naarderstraatweg</v>
      </c>
      <c r="G61" s="9" t="str">
        <f>VLOOKUP($A61,'dump '!$A:$AF,12,FALSE)</f>
        <v>1</v>
      </c>
      <c r="H61" s="9" t="str">
        <f>VLOOKUP($A61,'dump '!$A:$AF,13,FALSE)</f>
        <v>1399VR</v>
      </c>
      <c r="I61" s="11" t="str">
        <f>VLOOKUP($A61,'dump '!$A:$AF,14,FALSE)</f>
        <v>Muiderberg</v>
      </c>
      <c r="J61" s="9">
        <f>VLOOKUP($A61,'dump '!$A:$AF,15,FALSE)</f>
        <v>3</v>
      </c>
      <c r="K61" s="9" t="str">
        <f>VLOOKUP($A61,'dump '!$A:$AF,3,FALSE)</f>
        <v>GLAS</v>
      </c>
      <c r="L61" s="9" t="str">
        <f>VLOOKUP($A61,'dump '!$A:$AF,31,FALSE)</f>
        <v>3-haak</v>
      </c>
      <c r="M61" s="9" t="str">
        <f>VLOOKUP($A61,'containers '!$A:$AA,12,FALSE)</f>
        <v>Bovengronds</v>
      </c>
      <c r="N61" s="9">
        <f>VLOOKUP($A61,'containers '!$A:$AA,14,FALSE)</f>
        <v>0</v>
      </c>
      <c r="O61" s="9">
        <f>VLOOKUP($A61,'containers '!$A:$AA,15,FALSE)</f>
        <v>100</v>
      </c>
      <c r="P61" s="9" t="str">
        <f>VLOOKUP($A61,'containers '!$A:$AA,16,FALSE)</f>
        <v>Onbekend</v>
      </c>
    </row>
    <row r="62" spans="1:16" ht="30" x14ac:dyDescent="0.25">
      <c r="A62" s="9" t="s">
        <v>5753</v>
      </c>
      <c r="B62" s="9" t="str">
        <f>VLOOKUP(A62,'dump '!A:C,1,FALSE)</f>
        <v>GB022</v>
      </c>
      <c r="C62" s="9" t="str">
        <f>VLOOKUP(A62,'dump '!A:AF,2,FALSE)</f>
        <v>1399GE1501</v>
      </c>
      <c r="D62" s="9">
        <f>VLOOKUP($A62,'dump '!$A:$AF,17,FALSE)</f>
        <v>52.323816999999998</v>
      </c>
      <c r="E62" s="9">
        <f>VLOOKUP($A62,'dump '!$A:$AF,18,FALSE)</f>
        <v>5.1186680000000004</v>
      </c>
      <c r="F62" s="9" t="str">
        <f>VLOOKUP(A62,'dump '!$A:$AF,11,FALSE)</f>
        <v>Ruysdaellaan</v>
      </c>
      <c r="G62" s="9" t="str">
        <f>VLOOKUP($A62,'dump '!$A:$AF,12,FALSE)</f>
        <v>15</v>
      </c>
      <c r="H62" s="9" t="str">
        <f>VLOOKUP($A62,'dump '!$A:$AF,13,FALSE)</f>
        <v>1399GE</v>
      </c>
      <c r="I62" s="11" t="str">
        <f>VLOOKUP($A62,'dump '!$A:$AF,14,FALSE)</f>
        <v>Muiderberg</v>
      </c>
      <c r="J62" s="9">
        <f>VLOOKUP($A62,'dump '!$A:$AF,15,FALSE)</f>
        <v>3</v>
      </c>
      <c r="K62" s="9" t="str">
        <f>VLOOKUP($A62,'dump '!$A:$AF,3,FALSE)</f>
        <v>GLAS</v>
      </c>
      <c r="L62" s="9" t="str">
        <f>VLOOKUP($A62,'dump '!$A:$AF,31,FALSE)</f>
        <v>3-haak</v>
      </c>
      <c r="M62" s="9" t="str">
        <f>VLOOKUP($A62,'containers '!$A:$AA,12,FALSE)</f>
        <v>Bovengronds</v>
      </c>
      <c r="N62" s="9">
        <f>VLOOKUP($A62,'containers '!$A:$AA,14,FALSE)</f>
        <v>0</v>
      </c>
      <c r="O62" s="9">
        <f>VLOOKUP($A62,'containers '!$A:$AA,15,FALSE)</f>
        <v>100</v>
      </c>
      <c r="P62" s="9" t="str">
        <f>VLOOKUP($A62,'containers '!$A:$AA,16,FALSE)</f>
        <v>Onbekend</v>
      </c>
    </row>
    <row r="63" spans="1:16" x14ac:dyDescent="0.25">
      <c r="A63" s="9" t="s">
        <v>5790</v>
      </c>
      <c r="B63" s="9" t="str">
        <f>VLOOKUP(A63,'dump '!A:C,1,FALSE)</f>
        <v>GB023</v>
      </c>
      <c r="C63" s="9" t="str">
        <f>VLOOKUP(A63,'dump '!A:AF,2,FALSE)</f>
        <v>1411LR201</v>
      </c>
      <c r="D63" s="9">
        <f>VLOOKUP($A63,'dump '!$A:$AF,17,FALSE)</f>
        <v>52.307150999999998</v>
      </c>
      <c r="E63" s="9">
        <f>VLOOKUP($A63,'dump '!$A:$AF,18,FALSE)</f>
        <v>5.1447979999999998</v>
      </c>
      <c r="F63" s="9" t="str">
        <f>VLOOKUP(A63,'dump '!$A:$AF,11,FALSE)</f>
        <v>Wijkplaats</v>
      </c>
      <c r="G63" s="9" t="str">
        <f>VLOOKUP($A63,'dump '!$A:$AF,12,FALSE)</f>
        <v>2</v>
      </c>
      <c r="H63" s="9" t="str">
        <f>VLOOKUP($A63,'dump '!$A:$AF,13,FALSE)</f>
        <v>1411LR</v>
      </c>
      <c r="I63" s="11" t="str">
        <f>VLOOKUP($A63,'dump '!$A:$AF,14,FALSE)</f>
        <v>Naarden</v>
      </c>
      <c r="J63" s="9">
        <f>VLOOKUP($A63,'dump '!$A:$AF,15,FALSE)</f>
        <v>3</v>
      </c>
      <c r="K63" s="9" t="str">
        <f>VLOOKUP($A63,'dump '!$A:$AF,3,FALSE)</f>
        <v>GLAS</v>
      </c>
      <c r="L63" s="9" t="str">
        <f>VLOOKUP($A63,'dump '!$A:$AF,31,FALSE)</f>
        <v>3-haak</v>
      </c>
      <c r="M63" s="9" t="str">
        <f>VLOOKUP($A63,'containers '!$A:$AA,12,FALSE)</f>
        <v>Bovengronds</v>
      </c>
      <c r="N63" s="9">
        <f>VLOOKUP($A63,'containers '!$A:$AA,14,FALSE)</f>
        <v>0</v>
      </c>
      <c r="O63" s="9">
        <f>VLOOKUP($A63,'containers '!$A:$AA,15,FALSE)</f>
        <v>100</v>
      </c>
      <c r="P63" s="9" t="str">
        <f>VLOOKUP($A63,'containers '!$A:$AA,16,FALSE)</f>
        <v>Onbekend</v>
      </c>
    </row>
    <row r="64" spans="1:16" x14ac:dyDescent="0.25">
      <c r="A64" s="9" t="s">
        <v>5777</v>
      </c>
      <c r="B64" s="9" t="str">
        <f>VLOOKUP(A64,'dump '!A:C,1,FALSE)</f>
        <v>GB024</v>
      </c>
      <c r="C64" s="9" t="str">
        <f>VLOOKUP(A64,'dump '!A:AF,2,FALSE)</f>
        <v>1411XW201</v>
      </c>
      <c r="D64" s="9">
        <f>VLOOKUP($A64,'dump '!$A:$AF,17,FALSE)</f>
        <v>52.302211</v>
      </c>
      <c r="E64" s="9">
        <f>VLOOKUP($A64,'dump '!$A:$AF,18,FALSE)</f>
        <v>5.142582</v>
      </c>
      <c r="F64" s="9" t="str">
        <f>VLOOKUP(A64,'dump '!$A:$AF,11,FALSE)</f>
        <v>Jac. P. Thijssepark</v>
      </c>
      <c r="G64" s="9" t="str">
        <f>VLOOKUP($A64,'dump '!$A:$AF,12,FALSE)</f>
        <v>2</v>
      </c>
      <c r="H64" s="9" t="str">
        <f>VLOOKUP($A64,'dump '!$A:$AF,13,FALSE)</f>
        <v>1411XW</v>
      </c>
      <c r="I64" s="11" t="str">
        <f>VLOOKUP($A64,'dump '!$A:$AF,14,FALSE)</f>
        <v>Naarden</v>
      </c>
      <c r="J64" s="9">
        <f>VLOOKUP($A64,'dump '!$A:$AF,15,FALSE)</f>
        <v>3</v>
      </c>
      <c r="K64" s="9" t="str">
        <f>VLOOKUP($A64,'dump '!$A:$AF,3,FALSE)</f>
        <v>GLAS</v>
      </c>
      <c r="L64" s="9" t="str">
        <f>VLOOKUP($A64,'dump '!$A:$AF,31,FALSE)</f>
        <v>3-haak</v>
      </c>
      <c r="M64" s="9" t="str">
        <f>VLOOKUP($A64,'containers '!$A:$AA,12,FALSE)</f>
        <v>Bovengronds</v>
      </c>
      <c r="N64" s="9">
        <f>VLOOKUP($A64,'containers '!$A:$AA,14,FALSE)</f>
        <v>0</v>
      </c>
      <c r="O64" s="9">
        <f>VLOOKUP($A64,'containers '!$A:$AA,15,FALSE)</f>
        <v>100</v>
      </c>
      <c r="P64" s="9" t="str">
        <f>VLOOKUP($A64,'containers '!$A:$AA,16,FALSE)</f>
        <v>Onbekend</v>
      </c>
    </row>
    <row r="65" spans="1:16" x14ac:dyDescent="0.25">
      <c r="A65" s="9" t="s">
        <v>5454</v>
      </c>
      <c r="B65" s="9" t="str">
        <f>VLOOKUP(A65,'dump '!A:C,1,FALSE)</f>
        <v>GB025</v>
      </c>
      <c r="C65" s="9" t="str">
        <f>VLOOKUP(A65,'dump '!A:AF,2,FALSE)</f>
        <v>1398CP1502</v>
      </c>
      <c r="D65" s="9">
        <f>VLOOKUP($A65,'dump '!$A:$AF,17,FALSE)</f>
        <v>52.332532</v>
      </c>
      <c r="E65" s="9">
        <f>VLOOKUP($A65,'dump '!$A:$AF,18,FALSE)</f>
        <v>5.0530559999999998</v>
      </c>
      <c r="F65" s="9" t="str">
        <f>VLOOKUP(A65,'dump '!$A:$AF,11,FALSE)</f>
        <v>Kruitpad</v>
      </c>
      <c r="G65" s="9" t="str">
        <f>VLOOKUP($A65,'dump '!$A:$AF,12,FALSE)</f>
        <v>15</v>
      </c>
      <c r="H65" s="9" t="str">
        <f>VLOOKUP($A65,'dump '!$A:$AF,13,FALSE)</f>
        <v>1398CP</v>
      </c>
      <c r="I65" s="11" t="str">
        <f>VLOOKUP($A65,'dump '!$A:$AF,14,FALSE)</f>
        <v>Muiden</v>
      </c>
      <c r="J65" s="9">
        <f>VLOOKUP($A65,'dump '!$A:$AF,15,FALSE)</f>
        <v>3</v>
      </c>
      <c r="K65" s="9" t="str">
        <f>VLOOKUP($A65,'dump '!$A:$AF,3,FALSE)</f>
        <v>GLAS</v>
      </c>
      <c r="L65" s="9" t="str">
        <f>VLOOKUP($A65,'dump '!$A:$AF,31,FALSE)</f>
        <v>3-haak</v>
      </c>
      <c r="M65" s="9" t="str">
        <f>VLOOKUP($A65,'containers '!$A:$AA,12,FALSE)</f>
        <v>Bovengronds</v>
      </c>
      <c r="N65" s="9">
        <f>VLOOKUP($A65,'containers '!$A:$AA,14,FALSE)</f>
        <v>0</v>
      </c>
      <c r="O65" s="9">
        <f>VLOOKUP($A65,'containers '!$A:$AA,15,FALSE)</f>
        <v>100</v>
      </c>
      <c r="P65" s="9" t="str">
        <f>VLOOKUP($A65,'containers '!$A:$AA,16,FALSE)</f>
        <v>Onbekend</v>
      </c>
    </row>
    <row r="66" spans="1:16" x14ac:dyDescent="0.25">
      <c r="A66" s="9" t="s">
        <v>5781</v>
      </c>
      <c r="B66" s="9" t="str">
        <f>VLOOKUP(A66,'dump '!A:C,1,FALSE)</f>
        <v>GB027</v>
      </c>
      <c r="C66" s="9" t="str">
        <f>VLOOKUP(A66,'dump '!A:AF,2,FALSE)</f>
        <v>1411BV301</v>
      </c>
      <c r="D66" s="9">
        <f>VLOOKUP($A66,'dump '!$A:$AF,17,FALSE)</f>
        <v>52.292095000000003</v>
      </c>
      <c r="E66" s="9">
        <f>VLOOKUP($A66,'dump '!$A:$AF,18,FALSE)</f>
        <v>5.1508079999999996</v>
      </c>
      <c r="F66" s="9" t="str">
        <f>VLOOKUP(A66,'dump '!$A:$AF,11,FALSE)</f>
        <v>Pr. Margriethof</v>
      </c>
      <c r="G66" s="9" t="str">
        <f>VLOOKUP($A66,'dump '!$A:$AF,12,FALSE)</f>
        <v>3</v>
      </c>
      <c r="H66" s="9" t="str">
        <f>VLOOKUP($A66,'dump '!$A:$AF,13,FALSE)</f>
        <v>1411BV</v>
      </c>
      <c r="I66" s="11" t="str">
        <f>VLOOKUP($A66,'dump '!$A:$AF,14,FALSE)</f>
        <v>Naarden</v>
      </c>
      <c r="J66" s="9">
        <f>VLOOKUP($A66,'dump '!$A:$AF,15,FALSE)</f>
        <v>3</v>
      </c>
      <c r="K66" s="9" t="str">
        <f>VLOOKUP($A66,'dump '!$A:$AF,3,FALSE)</f>
        <v>GLAS</v>
      </c>
      <c r="L66" s="9" t="str">
        <f>VLOOKUP($A66,'dump '!$A:$AF,31,FALSE)</f>
        <v>3-haak</v>
      </c>
      <c r="M66" s="9" t="str">
        <f>VLOOKUP($A66,'containers '!$A:$AA,12,FALSE)</f>
        <v>Bovengronds</v>
      </c>
      <c r="N66" s="9">
        <f>VLOOKUP($A66,'containers '!$A:$AA,14,FALSE)</f>
        <v>0</v>
      </c>
      <c r="O66" s="9">
        <f>VLOOKUP($A66,'containers '!$A:$AA,15,FALSE)</f>
        <v>100</v>
      </c>
      <c r="P66" s="9" t="str">
        <f>VLOOKUP($A66,'containers '!$A:$AA,16,FALSE)</f>
        <v>Onbekend</v>
      </c>
    </row>
    <row r="67" spans="1:16" x14ac:dyDescent="0.25">
      <c r="A67" s="9" t="s">
        <v>5501</v>
      </c>
      <c r="B67" s="9" t="str">
        <f>VLOOKUP(A67,'dump '!A:C,1,FALSE)</f>
        <v>GB029</v>
      </c>
      <c r="C67" s="9" t="str">
        <f>VLOOKUP(A67,'dump '!A:AF,2,FALSE)</f>
        <v>1401GP201</v>
      </c>
      <c r="D67" s="9">
        <f>VLOOKUP($A67,'dump '!$A:$AF,17,FALSE)</f>
        <v>52.283977</v>
      </c>
      <c r="E67" s="9">
        <f>VLOOKUP($A67,'dump '!$A:$AF,18,FALSE)</f>
        <v>5.1644949999999996</v>
      </c>
      <c r="F67" s="9" t="str">
        <f>VLOOKUP(A67,'dump '!$A:$AF,11,FALSE)</f>
        <v>De Nieuwe Vaart</v>
      </c>
      <c r="G67" s="9" t="str">
        <f>VLOOKUP($A67,'dump '!$A:$AF,12,FALSE)</f>
        <v>2</v>
      </c>
      <c r="H67" s="9" t="str">
        <f>VLOOKUP($A67,'dump '!$A:$AF,13,FALSE)</f>
        <v>1401GP</v>
      </c>
      <c r="I67" s="11" t="str">
        <f>VLOOKUP($A67,'dump '!$A:$AF,14,FALSE)</f>
        <v>Bussum</v>
      </c>
      <c r="J67" s="9">
        <f>VLOOKUP($A67,'dump '!$A:$AF,15,FALSE)</f>
        <v>3</v>
      </c>
      <c r="K67" s="9" t="str">
        <f>VLOOKUP($A67,'dump '!$A:$AF,3,FALSE)</f>
        <v>GLAS</v>
      </c>
      <c r="L67" s="9" t="str">
        <f>VLOOKUP($A67,'dump '!$A:$AF,31,FALSE)</f>
        <v>3-haak</v>
      </c>
      <c r="M67" s="9" t="str">
        <f>VLOOKUP($A67,'containers '!$A:$AA,12,FALSE)</f>
        <v>Bovengronds</v>
      </c>
      <c r="N67" s="9">
        <f>VLOOKUP($A67,'containers '!$A:$AA,14,FALSE)</f>
        <v>0</v>
      </c>
      <c r="O67" s="9">
        <f>VLOOKUP($A67,'containers '!$A:$AA,15,FALSE)</f>
        <v>100</v>
      </c>
      <c r="P67" s="9" t="str">
        <f>VLOOKUP($A67,'containers '!$A:$AA,16,FALSE)</f>
        <v>Onbekend</v>
      </c>
    </row>
    <row r="68" spans="1:16" x14ac:dyDescent="0.25">
      <c r="A68" s="9" t="s">
        <v>5508</v>
      </c>
      <c r="B68" s="9" t="str">
        <f>VLOOKUP(A68,'dump '!A:C,1,FALSE)</f>
        <v>GB031</v>
      </c>
      <c r="C68" s="9" t="str">
        <f>VLOOKUP(A68,'dump '!A:AF,2,FALSE)</f>
        <v>1401GP203</v>
      </c>
      <c r="D68" s="9">
        <f>VLOOKUP($A68,'dump '!$A:$AF,17,FALSE)</f>
        <v>52.283977</v>
      </c>
      <c r="E68" s="9">
        <f>VLOOKUP($A68,'dump '!$A:$AF,18,FALSE)</f>
        <v>5.1644949999999996</v>
      </c>
      <c r="F68" s="9" t="str">
        <f>VLOOKUP(A68,'dump '!$A:$AF,11,FALSE)</f>
        <v>De Nieuwe Vaart</v>
      </c>
      <c r="G68" s="9" t="str">
        <f>VLOOKUP($A68,'dump '!$A:$AF,12,FALSE)</f>
        <v>2</v>
      </c>
      <c r="H68" s="9" t="str">
        <f>VLOOKUP($A68,'dump '!$A:$AF,13,FALSE)</f>
        <v>1401GP</v>
      </c>
      <c r="I68" s="11" t="str">
        <f>VLOOKUP($A68,'dump '!$A:$AF,14,FALSE)</f>
        <v>Bussum</v>
      </c>
      <c r="J68" s="9">
        <f>VLOOKUP($A68,'dump '!$A:$AF,15,FALSE)</f>
        <v>3</v>
      </c>
      <c r="K68" s="9" t="str">
        <f>VLOOKUP($A68,'dump '!$A:$AF,3,FALSE)</f>
        <v>GLAS</v>
      </c>
      <c r="L68" s="9" t="str">
        <f>VLOOKUP($A68,'dump '!$A:$AF,31,FALSE)</f>
        <v>3-haak</v>
      </c>
      <c r="M68" s="9" t="str">
        <f>VLOOKUP($A68,'containers '!$A:$AA,12,FALSE)</f>
        <v>Bovengronds</v>
      </c>
      <c r="N68" s="9">
        <f>VLOOKUP($A68,'containers '!$A:$AA,14,FALSE)</f>
        <v>0</v>
      </c>
      <c r="O68" s="9">
        <f>VLOOKUP($A68,'containers '!$A:$AA,15,FALSE)</f>
        <v>100</v>
      </c>
      <c r="P68" s="9" t="str">
        <f>VLOOKUP($A68,'containers '!$A:$AA,16,FALSE)</f>
        <v>Onbekend</v>
      </c>
    </row>
    <row r="69" spans="1:16" x14ac:dyDescent="0.25">
      <c r="A69" s="9" t="s">
        <v>5510</v>
      </c>
      <c r="B69" s="9" t="str">
        <f>VLOOKUP(A69,'dump '!A:C,1,FALSE)</f>
        <v>GB033</v>
      </c>
      <c r="C69" s="9" t="str">
        <f>VLOOKUP(A69,'dump '!A:AF,2,FALSE)</f>
        <v>1402BJ2001</v>
      </c>
      <c r="D69" s="9">
        <f>VLOOKUP($A69,'dump '!$A:$AF,17,FALSE)</f>
        <v>52.271501999999998</v>
      </c>
      <c r="E69" s="9">
        <f>VLOOKUP($A69,'dump '!$A:$AF,18,FALSE)</f>
        <v>5.1657999999999999</v>
      </c>
      <c r="F69" s="9" t="str">
        <f>VLOOKUP(A69,'dump '!$A:$AF,11,FALSE)</f>
        <v>Laarderweg</v>
      </c>
      <c r="G69" s="9" t="str">
        <f>VLOOKUP($A69,'dump '!$A:$AF,12,FALSE)</f>
        <v>20</v>
      </c>
      <c r="H69" s="9" t="str">
        <f>VLOOKUP($A69,'dump '!$A:$AF,13,FALSE)</f>
        <v>1402BJ</v>
      </c>
      <c r="I69" s="11" t="str">
        <f>VLOOKUP($A69,'dump '!$A:$AF,14,FALSE)</f>
        <v>Bussum</v>
      </c>
      <c r="J69" s="9">
        <f>VLOOKUP($A69,'dump '!$A:$AF,15,FALSE)</f>
        <v>3</v>
      </c>
      <c r="K69" s="9" t="str">
        <f>VLOOKUP($A69,'dump '!$A:$AF,3,FALSE)</f>
        <v>GLAS</v>
      </c>
      <c r="L69" s="9" t="str">
        <f>VLOOKUP($A69,'dump '!$A:$AF,31,FALSE)</f>
        <v>3-haak</v>
      </c>
      <c r="M69" s="9" t="str">
        <f>VLOOKUP($A69,'containers '!$A:$AA,12,FALSE)</f>
        <v>Bovengronds</v>
      </c>
      <c r="N69" s="9">
        <f>VLOOKUP($A69,'containers '!$A:$AA,14,FALSE)</f>
        <v>0</v>
      </c>
      <c r="O69" s="9">
        <f>VLOOKUP($A69,'containers '!$A:$AA,15,FALSE)</f>
        <v>100</v>
      </c>
      <c r="P69" s="9" t="str">
        <f>VLOOKUP($A69,'containers '!$A:$AA,16,FALSE)</f>
        <v>Onbekend</v>
      </c>
    </row>
    <row r="70" spans="1:16" x14ac:dyDescent="0.25">
      <c r="A70" s="9" t="s">
        <v>5514</v>
      </c>
      <c r="B70" s="9" t="str">
        <f>VLOOKUP(A70,'dump '!A:C,1,FALSE)</f>
        <v>GB034</v>
      </c>
      <c r="C70" s="9" t="str">
        <f>VLOOKUP(A70,'dump '!A:AF,2,FALSE)</f>
        <v>1402BJ2002</v>
      </c>
      <c r="D70" s="9">
        <f>VLOOKUP($A70,'dump '!$A:$AF,17,FALSE)</f>
        <v>52.271501999999998</v>
      </c>
      <c r="E70" s="9">
        <f>VLOOKUP($A70,'dump '!$A:$AF,18,FALSE)</f>
        <v>5.1657999999999999</v>
      </c>
      <c r="F70" s="9" t="str">
        <f>VLOOKUP(A70,'dump '!$A:$AF,11,FALSE)</f>
        <v>Laarderweg</v>
      </c>
      <c r="G70" s="9" t="str">
        <f>VLOOKUP($A70,'dump '!$A:$AF,12,FALSE)</f>
        <v>20</v>
      </c>
      <c r="H70" s="9" t="str">
        <f>VLOOKUP($A70,'dump '!$A:$AF,13,FALSE)</f>
        <v>1402BJ</v>
      </c>
      <c r="I70" s="11" t="str">
        <f>VLOOKUP($A70,'dump '!$A:$AF,14,FALSE)</f>
        <v>Bussum</v>
      </c>
      <c r="J70" s="9">
        <f>VLOOKUP($A70,'dump '!$A:$AF,15,FALSE)</f>
        <v>3</v>
      </c>
      <c r="K70" s="9" t="str">
        <f>VLOOKUP($A70,'dump '!$A:$AF,3,FALSE)</f>
        <v>GLAS</v>
      </c>
      <c r="L70" s="9" t="str">
        <f>VLOOKUP($A70,'dump '!$A:$AF,31,FALSE)</f>
        <v>3-haak</v>
      </c>
      <c r="M70" s="9" t="str">
        <f>VLOOKUP($A70,'containers '!$A:$AA,12,FALSE)</f>
        <v>Bovengronds</v>
      </c>
      <c r="N70" s="9">
        <f>VLOOKUP($A70,'containers '!$A:$AA,14,FALSE)</f>
        <v>0</v>
      </c>
      <c r="O70" s="9">
        <f>VLOOKUP($A70,'containers '!$A:$AA,15,FALSE)</f>
        <v>100</v>
      </c>
      <c r="P70" s="9" t="str">
        <f>VLOOKUP($A70,'containers '!$A:$AA,16,FALSE)</f>
        <v>Onbekend</v>
      </c>
    </row>
    <row r="71" spans="1:16" x14ac:dyDescent="0.25">
      <c r="A71" s="9" t="s">
        <v>5516</v>
      </c>
      <c r="B71" s="9" t="str">
        <f>VLOOKUP(A71,'dump '!A:C,1,FALSE)</f>
        <v>GB036</v>
      </c>
      <c r="C71" s="9" t="str">
        <f>VLOOKUP(A71,'dump '!A:AF,2,FALSE)</f>
        <v>1404CV2901</v>
      </c>
      <c r="D71" s="9">
        <f>VLOOKUP($A71,'dump '!$A:$AF,17,FALSE)</f>
        <v>52.274805000000001</v>
      </c>
      <c r="E71" s="9">
        <f>VLOOKUP($A71,'dump '!$A:$AF,18,FALSE)</f>
        <v>5.1602309999999996</v>
      </c>
      <c r="F71" s="9" t="str">
        <f>VLOOKUP(A71,'dump '!$A:$AF,11,FALSE)</f>
        <v>Veldweg</v>
      </c>
      <c r="G71" s="9" t="str">
        <f>VLOOKUP($A71,'dump '!$A:$AF,12,FALSE)</f>
        <v>29</v>
      </c>
      <c r="H71" s="9" t="str">
        <f>VLOOKUP($A71,'dump '!$A:$AF,13,FALSE)</f>
        <v>1404CV</v>
      </c>
      <c r="I71" s="11" t="str">
        <f>VLOOKUP($A71,'dump '!$A:$AF,14,FALSE)</f>
        <v>Bussum</v>
      </c>
      <c r="J71" s="9">
        <f>VLOOKUP($A71,'dump '!$A:$AF,15,FALSE)</f>
        <v>3</v>
      </c>
      <c r="K71" s="9" t="str">
        <f>VLOOKUP($A71,'dump '!$A:$AF,3,FALSE)</f>
        <v>GLAS</v>
      </c>
      <c r="L71" s="9" t="str">
        <f>VLOOKUP($A71,'dump '!$A:$AF,31,FALSE)</f>
        <v>3-haak</v>
      </c>
      <c r="M71" s="9" t="str">
        <f>VLOOKUP($A71,'containers '!$A:$AA,12,FALSE)</f>
        <v>Bovengronds</v>
      </c>
      <c r="N71" s="9">
        <f>VLOOKUP($A71,'containers '!$A:$AA,14,FALSE)</f>
        <v>0</v>
      </c>
      <c r="O71" s="9">
        <f>VLOOKUP($A71,'containers '!$A:$AA,15,FALSE)</f>
        <v>100</v>
      </c>
      <c r="P71" s="9" t="str">
        <f>VLOOKUP($A71,'containers '!$A:$AA,16,FALSE)</f>
        <v>Onbekend</v>
      </c>
    </row>
    <row r="72" spans="1:16" x14ac:dyDescent="0.25">
      <c r="A72" s="9" t="s">
        <v>5521</v>
      </c>
      <c r="B72" s="9" t="str">
        <f>VLOOKUP(A72,'dump '!A:C,1,FALSE)</f>
        <v>GB037</v>
      </c>
      <c r="C72" s="9" t="str">
        <f>VLOOKUP(A72,'dump '!A:AF,2,FALSE)</f>
        <v>1406NB5901</v>
      </c>
      <c r="D72" s="9">
        <f>VLOOKUP($A72,'dump '!$A:$AF,17,FALSE)</f>
        <v>52.267131999999997</v>
      </c>
      <c r="E72" s="9">
        <f>VLOOKUP($A72,'dump '!$A:$AF,18,FALSE)</f>
        <v>5.1516000000000002</v>
      </c>
      <c r="F72" s="9" t="str">
        <f>VLOOKUP(A72,'dump '!$A:$AF,11,FALSE)</f>
        <v>Nieuwe 's-Gravelandseweg</v>
      </c>
      <c r="G72" s="9" t="str">
        <f>VLOOKUP($A72,'dump '!$A:$AF,12,FALSE)</f>
        <v>59</v>
      </c>
      <c r="H72" s="9" t="str">
        <f>VLOOKUP($A72,'dump '!$A:$AF,13,FALSE)</f>
        <v>1406NB</v>
      </c>
      <c r="I72" s="11" t="str">
        <f>VLOOKUP($A72,'dump '!$A:$AF,14,FALSE)</f>
        <v>Bussum</v>
      </c>
      <c r="J72" s="9">
        <f>VLOOKUP($A72,'dump '!$A:$AF,15,FALSE)</f>
        <v>3</v>
      </c>
      <c r="K72" s="9" t="str">
        <f>VLOOKUP($A72,'dump '!$A:$AF,3,FALSE)</f>
        <v>GLAS</v>
      </c>
      <c r="L72" s="9" t="str">
        <f>VLOOKUP($A72,'dump '!$A:$AF,31,FALSE)</f>
        <v>3-haak</v>
      </c>
      <c r="M72" s="9" t="str">
        <f>VLOOKUP($A72,'containers '!$A:$AA,12,FALSE)</f>
        <v>Bovengronds</v>
      </c>
      <c r="N72" s="9">
        <f>VLOOKUP($A72,'containers '!$A:$AA,14,FALSE)</f>
        <v>0</v>
      </c>
      <c r="O72" s="9">
        <f>VLOOKUP($A72,'containers '!$A:$AA,15,FALSE)</f>
        <v>100</v>
      </c>
      <c r="P72" s="9" t="str">
        <f>VLOOKUP($A72,'containers '!$A:$AA,16,FALSE)</f>
        <v>Onbekend</v>
      </c>
    </row>
    <row r="73" spans="1:16" x14ac:dyDescent="0.25">
      <c r="A73" s="9" t="s">
        <v>5449</v>
      </c>
      <c r="B73" s="9" t="str">
        <f>VLOOKUP(A73,'dump '!A:C,1,FALSE)</f>
        <v>GB038</v>
      </c>
      <c r="C73" s="9" t="str">
        <f>VLOOKUP(A73,'dump '!A:AF,2,FALSE)</f>
        <v>1398CP1501</v>
      </c>
      <c r="D73" s="9">
        <f>VLOOKUP($A73,'dump '!$A:$AF,17,FALSE)</f>
        <v>52.332532</v>
      </c>
      <c r="E73" s="9">
        <f>VLOOKUP($A73,'dump '!$A:$AF,18,FALSE)</f>
        <v>5.0530559999999998</v>
      </c>
      <c r="F73" s="9" t="str">
        <f>VLOOKUP(A73,'dump '!$A:$AF,11,FALSE)</f>
        <v>Kruitpad</v>
      </c>
      <c r="G73" s="9" t="str">
        <f>VLOOKUP($A73,'dump '!$A:$AF,12,FALSE)</f>
        <v>15</v>
      </c>
      <c r="H73" s="9" t="str">
        <f>VLOOKUP($A73,'dump '!$A:$AF,13,FALSE)</f>
        <v>1398CP</v>
      </c>
      <c r="I73" s="11" t="str">
        <f>VLOOKUP($A73,'dump '!$A:$AF,14,FALSE)</f>
        <v>Muiden</v>
      </c>
      <c r="J73" s="9">
        <f>VLOOKUP($A73,'dump '!$A:$AF,15,FALSE)</f>
        <v>3</v>
      </c>
      <c r="K73" s="9" t="str">
        <f>VLOOKUP($A73,'dump '!$A:$AF,3,FALSE)</f>
        <v>GLAS</v>
      </c>
      <c r="L73" s="9" t="str">
        <f>VLOOKUP($A73,'dump '!$A:$AF,31,FALSE)</f>
        <v>3-haak</v>
      </c>
      <c r="M73" s="9" t="str">
        <f>VLOOKUP($A73,'containers '!$A:$AA,12,FALSE)</f>
        <v>Bovengronds</v>
      </c>
      <c r="N73" s="9">
        <f>VLOOKUP($A73,'containers '!$A:$AA,14,FALSE)</f>
        <v>0</v>
      </c>
      <c r="O73" s="9">
        <f>VLOOKUP($A73,'containers '!$A:$AA,15,FALSE)</f>
        <v>100</v>
      </c>
      <c r="P73" s="9" t="str">
        <f>VLOOKUP($A73,'containers '!$A:$AA,16,FALSE)</f>
        <v>Onbekend</v>
      </c>
    </row>
    <row r="74" spans="1:16" x14ac:dyDescent="0.25">
      <c r="A74" s="9" t="s">
        <v>5638</v>
      </c>
      <c r="B74" s="9" t="str">
        <f>VLOOKUP(A74,'dump '!A:C,1,FALSE)</f>
        <v>GB042</v>
      </c>
      <c r="C74" s="9" t="str">
        <f>VLOOKUP(A74,'dump '!A:AF,2,FALSE)</f>
        <v>1276XZ201</v>
      </c>
      <c r="D74" s="9">
        <f>VLOOKUP($A74,'dump '!$A:$AF,17,FALSE)</f>
        <v>52.297463</v>
      </c>
      <c r="E74" s="9">
        <f>VLOOKUP($A74,'dump '!$A:$AF,18,FALSE)</f>
        <v>5.2429309999999996</v>
      </c>
      <c r="F74" s="9" t="str">
        <f>VLOOKUP(A74,'dump '!$A:$AF,11,FALSE)</f>
        <v>Bovenweg</v>
      </c>
      <c r="G74" s="9" t="str">
        <f>VLOOKUP($A74,'dump '!$A:$AF,12,FALSE)</f>
        <v>2</v>
      </c>
      <c r="H74" s="9" t="str">
        <f>VLOOKUP($A74,'dump '!$A:$AF,13,FALSE)</f>
        <v>1276XZ</v>
      </c>
      <c r="I74" s="11" t="str">
        <f>VLOOKUP($A74,'dump '!$A:$AF,14,FALSE)</f>
        <v>Huizen</v>
      </c>
      <c r="J74" s="9">
        <f>VLOOKUP($A74,'dump '!$A:$AF,15,FALSE)</f>
        <v>5</v>
      </c>
      <c r="K74" s="9" t="str">
        <f>VLOOKUP($A74,'dump '!$A:$AF,3,FALSE)</f>
        <v>GLAS</v>
      </c>
      <c r="L74" s="9" t="str">
        <f>VLOOKUP($A74,'dump '!$A:$AF,31,FALSE)</f>
        <v>3-haak</v>
      </c>
      <c r="M74" s="9" t="str">
        <f>VLOOKUP($A74,'containers '!$A:$AA,12,FALSE)</f>
        <v>Bovengronds</v>
      </c>
      <c r="N74" s="9">
        <f>VLOOKUP($A74,'containers '!$A:$AA,14,FALSE)</f>
        <v>0</v>
      </c>
      <c r="O74" s="9">
        <f>VLOOKUP($A74,'containers '!$A:$AA,15,FALSE)</f>
        <v>100</v>
      </c>
      <c r="P74" s="9" t="str">
        <f>VLOOKUP($A74,'containers '!$A:$AA,16,FALSE)</f>
        <v>Onbekend</v>
      </c>
    </row>
    <row r="75" spans="1:16" x14ac:dyDescent="0.25">
      <c r="A75" s="9" t="s">
        <v>5111</v>
      </c>
      <c r="B75" s="9" t="str">
        <f>VLOOKUP(A75,'dump '!A:C,1,FALSE)</f>
        <v>GB043</v>
      </c>
      <c r="C75" s="9" t="str">
        <f>VLOOKUP(A75,'dump '!A:AF,2,FALSE)</f>
        <v>1402TH5702</v>
      </c>
      <c r="D75" s="9">
        <f>VLOOKUP($A75,'dump '!$A:$AF,17,FALSE)</f>
        <v>52.273404999999997</v>
      </c>
      <c r="E75" s="9">
        <f>VLOOKUP($A75,'dump '!$A:$AF,18,FALSE)</f>
        <v>5.1759529999999998</v>
      </c>
      <c r="F75" s="9" t="str">
        <f>VLOOKUP(A75,'dump '!$A:$AF,11,FALSE)</f>
        <v>Voormeulenweg</v>
      </c>
      <c r="G75" s="9" t="str">
        <f>VLOOKUP($A75,'dump '!$A:$AF,12,FALSE)</f>
        <v>57</v>
      </c>
      <c r="H75" s="9" t="str">
        <f>VLOOKUP($A75,'dump '!$A:$AF,13,FALSE)</f>
        <v>1402TH</v>
      </c>
      <c r="I75" s="11" t="str">
        <f>VLOOKUP($A75,'dump '!$A:$AF,14,FALSE)</f>
        <v>Bussum</v>
      </c>
      <c r="J75" s="9">
        <f>VLOOKUP($A75,'dump '!$A:$AF,15,FALSE)</f>
        <v>3</v>
      </c>
      <c r="K75" s="9" t="str">
        <f>VLOOKUP($A75,'dump '!$A:$AF,3,FALSE)</f>
        <v>GLAS</v>
      </c>
      <c r="L75" s="9" t="str">
        <f>VLOOKUP($A75,'dump '!$A:$AF,31,FALSE)</f>
        <v>3-haak</v>
      </c>
      <c r="M75" s="9" t="str">
        <f>VLOOKUP($A75,'containers '!$A:$AA,12,FALSE)</f>
        <v>Bovengronds</v>
      </c>
      <c r="N75" s="9">
        <f>VLOOKUP($A75,'containers '!$A:$AA,14,FALSE)</f>
        <v>0</v>
      </c>
      <c r="O75" s="9">
        <f>VLOOKUP($A75,'containers '!$A:$AA,15,FALSE)</f>
        <v>100</v>
      </c>
      <c r="P75" s="9" t="str">
        <f>VLOOKUP($A75,'containers '!$A:$AA,16,FALSE)</f>
        <v>Onbekend</v>
      </c>
    </row>
    <row r="76" spans="1:16" x14ac:dyDescent="0.25">
      <c r="A76" s="9" t="s">
        <v>5643</v>
      </c>
      <c r="B76" s="9" t="str">
        <f>VLOOKUP(A76,'dump '!A:C,1,FALSE)</f>
        <v>GB044</v>
      </c>
      <c r="C76" s="9" t="str">
        <f>VLOOKUP(A76,'dump '!A:AF,2,FALSE)</f>
        <v>1271AC4101</v>
      </c>
      <c r="D76" s="9">
        <f>VLOOKUP($A76,'dump '!$A:$AF,17,FALSE)</f>
        <v>52.300815999999998</v>
      </c>
      <c r="E76" s="9">
        <f>VLOOKUP($A76,'dump '!$A:$AF,18,FALSE)</f>
        <v>5.2374210000000003</v>
      </c>
      <c r="F76" s="9" t="str">
        <f>VLOOKUP(A76,'dump '!$A:$AF,11,FALSE)</f>
        <v>Havenstraat</v>
      </c>
      <c r="G76" s="9" t="str">
        <f>VLOOKUP($A76,'dump '!$A:$AF,12,FALSE)</f>
        <v>41</v>
      </c>
      <c r="H76" s="9" t="str">
        <f>VLOOKUP($A76,'dump '!$A:$AF,13,FALSE)</f>
        <v>1271AC</v>
      </c>
      <c r="I76" s="11" t="str">
        <f>VLOOKUP($A76,'dump '!$A:$AF,14,FALSE)</f>
        <v>Huizen</v>
      </c>
      <c r="J76" s="9">
        <f>VLOOKUP($A76,'dump '!$A:$AF,15,FALSE)</f>
        <v>3</v>
      </c>
      <c r="K76" s="9" t="str">
        <f>VLOOKUP($A76,'dump '!$A:$AF,3,FALSE)</f>
        <v>GLAS</v>
      </c>
      <c r="L76" s="9" t="str">
        <f>VLOOKUP($A76,'dump '!$A:$AF,31,FALSE)</f>
        <v>3-haak</v>
      </c>
      <c r="M76" s="9" t="str">
        <f>VLOOKUP($A76,'containers '!$A:$AA,12,FALSE)</f>
        <v>Bovengronds</v>
      </c>
      <c r="N76" s="9">
        <f>VLOOKUP($A76,'containers '!$A:$AA,14,FALSE)</f>
        <v>0</v>
      </c>
      <c r="O76" s="9">
        <f>VLOOKUP($A76,'containers '!$A:$AA,15,FALSE)</f>
        <v>100</v>
      </c>
      <c r="P76" s="9" t="str">
        <f>VLOOKUP($A76,'containers '!$A:$AA,16,FALSE)</f>
        <v>Onbekend</v>
      </c>
    </row>
    <row r="77" spans="1:16" ht="30" x14ac:dyDescent="0.25">
      <c r="A77" s="9" t="s">
        <v>5206</v>
      </c>
      <c r="B77" s="9" t="str">
        <f>VLOOKUP(A77,'dump '!A:C,1,FALSE)</f>
        <v>GB045</v>
      </c>
      <c r="C77" s="9" t="str">
        <f>VLOOKUP(A77,'dump '!A:AF,2,FALSE)</f>
        <v>1394JJ1002</v>
      </c>
      <c r="D77" s="9">
        <f>VLOOKUP($A77,'dump '!$A:$AF,17,FALSE)</f>
        <v>52.252791000000002</v>
      </c>
      <c r="E77" s="9">
        <f>VLOOKUP($A77,'dump '!$A:$AF,18,FALSE)</f>
        <v>5.0468999999999999</v>
      </c>
      <c r="F77" s="9" t="str">
        <f>VLOOKUP(A77,'dump '!$A:$AF,11,FALSE)</f>
        <v>Meerhoekweg</v>
      </c>
      <c r="G77" s="9" t="str">
        <f>VLOOKUP($A77,'dump '!$A:$AF,12,FALSE)</f>
        <v>10A</v>
      </c>
      <c r="H77" s="9" t="str">
        <f>VLOOKUP($A77,'dump '!$A:$AF,13,FALSE)</f>
        <v>1394JJ</v>
      </c>
      <c r="I77" s="11" t="str">
        <f>VLOOKUP($A77,'dump '!$A:$AF,14,FALSE)</f>
        <v>Nederhorst den Berg</v>
      </c>
      <c r="J77" s="9">
        <f>VLOOKUP($A77,'dump '!$A:$AF,15,FALSE)</f>
        <v>3</v>
      </c>
      <c r="K77" s="9" t="str">
        <f>VLOOKUP($A77,'dump '!$A:$AF,3,FALSE)</f>
        <v>GLAS</v>
      </c>
      <c r="L77" s="9" t="str">
        <f>VLOOKUP($A77,'dump '!$A:$AF,31,FALSE)</f>
        <v>3-haak</v>
      </c>
      <c r="M77" s="9" t="str">
        <f>VLOOKUP($A77,'containers '!$A:$AA,12,FALSE)</f>
        <v>Bovengronds</v>
      </c>
      <c r="N77" s="9">
        <f>VLOOKUP($A77,'containers '!$A:$AA,14,FALSE)</f>
        <v>0</v>
      </c>
      <c r="O77" s="9">
        <f>VLOOKUP($A77,'containers '!$A:$AA,15,FALSE)</f>
        <v>100</v>
      </c>
      <c r="P77" s="9" t="str">
        <f>VLOOKUP($A77,'containers '!$A:$AA,16,FALSE)</f>
        <v>Onbekend</v>
      </c>
    </row>
    <row r="78" spans="1:16" x14ac:dyDescent="0.25">
      <c r="A78" s="9" t="s">
        <v>5647</v>
      </c>
      <c r="B78" s="9" t="str">
        <f>VLOOKUP(A78,'dump '!A:C,1,FALSE)</f>
        <v>GB046</v>
      </c>
      <c r="C78" s="9" t="str">
        <f>VLOOKUP(A78,'dump '!A:AF,2,FALSE)</f>
        <v>1271AL1301</v>
      </c>
      <c r="D78" s="9">
        <f>VLOOKUP($A78,'dump '!$A:$AF,17,FALSE)</f>
        <v>52.303607</v>
      </c>
      <c r="E78" s="9">
        <f>VLOOKUP($A78,'dump '!$A:$AF,18,FALSE)</f>
        <v>5.242807</v>
      </c>
      <c r="F78" s="9" t="str">
        <f>VLOOKUP(A78,'dump '!$A:$AF,11,FALSE)</f>
        <v>Ambachtsweg</v>
      </c>
      <c r="G78" s="9" t="str">
        <f>VLOOKUP($A78,'dump '!$A:$AF,12,FALSE)</f>
        <v>13</v>
      </c>
      <c r="H78" s="9" t="str">
        <f>VLOOKUP($A78,'dump '!$A:$AF,13,FALSE)</f>
        <v>1271AL</v>
      </c>
      <c r="I78" s="11" t="str">
        <f>VLOOKUP($A78,'dump '!$A:$AF,14,FALSE)</f>
        <v>Huizen</v>
      </c>
      <c r="J78" s="9">
        <f>VLOOKUP($A78,'dump '!$A:$AF,15,FALSE)</f>
        <v>3</v>
      </c>
      <c r="K78" s="9" t="str">
        <f>VLOOKUP($A78,'dump '!$A:$AF,3,FALSE)</f>
        <v>GLAS</v>
      </c>
      <c r="L78" s="9" t="str">
        <f>VLOOKUP($A78,'dump '!$A:$AF,31,FALSE)</f>
        <v>3-haak</v>
      </c>
      <c r="M78" s="9" t="str">
        <f>VLOOKUP($A78,'containers '!$A:$AA,12,FALSE)</f>
        <v>Bovengronds</v>
      </c>
      <c r="N78" s="9">
        <f>VLOOKUP($A78,'containers '!$A:$AA,14,FALSE)</f>
        <v>0</v>
      </c>
      <c r="O78" s="9">
        <f>VLOOKUP($A78,'containers '!$A:$AA,15,FALSE)</f>
        <v>100</v>
      </c>
      <c r="P78" s="9" t="str">
        <f>VLOOKUP($A78,'containers '!$A:$AA,16,FALSE)</f>
        <v>Onbekend</v>
      </c>
    </row>
    <row r="79" spans="1:16" x14ac:dyDescent="0.25">
      <c r="A79" s="9" t="s">
        <v>5651</v>
      </c>
      <c r="B79" s="9" t="str">
        <f>VLOOKUP(A79,'dump '!A:C,1,FALSE)</f>
        <v>GB047</v>
      </c>
      <c r="C79" s="9" t="str">
        <f>VLOOKUP(A79,'dump '!A:AF,2,FALSE)</f>
        <v>1271AL1302</v>
      </c>
      <c r="D79" s="9">
        <f>VLOOKUP($A79,'dump '!$A:$AF,17,FALSE)</f>
        <v>52.303607</v>
      </c>
      <c r="E79" s="9">
        <f>VLOOKUP($A79,'dump '!$A:$AF,18,FALSE)</f>
        <v>5.242807</v>
      </c>
      <c r="F79" s="9" t="str">
        <f>VLOOKUP(A79,'dump '!$A:$AF,11,FALSE)</f>
        <v>Ambachtsweg</v>
      </c>
      <c r="G79" s="9" t="str">
        <f>VLOOKUP($A79,'dump '!$A:$AF,12,FALSE)</f>
        <v>13</v>
      </c>
      <c r="H79" s="9" t="str">
        <f>VLOOKUP($A79,'dump '!$A:$AF,13,FALSE)</f>
        <v>1271AL</v>
      </c>
      <c r="I79" s="11" t="str">
        <f>VLOOKUP($A79,'dump '!$A:$AF,14,FALSE)</f>
        <v>Huizen</v>
      </c>
      <c r="J79" s="9">
        <f>VLOOKUP($A79,'dump '!$A:$AF,15,FALSE)</f>
        <v>3</v>
      </c>
      <c r="K79" s="9" t="str">
        <f>VLOOKUP($A79,'dump '!$A:$AF,3,FALSE)</f>
        <v>GLAS</v>
      </c>
      <c r="L79" s="9" t="str">
        <f>VLOOKUP($A79,'dump '!$A:$AF,31,FALSE)</f>
        <v>3-haak</v>
      </c>
      <c r="M79" s="9" t="str">
        <f>VLOOKUP($A79,'containers '!$A:$AA,12,FALSE)</f>
        <v>Bovengronds</v>
      </c>
      <c r="N79" s="9">
        <f>VLOOKUP($A79,'containers '!$A:$AA,14,FALSE)</f>
        <v>0</v>
      </c>
      <c r="O79" s="9">
        <f>VLOOKUP($A79,'containers '!$A:$AA,15,FALSE)</f>
        <v>100</v>
      </c>
      <c r="P79" s="9" t="str">
        <f>VLOOKUP($A79,'containers '!$A:$AA,16,FALSE)</f>
        <v>Onbekend</v>
      </c>
    </row>
    <row r="80" spans="1:16" x14ac:dyDescent="0.25">
      <c r="A80" s="9" t="s">
        <v>5653</v>
      </c>
      <c r="B80" s="9" t="str">
        <f>VLOOKUP(A80,'dump '!A:C,1,FALSE)</f>
        <v>GB048</v>
      </c>
      <c r="C80" s="9" t="str">
        <f>VLOOKUP(A80,'dump '!A:AF,2,FALSE)</f>
        <v>1271AL1303</v>
      </c>
      <c r="D80" s="9">
        <f>VLOOKUP($A80,'dump '!$A:$AF,17,FALSE)</f>
        <v>52.303607</v>
      </c>
      <c r="E80" s="9">
        <f>VLOOKUP($A80,'dump '!$A:$AF,18,FALSE)</f>
        <v>5.242807</v>
      </c>
      <c r="F80" s="9" t="str">
        <f>VLOOKUP(A80,'dump '!$A:$AF,11,FALSE)</f>
        <v>Ambachtsweg</v>
      </c>
      <c r="G80" s="9" t="str">
        <f>VLOOKUP($A80,'dump '!$A:$AF,12,FALSE)</f>
        <v>13</v>
      </c>
      <c r="H80" s="9" t="str">
        <f>VLOOKUP($A80,'dump '!$A:$AF,13,FALSE)</f>
        <v>1271AL</v>
      </c>
      <c r="I80" s="11" t="str">
        <f>VLOOKUP($A80,'dump '!$A:$AF,14,FALSE)</f>
        <v>Huizen</v>
      </c>
      <c r="J80" s="9">
        <f>VLOOKUP($A80,'dump '!$A:$AF,15,FALSE)</f>
        <v>3</v>
      </c>
      <c r="K80" s="9" t="str">
        <f>VLOOKUP($A80,'dump '!$A:$AF,3,FALSE)</f>
        <v>GLAS</v>
      </c>
      <c r="L80" s="9" t="str">
        <f>VLOOKUP($A80,'dump '!$A:$AF,31,FALSE)</f>
        <v>3-haak</v>
      </c>
      <c r="M80" s="9" t="str">
        <f>VLOOKUP($A80,'containers '!$A:$AA,12,FALSE)</f>
        <v>Bovengronds</v>
      </c>
      <c r="N80" s="9">
        <f>VLOOKUP($A80,'containers '!$A:$AA,14,FALSE)</f>
        <v>0</v>
      </c>
      <c r="O80" s="9">
        <f>VLOOKUP($A80,'containers '!$A:$AA,15,FALSE)</f>
        <v>100</v>
      </c>
      <c r="P80" s="9" t="str">
        <f>VLOOKUP($A80,'containers '!$A:$AA,16,FALSE)</f>
        <v>Onbekend</v>
      </c>
    </row>
    <row r="81" spans="1:16" x14ac:dyDescent="0.25">
      <c r="A81" s="9" t="s">
        <v>5655</v>
      </c>
      <c r="B81" s="9" t="str">
        <f>VLOOKUP(A81,'dump '!A:C,1,FALSE)</f>
        <v>GB049</v>
      </c>
      <c r="C81" s="9" t="str">
        <f>VLOOKUP(A81,'dump '!A:AF,2,FALSE)</f>
        <v>1271AL1304</v>
      </c>
      <c r="D81" s="9">
        <f>VLOOKUP($A81,'dump '!$A:$AF,17,FALSE)</f>
        <v>52.303607</v>
      </c>
      <c r="E81" s="9">
        <f>VLOOKUP($A81,'dump '!$A:$AF,18,FALSE)</f>
        <v>5.242807</v>
      </c>
      <c r="F81" s="9" t="str">
        <f>VLOOKUP(A81,'dump '!$A:$AF,11,FALSE)</f>
        <v>Ambachtsweg</v>
      </c>
      <c r="G81" s="9" t="str">
        <f>VLOOKUP($A81,'dump '!$A:$AF,12,FALSE)</f>
        <v>13</v>
      </c>
      <c r="H81" s="9" t="str">
        <f>VLOOKUP($A81,'dump '!$A:$AF,13,FALSE)</f>
        <v>1271AL</v>
      </c>
      <c r="I81" s="11" t="str">
        <f>VLOOKUP($A81,'dump '!$A:$AF,14,FALSE)</f>
        <v>Huizen</v>
      </c>
      <c r="J81" s="9">
        <f>VLOOKUP($A81,'dump '!$A:$AF,15,FALSE)</f>
        <v>3</v>
      </c>
      <c r="K81" s="9" t="str">
        <f>VLOOKUP($A81,'dump '!$A:$AF,3,FALSE)</f>
        <v>GLAS</v>
      </c>
      <c r="L81" s="9" t="str">
        <f>VLOOKUP($A81,'dump '!$A:$AF,31,FALSE)</f>
        <v>3-haak</v>
      </c>
      <c r="M81" s="9" t="str">
        <f>VLOOKUP($A81,'containers '!$A:$AA,12,FALSE)</f>
        <v>Bovengronds</v>
      </c>
      <c r="N81" s="9">
        <f>VLOOKUP($A81,'containers '!$A:$AA,14,FALSE)</f>
        <v>0</v>
      </c>
      <c r="O81" s="9">
        <f>VLOOKUP($A81,'containers '!$A:$AA,15,FALSE)</f>
        <v>100</v>
      </c>
      <c r="P81" s="9" t="str">
        <f>VLOOKUP($A81,'containers '!$A:$AA,16,FALSE)</f>
        <v>Onbekend</v>
      </c>
    </row>
    <row r="82" spans="1:16" x14ac:dyDescent="0.25">
      <c r="A82" s="9" t="s">
        <v>5657</v>
      </c>
      <c r="B82" s="9" t="str">
        <f>VLOOKUP(A82,'dump '!A:C,1,FALSE)</f>
        <v>GB050</v>
      </c>
      <c r="C82" s="9" t="str">
        <f>VLOOKUP(A82,'dump '!A:AF,2,FALSE)</f>
        <v>1271AL1305</v>
      </c>
      <c r="D82" s="9">
        <f>VLOOKUP($A82,'dump '!$A:$AF,17,FALSE)</f>
        <v>52.303607</v>
      </c>
      <c r="E82" s="9">
        <f>VLOOKUP($A82,'dump '!$A:$AF,18,FALSE)</f>
        <v>5.242807</v>
      </c>
      <c r="F82" s="9" t="str">
        <f>VLOOKUP(A82,'dump '!$A:$AF,11,FALSE)</f>
        <v>Ambachtsweg</v>
      </c>
      <c r="G82" s="9" t="str">
        <f>VLOOKUP($A82,'dump '!$A:$AF,12,FALSE)</f>
        <v>13</v>
      </c>
      <c r="H82" s="9" t="str">
        <f>VLOOKUP($A82,'dump '!$A:$AF,13,FALSE)</f>
        <v>1271AL</v>
      </c>
      <c r="I82" s="11" t="str">
        <f>VLOOKUP($A82,'dump '!$A:$AF,14,FALSE)</f>
        <v>Huizen</v>
      </c>
      <c r="J82" s="9">
        <f>VLOOKUP($A82,'dump '!$A:$AF,15,FALSE)</f>
        <v>3</v>
      </c>
      <c r="K82" s="9" t="str">
        <f>VLOOKUP($A82,'dump '!$A:$AF,3,FALSE)</f>
        <v>GLAS</v>
      </c>
      <c r="L82" s="9" t="str">
        <f>VLOOKUP($A82,'dump '!$A:$AF,31,FALSE)</f>
        <v>3-haak</v>
      </c>
      <c r="M82" s="9" t="str">
        <f>VLOOKUP($A82,'containers '!$A:$AA,12,FALSE)</f>
        <v>Bovengronds</v>
      </c>
      <c r="N82" s="9">
        <f>VLOOKUP($A82,'containers '!$A:$AA,14,FALSE)</f>
        <v>0</v>
      </c>
      <c r="O82" s="9">
        <f>VLOOKUP($A82,'containers '!$A:$AA,15,FALSE)</f>
        <v>100</v>
      </c>
      <c r="P82" s="9" t="str">
        <f>VLOOKUP($A82,'containers '!$A:$AA,16,FALSE)</f>
        <v>Onbekend</v>
      </c>
    </row>
    <row r="83" spans="1:16" x14ac:dyDescent="0.25">
      <c r="A83" s="9" t="s">
        <v>5659</v>
      </c>
      <c r="B83" s="9" t="str">
        <f>VLOOKUP(A83,'dump '!A:C,1,FALSE)</f>
        <v>GB051</v>
      </c>
      <c r="C83" s="9" t="str">
        <f>VLOOKUP(A83,'dump '!A:AF,2,FALSE)</f>
        <v>1271AL1306</v>
      </c>
      <c r="D83" s="9">
        <f>VLOOKUP($A83,'dump '!$A:$AF,17,FALSE)</f>
        <v>52.303607</v>
      </c>
      <c r="E83" s="9">
        <f>VLOOKUP($A83,'dump '!$A:$AF,18,FALSE)</f>
        <v>5.242807</v>
      </c>
      <c r="F83" s="9" t="str">
        <f>VLOOKUP(A83,'dump '!$A:$AF,11,FALSE)</f>
        <v>Ambachtsweg</v>
      </c>
      <c r="G83" s="9" t="str">
        <f>VLOOKUP($A83,'dump '!$A:$AF,12,FALSE)</f>
        <v>13</v>
      </c>
      <c r="H83" s="9" t="str">
        <f>VLOOKUP($A83,'dump '!$A:$AF,13,FALSE)</f>
        <v>1271AL</v>
      </c>
      <c r="I83" s="11" t="str">
        <f>VLOOKUP($A83,'dump '!$A:$AF,14,FALSE)</f>
        <v>Huizen</v>
      </c>
      <c r="J83" s="9">
        <f>VLOOKUP($A83,'dump '!$A:$AF,15,FALSE)</f>
        <v>3</v>
      </c>
      <c r="K83" s="9" t="str">
        <f>VLOOKUP($A83,'dump '!$A:$AF,3,FALSE)</f>
        <v>GLAS</v>
      </c>
      <c r="L83" s="9" t="str">
        <f>VLOOKUP($A83,'dump '!$A:$AF,31,FALSE)</f>
        <v>3-haak</v>
      </c>
      <c r="M83" s="9" t="str">
        <f>VLOOKUP($A83,'containers '!$A:$AA,12,FALSE)</f>
        <v>Bovengronds</v>
      </c>
      <c r="N83" s="9">
        <f>VLOOKUP($A83,'containers '!$A:$AA,14,FALSE)</f>
        <v>0</v>
      </c>
      <c r="O83" s="9">
        <f>VLOOKUP($A83,'containers '!$A:$AA,15,FALSE)</f>
        <v>100</v>
      </c>
      <c r="P83" s="9" t="str">
        <f>VLOOKUP($A83,'containers '!$A:$AA,16,FALSE)</f>
        <v>Onbekend</v>
      </c>
    </row>
    <row r="84" spans="1:16" x14ac:dyDescent="0.25">
      <c r="A84" s="9" t="s">
        <v>5234</v>
      </c>
      <c r="B84" s="9" t="str">
        <f>VLOOKUP(A84,'dump '!A:C,1,FALSE)</f>
        <v>GB052</v>
      </c>
      <c r="C84" s="9" t="str">
        <f>VLOOKUP(A84,'dump '!A:AF,2,FALSE)</f>
        <v>1381BL4503</v>
      </c>
      <c r="D84" s="9">
        <f>VLOOKUP($A84,'dump '!$A:$AF,17,FALSE)</f>
        <v>52.306559999999998</v>
      </c>
      <c r="E84" s="9">
        <f>VLOOKUP($A84,'dump '!$A:$AF,18,FALSE)</f>
        <v>5.0398449999999997</v>
      </c>
      <c r="F84" s="9" t="str">
        <f>VLOOKUP(A84,'dump '!$A:$AF,11,FALSE)</f>
        <v>Achtergracht</v>
      </c>
      <c r="G84" s="9" t="str">
        <f>VLOOKUP($A84,'dump '!$A:$AF,12,FALSE)</f>
        <v>45</v>
      </c>
      <c r="H84" s="9" t="str">
        <f>VLOOKUP($A84,'dump '!$A:$AF,13,FALSE)</f>
        <v>1381BL</v>
      </c>
      <c r="I84" s="11" t="str">
        <f>VLOOKUP($A84,'dump '!$A:$AF,14,FALSE)</f>
        <v>Weesp</v>
      </c>
      <c r="J84" s="9">
        <f>VLOOKUP($A84,'dump '!$A:$AF,15,FALSE)</f>
        <v>3</v>
      </c>
      <c r="K84" s="9" t="str">
        <f>VLOOKUP($A84,'dump '!$A:$AF,3,FALSE)</f>
        <v>GLAS</v>
      </c>
      <c r="L84" s="9" t="str">
        <f>VLOOKUP($A84,'dump '!$A:$AF,31,FALSE)</f>
        <v>3-haak</v>
      </c>
      <c r="M84" s="9" t="str">
        <f>VLOOKUP($A84,'containers '!$A:$AA,12,FALSE)</f>
        <v>Bovengronds</v>
      </c>
      <c r="N84" s="9">
        <f>VLOOKUP($A84,'containers '!$A:$AA,14,FALSE)</f>
        <v>0</v>
      </c>
      <c r="O84" s="9">
        <f>VLOOKUP($A84,'containers '!$A:$AA,15,FALSE)</f>
        <v>100</v>
      </c>
      <c r="P84" s="9" t="str">
        <f>VLOOKUP($A84,'containers '!$A:$AA,16,FALSE)</f>
        <v>Onbekend</v>
      </c>
    </row>
    <row r="85" spans="1:16" x14ac:dyDescent="0.25">
      <c r="A85" s="9" t="s">
        <v>5661</v>
      </c>
      <c r="B85" s="9" t="str">
        <f>VLOOKUP(A85,'dump '!A:C,1,FALSE)</f>
        <v>GB053</v>
      </c>
      <c r="C85" s="9" t="str">
        <f>VLOOKUP(A85,'dump '!A:AF,2,FALSE)</f>
        <v>1271ER6301</v>
      </c>
      <c r="D85" s="9">
        <f>VLOOKUP($A85,'dump '!$A:$AF,17,FALSE)</f>
        <v>52.306758000000002</v>
      </c>
      <c r="E85" s="9">
        <f>VLOOKUP($A85,'dump '!$A:$AF,18,FALSE)</f>
        <v>5.253565</v>
      </c>
      <c r="F85" s="9" t="str">
        <f>VLOOKUP(A85,'dump '!$A:$AF,11,FALSE)</f>
        <v>Zuiderzee</v>
      </c>
      <c r="G85" s="9" t="str">
        <f>VLOOKUP($A85,'dump '!$A:$AF,12,FALSE)</f>
        <v>63</v>
      </c>
      <c r="H85" s="9" t="str">
        <f>VLOOKUP($A85,'dump '!$A:$AF,13,FALSE)</f>
        <v>1271ER</v>
      </c>
      <c r="I85" s="11" t="str">
        <f>VLOOKUP($A85,'dump '!$A:$AF,14,FALSE)</f>
        <v>Huizen</v>
      </c>
      <c r="J85" s="9">
        <f>VLOOKUP($A85,'dump '!$A:$AF,15,FALSE)</f>
        <v>3</v>
      </c>
      <c r="K85" s="9" t="str">
        <f>VLOOKUP($A85,'dump '!$A:$AF,3,FALSE)</f>
        <v>GLAS</v>
      </c>
      <c r="L85" s="9" t="str">
        <f>VLOOKUP($A85,'dump '!$A:$AF,31,FALSE)</f>
        <v>3-haak</v>
      </c>
      <c r="M85" s="9" t="str">
        <f>VLOOKUP($A85,'containers '!$A:$AA,12,FALSE)</f>
        <v>Bovengronds</v>
      </c>
      <c r="N85" s="9">
        <f>VLOOKUP($A85,'containers '!$A:$AA,14,FALSE)</f>
        <v>0</v>
      </c>
      <c r="O85" s="9">
        <f>VLOOKUP($A85,'containers '!$A:$AA,15,FALSE)</f>
        <v>100</v>
      </c>
      <c r="P85" s="9" t="str">
        <f>VLOOKUP($A85,'containers '!$A:$AA,16,FALSE)</f>
        <v>Onbekend</v>
      </c>
    </row>
    <row r="86" spans="1:16" x14ac:dyDescent="0.25">
      <c r="A86" s="9" t="s">
        <v>5666</v>
      </c>
      <c r="B86" s="9" t="str">
        <f>VLOOKUP(A86,'dump '!A:C,1,FALSE)</f>
        <v>GB054</v>
      </c>
      <c r="C86" s="9" t="str">
        <f>VLOOKUP(A86,'dump '!A:AF,2,FALSE)</f>
        <v>1271ER6302</v>
      </c>
      <c r="D86" s="9">
        <f>VLOOKUP($A86,'dump '!$A:$AF,17,FALSE)</f>
        <v>52.306758000000002</v>
      </c>
      <c r="E86" s="9">
        <f>VLOOKUP($A86,'dump '!$A:$AF,18,FALSE)</f>
        <v>5.253565</v>
      </c>
      <c r="F86" s="9" t="str">
        <f>VLOOKUP(A86,'dump '!$A:$AF,11,FALSE)</f>
        <v>Zuiderzee</v>
      </c>
      <c r="G86" s="9" t="str">
        <f>VLOOKUP($A86,'dump '!$A:$AF,12,FALSE)</f>
        <v>63</v>
      </c>
      <c r="H86" s="9" t="str">
        <f>VLOOKUP($A86,'dump '!$A:$AF,13,FALSE)</f>
        <v>1271ER</v>
      </c>
      <c r="I86" s="11" t="str">
        <f>VLOOKUP($A86,'dump '!$A:$AF,14,FALSE)</f>
        <v>Huizen</v>
      </c>
      <c r="J86" s="9">
        <f>VLOOKUP($A86,'dump '!$A:$AF,15,FALSE)</f>
        <v>3</v>
      </c>
      <c r="K86" s="9" t="str">
        <f>VLOOKUP($A86,'dump '!$A:$AF,3,FALSE)</f>
        <v>GLAS</v>
      </c>
      <c r="L86" s="9" t="str">
        <f>VLOOKUP($A86,'dump '!$A:$AF,31,FALSE)</f>
        <v>3-haak</v>
      </c>
      <c r="M86" s="9" t="str">
        <f>VLOOKUP($A86,'containers '!$A:$AA,12,FALSE)</f>
        <v>Bovengronds</v>
      </c>
      <c r="N86" s="9">
        <f>VLOOKUP($A86,'containers '!$A:$AA,14,FALSE)</f>
        <v>0</v>
      </c>
      <c r="O86" s="9">
        <f>VLOOKUP($A86,'containers '!$A:$AA,15,FALSE)</f>
        <v>100</v>
      </c>
      <c r="P86" s="9" t="str">
        <f>VLOOKUP($A86,'containers '!$A:$AA,16,FALSE)</f>
        <v>Onbekend</v>
      </c>
    </row>
    <row r="87" spans="1:16" x14ac:dyDescent="0.25">
      <c r="A87" s="9" t="s">
        <v>5456</v>
      </c>
      <c r="B87" s="9" t="str">
        <f>VLOOKUP(A87,'dump '!A:C,1,FALSE)</f>
        <v>GB055</v>
      </c>
      <c r="C87" s="9" t="str">
        <f>VLOOKUP(A87,'dump '!A:AF,2,FALSE)</f>
        <v>1398CP1503</v>
      </c>
      <c r="D87" s="9">
        <f>VLOOKUP($A87,'dump '!$A:$AF,17,FALSE)</f>
        <v>52.332532</v>
      </c>
      <c r="E87" s="9">
        <f>VLOOKUP($A87,'dump '!$A:$AF,18,FALSE)</f>
        <v>5.0530559999999998</v>
      </c>
      <c r="F87" s="9" t="str">
        <f>VLOOKUP(A87,'dump '!$A:$AF,11,FALSE)</f>
        <v>Kruitpad</v>
      </c>
      <c r="G87" s="9" t="str">
        <f>VLOOKUP($A87,'dump '!$A:$AF,12,FALSE)</f>
        <v>15</v>
      </c>
      <c r="H87" s="9" t="str">
        <f>VLOOKUP($A87,'dump '!$A:$AF,13,FALSE)</f>
        <v>1398CP</v>
      </c>
      <c r="I87" s="11" t="str">
        <f>VLOOKUP($A87,'dump '!$A:$AF,14,FALSE)</f>
        <v>Muiden</v>
      </c>
      <c r="J87" s="9">
        <f>VLOOKUP($A87,'dump '!$A:$AF,15,FALSE)</f>
        <v>3</v>
      </c>
      <c r="K87" s="9" t="str">
        <f>VLOOKUP($A87,'dump '!$A:$AF,3,FALSE)</f>
        <v>GLAS</v>
      </c>
      <c r="L87" s="9" t="str">
        <f>VLOOKUP($A87,'dump '!$A:$AF,31,FALSE)</f>
        <v>3-haak</v>
      </c>
      <c r="M87" s="9" t="str">
        <f>VLOOKUP($A87,'containers '!$A:$AA,12,FALSE)</f>
        <v>Bovengronds</v>
      </c>
      <c r="N87" s="9">
        <f>VLOOKUP($A87,'containers '!$A:$AA,14,FALSE)</f>
        <v>0</v>
      </c>
      <c r="O87" s="9">
        <f>VLOOKUP($A87,'containers '!$A:$AA,15,FALSE)</f>
        <v>100</v>
      </c>
      <c r="P87" s="9" t="str">
        <f>VLOOKUP($A87,'containers '!$A:$AA,16,FALSE)</f>
        <v>Onbekend</v>
      </c>
    </row>
    <row r="88" spans="1:16" x14ac:dyDescent="0.25">
      <c r="A88" s="9" t="s">
        <v>5670</v>
      </c>
      <c r="B88" s="9" t="str">
        <f>VLOOKUP(A88,'dump '!A:C,1,FALSE)</f>
        <v>GB056</v>
      </c>
      <c r="C88" s="9" t="str">
        <f>VLOOKUP(A88,'dump '!A:AF,2,FALSE)</f>
        <v>1275AG14601</v>
      </c>
      <c r="D88" s="9">
        <f>VLOOKUP($A88,'dump '!$A:$AF,17,FALSE)</f>
        <v>52.293436</v>
      </c>
      <c r="E88" s="9">
        <f>VLOOKUP($A88,'dump '!$A:$AF,18,FALSE)</f>
        <v>5.2670019999999997</v>
      </c>
      <c r="F88" s="9" t="str">
        <f>VLOOKUP(A88,'dump '!$A:$AF,11,FALSE)</f>
        <v>Hoofdweg</v>
      </c>
      <c r="G88" s="9" t="str">
        <f>VLOOKUP($A88,'dump '!$A:$AF,12,FALSE)</f>
        <v>146</v>
      </c>
      <c r="H88" s="9" t="str">
        <f>VLOOKUP($A88,'dump '!$A:$AF,13,FALSE)</f>
        <v>1275AG</v>
      </c>
      <c r="I88" s="11" t="str">
        <f>VLOOKUP($A88,'dump '!$A:$AF,14,FALSE)</f>
        <v>Huizen</v>
      </c>
      <c r="J88" s="9">
        <f>VLOOKUP($A88,'dump '!$A:$AF,15,FALSE)</f>
        <v>3</v>
      </c>
      <c r="K88" s="9" t="str">
        <f>VLOOKUP($A88,'dump '!$A:$AF,3,FALSE)</f>
        <v>GLAS</v>
      </c>
      <c r="L88" s="9" t="str">
        <f>VLOOKUP($A88,'dump '!$A:$AF,31,FALSE)</f>
        <v>3-haak</v>
      </c>
      <c r="M88" s="9" t="str">
        <f>VLOOKUP($A88,'containers '!$A:$AA,12,FALSE)</f>
        <v>Bovengronds</v>
      </c>
      <c r="N88" s="9">
        <f>VLOOKUP($A88,'containers '!$A:$AA,14,FALSE)</f>
        <v>0</v>
      </c>
      <c r="O88" s="9">
        <f>VLOOKUP($A88,'containers '!$A:$AA,15,FALSE)</f>
        <v>100</v>
      </c>
      <c r="P88" s="9" t="str">
        <f>VLOOKUP($A88,'containers '!$A:$AA,16,FALSE)</f>
        <v>Onbekend</v>
      </c>
    </row>
    <row r="89" spans="1:16" x14ac:dyDescent="0.25">
      <c r="A89" s="9" t="s">
        <v>5674</v>
      </c>
      <c r="B89" s="9" t="str">
        <f>VLOOKUP(A89,'dump '!A:C,1,FALSE)</f>
        <v>GB057</v>
      </c>
      <c r="C89" s="9" t="str">
        <f>VLOOKUP(A89,'dump '!A:AF,2,FALSE)</f>
        <v>1275AZ5701</v>
      </c>
      <c r="D89" s="9">
        <f>VLOOKUP($A89,'dump '!$A:$AF,17,FALSE)</f>
        <v>52.289335000000001</v>
      </c>
      <c r="E89" s="9">
        <f>VLOOKUP($A89,'dump '!$A:$AF,18,FALSE)</f>
        <v>5.2592449999999999</v>
      </c>
      <c r="F89" s="9" t="str">
        <f>VLOOKUP(A89,'dump '!$A:$AF,11,FALSE)</f>
        <v>Kruin</v>
      </c>
      <c r="G89" s="9" t="str">
        <f>VLOOKUP($A89,'dump '!$A:$AF,12,FALSE)</f>
        <v>57</v>
      </c>
      <c r="H89" s="9" t="str">
        <f>VLOOKUP($A89,'dump '!$A:$AF,13,FALSE)</f>
        <v>1275AZ</v>
      </c>
      <c r="I89" s="11" t="str">
        <f>VLOOKUP($A89,'dump '!$A:$AF,14,FALSE)</f>
        <v>Huizen</v>
      </c>
      <c r="J89" s="9">
        <f>VLOOKUP($A89,'dump '!$A:$AF,15,FALSE)</f>
        <v>3</v>
      </c>
      <c r="K89" s="9" t="str">
        <f>VLOOKUP($A89,'dump '!$A:$AF,3,FALSE)</f>
        <v>GLAS</v>
      </c>
      <c r="L89" s="9" t="str">
        <f>VLOOKUP($A89,'dump '!$A:$AF,31,FALSE)</f>
        <v>3-haak</v>
      </c>
      <c r="M89" s="9" t="str">
        <f>VLOOKUP($A89,'containers '!$A:$AA,12,FALSE)</f>
        <v>Bovengronds</v>
      </c>
      <c r="N89" s="9">
        <f>VLOOKUP($A89,'containers '!$A:$AA,14,FALSE)</f>
        <v>0</v>
      </c>
      <c r="O89" s="9">
        <f>VLOOKUP($A89,'containers '!$A:$AA,15,FALSE)</f>
        <v>100</v>
      </c>
      <c r="P89" s="9" t="str">
        <f>VLOOKUP($A89,'containers '!$A:$AA,16,FALSE)</f>
        <v>Onbekend</v>
      </c>
    </row>
    <row r="90" spans="1:16" x14ac:dyDescent="0.25">
      <c r="A90" s="9" t="s">
        <v>5529</v>
      </c>
      <c r="B90" s="9" t="str">
        <f>VLOOKUP(A90,'dump '!A:C,1,FALSE)</f>
        <v>GB058</v>
      </c>
      <c r="C90" s="9" t="str">
        <f>VLOOKUP(A90,'dump '!A:AF,2,FALSE)</f>
        <v>1404HH1201</v>
      </c>
      <c r="D90" s="9">
        <f>VLOOKUP($A90,'dump '!$A:$AF,17,FALSE)</f>
        <v>52.273468999999999</v>
      </c>
      <c r="E90" s="9">
        <f>VLOOKUP($A90,'dump '!$A:$AF,18,FALSE)</f>
        <v>5.163856</v>
      </c>
      <c r="F90" s="9" t="str">
        <f>VLOOKUP(A90,'dump '!$A:$AF,11,FALSE)</f>
        <v>Kerkstraat</v>
      </c>
      <c r="G90" s="9" t="str">
        <f>VLOOKUP($A90,'dump '!$A:$AF,12,FALSE)</f>
        <v>12</v>
      </c>
      <c r="H90" s="9" t="str">
        <f>VLOOKUP($A90,'dump '!$A:$AF,13,FALSE)</f>
        <v>1404HH</v>
      </c>
      <c r="I90" s="11" t="str">
        <f>VLOOKUP($A90,'dump '!$A:$AF,14,FALSE)</f>
        <v>Bussum</v>
      </c>
      <c r="J90" s="9">
        <f>VLOOKUP($A90,'dump '!$A:$AF,15,FALSE)</f>
        <v>3</v>
      </c>
      <c r="K90" s="9" t="str">
        <f>VLOOKUP($A90,'dump '!$A:$AF,3,FALSE)</f>
        <v>GLAS</v>
      </c>
      <c r="L90" s="9" t="str">
        <f>VLOOKUP($A90,'dump '!$A:$AF,31,FALSE)</f>
        <v>3-haak</v>
      </c>
      <c r="M90" s="9" t="str">
        <f>VLOOKUP($A90,'containers '!$A:$AA,12,FALSE)</f>
        <v>Bovengronds</v>
      </c>
      <c r="N90" s="9">
        <f>VLOOKUP($A90,'containers '!$A:$AA,14,FALSE)</f>
        <v>0</v>
      </c>
      <c r="O90" s="9">
        <f>VLOOKUP($A90,'containers '!$A:$AA,15,FALSE)</f>
        <v>100</v>
      </c>
      <c r="P90" s="9" t="str">
        <f>VLOOKUP($A90,'containers '!$A:$AA,16,FALSE)</f>
        <v>Onbekend</v>
      </c>
    </row>
    <row r="91" spans="1:16" x14ac:dyDescent="0.25">
      <c r="A91" s="9" t="s">
        <v>5477</v>
      </c>
      <c r="B91" s="9" t="str">
        <f>VLOOKUP(A91,'dump '!A:C,1,FALSE)</f>
        <v>GB059</v>
      </c>
      <c r="C91" s="9" t="str">
        <f>VLOOKUP(A91,'dump '!A:AF,2,FALSE)</f>
        <v>1261EN801</v>
      </c>
      <c r="D91" s="9">
        <f>VLOOKUP($A91,'dump '!$A:$AF,17,FALSE)</f>
        <v>52.273887000000002</v>
      </c>
      <c r="E91" s="9">
        <f>VLOOKUP($A91,'dump '!$A:$AF,18,FALSE)</f>
        <v>5.2437849999999999</v>
      </c>
      <c r="F91" s="9" t="str">
        <f>VLOOKUP(A91,'dump '!$A:$AF,11,FALSE)</f>
        <v>Burg. Heerschopweg</v>
      </c>
      <c r="G91" s="9" t="str">
        <f>VLOOKUP($A91,'dump '!$A:$AF,12,FALSE)</f>
        <v>8</v>
      </c>
      <c r="H91" s="9" t="str">
        <f>VLOOKUP($A91,'dump '!$A:$AF,13,FALSE)</f>
        <v>1261EN</v>
      </c>
      <c r="I91" s="11" t="str">
        <f>VLOOKUP($A91,'dump '!$A:$AF,14,FALSE)</f>
        <v>Blaricum</v>
      </c>
      <c r="J91" s="9">
        <f>VLOOKUP($A91,'dump '!$A:$AF,15,FALSE)</f>
        <v>3</v>
      </c>
      <c r="K91" s="9" t="str">
        <f>VLOOKUP($A91,'dump '!$A:$AF,3,FALSE)</f>
        <v>GLAS</v>
      </c>
      <c r="L91" s="9" t="str">
        <f>VLOOKUP($A91,'dump '!$A:$AF,31,FALSE)</f>
        <v>3-haak</v>
      </c>
      <c r="M91" s="9" t="str">
        <f>VLOOKUP($A91,'containers '!$A:$AA,12,FALSE)</f>
        <v>Bovengronds</v>
      </c>
      <c r="N91" s="9">
        <f>VLOOKUP($A91,'containers '!$A:$AA,14,FALSE)</f>
        <v>0</v>
      </c>
      <c r="O91" s="9">
        <f>VLOOKUP($A91,'containers '!$A:$AA,15,FALSE)</f>
        <v>100</v>
      </c>
      <c r="P91" s="9" t="str">
        <f>VLOOKUP($A91,'containers '!$A:$AA,16,FALSE)</f>
        <v>Onbekend</v>
      </c>
    </row>
    <row r="92" spans="1:16" x14ac:dyDescent="0.25">
      <c r="A92" s="9" t="s">
        <v>5482</v>
      </c>
      <c r="B92" s="9" t="str">
        <f>VLOOKUP(A92,'dump '!A:C,1,FALSE)</f>
        <v>GB060</v>
      </c>
      <c r="C92" s="9" t="str">
        <f>VLOOKUP(A92,'dump '!A:AF,2,FALSE)</f>
        <v>1261EN802</v>
      </c>
      <c r="D92" s="9">
        <f>VLOOKUP($A92,'dump '!$A:$AF,17,FALSE)</f>
        <v>52.273887000000002</v>
      </c>
      <c r="E92" s="9">
        <f>VLOOKUP($A92,'dump '!$A:$AF,18,FALSE)</f>
        <v>5.2437849999999999</v>
      </c>
      <c r="F92" s="9" t="str">
        <f>VLOOKUP(A92,'dump '!$A:$AF,11,FALSE)</f>
        <v>Burg. Heerschopweg</v>
      </c>
      <c r="G92" s="9" t="str">
        <f>VLOOKUP($A92,'dump '!$A:$AF,12,FALSE)</f>
        <v>8</v>
      </c>
      <c r="H92" s="9" t="str">
        <f>VLOOKUP($A92,'dump '!$A:$AF,13,FALSE)</f>
        <v>1261EN</v>
      </c>
      <c r="I92" s="11" t="str">
        <f>VLOOKUP($A92,'dump '!$A:$AF,14,FALSE)</f>
        <v>Blaricum</v>
      </c>
      <c r="J92" s="9">
        <f>VLOOKUP($A92,'dump '!$A:$AF,15,FALSE)</f>
        <v>3</v>
      </c>
      <c r="K92" s="9" t="str">
        <f>VLOOKUP($A92,'dump '!$A:$AF,3,FALSE)</f>
        <v>GLAS</v>
      </c>
      <c r="L92" s="9" t="str">
        <f>VLOOKUP($A92,'dump '!$A:$AF,31,FALSE)</f>
        <v>3-haak</v>
      </c>
      <c r="M92" s="9" t="str">
        <f>VLOOKUP($A92,'containers '!$A:$AA,12,FALSE)</f>
        <v>Bovengronds</v>
      </c>
      <c r="N92" s="9">
        <f>VLOOKUP($A92,'containers '!$A:$AA,14,FALSE)</f>
        <v>0</v>
      </c>
      <c r="O92" s="9">
        <f>VLOOKUP($A92,'containers '!$A:$AA,15,FALSE)</f>
        <v>100</v>
      </c>
      <c r="P92" s="9" t="str">
        <f>VLOOKUP($A92,'containers '!$A:$AA,16,FALSE)</f>
        <v>Onbekend</v>
      </c>
    </row>
    <row r="93" spans="1:16" x14ac:dyDescent="0.25">
      <c r="A93" s="9" t="s">
        <v>5484</v>
      </c>
      <c r="B93" s="9" t="str">
        <f>VLOOKUP(A93,'dump '!A:C,1,FALSE)</f>
        <v>GB061</v>
      </c>
      <c r="C93" s="9" t="str">
        <f>VLOOKUP(A93,'dump '!A:AF,2,FALSE)</f>
        <v>1261EN803</v>
      </c>
      <c r="D93" s="9">
        <f>VLOOKUP($A93,'dump '!$A:$AF,17,FALSE)</f>
        <v>52.273887000000002</v>
      </c>
      <c r="E93" s="9">
        <f>VLOOKUP($A93,'dump '!$A:$AF,18,FALSE)</f>
        <v>5.2437849999999999</v>
      </c>
      <c r="F93" s="9" t="str">
        <f>VLOOKUP(A93,'dump '!$A:$AF,11,FALSE)</f>
        <v>Burg. Heerschopweg</v>
      </c>
      <c r="G93" s="9" t="str">
        <f>VLOOKUP($A93,'dump '!$A:$AF,12,FALSE)</f>
        <v>8</v>
      </c>
      <c r="H93" s="9" t="str">
        <f>VLOOKUP($A93,'dump '!$A:$AF,13,FALSE)</f>
        <v>1261EN</v>
      </c>
      <c r="I93" s="11" t="str">
        <f>VLOOKUP($A93,'dump '!$A:$AF,14,FALSE)</f>
        <v>Blaricum</v>
      </c>
      <c r="J93" s="9">
        <f>VLOOKUP($A93,'dump '!$A:$AF,15,FALSE)</f>
        <v>3</v>
      </c>
      <c r="K93" s="9" t="str">
        <f>VLOOKUP($A93,'dump '!$A:$AF,3,FALSE)</f>
        <v>GLAS</v>
      </c>
      <c r="L93" s="9" t="str">
        <f>VLOOKUP($A93,'dump '!$A:$AF,31,FALSE)</f>
        <v>3-haak</v>
      </c>
      <c r="M93" s="9" t="str">
        <f>VLOOKUP($A93,'containers '!$A:$AA,12,FALSE)</f>
        <v>Bovengronds</v>
      </c>
      <c r="N93" s="9">
        <f>VLOOKUP($A93,'containers '!$A:$AA,14,FALSE)</f>
        <v>0</v>
      </c>
      <c r="O93" s="9">
        <f>VLOOKUP($A93,'containers '!$A:$AA,15,FALSE)</f>
        <v>100</v>
      </c>
      <c r="P93" s="9" t="str">
        <f>VLOOKUP($A93,'containers '!$A:$AA,16,FALSE)</f>
        <v>Onbekend</v>
      </c>
    </row>
    <row r="94" spans="1:16" x14ac:dyDescent="0.25">
      <c r="A94" s="9" t="s">
        <v>5463</v>
      </c>
      <c r="B94" s="9" t="str">
        <f>VLOOKUP(A94,'dump '!A:C,1,FALSE)</f>
        <v>GB062</v>
      </c>
      <c r="C94" s="9" t="str">
        <f>VLOOKUP(A94,'dump '!A:AF,2,FALSE)</f>
        <v>1244PR10001</v>
      </c>
      <c r="D94" s="9">
        <f>VLOOKUP($A94,'dump '!$A:$AF,17,FALSE)</f>
        <v>52.255071000000001</v>
      </c>
      <c r="E94" s="9">
        <f>VLOOKUP($A94,'dump '!$A:$AF,18,FALSE)</f>
        <v>5.094614</v>
      </c>
      <c r="F94" s="9" t="str">
        <f>VLOOKUP(A94,'dump '!$A:$AF,11,FALSE)</f>
        <v>Stichts End</v>
      </c>
      <c r="G94" s="9" t="str">
        <f>VLOOKUP($A94,'dump '!$A:$AF,12,FALSE)</f>
        <v>100</v>
      </c>
      <c r="H94" s="9" t="str">
        <f>VLOOKUP($A94,'dump '!$A:$AF,13,FALSE)</f>
        <v>1244PR100</v>
      </c>
      <c r="I94" s="11" t="str">
        <f>VLOOKUP($A94,'dump '!$A:$AF,14,FALSE)</f>
        <v>Ankeveen</v>
      </c>
      <c r="J94" s="9">
        <f>VLOOKUP($A94,'dump '!$A:$AF,15,FALSE)</f>
        <v>3</v>
      </c>
      <c r="K94" s="9" t="str">
        <f>VLOOKUP($A94,'dump '!$A:$AF,3,FALSE)</f>
        <v>GLAS</v>
      </c>
      <c r="L94" s="9" t="str">
        <f>VLOOKUP($A94,'dump '!$A:$AF,31,FALSE)</f>
        <v>3-haak</v>
      </c>
      <c r="M94" s="9" t="str">
        <f>VLOOKUP($A94,'containers '!$A:$AA,12,FALSE)</f>
        <v>Bovengronds</v>
      </c>
      <c r="N94" s="9">
        <f>VLOOKUP($A94,'containers '!$A:$AA,14,FALSE)</f>
        <v>0</v>
      </c>
      <c r="O94" s="9">
        <f>VLOOKUP($A94,'containers '!$A:$AA,15,FALSE)</f>
        <v>100</v>
      </c>
      <c r="P94" s="9" t="str">
        <f>VLOOKUP($A94,'containers '!$A:$AA,16,FALSE)</f>
        <v>Onbekend</v>
      </c>
    </row>
    <row r="95" spans="1:16" x14ac:dyDescent="0.25">
      <c r="A95" s="9" t="s">
        <v>5679</v>
      </c>
      <c r="B95" s="9" t="str">
        <f>VLOOKUP(A95,'dump '!A:C,1,FALSE)</f>
        <v>GB063</v>
      </c>
      <c r="C95" s="9" t="str">
        <f>VLOOKUP(A95,'dump '!A:AF,2,FALSE)</f>
        <v>1272KG2401</v>
      </c>
      <c r="D95" s="9">
        <f>VLOOKUP($A95,'dump '!$A:$AF,17,FALSE)</f>
        <v>52.291640999999998</v>
      </c>
      <c r="E95" s="9">
        <f>VLOOKUP($A95,'dump '!$A:$AF,18,FALSE)</f>
        <v>5.2241160000000004</v>
      </c>
      <c r="F95" s="9" t="str">
        <f>VLOOKUP(A95,'dump '!$A:$AF,11,FALSE)</f>
        <v>Aalberselaan</v>
      </c>
      <c r="G95" s="9" t="str">
        <f>VLOOKUP($A95,'dump '!$A:$AF,12,FALSE)</f>
        <v>24</v>
      </c>
      <c r="H95" s="9" t="str">
        <f>VLOOKUP($A95,'dump '!$A:$AF,13,FALSE)</f>
        <v>1272KG</v>
      </c>
      <c r="I95" s="11" t="str">
        <f>VLOOKUP($A95,'dump '!$A:$AF,14,FALSE)</f>
        <v>Huizen</v>
      </c>
      <c r="J95" s="9">
        <f>VLOOKUP($A95,'dump '!$A:$AF,15,FALSE)</f>
        <v>3</v>
      </c>
      <c r="K95" s="9" t="str">
        <f>VLOOKUP($A95,'dump '!$A:$AF,3,FALSE)</f>
        <v>GLAS</v>
      </c>
      <c r="L95" s="9" t="str">
        <f>VLOOKUP($A95,'dump '!$A:$AF,31,FALSE)</f>
        <v>3-haak</v>
      </c>
      <c r="M95" s="9" t="str">
        <f>VLOOKUP($A95,'containers '!$A:$AA,12,FALSE)</f>
        <v>Bovengronds</v>
      </c>
      <c r="N95" s="9">
        <f>VLOOKUP($A95,'containers '!$A:$AA,14,FALSE)</f>
        <v>0</v>
      </c>
      <c r="O95" s="9">
        <f>VLOOKUP($A95,'containers '!$A:$AA,15,FALSE)</f>
        <v>100</v>
      </c>
      <c r="P95" s="9" t="str">
        <f>VLOOKUP($A95,'containers '!$A:$AA,16,FALSE)</f>
        <v>Onbekend</v>
      </c>
    </row>
    <row r="96" spans="1:16" x14ac:dyDescent="0.25">
      <c r="A96" s="9" t="s">
        <v>5717</v>
      </c>
      <c r="B96" s="9" t="str">
        <f>VLOOKUP(A96,'dump '!A:C,1,FALSE)</f>
        <v>GB064</v>
      </c>
      <c r="C96" s="9" t="str">
        <f>VLOOKUP(A96,'dump '!A:AF,2,FALSE)</f>
        <v>1251HJ1001</v>
      </c>
      <c r="D96" s="9">
        <f>VLOOKUP($A96,'dump '!$A:$AF,17,FALSE)</f>
        <v>52.258395999999998</v>
      </c>
      <c r="E96" s="9">
        <f>VLOOKUP($A96,'dump '!$A:$AF,18,FALSE)</f>
        <v>5.2267950000000001</v>
      </c>
      <c r="F96" s="9" t="str">
        <f>VLOOKUP(A96,'dump '!$A:$AF,11,FALSE)</f>
        <v>Torenlaan</v>
      </c>
      <c r="G96" s="9" t="str">
        <f>VLOOKUP($A96,'dump '!$A:$AF,12,FALSE)</f>
        <v>10</v>
      </c>
      <c r="H96" s="9" t="str">
        <f>VLOOKUP($A96,'dump '!$A:$AF,13,FALSE)</f>
        <v>1251HJ</v>
      </c>
      <c r="I96" s="11" t="str">
        <f>VLOOKUP($A96,'dump '!$A:$AF,14,FALSE)</f>
        <v>Laren</v>
      </c>
      <c r="J96" s="9">
        <f>VLOOKUP($A96,'dump '!$A:$AF,15,FALSE)</f>
        <v>3</v>
      </c>
      <c r="K96" s="9" t="str">
        <f>VLOOKUP($A96,'dump '!$A:$AF,3,FALSE)</f>
        <v>GLAS</v>
      </c>
      <c r="L96" s="9" t="str">
        <f>VLOOKUP($A96,'dump '!$A:$AF,31,FALSE)</f>
        <v>3-haak</v>
      </c>
      <c r="M96" s="9" t="str">
        <f>VLOOKUP($A96,'containers '!$A:$AA,12,FALSE)</f>
        <v>Bovengronds</v>
      </c>
      <c r="N96" s="9">
        <f>VLOOKUP($A96,'containers '!$A:$AA,14,FALSE)</f>
        <v>0</v>
      </c>
      <c r="O96" s="9">
        <f>VLOOKUP($A96,'containers '!$A:$AA,15,FALSE)</f>
        <v>100</v>
      </c>
      <c r="P96" s="9" t="str">
        <f>VLOOKUP($A96,'containers '!$A:$AA,16,FALSE)</f>
        <v>Onbekend</v>
      </c>
    </row>
    <row r="97" spans="1:16" x14ac:dyDescent="0.25">
      <c r="A97" s="9" t="s">
        <v>5844</v>
      </c>
      <c r="B97" s="9" t="str">
        <f>VLOOKUP(A97,'dump '!A:C,1,FALSE)</f>
        <v>GB065</v>
      </c>
      <c r="C97" s="9" t="str">
        <f>VLOOKUP(A97,'dump '!A:AF,2,FALSE)</f>
        <v>1251LB3201</v>
      </c>
      <c r="D97" s="9">
        <f>VLOOKUP($A97,'dump '!$A:$AF,17,FALSE)</f>
        <v>52.253264999999999</v>
      </c>
      <c r="E97" s="9">
        <f>VLOOKUP($A97,'dump '!$A:$AF,18,FALSE)</f>
        <v>5.2245720000000002</v>
      </c>
      <c r="F97" s="9" t="str">
        <f>VLOOKUP(A97,'dump '!$A:$AF,11,FALSE)</f>
        <v>Sint Janstraat</v>
      </c>
      <c r="G97" s="9" t="str">
        <f>VLOOKUP($A97,'dump '!$A:$AF,12,FALSE)</f>
        <v>32</v>
      </c>
      <c r="H97" s="9" t="str">
        <f>VLOOKUP($A97,'dump '!$A:$AF,13,FALSE)</f>
        <v>1251LB</v>
      </c>
      <c r="I97" s="11" t="str">
        <f>VLOOKUP($A97,'dump '!$A:$AF,14,FALSE)</f>
        <v>Laren</v>
      </c>
      <c r="J97" s="9">
        <f>VLOOKUP($A97,'dump '!$A:$AF,15,FALSE)</f>
        <v>3</v>
      </c>
      <c r="K97" s="9" t="str">
        <f>VLOOKUP($A97,'dump '!$A:$AF,3,FALSE)</f>
        <v>GLAS</v>
      </c>
      <c r="L97" s="9" t="str">
        <f>VLOOKUP($A97,'dump '!$A:$AF,31,FALSE)</f>
        <v>3-haak</v>
      </c>
      <c r="M97" s="9" t="str">
        <f>VLOOKUP($A97,'containers '!$A:$AA,12,FALSE)</f>
        <v>Bovengronds</v>
      </c>
      <c r="N97" s="9">
        <f>VLOOKUP($A97,'containers '!$A:$AA,14,FALSE)</f>
        <v>0</v>
      </c>
      <c r="O97" s="9">
        <f>VLOOKUP($A97,'containers '!$A:$AA,15,FALSE)</f>
        <v>100</v>
      </c>
      <c r="P97" s="9" t="str">
        <f>VLOOKUP($A97,'containers '!$A:$AA,16,FALSE)</f>
        <v>Onbekend</v>
      </c>
    </row>
    <row r="98" spans="1:16" x14ac:dyDescent="0.25">
      <c r="A98" s="9" t="s">
        <v>5553</v>
      </c>
      <c r="B98" s="9" t="str">
        <f>VLOOKUP(A98,'dump '!A:C,1,FALSE)</f>
        <v>GB066</v>
      </c>
      <c r="C98" s="9" t="str">
        <f>VLOOKUP(A98,'dump '!A:AF,2,FALSE)</f>
        <v>1222AB1001</v>
      </c>
      <c r="D98" s="9">
        <f>VLOOKUP($A98,'dump '!$A:$AF,17,FALSE)</f>
        <v>52.246510000000001</v>
      </c>
      <c r="E98" s="9">
        <f>VLOOKUP($A98,'dump '!$A:$AF,18,FALSE)</f>
        <v>5.1710060000000002</v>
      </c>
      <c r="F98" s="9" t="str">
        <f>VLOOKUP(A98,'dump '!$A:$AF,11,FALSE)</f>
        <v>Nieuwe Crailoseweg</v>
      </c>
      <c r="G98" s="9" t="str">
        <f>VLOOKUP($A98,'dump '!$A:$AF,12,FALSE)</f>
        <v>10</v>
      </c>
      <c r="H98" s="9" t="str">
        <f>VLOOKUP($A98,'dump '!$A:$AF,13,FALSE)</f>
        <v>1222AB</v>
      </c>
      <c r="I98" s="11" t="str">
        <f>VLOOKUP($A98,'dump '!$A:$AF,14,FALSE)</f>
        <v>Hilversum</v>
      </c>
      <c r="J98" s="9">
        <f>VLOOKUP($A98,'dump '!$A:$AF,15,FALSE)</f>
        <v>3</v>
      </c>
      <c r="K98" s="9" t="str">
        <f>VLOOKUP($A98,'dump '!$A:$AF,3,FALSE)</f>
        <v>GLAS</v>
      </c>
      <c r="L98" s="9" t="str">
        <f>VLOOKUP($A98,'dump '!$A:$AF,31,FALSE)</f>
        <v>3-haak</v>
      </c>
      <c r="M98" s="9" t="str">
        <f>VLOOKUP($A98,'containers '!$A:$AA,12,FALSE)</f>
        <v>Bovengronds</v>
      </c>
      <c r="N98" s="9">
        <f>VLOOKUP($A98,'containers '!$A:$AA,14,FALSE)</f>
        <v>0</v>
      </c>
      <c r="O98" s="9">
        <f>VLOOKUP($A98,'containers '!$A:$AA,15,FALSE)</f>
        <v>100</v>
      </c>
      <c r="P98" s="9" t="str">
        <f>VLOOKUP($A98,'containers '!$A:$AA,16,FALSE)</f>
        <v>Onbekend</v>
      </c>
    </row>
    <row r="99" spans="1:16" x14ac:dyDescent="0.25">
      <c r="A99" s="9" t="s">
        <v>5558</v>
      </c>
      <c r="B99" s="9" t="str">
        <f>VLOOKUP(A99,'dump '!A:C,1,FALSE)</f>
        <v>GB067</v>
      </c>
      <c r="C99" s="9" t="str">
        <f>VLOOKUP(A99,'dump '!A:AF,2,FALSE)</f>
        <v>1222AB1002</v>
      </c>
      <c r="D99" s="9">
        <f>VLOOKUP($A99,'dump '!$A:$AF,17,FALSE)</f>
        <v>52.246510000000001</v>
      </c>
      <c r="E99" s="9">
        <f>VLOOKUP($A99,'dump '!$A:$AF,18,FALSE)</f>
        <v>5.1710060000000002</v>
      </c>
      <c r="F99" s="9" t="str">
        <f>VLOOKUP(A99,'dump '!$A:$AF,11,FALSE)</f>
        <v>Nieuwe Crailoseweg</v>
      </c>
      <c r="G99" s="9" t="str">
        <f>VLOOKUP($A99,'dump '!$A:$AF,12,FALSE)</f>
        <v>10</v>
      </c>
      <c r="H99" s="9" t="str">
        <f>VLOOKUP($A99,'dump '!$A:$AF,13,FALSE)</f>
        <v>1222AB</v>
      </c>
      <c r="I99" s="11" t="str">
        <f>VLOOKUP($A99,'dump '!$A:$AF,14,FALSE)</f>
        <v>Hilversum</v>
      </c>
      <c r="J99" s="9">
        <f>VLOOKUP($A99,'dump '!$A:$AF,15,FALSE)</f>
        <v>3</v>
      </c>
      <c r="K99" s="9" t="str">
        <f>VLOOKUP($A99,'dump '!$A:$AF,3,FALSE)</f>
        <v>GLAS</v>
      </c>
      <c r="L99" s="9" t="str">
        <f>VLOOKUP($A99,'dump '!$A:$AF,31,FALSE)</f>
        <v>3-haak</v>
      </c>
      <c r="M99" s="9" t="str">
        <f>VLOOKUP($A99,'containers '!$A:$AA,12,FALSE)</f>
        <v>Bovengronds</v>
      </c>
      <c r="N99" s="9">
        <f>VLOOKUP($A99,'containers '!$A:$AA,14,FALSE)</f>
        <v>0</v>
      </c>
      <c r="O99" s="9">
        <f>VLOOKUP($A99,'containers '!$A:$AA,15,FALSE)</f>
        <v>100</v>
      </c>
      <c r="P99" s="9" t="str">
        <f>VLOOKUP($A99,'containers '!$A:$AA,16,FALSE)</f>
        <v>Onbekend</v>
      </c>
    </row>
    <row r="100" spans="1:16" x14ac:dyDescent="0.25">
      <c r="A100" s="9" t="s">
        <v>5560</v>
      </c>
      <c r="B100" s="9" t="str">
        <f>VLOOKUP(A100,'dump '!A:C,1,FALSE)</f>
        <v>GB068</v>
      </c>
      <c r="C100" s="9" t="str">
        <f>VLOOKUP(A100,'dump '!A:AF,2,FALSE)</f>
        <v>1222AB1003</v>
      </c>
      <c r="D100" s="9">
        <f>VLOOKUP($A100,'dump '!$A:$AF,17,FALSE)</f>
        <v>52.246510000000001</v>
      </c>
      <c r="E100" s="9">
        <f>VLOOKUP($A100,'dump '!$A:$AF,18,FALSE)</f>
        <v>5.1710060000000002</v>
      </c>
      <c r="F100" s="9" t="str">
        <f>VLOOKUP(A100,'dump '!$A:$AF,11,FALSE)</f>
        <v>Nieuwe Crailoseweg</v>
      </c>
      <c r="G100" s="9" t="str">
        <f>VLOOKUP($A100,'dump '!$A:$AF,12,FALSE)</f>
        <v>10</v>
      </c>
      <c r="H100" s="9" t="str">
        <f>VLOOKUP($A100,'dump '!$A:$AF,13,FALSE)</f>
        <v>1222AB</v>
      </c>
      <c r="I100" s="11" t="str">
        <f>VLOOKUP($A100,'dump '!$A:$AF,14,FALSE)</f>
        <v>Hilversum</v>
      </c>
      <c r="J100" s="9">
        <f>VLOOKUP($A100,'dump '!$A:$AF,15,FALSE)</f>
        <v>3</v>
      </c>
      <c r="K100" s="9" t="str">
        <f>VLOOKUP($A100,'dump '!$A:$AF,3,FALSE)</f>
        <v>GLAS</v>
      </c>
      <c r="L100" s="9" t="str">
        <f>VLOOKUP($A100,'dump '!$A:$AF,31,FALSE)</f>
        <v>3-haak</v>
      </c>
      <c r="M100" s="9" t="str">
        <f>VLOOKUP($A100,'containers '!$A:$AA,12,FALSE)</f>
        <v>Bovengronds</v>
      </c>
      <c r="N100" s="9">
        <f>VLOOKUP($A100,'containers '!$A:$AA,14,FALSE)</f>
        <v>0</v>
      </c>
      <c r="O100" s="9">
        <f>VLOOKUP($A100,'containers '!$A:$AA,15,FALSE)</f>
        <v>100</v>
      </c>
      <c r="P100" s="9" t="str">
        <f>VLOOKUP($A100,'containers '!$A:$AA,16,FALSE)</f>
        <v>Onbekend</v>
      </c>
    </row>
    <row r="101" spans="1:16" x14ac:dyDescent="0.25">
      <c r="A101" s="9" t="s">
        <v>5562</v>
      </c>
      <c r="B101" s="9" t="str">
        <f>VLOOKUP(A101,'dump '!A:C,1,FALSE)</f>
        <v>GB069</v>
      </c>
      <c r="C101" s="9" t="str">
        <f>VLOOKUP(A101,'dump '!A:AF,2,FALSE)</f>
        <v>1222AB1004</v>
      </c>
      <c r="D101" s="9">
        <f>VLOOKUP($A101,'dump '!$A:$AF,17,FALSE)</f>
        <v>52.246510000000001</v>
      </c>
      <c r="E101" s="9">
        <f>VLOOKUP($A101,'dump '!$A:$AF,18,FALSE)</f>
        <v>5.1710060000000002</v>
      </c>
      <c r="F101" s="9" t="str">
        <f>VLOOKUP(A101,'dump '!$A:$AF,11,FALSE)</f>
        <v>Nieuwe Crailoseweg</v>
      </c>
      <c r="G101" s="9" t="str">
        <f>VLOOKUP($A101,'dump '!$A:$AF,12,FALSE)</f>
        <v>10</v>
      </c>
      <c r="H101" s="9" t="str">
        <f>VLOOKUP($A101,'dump '!$A:$AF,13,FALSE)</f>
        <v>1222AB</v>
      </c>
      <c r="I101" s="11" t="str">
        <f>VLOOKUP($A101,'dump '!$A:$AF,14,FALSE)</f>
        <v>Hilversum</v>
      </c>
      <c r="J101" s="9">
        <f>VLOOKUP($A101,'dump '!$A:$AF,15,FALSE)</f>
        <v>3</v>
      </c>
      <c r="K101" s="9" t="str">
        <f>VLOOKUP($A101,'dump '!$A:$AF,3,FALSE)</f>
        <v>GLAS</v>
      </c>
      <c r="L101" s="9" t="str">
        <f>VLOOKUP($A101,'dump '!$A:$AF,31,FALSE)</f>
        <v>3-haak</v>
      </c>
      <c r="M101" s="9" t="str">
        <f>VLOOKUP($A101,'containers '!$A:$AA,12,FALSE)</f>
        <v>Bovengronds</v>
      </c>
      <c r="N101" s="9">
        <f>VLOOKUP($A101,'containers '!$A:$AA,14,FALSE)</f>
        <v>0</v>
      </c>
      <c r="O101" s="9">
        <f>VLOOKUP($A101,'containers '!$A:$AA,15,FALSE)</f>
        <v>100</v>
      </c>
      <c r="P101" s="9" t="str">
        <f>VLOOKUP($A101,'containers '!$A:$AA,16,FALSE)</f>
        <v>Onbekend</v>
      </c>
    </row>
    <row r="102" spans="1:16" x14ac:dyDescent="0.25">
      <c r="A102" s="9" t="s">
        <v>5549</v>
      </c>
      <c r="B102" s="9" t="str">
        <f>VLOOKUP(A102,'dump '!A:C,1,FALSE)</f>
        <v>GB070</v>
      </c>
      <c r="C102" s="9" t="str">
        <f>VLOOKUP(A102,'dump '!A:AF,2,FALSE)</f>
        <v>1217SN12901</v>
      </c>
      <c r="D102" s="9">
        <f>VLOOKUP($A102,'dump '!$A:$AF,17,FALSE)</f>
        <v>52.223044000000002</v>
      </c>
      <c r="E102" s="9">
        <f>VLOOKUP($A102,'dump '!$A:$AF,18,FALSE)</f>
        <v>5.1584890000000003</v>
      </c>
      <c r="F102" s="9" t="str">
        <f>VLOOKUP(A102,'dump '!$A:$AF,11,FALSE)</f>
        <v>Vaartweg</v>
      </c>
      <c r="G102" s="9" t="str">
        <f>VLOOKUP($A102,'dump '!$A:$AF,12,FALSE)</f>
        <v>129</v>
      </c>
      <c r="H102" s="9" t="str">
        <f>VLOOKUP($A102,'dump '!$A:$AF,13,FALSE)</f>
        <v>1217SN</v>
      </c>
      <c r="I102" s="11" t="str">
        <f>VLOOKUP($A102,'dump '!$A:$AF,14,FALSE)</f>
        <v>Hilversum</v>
      </c>
      <c r="J102" s="9">
        <f>VLOOKUP($A102,'dump '!$A:$AF,15,FALSE)</f>
        <v>3</v>
      </c>
      <c r="K102" s="9" t="str">
        <f>VLOOKUP($A102,'dump '!$A:$AF,3,FALSE)</f>
        <v>GLAS</v>
      </c>
      <c r="L102" s="9" t="str">
        <f>VLOOKUP($A102,'dump '!$A:$AF,31,FALSE)</f>
        <v>3-haak</v>
      </c>
      <c r="M102" s="9" t="str">
        <f>VLOOKUP($A102,'containers '!$A:$AA,12,FALSE)</f>
        <v>Bovengronds</v>
      </c>
      <c r="N102" s="9">
        <f>VLOOKUP($A102,'containers '!$A:$AA,14,FALSE)</f>
        <v>0</v>
      </c>
      <c r="O102" s="9">
        <f>VLOOKUP($A102,'containers '!$A:$AA,15,FALSE)</f>
        <v>100</v>
      </c>
      <c r="P102" s="9" t="str">
        <f>VLOOKUP($A102,'containers '!$A:$AA,16,FALSE)</f>
        <v>Onbekend</v>
      </c>
    </row>
    <row r="103" spans="1:16" x14ac:dyDescent="0.25">
      <c r="A103" s="9" t="s">
        <v>5564</v>
      </c>
      <c r="B103" s="9" t="str">
        <f>VLOOKUP(A103,'dump '!A:C,1,FALSE)</f>
        <v>GB071</v>
      </c>
      <c r="C103" s="9" t="str">
        <f>VLOOKUP(A103,'dump '!A:AF,2,FALSE)</f>
        <v>1214JM19201</v>
      </c>
      <c r="D103" s="9">
        <f>VLOOKUP($A103,'dump '!$A:$AF,17,FALSE)</f>
        <v>52.210934000000002</v>
      </c>
      <c r="E103" s="9">
        <f>VLOOKUP($A103,'dump '!$A:$AF,18,FALSE)</f>
        <v>5.1674540000000002</v>
      </c>
      <c r="F103" s="9" t="str">
        <f>VLOOKUP(A103,'dump '!$A:$AF,11,FALSE)</f>
        <v>Hilvertsweg</v>
      </c>
      <c r="G103" s="9" t="str">
        <f>VLOOKUP($A103,'dump '!$A:$AF,12,FALSE)</f>
        <v>192</v>
      </c>
      <c r="H103" s="9" t="str">
        <f>VLOOKUP($A103,'dump '!$A:$AF,13,FALSE)</f>
        <v>1214JM</v>
      </c>
      <c r="I103" s="11" t="str">
        <f>VLOOKUP($A103,'dump '!$A:$AF,14,FALSE)</f>
        <v>Hilversum</v>
      </c>
      <c r="J103" s="9">
        <f>VLOOKUP($A103,'dump '!$A:$AF,15,FALSE)</f>
        <v>3</v>
      </c>
      <c r="K103" s="9" t="str">
        <f>VLOOKUP($A103,'dump '!$A:$AF,3,FALSE)</f>
        <v>GLAS</v>
      </c>
      <c r="L103" s="9" t="str">
        <f>VLOOKUP($A103,'dump '!$A:$AF,31,FALSE)</f>
        <v>3-haak</v>
      </c>
      <c r="M103" s="9" t="str">
        <f>VLOOKUP($A103,'containers '!$A:$AA,12,FALSE)</f>
        <v>Bovengronds</v>
      </c>
      <c r="N103" s="9">
        <f>VLOOKUP($A103,'containers '!$A:$AA,14,FALSE)</f>
        <v>0</v>
      </c>
      <c r="O103" s="9">
        <f>VLOOKUP($A103,'containers '!$A:$AA,15,FALSE)</f>
        <v>100</v>
      </c>
      <c r="P103" s="9" t="str">
        <f>VLOOKUP($A103,'containers '!$A:$AA,16,FALSE)</f>
        <v>Onbekend</v>
      </c>
    </row>
    <row r="104" spans="1:16" x14ac:dyDescent="0.25">
      <c r="A104" s="9" t="s">
        <v>5568</v>
      </c>
      <c r="B104" s="9" t="str">
        <f>VLOOKUP(A104,'dump '!A:C,1,FALSE)</f>
        <v>GB072</v>
      </c>
      <c r="C104" s="9" t="str">
        <f>VLOOKUP(A104,'dump '!A:AF,2,FALSE)</f>
        <v>1213TC101</v>
      </c>
      <c r="D104" s="9">
        <f>VLOOKUP($A104,'dump '!$A:$AF,17,FALSE)</f>
        <v>52.210948999999999</v>
      </c>
      <c r="E104" s="9">
        <f>VLOOKUP($A104,'dump '!$A:$AF,18,FALSE)</f>
        <v>5.1787766</v>
      </c>
      <c r="F104" s="9" t="str">
        <f>VLOOKUP(A104,'dump '!$A:$AF,11,FALSE)</f>
        <v>Holleweg</v>
      </c>
      <c r="G104" s="9" t="str">
        <f>VLOOKUP($A104,'dump '!$A:$AF,12,FALSE)</f>
        <v>1</v>
      </c>
      <c r="H104" s="9" t="str">
        <f>VLOOKUP($A104,'dump '!$A:$AF,13,FALSE)</f>
        <v>1213TC</v>
      </c>
      <c r="I104" s="11" t="str">
        <f>VLOOKUP($A104,'dump '!$A:$AF,14,FALSE)</f>
        <v>Hilversum</v>
      </c>
      <c r="J104" s="9">
        <f>VLOOKUP($A104,'dump '!$A:$AF,15,FALSE)</f>
        <v>3</v>
      </c>
      <c r="K104" s="9" t="str">
        <f>VLOOKUP($A104,'dump '!$A:$AF,3,FALSE)</f>
        <v>GLAS</v>
      </c>
      <c r="L104" s="9" t="str">
        <f>VLOOKUP($A104,'dump '!$A:$AF,31,FALSE)</f>
        <v>3-haak</v>
      </c>
      <c r="M104" s="9" t="str">
        <f>VLOOKUP($A104,'containers '!$A:$AA,12,FALSE)</f>
        <v>Bovengronds</v>
      </c>
      <c r="N104" s="9">
        <f>VLOOKUP($A104,'containers '!$A:$AA,14,FALSE)</f>
        <v>0</v>
      </c>
      <c r="O104" s="9">
        <f>VLOOKUP($A104,'containers '!$A:$AA,15,FALSE)</f>
        <v>100</v>
      </c>
      <c r="P104" s="9" t="str">
        <f>VLOOKUP($A104,'containers '!$A:$AA,16,FALSE)</f>
        <v>Onbekend</v>
      </c>
    </row>
    <row r="105" spans="1:16" x14ac:dyDescent="0.25">
      <c r="A105" s="9" t="s">
        <v>5573</v>
      </c>
      <c r="B105" s="9" t="str">
        <f>VLOOKUP(A105,'dump '!A:C,1,FALSE)</f>
        <v>GB076</v>
      </c>
      <c r="C105" s="9" t="str">
        <f>VLOOKUP(A105,'dump '!A:AF,2,FALSE)</f>
        <v>1213VJ101</v>
      </c>
      <c r="D105" s="9">
        <f>VLOOKUP($A105,'dump '!$A:$AF,17,FALSE)</f>
        <v>52.212705999999997</v>
      </c>
      <c r="E105" s="9">
        <f>VLOOKUP($A105,'dump '!$A:$AF,18,FALSE)</f>
        <v>5.1978619999999998</v>
      </c>
      <c r="F105" s="9" t="str">
        <f>VLOOKUP(A105,'dump '!$A:$AF,11,FALSE)</f>
        <v>Curacaolaan</v>
      </c>
      <c r="G105" s="9" t="str">
        <f>VLOOKUP($A105,'dump '!$A:$AF,12,FALSE)</f>
        <v>1</v>
      </c>
      <c r="H105" s="9" t="str">
        <f>VLOOKUP($A105,'dump '!$A:$AF,13,FALSE)</f>
        <v>1213VJ</v>
      </c>
      <c r="I105" s="11" t="str">
        <f>VLOOKUP($A105,'dump '!$A:$AF,14,FALSE)</f>
        <v>Hilversum</v>
      </c>
      <c r="J105" s="9">
        <f>VLOOKUP($A105,'dump '!$A:$AF,15,FALSE)</f>
        <v>3</v>
      </c>
      <c r="K105" s="9" t="str">
        <f>VLOOKUP($A105,'dump '!$A:$AF,3,FALSE)</f>
        <v>GLAS</v>
      </c>
      <c r="L105" s="9" t="str">
        <f>VLOOKUP($A105,'dump '!$A:$AF,31,FALSE)</f>
        <v>3-haak</v>
      </c>
      <c r="M105" s="9" t="str">
        <f>VLOOKUP($A105,'containers '!$A:$AA,12,FALSE)</f>
        <v>Bovengronds</v>
      </c>
      <c r="N105" s="9">
        <f>VLOOKUP($A105,'containers '!$A:$AA,14,FALSE)</f>
        <v>0</v>
      </c>
      <c r="O105" s="9">
        <f>VLOOKUP($A105,'containers '!$A:$AA,15,FALSE)</f>
        <v>100</v>
      </c>
      <c r="P105" s="9" t="str">
        <f>VLOOKUP($A105,'containers '!$A:$AA,16,FALSE)</f>
        <v>Onbekend</v>
      </c>
    </row>
    <row r="106" spans="1:16" x14ac:dyDescent="0.25">
      <c r="A106" s="9" t="s">
        <v>5578</v>
      </c>
      <c r="B106" s="9" t="str">
        <f>VLOOKUP(A106,'dump '!A:C,1,FALSE)</f>
        <v>GB080</v>
      </c>
      <c r="C106" s="9" t="str">
        <f>VLOOKUP(A106,'dump '!A:AF,2,FALSE)</f>
        <v>1217BN6701</v>
      </c>
      <c r="D106" s="9">
        <f>VLOOKUP($A106,'dump '!$A:$AF,17,FALSE)</f>
        <v>52.241593999999999</v>
      </c>
      <c r="E106" s="9">
        <f>VLOOKUP($A106,'dump '!$A:$AF,18,FALSE)</f>
        <v>5.1608109999999998</v>
      </c>
      <c r="F106" s="9" t="str">
        <f>VLOOKUP(A106,'dump '!$A:$AF,11,FALSE)</f>
        <v>Bussummergrintweg</v>
      </c>
      <c r="G106" s="9" t="str">
        <f>VLOOKUP($A106,'dump '!$A:$AF,12,FALSE)</f>
        <v>67</v>
      </c>
      <c r="H106" s="9" t="str">
        <f>VLOOKUP($A106,'dump '!$A:$AF,13,FALSE)</f>
        <v>1217BN</v>
      </c>
      <c r="I106" s="11" t="str">
        <f>VLOOKUP($A106,'dump '!$A:$AF,14,FALSE)</f>
        <v>Hilversum</v>
      </c>
      <c r="J106" s="9">
        <f>VLOOKUP($A106,'dump '!$A:$AF,15,FALSE)</f>
        <v>3</v>
      </c>
      <c r="K106" s="9" t="str">
        <f>VLOOKUP($A106,'dump '!$A:$AF,3,FALSE)</f>
        <v>GLAS</v>
      </c>
      <c r="L106" s="9" t="str">
        <f>VLOOKUP($A106,'dump '!$A:$AF,31,FALSE)</f>
        <v>3-haak</v>
      </c>
      <c r="M106" s="9" t="str">
        <f>VLOOKUP($A106,'containers '!$A:$AA,12,FALSE)</f>
        <v>Bovengronds</v>
      </c>
      <c r="N106" s="9">
        <f>VLOOKUP($A106,'containers '!$A:$AA,14,FALSE)</f>
        <v>0</v>
      </c>
      <c r="O106" s="9">
        <f>VLOOKUP($A106,'containers '!$A:$AA,15,FALSE)</f>
        <v>100</v>
      </c>
      <c r="P106" s="9" t="str">
        <f>VLOOKUP($A106,'containers '!$A:$AA,16,FALSE)</f>
        <v>Onbekend</v>
      </c>
    </row>
    <row r="107" spans="1:16" x14ac:dyDescent="0.25">
      <c r="A107" s="9" t="s">
        <v>5732</v>
      </c>
      <c r="B107" s="9" t="str">
        <f>VLOOKUP(A107,'dump '!A:C,1,FALSE)</f>
        <v>GB085</v>
      </c>
      <c r="C107" s="9" t="str">
        <f>VLOOKUP(A107,'dump '!A:AF,2,FALSE)</f>
        <v>1231VX2101</v>
      </c>
      <c r="D107" s="9">
        <f>VLOOKUP($A107,'dump '!$A:$AF,17,FALSE)</f>
        <v>52.197495000000004</v>
      </c>
      <c r="E107" s="9">
        <f>VLOOKUP($A107,'dump '!$A:$AF,18,FALSE)</f>
        <v>5.1382099999999999</v>
      </c>
      <c r="F107" s="9" t="str">
        <f>VLOOKUP(A107,'dump '!$A:$AF,11,FALSE)</f>
        <v>Godelindelaan</v>
      </c>
      <c r="G107" s="9" t="str">
        <f>VLOOKUP($A107,'dump '!$A:$AF,12,FALSE)</f>
        <v>21</v>
      </c>
      <c r="H107" s="9" t="str">
        <f>VLOOKUP($A107,'dump '!$A:$AF,13,FALSE)</f>
        <v>1231VX</v>
      </c>
      <c r="I107" s="11" t="str">
        <f>VLOOKUP($A107,'dump '!$A:$AF,14,FALSE)</f>
        <v>Loosdrecht</v>
      </c>
      <c r="J107" s="9">
        <f>VLOOKUP($A107,'dump '!$A:$AF,15,FALSE)</f>
        <v>3</v>
      </c>
      <c r="K107" s="9" t="str">
        <f>VLOOKUP($A107,'dump '!$A:$AF,3,FALSE)</f>
        <v>GLAS</v>
      </c>
      <c r="L107" s="9" t="str">
        <f>VLOOKUP($A107,'dump '!$A:$AF,31,FALSE)</f>
        <v>3-haak</v>
      </c>
      <c r="M107" s="9" t="str">
        <f>VLOOKUP($A107,'containers '!$A:$AA,12,FALSE)</f>
        <v>Bovengronds</v>
      </c>
      <c r="N107" s="9">
        <f>VLOOKUP($A107,'containers '!$A:$AA,14,FALSE)</f>
        <v>0</v>
      </c>
      <c r="O107" s="9">
        <f>VLOOKUP($A107,'containers '!$A:$AA,15,FALSE)</f>
        <v>100</v>
      </c>
      <c r="P107" s="9" t="str">
        <f>VLOOKUP($A107,'containers '!$A:$AA,16,FALSE)</f>
        <v>Onbekend</v>
      </c>
    </row>
    <row r="108" spans="1:16" x14ac:dyDescent="0.25">
      <c r="A108" s="9" t="s">
        <v>5319</v>
      </c>
      <c r="B108" s="9" t="str">
        <f>VLOOKUP(A108,'dump '!A:C,1,FALSE)</f>
        <v>GB086</v>
      </c>
      <c r="C108" s="9" t="str">
        <f>VLOOKUP(A108,'dump '!A:AF,2,FALSE)</f>
        <v>1231CN6902</v>
      </c>
      <c r="D108" s="9">
        <f>VLOOKUP($A108,'dump '!$A:$AF,17,FALSE)</f>
        <v>52.200875000000003</v>
      </c>
      <c r="E108" s="9">
        <f>VLOOKUP($A108,'dump '!$A:$AF,18,FALSE)</f>
        <v>5.1403280000000002</v>
      </c>
      <c r="F108" s="9" t="str">
        <f>VLOOKUP(A108,'dump '!$A:$AF,11,FALSE)</f>
        <v>Lindelaan</v>
      </c>
      <c r="G108" s="9" t="str">
        <f>VLOOKUP($A108,'dump '!$A:$AF,12,FALSE)</f>
        <v>96B</v>
      </c>
      <c r="H108" s="9" t="str">
        <f>VLOOKUP($A108,'dump '!$A:$AF,13,FALSE)</f>
        <v>1231CN</v>
      </c>
      <c r="I108" s="11" t="str">
        <f>VLOOKUP($A108,'dump '!$A:$AF,14,FALSE)</f>
        <v>Loosdrecht</v>
      </c>
      <c r="J108" s="9">
        <f>VLOOKUP($A108,'dump '!$A:$AF,15,FALSE)</f>
        <v>3</v>
      </c>
      <c r="K108" s="9" t="str">
        <f>VLOOKUP($A108,'dump '!$A:$AF,3,FALSE)</f>
        <v>GLAS</v>
      </c>
      <c r="L108" s="9" t="str">
        <f>VLOOKUP($A108,'dump '!$A:$AF,31,FALSE)</f>
        <v>3-haak</v>
      </c>
      <c r="M108" s="9" t="str">
        <f>VLOOKUP($A108,'containers '!$A:$AA,12,FALSE)</f>
        <v>Bovengronds</v>
      </c>
      <c r="N108" s="9">
        <f>VLOOKUP($A108,'containers '!$A:$AA,14,FALSE)</f>
        <v>0</v>
      </c>
      <c r="O108" s="9">
        <f>VLOOKUP($A108,'containers '!$A:$AA,15,FALSE)</f>
        <v>100</v>
      </c>
      <c r="P108" s="9" t="str">
        <f>VLOOKUP($A108,'containers '!$A:$AA,16,FALSE)</f>
        <v>Onbekend</v>
      </c>
    </row>
    <row r="109" spans="1:16" x14ac:dyDescent="0.25">
      <c r="A109" s="9" t="s">
        <v>5737</v>
      </c>
      <c r="B109" s="9" t="str">
        <f>VLOOKUP(A109,'dump '!A:C,1,FALSE)</f>
        <v>GB088</v>
      </c>
      <c r="C109" s="9" t="str">
        <f>VLOOKUP(A109,'dump '!A:AF,2,FALSE)</f>
        <v>1231AT1101</v>
      </c>
      <c r="D109" s="9">
        <f>VLOOKUP($A109,'dump '!$A:$AF,17,FALSE)</f>
        <v>52.203932000000002</v>
      </c>
      <c r="E109" s="9">
        <f>VLOOKUP($A109,'dump '!$A:$AF,18,FALSE)</f>
        <v>5.1309690000000003</v>
      </c>
      <c r="F109" s="9" t="str">
        <f>VLOOKUP(A109,'dump '!$A:$AF,11,FALSE)</f>
        <v>St. Annepad</v>
      </c>
      <c r="G109" s="9" t="str">
        <f>VLOOKUP($A109,'dump '!$A:$AF,12,FALSE)</f>
        <v>11</v>
      </c>
      <c r="H109" s="9" t="str">
        <f>VLOOKUP($A109,'dump '!$A:$AF,13,FALSE)</f>
        <v>1231AT</v>
      </c>
      <c r="I109" s="11" t="str">
        <f>VLOOKUP($A109,'dump '!$A:$AF,14,FALSE)</f>
        <v>Loosdrecht</v>
      </c>
      <c r="J109" s="9">
        <f>VLOOKUP($A109,'dump '!$A:$AF,15,FALSE)</f>
        <v>3</v>
      </c>
      <c r="K109" s="9" t="str">
        <f>VLOOKUP($A109,'dump '!$A:$AF,3,FALSE)</f>
        <v>GLAS</v>
      </c>
      <c r="L109" s="9" t="str">
        <f>VLOOKUP($A109,'dump '!$A:$AF,31,FALSE)</f>
        <v>3-haak</v>
      </c>
      <c r="M109" s="9" t="str">
        <f>VLOOKUP($A109,'containers '!$A:$AA,12,FALSE)</f>
        <v>Bovengronds</v>
      </c>
      <c r="N109" s="9">
        <f>VLOOKUP($A109,'containers '!$A:$AA,14,FALSE)</f>
        <v>0</v>
      </c>
      <c r="O109" s="9">
        <f>VLOOKUP($A109,'containers '!$A:$AA,15,FALSE)</f>
        <v>100</v>
      </c>
      <c r="P109" s="9" t="str">
        <f>VLOOKUP($A109,'containers '!$A:$AA,16,FALSE)</f>
        <v>Onbekend</v>
      </c>
    </row>
    <row r="110" spans="1:16" x14ac:dyDescent="0.25">
      <c r="A110" s="9" t="s">
        <v>5584</v>
      </c>
      <c r="B110" s="9" t="str">
        <f>VLOOKUP(A110,'dump '!A:C,1,FALSE)</f>
        <v>GB089</v>
      </c>
      <c r="C110" s="9" t="str">
        <f>VLOOKUP(A110,'dump '!A:AF,2,FALSE)</f>
        <v>1214JL14401</v>
      </c>
      <c r="D110" s="9">
        <f>VLOOKUP($A110,'dump '!$A:$AF,17,FALSE)</f>
        <v>52.213399000000003</v>
      </c>
      <c r="E110" s="9">
        <f>VLOOKUP($A110,'dump '!$A:$AF,18,FALSE)</f>
        <v>5.1679069999999996</v>
      </c>
      <c r="F110" s="9" t="str">
        <f>VLOOKUP(A110,'dump '!$A:$AF,11,FALSE)</f>
        <v>Hilvertsweg</v>
      </c>
      <c r="G110" s="9" t="str">
        <f>VLOOKUP($A110,'dump '!$A:$AF,12,FALSE)</f>
        <v>144</v>
      </c>
      <c r="H110" s="9" t="str">
        <f>VLOOKUP($A110,'dump '!$A:$AF,13,FALSE)</f>
        <v>1214JL</v>
      </c>
      <c r="I110" s="11" t="str">
        <f>VLOOKUP($A110,'dump '!$A:$AF,14,FALSE)</f>
        <v>Hilversum</v>
      </c>
      <c r="J110" s="9">
        <f>VLOOKUP($A110,'dump '!$A:$AF,15,FALSE)</f>
        <v>3</v>
      </c>
      <c r="K110" s="9" t="str">
        <f>VLOOKUP($A110,'dump '!$A:$AF,3,FALSE)</f>
        <v>GLAS</v>
      </c>
      <c r="L110" s="9" t="str">
        <f>VLOOKUP($A110,'dump '!$A:$AF,31,FALSE)</f>
        <v>3-haak</v>
      </c>
      <c r="M110" s="9" t="str">
        <f>VLOOKUP($A110,'containers '!$A:$AA,12,FALSE)</f>
        <v>Bovengronds</v>
      </c>
      <c r="N110" s="9">
        <f>VLOOKUP($A110,'containers '!$A:$AA,14,FALSE)</f>
        <v>0</v>
      </c>
      <c r="O110" s="9">
        <f>VLOOKUP($A110,'containers '!$A:$AA,15,FALSE)</f>
        <v>100</v>
      </c>
      <c r="P110" s="9" t="str">
        <f>VLOOKUP($A110,'containers '!$A:$AA,16,FALSE)</f>
        <v>Onbekend</v>
      </c>
    </row>
    <row r="111" spans="1:16" x14ac:dyDescent="0.25">
      <c r="A111" s="9" t="s">
        <v>5445</v>
      </c>
      <c r="B111" s="9" t="str">
        <f>VLOOKUP(A111,'dump '!A:C,1,FALSE)</f>
        <v>GB090</v>
      </c>
      <c r="C111" s="9" t="str">
        <f>VLOOKUP(A111,'dump '!A:AF,2,FALSE)</f>
        <v>1398ED3201</v>
      </c>
      <c r="D111" s="9">
        <f>VLOOKUP($A111,'dump '!$A:$AF,17,FALSE)</f>
        <v>52.327165000000001</v>
      </c>
      <c r="E111" s="9">
        <f>VLOOKUP($A111,'dump '!$A:$AF,18,FALSE)</f>
        <v>5.0722639999999997</v>
      </c>
      <c r="F111" s="9" t="str">
        <f>VLOOKUP(A111,'dump '!$A:$AF,11,FALSE)</f>
        <v>Nooit Gedacht</v>
      </c>
      <c r="G111" s="9" t="str">
        <f>VLOOKUP($A111,'dump '!$A:$AF,12,FALSE)</f>
        <v>32</v>
      </c>
      <c r="H111" s="9" t="str">
        <f>VLOOKUP($A111,'dump '!$A:$AF,13,FALSE)</f>
        <v>1398ED</v>
      </c>
      <c r="I111" s="11" t="str">
        <f>VLOOKUP($A111,'dump '!$A:$AF,14,FALSE)</f>
        <v>Muiden</v>
      </c>
      <c r="J111" s="9">
        <f>VLOOKUP($A111,'dump '!$A:$AF,15,FALSE)</f>
        <v>5</v>
      </c>
      <c r="K111" s="9" t="str">
        <f>VLOOKUP($A111,'dump '!$A:$AF,3,FALSE)</f>
        <v>GLAS</v>
      </c>
      <c r="L111" s="9" t="str">
        <f>VLOOKUP($A111,'dump '!$A:$AF,31,FALSE)</f>
        <v>3-haak</v>
      </c>
      <c r="M111" s="9" t="str">
        <f>VLOOKUP($A111,'containers '!$A:$AA,12,FALSE)</f>
        <v>Bovengronds</v>
      </c>
      <c r="N111" s="9">
        <f>VLOOKUP($A111,'containers '!$A:$AA,14,FALSE)</f>
        <v>0</v>
      </c>
      <c r="O111" s="9">
        <f>VLOOKUP($A111,'containers '!$A:$AA,15,FALSE)</f>
        <v>100</v>
      </c>
      <c r="P111" s="9" t="str">
        <f>VLOOKUP($A111,'containers '!$A:$AA,16,FALSE)</f>
        <v>Onbekend</v>
      </c>
    </row>
    <row r="112" spans="1:16" ht="30" x14ac:dyDescent="0.25">
      <c r="A112" s="9" t="s">
        <v>5804</v>
      </c>
      <c r="B112" s="9" t="str">
        <f>VLOOKUP(A112,'dump '!A:C,1,FALSE)</f>
        <v>GB091</v>
      </c>
      <c r="C112" s="9" t="str">
        <f>VLOOKUP(A112,'dump '!A:AF,2,FALSE)</f>
        <v>1243KL14001</v>
      </c>
      <c r="D112" s="9">
        <f>VLOOKUP($A112,'dump '!$A:$AF,17,FALSE)</f>
        <v>52.228715999999999</v>
      </c>
      <c r="E112" s="9">
        <f>VLOOKUP($A112,'dump '!$A:$AF,18,FALSE)</f>
        <v>5.1223020000000004</v>
      </c>
      <c r="F112" s="9" t="str">
        <f>VLOOKUP(A112,'dump '!$A:$AF,11,FALSE)</f>
        <v>Zuidereinde</v>
      </c>
      <c r="G112" s="9" t="str">
        <f>VLOOKUP($A112,'dump '!$A:$AF,12,FALSE)</f>
        <v>140</v>
      </c>
      <c r="H112" s="9" t="str">
        <f>VLOOKUP($A112,'dump '!$A:$AF,13,FALSE)</f>
        <v>1243KL</v>
      </c>
      <c r="I112" s="11" t="str">
        <f>VLOOKUP($A112,'dump '!$A:$AF,14,FALSE)</f>
        <v>'s-Graveland</v>
      </c>
      <c r="J112" s="9">
        <f>VLOOKUP($A112,'dump '!$A:$AF,15,FALSE)</f>
        <v>3</v>
      </c>
      <c r="K112" s="9" t="str">
        <f>VLOOKUP($A112,'dump '!$A:$AF,3,FALSE)</f>
        <v>GLAS</v>
      </c>
      <c r="L112" s="9" t="str">
        <f>VLOOKUP($A112,'dump '!$A:$AF,31,FALSE)</f>
        <v>3-haak</v>
      </c>
      <c r="M112" s="9" t="str">
        <f>VLOOKUP($A112,'containers '!$A:$AA,12,FALSE)</f>
        <v>Bovengronds</v>
      </c>
      <c r="N112" s="9">
        <f>VLOOKUP($A112,'containers '!$A:$AA,14,FALSE)</f>
        <v>0</v>
      </c>
      <c r="O112" s="9">
        <f>VLOOKUP($A112,'containers '!$A:$AA,15,FALSE)</f>
        <v>100</v>
      </c>
      <c r="P112" s="9" t="str">
        <f>VLOOKUP($A112,'containers '!$A:$AA,16,FALSE)</f>
        <v>Onbekend</v>
      </c>
    </row>
    <row r="113" spans="1:16" ht="30" x14ac:dyDescent="0.25">
      <c r="A113" s="9" t="s">
        <v>5810</v>
      </c>
      <c r="B113" s="9" t="str">
        <f>VLOOKUP(A113,'dump '!A:C,1,FALSE)</f>
        <v>GB092</v>
      </c>
      <c r="C113" s="9" t="str">
        <f>VLOOKUP(A113,'dump '!A:AF,2,FALSE)</f>
        <v>1243JK10301</v>
      </c>
      <c r="D113" s="9">
        <f>VLOOKUP($A113,'dump '!$A:$AF,17,FALSE)</f>
        <v>52.242063999999999</v>
      </c>
      <c r="E113" s="9">
        <f>VLOOKUP($A113,'dump '!$A:$AF,18,FALSE)</f>
        <v>5.1215919999999997</v>
      </c>
      <c r="F113" s="9" t="str">
        <f>VLOOKUP(A113,'dump '!$A:$AF,11,FALSE)</f>
        <v>Noordereinde</v>
      </c>
      <c r="G113" s="9" t="str">
        <f>VLOOKUP($A113,'dump '!$A:$AF,12,FALSE)</f>
        <v>103</v>
      </c>
      <c r="H113" s="9" t="str">
        <f>VLOOKUP($A113,'dump '!$A:$AF,13,FALSE)</f>
        <v>1243JK</v>
      </c>
      <c r="I113" s="11" t="str">
        <f>VLOOKUP($A113,'dump '!$A:$AF,14,FALSE)</f>
        <v>'s-Graveland</v>
      </c>
      <c r="J113" s="9">
        <f>VLOOKUP($A113,'dump '!$A:$AF,15,FALSE)</f>
        <v>3</v>
      </c>
      <c r="K113" s="9" t="str">
        <f>VLOOKUP($A113,'dump '!$A:$AF,3,FALSE)</f>
        <v>GLAS</v>
      </c>
      <c r="L113" s="9" t="str">
        <f>VLOOKUP($A113,'dump '!$A:$AF,31,FALSE)</f>
        <v>3-haak</v>
      </c>
      <c r="M113" s="9" t="str">
        <f>VLOOKUP($A113,'containers '!$A:$AA,12,FALSE)</f>
        <v>Bovengronds</v>
      </c>
      <c r="N113" s="9">
        <f>VLOOKUP($A113,'containers '!$A:$AA,14,FALSE)</f>
        <v>0</v>
      </c>
      <c r="O113" s="9">
        <f>VLOOKUP($A113,'containers '!$A:$AA,15,FALSE)</f>
        <v>100</v>
      </c>
      <c r="P113" s="9" t="str">
        <f>VLOOKUP($A113,'containers '!$A:$AA,16,FALSE)</f>
        <v>Onbekend</v>
      </c>
    </row>
    <row r="114" spans="1:16" x14ac:dyDescent="0.25">
      <c r="A114" s="9" t="s">
        <v>5697</v>
      </c>
      <c r="B114" s="9" t="str">
        <f>VLOOKUP(A114,'dump '!A:C,1,FALSE)</f>
        <v>GB093</v>
      </c>
      <c r="C114" s="9" t="str">
        <f>VLOOKUP(A114,'dump '!A:AF,2,FALSE)</f>
        <v>1241HD5401</v>
      </c>
      <c r="D114" s="9">
        <f>VLOOKUP($A114,'dump '!$A:$AF,17,FALSE)</f>
        <v>52.236469</v>
      </c>
      <c r="E114" s="9">
        <f>VLOOKUP($A114,'dump '!$A:$AF,18,FALSE)</f>
        <v>5.1166400000000003</v>
      </c>
      <c r="F114" s="9" t="str">
        <f>VLOOKUP(A114,'dump '!$A:$AF,11,FALSE)</f>
        <v>Zuidsingel</v>
      </c>
      <c r="G114" s="9" t="str">
        <f>VLOOKUP($A114,'dump '!$A:$AF,12,FALSE)</f>
        <v>54</v>
      </c>
      <c r="H114" s="9" t="str">
        <f>VLOOKUP($A114,'dump '!$A:$AF,13,FALSE)</f>
        <v>1241HD</v>
      </c>
      <c r="I114" s="11" t="str">
        <f>VLOOKUP($A114,'dump '!$A:$AF,14,FALSE)</f>
        <v>Kortenhoef</v>
      </c>
      <c r="J114" s="9">
        <f>VLOOKUP($A114,'dump '!$A:$AF,15,FALSE)</f>
        <v>3</v>
      </c>
      <c r="K114" s="9" t="str">
        <f>VLOOKUP($A114,'dump '!$A:$AF,3,FALSE)</f>
        <v>GLAS</v>
      </c>
      <c r="L114" s="9" t="str">
        <f>VLOOKUP($A114,'dump '!$A:$AF,31,FALSE)</f>
        <v>3-haak</v>
      </c>
      <c r="M114" s="9" t="str">
        <f>VLOOKUP($A114,'containers '!$A:$AA,12,FALSE)</f>
        <v>Bovengronds</v>
      </c>
      <c r="N114" s="9">
        <f>VLOOKUP($A114,'containers '!$A:$AA,14,FALSE)</f>
        <v>0</v>
      </c>
      <c r="O114" s="9">
        <f>VLOOKUP($A114,'containers '!$A:$AA,15,FALSE)</f>
        <v>100</v>
      </c>
      <c r="P114" s="9" t="str">
        <f>VLOOKUP($A114,'containers '!$A:$AA,16,FALSE)</f>
        <v>Onbekend</v>
      </c>
    </row>
    <row r="115" spans="1:16" x14ac:dyDescent="0.25">
      <c r="A115" s="9" t="s">
        <v>5701</v>
      </c>
      <c r="B115" s="9" t="str">
        <f>VLOOKUP(A115,'dump '!A:C,1,FALSE)</f>
        <v>GB094</v>
      </c>
      <c r="C115" s="9" t="str">
        <f>VLOOKUP(A115,'dump '!A:AF,2,FALSE)</f>
        <v>1241BG401</v>
      </c>
      <c r="D115" s="9">
        <f>VLOOKUP($A115,'dump '!$A:$AF,17,FALSE)</f>
        <v>52.242544000000002</v>
      </c>
      <c r="E115" s="9">
        <f>VLOOKUP($A115,'dump '!$A:$AF,18,FALSE)</f>
        <v>5.1127279999999997</v>
      </c>
      <c r="F115" s="9" t="str">
        <f>VLOOKUP(A115,'dump '!$A:$AF,11,FALSE)</f>
        <v>Parklaan</v>
      </c>
      <c r="G115" s="9" t="str">
        <f>VLOOKUP($A115,'dump '!$A:$AF,12,FALSE)</f>
        <v>4</v>
      </c>
      <c r="H115" s="9" t="str">
        <f>VLOOKUP($A115,'dump '!$A:$AF,13,FALSE)</f>
        <v>1241BG</v>
      </c>
      <c r="I115" s="11" t="str">
        <f>VLOOKUP($A115,'dump '!$A:$AF,14,FALSE)</f>
        <v>Kortenhoef</v>
      </c>
      <c r="J115" s="9">
        <f>VLOOKUP($A115,'dump '!$A:$AF,15,FALSE)</f>
        <v>3</v>
      </c>
      <c r="K115" s="9" t="str">
        <f>VLOOKUP($A115,'dump '!$A:$AF,3,FALSE)</f>
        <v>GLAS</v>
      </c>
      <c r="L115" s="9" t="str">
        <f>VLOOKUP($A115,'dump '!$A:$AF,31,FALSE)</f>
        <v>3-haak</v>
      </c>
      <c r="M115" s="9" t="str">
        <f>VLOOKUP($A115,'containers '!$A:$AA,12,FALSE)</f>
        <v>Bovengronds</v>
      </c>
      <c r="N115" s="9">
        <f>VLOOKUP($A115,'containers '!$A:$AA,14,FALSE)</f>
        <v>0</v>
      </c>
      <c r="O115" s="9">
        <f>VLOOKUP($A115,'containers '!$A:$AA,15,FALSE)</f>
        <v>100</v>
      </c>
      <c r="P115" s="9" t="str">
        <f>VLOOKUP($A115,'containers '!$A:$AA,16,FALSE)</f>
        <v>Onbekend</v>
      </c>
    </row>
    <row r="116" spans="1:16" x14ac:dyDescent="0.25">
      <c r="A116" s="9" t="s">
        <v>5706</v>
      </c>
      <c r="B116" s="9" t="str">
        <f>VLOOKUP(A116,'dump '!A:C,1,FALSE)</f>
        <v>GB095</v>
      </c>
      <c r="C116" s="9" t="str">
        <f>VLOOKUP(A116,'dump '!A:AF,2,FALSE)</f>
        <v>1241LX13901</v>
      </c>
      <c r="D116" s="9">
        <f>VLOOKUP($A116,'dump '!$A:$AF,17,FALSE)</f>
        <v>52.229844999999997</v>
      </c>
      <c r="E116" s="9">
        <f>VLOOKUP($A116,'dump '!$A:$AF,18,FALSE)</f>
        <v>5.0920050000000003</v>
      </c>
      <c r="F116" s="9" t="str">
        <f>VLOOKUP(A116,'dump '!$A:$AF,11,FALSE)</f>
        <v>Kortenhoefsedijk</v>
      </c>
      <c r="G116" s="9" t="str">
        <f>VLOOKUP($A116,'dump '!$A:$AF,12,FALSE)</f>
        <v>139</v>
      </c>
      <c r="H116" s="9" t="str">
        <f>VLOOKUP($A116,'dump '!$A:$AF,13,FALSE)</f>
        <v>1241LX</v>
      </c>
      <c r="I116" s="11" t="str">
        <f>VLOOKUP($A116,'dump '!$A:$AF,14,FALSE)</f>
        <v>Kortenhoef</v>
      </c>
      <c r="J116" s="9">
        <f>VLOOKUP($A116,'dump '!$A:$AF,15,FALSE)</f>
        <v>3</v>
      </c>
      <c r="K116" s="9" t="str">
        <f>VLOOKUP($A116,'dump '!$A:$AF,3,FALSE)</f>
        <v>GLAS</v>
      </c>
      <c r="L116" s="9" t="str">
        <f>VLOOKUP($A116,'dump '!$A:$AF,31,FALSE)</f>
        <v>3-haak</v>
      </c>
      <c r="M116" s="9" t="str">
        <f>VLOOKUP($A116,'containers '!$A:$AA,12,FALSE)</f>
        <v>Bovengronds</v>
      </c>
      <c r="N116" s="9">
        <f>VLOOKUP($A116,'containers '!$A:$AA,14,FALSE)</f>
        <v>0</v>
      </c>
      <c r="O116" s="9">
        <f>VLOOKUP($A116,'containers '!$A:$AA,15,FALSE)</f>
        <v>100</v>
      </c>
      <c r="P116" s="9" t="str">
        <f>VLOOKUP($A116,'containers '!$A:$AA,16,FALSE)</f>
        <v>Onbekend</v>
      </c>
    </row>
    <row r="117" spans="1:16" x14ac:dyDescent="0.25">
      <c r="A117" s="9" t="s">
        <v>5467</v>
      </c>
      <c r="B117" s="9" t="str">
        <f>VLOOKUP(A117,'dump '!A:C,1,FALSE)</f>
        <v>GB096</v>
      </c>
      <c r="C117" s="9" t="str">
        <f>VLOOKUP(A117,'dump '!A:AF,2,FALSE)</f>
        <v>1244RG4901</v>
      </c>
      <c r="D117" s="9">
        <f>VLOOKUP($A117,'dump '!$A:$AF,17,FALSE)</f>
        <v>52.252119989999997</v>
      </c>
      <c r="E117" s="9">
        <f>VLOOKUP($A117,'dump '!$A:$AF,18,FALSE)</f>
        <v>5.1204879999999999</v>
      </c>
      <c r="F117" s="9" t="str">
        <f>VLOOKUP(A117,'dump '!$A:$AF,11,FALSE)</f>
        <v>Cannenburgerweg</v>
      </c>
      <c r="G117" s="9" t="str">
        <f>VLOOKUP($A117,'dump '!$A:$AF,12,FALSE)</f>
        <v>49</v>
      </c>
      <c r="H117" s="9" t="str">
        <f>VLOOKUP($A117,'dump '!$A:$AF,13,FALSE)</f>
        <v>1244RG</v>
      </c>
      <c r="I117" s="11" t="str">
        <f>VLOOKUP($A117,'dump '!$A:$AF,14,FALSE)</f>
        <v>Ankeveen</v>
      </c>
      <c r="J117" s="9">
        <f>VLOOKUP($A117,'dump '!$A:$AF,15,FALSE)</f>
        <v>3</v>
      </c>
      <c r="K117" s="9" t="str">
        <f>VLOOKUP($A117,'dump '!$A:$AF,3,FALSE)</f>
        <v>GLAS</v>
      </c>
      <c r="L117" s="9" t="str">
        <f>VLOOKUP($A117,'dump '!$A:$AF,31,FALSE)</f>
        <v>3-haak</v>
      </c>
      <c r="M117" s="9" t="str">
        <f>VLOOKUP($A117,'containers '!$A:$AA,12,FALSE)</f>
        <v>Bovengronds</v>
      </c>
      <c r="N117" s="9">
        <f>VLOOKUP($A117,'containers '!$A:$AA,14,FALSE)</f>
        <v>0</v>
      </c>
      <c r="O117" s="9">
        <f>VLOOKUP($A117,'containers '!$A:$AA,15,FALSE)</f>
        <v>100</v>
      </c>
      <c r="P117" s="9" t="str">
        <f>VLOOKUP($A117,'containers '!$A:$AA,16,FALSE)</f>
        <v>Onbekend</v>
      </c>
    </row>
    <row r="118" spans="1:16" x14ac:dyDescent="0.25">
      <c r="A118" s="9" t="s">
        <v>5472</v>
      </c>
      <c r="B118" s="9" t="str">
        <f>VLOOKUP(A118,'dump '!A:C,1,FALSE)</f>
        <v>GB097</v>
      </c>
      <c r="C118" s="9" t="str">
        <f>VLOOKUP(A118,'dump '!A:AF,2,FALSE)</f>
        <v>1244PW5001</v>
      </c>
      <c r="D118" s="9">
        <f>VLOOKUP($A118,'dump '!$A:$AF,17,FALSE)</f>
        <v>52.250973999999999</v>
      </c>
      <c r="E118" s="9">
        <f>VLOOKUP($A118,'dump '!$A:$AF,18,FALSE)</f>
        <v>5.1112950000000001</v>
      </c>
      <c r="F118" s="9" t="str">
        <f>VLOOKUP(A118,'dump '!$A:$AF,11,FALSE)</f>
        <v>Herenweg</v>
      </c>
      <c r="G118" s="9" t="str">
        <f>VLOOKUP($A118,'dump '!$A:$AF,12,FALSE)</f>
        <v>50</v>
      </c>
      <c r="H118" s="9" t="str">
        <f>VLOOKUP($A118,'dump '!$A:$AF,13,FALSE)</f>
        <v>1244PW</v>
      </c>
      <c r="I118" s="11" t="str">
        <f>VLOOKUP($A118,'dump '!$A:$AF,14,FALSE)</f>
        <v>Ankeveen</v>
      </c>
      <c r="J118" s="9">
        <f>VLOOKUP($A118,'dump '!$A:$AF,15,FALSE)</f>
        <v>3</v>
      </c>
      <c r="K118" s="9" t="str">
        <f>VLOOKUP($A118,'dump '!$A:$AF,3,FALSE)</f>
        <v>GLAS</v>
      </c>
      <c r="L118" s="9" t="str">
        <f>VLOOKUP($A118,'dump '!$A:$AF,31,FALSE)</f>
        <v>3-haak</v>
      </c>
      <c r="M118" s="9" t="str">
        <f>VLOOKUP($A118,'containers '!$A:$AA,12,FALSE)</f>
        <v>Bovengronds</v>
      </c>
      <c r="N118" s="9">
        <f>VLOOKUP($A118,'containers '!$A:$AA,14,FALSE)</f>
        <v>0</v>
      </c>
      <c r="O118" s="9">
        <f>VLOOKUP($A118,'containers '!$A:$AA,15,FALSE)</f>
        <v>100</v>
      </c>
      <c r="P118" s="9" t="str">
        <f>VLOOKUP($A118,'containers '!$A:$AA,16,FALSE)</f>
        <v>Onbekend</v>
      </c>
    </row>
    <row r="119" spans="1:16" x14ac:dyDescent="0.25">
      <c r="A119" s="9" t="s">
        <v>5458</v>
      </c>
      <c r="B119" s="9" t="str">
        <f>VLOOKUP(A119,'dump '!A:C,1,FALSE)</f>
        <v>GB099</v>
      </c>
      <c r="C119" s="9" t="str">
        <f>VLOOKUP(A119,'dump '!A:AF,2,FALSE)</f>
        <v>1244PN1801</v>
      </c>
      <c r="D119" s="9">
        <f>VLOOKUP($A119,'dump '!$A:$AF,17,FALSE)</f>
        <v>52.265799000000001</v>
      </c>
      <c r="E119" s="9">
        <f>VLOOKUP($A119,'dump '!$A:$AF,18,FALSE)</f>
        <v>5.0986311999999998</v>
      </c>
      <c r="F119" s="9" t="str">
        <f>VLOOKUP(A119,'dump '!$A:$AF,11,FALSE)</f>
        <v>Stichts End</v>
      </c>
      <c r="G119" s="9" t="str">
        <f>VLOOKUP($A119,'dump '!$A:$AF,12,FALSE)</f>
        <v>18</v>
      </c>
      <c r="H119" s="9" t="str">
        <f>VLOOKUP($A119,'dump '!$A:$AF,13,FALSE)</f>
        <v>1244PN</v>
      </c>
      <c r="I119" s="11" t="str">
        <f>VLOOKUP($A119,'dump '!$A:$AF,14,FALSE)</f>
        <v>Ankeveen</v>
      </c>
      <c r="J119" s="9">
        <f>VLOOKUP($A119,'dump '!$A:$AF,15,FALSE)</f>
        <v>3</v>
      </c>
      <c r="K119" s="9" t="str">
        <f>VLOOKUP($A119,'dump '!$A:$AF,3,FALSE)</f>
        <v>GLAS</v>
      </c>
      <c r="L119" s="9" t="str">
        <f>VLOOKUP($A119,'dump '!$A:$AF,31,FALSE)</f>
        <v>3-haak</v>
      </c>
      <c r="M119" s="9" t="str">
        <f>VLOOKUP($A119,'containers '!$A:$AA,12,FALSE)</f>
        <v>Bovengronds</v>
      </c>
      <c r="N119" s="9">
        <f>VLOOKUP($A119,'containers '!$A:$AA,14,FALSE)</f>
        <v>0</v>
      </c>
      <c r="O119" s="9">
        <f>VLOOKUP($A119,'containers '!$A:$AA,15,FALSE)</f>
        <v>100</v>
      </c>
      <c r="P119" s="9" t="str">
        <f>VLOOKUP($A119,'containers '!$A:$AA,16,FALSE)</f>
        <v>Onbekend</v>
      </c>
    </row>
    <row r="120" spans="1:16" ht="30" x14ac:dyDescent="0.25">
      <c r="A120" s="9" t="s">
        <v>5795</v>
      </c>
      <c r="B120" s="9" t="str">
        <f>VLOOKUP(A120,'dump '!A:C,1,FALSE)</f>
        <v>GB102</v>
      </c>
      <c r="C120" s="9" t="str">
        <f>VLOOKUP(A120,'dump '!A:AF,2,FALSE)</f>
        <v>1394BD5001</v>
      </c>
      <c r="D120" s="9">
        <f>VLOOKUP($A120,'dump '!$A:$AF,17,FALSE)</f>
        <v>52.260218000000002</v>
      </c>
      <c r="E120" s="9">
        <f>VLOOKUP($A120,'dump '!$A:$AF,18,FALSE)</f>
        <v>5.0447749999999996</v>
      </c>
      <c r="F120" s="9" t="str">
        <f>VLOOKUP(A120,'dump '!$A:$AF,11,FALSE)</f>
        <v>Overmeerseweg</v>
      </c>
      <c r="G120" s="9" t="str">
        <f>VLOOKUP($A120,'dump '!$A:$AF,12,FALSE)</f>
        <v>50</v>
      </c>
      <c r="H120" s="9" t="str">
        <f>VLOOKUP($A120,'dump '!$A:$AF,13,FALSE)</f>
        <v>1394BD</v>
      </c>
      <c r="I120" s="11" t="str">
        <f>VLOOKUP($A120,'dump '!$A:$AF,14,FALSE)</f>
        <v>Nederhorst den Berg</v>
      </c>
      <c r="J120" s="9">
        <f>VLOOKUP($A120,'dump '!$A:$AF,15,FALSE)</f>
        <v>3</v>
      </c>
      <c r="K120" s="9" t="str">
        <f>VLOOKUP($A120,'dump '!$A:$AF,3,FALSE)</f>
        <v>GLAS</v>
      </c>
      <c r="L120" s="9" t="str">
        <f>VLOOKUP($A120,'dump '!$A:$AF,31,FALSE)</f>
        <v>3-haak</v>
      </c>
      <c r="M120" s="9" t="str">
        <f>VLOOKUP($A120,'containers '!$A:$AA,12,FALSE)</f>
        <v>Bovengronds</v>
      </c>
      <c r="N120" s="9">
        <f>VLOOKUP($A120,'containers '!$A:$AA,14,FALSE)</f>
        <v>0</v>
      </c>
      <c r="O120" s="9">
        <f>VLOOKUP($A120,'containers '!$A:$AA,15,FALSE)</f>
        <v>100</v>
      </c>
      <c r="P120" s="9" t="str">
        <f>VLOOKUP($A120,'containers '!$A:$AA,16,FALSE)</f>
        <v>Onbekend</v>
      </c>
    </row>
    <row r="121" spans="1:16" ht="30" x14ac:dyDescent="0.25">
      <c r="A121" s="9" t="s">
        <v>5800</v>
      </c>
      <c r="B121" s="9" t="str">
        <f>VLOOKUP(A121,'dump '!A:C,1,FALSE)</f>
        <v>GB103</v>
      </c>
      <c r="C121" s="9" t="str">
        <f>VLOOKUP(A121,'dump '!A:AF,2,FALSE)</f>
        <v>1394GT10301</v>
      </c>
      <c r="D121" s="9">
        <f>VLOOKUP($A121,'dump '!$A:$AF,17,FALSE)</f>
        <v>52.275933999999999</v>
      </c>
      <c r="E121" s="9">
        <f>VLOOKUP($A121,'dump '!$A:$AF,18,FALSE)</f>
        <v>5.0483190000000002</v>
      </c>
      <c r="F121" s="9" t="str">
        <f>VLOOKUP(A121,'dump '!$A:$AF,11,FALSE)</f>
        <v>Dammerweg</v>
      </c>
      <c r="G121" s="9" t="str">
        <f>VLOOKUP($A121,'dump '!$A:$AF,12,FALSE)</f>
        <v>103</v>
      </c>
      <c r="H121" s="9" t="str">
        <f>VLOOKUP($A121,'dump '!$A:$AF,13,FALSE)</f>
        <v>1394GT</v>
      </c>
      <c r="I121" s="11" t="str">
        <f>VLOOKUP($A121,'dump '!$A:$AF,14,FALSE)</f>
        <v>Nederhorst den Berg</v>
      </c>
      <c r="J121" s="9">
        <f>VLOOKUP($A121,'dump '!$A:$AF,15,FALSE)</f>
        <v>3</v>
      </c>
      <c r="K121" s="9" t="str">
        <f>VLOOKUP($A121,'dump '!$A:$AF,3,FALSE)</f>
        <v>GLAS</v>
      </c>
      <c r="L121" s="9" t="str">
        <f>VLOOKUP($A121,'dump '!$A:$AF,31,FALSE)</f>
        <v>3-haak</v>
      </c>
      <c r="M121" s="9" t="str">
        <f>VLOOKUP($A121,'containers '!$A:$AA,12,FALSE)</f>
        <v>Bovengronds</v>
      </c>
      <c r="N121" s="9">
        <f>VLOOKUP($A121,'containers '!$A:$AA,14,FALSE)</f>
        <v>0</v>
      </c>
      <c r="O121" s="9">
        <f>VLOOKUP($A121,'containers '!$A:$AA,15,FALSE)</f>
        <v>100</v>
      </c>
      <c r="P121" s="9" t="str">
        <f>VLOOKUP($A121,'containers '!$A:$AA,16,FALSE)</f>
        <v>Onbekend</v>
      </c>
    </row>
    <row r="122" spans="1:16" x14ac:dyDescent="0.25">
      <c r="A122" s="9" t="s">
        <v>5283</v>
      </c>
      <c r="B122" s="9" t="str">
        <f>VLOOKUP(A122,'dump '!A:C,1,FALSE)</f>
        <v>GB104</v>
      </c>
      <c r="C122" s="9" t="str">
        <f>VLOOKUP(A122,'dump '!A:AF,2,FALSE)</f>
        <v>1217DA102</v>
      </c>
      <c r="D122" s="9">
        <f>VLOOKUP($A122,'dump '!$A:$AF,17,FALSE)</f>
        <v>52.23836</v>
      </c>
      <c r="E122" s="9">
        <f>VLOOKUP($A122,'dump '!$A:$AF,18,FALSE)</f>
        <v>5.1416680000000001</v>
      </c>
      <c r="F122" s="9" t="str">
        <f>VLOOKUP(A122,'dump '!$A:$AF,11,FALSE)</f>
        <v>Oude Meentweg</v>
      </c>
      <c r="G122" s="9" t="str">
        <f>VLOOKUP($A122,'dump '!$A:$AF,12,FALSE)</f>
        <v>1</v>
      </c>
      <c r="H122" s="9" t="str">
        <f>VLOOKUP($A122,'dump '!$A:$AF,13,FALSE)</f>
        <v>1217DA</v>
      </c>
      <c r="I122" s="11" t="str">
        <f>VLOOKUP($A122,'dump '!$A:$AF,14,FALSE)</f>
        <v>Hilversum</v>
      </c>
      <c r="J122" s="9">
        <f>VLOOKUP($A122,'dump '!$A:$AF,15,FALSE)</f>
        <v>3</v>
      </c>
      <c r="K122" s="9" t="str">
        <f>VLOOKUP($A122,'dump '!$A:$AF,3,FALSE)</f>
        <v>GLAS</v>
      </c>
      <c r="L122" s="9" t="str">
        <f>VLOOKUP($A122,'dump '!$A:$AF,31,FALSE)</f>
        <v>3-haak</v>
      </c>
      <c r="M122" s="9" t="str">
        <f>VLOOKUP($A122,'containers '!$A:$AA,12,FALSE)</f>
        <v>Bovengronds</v>
      </c>
      <c r="N122" s="9">
        <f>VLOOKUP($A122,'containers '!$A:$AA,14,FALSE)</f>
        <v>0</v>
      </c>
      <c r="O122" s="9">
        <f>VLOOKUP($A122,'containers '!$A:$AA,15,FALSE)</f>
        <v>100</v>
      </c>
      <c r="P122" s="9" t="str">
        <f>VLOOKUP($A122,'containers '!$A:$AA,16,FALSE)</f>
        <v>Onbekend</v>
      </c>
    </row>
    <row r="123" spans="1:16" x14ac:dyDescent="0.25">
      <c r="A123" s="9" t="s">
        <v>5589</v>
      </c>
      <c r="B123" s="9" t="str">
        <f>VLOOKUP(A123,'dump '!A:C,1,FALSE)</f>
        <v>GB105</v>
      </c>
      <c r="C123" s="9" t="str">
        <f>VLOOKUP(A123,'dump '!A:AF,2,FALSE)</f>
        <v>1212EG301</v>
      </c>
      <c r="D123" s="9">
        <f>VLOOKUP($A123,'dump '!$A:$AF,17,FALSE)</f>
        <v>52.215812999999997</v>
      </c>
      <c r="E123" s="9">
        <f>VLOOKUP($A123,'dump '!$A:$AF,18,FALSE)</f>
        <v>5.1909910000000004</v>
      </c>
      <c r="F123" s="9" t="str">
        <f>VLOOKUP(A123,'dump '!$A:$AF,11,FALSE)</f>
        <v>Van Riebeeckweg</v>
      </c>
      <c r="G123" s="9" t="str">
        <f>VLOOKUP($A123,'dump '!$A:$AF,12,FALSE)</f>
        <v>3</v>
      </c>
      <c r="H123" s="9" t="str">
        <f>VLOOKUP($A123,'dump '!$A:$AF,13,FALSE)</f>
        <v>1212EG</v>
      </c>
      <c r="I123" s="11" t="str">
        <f>VLOOKUP($A123,'dump '!$A:$AF,14,FALSE)</f>
        <v>Hilversum</v>
      </c>
      <c r="J123" s="9">
        <f>VLOOKUP($A123,'dump '!$A:$AF,15,FALSE)</f>
        <v>3</v>
      </c>
      <c r="K123" s="9" t="str">
        <f>VLOOKUP($A123,'dump '!$A:$AF,3,FALSE)</f>
        <v>GLAS</v>
      </c>
      <c r="L123" s="9" t="str">
        <f>VLOOKUP($A123,'dump '!$A:$AF,31,FALSE)</f>
        <v>3-haak</v>
      </c>
      <c r="M123" s="9" t="str">
        <f>VLOOKUP($A123,'containers '!$A:$AA,12,FALSE)</f>
        <v>Bovengronds</v>
      </c>
      <c r="N123" s="9">
        <f>VLOOKUP($A123,'containers '!$A:$AA,14,FALSE)</f>
        <v>0</v>
      </c>
      <c r="O123" s="9">
        <f>VLOOKUP($A123,'containers '!$A:$AA,15,FALSE)</f>
        <v>100</v>
      </c>
      <c r="P123" s="9" t="str">
        <f>VLOOKUP($A123,'containers '!$A:$AA,16,FALSE)</f>
        <v>Onbekend</v>
      </c>
    </row>
    <row r="124" spans="1:16" x14ac:dyDescent="0.25">
      <c r="A124" s="9" t="s">
        <v>5214</v>
      </c>
      <c r="B124" s="9" t="str">
        <f>VLOOKUP(A124,'dump '!A:C,1,FALSE)</f>
        <v>GB108</v>
      </c>
      <c r="C124" s="9" t="str">
        <f>VLOOKUP(A124,'dump '!A:AF,2,FALSE)</f>
        <v>1382SZ1602</v>
      </c>
      <c r="D124" s="9">
        <f>VLOOKUP($A124,'dump '!$A:$AF,17,FALSE)</f>
        <v>52.313692000000003</v>
      </c>
      <c r="E124" s="9">
        <f>VLOOKUP($A124,'dump '!$A:$AF,18,FALSE)</f>
        <v>5.0383750000000003</v>
      </c>
      <c r="F124" s="9" t="str">
        <f>VLOOKUP(A124,'dump '!$A:$AF,11,FALSE)</f>
        <v>E. du Perronstraat</v>
      </c>
      <c r="G124" s="9" t="str">
        <f>VLOOKUP($A124,'dump '!$A:$AF,12,FALSE)</f>
        <v>16</v>
      </c>
      <c r="H124" s="9" t="str">
        <f>VLOOKUP($A124,'dump '!$A:$AF,13,FALSE)</f>
        <v>1382SZ</v>
      </c>
      <c r="I124" s="11" t="str">
        <f>VLOOKUP($A124,'dump '!$A:$AF,14,FALSE)</f>
        <v>Weesp</v>
      </c>
      <c r="J124" s="9">
        <f>VLOOKUP($A124,'dump '!$A:$AF,15,FALSE)</f>
        <v>3</v>
      </c>
      <c r="K124" s="9" t="str">
        <f>VLOOKUP($A124,'dump '!$A:$AF,3,FALSE)</f>
        <v>GLAS</v>
      </c>
      <c r="L124" s="9" t="str">
        <f>VLOOKUP($A124,'dump '!$A:$AF,31,FALSE)</f>
        <v>3-haak</v>
      </c>
      <c r="M124" s="9" t="str">
        <f>VLOOKUP($A124,'containers '!$A:$AA,12,FALSE)</f>
        <v>Bovengronds</v>
      </c>
      <c r="N124" s="9">
        <f>VLOOKUP($A124,'containers '!$A:$AA,14,FALSE)</f>
        <v>0</v>
      </c>
      <c r="O124" s="9">
        <f>VLOOKUP($A124,'containers '!$A:$AA,15,FALSE)</f>
        <v>100</v>
      </c>
      <c r="P124" s="9" t="str">
        <f>VLOOKUP($A124,'containers '!$A:$AA,16,FALSE)</f>
        <v>Onbekend</v>
      </c>
    </row>
    <row r="125" spans="1:16" x14ac:dyDescent="0.25">
      <c r="A125" s="9" t="s">
        <v>5236</v>
      </c>
      <c r="B125" s="9" t="str">
        <f>VLOOKUP(A125,'dump '!A:C,1,FALSE)</f>
        <v>GB109</v>
      </c>
      <c r="C125" s="9" t="str">
        <f>VLOOKUP(A125,'dump '!A:AF,2,FALSE)</f>
        <v>1381BL4504</v>
      </c>
      <c r="D125" s="9">
        <f>VLOOKUP($A125,'dump '!$A:$AF,17,FALSE)</f>
        <v>52.306559999999998</v>
      </c>
      <c r="E125" s="9">
        <f>VLOOKUP($A125,'dump '!$A:$AF,18,FALSE)</f>
        <v>5.0398449999999997</v>
      </c>
      <c r="F125" s="9" t="str">
        <f>VLOOKUP(A125,'dump '!$A:$AF,11,FALSE)</f>
        <v>Achtergracht</v>
      </c>
      <c r="G125" s="9" t="str">
        <f>VLOOKUP($A125,'dump '!$A:$AF,12,FALSE)</f>
        <v>45</v>
      </c>
      <c r="H125" s="9" t="str">
        <f>VLOOKUP($A125,'dump '!$A:$AF,13,FALSE)</f>
        <v>1381BL</v>
      </c>
      <c r="I125" s="11" t="str">
        <f>VLOOKUP($A125,'dump '!$A:$AF,14,FALSE)</f>
        <v>Weesp</v>
      </c>
      <c r="J125" s="9">
        <f>VLOOKUP($A125,'dump '!$A:$AF,15,FALSE)</f>
        <v>3</v>
      </c>
      <c r="K125" s="9" t="str">
        <f>VLOOKUP($A125,'dump '!$A:$AF,3,FALSE)</f>
        <v>GLAS</v>
      </c>
      <c r="L125" s="9" t="str">
        <f>VLOOKUP($A125,'dump '!$A:$AF,31,FALSE)</f>
        <v>3-haak</v>
      </c>
      <c r="M125" s="9" t="str">
        <f>VLOOKUP($A125,'containers '!$A:$AA,12,FALSE)</f>
        <v>Bovengronds</v>
      </c>
      <c r="N125" s="9">
        <f>VLOOKUP($A125,'containers '!$A:$AA,14,FALSE)</f>
        <v>0</v>
      </c>
      <c r="O125" s="9">
        <f>VLOOKUP($A125,'containers '!$A:$AA,15,FALSE)</f>
        <v>100</v>
      </c>
      <c r="P125" s="9" t="str">
        <f>VLOOKUP($A125,'containers '!$A:$AA,16,FALSE)</f>
        <v>Onbekend</v>
      </c>
    </row>
    <row r="126" spans="1:16" x14ac:dyDescent="0.25">
      <c r="A126" s="9" t="s">
        <v>5684</v>
      </c>
      <c r="B126" s="9" t="str">
        <f>VLOOKUP(A126,'dump '!A:C,1,FALSE)</f>
        <v>GB110</v>
      </c>
      <c r="C126" s="9" t="str">
        <f>VLOOKUP(A126,'dump '!A:AF,2,FALSE)</f>
        <v>1272KG2402</v>
      </c>
      <c r="D126" s="9">
        <f>VLOOKUP($A126,'dump '!$A:$AF,17,FALSE)</f>
        <v>52.291640999999998</v>
      </c>
      <c r="E126" s="9">
        <f>VLOOKUP($A126,'dump '!$A:$AF,18,FALSE)</f>
        <v>5.2241160000000004</v>
      </c>
      <c r="F126" s="9" t="str">
        <f>VLOOKUP(A126,'dump '!$A:$AF,11,FALSE)</f>
        <v>Aalberselaan</v>
      </c>
      <c r="G126" s="9" t="str">
        <f>VLOOKUP($A126,'dump '!$A:$AF,12,FALSE)</f>
        <v>24</v>
      </c>
      <c r="H126" s="9" t="str">
        <f>VLOOKUP($A126,'dump '!$A:$AF,13,FALSE)</f>
        <v>1272KG</v>
      </c>
      <c r="I126" s="11" t="str">
        <f>VLOOKUP($A126,'dump '!$A:$AF,14,FALSE)</f>
        <v>Huizen</v>
      </c>
      <c r="J126" s="9">
        <f>VLOOKUP($A126,'dump '!$A:$AF,15,FALSE)</f>
        <v>3</v>
      </c>
      <c r="K126" s="9" t="str">
        <f>VLOOKUP($A126,'dump '!$A:$AF,3,FALSE)</f>
        <v>GLAS</v>
      </c>
      <c r="L126" s="9" t="str">
        <f>VLOOKUP($A126,'dump '!$A:$AF,31,FALSE)</f>
        <v>3-haak</v>
      </c>
      <c r="M126" s="9" t="str">
        <f>VLOOKUP($A126,'containers '!$A:$AA,12,FALSE)</f>
        <v>Bovengronds</v>
      </c>
      <c r="N126" s="9">
        <f>VLOOKUP($A126,'containers '!$A:$AA,14,FALSE)</f>
        <v>0</v>
      </c>
      <c r="O126" s="9">
        <f>VLOOKUP($A126,'containers '!$A:$AA,15,FALSE)</f>
        <v>100</v>
      </c>
      <c r="P126" s="9" t="str">
        <f>VLOOKUP($A126,'containers '!$A:$AA,16,FALSE)</f>
        <v>Onbekend</v>
      </c>
    </row>
    <row r="127" spans="1:16" x14ac:dyDescent="0.25">
      <c r="A127" s="9" t="s">
        <v>5272</v>
      </c>
      <c r="B127" s="9" t="str">
        <f>VLOOKUP(A127,'dump '!A:C,1,FALSE)</f>
        <v>GB111</v>
      </c>
      <c r="C127" s="9" t="str">
        <f>VLOOKUP(A127,'dump '!A:AF,2,FALSE)</f>
        <v>1271BM1707</v>
      </c>
      <c r="D127" s="9">
        <f>VLOOKUP($A127,'dump '!$A:$AF,17,FALSE)</f>
        <v>52.297189000000003</v>
      </c>
      <c r="E127" s="9">
        <f>VLOOKUP($A127,'dump '!$A:$AF,18,FALSE)</f>
        <v>5.2335570000000002</v>
      </c>
      <c r="F127" s="9" t="str">
        <f>VLOOKUP(A127,'dump '!$A:$AF,11,FALSE)</f>
        <v>Keucheniusstraat</v>
      </c>
      <c r="G127" s="9" t="str">
        <f>VLOOKUP($A127,'dump '!$A:$AF,12,FALSE)</f>
        <v>17</v>
      </c>
      <c r="H127" s="9" t="str">
        <f>VLOOKUP($A127,'dump '!$A:$AF,13,FALSE)</f>
        <v>1271BM</v>
      </c>
      <c r="I127" s="11" t="str">
        <f>VLOOKUP($A127,'dump '!$A:$AF,14,FALSE)</f>
        <v>Huizen</v>
      </c>
      <c r="J127" s="9">
        <f>VLOOKUP($A127,'dump '!$A:$AF,15,FALSE)</f>
        <v>3</v>
      </c>
      <c r="K127" s="9" t="str">
        <f>VLOOKUP($A127,'dump '!$A:$AF,3,FALSE)</f>
        <v>GLAS</v>
      </c>
      <c r="L127" s="9" t="str">
        <f>VLOOKUP($A127,'dump '!$A:$AF,31,FALSE)</f>
        <v>3-haak</v>
      </c>
      <c r="M127" s="9" t="str">
        <f>VLOOKUP($A127,'containers '!$A:$AA,12,FALSE)</f>
        <v>Bovengronds</v>
      </c>
      <c r="N127" s="9">
        <f>VLOOKUP($A127,'containers '!$A:$AA,14,FALSE)</f>
        <v>0</v>
      </c>
      <c r="O127" s="9">
        <f>VLOOKUP($A127,'containers '!$A:$AA,15,FALSE)</f>
        <v>100</v>
      </c>
      <c r="P127" s="9" t="str">
        <f>VLOOKUP($A127,'containers '!$A:$AA,16,FALSE)</f>
        <v>Onbekend</v>
      </c>
    </row>
    <row r="128" spans="1:16" x14ac:dyDescent="0.25">
      <c r="A128" s="9" t="s">
        <v>5183</v>
      </c>
      <c r="B128" s="9" t="str">
        <f>VLOOKUP(A128,'dump '!A:C,1,FALSE)</f>
        <v>GB116</v>
      </c>
      <c r="C128" s="9" t="str">
        <f>VLOOKUP(A128,'dump '!A:AF,2,FALSE)</f>
        <v>1382CT903</v>
      </c>
      <c r="D128" s="9">
        <f>VLOOKUP($A128,'dump '!$A:$AF,17,FALSE)</f>
        <v>52.310620999999998</v>
      </c>
      <c r="E128" s="9">
        <f>VLOOKUP($A128,'dump '!$A:$AF,18,FALSE)</f>
        <v>5.0325230000000003</v>
      </c>
      <c r="F128" s="9" t="str">
        <f>VLOOKUP(A128,'dump '!$A:$AF,11,FALSE)</f>
        <v>Lageweyselaan</v>
      </c>
      <c r="G128" s="9" t="str">
        <f>VLOOKUP($A128,'dump '!$A:$AF,12,FALSE)</f>
        <v>9</v>
      </c>
      <c r="H128" s="9" t="str">
        <f>VLOOKUP($A128,'dump '!$A:$AF,13,FALSE)</f>
        <v>1382CT</v>
      </c>
      <c r="I128" s="11" t="str">
        <f>VLOOKUP($A128,'dump '!$A:$AF,14,FALSE)</f>
        <v>Weesp</v>
      </c>
      <c r="J128" s="9">
        <f>VLOOKUP($A128,'dump '!$A:$AF,15,FALSE)</f>
        <v>3</v>
      </c>
      <c r="K128" s="9" t="str">
        <f>VLOOKUP($A128,'dump '!$A:$AF,3,FALSE)</f>
        <v>GLAS</v>
      </c>
      <c r="L128" s="9" t="str">
        <f>VLOOKUP($A128,'dump '!$A:$AF,31,FALSE)</f>
        <v>3-haak</v>
      </c>
      <c r="M128" s="9" t="str">
        <f>VLOOKUP($A128,'containers '!$A:$AA,12,FALSE)</f>
        <v>Bovengronds</v>
      </c>
      <c r="N128" s="9">
        <f>VLOOKUP($A128,'containers '!$A:$AA,14,FALSE)</f>
        <v>0</v>
      </c>
      <c r="O128" s="9">
        <f>VLOOKUP($A128,'containers '!$A:$AA,15,FALSE)</f>
        <v>100</v>
      </c>
      <c r="P128" s="9" t="str">
        <f>VLOOKUP($A128,'containers '!$A:$AA,16,FALSE)</f>
        <v>Onbekend</v>
      </c>
    </row>
    <row r="129" spans="1:16" x14ac:dyDescent="0.25">
      <c r="A129" s="9" t="s">
        <v>5261</v>
      </c>
      <c r="B129" s="9" t="str">
        <f>VLOOKUP(A129,'dump '!A:C,1,FALSE)</f>
        <v>GB119</v>
      </c>
      <c r="C129" s="9" t="str">
        <f>VLOOKUP(A129,'dump '!A:AF,2,FALSE)</f>
        <v>1271BM1703</v>
      </c>
      <c r="D129" s="9">
        <f>VLOOKUP($A129,'dump '!$A:$AF,17,FALSE)</f>
        <v>52.297189000000003</v>
      </c>
      <c r="E129" s="9">
        <f>VLOOKUP($A129,'dump '!$A:$AF,18,FALSE)</f>
        <v>5.2335570000000002</v>
      </c>
      <c r="F129" s="9" t="str">
        <f>VLOOKUP(A129,'dump '!$A:$AF,11,FALSE)</f>
        <v>Keucheniusstraat</v>
      </c>
      <c r="G129" s="9" t="str">
        <f>VLOOKUP($A129,'dump '!$A:$AF,12,FALSE)</f>
        <v>17</v>
      </c>
      <c r="H129" s="9" t="str">
        <f>VLOOKUP($A129,'dump '!$A:$AF,13,FALSE)</f>
        <v>1271BM</v>
      </c>
      <c r="I129" s="11" t="str">
        <f>VLOOKUP($A129,'dump '!$A:$AF,14,FALSE)</f>
        <v>Huizen</v>
      </c>
      <c r="J129" s="9">
        <f>VLOOKUP($A129,'dump '!$A:$AF,15,FALSE)</f>
        <v>3</v>
      </c>
      <c r="K129" s="9" t="str">
        <f>VLOOKUP($A129,'dump '!$A:$AF,3,FALSE)</f>
        <v>GLAS</v>
      </c>
      <c r="L129" s="9" t="str">
        <f>VLOOKUP($A129,'dump '!$A:$AF,31,FALSE)</f>
        <v>3-haak</v>
      </c>
      <c r="M129" s="9" t="str">
        <f>VLOOKUP($A129,'containers '!$A:$AA,12,FALSE)</f>
        <v>Bovengronds</v>
      </c>
      <c r="N129" s="9">
        <f>VLOOKUP($A129,'containers '!$A:$AA,14,FALSE)</f>
        <v>0</v>
      </c>
      <c r="O129" s="9">
        <f>VLOOKUP($A129,'containers '!$A:$AA,15,FALSE)</f>
        <v>100</v>
      </c>
      <c r="P129" s="9" t="str">
        <f>VLOOKUP($A129,'containers '!$A:$AA,16,FALSE)</f>
        <v>Onbekend</v>
      </c>
    </row>
    <row r="130" spans="1:16" x14ac:dyDescent="0.25">
      <c r="A130" s="9" t="s">
        <v>5266</v>
      </c>
      <c r="B130" s="9" t="str">
        <f>VLOOKUP(A130,'dump '!A:C,1,FALSE)</f>
        <v>GB120</v>
      </c>
      <c r="C130" s="9" t="str">
        <f>VLOOKUP(A130,'dump '!A:AF,2,FALSE)</f>
        <v>1271BM1704</v>
      </c>
      <c r="D130" s="9">
        <f>VLOOKUP($A130,'dump '!$A:$AF,17,FALSE)</f>
        <v>52.297189000000003</v>
      </c>
      <c r="E130" s="9">
        <f>VLOOKUP($A130,'dump '!$A:$AF,18,FALSE)</f>
        <v>5.2335570000000002</v>
      </c>
      <c r="F130" s="9" t="str">
        <f>VLOOKUP(A130,'dump '!$A:$AF,11,FALSE)</f>
        <v>Keucheniusstraat</v>
      </c>
      <c r="G130" s="9" t="str">
        <f>VLOOKUP($A130,'dump '!$A:$AF,12,FALSE)</f>
        <v>17</v>
      </c>
      <c r="H130" s="9" t="str">
        <f>VLOOKUP($A130,'dump '!$A:$AF,13,FALSE)</f>
        <v>1271BM</v>
      </c>
      <c r="I130" s="11" t="str">
        <f>VLOOKUP($A130,'dump '!$A:$AF,14,FALSE)</f>
        <v>Huizen</v>
      </c>
      <c r="J130" s="9">
        <f>VLOOKUP($A130,'dump '!$A:$AF,15,FALSE)</f>
        <v>3</v>
      </c>
      <c r="K130" s="9" t="str">
        <f>VLOOKUP($A130,'dump '!$A:$AF,3,FALSE)</f>
        <v>GLAS</v>
      </c>
      <c r="L130" s="9" t="str">
        <f>VLOOKUP($A130,'dump '!$A:$AF,31,FALSE)</f>
        <v>3-haak</v>
      </c>
      <c r="M130" s="9" t="str">
        <f>VLOOKUP($A130,'containers '!$A:$AA,12,FALSE)</f>
        <v>Bovengronds</v>
      </c>
      <c r="N130" s="9">
        <f>VLOOKUP($A130,'containers '!$A:$AA,14,FALSE)</f>
        <v>0</v>
      </c>
      <c r="O130" s="9">
        <f>VLOOKUP($A130,'containers '!$A:$AA,15,FALSE)</f>
        <v>100</v>
      </c>
      <c r="P130" s="9" t="str">
        <f>VLOOKUP($A130,'containers '!$A:$AA,16,FALSE)</f>
        <v>Onbekend</v>
      </c>
    </row>
    <row r="131" spans="1:16" x14ac:dyDescent="0.25">
      <c r="A131" s="9" t="s">
        <v>3580</v>
      </c>
      <c r="B131" s="9" t="str">
        <f>VLOOKUP(A131,'dump '!A:C,1,FALSE)</f>
        <v>GFE0001</v>
      </c>
      <c r="C131" s="9" t="str">
        <f>VLOOKUP(A131,'dump '!A:AF,2,FALSE)</f>
        <v>1274PA903</v>
      </c>
      <c r="D131" s="9">
        <f>VLOOKUP($A131,'dump '!$A:$AF,17,FALSE)</f>
        <v>52.294786999999999</v>
      </c>
      <c r="E131" s="9">
        <f>VLOOKUP($A131,'dump '!$A:$AF,18,FALSE)</f>
        <v>5.2655969999999996</v>
      </c>
      <c r="F131" s="9" t="str">
        <f>VLOOKUP(A131,'dump '!$A:$AF,11,FALSE)</f>
        <v>Betuining</v>
      </c>
      <c r="G131" s="9" t="str">
        <f>VLOOKUP($A131,'dump '!$A:$AF,12,FALSE)</f>
        <v>9</v>
      </c>
      <c r="H131" s="9" t="str">
        <f>VLOOKUP($A131,'dump '!$A:$AF,13,FALSE)</f>
        <v>1274PA</v>
      </c>
      <c r="I131" s="11" t="str">
        <f>VLOOKUP($A131,'dump '!$A:$AF,14,FALSE)</f>
        <v>Huizen</v>
      </c>
      <c r="J131" s="9">
        <f>VLOOKUP($A131,'dump '!$A:$AF,15,FALSE)</f>
        <v>5</v>
      </c>
      <c r="K131" s="9" t="str">
        <f>VLOOKUP($A131,'dump '!$A:$AF,3,FALSE)</f>
        <v>GFT</v>
      </c>
      <c r="L131" s="9" t="str">
        <f>VLOOKUP($A131,'dump '!$A:$AF,31,FALSE)</f>
        <v>VC</v>
      </c>
      <c r="M131" s="9" t="str">
        <f>VLOOKUP($A131,'containers '!$A:$AA,12,FALSE)</f>
        <v>Bovengronds</v>
      </c>
      <c r="N131" s="9">
        <f>VLOOKUP($A131,'containers '!$A:$AA,14,FALSE)</f>
        <v>20</v>
      </c>
      <c r="O131" s="9">
        <f>VLOOKUP($A131,'containers '!$A:$AA,15,FALSE)</f>
        <v>100</v>
      </c>
      <c r="P131" s="9" t="str">
        <f>VLOOKUP($A131,'containers '!$A:$AA,16,FALSE)</f>
        <v>MCBG242019</v>
      </c>
    </row>
    <row r="132" spans="1:16" x14ac:dyDescent="0.25">
      <c r="A132" s="9" t="s">
        <v>678</v>
      </c>
      <c r="B132" s="9" t="str">
        <f>VLOOKUP(A132,'dump '!A:C,1,FALSE)</f>
        <v>GFE0002</v>
      </c>
      <c r="C132" s="9" t="str">
        <f>VLOOKUP(A132,'dump '!A:AF,2,FALSE)</f>
        <v>1273JZ5603</v>
      </c>
      <c r="D132" s="9">
        <f>VLOOKUP($A132,'dump '!$A:$AF,17,FALSE)</f>
        <v>52.294628143310497</v>
      </c>
      <c r="E132" s="9">
        <f>VLOOKUP($A132,'dump '!$A:$AF,18,FALSE)</f>
        <v>5.2608199119567898</v>
      </c>
      <c r="F132" s="9" t="str">
        <f>VLOOKUP(A132,'dump '!$A:$AF,11,FALSE)</f>
        <v>De Regentesse</v>
      </c>
      <c r="G132" s="9" t="str">
        <f>VLOOKUP($A132,'dump '!$A:$AF,12,FALSE)</f>
        <v>56</v>
      </c>
      <c r="H132" s="9" t="str">
        <f>VLOOKUP($A132,'dump '!$A:$AF,13,FALSE)</f>
        <v>1273JZ</v>
      </c>
      <c r="I132" s="11" t="str">
        <f>VLOOKUP($A132,'dump '!$A:$AF,14,FALSE)</f>
        <v>Huizen</v>
      </c>
      <c r="J132" s="9">
        <f>VLOOKUP($A132,'dump '!$A:$AF,15,FALSE)</f>
        <v>0.2</v>
      </c>
      <c r="K132" s="9" t="str">
        <f>VLOOKUP($A132,'dump '!$A:$AF,3,FALSE)</f>
        <v>GFT</v>
      </c>
      <c r="L132" s="9" t="str">
        <f>VLOOKUP($A132,'dump '!$A:$AF,31,FALSE)</f>
        <v>VC</v>
      </c>
      <c r="M132" s="9" t="str">
        <f>VLOOKUP($A132,'containers '!$A:$AA,12,FALSE)</f>
        <v>Bovengronds</v>
      </c>
      <c r="N132" s="9">
        <f>VLOOKUP($A132,'containers '!$A:$AA,14,FALSE)</f>
        <v>20</v>
      </c>
      <c r="O132" s="9">
        <f>VLOOKUP($A132,'containers '!$A:$AA,15,FALSE)</f>
        <v>100</v>
      </c>
      <c r="P132" s="9" t="str">
        <f>VLOOKUP($A132,'containers '!$A:$AA,16,FALSE)</f>
        <v>MCBG242019</v>
      </c>
    </row>
    <row r="133" spans="1:16" x14ac:dyDescent="0.25">
      <c r="A133" s="9" t="s">
        <v>1437</v>
      </c>
      <c r="B133" s="9" t="str">
        <f>VLOOKUP(A133,'dump '!A:C,1,FALSE)</f>
        <v>GFE0003</v>
      </c>
      <c r="C133" s="9" t="str">
        <f>VLOOKUP(A133,'dump '!A:AF,2,FALSE)</f>
        <v>1276LB4202</v>
      </c>
      <c r="D133" s="9">
        <f>VLOOKUP($A133,'dump '!$A:$AF,17,FALSE)</f>
        <v>52.298202514648402</v>
      </c>
      <c r="E133" s="9">
        <f>VLOOKUP($A133,'dump '!$A:$AF,18,FALSE)</f>
        <v>5.2476472854614302</v>
      </c>
      <c r="F133" s="9" t="str">
        <f>VLOOKUP(A133,'dump '!$A:$AF,11,FALSE)</f>
        <v>Huizermaatweg</v>
      </c>
      <c r="G133" s="9" t="str">
        <f>VLOOKUP($A133,'dump '!$A:$AF,12,FALSE)</f>
        <v>42</v>
      </c>
      <c r="H133" s="9" t="str">
        <f>VLOOKUP($A133,'dump '!$A:$AF,13,FALSE)</f>
        <v>1276LB</v>
      </c>
      <c r="I133" s="11" t="str">
        <f>VLOOKUP($A133,'dump '!$A:$AF,14,FALSE)</f>
        <v>Huizen</v>
      </c>
      <c r="J133" s="9">
        <f>VLOOKUP($A133,'dump '!$A:$AF,15,FALSE)</f>
        <v>0.2</v>
      </c>
      <c r="K133" s="9" t="str">
        <f>VLOOKUP($A133,'dump '!$A:$AF,3,FALSE)</f>
        <v>GFT</v>
      </c>
      <c r="L133" s="9" t="str">
        <f>VLOOKUP($A133,'dump '!$A:$AF,31,FALSE)</f>
        <v>VC</v>
      </c>
      <c r="M133" s="9" t="str">
        <f>VLOOKUP($A133,'containers '!$A:$AA,12,FALSE)</f>
        <v>Bovengronds</v>
      </c>
      <c r="N133" s="9">
        <f>VLOOKUP($A133,'containers '!$A:$AA,14,FALSE)</f>
        <v>20</v>
      </c>
      <c r="O133" s="9">
        <f>VLOOKUP($A133,'containers '!$A:$AA,15,FALSE)</f>
        <v>100</v>
      </c>
      <c r="P133" s="9" t="str">
        <f>VLOOKUP($A133,'containers '!$A:$AA,16,FALSE)</f>
        <v>MCBG242019</v>
      </c>
    </row>
    <row r="134" spans="1:16" x14ac:dyDescent="0.25">
      <c r="A134" s="9" t="s">
        <v>1507</v>
      </c>
      <c r="B134" s="9" t="str">
        <f>VLOOKUP(A134,'dump '!A:C,1,FALSE)</f>
        <v>GFE0004</v>
      </c>
      <c r="C134" s="9" t="str">
        <f>VLOOKUP(A134,'dump '!A:AF,2,FALSE)</f>
        <v>1276DD5904</v>
      </c>
      <c r="D134" s="9">
        <f>VLOOKUP($A134,'dump '!$A:$AF,17,FALSE)</f>
        <v>52.294750213622997</v>
      </c>
      <c r="E134" s="9">
        <f>VLOOKUP($A134,'dump '!$A:$AF,18,FALSE)</f>
        <v>5.2515301704406703</v>
      </c>
      <c r="F134" s="9" t="str">
        <f>VLOOKUP(A134,'dump '!$A:$AF,11,FALSE)</f>
        <v>Akkerweg</v>
      </c>
      <c r="G134" s="9" t="str">
        <f>VLOOKUP($A134,'dump '!$A:$AF,12,FALSE)</f>
        <v>59</v>
      </c>
      <c r="H134" s="9" t="str">
        <f>VLOOKUP($A134,'dump '!$A:$AF,13,FALSE)</f>
        <v>1276DD</v>
      </c>
      <c r="I134" s="11" t="str">
        <f>VLOOKUP($A134,'dump '!$A:$AF,14,FALSE)</f>
        <v>Huizen</v>
      </c>
      <c r="J134" s="9">
        <f>VLOOKUP($A134,'dump '!$A:$AF,15,FALSE)</f>
        <v>0.2</v>
      </c>
      <c r="K134" s="9" t="str">
        <f>VLOOKUP($A134,'dump '!$A:$AF,3,FALSE)</f>
        <v>GFT</v>
      </c>
      <c r="L134" s="9" t="str">
        <f>VLOOKUP($A134,'dump '!$A:$AF,31,FALSE)</f>
        <v>VC</v>
      </c>
      <c r="M134" s="9" t="str">
        <f>VLOOKUP($A134,'containers '!$A:$AA,12,FALSE)</f>
        <v>Bovengronds</v>
      </c>
      <c r="N134" s="9">
        <f>VLOOKUP($A134,'containers '!$A:$AA,14,FALSE)</f>
        <v>20</v>
      </c>
      <c r="O134" s="9">
        <f>VLOOKUP($A134,'containers '!$A:$AA,15,FALSE)</f>
        <v>100</v>
      </c>
      <c r="P134" s="9" t="str">
        <f>VLOOKUP($A134,'containers '!$A:$AA,16,FALSE)</f>
        <v>MCBG242019</v>
      </c>
    </row>
    <row r="135" spans="1:16" x14ac:dyDescent="0.25">
      <c r="A135" s="9" t="s">
        <v>1505</v>
      </c>
      <c r="B135" s="9" t="str">
        <f>VLOOKUP(A135,'dump '!A:C,1,FALSE)</f>
        <v>GFE0005</v>
      </c>
      <c r="C135" s="9" t="str">
        <f>VLOOKUP(A135,'dump '!A:AF,2,FALSE)</f>
        <v>1411DZ2404</v>
      </c>
      <c r="D135" s="9">
        <f>VLOOKUP($A135,'dump '!$A:$AF,17,FALSE)</f>
        <v>52.289333343505902</v>
      </c>
      <c r="E135" s="9">
        <f>VLOOKUP($A135,'dump '!$A:$AF,18,FALSE)</f>
        <v>5.1608133316040004</v>
      </c>
      <c r="F135" s="9" t="str">
        <f>VLOOKUP(A135,'dump '!$A:$AF,11,FALSE)</f>
        <v>Thierenshof</v>
      </c>
      <c r="G135" s="9" t="str">
        <f>VLOOKUP($A135,'dump '!$A:$AF,12,FALSE)</f>
        <v>24</v>
      </c>
      <c r="H135" s="9" t="str">
        <f>VLOOKUP($A135,'dump '!$A:$AF,13,FALSE)</f>
        <v>1411DZ</v>
      </c>
      <c r="I135" s="11" t="str">
        <f>VLOOKUP($A135,'dump '!$A:$AF,14,FALSE)</f>
        <v>Naarden</v>
      </c>
      <c r="J135" s="9">
        <f>VLOOKUP($A135,'dump '!$A:$AF,15,FALSE)</f>
        <v>0.2</v>
      </c>
      <c r="K135" s="9" t="str">
        <f>VLOOKUP($A135,'dump '!$A:$AF,3,FALSE)</f>
        <v>GFT</v>
      </c>
      <c r="L135" s="9" t="str">
        <f>VLOOKUP($A135,'dump '!$A:$AF,31,FALSE)</f>
        <v>VC</v>
      </c>
      <c r="M135" s="9" t="str">
        <f>VLOOKUP($A135,'containers '!$A:$AA,12,FALSE)</f>
        <v>Bovengronds</v>
      </c>
      <c r="N135" s="9">
        <f>VLOOKUP($A135,'containers '!$A:$AA,14,FALSE)</f>
        <v>20</v>
      </c>
      <c r="O135" s="9">
        <f>VLOOKUP($A135,'containers '!$A:$AA,15,FALSE)</f>
        <v>100</v>
      </c>
      <c r="P135" s="9" t="str">
        <f>VLOOKUP($A135,'containers '!$A:$AA,16,FALSE)</f>
        <v>MCBG242019</v>
      </c>
    </row>
    <row r="136" spans="1:16" x14ac:dyDescent="0.25">
      <c r="A136" s="9" t="s">
        <v>1503</v>
      </c>
      <c r="B136" s="9" t="str">
        <f>VLOOKUP(A136,'dump '!A:C,1,FALSE)</f>
        <v>GFE0006</v>
      </c>
      <c r="C136" s="9" t="str">
        <f>VLOOKUP(A136,'dump '!A:AF,2,FALSE)</f>
        <v>1211JE4703</v>
      </c>
      <c r="D136" s="9">
        <f>VLOOKUP($A136,'dump '!$A:$AF,17,FALSE)</f>
        <v>52.222579956054702</v>
      </c>
      <c r="E136" s="9">
        <f>VLOOKUP($A136,'dump '!$A:$AF,18,FALSE)</f>
        <v>5.1679701805114702</v>
      </c>
      <c r="F136" s="9" t="str">
        <f>VLOOKUP(A136,'dump '!$A:$AF,11,FALSE)</f>
        <v>Vaartweg</v>
      </c>
      <c r="G136" s="9" t="str">
        <f>VLOOKUP($A136,'dump '!$A:$AF,12,FALSE)</f>
        <v>47</v>
      </c>
      <c r="H136" s="9" t="str">
        <f>VLOOKUP($A136,'dump '!$A:$AF,13,FALSE)</f>
        <v>1211JE</v>
      </c>
      <c r="I136" s="11" t="str">
        <f>VLOOKUP($A136,'dump '!$A:$AF,14,FALSE)</f>
        <v>Hilversum</v>
      </c>
      <c r="J136" s="9">
        <f>VLOOKUP($A136,'dump '!$A:$AF,15,FALSE)</f>
        <v>240</v>
      </c>
      <c r="K136" s="9" t="str">
        <f>VLOOKUP($A136,'dump '!$A:$AF,3,FALSE)</f>
        <v>GFT</v>
      </c>
      <c r="L136" s="9" t="str">
        <f>VLOOKUP($A136,'dump '!$A:$AF,31,FALSE)</f>
        <v>VC</v>
      </c>
      <c r="M136" s="9" t="str">
        <f>VLOOKUP($A136,'containers '!$A:$AA,12,FALSE)</f>
        <v>Bovengronds</v>
      </c>
      <c r="N136" s="9">
        <f>VLOOKUP($A136,'containers '!$A:$AA,14,FALSE)</f>
        <v>20</v>
      </c>
      <c r="O136" s="9">
        <f>VLOOKUP($A136,'containers '!$A:$AA,15,FALSE)</f>
        <v>100</v>
      </c>
      <c r="P136" s="9" t="str">
        <f>VLOOKUP($A136,'containers '!$A:$AA,16,FALSE)</f>
        <v>MCBG242021</v>
      </c>
    </row>
    <row r="137" spans="1:16" x14ac:dyDescent="0.25">
      <c r="A137" s="9" t="s">
        <v>1489</v>
      </c>
      <c r="B137" s="9" t="str">
        <f>VLOOKUP(A137,'dump '!A:C,1,FALSE)</f>
        <v>GFE0007</v>
      </c>
      <c r="C137" s="9" t="str">
        <f>VLOOKUP(A137,'dump '!A:AF,2,FALSE)</f>
        <v>1216JE204</v>
      </c>
      <c r="D137" s="9">
        <f>VLOOKUP($A137,'dump '!$A:$AF,17,FALSE)</f>
        <v>52.215141296386697</v>
      </c>
      <c r="E137" s="9">
        <f>VLOOKUP($A137,'dump '!$A:$AF,18,FALSE)</f>
        <v>5.1431250572204599</v>
      </c>
      <c r="F137" s="9" t="str">
        <f>VLOOKUP(A137,'dump '!$A:$AF,11,FALSE)</f>
        <v>Kapittelweg</v>
      </c>
      <c r="G137" s="9" t="str">
        <f>VLOOKUP($A137,'dump '!$A:$AF,12,FALSE)</f>
        <v>2</v>
      </c>
      <c r="H137" s="9" t="str">
        <f>VLOOKUP($A137,'dump '!$A:$AF,13,FALSE)</f>
        <v>1216JE</v>
      </c>
      <c r="I137" s="11" t="str">
        <f>VLOOKUP($A137,'dump '!$A:$AF,14,FALSE)</f>
        <v>Hilversum</v>
      </c>
      <c r="J137" s="9">
        <f>VLOOKUP($A137,'dump '!$A:$AF,15,FALSE)</f>
        <v>0.2</v>
      </c>
      <c r="K137" s="9" t="str">
        <f>VLOOKUP($A137,'dump '!$A:$AF,3,FALSE)</f>
        <v>GFT</v>
      </c>
      <c r="L137" s="9" t="str">
        <f>VLOOKUP($A137,'dump '!$A:$AF,31,FALSE)</f>
        <v>VC</v>
      </c>
      <c r="M137" s="9" t="str">
        <f>VLOOKUP($A137,'containers '!$A:$AA,12,FALSE)</f>
        <v>Bovengronds</v>
      </c>
      <c r="N137" s="9">
        <f>VLOOKUP($A137,'containers '!$A:$AA,14,FALSE)</f>
        <v>20</v>
      </c>
      <c r="O137" s="9">
        <f>VLOOKUP($A137,'containers '!$A:$AA,15,FALSE)</f>
        <v>100</v>
      </c>
      <c r="P137" s="9" t="str">
        <f>VLOOKUP($A137,'containers '!$A:$AA,16,FALSE)</f>
        <v>MCBG242019</v>
      </c>
    </row>
    <row r="138" spans="1:16" x14ac:dyDescent="0.25">
      <c r="A138" s="9" t="s">
        <v>1459</v>
      </c>
      <c r="B138" s="9" t="str">
        <f>VLOOKUP(A138,'dump '!A:C,1,FALSE)</f>
        <v>GFE0008</v>
      </c>
      <c r="C138" s="9" t="str">
        <f>VLOOKUP(A138,'dump '!A:AF,2,FALSE)</f>
        <v>1251CH10004</v>
      </c>
      <c r="D138" s="9">
        <f>VLOOKUP($A138,'dump '!$A:$AF,17,FALSE)</f>
        <v>52.261569976806598</v>
      </c>
      <c r="E138" s="9">
        <f>VLOOKUP($A138,'dump '!$A:$AF,18,FALSE)</f>
        <v>5.2100119590759304</v>
      </c>
      <c r="F138" s="9" t="str">
        <f>VLOOKUP(A138,'dump '!$A:$AF,11,FALSE)</f>
        <v>Pruisenbergen</v>
      </c>
      <c r="G138" s="9" t="str">
        <f>VLOOKUP($A138,'dump '!$A:$AF,12,FALSE)</f>
        <v>100</v>
      </c>
      <c r="H138" s="9" t="str">
        <f>VLOOKUP($A138,'dump '!$A:$AF,13,FALSE)</f>
        <v>1251CH</v>
      </c>
      <c r="I138" s="11" t="str">
        <f>VLOOKUP($A138,'dump '!$A:$AF,14,FALSE)</f>
        <v>Laren</v>
      </c>
      <c r="J138" s="9">
        <f>VLOOKUP($A138,'dump '!$A:$AF,15,FALSE)</f>
        <v>0.2</v>
      </c>
      <c r="K138" s="9" t="str">
        <f>VLOOKUP($A138,'dump '!$A:$AF,3,FALSE)</f>
        <v>GFT</v>
      </c>
      <c r="L138" s="9" t="str">
        <f>VLOOKUP($A138,'dump '!$A:$AF,31,FALSE)</f>
        <v>VC</v>
      </c>
      <c r="M138" s="9" t="str">
        <f>VLOOKUP($A138,'containers '!$A:$AA,12,FALSE)</f>
        <v>Bovengronds</v>
      </c>
      <c r="N138" s="9">
        <f>VLOOKUP($A138,'containers '!$A:$AA,14,FALSE)</f>
        <v>20</v>
      </c>
      <c r="O138" s="9">
        <f>VLOOKUP($A138,'containers '!$A:$AA,15,FALSE)</f>
        <v>100</v>
      </c>
      <c r="P138" s="9" t="str">
        <f>VLOOKUP($A138,'containers '!$A:$AA,16,FALSE)</f>
        <v>MCBG242019</v>
      </c>
    </row>
    <row r="139" spans="1:16" x14ac:dyDescent="0.25">
      <c r="A139" s="9" t="s">
        <v>1293</v>
      </c>
      <c r="B139" s="9" t="str">
        <f>VLOOKUP(A139,'dump '!A:C,1,FALSE)</f>
        <v>GFE0009</v>
      </c>
      <c r="C139" s="9" t="str">
        <f>VLOOKUP(A139,'dump '!A:AF,2,FALSE)</f>
        <v>1251CG7104</v>
      </c>
      <c r="D139" s="9">
        <f>VLOOKUP($A139,'dump '!$A:$AF,17,FALSE)</f>
        <v>52.263160705566399</v>
      </c>
      <c r="E139" s="9">
        <f>VLOOKUP($A139,'dump '!$A:$AF,18,FALSE)</f>
        <v>5.2104401588439897</v>
      </c>
      <c r="F139" s="9" t="str">
        <f>VLOOKUP(A139,'dump '!$A:$AF,11,FALSE)</f>
        <v>Hector Treublaan</v>
      </c>
      <c r="G139" s="9" t="str">
        <f>VLOOKUP($A139,'dump '!$A:$AF,12,FALSE)</f>
        <v>71</v>
      </c>
      <c r="H139" s="9" t="str">
        <f>VLOOKUP($A139,'dump '!$A:$AF,13,FALSE)</f>
        <v>1251CG</v>
      </c>
      <c r="I139" s="11" t="str">
        <f>VLOOKUP($A139,'dump '!$A:$AF,14,FALSE)</f>
        <v>Laren</v>
      </c>
      <c r="J139" s="9">
        <f>VLOOKUP($A139,'dump '!$A:$AF,15,FALSE)</f>
        <v>0.2</v>
      </c>
      <c r="K139" s="9" t="str">
        <f>VLOOKUP($A139,'dump '!$A:$AF,3,FALSE)</f>
        <v>GFT</v>
      </c>
      <c r="L139" s="9" t="str">
        <f>VLOOKUP($A139,'dump '!$A:$AF,31,FALSE)</f>
        <v>VC</v>
      </c>
      <c r="M139" s="9" t="str">
        <f>VLOOKUP($A139,'containers '!$A:$AA,12,FALSE)</f>
        <v>Bovengronds</v>
      </c>
      <c r="N139" s="9">
        <f>VLOOKUP($A139,'containers '!$A:$AA,14,FALSE)</f>
        <v>20</v>
      </c>
      <c r="O139" s="9">
        <f>VLOOKUP($A139,'containers '!$A:$AA,15,FALSE)</f>
        <v>100</v>
      </c>
      <c r="P139" s="9" t="str">
        <f>VLOOKUP($A139,'containers '!$A:$AA,16,FALSE)</f>
        <v>MCBG242019</v>
      </c>
    </row>
    <row r="140" spans="1:16" x14ac:dyDescent="0.25">
      <c r="A140" s="9" t="s">
        <v>685</v>
      </c>
      <c r="B140" s="9" t="str">
        <f>VLOOKUP(A140,'dump '!A:C,1,FALSE)</f>
        <v>GFE0010</v>
      </c>
      <c r="C140" s="9" t="str">
        <f>VLOOKUP(A140,'dump '!A:AF,2,FALSE)</f>
        <v>1276KR31405</v>
      </c>
      <c r="D140" s="9">
        <f>VLOOKUP($A140,'dump '!$A:$AF,17,FALSE)</f>
        <v>52.2959594726563</v>
      </c>
      <c r="E140" s="9">
        <f>VLOOKUP($A140,'dump '!$A:$AF,18,FALSE)</f>
        <v>5.25620317459106</v>
      </c>
      <c r="F140" s="9" t="str">
        <f>VLOOKUP(A140,'dump '!$A:$AF,11,FALSE)</f>
        <v>Gooierserf</v>
      </c>
      <c r="G140" s="9" t="str">
        <f>VLOOKUP($A140,'dump '!$A:$AF,12,FALSE)</f>
        <v>314</v>
      </c>
      <c r="H140" s="9" t="str">
        <f>VLOOKUP($A140,'dump '!$A:$AF,13,FALSE)</f>
        <v>1276KR</v>
      </c>
      <c r="I140" s="11" t="str">
        <f>VLOOKUP($A140,'dump '!$A:$AF,14,FALSE)</f>
        <v>Huizen</v>
      </c>
      <c r="J140" s="9">
        <f>VLOOKUP($A140,'dump '!$A:$AF,15,FALSE)</f>
        <v>6</v>
      </c>
      <c r="K140" s="9" t="str">
        <f>VLOOKUP($A140,'dump '!$A:$AF,3,FALSE)</f>
        <v>GFT</v>
      </c>
      <c r="L140" s="9" t="str">
        <f>VLOOKUP($A140,'dump '!$A:$AF,31,FALSE)</f>
        <v>VC</v>
      </c>
      <c r="M140" s="9" t="str">
        <f>VLOOKUP($A140,'containers '!$A:$AA,12,FALSE)</f>
        <v>Bovengronds</v>
      </c>
      <c r="N140" s="9">
        <f>VLOOKUP($A140,'containers '!$A:$AA,14,FALSE)</f>
        <v>20</v>
      </c>
      <c r="O140" s="9">
        <f>VLOOKUP($A140,'containers '!$A:$AA,15,FALSE)</f>
        <v>100</v>
      </c>
      <c r="P140" s="9" t="str">
        <f>VLOOKUP($A140,'containers '!$A:$AA,16,FALSE)</f>
        <v>MCBG242019</v>
      </c>
    </row>
    <row r="141" spans="1:16" x14ac:dyDescent="0.25">
      <c r="A141" s="9" t="s">
        <v>1469</v>
      </c>
      <c r="B141" s="9" t="str">
        <f>VLOOKUP(A141,'dump '!A:C,1,FALSE)</f>
        <v>GFE0011</v>
      </c>
      <c r="C141" s="9" t="str">
        <f>VLOOKUP(A141,'dump '!A:AF,2,FALSE)</f>
        <v>1216JE205</v>
      </c>
      <c r="D141" s="9">
        <f>VLOOKUP($A141,'dump '!$A:$AF,17,FALSE)</f>
        <v>52.215141296386697</v>
      </c>
      <c r="E141" s="9">
        <f>VLOOKUP($A141,'dump '!$A:$AF,18,FALSE)</f>
        <v>5.1431250572204599</v>
      </c>
      <c r="F141" s="9" t="str">
        <f>VLOOKUP(A141,'dump '!$A:$AF,11,FALSE)</f>
        <v>Kapittelweg</v>
      </c>
      <c r="G141" s="9" t="str">
        <f>VLOOKUP($A141,'dump '!$A:$AF,12,FALSE)</f>
        <v>2</v>
      </c>
      <c r="H141" s="9" t="str">
        <f>VLOOKUP($A141,'dump '!$A:$AF,13,FALSE)</f>
        <v>1216JE</v>
      </c>
      <c r="I141" s="11" t="str">
        <f>VLOOKUP($A141,'dump '!$A:$AF,14,FALSE)</f>
        <v>Hilversum</v>
      </c>
      <c r="J141" s="9">
        <f>VLOOKUP($A141,'dump '!$A:$AF,15,FALSE)</f>
        <v>0.2</v>
      </c>
      <c r="K141" s="9" t="str">
        <f>VLOOKUP($A141,'dump '!$A:$AF,3,FALSE)</f>
        <v>GFT</v>
      </c>
      <c r="L141" s="9" t="str">
        <f>VLOOKUP($A141,'dump '!$A:$AF,31,FALSE)</f>
        <v>VC</v>
      </c>
      <c r="M141" s="9" t="str">
        <f>VLOOKUP($A141,'containers '!$A:$AA,12,FALSE)</f>
        <v>Bovengronds</v>
      </c>
      <c r="N141" s="9">
        <f>VLOOKUP($A141,'containers '!$A:$AA,14,FALSE)</f>
        <v>20</v>
      </c>
      <c r="O141" s="9">
        <f>VLOOKUP($A141,'containers '!$A:$AA,15,FALSE)</f>
        <v>100</v>
      </c>
      <c r="P141" s="9" t="str">
        <f>VLOOKUP($A141,'containers '!$A:$AA,16,FALSE)</f>
        <v>MCBG242019</v>
      </c>
    </row>
    <row r="142" spans="1:16" ht="30" x14ac:dyDescent="0.25">
      <c r="A142" s="9" t="s">
        <v>1441</v>
      </c>
      <c r="B142" s="9" t="str">
        <f>VLOOKUP(A142,'dump '!A:C,1,FALSE)</f>
        <v>GFE0012</v>
      </c>
      <c r="C142" s="9" t="str">
        <f>VLOOKUP(A142,'dump '!A:AF,2,FALSE)</f>
        <v>1394JP303</v>
      </c>
      <c r="D142" s="9">
        <f>VLOOKUP($A142,'dump '!$A:$AF,17,FALSE)</f>
        <v>52.2523803710938</v>
      </c>
      <c r="E142" s="9">
        <f>VLOOKUP($A142,'dump '!$A:$AF,18,FALSE)</f>
        <v>5.0463838577270499</v>
      </c>
      <c r="F142" s="9" t="str">
        <f>VLOOKUP(A142,'dump '!$A:$AF,11,FALSE)</f>
        <v>Meidoornhof</v>
      </c>
      <c r="G142" s="9" t="str">
        <f>VLOOKUP($A142,'dump '!$A:$AF,12,FALSE)</f>
        <v>3</v>
      </c>
      <c r="H142" s="9" t="str">
        <f>VLOOKUP($A142,'dump '!$A:$AF,13,FALSE)</f>
        <v>1394JP</v>
      </c>
      <c r="I142" s="11" t="str">
        <f>VLOOKUP($A142,'dump '!$A:$AF,14,FALSE)</f>
        <v>Nederhorst den Berg</v>
      </c>
      <c r="J142" s="9">
        <f>VLOOKUP($A142,'dump '!$A:$AF,15,FALSE)</f>
        <v>0.2</v>
      </c>
      <c r="K142" s="9" t="str">
        <f>VLOOKUP($A142,'dump '!$A:$AF,3,FALSE)</f>
        <v>GFT</v>
      </c>
      <c r="L142" s="9" t="str">
        <f>VLOOKUP($A142,'dump '!$A:$AF,31,FALSE)</f>
        <v>VC</v>
      </c>
      <c r="M142" s="9" t="str">
        <f>VLOOKUP($A142,'containers '!$A:$AA,12,FALSE)</f>
        <v>Bovengronds</v>
      </c>
      <c r="N142" s="9">
        <f>VLOOKUP($A142,'containers '!$A:$AA,14,FALSE)</f>
        <v>20</v>
      </c>
      <c r="O142" s="9">
        <f>VLOOKUP($A142,'containers '!$A:$AA,15,FALSE)</f>
        <v>100</v>
      </c>
      <c r="P142" s="9" t="str">
        <f>VLOOKUP($A142,'containers '!$A:$AA,16,FALSE)</f>
        <v>MCBG242019</v>
      </c>
    </row>
    <row r="143" spans="1:16" x14ac:dyDescent="0.25">
      <c r="A143" s="9" t="s">
        <v>4257</v>
      </c>
      <c r="B143" s="9" t="str">
        <f>VLOOKUP(A143,'dump '!A:C,1,FALSE)</f>
        <v>GFE0013</v>
      </c>
      <c r="C143" s="9" t="str">
        <f>VLOOKUP(A143,'dump '!A:AF,2,FALSE)</f>
        <v>1274KV203</v>
      </c>
      <c r="D143" s="9">
        <f>VLOOKUP($A143,'dump '!$A:$AF,17,FALSE)</f>
        <v>52.294109344482401</v>
      </c>
      <c r="E143" s="9">
        <f>VLOOKUP($A143,'dump '!$A:$AF,18,FALSE)</f>
        <v>5.2666373252868697</v>
      </c>
      <c r="F143" s="9" t="str">
        <f>VLOOKUP(A143,'dump '!$A:$AF,11,FALSE)</f>
        <v>Maasland</v>
      </c>
      <c r="G143" s="9" t="str">
        <f>VLOOKUP($A143,'dump '!$A:$AF,12,FALSE)</f>
        <v>2</v>
      </c>
      <c r="H143" s="9" t="str">
        <f>VLOOKUP($A143,'dump '!$A:$AF,13,FALSE)</f>
        <v>1274KV</v>
      </c>
      <c r="I143" s="11" t="str">
        <f>VLOOKUP($A143,'dump '!$A:$AF,14,FALSE)</f>
        <v>Huizen</v>
      </c>
      <c r="J143" s="9">
        <f>VLOOKUP($A143,'dump '!$A:$AF,15,FALSE)</f>
        <v>6</v>
      </c>
      <c r="K143" s="9" t="str">
        <f>VLOOKUP($A143,'dump '!$A:$AF,3,FALSE)</f>
        <v>GFT</v>
      </c>
      <c r="L143" s="9" t="str">
        <f>VLOOKUP($A143,'dump '!$A:$AF,31,FALSE)</f>
        <v>VC</v>
      </c>
      <c r="M143" s="9" t="str">
        <f>VLOOKUP($A143,'containers '!$A:$AA,12,FALSE)</f>
        <v>Bovengronds</v>
      </c>
      <c r="N143" s="9">
        <f>VLOOKUP($A143,'containers '!$A:$AA,14,FALSE)</f>
        <v>20</v>
      </c>
      <c r="O143" s="9">
        <f>VLOOKUP($A143,'containers '!$A:$AA,15,FALSE)</f>
        <v>100</v>
      </c>
      <c r="P143" s="9" t="str">
        <f>VLOOKUP($A143,'containers '!$A:$AA,16,FALSE)</f>
        <v>MCBG242020</v>
      </c>
    </row>
    <row r="144" spans="1:16" x14ac:dyDescent="0.25">
      <c r="A144" s="9" t="s">
        <v>664</v>
      </c>
      <c r="B144" s="9" t="str">
        <f>VLOOKUP(A144,'dump '!A:C,1,FALSE)</f>
        <v>GFE0014</v>
      </c>
      <c r="C144" s="9" t="str">
        <f>VLOOKUP(A144,'dump '!A:AF,2,FALSE)</f>
        <v>1403HP29904</v>
      </c>
      <c r="D144" s="9">
        <f>VLOOKUP($A144,'dump '!$A:$AF,17,FALSE)</f>
        <v>52.2660942077637</v>
      </c>
      <c r="E144" s="9">
        <f>VLOOKUP($A144,'dump '!$A:$AF,18,FALSE)</f>
        <v>5.1907234191894496</v>
      </c>
      <c r="F144" s="9" t="str">
        <f>VLOOKUP(A144,'dump '!$A:$AF,11,FALSE)</f>
        <v>Anne Franklaan</v>
      </c>
      <c r="G144" s="9" t="str">
        <f>VLOOKUP($A144,'dump '!$A:$AF,12,FALSE)</f>
        <v>299</v>
      </c>
      <c r="H144" s="9" t="str">
        <f>VLOOKUP($A144,'dump '!$A:$AF,13,FALSE)</f>
        <v>1403HP</v>
      </c>
      <c r="I144" s="11" t="str">
        <f>VLOOKUP($A144,'dump '!$A:$AF,14,FALSE)</f>
        <v>Bussum</v>
      </c>
      <c r="J144" s="9">
        <f>VLOOKUP($A144,'dump '!$A:$AF,15,FALSE)</f>
        <v>6</v>
      </c>
      <c r="K144" s="9" t="str">
        <f>VLOOKUP($A144,'dump '!$A:$AF,3,FALSE)</f>
        <v>GFT</v>
      </c>
      <c r="L144" s="9" t="str">
        <f>VLOOKUP($A144,'dump '!$A:$AF,31,FALSE)</f>
        <v>VC</v>
      </c>
      <c r="M144" s="9" t="str">
        <f>VLOOKUP($A144,'containers '!$A:$AA,12,FALSE)</f>
        <v>Bovengronds</v>
      </c>
      <c r="N144" s="9">
        <f>VLOOKUP($A144,'containers '!$A:$AA,14,FALSE)</f>
        <v>20</v>
      </c>
      <c r="O144" s="9">
        <f>VLOOKUP($A144,'containers '!$A:$AA,15,FALSE)</f>
        <v>100</v>
      </c>
      <c r="P144" s="9" t="str">
        <f>VLOOKUP($A144,'containers '!$A:$AA,16,FALSE)</f>
        <v>MCBG242019</v>
      </c>
    </row>
    <row r="145" spans="1:16" x14ac:dyDescent="0.25">
      <c r="A145" s="9" t="s">
        <v>658</v>
      </c>
      <c r="B145" s="9" t="str">
        <f>VLOOKUP(A145,'dump '!A:C,1,FALSE)</f>
        <v>GFE0015</v>
      </c>
      <c r="C145" s="9" t="str">
        <f>VLOOKUP(A145,'dump '!A:AF,2,FALSE)</f>
        <v>1402EC3903</v>
      </c>
      <c r="D145" s="9">
        <f>VLOOKUP($A145,'dump '!$A:$AF,17,FALSE)</f>
        <v>52.2729301452637</v>
      </c>
      <c r="E145" s="9">
        <f>VLOOKUP($A145,'dump '!$A:$AF,18,FALSE)</f>
        <v>5.1823778152465803</v>
      </c>
      <c r="F145" s="9" t="str">
        <f>VLOOKUP(A145,'dump '!$A:$AF,11,FALSE)</f>
        <v>H. Kamerlingh Onnesweg</v>
      </c>
      <c r="G145" s="9" t="str">
        <f>VLOOKUP($A145,'dump '!$A:$AF,12,FALSE)</f>
        <v>39A</v>
      </c>
      <c r="H145" s="9" t="str">
        <f>VLOOKUP($A145,'dump '!$A:$AF,13,FALSE)</f>
        <v>1402EC</v>
      </c>
      <c r="I145" s="11" t="str">
        <f>VLOOKUP($A145,'dump '!$A:$AF,14,FALSE)</f>
        <v>Bussum</v>
      </c>
      <c r="J145" s="9">
        <f>VLOOKUP($A145,'dump '!$A:$AF,15,FALSE)</f>
        <v>6</v>
      </c>
      <c r="K145" s="9" t="str">
        <f>VLOOKUP($A145,'dump '!$A:$AF,3,FALSE)</f>
        <v>GFT</v>
      </c>
      <c r="L145" s="9" t="str">
        <f>VLOOKUP($A145,'dump '!$A:$AF,31,FALSE)</f>
        <v>VC</v>
      </c>
      <c r="M145" s="9" t="str">
        <f>VLOOKUP($A145,'containers '!$A:$AA,12,FALSE)</f>
        <v>Bovengronds</v>
      </c>
      <c r="N145" s="9">
        <f>VLOOKUP($A145,'containers '!$A:$AA,14,FALSE)</f>
        <v>20</v>
      </c>
      <c r="O145" s="9">
        <f>VLOOKUP($A145,'containers '!$A:$AA,15,FALSE)</f>
        <v>100</v>
      </c>
      <c r="P145" s="9" t="str">
        <f>VLOOKUP($A145,'containers '!$A:$AA,16,FALSE)</f>
        <v>MCBG242019</v>
      </c>
    </row>
    <row r="146" spans="1:16" x14ac:dyDescent="0.25">
      <c r="A146" s="9" t="s">
        <v>683</v>
      </c>
      <c r="B146" s="9" t="str">
        <f>VLOOKUP(A146,'dump '!A:C,1,FALSE)</f>
        <v>GFE0016</v>
      </c>
      <c r="C146" s="9" t="str">
        <f>VLOOKUP(A146,'dump '!A:AF,2,FALSE)</f>
        <v>1274RC5303</v>
      </c>
      <c r="D146" s="9">
        <f>VLOOKUP($A146,'dump '!$A:$AF,17,FALSE)</f>
        <v>52.295799255371101</v>
      </c>
      <c r="E146" s="9">
        <f>VLOOKUP($A146,'dump '!$A:$AF,18,FALSE)</f>
        <v>5.2683701515197798</v>
      </c>
      <c r="F146" s="9" t="str">
        <f>VLOOKUP(A146,'dump '!$A:$AF,11,FALSE)</f>
        <v>Bovenmaatweg</v>
      </c>
      <c r="G146" s="9" t="str">
        <f>VLOOKUP($A146,'dump '!$A:$AF,12,FALSE)</f>
        <v>53</v>
      </c>
      <c r="H146" s="9" t="str">
        <f>VLOOKUP($A146,'dump '!$A:$AF,13,FALSE)</f>
        <v>1274RC</v>
      </c>
      <c r="I146" s="11" t="str">
        <f>VLOOKUP($A146,'dump '!$A:$AF,14,FALSE)</f>
        <v>Huizen</v>
      </c>
      <c r="J146" s="9">
        <f>VLOOKUP($A146,'dump '!$A:$AF,15,FALSE)</f>
        <v>0.2</v>
      </c>
      <c r="K146" s="9" t="str">
        <f>VLOOKUP($A146,'dump '!$A:$AF,3,FALSE)</f>
        <v>GFT</v>
      </c>
      <c r="L146" s="9" t="str">
        <f>VLOOKUP($A146,'dump '!$A:$AF,31,FALSE)</f>
        <v>VC</v>
      </c>
      <c r="M146" s="9" t="str">
        <f>VLOOKUP($A146,'containers '!$A:$AA,12,FALSE)</f>
        <v>Bovengronds</v>
      </c>
      <c r="N146" s="9">
        <f>VLOOKUP($A146,'containers '!$A:$AA,14,FALSE)</f>
        <v>20</v>
      </c>
      <c r="O146" s="9">
        <f>VLOOKUP($A146,'containers '!$A:$AA,15,FALSE)</f>
        <v>100</v>
      </c>
      <c r="P146" s="9" t="str">
        <f>VLOOKUP($A146,'containers '!$A:$AA,16,FALSE)</f>
        <v>MCBG242019</v>
      </c>
    </row>
    <row r="147" spans="1:16" x14ac:dyDescent="0.25">
      <c r="A147" s="9" t="s">
        <v>4441</v>
      </c>
      <c r="B147" s="9" t="str">
        <f>VLOOKUP(A147,'dump '!A:C,1,FALSE)</f>
        <v>GFE0017</v>
      </c>
      <c r="C147" s="9" t="str">
        <f>VLOOKUP(A147,'dump '!A:AF,2,FALSE)</f>
        <v>1403NS18804</v>
      </c>
      <c r="D147" s="9">
        <f>VLOOKUP($A147,'dump '!$A:$AF,17,FALSE)</f>
        <v>52.265134000000003</v>
      </c>
      <c r="E147" s="9">
        <f>VLOOKUP($A147,'dump '!$A:$AF,18,FALSE)</f>
        <v>5.165654</v>
      </c>
      <c r="F147" s="9" t="str">
        <f>VLOOKUP(A147,'dump '!$A:$AF,11,FALSE)</f>
        <v>Bloemhof</v>
      </c>
      <c r="G147" s="9" t="str">
        <f>VLOOKUP($A147,'dump '!$A:$AF,12,FALSE)</f>
        <v>188</v>
      </c>
      <c r="H147" s="9" t="str">
        <f>VLOOKUP($A147,'dump '!$A:$AF,13,FALSE)</f>
        <v>1403NS</v>
      </c>
      <c r="I147" s="11" t="str">
        <f>VLOOKUP($A147,'dump '!$A:$AF,14,FALSE)</f>
        <v>Bussum</v>
      </c>
      <c r="J147" s="9">
        <f>VLOOKUP($A147,'dump '!$A:$AF,15,FALSE)</f>
        <v>1</v>
      </c>
      <c r="K147" s="9" t="str">
        <f>VLOOKUP($A147,'dump '!$A:$AF,3,FALSE)</f>
        <v>GFT</v>
      </c>
      <c r="L147" s="9" t="str">
        <f>VLOOKUP($A147,'dump '!$A:$AF,31,FALSE)</f>
        <v>VC</v>
      </c>
      <c r="M147" s="9" t="str">
        <f>VLOOKUP($A147,'containers '!$A:$AA,12,FALSE)</f>
        <v>Bovengronds</v>
      </c>
      <c r="N147" s="9">
        <f>VLOOKUP($A147,'containers '!$A:$AA,14,FALSE)</f>
        <v>20</v>
      </c>
      <c r="O147" s="9">
        <f>VLOOKUP($A147,'containers '!$A:$AA,15,FALSE)</f>
        <v>100</v>
      </c>
      <c r="P147" s="9" t="str">
        <f>VLOOKUP($A147,'containers '!$A:$AA,16,FALSE)</f>
        <v>MCBG242019</v>
      </c>
    </row>
    <row r="148" spans="1:16" x14ac:dyDescent="0.25">
      <c r="A148" s="9" t="s">
        <v>1451</v>
      </c>
      <c r="B148" s="9" t="str">
        <f>VLOOKUP(A148,'dump '!A:C,1,FALSE)</f>
        <v>GFE0018</v>
      </c>
      <c r="C148" s="9" t="str">
        <f>VLOOKUP(A148,'dump '!A:AF,2,FALSE)</f>
        <v>1403NB8103</v>
      </c>
      <c r="D148" s="9">
        <f>VLOOKUP($A148,'dump '!$A:$AF,17,FALSE)</f>
        <v>52.264270782470703</v>
      </c>
      <c r="E148" s="9">
        <f>VLOOKUP($A148,'dump '!$A:$AF,18,FALSE)</f>
        <v>5.1655597686767596</v>
      </c>
      <c r="F148" s="9" t="str">
        <f>VLOOKUP(A148,'dump '!$A:$AF,11,FALSE)</f>
        <v>Bloemhof</v>
      </c>
      <c r="G148" s="9" t="str">
        <f>VLOOKUP($A148,'dump '!$A:$AF,12,FALSE)</f>
        <v>81</v>
      </c>
      <c r="H148" s="9" t="str">
        <f>VLOOKUP($A148,'dump '!$A:$AF,13,FALSE)</f>
        <v>1403NB</v>
      </c>
      <c r="I148" s="11" t="str">
        <f>VLOOKUP($A148,'dump '!$A:$AF,14,FALSE)</f>
        <v>Bussum</v>
      </c>
      <c r="J148" s="9">
        <f>VLOOKUP($A148,'dump '!$A:$AF,15,FALSE)</f>
        <v>0.2</v>
      </c>
      <c r="K148" s="9" t="str">
        <f>VLOOKUP($A148,'dump '!$A:$AF,3,FALSE)</f>
        <v>GFT</v>
      </c>
      <c r="L148" s="9" t="str">
        <f>VLOOKUP($A148,'dump '!$A:$AF,31,FALSE)</f>
        <v>VC</v>
      </c>
      <c r="M148" s="9" t="str">
        <f>VLOOKUP($A148,'containers '!$A:$AA,12,FALSE)</f>
        <v>Bovengronds</v>
      </c>
      <c r="N148" s="9">
        <f>VLOOKUP($A148,'containers '!$A:$AA,14,FALSE)</f>
        <v>20</v>
      </c>
      <c r="O148" s="9">
        <f>VLOOKUP($A148,'containers '!$A:$AA,15,FALSE)</f>
        <v>100</v>
      </c>
      <c r="P148" s="9" t="str">
        <f>VLOOKUP($A148,'containers '!$A:$AA,16,FALSE)</f>
        <v>MCBG242019</v>
      </c>
    </row>
    <row r="149" spans="1:16" x14ac:dyDescent="0.25">
      <c r="A149" s="9" t="s">
        <v>1491</v>
      </c>
      <c r="B149" s="9" t="str">
        <f>VLOOKUP(A149,'dump '!A:C,1,FALSE)</f>
        <v>GFE0019</v>
      </c>
      <c r="C149" s="9" t="str">
        <f>VLOOKUP(A149,'dump '!A:AF,2,FALSE)</f>
        <v>1403NV28203</v>
      </c>
      <c r="D149" s="9">
        <f>VLOOKUP($A149,'dump '!$A:$AF,17,FALSE)</f>
        <v>52.263339996337898</v>
      </c>
      <c r="E149" s="9">
        <f>VLOOKUP($A149,'dump '!$A:$AF,18,FALSE)</f>
        <v>5.1675701141357404</v>
      </c>
      <c r="F149" s="9" t="str">
        <f>VLOOKUP(A149,'dump '!$A:$AF,11,FALSE)</f>
        <v>Lange Heul</v>
      </c>
      <c r="G149" s="9" t="str">
        <f>VLOOKUP($A149,'dump '!$A:$AF,12,FALSE)</f>
        <v>282</v>
      </c>
      <c r="H149" s="9" t="str">
        <f>VLOOKUP($A149,'dump '!$A:$AF,13,FALSE)</f>
        <v>1403NV</v>
      </c>
      <c r="I149" s="11" t="str">
        <f>VLOOKUP($A149,'dump '!$A:$AF,14,FALSE)</f>
        <v>Bussum</v>
      </c>
      <c r="J149" s="9">
        <f>VLOOKUP($A149,'dump '!$A:$AF,15,FALSE)</f>
        <v>0.2</v>
      </c>
      <c r="K149" s="9" t="str">
        <f>VLOOKUP($A149,'dump '!$A:$AF,3,FALSE)</f>
        <v>GFT</v>
      </c>
      <c r="L149" s="9" t="str">
        <f>VLOOKUP($A149,'dump '!$A:$AF,31,FALSE)</f>
        <v>VC</v>
      </c>
      <c r="M149" s="9" t="str">
        <f>VLOOKUP($A149,'containers '!$A:$AA,12,FALSE)</f>
        <v>Bovengronds</v>
      </c>
      <c r="N149" s="9">
        <f>VLOOKUP($A149,'containers '!$A:$AA,14,FALSE)</f>
        <v>20</v>
      </c>
      <c r="O149" s="9">
        <f>VLOOKUP($A149,'containers '!$A:$AA,15,FALSE)</f>
        <v>100</v>
      </c>
      <c r="P149" s="9" t="str">
        <f>VLOOKUP($A149,'containers '!$A:$AA,16,FALSE)</f>
        <v>MCBG242019</v>
      </c>
    </row>
    <row r="150" spans="1:16" x14ac:dyDescent="0.25">
      <c r="A150" s="9" t="s">
        <v>1471</v>
      </c>
      <c r="B150" s="9" t="str">
        <f>VLOOKUP(A150,'dump '!A:C,1,FALSE)</f>
        <v>GFE0020</v>
      </c>
      <c r="C150" s="9" t="str">
        <f>VLOOKUP(A150,'dump '!A:AF,2,FALSE)</f>
        <v>1403GP5503</v>
      </c>
      <c r="D150" s="9">
        <f>VLOOKUP($A150,'dump '!$A:$AF,17,FALSE)</f>
        <v>52.267941999999998</v>
      </c>
      <c r="E150" s="9">
        <f>VLOOKUP($A150,'dump '!$A:$AF,18,FALSE)</f>
        <v>5.1875840000000002</v>
      </c>
      <c r="F150" s="9" t="str">
        <f>VLOOKUP(A150,'dump '!$A:$AF,11,FALSE)</f>
        <v>Betje Wolfflaan</v>
      </c>
      <c r="G150" s="9" t="str">
        <f>VLOOKUP($A150,'dump '!$A:$AF,12,FALSE)</f>
        <v>55</v>
      </c>
      <c r="H150" s="9" t="str">
        <f>VLOOKUP($A150,'dump '!$A:$AF,13,FALSE)</f>
        <v>1403GP</v>
      </c>
      <c r="I150" s="11" t="str">
        <f>VLOOKUP($A150,'dump '!$A:$AF,14,FALSE)</f>
        <v>Bussum</v>
      </c>
      <c r="J150" s="9">
        <f>VLOOKUP($A150,'dump '!$A:$AF,15,FALSE)</f>
        <v>0.2</v>
      </c>
      <c r="K150" s="9" t="str">
        <f>VLOOKUP($A150,'dump '!$A:$AF,3,FALSE)</f>
        <v>GFT</v>
      </c>
      <c r="L150" s="9" t="str">
        <f>VLOOKUP($A150,'dump '!$A:$AF,31,FALSE)</f>
        <v>VC</v>
      </c>
      <c r="M150" s="9" t="str">
        <f>VLOOKUP($A150,'containers '!$A:$AA,12,FALSE)</f>
        <v>Bovengronds</v>
      </c>
      <c r="N150" s="9">
        <f>VLOOKUP($A150,'containers '!$A:$AA,14,FALSE)</f>
        <v>20</v>
      </c>
      <c r="O150" s="9">
        <f>VLOOKUP($A150,'containers '!$A:$AA,15,FALSE)</f>
        <v>100</v>
      </c>
      <c r="P150" s="9" t="str">
        <f>VLOOKUP($A150,'containers '!$A:$AA,16,FALSE)</f>
        <v>MCBG242019</v>
      </c>
    </row>
    <row r="151" spans="1:16" x14ac:dyDescent="0.25">
      <c r="A151" s="9" t="s">
        <v>1497</v>
      </c>
      <c r="B151" s="9" t="str">
        <f>VLOOKUP(A151,'dump '!A:C,1,FALSE)</f>
        <v>GFE0021</v>
      </c>
      <c r="C151" s="9" t="str">
        <f>VLOOKUP(A151,'dump '!A:AF,2,FALSE)</f>
        <v>1403JJ7204</v>
      </c>
      <c r="D151" s="9">
        <f>VLOOKUP($A151,'dump '!$A:$AF,17,FALSE)</f>
        <v>52.265270233154297</v>
      </c>
      <c r="E151" s="9">
        <f>VLOOKUP($A151,'dump '!$A:$AF,18,FALSE)</f>
        <v>5.1842193603515598</v>
      </c>
      <c r="F151" s="9" t="str">
        <f>VLOOKUP(A151,'dump '!$A:$AF,11,FALSE)</f>
        <v>Amaliagaarde</v>
      </c>
      <c r="G151" s="9" t="str">
        <f>VLOOKUP($A151,'dump '!$A:$AF,12,FALSE)</f>
        <v>72</v>
      </c>
      <c r="H151" s="9" t="str">
        <f>VLOOKUP($A151,'dump '!$A:$AF,13,FALSE)</f>
        <v>1403JJ</v>
      </c>
      <c r="I151" s="11" t="str">
        <f>VLOOKUP($A151,'dump '!$A:$AF,14,FALSE)</f>
        <v>Bussum</v>
      </c>
      <c r="J151" s="9">
        <f>VLOOKUP($A151,'dump '!$A:$AF,15,FALSE)</f>
        <v>6</v>
      </c>
      <c r="K151" s="9" t="str">
        <f>VLOOKUP($A151,'dump '!$A:$AF,3,FALSE)</f>
        <v>GFT</v>
      </c>
      <c r="L151" s="9" t="str">
        <f>VLOOKUP($A151,'dump '!$A:$AF,31,FALSE)</f>
        <v>VC</v>
      </c>
      <c r="M151" s="9" t="str">
        <f>VLOOKUP($A151,'containers '!$A:$AA,12,FALSE)</f>
        <v>Bovengronds</v>
      </c>
      <c r="N151" s="9">
        <f>VLOOKUP($A151,'containers '!$A:$AA,14,FALSE)</f>
        <v>20</v>
      </c>
      <c r="O151" s="9">
        <f>VLOOKUP($A151,'containers '!$A:$AA,15,FALSE)</f>
        <v>100</v>
      </c>
      <c r="P151" s="9" t="str">
        <f>VLOOKUP($A151,'containers '!$A:$AA,16,FALSE)</f>
        <v>MCBG242019</v>
      </c>
    </row>
    <row r="152" spans="1:16" x14ac:dyDescent="0.25">
      <c r="A152" s="9" t="s">
        <v>1509</v>
      </c>
      <c r="B152" s="9" t="str">
        <f>VLOOKUP(A152,'dump '!A:C,1,FALSE)</f>
        <v>GFE0022</v>
      </c>
      <c r="C152" s="9" t="str">
        <f>VLOOKUP(A152,'dump '!A:AF,2,FALSE)</f>
        <v>1403JM7204</v>
      </c>
      <c r="D152" s="9">
        <f>VLOOKUP($A152,'dump '!$A:$AF,17,FALSE)</f>
        <v>52.265350341796903</v>
      </c>
      <c r="E152" s="9">
        <f>VLOOKUP($A152,'dump '!$A:$AF,18,FALSE)</f>
        <v>5.1855206489562997</v>
      </c>
      <c r="F152" s="9" t="str">
        <f>VLOOKUP(A152,'dump '!$A:$AF,11,FALSE)</f>
        <v>Barbaragaarde</v>
      </c>
      <c r="G152" s="9" t="str">
        <f>VLOOKUP($A152,'dump '!$A:$AF,12,FALSE)</f>
        <v>72</v>
      </c>
      <c r="H152" s="9" t="str">
        <f>VLOOKUP($A152,'dump '!$A:$AF,13,FALSE)</f>
        <v>1403JM</v>
      </c>
      <c r="I152" s="11" t="str">
        <f>VLOOKUP($A152,'dump '!$A:$AF,14,FALSE)</f>
        <v>Bussum</v>
      </c>
      <c r="J152" s="9">
        <f>VLOOKUP($A152,'dump '!$A:$AF,15,FALSE)</f>
        <v>6</v>
      </c>
      <c r="K152" s="9" t="str">
        <f>VLOOKUP($A152,'dump '!$A:$AF,3,FALSE)</f>
        <v>GFT</v>
      </c>
      <c r="L152" s="9" t="str">
        <f>VLOOKUP($A152,'dump '!$A:$AF,31,FALSE)</f>
        <v>VC</v>
      </c>
      <c r="M152" s="9" t="str">
        <f>VLOOKUP($A152,'containers '!$A:$AA,12,FALSE)</f>
        <v>Bovengronds</v>
      </c>
      <c r="N152" s="9">
        <f>VLOOKUP($A152,'containers '!$A:$AA,14,FALSE)</f>
        <v>20</v>
      </c>
      <c r="O152" s="9">
        <f>VLOOKUP($A152,'containers '!$A:$AA,15,FALSE)</f>
        <v>100</v>
      </c>
      <c r="P152" s="9" t="str">
        <f>VLOOKUP($A152,'containers '!$A:$AA,16,FALSE)</f>
        <v>MCBG242019</v>
      </c>
    </row>
    <row r="153" spans="1:16" x14ac:dyDescent="0.25">
      <c r="A153" s="9" t="s">
        <v>1432</v>
      </c>
      <c r="B153" s="9" t="str">
        <f>VLOOKUP(A153,'dump '!A:C,1,FALSE)</f>
        <v>GFE0023</v>
      </c>
      <c r="C153" s="9" t="str">
        <f>VLOOKUP(A153,'dump '!A:AF,2,FALSE)</f>
        <v>1403JS10004</v>
      </c>
      <c r="D153" s="9">
        <f>VLOOKUP($A153,'dump '!$A:$AF,17,FALSE)</f>
        <v>52.265750885009801</v>
      </c>
      <c r="E153" s="9">
        <f>VLOOKUP($A153,'dump '!$A:$AF,18,FALSE)</f>
        <v>5.1869792938232404</v>
      </c>
      <c r="F153" s="9" t="str">
        <f>VLOOKUP(A153,'dump '!$A:$AF,11,FALSE)</f>
        <v>Claudiagaarde</v>
      </c>
      <c r="G153" s="9" t="str">
        <f>VLOOKUP($A153,'dump '!$A:$AF,12,FALSE)</f>
        <v>100</v>
      </c>
      <c r="H153" s="9" t="str">
        <f>VLOOKUP($A153,'dump '!$A:$AF,13,FALSE)</f>
        <v>1403JS</v>
      </c>
      <c r="I153" s="11" t="str">
        <f>VLOOKUP($A153,'dump '!$A:$AF,14,FALSE)</f>
        <v>Bussum</v>
      </c>
      <c r="J153" s="9">
        <f>VLOOKUP($A153,'dump '!$A:$AF,15,FALSE)</f>
        <v>6</v>
      </c>
      <c r="K153" s="9" t="str">
        <f>VLOOKUP($A153,'dump '!$A:$AF,3,FALSE)</f>
        <v>GFT</v>
      </c>
      <c r="L153" s="9" t="str">
        <f>VLOOKUP($A153,'dump '!$A:$AF,31,FALSE)</f>
        <v>VC</v>
      </c>
      <c r="M153" s="9" t="str">
        <f>VLOOKUP($A153,'containers '!$A:$AA,12,FALSE)</f>
        <v>Bovengronds</v>
      </c>
      <c r="N153" s="9">
        <f>VLOOKUP($A153,'containers '!$A:$AA,14,FALSE)</f>
        <v>20</v>
      </c>
      <c r="O153" s="9">
        <f>VLOOKUP($A153,'containers '!$A:$AA,15,FALSE)</f>
        <v>100</v>
      </c>
      <c r="P153" s="9" t="str">
        <f>VLOOKUP($A153,'containers '!$A:$AA,16,FALSE)</f>
        <v>MCBG242019</v>
      </c>
    </row>
    <row r="154" spans="1:16" x14ac:dyDescent="0.25">
      <c r="A154" s="9" t="s">
        <v>1457</v>
      </c>
      <c r="B154" s="9" t="str">
        <f>VLOOKUP(A154,'dump '!A:C,1,FALSE)</f>
        <v>GFE0024</v>
      </c>
      <c r="C154" s="9" t="str">
        <f>VLOOKUP(A154,'dump '!A:AF,2,FALSE)</f>
        <v>1403JX10004</v>
      </c>
      <c r="D154" s="9">
        <f>VLOOKUP($A154,'dump '!$A:$AF,17,FALSE)</f>
        <v>52.266033172607401</v>
      </c>
      <c r="E154" s="9">
        <f>VLOOKUP($A154,'dump '!$A:$AF,18,FALSE)</f>
        <v>5.188232421875</v>
      </c>
      <c r="F154" s="9" t="str">
        <f>VLOOKUP(A154,'dump '!$A:$AF,11,FALSE)</f>
        <v>Dorotheagaarde</v>
      </c>
      <c r="G154" s="9" t="str">
        <f>VLOOKUP($A154,'dump '!$A:$AF,12,FALSE)</f>
        <v>100</v>
      </c>
      <c r="H154" s="9" t="str">
        <f>VLOOKUP($A154,'dump '!$A:$AF,13,FALSE)</f>
        <v>1403JX</v>
      </c>
      <c r="I154" s="11" t="str">
        <f>VLOOKUP($A154,'dump '!$A:$AF,14,FALSE)</f>
        <v>Bussum</v>
      </c>
      <c r="J154" s="9">
        <f>VLOOKUP($A154,'dump '!$A:$AF,15,FALSE)</f>
        <v>6</v>
      </c>
      <c r="K154" s="9" t="str">
        <f>VLOOKUP($A154,'dump '!$A:$AF,3,FALSE)</f>
        <v>GFT</v>
      </c>
      <c r="L154" s="9" t="str">
        <f>VLOOKUP($A154,'dump '!$A:$AF,31,FALSE)</f>
        <v>VC</v>
      </c>
      <c r="M154" s="9" t="str">
        <f>VLOOKUP($A154,'containers '!$A:$AA,12,FALSE)</f>
        <v>Bovengronds</v>
      </c>
      <c r="N154" s="9">
        <f>VLOOKUP($A154,'containers '!$A:$AA,14,FALSE)</f>
        <v>20</v>
      </c>
      <c r="O154" s="9">
        <f>VLOOKUP($A154,'containers '!$A:$AA,15,FALSE)</f>
        <v>100</v>
      </c>
      <c r="P154" s="9" t="str">
        <f>VLOOKUP($A154,'containers '!$A:$AA,16,FALSE)</f>
        <v>MCBG242019</v>
      </c>
    </row>
    <row r="155" spans="1:16" x14ac:dyDescent="0.25">
      <c r="A155" s="9" t="s">
        <v>1475</v>
      </c>
      <c r="B155" s="9" t="str">
        <f>VLOOKUP(A155,'dump '!A:C,1,FALSE)</f>
        <v>GFE0025</v>
      </c>
      <c r="C155" s="9" t="str">
        <f>VLOOKUP(A155,'dump '!A:AF,2,FALSE)</f>
        <v>1403KC10004</v>
      </c>
      <c r="D155" s="9">
        <f>VLOOKUP($A155,'dump '!$A:$AF,17,FALSE)</f>
        <v>52.266040802002003</v>
      </c>
      <c r="E155" s="9">
        <f>VLOOKUP($A155,'dump '!$A:$AF,18,FALSE)</f>
        <v>5.18963575363159</v>
      </c>
      <c r="F155" s="9" t="str">
        <f>VLOOKUP(A155,'dump '!$A:$AF,11,FALSE)</f>
        <v>Elisabethgaarde</v>
      </c>
      <c r="G155" s="9" t="str">
        <f>VLOOKUP($A155,'dump '!$A:$AF,12,FALSE)</f>
        <v>100</v>
      </c>
      <c r="H155" s="9" t="str">
        <f>VLOOKUP($A155,'dump '!$A:$AF,13,FALSE)</f>
        <v>1403KC</v>
      </c>
      <c r="I155" s="11" t="str">
        <f>VLOOKUP($A155,'dump '!$A:$AF,14,FALSE)</f>
        <v>Bussum</v>
      </c>
      <c r="J155" s="9">
        <f>VLOOKUP($A155,'dump '!$A:$AF,15,FALSE)</f>
        <v>6</v>
      </c>
      <c r="K155" s="9" t="str">
        <f>VLOOKUP($A155,'dump '!$A:$AF,3,FALSE)</f>
        <v>GFT</v>
      </c>
      <c r="L155" s="9" t="str">
        <f>VLOOKUP($A155,'dump '!$A:$AF,31,FALSE)</f>
        <v>VC</v>
      </c>
      <c r="M155" s="9" t="str">
        <f>VLOOKUP($A155,'containers '!$A:$AA,12,FALSE)</f>
        <v>Bovengronds</v>
      </c>
      <c r="N155" s="9">
        <f>VLOOKUP($A155,'containers '!$A:$AA,14,FALSE)</f>
        <v>20</v>
      </c>
      <c r="O155" s="9">
        <f>VLOOKUP($A155,'containers '!$A:$AA,15,FALSE)</f>
        <v>100</v>
      </c>
      <c r="P155" s="9" t="str">
        <f>VLOOKUP($A155,'containers '!$A:$AA,16,FALSE)</f>
        <v>MCBG242019</v>
      </c>
    </row>
    <row r="156" spans="1:16" x14ac:dyDescent="0.25">
      <c r="A156" s="9" t="s">
        <v>1499</v>
      </c>
      <c r="B156" s="9" t="str">
        <f>VLOOKUP(A156,'dump '!A:C,1,FALSE)</f>
        <v>GFE0026</v>
      </c>
      <c r="C156" s="9" t="str">
        <f>VLOOKUP(A156,'dump '!A:AF,2,FALSE)</f>
        <v>1403HH403</v>
      </c>
      <c r="D156" s="9">
        <f>VLOOKUP($A156,'dump '!$A:$AF,17,FALSE)</f>
        <v>52.267665863037102</v>
      </c>
      <c r="E156" s="9">
        <f>VLOOKUP($A156,'dump '!$A:$AF,18,FALSE)</f>
        <v>5.1906185150146502</v>
      </c>
      <c r="F156" s="9" t="str">
        <f>VLOOKUP(A156,'dump '!$A:$AF,11,FALSE)</f>
        <v>Aagje Dekenlaan</v>
      </c>
      <c r="G156" s="9" t="str">
        <f>VLOOKUP($A156,'dump '!$A:$AF,12,FALSE)</f>
        <v>4</v>
      </c>
      <c r="H156" s="9" t="str">
        <f>VLOOKUP($A156,'dump '!$A:$AF,13,FALSE)</f>
        <v>1403HH</v>
      </c>
      <c r="I156" s="11" t="str">
        <f>VLOOKUP($A156,'dump '!$A:$AF,14,FALSE)</f>
        <v>Bussum</v>
      </c>
      <c r="J156" s="9">
        <f>VLOOKUP($A156,'dump '!$A:$AF,15,FALSE)</f>
        <v>0.2</v>
      </c>
      <c r="K156" s="9" t="str">
        <f>VLOOKUP($A156,'dump '!$A:$AF,3,FALSE)</f>
        <v>GFT</v>
      </c>
      <c r="L156" s="9" t="str">
        <f>VLOOKUP($A156,'dump '!$A:$AF,31,FALSE)</f>
        <v>VC</v>
      </c>
      <c r="M156" s="9" t="str">
        <f>VLOOKUP($A156,'containers '!$A:$AA,12,FALSE)</f>
        <v>Bovengronds</v>
      </c>
      <c r="N156" s="9">
        <f>VLOOKUP($A156,'containers '!$A:$AA,14,FALSE)</f>
        <v>20</v>
      </c>
      <c r="O156" s="9">
        <f>VLOOKUP($A156,'containers '!$A:$AA,15,FALSE)</f>
        <v>100</v>
      </c>
      <c r="P156" s="9" t="str">
        <f>VLOOKUP($A156,'containers '!$A:$AA,16,FALSE)</f>
        <v>MCBG242019</v>
      </c>
    </row>
    <row r="157" spans="1:16" x14ac:dyDescent="0.25">
      <c r="A157" s="9" t="s">
        <v>1443</v>
      </c>
      <c r="B157" s="9" t="str">
        <f>VLOOKUP(A157,'dump '!A:C,1,FALSE)</f>
        <v>GFE0027</v>
      </c>
      <c r="C157" s="9" t="str">
        <f>VLOOKUP(A157,'dump '!A:AF,2,FALSE)</f>
        <v>1403HJ5203</v>
      </c>
      <c r="D157" s="9">
        <f>VLOOKUP($A157,'dump '!$A:$AF,17,FALSE)</f>
        <v>52.267295837402301</v>
      </c>
      <c r="E157" s="9">
        <f>VLOOKUP($A157,'dump '!$A:$AF,18,FALSE)</f>
        <v>5.1907939910888699</v>
      </c>
      <c r="F157" s="9" t="str">
        <f>VLOOKUP(A157,'dump '!$A:$AF,11,FALSE)</f>
        <v>Aagje Dekenlaan</v>
      </c>
      <c r="G157" s="9" t="str">
        <f>VLOOKUP($A157,'dump '!$A:$AF,12,FALSE)</f>
        <v>52</v>
      </c>
      <c r="H157" s="9" t="str">
        <f>VLOOKUP($A157,'dump '!$A:$AF,13,FALSE)</f>
        <v>1403HJ</v>
      </c>
      <c r="I157" s="11" t="str">
        <f>VLOOKUP($A157,'dump '!$A:$AF,14,FALSE)</f>
        <v>Bussum</v>
      </c>
      <c r="J157" s="9">
        <f>VLOOKUP($A157,'dump '!$A:$AF,15,FALSE)</f>
        <v>0.2</v>
      </c>
      <c r="K157" s="9" t="str">
        <f>VLOOKUP($A157,'dump '!$A:$AF,3,FALSE)</f>
        <v>GFT</v>
      </c>
      <c r="L157" s="9" t="str">
        <f>VLOOKUP($A157,'dump '!$A:$AF,31,FALSE)</f>
        <v>VC</v>
      </c>
      <c r="M157" s="9" t="str">
        <f>VLOOKUP($A157,'containers '!$A:$AA,12,FALSE)</f>
        <v>Bovengronds</v>
      </c>
      <c r="N157" s="9">
        <f>VLOOKUP($A157,'containers '!$A:$AA,14,FALSE)</f>
        <v>20</v>
      </c>
      <c r="O157" s="9">
        <f>VLOOKUP($A157,'containers '!$A:$AA,15,FALSE)</f>
        <v>100</v>
      </c>
      <c r="P157" s="9" t="str">
        <f>VLOOKUP($A157,'containers '!$A:$AA,16,FALSE)</f>
        <v>MCBG242019</v>
      </c>
    </row>
    <row r="158" spans="1:16" x14ac:dyDescent="0.25">
      <c r="A158" s="9" t="s">
        <v>1501</v>
      </c>
      <c r="B158" s="9" t="str">
        <f>VLOOKUP(A158,'dump '!A:C,1,FALSE)</f>
        <v>GFE0028</v>
      </c>
      <c r="C158" s="9" t="str">
        <f>VLOOKUP(A158,'dump '!A:AF,2,FALSE)</f>
        <v>1403GV16703</v>
      </c>
      <c r="D158" s="9">
        <f>VLOOKUP($A158,'dump '!$A:$AF,17,FALSE)</f>
        <v>52.267994999999999</v>
      </c>
      <c r="E158" s="9">
        <f>VLOOKUP($A158,'dump '!$A:$AF,18,FALSE)</f>
        <v>5.1888180000000004</v>
      </c>
      <c r="F158" s="9" t="str">
        <f>VLOOKUP(A158,'dump '!$A:$AF,11,FALSE)</f>
        <v>Betje Wolfflaan</v>
      </c>
      <c r="G158" s="9" t="str">
        <f>VLOOKUP($A158,'dump '!$A:$AF,12,FALSE)</f>
        <v>167</v>
      </c>
      <c r="H158" s="9" t="str">
        <f>VLOOKUP($A158,'dump '!$A:$AF,13,FALSE)</f>
        <v>1403GV</v>
      </c>
      <c r="I158" s="11" t="str">
        <f>VLOOKUP($A158,'dump '!$A:$AF,14,FALSE)</f>
        <v>Bussum</v>
      </c>
      <c r="J158" s="9">
        <f>VLOOKUP($A158,'dump '!$A:$AF,15,FALSE)</f>
        <v>6</v>
      </c>
      <c r="K158" s="9" t="str">
        <f>VLOOKUP($A158,'dump '!$A:$AF,3,FALSE)</f>
        <v>GFT</v>
      </c>
      <c r="L158" s="9" t="str">
        <f>VLOOKUP($A158,'dump '!$A:$AF,31,FALSE)</f>
        <v>VC</v>
      </c>
      <c r="M158" s="9" t="str">
        <f>VLOOKUP($A158,'containers '!$A:$AA,12,FALSE)</f>
        <v>Bovengronds</v>
      </c>
      <c r="N158" s="9">
        <f>VLOOKUP($A158,'containers '!$A:$AA,14,FALSE)</f>
        <v>20</v>
      </c>
      <c r="O158" s="9">
        <f>VLOOKUP($A158,'containers '!$A:$AA,15,FALSE)</f>
        <v>100</v>
      </c>
      <c r="P158" s="9" t="str">
        <f>VLOOKUP($A158,'containers '!$A:$AA,16,FALSE)</f>
        <v>MCBG242019</v>
      </c>
    </row>
    <row r="159" spans="1:16" x14ac:dyDescent="0.25">
      <c r="A159" s="9" t="s">
        <v>1482</v>
      </c>
      <c r="B159" s="9" t="str">
        <f>VLOOKUP(A159,'dump '!A:C,1,FALSE)</f>
        <v>GFE0029</v>
      </c>
      <c r="C159" s="9" t="str">
        <f>VLOOKUP(A159,'dump '!A:AF,2,FALSE)</f>
        <v>1403GT11303</v>
      </c>
      <c r="D159" s="9">
        <f>VLOOKUP($A159,'dump '!$A:$AF,17,FALSE)</f>
        <v>52.267975</v>
      </c>
      <c r="E159" s="9">
        <f>VLOOKUP($A159,'dump '!$A:$AF,18,FALSE)</f>
        <v>5.1881690000000003</v>
      </c>
      <c r="F159" s="9" t="str">
        <f>VLOOKUP(A159,'dump '!$A:$AF,11,FALSE)</f>
        <v>Betje Wolfflaan</v>
      </c>
      <c r="G159" s="9" t="str">
        <f>VLOOKUP($A159,'dump '!$A:$AF,12,FALSE)</f>
        <v>113</v>
      </c>
      <c r="H159" s="9" t="str">
        <f>VLOOKUP($A159,'dump '!$A:$AF,13,FALSE)</f>
        <v>1403GT</v>
      </c>
      <c r="I159" s="11" t="str">
        <f>VLOOKUP($A159,'dump '!$A:$AF,14,FALSE)</f>
        <v>Bussum</v>
      </c>
      <c r="J159" s="9">
        <f>VLOOKUP($A159,'dump '!$A:$AF,15,FALSE)</f>
        <v>6</v>
      </c>
      <c r="K159" s="9" t="str">
        <f>VLOOKUP($A159,'dump '!$A:$AF,3,FALSE)</f>
        <v>GFT</v>
      </c>
      <c r="L159" s="9" t="str">
        <f>VLOOKUP($A159,'dump '!$A:$AF,31,FALSE)</f>
        <v>VC</v>
      </c>
      <c r="M159" s="9" t="str">
        <f>VLOOKUP($A159,'containers '!$A:$AA,12,FALSE)</f>
        <v>Bovengronds</v>
      </c>
      <c r="N159" s="9">
        <f>VLOOKUP($A159,'containers '!$A:$AA,14,FALSE)</f>
        <v>20</v>
      </c>
      <c r="O159" s="9">
        <f>VLOOKUP($A159,'containers '!$A:$AA,15,FALSE)</f>
        <v>100</v>
      </c>
      <c r="P159" s="9" t="str">
        <f>VLOOKUP($A159,'containers '!$A:$AA,16,FALSE)</f>
        <v>MCBG242019</v>
      </c>
    </row>
    <row r="160" spans="1:16" x14ac:dyDescent="0.25">
      <c r="A160" s="9" t="s">
        <v>1487</v>
      </c>
      <c r="B160" s="9" t="str">
        <f>VLOOKUP(A160,'dump '!A:C,1,FALSE)</f>
        <v>GFE0030</v>
      </c>
      <c r="C160" s="9" t="str">
        <f>VLOOKUP(A160,'dump '!A:AF,2,FALSE)</f>
        <v>1211BD2703</v>
      </c>
      <c r="D160" s="9">
        <f>VLOOKUP($A160,'dump '!$A:$AF,17,FALSE)</f>
        <v>52.226287841796903</v>
      </c>
      <c r="E160" s="9">
        <f>VLOOKUP($A160,'dump '!$A:$AF,18,FALSE)</f>
        <v>5.1720128059387198</v>
      </c>
      <c r="F160" s="9" t="str">
        <f>VLOOKUP(A160,'dump '!$A:$AF,11,FALSE)</f>
        <v>Noordse Bosje</v>
      </c>
      <c r="G160" s="9" t="str">
        <f>VLOOKUP($A160,'dump '!$A:$AF,12,FALSE)</f>
        <v>27A</v>
      </c>
      <c r="H160" s="9" t="str">
        <f>VLOOKUP($A160,'dump '!$A:$AF,13,FALSE)</f>
        <v>1211BD</v>
      </c>
      <c r="I160" s="11" t="str">
        <f>VLOOKUP($A160,'dump '!$A:$AF,14,FALSE)</f>
        <v>Hilversum</v>
      </c>
      <c r="J160" s="9">
        <f>VLOOKUP($A160,'dump '!$A:$AF,15,FALSE)</f>
        <v>6</v>
      </c>
      <c r="K160" s="9" t="str">
        <f>VLOOKUP($A160,'dump '!$A:$AF,3,FALSE)</f>
        <v>GFT</v>
      </c>
      <c r="L160" s="9" t="str">
        <f>VLOOKUP($A160,'dump '!$A:$AF,31,FALSE)</f>
        <v>VC</v>
      </c>
      <c r="M160" s="9" t="str">
        <f>VLOOKUP($A160,'containers '!$A:$AA,12,FALSE)</f>
        <v>Bovengronds</v>
      </c>
      <c r="N160" s="9">
        <f>VLOOKUP($A160,'containers '!$A:$AA,14,FALSE)</f>
        <v>20</v>
      </c>
      <c r="O160" s="9">
        <f>VLOOKUP($A160,'containers '!$A:$AA,15,FALSE)</f>
        <v>100</v>
      </c>
      <c r="P160" s="9" t="str">
        <f>VLOOKUP($A160,'containers '!$A:$AA,16,FALSE)</f>
        <v>MCBG242019</v>
      </c>
    </row>
    <row r="161" spans="1:16" x14ac:dyDescent="0.25">
      <c r="A161" s="9" t="s">
        <v>1449</v>
      </c>
      <c r="B161" s="9" t="str">
        <f>VLOOKUP(A161,'dump '!A:C,1,FALSE)</f>
        <v>GFE0031</v>
      </c>
      <c r="C161" s="9" t="str">
        <f>VLOOKUP(A161,'dump '!A:AF,2,FALSE)</f>
        <v>1402CV2903</v>
      </c>
      <c r="D161" s="9">
        <f>VLOOKUP($A161,'dump '!$A:$AF,17,FALSE)</f>
        <v>52.270084381103501</v>
      </c>
      <c r="E161" s="9">
        <f>VLOOKUP($A161,'dump '!$A:$AF,18,FALSE)</f>
        <v>5.1827330589294398</v>
      </c>
      <c r="F161" s="9" t="str">
        <f>VLOOKUP(A161,'dump '!$A:$AF,11,FALSE)</f>
        <v>Papaverstraat</v>
      </c>
      <c r="G161" s="9" t="str">
        <f>VLOOKUP($A161,'dump '!$A:$AF,12,FALSE)</f>
        <v>29</v>
      </c>
      <c r="H161" s="9" t="str">
        <f>VLOOKUP($A161,'dump '!$A:$AF,13,FALSE)</f>
        <v>1402CV</v>
      </c>
      <c r="I161" s="11" t="str">
        <f>VLOOKUP($A161,'dump '!$A:$AF,14,FALSE)</f>
        <v>Bussum</v>
      </c>
      <c r="J161" s="9">
        <f>VLOOKUP($A161,'dump '!$A:$AF,15,FALSE)</f>
        <v>5</v>
      </c>
      <c r="K161" s="9" t="str">
        <f>VLOOKUP($A161,'dump '!$A:$AF,3,FALSE)</f>
        <v>GFT</v>
      </c>
      <c r="L161" s="9" t="str">
        <f>VLOOKUP($A161,'dump '!$A:$AF,31,FALSE)</f>
        <v>VC</v>
      </c>
      <c r="M161" s="9" t="str">
        <f>VLOOKUP($A161,'containers '!$A:$AA,12,FALSE)</f>
        <v>Bovengronds</v>
      </c>
      <c r="N161" s="9">
        <f>VLOOKUP($A161,'containers '!$A:$AA,14,FALSE)</f>
        <v>20</v>
      </c>
      <c r="O161" s="9">
        <f>VLOOKUP($A161,'containers '!$A:$AA,15,FALSE)</f>
        <v>100</v>
      </c>
      <c r="P161" s="9" t="str">
        <f>VLOOKUP($A161,'containers '!$A:$AA,16,FALSE)</f>
        <v>MCBG242019</v>
      </c>
    </row>
    <row r="162" spans="1:16" x14ac:dyDescent="0.25">
      <c r="A162" s="9" t="s">
        <v>1480</v>
      </c>
      <c r="B162" s="9" t="str">
        <f>VLOOKUP(A162,'dump '!A:C,1,FALSE)</f>
        <v>GFE0032</v>
      </c>
      <c r="C162" s="9" t="str">
        <f>VLOOKUP(A162,'dump '!A:AF,2,FALSE)</f>
        <v>1401ET18803</v>
      </c>
      <c r="D162" s="9">
        <f>VLOOKUP($A162,'dump '!$A:$AF,17,FALSE)</f>
        <v>52.279426574707003</v>
      </c>
      <c r="E162" s="9">
        <f>VLOOKUP($A162,'dump '!$A:$AF,18,FALSE)</f>
        <v>5.1635479927062997</v>
      </c>
      <c r="F162" s="9" t="str">
        <f>VLOOKUP(A162,'dump '!$A:$AF,11,FALSE)</f>
        <v>Landstraat</v>
      </c>
      <c r="G162" s="9" t="str">
        <f>VLOOKUP($A162,'dump '!$A:$AF,12,FALSE)</f>
        <v>188</v>
      </c>
      <c r="H162" s="9" t="str">
        <f>VLOOKUP($A162,'dump '!$A:$AF,13,FALSE)</f>
        <v>1401ET</v>
      </c>
      <c r="I162" s="11" t="str">
        <f>VLOOKUP($A162,'dump '!$A:$AF,14,FALSE)</f>
        <v>Bussum</v>
      </c>
      <c r="J162" s="9">
        <f>VLOOKUP($A162,'dump '!$A:$AF,15,FALSE)</f>
        <v>5</v>
      </c>
      <c r="K162" s="9" t="str">
        <f>VLOOKUP($A162,'dump '!$A:$AF,3,FALSE)</f>
        <v>GFT</v>
      </c>
      <c r="L162" s="9" t="str">
        <f>VLOOKUP($A162,'dump '!$A:$AF,31,FALSE)</f>
        <v>VC</v>
      </c>
      <c r="M162" s="9" t="str">
        <f>VLOOKUP($A162,'containers '!$A:$AA,12,FALSE)</f>
        <v>Bovengronds</v>
      </c>
      <c r="N162" s="9">
        <f>VLOOKUP($A162,'containers '!$A:$AA,14,FALSE)</f>
        <v>20</v>
      </c>
      <c r="O162" s="9">
        <f>VLOOKUP($A162,'containers '!$A:$AA,15,FALSE)</f>
        <v>100</v>
      </c>
      <c r="P162" s="9" t="str">
        <f>VLOOKUP($A162,'containers '!$A:$AA,16,FALSE)</f>
        <v>MCBG242019</v>
      </c>
    </row>
    <row r="163" spans="1:16" x14ac:dyDescent="0.25">
      <c r="A163" s="9" t="s">
        <v>1484</v>
      </c>
      <c r="B163" s="9" t="str">
        <f>VLOOKUP(A163,'dump '!A:C,1,FALSE)</f>
        <v>GFE0033</v>
      </c>
      <c r="C163" s="9" t="str">
        <f>VLOOKUP(A163,'dump '!A:AF,2,FALSE)</f>
        <v>1213LR3803</v>
      </c>
      <c r="D163" s="9">
        <f>VLOOKUP($A163,'dump '!$A:$AF,17,FALSE)</f>
        <v>52.210323333740199</v>
      </c>
      <c r="E163" s="9">
        <f>VLOOKUP($A163,'dump '!$A:$AF,18,FALSE)</f>
        <v>5.1773171424865696</v>
      </c>
      <c r="F163" s="9" t="str">
        <f>VLOOKUP(A163,'dump '!$A:$AF,11,FALSE)</f>
        <v>Mondriaanstraat</v>
      </c>
      <c r="G163" s="9" t="str">
        <f>VLOOKUP($A163,'dump '!$A:$AF,12,FALSE)</f>
        <v>10-38</v>
      </c>
      <c r="H163" s="9" t="str">
        <f>VLOOKUP($A163,'dump '!$A:$AF,13,FALSE)</f>
        <v>1213LR</v>
      </c>
      <c r="I163" s="11" t="str">
        <f>VLOOKUP($A163,'dump '!$A:$AF,14,FALSE)</f>
        <v>Hilversum</v>
      </c>
      <c r="J163" s="9">
        <f>VLOOKUP($A163,'dump '!$A:$AF,15,FALSE)</f>
        <v>5</v>
      </c>
      <c r="K163" s="9" t="str">
        <f>VLOOKUP($A163,'dump '!$A:$AF,3,FALSE)</f>
        <v>GFT</v>
      </c>
      <c r="L163" s="9" t="str">
        <f>VLOOKUP($A163,'dump '!$A:$AF,31,FALSE)</f>
        <v>VC</v>
      </c>
      <c r="M163" s="9" t="str">
        <f>VLOOKUP($A163,'containers '!$A:$AA,12,FALSE)</f>
        <v>Bovengronds</v>
      </c>
      <c r="N163" s="9">
        <f>VLOOKUP($A163,'containers '!$A:$AA,14,FALSE)</f>
        <v>20</v>
      </c>
      <c r="O163" s="9">
        <f>VLOOKUP($A163,'containers '!$A:$AA,15,FALSE)</f>
        <v>100</v>
      </c>
      <c r="P163" s="9" t="str">
        <f>VLOOKUP($A163,'containers '!$A:$AA,16,FALSE)</f>
        <v>MCBG242019</v>
      </c>
    </row>
    <row r="164" spans="1:16" x14ac:dyDescent="0.25">
      <c r="A164" s="9" t="s">
        <v>1445</v>
      </c>
      <c r="B164" s="9" t="str">
        <f>VLOOKUP(A164,'dump '!A:C,1,FALSE)</f>
        <v>GFE0034</v>
      </c>
      <c r="C164" s="9" t="str">
        <f>VLOOKUP(A164,'dump '!A:AF,2,FALSE)</f>
        <v>1382JZ403</v>
      </c>
      <c r="D164" s="9">
        <f>VLOOKUP($A164,'dump '!$A:$AF,17,FALSE)</f>
        <v>52.310779571533203</v>
      </c>
      <c r="E164" s="9">
        <f>VLOOKUP($A164,'dump '!$A:$AF,18,FALSE)</f>
        <v>5.0226898193359402</v>
      </c>
      <c r="F164" s="9" t="str">
        <f>VLOOKUP(A164,'dump '!$A:$AF,11,FALSE)</f>
        <v>Flevolaan</v>
      </c>
      <c r="G164" s="9" t="str">
        <f>VLOOKUP($A164,'dump '!$A:$AF,12,FALSE)</f>
        <v>4</v>
      </c>
      <c r="H164" s="9" t="str">
        <f>VLOOKUP($A164,'dump '!$A:$AF,13,FALSE)</f>
        <v>1382JZ</v>
      </c>
      <c r="I164" s="11" t="str">
        <f>VLOOKUP($A164,'dump '!$A:$AF,14,FALSE)</f>
        <v>Weesp</v>
      </c>
      <c r="J164" s="9">
        <f>VLOOKUP($A164,'dump '!$A:$AF,15,FALSE)</f>
        <v>5</v>
      </c>
      <c r="K164" s="9" t="str">
        <f>VLOOKUP($A164,'dump '!$A:$AF,3,FALSE)</f>
        <v>GFT</v>
      </c>
      <c r="L164" s="9" t="str">
        <f>VLOOKUP($A164,'dump '!$A:$AF,31,FALSE)</f>
        <v>VC</v>
      </c>
      <c r="M164" s="9" t="str">
        <f>VLOOKUP($A164,'containers '!$A:$AA,12,FALSE)</f>
        <v>Bovengronds</v>
      </c>
      <c r="N164" s="9">
        <f>VLOOKUP($A164,'containers '!$A:$AA,14,FALSE)</f>
        <v>20</v>
      </c>
      <c r="O164" s="9">
        <f>VLOOKUP($A164,'containers '!$A:$AA,15,FALSE)</f>
        <v>100</v>
      </c>
      <c r="P164" s="9" t="str">
        <f>VLOOKUP($A164,'containers '!$A:$AA,16,FALSE)</f>
        <v>MCBG242020</v>
      </c>
    </row>
    <row r="165" spans="1:16" x14ac:dyDescent="0.25">
      <c r="A165" s="9" t="s">
        <v>670</v>
      </c>
      <c r="B165" s="9" t="str">
        <f>VLOOKUP(A165,'dump '!A:C,1,FALSE)</f>
        <v>GFE0035</v>
      </c>
      <c r="C165" s="9" t="str">
        <f>VLOOKUP(A165,'dump '!A:AF,2,FALSE)</f>
        <v>1213LS10203</v>
      </c>
      <c r="D165" s="9">
        <f>VLOOKUP($A165,'dump '!$A:$AF,17,FALSE)</f>
        <v>52.210353851318402</v>
      </c>
      <c r="E165" s="9">
        <f>VLOOKUP($A165,'dump '!$A:$AF,18,FALSE)</f>
        <v>5.17563819885254</v>
      </c>
      <c r="F165" s="9" t="str">
        <f>VLOOKUP(A165,'dump '!$A:$AF,11,FALSE)</f>
        <v>Mondriaanstraat</v>
      </c>
      <c r="G165" s="9" t="str">
        <f>VLOOKUP($A165,'dump '!$A:$AF,12,FALSE)</f>
        <v>102</v>
      </c>
      <c r="H165" s="9" t="str">
        <f>VLOOKUP($A165,'dump '!$A:$AF,13,FALSE)</f>
        <v>1213LS</v>
      </c>
      <c r="I165" s="11" t="str">
        <f>VLOOKUP($A165,'dump '!$A:$AF,14,FALSE)</f>
        <v>Hilversum</v>
      </c>
      <c r="J165" s="9">
        <f>VLOOKUP($A165,'dump '!$A:$AF,15,FALSE)</f>
        <v>5</v>
      </c>
      <c r="K165" s="9" t="str">
        <f>VLOOKUP($A165,'dump '!$A:$AF,3,FALSE)</f>
        <v>GFT</v>
      </c>
      <c r="L165" s="9" t="str">
        <f>VLOOKUP($A165,'dump '!$A:$AF,31,FALSE)</f>
        <v>VC</v>
      </c>
      <c r="M165" s="9" t="str">
        <f>VLOOKUP($A165,'containers '!$A:$AA,12,FALSE)</f>
        <v>Bovengronds</v>
      </c>
      <c r="N165" s="9">
        <f>VLOOKUP($A165,'containers '!$A:$AA,14,FALSE)</f>
        <v>20</v>
      </c>
      <c r="O165" s="9">
        <f>VLOOKUP($A165,'containers '!$A:$AA,15,FALSE)</f>
        <v>100</v>
      </c>
      <c r="P165" s="9" t="str">
        <f>VLOOKUP($A165,'containers '!$A:$AA,16,FALSE)</f>
        <v>MCBG242019</v>
      </c>
    </row>
    <row r="166" spans="1:16" x14ac:dyDescent="0.25">
      <c r="A166" s="9" t="s">
        <v>472</v>
      </c>
      <c r="B166" s="9" t="str">
        <f>VLOOKUP(A166,'dump '!A:C,1,FALSE)</f>
        <v>GFE0036</v>
      </c>
      <c r="C166" s="9" t="str">
        <f>VLOOKUP(A166,'dump '!A:AF,2,FALSE)</f>
        <v>1216RR2303</v>
      </c>
      <c r="D166" s="9">
        <f>VLOOKUP($A166,'dump '!$A:$AF,17,FALSE)</f>
        <v>52.215530395507798</v>
      </c>
      <c r="E166" s="9">
        <f>VLOOKUP($A166,'dump '!$A:$AF,18,FALSE)</f>
        <v>5.1461710929870597</v>
      </c>
      <c r="F166" s="9" t="str">
        <f>VLOOKUP(A166,'dump '!$A:$AF,11,FALSE)</f>
        <v>Kerkelandenlaan</v>
      </c>
      <c r="G166" s="9" t="str">
        <f>VLOOKUP($A166,'dump '!$A:$AF,12,FALSE)</f>
        <v>23A</v>
      </c>
      <c r="H166" s="9" t="str">
        <f>VLOOKUP($A166,'dump '!$A:$AF,13,FALSE)</f>
        <v>1216RR</v>
      </c>
      <c r="I166" s="11" t="str">
        <f>VLOOKUP($A166,'dump '!$A:$AF,14,FALSE)</f>
        <v>Hilversum</v>
      </c>
      <c r="J166" s="9">
        <f>VLOOKUP($A166,'dump '!$A:$AF,15,FALSE)</f>
        <v>6</v>
      </c>
      <c r="K166" s="9" t="str">
        <f>VLOOKUP($A166,'dump '!$A:$AF,3,FALSE)</f>
        <v>GFT</v>
      </c>
      <c r="L166" s="9" t="str">
        <f>VLOOKUP($A166,'dump '!$A:$AF,31,FALSE)</f>
        <v>VC</v>
      </c>
      <c r="M166" s="9" t="str">
        <f>VLOOKUP($A166,'containers '!$A:$AA,12,FALSE)</f>
        <v>Bovengronds</v>
      </c>
      <c r="N166" s="9">
        <f>VLOOKUP($A166,'containers '!$A:$AA,14,FALSE)</f>
        <v>20</v>
      </c>
      <c r="O166" s="9">
        <f>VLOOKUP($A166,'containers '!$A:$AA,15,FALSE)</f>
        <v>100</v>
      </c>
      <c r="P166" s="9" t="str">
        <f>VLOOKUP($A166,'containers '!$A:$AA,16,FALSE)</f>
        <v>MCBG242020</v>
      </c>
    </row>
    <row r="167" spans="1:16" x14ac:dyDescent="0.25">
      <c r="A167" s="9" t="s">
        <v>3406</v>
      </c>
      <c r="B167" s="9" t="str">
        <f>VLOOKUP(A167,'dump '!A:C,1,FALSE)</f>
        <v>GFE0037</v>
      </c>
      <c r="C167" s="9" t="str">
        <f>VLOOKUP(A167,'dump '!A:AF,2,FALSE)</f>
        <v>1411DZ2401</v>
      </c>
      <c r="D167" s="9">
        <f>VLOOKUP($A167,'dump '!$A:$AF,17,FALSE)</f>
        <v>52.289333953570797</v>
      </c>
      <c r="E167" s="9">
        <f>VLOOKUP($A167,'dump '!$A:$AF,18,FALSE)</f>
        <v>5.1608132198501</v>
      </c>
      <c r="F167" s="9" t="str">
        <f>VLOOKUP(A167,'dump '!$A:$AF,11,FALSE)</f>
        <v>Thierenshof</v>
      </c>
      <c r="G167" s="9" t="str">
        <f>VLOOKUP($A167,'dump '!$A:$AF,12,FALSE)</f>
        <v>24</v>
      </c>
      <c r="H167" s="9" t="str">
        <f>VLOOKUP($A167,'dump '!$A:$AF,13,FALSE)</f>
        <v>1411DZ</v>
      </c>
      <c r="I167" s="11" t="str">
        <f>VLOOKUP($A167,'dump '!$A:$AF,14,FALSE)</f>
        <v>Naarden</v>
      </c>
      <c r="J167" s="9">
        <f>VLOOKUP($A167,'dump '!$A:$AF,15,FALSE)</f>
        <v>5</v>
      </c>
      <c r="K167" s="9" t="str">
        <f>VLOOKUP($A167,'dump '!$A:$AF,3,FALSE)</f>
        <v>GFT</v>
      </c>
      <c r="L167" s="9" t="str">
        <f>VLOOKUP($A167,'dump '!$A:$AF,31,FALSE)</f>
        <v>VC</v>
      </c>
      <c r="M167" s="9" t="str">
        <f>VLOOKUP($A167,'containers '!$A:$AA,12,FALSE)</f>
        <v>Bovengronds</v>
      </c>
      <c r="N167" s="9">
        <f>VLOOKUP($A167,'containers '!$A:$AA,14,FALSE)</f>
        <v>20</v>
      </c>
      <c r="O167" s="9">
        <f>VLOOKUP($A167,'containers '!$A:$AA,15,FALSE)</f>
        <v>100</v>
      </c>
      <c r="P167" s="9" t="str">
        <f>VLOOKUP($A167,'containers '!$A:$AA,16,FALSE)</f>
        <v>MCBG242020</v>
      </c>
    </row>
    <row r="168" spans="1:16" x14ac:dyDescent="0.25">
      <c r="A168" s="9" t="s">
        <v>1369</v>
      </c>
      <c r="B168" s="9" t="str">
        <f>VLOOKUP(A168,'dump '!A:C,1,FALSE)</f>
        <v>GFE0038</v>
      </c>
      <c r="C168" s="9" t="str">
        <f>VLOOKUP(A168,'dump '!A:AF,2,FALSE)</f>
        <v>1215LZ17304</v>
      </c>
      <c r="D168" s="9">
        <f>VLOOKUP($A168,'dump '!$A:$AF,17,FALSE)</f>
        <v>52.209438323974602</v>
      </c>
      <c r="E168" s="9">
        <f>VLOOKUP($A168,'dump '!$A:$AF,18,FALSE)</f>
        <v>5.1557087898254403</v>
      </c>
      <c r="F168" s="9" t="str">
        <f>VLOOKUP(A168,'dump '!$A:$AF,11,FALSE)</f>
        <v>Admiraal de Ruyterlaan</v>
      </c>
      <c r="G168" s="9" t="str">
        <f>VLOOKUP($A168,'dump '!$A:$AF,12,FALSE)</f>
        <v>173</v>
      </c>
      <c r="H168" s="9" t="str">
        <f>VLOOKUP($A168,'dump '!$A:$AF,13,FALSE)</f>
        <v>1215LZ</v>
      </c>
      <c r="I168" s="11" t="str">
        <f>VLOOKUP($A168,'dump '!$A:$AF,14,FALSE)</f>
        <v>Hilversum</v>
      </c>
      <c r="J168" s="9">
        <f>VLOOKUP($A168,'dump '!$A:$AF,15,FALSE)</f>
        <v>0</v>
      </c>
      <c r="K168" s="9" t="str">
        <f>VLOOKUP($A168,'dump '!$A:$AF,3,FALSE)</f>
        <v>GFT</v>
      </c>
      <c r="L168" s="9" t="str">
        <f>VLOOKUP($A168,'dump '!$A:$AF,31,FALSE)</f>
        <v>VC</v>
      </c>
      <c r="M168" s="9" t="str">
        <f>VLOOKUP($A168,'containers '!$A:$AA,12,FALSE)</f>
        <v>Bovengronds</v>
      </c>
      <c r="N168" s="9">
        <f>VLOOKUP($A168,'containers '!$A:$AA,14,FALSE)</f>
        <v>20</v>
      </c>
      <c r="O168" s="9">
        <f>VLOOKUP($A168,'containers '!$A:$AA,15,FALSE)</f>
        <v>100</v>
      </c>
      <c r="P168" s="9" t="str">
        <f>VLOOKUP($A168,'containers '!$A:$AA,16,FALSE)</f>
        <v>MCBG242020</v>
      </c>
    </row>
    <row r="169" spans="1:16" x14ac:dyDescent="0.25">
      <c r="A169" s="9" t="s">
        <v>3575</v>
      </c>
      <c r="B169" s="9" t="str">
        <f>VLOOKUP(A169,'dump '!A:C,1,FALSE)</f>
        <v>GFE0039</v>
      </c>
      <c r="C169" s="9" t="str">
        <f>VLOOKUP(A169,'dump '!A:AF,2,FALSE)</f>
        <v>1251TL101</v>
      </c>
      <c r="D169" s="9">
        <f>VLOOKUP($A169,'dump '!$A:$AF,17,FALSE)</f>
        <v>52.247010000000003</v>
      </c>
      <c r="E169" s="9">
        <f>VLOOKUP($A169,'dump '!$A:$AF,18,FALSE)</f>
        <v>5.2352920000000003</v>
      </c>
      <c r="F169" s="9" t="str">
        <f>VLOOKUP(A169,'dump '!$A:$AF,11,FALSE)</f>
        <v>Postiljon</v>
      </c>
      <c r="G169" s="9" t="str">
        <f>VLOOKUP($A169,'dump '!$A:$AF,12,FALSE)</f>
        <v>1</v>
      </c>
      <c r="H169" s="9" t="str">
        <f>VLOOKUP($A169,'dump '!$A:$AF,13,FALSE)</f>
        <v>1251TL</v>
      </c>
      <c r="I169" s="11" t="str">
        <f>VLOOKUP($A169,'dump '!$A:$AF,14,FALSE)</f>
        <v>Laren</v>
      </c>
      <c r="J169" s="9">
        <f>VLOOKUP($A169,'dump '!$A:$AF,15,FALSE)</f>
        <v>5</v>
      </c>
      <c r="K169" s="9" t="str">
        <f>VLOOKUP($A169,'dump '!$A:$AF,3,FALSE)</f>
        <v>GFT</v>
      </c>
      <c r="L169" s="9" t="str">
        <f>VLOOKUP($A169,'dump '!$A:$AF,31,FALSE)</f>
        <v>VC</v>
      </c>
      <c r="M169" s="9" t="str">
        <f>VLOOKUP($A169,'containers '!$A:$AA,12,FALSE)</f>
        <v>Bovengronds</v>
      </c>
      <c r="N169" s="9">
        <f>VLOOKUP($A169,'containers '!$A:$AA,14,FALSE)</f>
        <v>20</v>
      </c>
      <c r="O169" s="9">
        <f>VLOOKUP($A169,'containers '!$A:$AA,15,FALSE)</f>
        <v>100</v>
      </c>
      <c r="P169" s="9" t="str">
        <f>VLOOKUP($A169,'containers '!$A:$AA,16,FALSE)</f>
        <v>MCBG242020</v>
      </c>
    </row>
    <row r="170" spans="1:16" x14ac:dyDescent="0.25">
      <c r="A170" s="9" t="s">
        <v>3582</v>
      </c>
      <c r="B170" s="9" t="str">
        <f>VLOOKUP(A170,'dump '!A:C,1,FALSE)</f>
        <v>GFE0040</v>
      </c>
      <c r="C170" s="9" t="str">
        <f>VLOOKUP(A170,'dump '!A:AF,2,FALSE)</f>
        <v>1211HJ5304</v>
      </c>
      <c r="D170" s="9">
        <f>VLOOKUP($A170,'dump '!$A:$AF,17,FALSE)</f>
        <v>52.223077000000004</v>
      </c>
      <c r="E170" s="9">
        <f>VLOOKUP($A170,'dump '!$A:$AF,18,FALSE)</f>
        <v>5.176323</v>
      </c>
      <c r="F170" s="9" t="str">
        <f>VLOOKUP(A170,'dump '!$A:$AF,11,FALSE)</f>
        <v>Veerstraat</v>
      </c>
      <c r="G170" s="9" t="str">
        <f>VLOOKUP($A170,'dump '!$A:$AF,12,FALSE)</f>
        <v>53</v>
      </c>
      <c r="H170" s="9" t="str">
        <f>VLOOKUP($A170,'dump '!$A:$AF,13,FALSE)</f>
        <v>1211HJ</v>
      </c>
      <c r="I170" s="11" t="str">
        <f>VLOOKUP($A170,'dump '!$A:$AF,14,FALSE)</f>
        <v>Hilversum</v>
      </c>
      <c r="J170" s="9">
        <f>VLOOKUP($A170,'dump '!$A:$AF,15,FALSE)</f>
        <v>5</v>
      </c>
      <c r="K170" s="9" t="str">
        <f>VLOOKUP($A170,'dump '!$A:$AF,3,FALSE)</f>
        <v>GFT</v>
      </c>
      <c r="L170" s="9" t="str">
        <f>VLOOKUP($A170,'dump '!$A:$AF,31,FALSE)</f>
        <v>VC</v>
      </c>
      <c r="M170" s="9" t="str">
        <f>VLOOKUP($A170,'containers '!$A:$AA,12,FALSE)</f>
        <v>Bovengronds</v>
      </c>
      <c r="N170" s="9">
        <f>VLOOKUP($A170,'containers '!$A:$AA,14,FALSE)</f>
        <v>20</v>
      </c>
      <c r="O170" s="9">
        <f>VLOOKUP($A170,'containers '!$A:$AA,15,FALSE)</f>
        <v>100</v>
      </c>
      <c r="P170" s="9" t="str">
        <f>VLOOKUP($A170,'containers '!$A:$AA,16,FALSE)</f>
        <v>MCBG242019</v>
      </c>
    </row>
    <row r="171" spans="1:16" x14ac:dyDescent="0.25">
      <c r="A171" s="9" t="s">
        <v>540</v>
      </c>
      <c r="B171" s="9" t="str">
        <f>VLOOKUP(A171,'dump '!A:C,1,FALSE)</f>
        <v>GFE0041</v>
      </c>
      <c r="C171" s="9" t="str">
        <f>VLOOKUP(A171,'dump '!A:AF,2,FALSE)</f>
        <v>1216PG103</v>
      </c>
      <c r="D171" s="9">
        <f>VLOOKUP($A171,'dump '!$A:$AF,17,FALSE)</f>
        <v>52.216354370117202</v>
      </c>
      <c r="E171" s="9">
        <f>VLOOKUP($A171,'dump '!$A:$AF,18,FALSE)</f>
        <v>5.1326150894165004</v>
      </c>
      <c r="F171" s="9" t="str">
        <f>VLOOKUP(A171,'dump '!$A:$AF,11,FALSE)</f>
        <v>Bonifaciuslaan</v>
      </c>
      <c r="G171" s="9" t="str">
        <f>VLOOKUP($A171,'dump '!$A:$AF,12,FALSE)</f>
        <v>1</v>
      </c>
      <c r="H171" s="9" t="str">
        <f>VLOOKUP($A171,'dump '!$A:$AF,13,FALSE)</f>
        <v>1216PG</v>
      </c>
      <c r="I171" s="11" t="str">
        <f>VLOOKUP($A171,'dump '!$A:$AF,14,FALSE)</f>
        <v>Hilversum</v>
      </c>
      <c r="J171" s="9">
        <f>VLOOKUP($A171,'dump '!$A:$AF,15,FALSE)</f>
        <v>6</v>
      </c>
      <c r="K171" s="9" t="str">
        <f>VLOOKUP($A171,'dump '!$A:$AF,3,FALSE)</f>
        <v>GFT</v>
      </c>
      <c r="L171" s="9" t="str">
        <f>VLOOKUP($A171,'dump '!$A:$AF,31,FALSE)</f>
        <v>VC</v>
      </c>
      <c r="M171" s="9" t="str">
        <f>VLOOKUP($A171,'containers '!$A:$AA,12,FALSE)</f>
        <v>Bovengronds</v>
      </c>
      <c r="N171" s="9">
        <f>VLOOKUP($A171,'containers '!$A:$AA,14,FALSE)</f>
        <v>20</v>
      </c>
      <c r="O171" s="9">
        <f>VLOOKUP($A171,'containers '!$A:$AA,15,FALSE)</f>
        <v>100</v>
      </c>
      <c r="P171" s="9" t="str">
        <f>VLOOKUP($A171,'containers '!$A:$AA,16,FALSE)</f>
        <v>MCBG242020</v>
      </c>
    </row>
    <row r="172" spans="1:16" x14ac:dyDescent="0.25">
      <c r="A172" s="9" t="s">
        <v>1637</v>
      </c>
      <c r="B172" s="9" t="str">
        <f>VLOOKUP(A172,'dump '!A:C,1,FALSE)</f>
        <v>GFE0042</v>
      </c>
      <c r="C172" s="9" t="str">
        <f>VLOOKUP(A172,'dump '!A:AF,2,FALSE)</f>
        <v>1215LX10904</v>
      </c>
      <c r="D172" s="9">
        <f>VLOOKUP($A172,'dump '!$A:$AF,17,FALSE)</f>
        <v>52.210361480712898</v>
      </c>
      <c r="E172" s="9">
        <f>VLOOKUP($A172,'dump '!$A:$AF,18,FALSE)</f>
        <v>5.1568460464477504</v>
      </c>
      <c r="F172" s="9" t="str">
        <f>VLOOKUP(A172,'dump '!$A:$AF,11,FALSE)</f>
        <v>Admiraal de Ruyterlaan</v>
      </c>
      <c r="G172" s="9" t="str">
        <f>VLOOKUP($A172,'dump '!$A:$AF,12,FALSE)</f>
        <v>109</v>
      </c>
      <c r="H172" s="9" t="str">
        <f>VLOOKUP($A172,'dump '!$A:$AF,13,FALSE)</f>
        <v>1215LX</v>
      </c>
      <c r="I172" s="11" t="str">
        <f>VLOOKUP($A172,'dump '!$A:$AF,14,FALSE)</f>
        <v>Hilversum</v>
      </c>
      <c r="J172" s="9">
        <f>VLOOKUP($A172,'dump '!$A:$AF,15,FALSE)</f>
        <v>6</v>
      </c>
      <c r="K172" s="9" t="str">
        <f>VLOOKUP($A172,'dump '!$A:$AF,3,FALSE)</f>
        <v>GFT</v>
      </c>
      <c r="L172" s="9" t="str">
        <f>VLOOKUP($A172,'dump '!$A:$AF,31,FALSE)</f>
        <v>VC</v>
      </c>
      <c r="M172" s="9" t="str">
        <f>VLOOKUP($A172,'containers '!$A:$AA,12,FALSE)</f>
        <v>Bovengronds</v>
      </c>
      <c r="N172" s="9">
        <f>VLOOKUP($A172,'containers '!$A:$AA,14,FALSE)</f>
        <v>20</v>
      </c>
      <c r="O172" s="9">
        <f>VLOOKUP($A172,'containers '!$A:$AA,15,FALSE)</f>
        <v>100</v>
      </c>
      <c r="P172" s="9" t="str">
        <f>VLOOKUP($A172,'containers '!$A:$AA,16,FALSE)</f>
        <v>MCBG242020</v>
      </c>
    </row>
    <row r="173" spans="1:16" x14ac:dyDescent="0.25">
      <c r="A173" s="9" t="s">
        <v>532</v>
      </c>
      <c r="B173" s="9" t="str">
        <f>VLOOKUP(A173,'dump '!A:C,1,FALSE)</f>
        <v>GFE0043</v>
      </c>
      <c r="C173" s="9" t="str">
        <f>VLOOKUP(A173,'dump '!A:AF,2,FALSE)</f>
        <v>1215LV903</v>
      </c>
      <c r="D173" s="9">
        <f>VLOOKUP($A173,'dump '!$A:$AF,17,FALSE)</f>
        <v>52.211589813232401</v>
      </c>
      <c r="E173" s="9">
        <f>VLOOKUP($A173,'dump '!$A:$AF,18,FALSE)</f>
        <v>5.1583657264709499</v>
      </c>
      <c r="F173" s="9" t="str">
        <f>VLOOKUP(A173,'dump '!$A:$AF,11,FALSE)</f>
        <v>Admiraal de Ruyterlaan</v>
      </c>
      <c r="G173" s="9" t="str">
        <f>VLOOKUP($A173,'dump '!$A:$AF,12,FALSE)</f>
        <v>9</v>
      </c>
      <c r="H173" s="9" t="str">
        <f>VLOOKUP($A173,'dump '!$A:$AF,13,FALSE)</f>
        <v>1215LV</v>
      </c>
      <c r="I173" s="11" t="str">
        <f>VLOOKUP($A173,'dump '!$A:$AF,14,FALSE)</f>
        <v>Hilversum</v>
      </c>
      <c r="J173" s="9">
        <f>VLOOKUP($A173,'dump '!$A:$AF,15,FALSE)</f>
        <v>240</v>
      </c>
      <c r="K173" s="9" t="str">
        <f>VLOOKUP($A173,'dump '!$A:$AF,3,FALSE)</f>
        <v>GFT</v>
      </c>
      <c r="L173" s="9" t="str">
        <f>VLOOKUP($A173,'dump '!$A:$AF,31,FALSE)</f>
        <v>VC</v>
      </c>
      <c r="M173" s="9" t="str">
        <f>VLOOKUP($A173,'containers '!$A:$AA,12,FALSE)</f>
        <v>Bovengronds</v>
      </c>
      <c r="N173" s="9">
        <f>VLOOKUP($A173,'containers '!$A:$AA,14,FALSE)</f>
        <v>20</v>
      </c>
      <c r="O173" s="9">
        <f>VLOOKUP($A173,'containers '!$A:$AA,15,FALSE)</f>
        <v>100</v>
      </c>
      <c r="P173" s="9" t="str">
        <f>VLOOKUP($A173,'containers '!$A:$AA,16,FALSE)</f>
        <v>MCBG242020</v>
      </c>
    </row>
    <row r="174" spans="1:16" x14ac:dyDescent="0.25">
      <c r="A174" s="9" t="s">
        <v>1447</v>
      </c>
      <c r="B174" s="9" t="str">
        <f>VLOOKUP(A174,'dump '!A:C,1,FALSE)</f>
        <v>GFE0044</v>
      </c>
      <c r="C174" s="9" t="str">
        <f>VLOOKUP(A174,'dump '!A:AF,2,FALSE)</f>
        <v>1223LE23304</v>
      </c>
      <c r="D174" s="9">
        <f>VLOOKUP($A174,'dump '!$A:$AF,17,FALSE)</f>
        <v>52.222679138183601</v>
      </c>
      <c r="E174" s="9">
        <f>VLOOKUP($A174,'dump '!$A:$AF,18,FALSE)</f>
        <v>5.2073488235473597</v>
      </c>
      <c r="F174" s="9" t="str">
        <f>VLOOKUP(A174,'dump '!$A:$AF,11,FALSE)</f>
        <v>Minckelersstraat</v>
      </c>
      <c r="G174" s="9" t="str">
        <f>VLOOKUP($A174,'dump '!$A:$AF,12,FALSE)</f>
        <v>233</v>
      </c>
      <c r="H174" s="9" t="str">
        <f>VLOOKUP($A174,'dump '!$A:$AF,13,FALSE)</f>
        <v>1223LE</v>
      </c>
      <c r="I174" s="11" t="str">
        <f>VLOOKUP($A174,'dump '!$A:$AF,14,FALSE)</f>
        <v>Hilversum</v>
      </c>
      <c r="J174" s="9">
        <f>VLOOKUP($A174,'dump '!$A:$AF,15,FALSE)</f>
        <v>6</v>
      </c>
      <c r="K174" s="9" t="str">
        <f>VLOOKUP($A174,'dump '!$A:$AF,3,FALSE)</f>
        <v>GFT</v>
      </c>
      <c r="L174" s="9" t="str">
        <f>VLOOKUP($A174,'dump '!$A:$AF,31,FALSE)</f>
        <v>VC</v>
      </c>
      <c r="M174" s="9" t="str">
        <f>VLOOKUP($A174,'containers '!$A:$AA,12,FALSE)</f>
        <v>Bovengronds</v>
      </c>
      <c r="N174" s="9">
        <f>VLOOKUP($A174,'containers '!$A:$AA,14,FALSE)</f>
        <v>20</v>
      </c>
      <c r="O174" s="9">
        <f>VLOOKUP($A174,'containers '!$A:$AA,15,FALSE)</f>
        <v>100</v>
      </c>
      <c r="P174" s="9" t="str">
        <f>VLOOKUP($A174,'containers '!$A:$AA,16,FALSE)</f>
        <v>MCBG242020</v>
      </c>
    </row>
    <row r="175" spans="1:16" x14ac:dyDescent="0.25">
      <c r="A175" s="9" t="s">
        <v>550</v>
      </c>
      <c r="B175" s="9" t="str">
        <f>VLOOKUP(A175,'dump '!A:C,1,FALSE)</f>
        <v>GFE0045</v>
      </c>
      <c r="C175" s="9" t="str">
        <f>VLOOKUP(A175,'dump '!A:AF,2,FALSE)</f>
        <v>1231NG22604</v>
      </c>
      <c r="D175" s="9">
        <f>VLOOKUP($A175,'dump '!$A:$AF,17,FALSE)</f>
        <v>52.206824282178999</v>
      </c>
      <c r="E175" s="9">
        <f>VLOOKUP($A175,'dump '!$A:$AF,18,FALSE)</f>
        <v>5.0768744945526096</v>
      </c>
      <c r="F175" s="9" t="str">
        <f>VLOOKUP(A175,'dump '!$A:$AF,11,FALSE)</f>
        <v>Oud-Loosdrechtsedijk</v>
      </c>
      <c r="G175" s="9" t="str">
        <f>VLOOKUP($A175,'dump '!$A:$AF,12,FALSE)</f>
        <v>226</v>
      </c>
      <c r="H175" s="9" t="str">
        <f>VLOOKUP($A175,'dump '!$A:$AF,13,FALSE)</f>
        <v>1231NG</v>
      </c>
      <c r="I175" s="11" t="str">
        <f>VLOOKUP($A175,'dump '!$A:$AF,14,FALSE)</f>
        <v>Loosdrecht</v>
      </c>
      <c r="J175" s="9">
        <f>VLOOKUP($A175,'dump '!$A:$AF,15,FALSE)</f>
        <v>6</v>
      </c>
      <c r="K175" s="9" t="str">
        <f>VLOOKUP($A175,'dump '!$A:$AF,3,FALSE)</f>
        <v>GFT</v>
      </c>
      <c r="L175" s="9" t="str">
        <f>VLOOKUP($A175,'dump '!$A:$AF,31,FALSE)</f>
        <v>VC</v>
      </c>
      <c r="M175" s="9" t="str">
        <f>VLOOKUP($A175,'containers '!$A:$AA,12,FALSE)</f>
        <v>Bovengronds</v>
      </c>
      <c r="N175" s="9">
        <f>VLOOKUP($A175,'containers '!$A:$AA,14,FALSE)</f>
        <v>20</v>
      </c>
      <c r="O175" s="9">
        <f>VLOOKUP($A175,'containers '!$A:$AA,15,FALSE)</f>
        <v>100</v>
      </c>
      <c r="P175" s="9" t="str">
        <f>VLOOKUP($A175,'containers '!$A:$AA,16,FALSE)</f>
        <v>MCBG242020</v>
      </c>
    </row>
    <row r="176" spans="1:16" x14ac:dyDescent="0.25">
      <c r="A176" s="9" t="s">
        <v>1340</v>
      </c>
      <c r="B176" s="9" t="str">
        <f>VLOOKUP(A176,'dump '!A:C,1,FALSE)</f>
        <v>GFE0046</v>
      </c>
      <c r="C176" s="9" t="str">
        <f>VLOOKUP(A176,'dump '!A:AF,2,FALSE)</f>
        <v>1273RS11403</v>
      </c>
      <c r="D176" s="9">
        <f>VLOOKUP($A176,'dump '!$A:$AF,17,FALSE)</f>
        <v>52.2994194030762</v>
      </c>
      <c r="E176" s="9">
        <f>VLOOKUP($A176,'dump '!$A:$AF,18,FALSE)</f>
        <v>5.2676968574523899</v>
      </c>
      <c r="F176" s="9" t="str">
        <f>VLOOKUP(A176,'dump '!$A:$AF,11,FALSE)</f>
        <v>Westkade</v>
      </c>
      <c r="G176" s="9" t="str">
        <f>VLOOKUP($A176,'dump '!$A:$AF,12,FALSE)</f>
        <v>114</v>
      </c>
      <c r="H176" s="9" t="str">
        <f>VLOOKUP($A176,'dump '!$A:$AF,13,FALSE)</f>
        <v>1273RS</v>
      </c>
      <c r="I176" s="11" t="str">
        <f>VLOOKUP($A176,'dump '!$A:$AF,14,FALSE)</f>
        <v>Huizen</v>
      </c>
      <c r="J176" s="9">
        <f>VLOOKUP($A176,'dump '!$A:$AF,15,FALSE)</f>
        <v>0</v>
      </c>
      <c r="K176" s="9" t="str">
        <f>VLOOKUP($A176,'dump '!$A:$AF,3,FALSE)</f>
        <v>GFT</v>
      </c>
      <c r="L176" s="9" t="str">
        <f>VLOOKUP($A176,'dump '!$A:$AF,31,FALSE)</f>
        <v>VC</v>
      </c>
      <c r="M176" s="9" t="str">
        <f>VLOOKUP($A176,'containers '!$A:$AA,12,FALSE)</f>
        <v>Bovengronds</v>
      </c>
      <c r="N176" s="9">
        <f>VLOOKUP($A176,'containers '!$A:$AA,14,FALSE)</f>
        <v>20</v>
      </c>
      <c r="O176" s="9">
        <f>VLOOKUP($A176,'containers '!$A:$AA,15,FALSE)</f>
        <v>100</v>
      </c>
      <c r="P176" s="9" t="str">
        <f>VLOOKUP($A176,'containers '!$A:$AA,16,FALSE)</f>
        <v>MCBG242020</v>
      </c>
    </row>
    <row r="177" spans="1:16" x14ac:dyDescent="0.25">
      <c r="A177" s="9" t="s">
        <v>3849</v>
      </c>
      <c r="B177" s="9" t="str">
        <f>VLOOKUP(A177,'dump '!A:C,1,FALSE)</f>
        <v>GFE0047</v>
      </c>
      <c r="C177" s="9" t="str">
        <f>VLOOKUP(A177,'dump '!A:AF,2,FALSE)</f>
        <v>1273RS9201</v>
      </c>
      <c r="D177" s="9">
        <f>VLOOKUP($A177,'dump '!$A:$AF,17,FALSE)</f>
        <v>52.298951223541302</v>
      </c>
      <c r="E177" s="9">
        <f>VLOOKUP($A177,'dump '!$A:$AF,18,FALSE)</f>
        <v>5.2676245663364103</v>
      </c>
      <c r="F177" s="9" t="str">
        <f>VLOOKUP(A177,'dump '!$A:$AF,11,FALSE)</f>
        <v>Westkade</v>
      </c>
      <c r="G177" s="9" t="str">
        <f>VLOOKUP($A177,'dump '!$A:$AF,12,FALSE)</f>
        <v>92</v>
      </c>
      <c r="H177" s="9" t="str">
        <f>VLOOKUP($A177,'dump '!$A:$AF,13,FALSE)</f>
        <v>1273RS</v>
      </c>
      <c r="I177" s="11" t="str">
        <f>VLOOKUP($A177,'dump '!$A:$AF,14,FALSE)</f>
        <v>Huizen</v>
      </c>
      <c r="J177" s="9">
        <f>VLOOKUP($A177,'dump '!$A:$AF,15,FALSE)</f>
        <v>5</v>
      </c>
      <c r="K177" s="9" t="str">
        <f>VLOOKUP($A177,'dump '!$A:$AF,3,FALSE)</f>
        <v>GFT</v>
      </c>
      <c r="L177" s="9" t="str">
        <f>VLOOKUP($A177,'dump '!$A:$AF,31,FALSE)</f>
        <v>VC</v>
      </c>
      <c r="M177" s="9" t="str">
        <f>VLOOKUP($A177,'containers '!$A:$AA,12,FALSE)</f>
        <v>Bovengronds</v>
      </c>
      <c r="N177" s="9">
        <f>VLOOKUP($A177,'containers '!$A:$AA,14,FALSE)</f>
        <v>20</v>
      </c>
      <c r="O177" s="9">
        <f>VLOOKUP($A177,'containers '!$A:$AA,15,FALSE)</f>
        <v>100</v>
      </c>
      <c r="P177" s="9" t="str">
        <f>VLOOKUP($A177,'containers '!$A:$AA,16,FALSE)</f>
        <v>MCBG242020</v>
      </c>
    </row>
    <row r="178" spans="1:16" x14ac:dyDescent="0.25">
      <c r="A178" s="9" t="s">
        <v>4447</v>
      </c>
      <c r="B178" s="9" t="str">
        <f>VLOOKUP(A178,'dump '!A:C,1,FALSE)</f>
        <v>GFE0048</v>
      </c>
      <c r="C178" s="9" t="str">
        <f>VLOOKUP(A178,'dump '!A:AF,2,FALSE)</f>
        <v>1273RR6402</v>
      </c>
      <c r="D178" s="9">
        <f>VLOOKUP($A178,'dump '!$A:$AF,17,FALSE)</f>
        <v>52.298622131347699</v>
      </c>
      <c r="E178" s="9">
        <f>VLOOKUP($A178,'dump '!$A:$AF,18,FALSE)</f>
        <v>5.2672581672668501</v>
      </c>
      <c r="F178" s="9" t="str">
        <f>VLOOKUP(A178,'dump '!$A:$AF,11,FALSE)</f>
        <v>Westkade</v>
      </c>
      <c r="G178" s="9" t="str">
        <f>VLOOKUP($A178,'dump '!$A:$AF,12,FALSE)</f>
        <v>64</v>
      </c>
      <c r="H178" s="9" t="str">
        <f>VLOOKUP($A178,'dump '!$A:$AF,13,FALSE)</f>
        <v>1273RR</v>
      </c>
      <c r="I178" s="11" t="str">
        <f>VLOOKUP($A178,'dump '!$A:$AF,14,FALSE)</f>
        <v>Huizen</v>
      </c>
      <c r="J178" s="9">
        <f>VLOOKUP($A178,'dump '!$A:$AF,15,FALSE)</f>
        <v>1</v>
      </c>
      <c r="K178" s="9" t="str">
        <f>VLOOKUP($A178,'dump '!$A:$AF,3,FALSE)</f>
        <v>GFT</v>
      </c>
      <c r="L178" s="9" t="str">
        <f>VLOOKUP($A178,'dump '!$A:$AF,31,FALSE)</f>
        <v>VC</v>
      </c>
      <c r="M178" s="9" t="str">
        <f>VLOOKUP($A178,'containers '!$A:$AA,12,FALSE)</f>
        <v>Bovengronds</v>
      </c>
      <c r="N178" s="9">
        <f>VLOOKUP($A178,'containers '!$A:$AA,14,FALSE)</f>
        <v>20</v>
      </c>
      <c r="O178" s="9">
        <f>VLOOKUP($A178,'containers '!$A:$AA,15,FALSE)</f>
        <v>100</v>
      </c>
      <c r="P178" s="9" t="str">
        <f>VLOOKUP($A178,'containers '!$A:$AA,16,FALSE)</f>
        <v>MCBG242020</v>
      </c>
    </row>
    <row r="179" spans="1:16" x14ac:dyDescent="0.25">
      <c r="A179" s="9" t="s">
        <v>450</v>
      </c>
      <c r="B179" s="9" t="str">
        <f>VLOOKUP(A179,'dump '!A:C,1,FALSE)</f>
        <v>GFE0049</v>
      </c>
      <c r="C179" s="9" t="str">
        <f>VLOOKUP(A179,'dump '!A:AF,2,FALSE)</f>
        <v>1273RH13503</v>
      </c>
      <c r="D179" s="9">
        <f>VLOOKUP($A179,'dump '!$A:$AF,17,FALSE)</f>
        <v>52.2981567382813</v>
      </c>
      <c r="E179" s="9">
        <f>VLOOKUP($A179,'dump '!$A:$AF,18,FALSE)</f>
        <v>5.2670140266418501</v>
      </c>
      <c r="F179" s="9" t="str">
        <f>VLOOKUP(A179,'dump '!$A:$AF,11,FALSE)</f>
        <v>Westkade</v>
      </c>
      <c r="G179" s="9" t="str">
        <f>VLOOKUP($A179,'dump '!$A:$AF,12,FALSE)</f>
        <v>135</v>
      </c>
      <c r="H179" s="9" t="str">
        <f>VLOOKUP($A179,'dump '!$A:$AF,13,FALSE)</f>
        <v>1273RH</v>
      </c>
      <c r="I179" s="11" t="str">
        <f>VLOOKUP($A179,'dump '!$A:$AF,14,FALSE)</f>
        <v>Huizen</v>
      </c>
      <c r="J179" s="9">
        <f>VLOOKUP($A179,'dump '!$A:$AF,15,FALSE)</f>
        <v>0</v>
      </c>
      <c r="K179" s="9" t="str">
        <f>VLOOKUP($A179,'dump '!$A:$AF,3,FALSE)</f>
        <v>GFT</v>
      </c>
      <c r="L179" s="9" t="str">
        <f>VLOOKUP($A179,'dump '!$A:$AF,31,FALSE)</f>
        <v>VC</v>
      </c>
      <c r="M179" s="9" t="str">
        <f>VLOOKUP($A179,'containers '!$A:$AA,12,FALSE)</f>
        <v>Bovengronds</v>
      </c>
      <c r="N179" s="9">
        <f>VLOOKUP($A179,'containers '!$A:$AA,14,FALSE)</f>
        <v>20</v>
      </c>
      <c r="O179" s="9">
        <f>VLOOKUP($A179,'containers '!$A:$AA,15,FALSE)</f>
        <v>100</v>
      </c>
      <c r="P179" s="9" t="str">
        <f>VLOOKUP($A179,'containers '!$A:$AA,16,FALSE)</f>
        <v>MCBG242020</v>
      </c>
    </row>
    <row r="180" spans="1:16" x14ac:dyDescent="0.25">
      <c r="A180" s="9" t="s">
        <v>1371</v>
      </c>
      <c r="B180" s="9" t="str">
        <f>VLOOKUP(A180,'dump '!A:C,1,FALSE)</f>
        <v>GFE0050</v>
      </c>
      <c r="C180" s="9" t="str">
        <f>VLOOKUP(A180,'dump '!A:AF,2,FALSE)</f>
        <v>1273RZ19803</v>
      </c>
      <c r="D180" s="9">
        <f>VLOOKUP($A180,'dump '!$A:$AF,17,FALSE)</f>
        <v>52.300071716308601</v>
      </c>
      <c r="E180" s="9">
        <f>VLOOKUP($A180,'dump '!$A:$AF,18,FALSE)</f>
        <v>5.2670521736145002</v>
      </c>
      <c r="F180" s="9" t="str">
        <f>VLOOKUP(A180,'dump '!$A:$AF,11,FALSE)</f>
        <v>Westkade</v>
      </c>
      <c r="G180" s="9" t="str">
        <f>VLOOKUP($A180,'dump '!$A:$AF,12,FALSE)</f>
        <v>198</v>
      </c>
      <c r="H180" s="9" t="str">
        <f>VLOOKUP($A180,'dump '!$A:$AF,13,FALSE)</f>
        <v>1273RZ</v>
      </c>
      <c r="I180" s="11" t="str">
        <f>VLOOKUP($A180,'dump '!$A:$AF,14,FALSE)</f>
        <v>Huizen</v>
      </c>
      <c r="J180" s="9">
        <f>VLOOKUP($A180,'dump '!$A:$AF,15,FALSE)</f>
        <v>0</v>
      </c>
      <c r="K180" s="9" t="str">
        <f>VLOOKUP($A180,'dump '!$A:$AF,3,FALSE)</f>
        <v>GFT</v>
      </c>
      <c r="L180" s="9" t="str">
        <f>VLOOKUP($A180,'dump '!$A:$AF,31,FALSE)</f>
        <v>VC</v>
      </c>
      <c r="M180" s="9" t="str">
        <f>VLOOKUP($A180,'containers '!$A:$AA,12,FALSE)</f>
        <v>Bovengronds</v>
      </c>
      <c r="N180" s="9">
        <f>VLOOKUP($A180,'containers '!$A:$AA,14,FALSE)</f>
        <v>20</v>
      </c>
      <c r="O180" s="9">
        <f>VLOOKUP($A180,'containers '!$A:$AA,15,FALSE)</f>
        <v>100</v>
      </c>
      <c r="P180" s="9" t="str">
        <f>VLOOKUP($A180,'containers '!$A:$AA,16,FALSE)</f>
        <v>MCBG242020</v>
      </c>
    </row>
    <row r="181" spans="1:16" x14ac:dyDescent="0.25">
      <c r="A181" s="9" t="s">
        <v>1274</v>
      </c>
      <c r="B181" s="9" t="str">
        <f>VLOOKUP(A181,'dump '!A:C,1,FALSE)</f>
        <v>GFE0051</v>
      </c>
      <c r="C181" s="9" t="str">
        <f>VLOOKUP(A181,'dump '!A:AF,2,FALSE)</f>
        <v>1273RK29103</v>
      </c>
      <c r="D181" s="9">
        <f>VLOOKUP($A181,'dump '!$A:$AF,17,FALSE)</f>
        <v>52.301963806152301</v>
      </c>
      <c r="E181" s="9">
        <f>VLOOKUP($A181,'dump '!$A:$AF,18,FALSE)</f>
        <v>5.2633285522460902</v>
      </c>
      <c r="F181" s="9" t="str">
        <f>VLOOKUP(A181,'dump '!$A:$AF,11,FALSE)</f>
        <v>Westkade</v>
      </c>
      <c r="G181" s="9" t="str">
        <f>VLOOKUP($A181,'dump '!$A:$AF,12,FALSE)</f>
        <v>291</v>
      </c>
      <c r="H181" s="9" t="str">
        <f>VLOOKUP($A181,'dump '!$A:$AF,13,FALSE)</f>
        <v>1273RK</v>
      </c>
      <c r="I181" s="11" t="str">
        <f>VLOOKUP($A181,'dump '!$A:$AF,14,FALSE)</f>
        <v>Huizen</v>
      </c>
      <c r="J181" s="9">
        <f>VLOOKUP($A181,'dump '!$A:$AF,15,FALSE)</f>
        <v>0</v>
      </c>
      <c r="K181" s="9" t="str">
        <f>VLOOKUP($A181,'dump '!$A:$AF,3,FALSE)</f>
        <v>GFT</v>
      </c>
      <c r="L181" s="9" t="str">
        <f>VLOOKUP($A181,'dump '!$A:$AF,31,FALSE)</f>
        <v>VC</v>
      </c>
      <c r="M181" s="9" t="str">
        <f>VLOOKUP($A181,'containers '!$A:$AA,12,FALSE)</f>
        <v>Bovengronds</v>
      </c>
      <c r="N181" s="9">
        <f>VLOOKUP($A181,'containers '!$A:$AA,14,FALSE)</f>
        <v>20</v>
      </c>
      <c r="O181" s="9">
        <f>VLOOKUP($A181,'containers '!$A:$AA,15,FALSE)</f>
        <v>100</v>
      </c>
      <c r="P181" s="9" t="str">
        <f>VLOOKUP($A181,'containers '!$A:$AA,16,FALSE)</f>
        <v>MCBG242020</v>
      </c>
    </row>
    <row r="182" spans="1:16" x14ac:dyDescent="0.25">
      <c r="A182" s="9" t="s">
        <v>1297</v>
      </c>
      <c r="B182" s="9" t="str">
        <f>VLOOKUP(A182,'dump '!A:C,1,FALSE)</f>
        <v>GFE0052</v>
      </c>
      <c r="C182" s="9" t="str">
        <f>VLOOKUP(A182,'dump '!A:AF,2,FALSE)</f>
        <v>1276HM6803</v>
      </c>
      <c r="D182" s="9">
        <f>VLOOKUP($A182,'dump '!$A:$AF,17,FALSE)</f>
        <v>52.290538787841797</v>
      </c>
      <c r="E182" s="9">
        <f>VLOOKUP($A182,'dump '!$A:$AF,18,FALSE)</f>
        <v>5.2544274330139196</v>
      </c>
      <c r="F182" s="9" t="str">
        <f>VLOOKUP(A182,'dump '!$A:$AF,11,FALSE)</f>
        <v>Loefzij</v>
      </c>
      <c r="G182" s="9" t="str">
        <f>VLOOKUP($A182,'dump '!$A:$AF,12,FALSE)</f>
        <v>68</v>
      </c>
      <c r="H182" s="9" t="str">
        <f>VLOOKUP($A182,'dump '!$A:$AF,13,FALSE)</f>
        <v>1276HM</v>
      </c>
      <c r="I182" s="11" t="str">
        <f>VLOOKUP($A182,'dump '!$A:$AF,14,FALSE)</f>
        <v>Huizen</v>
      </c>
      <c r="J182" s="9">
        <f>VLOOKUP($A182,'dump '!$A:$AF,15,FALSE)</f>
        <v>1</v>
      </c>
      <c r="K182" s="9" t="str">
        <f>VLOOKUP($A182,'dump '!$A:$AF,3,FALSE)</f>
        <v>GFT</v>
      </c>
      <c r="L182" s="9" t="str">
        <f>VLOOKUP($A182,'dump '!$A:$AF,31,FALSE)</f>
        <v>VC</v>
      </c>
      <c r="M182" s="9" t="str">
        <f>VLOOKUP($A182,'containers '!$A:$AA,12,FALSE)</f>
        <v>Bovengronds</v>
      </c>
      <c r="N182" s="9">
        <f>VLOOKUP($A182,'containers '!$A:$AA,14,FALSE)</f>
        <v>20</v>
      </c>
      <c r="O182" s="9">
        <f>VLOOKUP($A182,'containers '!$A:$AA,15,FALSE)</f>
        <v>100</v>
      </c>
      <c r="P182" s="9" t="str">
        <f>VLOOKUP($A182,'containers '!$A:$AA,16,FALSE)</f>
        <v>MCBG242020</v>
      </c>
    </row>
    <row r="183" spans="1:16" x14ac:dyDescent="0.25">
      <c r="A183" s="9" t="s">
        <v>1322</v>
      </c>
      <c r="B183" s="9" t="str">
        <f>VLOOKUP(A183,'dump '!A:C,1,FALSE)</f>
        <v>GFE0053</v>
      </c>
      <c r="C183" s="9" t="str">
        <f>VLOOKUP(A183,'dump '!A:AF,2,FALSE)</f>
        <v>1275DK103</v>
      </c>
      <c r="D183" s="9">
        <f>VLOOKUP($A183,'dump '!$A:$AF,17,FALSE)</f>
        <v>52.292507171630902</v>
      </c>
      <c r="E183" s="9">
        <f>VLOOKUP($A183,'dump '!$A:$AF,18,FALSE)</f>
        <v>5.2612438201904297</v>
      </c>
      <c r="F183" s="9" t="str">
        <f>VLOOKUP(A183,'dump '!$A:$AF,11,FALSE)</f>
        <v>Radboud</v>
      </c>
      <c r="G183" s="9" t="str">
        <f>VLOOKUP($A183,'dump '!$A:$AF,12,FALSE)</f>
        <v>1</v>
      </c>
      <c r="H183" s="9" t="str">
        <f>VLOOKUP($A183,'dump '!$A:$AF,13,FALSE)</f>
        <v>1275DK</v>
      </c>
      <c r="I183" s="11" t="str">
        <f>VLOOKUP($A183,'dump '!$A:$AF,14,FALSE)</f>
        <v>Huizen</v>
      </c>
      <c r="J183" s="9">
        <f>VLOOKUP($A183,'dump '!$A:$AF,15,FALSE)</f>
        <v>1</v>
      </c>
      <c r="K183" s="9" t="str">
        <f>VLOOKUP($A183,'dump '!$A:$AF,3,FALSE)</f>
        <v>GFT</v>
      </c>
      <c r="L183" s="9" t="str">
        <f>VLOOKUP($A183,'dump '!$A:$AF,31,FALSE)</f>
        <v>VC</v>
      </c>
      <c r="M183" s="9" t="str">
        <f>VLOOKUP($A183,'containers '!$A:$AA,12,FALSE)</f>
        <v>Bovengronds</v>
      </c>
      <c r="N183" s="9">
        <f>VLOOKUP($A183,'containers '!$A:$AA,14,FALSE)</f>
        <v>20</v>
      </c>
      <c r="O183" s="9">
        <f>VLOOKUP($A183,'containers '!$A:$AA,15,FALSE)</f>
        <v>100</v>
      </c>
      <c r="P183" s="9" t="str">
        <f>VLOOKUP($A183,'containers '!$A:$AA,16,FALSE)</f>
        <v>MCBG242020</v>
      </c>
    </row>
    <row r="184" spans="1:16" x14ac:dyDescent="0.25">
      <c r="A184" s="9" t="s">
        <v>5946</v>
      </c>
      <c r="B184" s="9" t="str">
        <f>VLOOKUP(A184,'dump '!A:C,1,FALSE)</f>
        <v>GFE0054</v>
      </c>
      <c r="C184" s="9" t="str">
        <f>VLOOKUP(A184,'dump '!A:AF,2,FALSE)</f>
        <v>1276NC1503</v>
      </c>
      <c r="D184" s="9">
        <f>VLOOKUP($A184,'dump '!$A:$AF,17,FALSE)</f>
        <v>52.292254999999997</v>
      </c>
      <c r="E184" s="9">
        <f>VLOOKUP($A184,'dump '!$A:$AF,18,FALSE)</f>
        <v>5.2462999999999997</v>
      </c>
      <c r="F184" s="9" t="str">
        <f>VLOOKUP(A184,'dump '!$A:$AF,11,FALSE)</f>
        <v>Ambonlaan</v>
      </c>
      <c r="G184" s="9" t="str">
        <f>VLOOKUP($A184,'dump '!$A:$AF,12,FALSE)</f>
        <v>15</v>
      </c>
      <c r="H184" s="9" t="str">
        <f>VLOOKUP($A184,'dump '!$A:$AF,13,FALSE)</f>
        <v>1276NC</v>
      </c>
      <c r="I184" s="11" t="str">
        <f>VLOOKUP($A184,'dump '!$A:$AF,14,FALSE)</f>
        <v>Huizen</v>
      </c>
      <c r="J184" s="9">
        <f>VLOOKUP($A184,'dump '!$A:$AF,15,FALSE)</f>
        <v>1</v>
      </c>
      <c r="K184" s="9" t="str">
        <f>VLOOKUP($A184,'dump '!$A:$AF,3,FALSE)</f>
        <v>GFT</v>
      </c>
      <c r="L184" s="9" t="str">
        <f>VLOOKUP($A184,'dump '!$A:$AF,31,FALSE)</f>
        <v>VC</v>
      </c>
      <c r="M184" s="9" t="str">
        <f>VLOOKUP($A184,'containers '!$A:$AA,12,FALSE)</f>
        <v>Bovengronds</v>
      </c>
      <c r="N184" s="9">
        <f>VLOOKUP($A184,'containers '!$A:$AA,14,FALSE)</f>
        <v>20</v>
      </c>
      <c r="O184" s="9">
        <f>VLOOKUP($A184,'containers '!$A:$AA,15,FALSE)</f>
        <v>100</v>
      </c>
      <c r="P184" s="9" t="str">
        <f>VLOOKUP($A184,'containers '!$A:$AA,16,FALSE)</f>
        <v>MCBG242020</v>
      </c>
    </row>
    <row r="185" spans="1:16" x14ac:dyDescent="0.25">
      <c r="A185" s="9" t="s">
        <v>1399</v>
      </c>
      <c r="B185" s="9" t="str">
        <f>VLOOKUP(A185,'dump '!A:C,1,FALSE)</f>
        <v>GFE0055</v>
      </c>
      <c r="C185" s="9" t="str">
        <f>VLOOKUP(A185,'dump '!A:AF,2,FALSE)</f>
        <v>1276NJ8804</v>
      </c>
      <c r="D185" s="9">
        <f>VLOOKUP($A185,'dump '!$A:$AF,17,FALSE)</f>
        <v>52.291774749755902</v>
      </c>
      <c r="E185" s="9">
        <f>VLOOKUP($A185,'dump '!$A:$AF,18,FALSE)</f>
        <v>5.2459950447082502</v>
      </c>
      <c r="F185" s="9" t="str">
        <f>VLOOKUP(A185,'dump '!$A:$AF,11,FALSE)</f>
        <v>Ambonlaan</v>
      </c>
      <c r="G185" s="9" t="str">
        <f>VLOOKUP($A185,'dump '!$A:$AF,12,FALSE)</f>
        <v>88</v>
      </c>
      <c r="H185" s="9" t="str">
        <f>VLOOKUP($A185,'dump '!$A:$AF,13,FALSE)</f>
        <v>1276NJ</v>
      </c>
      <c r="I185" s="11" t="str">
        <f>VLOOKUP($A185,'dump '!$A:$AF,14,FALSE)</f>
        <v>Huizen</v>
      </c>
      <c r="J185" s="9">
        <f>VLOOKUP($A185,'dump '!$A:$AF,15,FALSE)</f>
        <v>1</v>
      </c>
      <c r="K185" s="9" t="str">
        <f>VLOOKUP($A185,'dump '!$A:$AF,3,FALSE)</f>
        <v>GFT</v>
      </c>
      <c r="L185" s="9" t="str">
        <f>VLOOKUP($A185,'dump '!$A:$AF,31,FALSE)</f>
        <v>VC</v>
      </c>
      <c r="M185" s="9" t="str">
        <f>VLOOKUP($A185,'containers '!$A:$AA,12,FALSE)</f>
        <v>Bovengronds</v>
      </c>
      <c r="N185" s="9">
        <f>VLOOKUP($A185,'containers '!$A:$AA,14,FALSE)</f>
        <v>20</v>
      </c>
      <c r="O185" s="9">
        <f>VLOOKUP($A185,'containers '!$A:$AA,15,FALSE)</f>
        <v>100</v>
      </c>
      <c r="P185" s="9" t="str">
        <f>VLOOKUP($A185,'containers '!$A:$AA,16,FALSE)</f>
        <v>MCBG242020</v>
      </c>
    </row>
    <row r="186" spans="1:16" x14ac:dyDescent="0.25">
      <c r="A186" s="9" t="s">
        <v>1401</v>
      </c>
      <c r="B186" s="9" t="str">
        <f>VLOOKUP(A186,'dump '!A:C,1,FALSE)</f>
        <v>GFE0056</v>
      </c>
      <c r="C186" s="9" t="str">
        <f>VLOOKUP(A186,'dump '!A:AF,2,FALSE)</f>
        <v>1271PS2703</v>
      </c>
      <c r="D186" s="9">
        <f>VLOOKUP($A186,'dump '!$A:$AF,17,FALSE)</f>
        <v>52.297698974609403</v>
      </c>
      <c r="E186" s="9">
        <f>VLOOKUP($A186,'dump '!$A:$AF,18,FALSE)</f>
        <v>5.24179983139038</v>
      </c>
      <c r="F186" s="9" t="str">
        <f>VLOOKUP(A186,'dump '!$A:$AF,11,FALSE)</f>
        <v>E. Ludenstraat</v>
      </c>
      <c r="G186" s="9" t="str">
        <f>VLOOKUP($A186,'dump '!$A:$AF,12,FALSE)</f>
        <v>27</v>
      </c>
      <c r="H186" s="9" t="str">
        <f>VLOOKUP($A186,'dump '!$A:$AF,13,FALSE)</f>
        <v>1271PS</v>
      </c>
      <c r="I186" s="11" t="str">
        <f>VLOOKUP($A186,'dump '!$A:$AF,14,FALSE)</f>
        <v>Huizen</v>
      </c>
      <c r="J186" s="9">
        <f>VLOOKUP($A186,'dump '!$A:$AF,15,FALSE)</f>
        <v>1</v>
      </c>
      <c r="K186" s="9" t="str">
        <f>VLOOKUP($A186,'dump '!$A:$AF,3,FALSE)</f>
        <v>GFT</v>
      </c>
      <c r="L186" s="9" t="str">
        <f>VLOOKUP($A186,'dump '!$A:$AF,31,FALSE)</f>
        <v>VC</v>
      </c>
      <c r="M186" s="9" t="str">
        <f>VLOOKUP($A186,'containers '!$A:$AA,12,FALSE)</f>
        <v>Bovengronds</v>
      </c>
      <c r="N186" s="9">
        <f>VLOOKUP($A186,'containers '!$A:$AA,14,FALSE)</f>
        <v>20</v>
      </c>
      <c r="O186" s="9">
        <f>VLOOKUP($A186,'containers '!$A:$AA,15,FALSE)</f>
        <v>100</v>
      </c>
      <c r="P186" s="9" t="str">
        <f>VLOOKUP($A186,'containers '!$A:$AA,16,FALSE)</f>
        <v>MCBG242020</v>
      </c>
    </row>
    <row r="187" spans="1:16" x14ac:dyDescent="0.25">
      <c r="A187" s="9" t="s">
        <v>552</v>
      </c>
      <c r="B187" s="9" t="str">
        <f>VLOOKUP(A187,'dump '!A:C,1,FALSE)</f>
        <v>GFE0057</v>
      </c>
      <c r="C187" s="9" t="str">
        <f>VLOOKUP(A187,'dump '!A:AF,2,FALSE)</f>
        <v>1273PB1803</v>
      </c>
      <c r="D187" s="9">
        <f>VLOOKUP($A187,'dump '!$A:$AF,17,FALSE)</f>
        <v>52.303810119628899</v>
      </c>
      <c r="E187" s="9">
        <f>VLOOKUP($A187,'dump '!$A:$AF,18,FALSE)</f>
        <v>5.26006984710693</v>
      </c>
      <c r="F187" s="9" t="str">
        <f>VLOOKUP(A187,'dump '!$A:$AF,11,FALSE)</f>
        <v>Mark</v>
      </c>
      <c r="G187" s="9" t="str">
        <f>VLOOKUP($A187,'dump '!$A:$AF,12,FALSE)</f>
        <v>18</v>
      </c>
      <c r="H187" s="9" t="str">
        <f>VLOOKUP($A187,'dump '!$A:$AF,13,FALSE)</f>
        <v>1273PB</v>
      </c>
      <c r="I187" s="11" t="str">
        <f>VLOOKUP($A187,'dump '!$A:$AF,14,FALSE)</f>
        <v>Huizen</v>
      </c>
      <c r="J187" s="9">
        <f>VLOOKUP($A187,'dump '!$A:$AF,15,FALSE)</f>
        <v>1</v>
      </c>
      <c r="K187" s="9" t="str">
        <f>VLOOKUP($A187,'dump '!$A:$AF,3,FALSE)</f>
        <v>GFT</v>
      </c>
      <c r="L187" s="9" t="str">
        <f>VLOOKUP($A187,'dump '!$A:$AF,31,FALSE)</f>
        <v>VC</v>
      </c>
      <c r="M187" s="9" t="str">
        <f>VLOOKUP($A187,'containers '!$A:$AA,12,FALSE)</f>
        <v>Bovengronds</v>
      </c>
      <c r="N187" s="9">
        <f>VLOOKUP($A187,'containers '!$A:$AA,14,FALSE)</f>
        <v>20</v>
      </c>
      <c r="O187" s="9">
        <f>VLOOKUP($A187,'containers '!$A:$AA,15,FALSE)</f>
        <v>100</v>
      </c>
      <c r="P187" s="9" t="str">
        <f>VLOOKUP($A187,'containers '!$A:$AA,16,FALSE)</f>
        <v>MCBG242020</v>
      </c>
    </row>
    <row r="188" spans="1:16" x14ac:dyDescent="0.25">
      <c r="A188" s="9" t="s">
        <v>701</v>
      </c>
      <c r="B188" s="9" t="str">
        <f>VLOOKUP(A188,'dump '!A:C,1,FALSE)</f>
        <v>GFE0058</v>
      </c>
      <c r="C188" s="9" t="str">
        <f>VLOOKUP(A188,'dump '!A:AF,2,FALSE)</f>
        <v>1273MD19603</v>
      </c>
      <c r="D188" s="9">
        <f>VLOOKUP($A188,'dump '!$A:$AF,17,FALSE)</f>
        <v>52.304752349853501</v>
      </c>
      <c r="E188" s="9">
        <f>VLOOKUP($A188,'dump '!$A:$AF,18,FALSE)</f>
        <v>5.2556471824645996</v>
      </c>
      <c r="F188" s="9" t="str">
        <f>VLOOKUP(A188,'dump '!$A:$AF,11,FALSE)</f>
        <v>Delta</v>
      </c>
      <c r="G188" s="9" t="str">
        <f>VLOOKUP($A188,'dump '!$A:$AF,12,FALSE)</f>
        <v>196</v>
      </c>
      <c r="H188" s="9" t="str">
        <f>VLOOKUP($A188,'dump '!$A:$AF,13,FALSE)</f>
        <v>1273MD</v>
      </c>
      <c r="I188" s="11" t="str">
        <f>VLOOKUP($A188,'dump '!$A:$AF,14,FALSE)</f>
        <v>Huizen</v>
      </c>
      <c r="J188" s="9">
        <f>VLOOKUP($A188,'dump '!$A:$AF,15,FALSE)</f>
        <v>1</v>
      </c>
      <c r="K188" s="9" t="str">
        <f>VLOOKUP($A188,'dump '!$A:$AF,3,FALSE)</f>
        <v>GFT</v>
      </c>
      <c r="L188" s="9" t="str">
        <f>VLOOKUP($A188,'dump '!$A:$AF,31,FALSE)</f>
        <v>VC</v>
      </c>
      <c r="M188" s="9" t="str">
        <f>VLOOKUP($A188,'containers '!$A:$AA,12,FALSE)</f>
        <v>Bovengronds</v>
      </c>
      <c r="N188" s="9">
        <f>VLOOKUP($A188,'containers '!$A:$AA,14,FALSE)</f>
        <v>20</v>
      </c>
      <c r="O188" s="9">
        <f>VLOOKUP($A188,'containers '!$A:$AA,15,FALSE)</f>
        <v>100</v>
      </c>
      <c r="P188" s="9" t="str">
        <f>VLOOKUP($A188,'containers '!$A:$AA,16,FALSE)</f>
        <v>MCBG242020</v>
      </c>
    </row>
    <row r="189" spans="1:16" x14ac:dyDescent="0.25">
      <c r="A189" s="9" t="s">
        <v>1353</v>
      </c>
      <c r="B189" s="9" t="str">
        <f>VLOOKUP(A189,'dump '!A:C,1,FALSE)</f>
        <v>GFE0059</v>
      </c>
      <c r="C189" s="9" t="str">
        <f>VLOOKUP(A189,'dump '!A:AF,2,FALSE)</f>
        <v>1271AM5404</v>
      </c>
      <c r="D189" s="9">
        <f>VLOOKUP($A189,'dump '!$A:$AF,17,FALSE)</f>
        <v>52.308078765869098</v>
      </c>
      <c r="E189" s="9">
        <f>VLOOKUP($A189,'dump '!$A:$AF,18,FALSE)</f>
        <v>5.2473077774047896</v>
      </c>
      <c r="F189" s="9" t="str">
        <f>VLOOKUP(A189,'dump '!$A:$AF,11,FALSE)</f>
        <v>Ambachtsweg</v>
      </c>
      <c r="G189" s="9" t="str">
        <f>VLOOKUP($A189,'dump '!$A:$AF,12,FALSE)</f>
        <v>54</v>
      </c>
      <c r="H189" s="9" t="str">
        <f>VLOOKUP($A189,'dump '!$A:$AF,13,FALSE)</f>
        <v>1271AM</v>
      </c>
      <c r="I189" s="11" t="str">
        <f>VLOOKUP($A189,'dump '!$A:$AF,14,FALSE)</f>
        <v>Huizen</v>
      </c>
      <c r="J189" s="9">
        <f>VLOOKUP($A189,'dump '!$A:$AF,15,FALSE)</f>
        <v>1</v>
      </c>
      <c r="K189" s="9" t="str">
        <f>VLOOKUP($A189,'dump '!$A:$AF,3,FALSE)</f>
        <v>GFT</v>
      </c>
      <c r="L189" s="9" t="str">
        <f>VLOOKUP($A189,'dump '!$A:$AF,31,FALSE)</f>
        <v>VC</v>
      </c>
      <c r="M189" s="9" t="str">
        <f>VLOOKUP($A189,'containers '!$A:$AA,12,FALSE)</f>
        <v>Bovengronds</v>
      </c>
      <c r="N189" s="9">
        <f>VLOOKUP($A189,'containers '!$A:$AA,14,FALSE)</f>
        <v>20</v>
      </c>
      <c r="O189" s="9">
        <f>VLOOKUP($A189,'containers '!$A:$AA,15,FALSE)</f>
        <v>100</v>
      </c>
      <c r="P189" s="9" t="str">
        <f>VLOOKUP($A189,'containers '!$A:$AA,16,FALSE)</f>
        <v>MCBG242020</v>
      </c>
    </row>
    <row r="190" spans="1:16" x14ac:dyDescent="0.25">
      <c r="A190" s="9" t="s">
        <v>526</v>
      </c>
      <c r="B190" s="9" t="str">
        <f>VLOOKUP(A190,'dump '!A:C,1,FALSE)</f>
        <v>GFE0060</v>
      </c>
      <c r="C190" s="9" t="str">
        <f>VLOOKUP(A190,'dump '!A:AF,2,FALSE)</f>
        <v>1271AM5403</v>
      </c>
      <c r="D190" s="9">
        <f>VLOOKUP($A190,'dump '!$A:$AF,17,FALSE)</f>
        <v>52.308078765869098</v>
      </c>
      <c r="E190" s="9">
        <f>VLOOKUP($A190,'dump '!$A:$AF,18,FALSE)</f>
        <v>5.2473077774047896</v>
      </c>
      <c r="F190" s="9" t="str">
        <f>VLOOKUP(A190,'dump '!$A:$AF,11,FALSE)</f>
        <v>Ambachtsweg</v>
      </c>
      <c r="G190" s="9" t="str">
        <f>VLOOKUP($A190,'dump '!$A:$AF,12,FALSE)</f>
        <v>54</v>
      </c>
      <c r="H190" s="9" t="str">
        <f>VLOOKUP($A190,'dump '!$A:$AF,13,FALSE)</f>
        <v>1271AM</v>
      </c>
      <c r="I190" s="11" t="str">
        <f>VLOOKUP($A190,'dump '!$A:$AF,14,FALSE)</f>
        <v>Huizen</v>
      </c>
      <c r="J190" s="9">
        <f>VLOOKUP($A190,'dump '!$A:$AF,15,FALSE)</f>
        <v>1</v>
      </c>
      <c r="K190" s="9" t="str">
        <f>VLOOKUP($A190,'dump '!$A:$AF,3,FALSE)</f>
        <v>GFT</v>
      </c>
      <c r="L190" s="9" t="str">
        <f>VLOOKUP($A190,'dump '!$A:$AF,31,FALSE)</f>
        <v>VC</v>
      </c>
      <c r="M190" s="9" t="str">
        <f>VLOOKUP($A190,'containers '!$A:$AA,12,FALSE)</f>
        <v>Bovengronds</v>
      </c>
      <c r="N190" s="9">
        <f>VLOOKUP($A190,'containers '!$A:$AA,14,FALSE)</f>
        <v>20</v>
      </c>
      <c r="O190" s="9">
        <f>VLOOKUP($A190,'containers '!$A:$AA,15,FALSE)</f>
        <v>100</v>
      </c>
      <c r="P190" s="9" t="str">
        <f>VLOOKUP($A190,'containers '!$A:$AA,16,FALSE)</f>
        <v>MCBG242020</v>
      </c>
    </row>
    <row r="191" spans="1:16" x14ac:dyDescent="0.25">
      <c r="A191" s="9" t="s">
        <v>1006</v>
      </c>
      <c r="B191" s="9" t="str">
        <f>VLOOKUP(A191,'dump '!A:C,1,FALSE)</f>
        <v>GFE0061</v>
      </c>
      <c r="C191" s="9" t="str">
        <f>VLOOKUP(A191,'dump '!A:AF,2,FALSE)</f>
        <v>1276LB3003</v>
      </c>
      <c r="D191" s="9">
        <f>VLOOKUP($A191,'dump '!$A:$AF,17,FALSE)</f>
        <v>52.298534393310497</v>
      </c>
      <c r="E191" s="9">
        <f>VLOOKUP($A191,'dump '!$A:$AF,18,FALSE)</f>
        <v>5.2465991973876998</v>
      </c>
      <c r="F191" s="9" t="str">
        <f>VLOOKUP(A191,'dump '!$A:$AF,11,FALSE)</f>
        <v>Huizermaatweg</v>
      </c>
      <c r="G191" s="9" t="str">
        <f>VLOOKUP($A191,'dump '!$A:$AF,12,FALSE)</f>
        <v>30</v>
      </c>
      <c r="H191" s="9" t="str">
        <f>VLOOKUP($A191,'dump '!$A:$AF,13,FALSE)</f>
        <v>1276LB</v>
      </c>
      <c r="I191" s="11" t="str">
        <f>VLOOKUP($A191,'dump '!$A:$AF,14,FALSE)</f>
        <v>Huizen</v>
      </c>
      <c r="J191" s="9">
        <f>VLOOKUP($A191,'dump '!$A:$AF,15,FALSE)</f>
        <v>1</v>
      </c>
      <c r="K191" s="9" t="str">
        <f>VLOOKUP($A191,'dump '!$A:$AF,3,FALSE)</f>
        <v>GFT</v>
      </c>
      <c r="L191" s="9" t="str">
        <f>VLOOKUP($A191,'dump '!$A:$AF,31,FALSE)</f>
        <v>VC</v>
      </c>
      <c r="M191" s="9" t="str">
        <f>VLOOKUP($A191,'containers '!$A:$AA,12,FALSE)</f>
        <v>Bovengronds</v>
      </c>
      <c r="N191" s="9">
        <f>VLOOKUP($A191,'containers '!$A:$AA,14,FALSE)</f>
        <v>20</v>
      </c>
      <c r="O191" s="9">
        <f>VLOOKUP($A191,'containers '!$A:$AA,15,FALSE)</f>
        <v>100</v>
      </c>
      <c r="P191" s="9" t="str">
        <f>VLOOKUP($A191,'containers '!$A:$AA,16,FALSE)</f>
        <v>MCBG242020</v>
      </c>
    </row>
    <row r="192" spans="1:16" x14ac:dyDescent="0.25">
      <c r="A192" s="9" t="s">
        <v>1349</v>
      </c>
      <c r="B192" s="9" t="str">
        <f>VLOOKUP(A192,'dump '!A:C,1,FALSE)</f>
        <v>GFE0062</v>
      </c>
      <c r="C192" s="9" t="str">
        <f>VLOOKUP(A192,'dump '!A:AF,2,FALSE)</f>
        <v>1276MC10403</v>
      </c>
      <c r="D192" s="9">
        <f>VLOOKUP($A192,'dump '!$A:$AF,17,FALSE)</f>
        <v>52.297908782958999</v>
      </c>
      <c r="E192" s="9">
        <f>VLOOKUP($A192,'dump '!$A:$AF,18,FALSE)</f>
        <v>5.2485408782959002</v>
      </c>
      <c r="F192" s="9" t="str">
        <f>VLOOKUP(A192,'dump '!$A:$AF,11,FALSE)</f>
        <v>Huizermaatweg</v>
      </c>
      <c r="G192" s="9" t="str">
        <f>VLOOKUP($A192,'dump '!$A:$AF,12,FALSE)</f>
        <v>104</v>
      </c>
      <c r="H192" s="9" t="str">
        <f>VLOOKUP($A192,'dump '!$A:$AF,13,FALSE)</f>
        <v>1276MC</v>
      </c>
      <c r="I192" s="11" t="str">
        <f>VLOOKUP($A192,'dump '!$A:$AF,14,FALSE)</f>
        <v>Huizen</v>
      </c>
      <c r="J192" s="9">
        <f>VLOOKUP($A192,'dump '!$A:$AF,15,FALSE)</f>
        <v>1</v>
      </c>
      <c r="K192" s="9" t="str">
        <f>VLOOKUP($A192,'dump '!$A:$AF,3,FALSE)</f>
        <v>GFT</v>
      </c>
      <c r="L192" s="9" t="str">
        <f>VLOOKUP($A192,'dump '!$A:$AF,31,FALSE)</f>
        <v>VC</v>
      </c>
      <c r="M192" s="9" t="str">
        <f>VLOOKUP($A192,'containers '!$A:$AA,12,FALSE)</f>
        <v>Bovengronds</v>
      </c>
      <c r="N192" s="9">
        <f>VLOOKUP($A192,'containers '!$A:$AA,14,FALSE)</f>
        <v>20</v>
      </c>
      <c r="O192" s="9">
        <f>VLOOKUP($A192,'containers '!$A:$AA,15,FALSE)</f>
        <v>100</v>
      </c>
      <c r="P192" s="9" t="str">
        <f>VLOOKUP($A192,'containers '!$A:$AA,16,FALSE)</f>
        <v>MCBG242020</v>
      </c>
    </row>
    <row r="193" spans="1:16" x14ac:dyDescent="0.25">
      <c r="A193" s="9" t="s">
        <v>578</v>
      </c>
      <c r="B193" s="9" t="str">
        <f>VLOOKUP(A193,'dump '!A:C,1,FALSE)</f>
        <v>GFE0063</v>
      </c>
      <c r="C193" s="9" t="str">
        <f>VLOOKUP(A193,'dump '!A:AF,2,FALSE)</f>
        <v>1276MC10404</v>
      </c>
      <c r="D193" s="9">
        <f>VLOOKUP($A193,'dump '!$A:$AF,17,FALSE)</f>
        <v>52.297908782958999</v>
      </c>
      <c r="E193" s="9">
        <f>VLOOKUP($A193,'dump '!$A:$AF,18,FALSE)</f>
        <v>5.2485399246215803</v>
      </c>
      <c r="F193" s="9" t="str">
        <f>VLOOKUP(A193,'dump '!$A:$AF,11,FALSE)</f>
        <v>Huizermaatweg</v>
      </c>
      <c r="G193" s="9" t="str">
        <f>VLOOKUP($A193,'dump '!$A:$AF,12,FALSE)</f>
        <v>104</v>
      </c>
      <c r="H193" s="9" t="str">
        <f>VLOOKUP($A193,'dump '!$A:$AF,13,FALSE)</f>
        <v>1276MC</v>
      </c>
      <c r="I193" s="11" t="str">
        <f>VLOOKUP($A193,'dump '!$A:$AF,14,FALSE)</f>
        <v>Huizen</v>
      </c>
      <c r="J193" s="9">
        <f>VLOOKUP($A193,'dump '!$A:$AF,15,FALSE)</f>
        <v>6</v>
      </c>
      <c r="K193" s="9" t="str">
        <f>VLOOKUP($A193,'dump '!$A:$AF,3,FALSE)</f>
        <v>GFT</v>
      </c>
      <c r="L193" s="9" t="str">
        <f>VLOOKUP($A193,'dump '!$A:$AF,31,FALSE)</f>
        <v>VC</v>
      </c>
      <c r="M193" s="9" t="str">
        <f>VLOOKUP($A193,'containers '!$A:$AA,12,FALSE)</f>
        <v>Bovengronds</v>
      </c>
      <c r="N193" s="9">
        <f>VLOOKUP($A193,'containers '!$A:$AA,14,FALSE)</f>
        <v>20</v>
      </c>
      <c r="O193" s="9">
        <f>VLOOKUP($A193,'containers '!$A:$AA,15,FALSE)</f>
        <v>100</v>
      </c>
      <c r="P193" s="9" t="str">
        <f>VLOOKUP($A193,'containers '!$A:$AA,16,FALSE)</f>
        <v>MCBG242020</v>
      </c>
    </row>
    <row r="194" spans="1:16" x14ac:dyDescent="0.25">
      <c r="A194" s="9" t="s">
        <v>509</v>
      </c>
      <c r="B194" s="9" t="str">
        <f>VLOOKUP(A194,'dump '!A:C,1,FALSE)</f>
        <v>GFE0064</v>
      </c>
      <c r="C194" s="9" t="str">
        <f>VLOOKUP(A194,'dump '!A:AF,2,FALSE)</f>
        <v>1276ME15603</v>
      </c>
      <c r="D194" s="9">
        <f>VLOOKUP($A194,'dump '!$A:$AF,17,FALSE)</f>
        <v>52.297683715820298</v>
      </c>
      <c r="E194" s="9">
        <f>VLOOKUP($A194,'dump '!$A:$AF,18,FALSE)</f>
        <v>5.2489871978759801</v>
      </c>
      <c r="F194" s="9" t="str">
        <f>VLOOKUP(A194,'dump '!$A:$AF,11,FALSE)</f>
        <v>Huizermaatweg</v>
      </c>
      <c r="G194" s="9" t="str">
        <f>VLOOKUP($A194,'dump '!$A:$AF,12,FALSE)</f>
        <v>156</v>
      </c>
      <c r="H194" s="9" t="str">
        <f>VLOOKUP($A194,'dump '!$A:$AF,13,FALSE)</f>
        <v>1276ME</v>
      </c>
      <c r="I194" s="11" t="str">
        <f>VLOOKUP($A194,'dump '!$A:$AF,14,FALSE)</f>
        <v>Huizen</v>
      </c>
      <c r="J194" s="9">
        <f>VLOOKUP($A194,'dump '!$A:$AF,15,FALSE)</f>
        <v>1</v>
      </c>
      <c r="K194" s="9" t="str">
        <f>VLOOKUP($A194,'dump '!$A:$AF,3,FALSE)</f>
        <v>GFT</v>
      </c>
      <c r="L194" s="9" t="str">
        <f>VLOOKUP($A194,'dump '!$A:$AF,31,FALSE)</f>
        <v>VC</v>
      </c>
      <c r="M194" s="9" t="str">
        <f>VLOOKUP($A194,'containers '!$A:$AA,12,FALSE)</f>
        <v>Bovengronds</v>
      </c>
      <c r="N194" s="9">
        <f>VLOOKUP($A194,'containers '!$A:$AA,14,FALSE)</f>
        <v>20</v>
      </c>
      <c r="O194" s="9">
        <f>VLOOKUP($A194,'containers '!$A:$AA,15,FALSE)</f>
        <v>100</v>
      </c>
      <c r="P194" s="9" t="str">
        <f>VLOOKUP($A194,'containers '!$A:$AA,16,FALSE)</f>
        <v>MCBG242020</v>
      </c>
    </row>
    <row r="195" spans="1:16" x14ac:dyDescent="0.25">
      <c r="A195" s="9" t="s">
        <v>1357</v>
      </c>
      <c r="B195" s="9" t="str">
        <f>VLOOKUP(A195,'dump '!A:C,1,FALSE)</f>
        <v>GFE0065</v>
      </c>
      <c r="C195" s="9" t="str">
        <f>VLOOKUP(A195,'dump '!A:AF,2,FALSE)</f>
        <v>1276MH20803</v>
      </c>
      <c r="D195" s="9">
        <f>VLOOKUP($A195,'dump '!$A:$AF,17,FALSE)</f>
        <v>52.2973442077637</v>
      </c>
      <c r="E195" s="9">
        <f>VLOOKUP($A195,'dump '!$A:$AF,18,FALSE)</f>
        <v>5.2494711875915501</v>
      </c>
      <c r="F195" s="9" t="str">
        <f>VLOOKUP(A195,'dump '!$A:$AF,11,FALSE)</f>
        <v>Huizermaatweg</v>
      </c>
      <c r="G195" s="9" t="str">
        <f>VLOOKUP($A195,'dump '!$A:$AF,12,FALSE)</f>
        <v>208</v>
      </c>
      <c r="H195" s="9" t="str">
        <f>VLOOKUP($A195,'dump '!$A:$AF,13,FALSE)</f>
        <v>1276MH</v>
      </c>
      <c r="I195" s="11" t="str">
        <f>VLOOKUP($A195,'dump '!$A:$AF,14,FALSE)</f>
        <v>Huizen</v>
      </c>
      <c r="J195" s="9">
        <f>VLOOKUP($A195,'dump '!$A:$AF,15,FALSE)</f>
        <v>1</v>
      </c>
      <c r="K195" s="9" t="str">
        <f>VLOOKUP($A195,'dump '!$A:$AF,3,FALSE)</f>
        <v>GFT</v>
      </c>
      <c r="L195" s="9" t="str">
        <f>VLOOKUP($A195,'dump '!$A:$AF,31,FALSE)</f>
        <v>VC</v>
      </c>
      <c r="M195" s="9" t="str">
        <f>VLOOKUP($A195,'containers '!$A:$AA,12,FALSE)</f>
        <v>Bovengronds</v>
      </c>
      <c r="N195" s="9">
        <f>VLOOKUP($A195,'containers '!$A:$AA,14,FALSE)</f>
        <v>20</v>
      </c>
      <c r="O195" s="9">
        <f>VLOOKUP($A195,'containers '!$A:$AA,15,FALSE)</f>
        <v>100</v>
      </c>
      <c r="P195" s="9" t="str">
        <f>VLOOKUP($A195,'containers '!$A:$AA,16,FALSE)</f>
        <v>MCBG242020</v>
      </c>
    </row>
    <row r="196" spans="1:16" x14ac:dyDescent="0.25">
      <c r="A196" s="9" t="s">
        <v>501</v>
      </c>
      <c r="B196" s="9" t="str">
        <f>VLOOKUP(A196,'dump '!A:C,1,FALSE)</f>
        <v>GFE0066</v>
      </c>
      <c r="C196" s="9" t="str">
        <f>VLOOKUP(A196,'dump '!A:AF,2,FALSE)</f>
        <v>1271DB2303</v>
      </c>
      <c r="D196" s="9">
        <f>VLOOKUP($A196,'dump '!$A:$AF,17,FALSE)</f>
        <v>52.309841156005902</v>
      </c>
      <c r="E196" s="9">
        <f>VLOOKUP($A196,'dump '!$A:$AF,18,FALSE)</f>
        <v>5.2519879341125497</v>
      </c>
      <c r="F196" s="9" t="str">
        <f>VLOOKUP(A196,'dump '!$A:$AF,11,FALSE)</f>
        <v>Labradorstroom</v>
      </c>
      <c r="G196" s="9" t="str">
        <f>VLOOKUP($A196,'dump '!$A:$AF,12,FALSE)</f>
        <v>23</v>
      </c>
      <c r="H196" s="9" t="str">
        <f>VLOOKUP($A196,'dump '!$A:$AF,13,FALSE)</f>
        <v>1271DB</v>
      </c>
      <c r="I196" s="11" t="str">
        <f>VLOOKUP($A196,'dump '!$A:$AF,14,FALSE)</f>
        <v>Huizen</v>
      </c>
      <c r="J196" s="9">
        <f>VLOOKUP($A196,'dump '!$A:$AF,15,FALSE)</f>
        <v>1</v>
      </c>
      <c r="K196" s="9" t="str">
        <f>VLOOKUP($A196,'dump '!$A:$AF,3,FALSE)</f>
        <v>GFT</v>
      </c>
      <c r="L196" s="9" t="str">
        <f>VLOOKUP($A196,'dump '!$A:$AF,31,FALSE)</f>
        <v>VC</v>
      </c>
      <c r="M196" s="9" t="str">
        <f>VLOOKUP($A196,'containers '!$A:$AA,12,FALSE)</f>
        <v>Bovengronds</v>
      </c>
      <c r="N196" s="9">
        <f>VLOOKUP($A196,'containers '!$A:$AA,14,FALSE)</f>
        <v>20</v>
      </c>
      <c r="O196" s="9">
        <f>VLOOKUP($A196,'containers '!$A:$AA,15,FALSE)</f>
        <v>100</v>
      </c>
      <c r="P196" s="9" t="str">
        <f>VLOOKUP($A196,'containers '!$A:$AA,16,FALSE)</f>
        <v>MCBG242020</v>
      </c>
    </row>
    <row r="197" spans="1:16" x14ac:dyDescent="0.25">
      <c r="A197" s="9" t="s">
        <v>1344</v>
      </c>
      <c r="B197" s="9" t="str">
        <f>VLOOKUP(A197,'dump '!A:C,1,FALSE)</f>
        <v>GFE0067</v>
      </c>
      <c r="C197" s="9" t="str">
        <f>VLOOKUP(A197,'dump '!A:AF,2,FALSE)</f>
        <v>1273JZ15703</v>
      </c>
      <c r="D197" s="9">
        <f>VLOOKUP($A197,'dump '!$A:$AF,17,FALSE)</f>
        <v>52.294116973877003</v>
      </c>
      <c r="E197" s="9">
        <f>VLOOKUP($A197,'dump '!$A:$AF,18,FALSE)</f>
        <v>5.2618880271911603</v>
      </c>
      <c r="F197" s="9" t="str">
        <f>VLOOKUP(A197,'dump '!$A:$AF,11,FALSE)</f>
        <v>De Regentesse</v>
      </c>
      <c r="G197" s="9" t="str">
        <f>VLOOKUP($A197,'dump '!$A:$AF,12,FALSE)</f>
        <v>157</v>
      </c>
      <c r="H197" s="9" t="str">
        <f>VLOOKUP($A197,'dump '!$A:$AF,13,FALSE)</f>
        <v>1273JZ</v>
      </c>
      <c r="I197" s="11" t="str">
        <f>VLOOKUP($A197,'dump '!$A:$AF,14,FALSE)</f>
        <v>Huizen</v>
      </c>
      <c r="J197" s="9">
        <f>VLOOKUP($A197,'dump '!$A:$AF,15,FALSE)</f>
        <v>1</v>
      </c>
      <c r="K197" s="9" t="str">
        <f>VLOOKUP($A197,'dump '!$A:$AF,3,FALSE)</f>
        <v>GFT</v>
      </c>
      <c r="L197" s="9" t="str">
        <f>VLOOKUP($A197,'dump '!$A:$AF,31,FALSE)</f>
        <v>VC</v>
      </c>
      <c r="M197" s="9" t="str">
        <f>VLOOKUP($A197,'containers '!$A:$AA,12,FALSE)</f>
        <v>Bovengronds</v>
      </c>
      <c r="N197" s="9">
        <f>VLOOKUP($A197,'containers '!$A:$AA,14,FALSE)</f>
        <v>20</v>
      </c>
      <c r="O197" s="9">
        <f>VLOOKUP($A197,'containers '!$A:$AA,15,FALSE)</f>
        <v>100</v>
      </c>
      <c r="P197" s="9" t="str">
        <f>VLOOKUP($A197,'containers '!$A:$AA,16,FALSE)</f>
        <v>MCBG242020</v>
      </c>
    </row>
    <row r="198" spans="1:16" x14ac:dyDescent="0.25">
      <c r="A198" s="9" t="s">
        <v>4445</v>
      </c>
      <c r="B198" s="9" t="str">
        <f>VLOOKUP(A198,'dump '!A:C,1,FALSE)</f>
        <v>GFE0068</v>
      </c>
      <c r="C198" s="9" t="str">
        <f>VLOOKUP(A198,'dump '!A:AF,2,FALSE)</f>
        <v>1276KR31406</v>
      </c>
      <c r="D198" s="9">
        <f>VLOOKUP($A198,'dump '!$A:$AF,17,FALSE)</f>
        <v>52.2959594726563</v>
      </c>
      <c r="E198" s="9">
        <f>VLOOKUP($A198,'dump '!$A:$AF,18,FALSE)</f>
        <v>5.25620317459106</v>
      </c>
      <c r="F198" s="9" t="str">
        <f>VLOOKUP(A198,'dump '!$A:$AF,11,FALSE)</f>
        <v>Gooierserf</v>
      </c>
      <c r="G198" s="9" t="str">
        <f>VLOOKUP($A198,'dump '!$A:$AF,12,FALSE)</f>
        <v>314</v>
      </c>
      <c r="H198" s="9" t="str">
        <f>VLOOKUP($A198,'dump '!$A:$AF,13,FALSE)</f>
        <v>1276KR</v>
      </c>
      <c r="I198" s="11" t="str">
        <f>VLOOKUP($A198,'dump '!$A:$AF,14,FALSE)</f>
        <v>Huizen</v>
      </c>
      <c r="J198" s="9">
        <f>VLOOKUP($A198,'dump '!$A:$AF,15,FALSE)</f>
        <v>1</v>
      </c>
      <c r="K198" s="9" t="str">
        <f>VLOOKUP($A198,'dump '!$A:$AF,3,FALSE)</f>
        <v>GFT</v>
      </c>
      <c r="L198" s="9" t="str">
        <f>VLOOKUP($A198,'dump '!$A:$AF,31,FALSE)</f>
        <v>VC</v>
      </c>
      <c r="M198" s="9" t="str">
        <f>VLOOKUP($A198,'containers '!$A:$AA,12,FALSE)</f>
        <v>Bovengronds</v>
      </c>
      <c r="N198" s="9">
        <f>VLOOKUP($A198,'containers '!$A:$AA,14,FALSE)</f>
        <v>20</v>
      </c>
      <c r="O198" s="9">
        <f>VLOOKUP($A198,'containers '!$A:$AA,15,FALSE)</f>
        <v>100</v>
      </c>
      <c r="P198" s="9" t="str">
        <f>VLOOKUP($A198,'containers '!$A:$AA,16,FALSE)</f>
        <v>MCBG242020</v>
      </c>
    </row>
    <row r="199" spans="1:16" x14ac:dyDescent="0.25">
      <c r="A199" s="9" t="s">
        <v>4449</v>
      </c>
      <c r="B199" s="9" t="str">
        <f>VLOOKUP(A199,'dump '!A:C,1,FALSE)</f>
        <v>GFE0069</v>
      </c>
      <c r="C199" s="9" t="str">
        <f>VLOOKUP(A199,'dump '!A:AF,2,FALSE)</f>
        <v>1273NJ203</v>
      </c>
      <c r="D199" s="9">
        <f>VLOOKUP($A199,'dump '!$A:$AF,17,FALSE)</f>
        <v>52.2956535</v>
      </c>
      <c r="E199" s="9">
        <f>VLOOKUP($A199,'dump '!$A:$AF,18,FALSE)</f>
        <v>5.2609180000000002</v>
      </c>
      <c r="F199" s="9" t="str">
        <f>VLOOKUP(A199,'dump '!$A:$AF,11,FALSE)</f>
        <v>Naardingerland</v>
      </c>
      <c r="G199" s="9" t="str">
        <f>VLOOKUP($A199,'dump '!$A:$AF,12,FALSE)</f>
        <v>2</v>
      </c>
      <c r="H199" s="9" t="str">
        <f>VLOOKUP($A199,'dump '!$A:$AF,13,FALSE)</f>
        <v>1273NJ</v>
      </c>
      <c r="I199" s="11" t="str">
        <f>VLOOKUP($A199,'dump '!$A:$AF,14,FALSE)</f>
        <v>Huizen</v>
      </c>
      <c r="J199" s="9">
        <f>VLOOKUP($A199,'dump '!$A:$AF,15,FALSE)</f>
        <v>1</v>
      </c>
      <c r="K199" s="9" t="str">
        <f>VLOOKUP($A199,'dump '!$A:$AF,3,FALSE)</f>
        <v>GFT</v>
      </c>
      <c r="L199" s="9" t="str">
        <f>VLOOKUP($A199,'dump '!$A:$AF,31,FALSE)</f>
        <v>VC</v>
      </c>
      <c r="M199" s="9" t="str">
        <f>VLOOKUP($A199,'containers '!$A:$AA,12,FALSE)</f>
        <v>Bovengronds</v>
      </c>
      <c r="N199" s="9">
        <f>VLOOKUP($A199,'containers '!$A:$AA,14,FALSE)</f>
        <v>20</v>
      </c>
      <c r="O199" s="9">
        <f>VLOOKUP($A199,'containers '!$A:$AA,15,FALSE)</f>
        <v>100</v>
      </c>
      <c r="P199" s="9" t="str">
        <f>VLOOKUP($A199,'containers '!$A:$AA,16,FALSE)</f>
        <v>MCBG242020</v>
      </c>
    </row>
    <row r="200" spans="1:16" x14ac:dyDescent="0.25">
      <c r="A200" s="9" t="s">
        <v>1397</v>
      </c>
      <c r="B200" s="9" t="str">
        <f>VLOOKUP(A200,'dump '!A:C,1,FALSE)</f>
        <v>GFE0070</v>
      </c>
      <c r="C200" s="9" t="str">
        <f>VLOOKUP(A200,'dump '!A:AF,2,FALSE)</f>
        <v>1273JA4403</v>
      </c>
      <c r="D200" s="9">
        <f>VLOOKUP($A200,'dump '!$A:$AF,17,FALSE)</f>
        <v>52.296909332275398</v>
      </c>
      <c r="E200" s="9">
        <f>VLOOKUP($A200,'dump '!$A:$AF,18,FALSE)</f>
        <v>5.2640800476074201</v>
      </c>
      <c r="F200" s="9" t="str">
        <f>VLOOKUP(A200,'dump '!$A:$AF,11,FALSE)</f>
        <v>Zadelrob</v>
      </c>
      <c r="G200" s="9" t="str">
        <f>VLOOKUP($A200,'dump '!$A:$AF,12,FALSE)</f>
        <v>44</v>
      </c>
      <c r="H200" s="9" t="str">
        <f>VLOOKUP($A200,'dump '!$A:$AF,13,FALSE)</f>
        <v>1273JA</v>
      </c>
      <c r="I200" s="11" t="str">
        <f>VLOOKUP($A200,'dump '!$A:$AF,14,FALSE)</f>
        <v>Huizen</v>
      </c>
      <c r="J200" s="9">
        <f>VLOOKUP($A200,'dump '!$A:$AF,15,FALSE)</f>
        <v>1</v>
      </c>
      <c r="K200" s="9" t="str">
        <f>VLOOKUP($A200,'dump '!$A:$AF,3,FALSE)</f>
        <v>GFT</v>
      </c>
      <c r="L200" s="9" t="str">
        <f>VLOOKUP($A200,'dump '!$A:$AF,31,FALSE)</f>
        <v>VC</v>
      </c>
      <c r="M200" s="9" t="str">
        <f>VLOOKUP($A200,'containers '!$A:$AA,12,FALSE)</f>
        <v>Bovengronds</v>
      </c>
      <c r="N200" s="9">
        <f>VLOOKUP($A200,'containers '!$A:$AA,14,FALSE)</f>
        <v>20</v>
      </c>
      <c r="O200" s="9">
        <f>VLOOKUP($A200,'containers '!$A:$AA,15,FALSE)</f>
        <v>100</v>
      </c>
      <c r="P200" s="9" t="str">
        <f>VLOOKUP($A200,'containers '!$A:$AA,16,FALSE)</f>
        <v>MCBG242020</v>
      </c>
    </row>
    <row r="201" spans="1:16" x14ac:dyDescent="0.25">
      <c r="A201" s="9" t="s">
        <v>1378</v>
      </c>
      <c r="B201" s="9" t="str">
        <f>VLOOKUP(A201,'dump '!A:C,1,FALSE)</f>
        <v>GFE0071</v>
      </c>
      <c r="C201" s="9" t="str">
        <f>VLOOKUP(A201,'dump '!A:AF,2,FALSE)</f>
        <v>1273HX2803</v>
      </c>
      <c r="D201" s="9">
        <f>VLOOKUP($A201,'dump '!$A:$AF,17,FALSE)</f>
        <v>52.296962738037102</v>
      </c>
      <c r="E201" s="9">
        <f>VLOOKUP($A201,'dump '!$A:$AF,18,FALSE)</f>
        <v>5.2607831954956099</v>
      </c>
      <c r="F201" s="9" t="str">
        <f>VLOOKUP(A201,'dump '!$A:$AF,11,FALSE)</f>
        <v>Gems</v>
      </c>
      <c r="G201" s="9" t="str">
        <f>VLOOKUP($A201,'dump '!$A:$AF,12,FALSE)</f>
        <v>28</v>
      </c>
      <c r="H201" s="9" t="str">
        <f>VLOOKUP($A201,'dump '!$A:$AF,13,FALSE)</f>
        <v>1273HX</v>
      </c>
      <c r="I201" s="11" t="str">
        <f>VLOOKUP($A201,'dump '!$A:$AF,14,FALSE)</f>
        <v>Huizen</v>
      </c>
      <c r="J201" s="9">
        <f>VLOOKUP($A201,'dump '!$A:$AF,15,FALSE)</f>
        <v>1</v>
      </c>
      <c r="K201" s="9" t="str">
        <f>VLOOKUP($A201,'dump '!$A:$AF,3,FALSE)</f>
        <v>GFT</v>
      </c>
      <c r="L201" s="9" t="str">
        <f>VLOOKUP($A201,'dump '!$A:$AF,31,FALSE)</f>
        <v>VC</v>
      </c>
      <c r="M201" s="9" t="str">
        <f>VLOOKUP($A201,'containers '!$A:$AA,12,FALSE)</f>
        <v>Bovengronds</v>
      </c>
      <c r="N201" s="9">
        <f>VLOOKUP($A201,'containers '!$A:$AA,14,FALSE)</f>
        <v>20</v>
      </c>
      <c r="O201" s="9">
        <f>VLOOKUP($A201,'containers '!$A:$AA,15,FALSE)</f>
        <v>100</v>
      </c>
      <c r="P201" s="9" t="str">
        <f>VLOOKUP($A201,'containers '!$A:$AA,16,FALSE)</f>
        <v>MCBG242020</v>
      </c>
    </row>
    <row r="202" spans="1:16" x14ac:dyDescent="0.25">
      <c r="A202" s="9" t="s">
        <v>536</v>
      </c>
      <c r="B202" s="9" t="str">
        <f>VLOOKUP(A202,'dump '!A:C,1,FALSE)</f>
        <v>GFE0072</v>
      </c>
      <c r="C202" s="9" t="str">
        <f>VLOOKUP(A202,'dump '!A:AF,2,FALSE)</f>
        <v>1273HB403</v>
      </c>
      <c r="D202" s="9">
        <f>VLOOKUP($A202,'dump '!$A:$AF,17,FALSE)</f>
        <v>52.297439575195298</v>
      </c>
      <c r="E202" s="9">
        <f>VLOOKUP($A202,'dump '!$A:$AF,18,FALSE)</f>
        <v>5.2582440376281703</v>
      </c>
      <c r="F202" s="9" t="str">
        <f>VLOOKUP(A202,'dump '!$A:$AF,11,FALSE)</f>
        <v>Bever</v>
      </c>
      <c r="G202" s="9" t="str">
        <f>VLOOKUP($A202,'dump '!$A:$AF,12,FALSE)</f>
        <v>4</v>
      </c>
      <c r="H202" s="9" t="str">
        <f>VLOOKUP($A202,'dump '!$A:$AF,13,FALSE)</f>
        <v>1273HB</v>
      </c>
      <c r="I202" s="11" t="str">
        <f>VLOOKUP($A202,'dump '!$A:$AF,14,FALSE)</f>
        <v>Huizen</v>
      </c>
      <c r="J202" s="9">
        <f>VLOOKUP($A202,'dump '!$A:$AF,15,FALSE)</f>
        <v>1</v>
      </c>
      <c r="K202" s="9" t="str">
        <f>VLOOKUP($A202,'dump '!$A:$AF,3,FALSE)</f>
        <v>GFT</v>
      </c>
      <c r="L202" s="9" t="str">
        <f>VLOOKUP($A202,'dump '!$A:$AF,31,FALSE)</f>
        <v>VC</v>
      </c>
      <c r="M202" s="9" t="str">
        <f>VLOOKUP($A202,'containers '!$A:$AA,12,FALSE)</f>
        <v>Bovengronds</v>
      </c>
      <c r="N202" s="9">
        <f>VLOOKUP($A202,'containers '!$A:$AA,14,FALSE)</f>
        <v>20</v>
      </c>
      <c r="O202" s="9">
        <f>VLOOKUP($A202,'containers '!$A:$AA,15,FALSE)</f>
        <v>100</v>
      </c>
      <c r="P202" s="9" t="str">
        <f>VLOOKUP($A202,'containers '!$A:$AA,16,FALSE)</f>
        <v>MCBG242020</v>
      </c>
    </row>
    <row r="203" spans="1:16" x14ac:dyDescent="0.25">
      <c r="A203" s="9" t="s">
        <v>514</v>
      </c>
      <c r="B203" s="9" t="str">
        <f>VLOOKUP(A203,'dump '!A:C,1,FALSE)</f>
        <v>GFE0073</v>
      </c>
      <c r="C203" s="9" t="str">
        <f>VLOOKUP(A203,'dump '!A:AF,2,FALSE)</f>
        <v>1273HK603</v>
      </c>
      <c r="D203" s="9">
        <f>VLOOKUP($A203,'dump '!$A:$AF,17,FALSE)</f>
        <v>52.298881530761697</v>
      </c>
      <c r="E203" s="9">
        <f>VLOOKUP($A203,'dump '!$A:$AF,18,FALSE)</f>
        <v>5.2584500312805202</v>
      </c>
      <c r="F203" s="9" t="str">
        <f>VLOOKUP(A203,'dump '!$A:$AF,11,FALSE)</f>
        <v>Impala</v>
      </c>
      <c r="G203" s="9" t="str">
        <f>VLOOKUP($A203,'dump '!$A:$AF,12,FALSE)</f>
        <v>6</v>
      </c>
      <c r="H203" s="9" t="str">
        <f>VLOOKUP($A203,'dump '!$A:$AF,13,FALSE)</f>
        <v>1273HK</v>
      </c>
      <c r="I203" s="11" t="str">
        <f>VLOOKUP($A203,'dump '!$A:$AF,14,FALSE)</f>
        <v>Huizen</v>
      </c>
      <c r="J203" s="9">
        <f>VLOOKUP($A203,'dump '!$A:$AF,15,FALSE)</f>
        <v>1</v>
      </c>
      <c r="K203" s="9" t="str">
        <f>VLOOKUP($A203,'dump '!$A:$AF,3,FALSE)</f>
        <v>GFT</v>
      </c>
      <c r="L203" s="9" t="str">
        <f>VLOOKUP($A203,'dump '!$A:$AF,31,FALSE)</f>
        <v>VC</v>
      </c>
      <c r="M203" s="9" t="str">
        <f>VLOOKUP($A203,'containers '!$A:$AA,12,FALSE)</f>
        <v>Bovengronds</v>
      </c>
      <c r="N203" s="9">
        <f>VLOOKUP($A203,'containers '!$A:$AA,14,FALSE)</f>
        <v>20</v>
      </c>
      <c r="O203" s="9">
        <f>VLOOKUP($A203,'containers '!$A:$AA,15,FALSE)</f>
        <v>100</v>
      </c>
      <c r="P203" s="9" t="str">
        <f>VLOOKUP($A203,'containers '!$A:$AA,16,FALSE)</f>
        <v>MCBG242020</v>
      </c>
    </row>
    <row r="204" spans="1:16" x14ac:dyDescent="0.25">
      <c r="A204" s="9" t="s">
        <v>1327</v>
      </c>
      <c r="B204" s="9" t="str">
        <f>VLOOKUP(A204,'dump '!A:C,1,FALSE)</f>
        <v>GFE0074</v>
      </c>
      <c r="C204" s="9" t="str">
        <f>VLOOKUP(A204,'dump '!A:AF,2,FALSE)</f>
        <v>1276JA4503</v>
      </c>
      <c r="D204" s="9">
        <f>VLOOKUP($A204,'dump '!$A:$AF,17,FALSE)</f>
        <v>52.289630889892599</v>
      </c>
      <c r="E204" s="9">
        <f>VLOOKUP($A204,'dump '!$A:$AF,18,FALSE)</f>
        <v>5.2530817985534703</v>
      </c>
      <c r="F204" s="9" t="str">
        <f>VLOOKUP(A204,'dump '!$A:$AF,11,FALSE)</f>
        <v>Vooronder</v>
      </c>
      <c r="G204" s="9" t="str">
        <f>VLOOKUP($A204,'dump '!$A:$AF,12,FALSE)</f>
        <v>45</v>
      </c>
      <c r="H204" s="9" t="str">
        <f>VLOOKUP($A204,'dump '!$A:$AF,13,FALSE)</f>
        <v>1276JA</v>
      </c>
      <c r="I204" s="11" t="str">
        <f>VLOOKUP($A204,'dump '!$A:$AF,14,FALSE)</f>
        <v>Huizen</v>
      </c>
      <c r="J204" s="9">
        <f>VLOOKUP($A204,'dump '!$A:$AF,15,FALSE)</f>
        <v>1</v>
      </c>
      <c r="K204" s="9" t="str">
        <f>VLOOKUP($A204,'dump '!$A:$AF,3,FALSE)</f>
        <v>GFT</v>
      </c>
      <c r="L204" s="9" t="str">
        <f>VLOOKUP($A204,'dump '!$A:$AF,31,FALSE)</f>
        <v>VC</v>
      </c>
      <c r="M204" s="9" t="str">
        <f>VLOOKUP($A204,'containers '!$A:$AA,12,FALSE)</f>
        <v>Bovengronds</v>
      </c>
      <c r="N204" s="9">
        <f>VLOOKUP($A204,'containers '!$A:$AA,14,FALSE)</f>
        <v>20</v>
      </c>
      <c r="O204" s="9">
        <f>VLOOKUP($A204,'containers '!$A:$AA,15,FALSE)</f>
        <v>100</v>
      </c>
      <c r="P204" s="9" t="str">
        <f>VLOOKUP($A204,'containers '!$A:$AA,16,FALSE)</f>
        <v>MCBG242020</v>
      </c>
    </row>
    <row r="205" spans="1:16" x14ac:dyDescent="0.25">
      <c r="A205" s="9" t="s">
        <v>4026</v>
      </c>
      <c r="B205" s="9" t="str">
        <f>VLOOKUP(A205,'dump '!A:C,1,FALSE)</f>
        <v>GFE0075</v>
      </c>
      <c r="C205" s="9" t="str">
        <f>VLOOKUP(A205,'dump '!A:AF,2,FALSE)</f>
        <v>1274GW4403</v>
      </c>
      <c r="D205" s="9">
        <f>VLOOKUP($A205,'dump '!$A:$AF,17,FALSE)</f>
        <v>52.301157000000003</v>
      </c>
      <c r="E205" s="9">
        <f>VLOOKUP($A205,'dump '!$A:$AF,18,FALSE)</f>
        <v>5.2668799999999996</v>
      </c>
      <c r="F205" s="9" t="str">
        <f>VLOOKUP(A205,'dump '!$A:$AF,11,FALSE)</f>
        <v>Zuidwal</v>
      </c>
      <c r="G205" s="9" t="str">
        <f>VLOOKUP($A205,'dump '!$A:$AF,12,FALSE)</f>
        <v>44</v>
      </c>
      <c r="H205" s="9" t="str">
        <f>VLOOKUP($A205,'dump '!$A:$AF,13,FALSE)</f>
        <v>1274GW</v>
      </c>
      <c r="I205" s="11" t="str">
        <f>VLOOKUP($A205,'dump '!$A:$AF,14,FALSE)</f>
        <v>Huizen</v>
      </c>
      <c r="J205" s="9">
        <f>VLOOKUP($A205,'dump '!$A:$AF,15,FALSE)</f>
        <v>1</v>
      </c>
      <c r="K205" s="9" t="str">
        <f>VLOOKUP($A205,'dump '!$A:$AF,3,FALSE)</f>
        <v>GFT</v>
      </c>
      <c r="L205" s="9" t="str">
        <f>VLOOKUP($A205,'dump '!$A:$AF,31,FALSE)</f>
        <v>VC</v>
      </c>
      <c r="M205" s="9" t="str">
        <f>VLOOKUP($A205,'containers '!$A:$AA,12,FALSE)</f>
        <v>Bovengronds</v>
      </c>
      <c r="N205" s="9">
        <f>VLOOKUP($A205,'containers '!$A:$AA,14,FALSE)</f>
        <v>20</v>
      </c>
      <c r="O205" s="9">
        <f>VLOOKUP($A205,'containers '!$A:$AA,15,FALSE)</f>
        <v>100</v>
      </c>
      <c r="P205" s="9" t="str">
        <f>VLOOKUP($A205,'containers '!$A:$AA,16,FALSE)</f>
        <v>MCBG242020</v>
      </c>
    </row>
    <row r="206" spans="1:16" x14ac:dyDescent="0.25">
      <c r="A206" s="9" t="s">
        <v>4580</v>
      </c>
      <c r="B206" s="9" t="str">
        <f>VLOOKUP(A206,'dump '!A:C,1,FALSE)</f>
        <v>GFE0076</v>
      </c>
      <c r="C206" s="9" t="str">
        <f>VLOOKUP(A206,'dump '!A:AF,2,FALSE)</f>
        <v>1274GW4404</v>
      </c>
      <c r="D206" s="9">
        <f>VLOOKUP($A206,'dump '!$A:$AF,17,FALSE)</f>
        <v>52.301157000000003</v>
      </c>
      <c r="E206" s="9">
        <f>VLOOKUP($A206,'dump '!$A:$AF,18,FALSE)</f>
        <v>5.2668799999999996</v>
      </c>
      <c r="F206" s="9" t="str">
        <f>VLOOKUP(A206,'dump '!$A:$AF,11,FALSE)</f>
        <v>Zuidwal</v>
      </c>
      <c r="G206" s="9" t="str">
        <f>VLOOKUP($A206,'dump '!$A:$AF,12,FALSE)</f>
        <v>44</v>
      </c>
      <c r="H206" s="9" t="str">
        <f>VLOOKUP($A206,'dump '!$A:$AF,13,FALSE)</f>
        <v>1274GW</v>
      </c>
      <c r="I206" s="11" t="str">
        <f>VLOOKUP($A206,'dump '!$A:$AF,14,FALSE)</f>
        <v>Huizen</v>
      </c>
      <c r="J206" s="9">
        <f>VLOOKUP($A206,'dump '!$A:$AF,15,FALSE)</f>
        <v>1</v>
      </c>
      <c r="K206" s="9" t="str">
        <f>VLOOKUP($A206,'dump '!$A:$AF,3,FALSE)</f>
        <v>GFT</v>
      </c>
      <c r="L206" s="9" t="str">
        <f>VLOOKUP($A206,'dump '!$A:$AF,31,FALSE)</f>
        <v>VC</v>
      </c>
      <c r="M206" s="9" t="str">
        <f>VLOOKUP($A206,'containers '!$A:$AA,12,FALSE)</f>
        <v>Bovengronds</v>
      </c>
      <c r="N206" s="9">
        <f>VLOOKUP($A206,'containers '!$A:$AA,14,FALSE)</f>
        <v>20</v>
      </c>
      <c r="O206" s="9">
        <f>VLOOKUP($A206,'containers '!$A:$AA,15,FALSE)</f>
        <v>100</v>
      </c>
      <c r="P206" s="9" t="str">
        <f>VLOOKUP($A206,'containers '!$A:$AA,16,FALSE)</f>
        <v>MCBG242020</v>
      </c>
    </row>
    <row r="207" spans="1:16" x14ac:dyDescent="0.25">
      <c r="A207" s="9" t="s">
        <v>1329</v>
      </c>
      <c r="B207" s="9" t="str">
        <f>VLOOKUP(A207,'dump '!A:C,1,FALSE)</f>
        <v>GFE0077</v>
      </c>
      <c r="C207" s="9" t="str">
        <f>VLOOKUP(A207,'dump '!A:AF,2,FALSE)</f>
        <v>1274GT8702</v>
      </c>
      <c r="D207" s="9">
        <f>VLOOKUP($A207,'dump '!$A:$AF,17,FALSE)</f>
        <v>52.300735473632798</v>
      </c>
      <c r="E207" s="9">
        <f>VLOOKUP($A207,'dump '!$A:$AF,18,FALSE)</f>
        <v>5.2674880027770996</v>
      </c>
      <c r="F207" s="9" t="str">
        <f>VLOOKUP(A207,'dump '!$A:$AF,11,FALSE)</f>
        <v>Zuidwal</v>
      </c>
      <c r="G207" s="9" t="str">
        <f>VLOOKUP($A207,'dump '!$A:$AF,12,FALSE)</f>
        <v>87</v>
      </c>
      <c r="H207" s="9" t="str">
        <f>VLOOKUP($A207,'dump '!$A:$AF,13,FALSE)</f>
        <v>1274GT</v>
      </c>
      <c r="I207" s="11" t="str">
        <f>VLOOKUP($A207,'dump '!$A:$AF,14,FALSE)</f>
        <v>Huizen</v>
      </c>
      <c r="J207" s="9">
        <f>VLOOKUP($A207,'dump '!$A:$AF,15,FALSE)</f>
        <v>5</v>
      </c>
      <c r="K207" s="9" t="str">
        <f>VLOOKUP($A207,'dump '!$A:$AF,3,FALSE)</f>
        <v>GFT</v>
      </c>
      <c r="L207" s="9" t="str">
        <f>VLOOKUP($A207,'dump '!$A:$AF,31,FALSE)</f>
        <v>VC</v>
      </c>
      <c r="M207" s="9" t="str">
        <f>VLOOKUP($A207,'containers '!$A:$AA,12,FALSE)</f>
        <v>Bovengronds</v>
      </c>
      <c r="N207" s="9">
        <f>VLOOKUP($A207,'containers '!$A:$AA,14,FALSE)</f>
        <v>20</v>
      </c>
      <c r="O207" s="9">
        <f>VLOOKUP($A207,'containers '!$A:$AA,15,FALSE)</f>
        <v>100</v>
      </c>
      <c r="P207" s="9" t="str">
        <f>VLOOKUP($A207,'containers '!$A:$AA,16,FALSE)</f>
        <v>MCBG242020</v>
      </c>
    </row>
    <row r="208" spans="1:16" x14ac:dyDescent="0.25">
      <c r="A208" s="9" t="s">
        <v>4463</v>
      </c>
      <c r="B208" s="9" t="str">
        <f>VLOOKUP(A208,'dump '!A:C,1,FALSE)</f>
        <v>GFE0078</v>
      </c>
      <c r="C208" s="9" t="str">
        <f>VLOOKUP(A208,'dump '!A:AF,2,FALSE)</f>
        <v>1274RJ28703</v>
      </c>
      <c r="D208" s="9">
        <f>VLOOKUP($A208,'dump '!$A:$AF,17,FALSE)</f>
        <v>52.299526214599602</v>
      </c>
      <c r="E208" s="9">
        <f>VLOOKUP($A208,'dump '!$A:$AF,18,FALSE)</f>
        <v>5.2703270912170401</v>
      </c>
      <c r="F208" s="9" t="str">
        <f>VLOOKUP(A208,'dump '!$A:$AF,11,FALSE)</f>
        <v>Bovenmaatweg</v>
      </c>
      <c r="G208" s="9" t="str">
        <f>VLOOKUP($A208,'dump '!$A:$AF,12,FALSE)</f>
        <v>287</v>
      </c>
      <c r="H208" s="9" t="str">
        <f>VLOOKUP($A208,'dump '!$A:$AF,13,FALSE)</f>
        <v>1274RJ</v>
      </c>
      <c r="I208" s="11" t="str">
        <f>VLOOKUP($A208,'dump '!$A:$AF,14,FALSE)</f>
        <v>Huizen</v>
      </c>
      <c r="J208" s="9">
        <f>VLOOKUP($A208,'dump '!$A:$AF,15,FALSE)</f>
        <v>1</v>
      </c>
      <c r="K208" s="9" t="str">
        <f>VLOOKUP($A208,'dump '!$A:$AF,3,FALSE)</f>
        <v>GFT</v>
      </c>
      <c r="L208" s="9" t="str">
        <f>VLOOKUP($A208,'dump '!$A:$AF,31,FALSE)</f>
        <v>VC</v>
      </c>
      <c r="M208" s="9" t="str">
        <f>VLOOKUP($A208,'containers '!$A:$AA,12,FALSE)</f>
        <v>Bovengronds</v>
      </c>
      <c r="N208" s="9">
        <f>VLOOKUP($A208,'containers '!$A:$AA,14,FALSE)</f>
        <v>20</v>
      </c>
      <c r="O208" s="9">
        <f>VLOOKUP($A208,'containers '!$A:$AA,15,FALSE)</f>
        <v>100</v>
      </c>
      <c r="P208" s="9" t="str">
        <f>VLOOKUP($A208,'containers '!$A:$AA,16,FALSE)</f>
        <v>MCBG242020</v>
      </c>
    </row>
    <row r="209" spans="1:16" x14ac:dyDescent="0.25">
      <c r="A209" s="9" t="s">
        <v>486</v>
      </c>
      <c r="B209" s="9" t="str">
        <f>VLOOKUP(A209,'dump '!A:C,1,FALSE)</f>
        <v>GFE0079</v>
      </c>
      <c r="C209" s="9" t="str">
        <f>VLOOKUP(A209,'dump '!A:AF,2,FALSE)</f>
        <v>1274RH21503</v>
      </c>
      <c r="D209" s="9">
        <f>VLOOKUP($A209,'dump '!$A:$AF,17,FALSE)</f>
        <v>52.298385620117202</v>
      </c>
      <c r="E209" s="9">
        <f>VLOOKUP($A209,'dump '!$A:$AF,18,FALSE)</f>
        <v>5.27132225036621</v>
      </c>
      <c r="F209" s="9" t="str">
        <f>VLOOKUP(A209,'dump '!$A:$AF,11,FALSE)</f>
        <v>Bovenmaatweg</v>
      </c>
      <c r="G209" s="9" t="str">
        <f>VLOOKUP($A209,'dump '!$A:$AF,12,FALSE)</f>
        <v>215</v>
      </c>
      <c r="H209" s="9" t="str">
        <f>VLOOKUP($A209,'dump '!$A:$AF,13,FALSE)</f>
        <v>1274RH</v>
      </c>
      <c r="I209" s="11" t="str">
        <f>VLOOKUP($A209,'dump '!$A:$AF,14,FALSE)</f>
        <v>Huizen</v>
      </c>
      <c r="J209" s="9">
        <f>VLOOKUP($A209,'dump '!$A:$AF,15,FALSE)</f>
        <v>1</v>
      </c>
      <c r="K209" s="9" t="str">
        <f>VLOOKUP($A209,'dump '!$A:$AF,3,FALSE)</f>
        <v>GFT</v>
      </c>
      <c r="L209" s="9" t="str">
        <f>VLOOKUP($A209,'dump '!$A:$AF,31,FALSE)</f>
        <v>VC</v>
      </c>
      <c r="M209" s="9" t="str">
        <f>VLOOKUP($A209,'containers '!$A:$AA,12,FALSE)</f>
        <v>Bovengronds</v>
      </c>
      <c r="N209" s="9">
        <f>VLOOKUP($A209,'containers '!$A:$AA,14,FALSE)</f>
        <v>20</v>
      </c>
      <c r="O209" s="9">
        <f>VLOOKUP($A209,'containers '!$A:$AA,15,FALSE)</f>
        <v>100</v>
      </c>
      <c r="P209" s="9" t="str">
        <f>VLOOKUP($A209,'containers '!$A:$AA,16,FALSE)</f>
        <v>MCBG242020</v>
      </c>
    </row>
    <row r="210" spans="1:16" x14ac:dyDescent="0.25">
      <c r="A210" s="9" t="s">
        <v>4487</v>
      </c>
      <c r="B210" s="9" t="str">
        <f>VLOOKUP(A210,'dump '!A:C,1,FALSE)</f>
        <v>GFE0080</v>
      </c>
      <c r="C210" s="9" t="str">
        <f>VLOOKUP(A210,'dump '!A:AF,2,FALSE)</f>
        <v>1274RG15503</v>
      </c>
      <c r="D210" s="9">
        <f>VLOOKUP($A210,'dump '!$A:$AF,17,FALSE)</f>
        <v>52.297660827636697</v>
      </c>
      <c r="E210" s="9">
        <f>VLOOKUP($A210,'dump '!$A:$AF,18,FALSE)</f>
        <v>5.2710080146789604</v>
      </c>
      <c r="F210" s="9" t="str">
        <f>VLOOKUP(A210,'dump '!$A:$AF,11,FALSE)</f>
        <v>Bovenmaatweg</v>
      </c>
      <c r="G210" s="9" t="str">
        <f>VLOOKUP($A210,'dump '!$A:$AF,12,FALSE)</f>
        <v>155</v>
      </c>
      <c r="H210" s="9" t="str">
        <f>VLOOKUP($A210,'dump '!$A:$AF,13,FALSE)</f>
        <v>1274RG</v>
      </c>
      <c r="I210" s="11" t="str">
        <f>VLOOKUP($A210,'dump '!$A:$AF,14,FALSE)</f>
        <v>Huizen</v>
      </c>
      <c r="J210" s="9">
        <f>VLOOKUP($A210,'dump '!$A:$AF,15,FALSE)</f>
        <v>1</v>
      </c>
      <c r="K210" s="9" t="str">
        <f>VLOOKUP($A210,'dump '!$A:$AF,3,FALSE)</f>
        <v>GFT</v>
      </c>
      <c r="L210" s="9" t="str">
        <f>VLOOKUP($A210,'dump '!$A:$AF,31,FALSE)</f>
        <v>VC</v>
      </c>
      <c r="M210" s="9" t="str">
        <f>VLOOKUP($A210,'containers '!$A:$AA,12,FALSE)</f>
        <v>Bovengronds</v>
      </c>
      <c r="N210" s="9">
        <f>VLOOKUP($A210,'containers '!$A:$AA,14,FALSE)</f>
        <v>20</v>
      </c>
      <c r="O210" s="9">
        <f>VLOOKUP($A210,'containers '!$A:$AA,15,FALSE)</f>
        <v>100</v>
      </c>
      <c r="P210" s="9" t="str">
        <f>VLOOKUP($A210,'containers '!$A:$AA,16,FALSE)</f>
        <v>MCBG242020</v>
      </c>
    </row>
    <row r="211" spans="1:16" x14ac:dyDescent="0.25">
      <c r="A211" s="9" t="s">
        <v>4455</v>
      </c>
      <c r="B211" s="9" t="str">
        <f>VLOOKUP(A211,'dump '!A:C,1,FALSE)</f>
        <v>GFE0081</v>
      </c>
      <c r="C211" s="9" t="str">
        <f>VLOOKUP(A211,'dump '!A:AF,2,FALSE)</f>
        <v>1274RC5304</v>
      </c>
      <c r="D211" s="9">
        <f>VLOOKUP($A211,'dump '!$A:$AF,17,FALSE)</f>
        <v>52.295799255371101</v>
      </c>
      <c r="E211" s="9">
        <f>VLOOKUP($A211,'dump '!$A:$AF,18,FALSE)</f>
        <v>5.2683701515197798</v>
      </c>
      <c r="F211" s="9" t="str">
        <f>VLOOKUP(A211,'dump '!$A:$AF,11,FALSE)</f>
        <v>Bovenmaatweg</v>
      </c>
      <c r="G211" s="9" t="str">
        <f>VLOOKUP($A211,'dump '!$A:$AF,12,FALSE)</f>
        <v>53</v>
      </c>
      <c r="H211" s="9" t="str">
        <f>VLOOKUP($A211,'dump '!$A:$AF,13,FALSE)</f>
        <v>1274RC</v>
      </c>
      <c r="I211" s="11" t="str">
        <f>VLOOKUP($A211,'dump '!$A:$AF,14,FALSE)</f>
        <v>Huizen</v>
      </c>
      <c r="J211" s="9">
        <f>VLOOKUP($A211,'dump '!$A:$AF,15,FALSE)</f>
        <v>1</v>
      </c>
      <c r="K211" s="9" t="str">
        <f>VLOOKUP($A211,'dump '!$A:$AF,3,FALSE)</f>
        <v>GFT</v>
      </c>
      <c r="L211" s="9" t="str">
        <f>VLOOKUP($A211,'dump '!$A:$AF,31,FALSE)</f>
        <v>VC</v>
      </c>
      <c r="M211" s="9" t="str">
        <f>VLOOKUP($A211,'containers '!$A:$AA,12,FALSE)</f>
        <v>Bovengronds</v>
      </c>
      <c r="N211" s="9">
        <f>VLOOKUP($A211,'containers '!$A:$AA,14,FALSE)</f>
        <v>20</v>
      </c>
      <c r="O211" s="9">
        <f>VLOOKUP($A211,'containers '!$A:$AA,15,FALSE)</f>
        <v>100</v>
      </c>
      <c r="P211" s="9" t="str">
        <f>VLOOKUP($A211,'containers '!$A:$AA,16,FALSE)</f>
        <v>MCBG242020</v>
      </c>
    </row>
    <row r="212" spans="1:16" x14ac:dyDescent="0.25">
      <c r="A212" s="9" t="s">
        <v>491</v>
      </c>
      <c r="B212" s="9" t="str">
        <f>VLOOKUP(A212,'dump '!A:C,1,FALSE)</f>
        <v>GFE0082</v>
      </c>
      <c r="C212" s="9" t="str">
        <f>VLOOKUP(A212,'dump '!A:AF,2,FALSE)</f>
        <v>1274ND4403</v>
      </c>
      <c r="D212" s="9">
        <f>VLOOKUP($A212,'dump '!$A:$AF,17,FALSE)</f>
        <v>52.295421600341797</v>
      </c>
      <c r="E212" s="9">
        <f>VLOOKUP($A212,'dump '!$A:$AF,18,FALSE)</f>
        <v>5.26564598083496</v>
      </c>
      <c r="F212" s="9" t="str">
        <f>VLOOKUP(A212,'dump '!$A:$AF,11,FALSE)</f>
        <v>Oostkade</v>
      </c>
      <c r="G212" s="9" t="str">
        <f>VLOOKUP($A212,'dump '!$A:$AF,12,FALSE)</f>
        <v>44</v>
      </c>
      <c r="H212" s="9" t="str">
        <f>VLOOKUP($A212,'dump '!$A:$AF,13,FALSE)</f>
        <v>1274ND</v>
      </c>
      <c r="I212" s="11" t="str">
        <f>VLOOKUP($A212,'dump '!$A:$AF,14,FALSE)</f>
        <v>Huizen</v>
      </c>
      <c r="J212" s="9">
        <f>VLOOKUP($A212,'dump '!$A:$AF,15,FALSE)</f>
        <v>1</v>
      </c>
      <c r="K212" s="9" t="str">
        <f>VLOOKUP($A212,'dump '!$A:$AF,3,FALSE)</f>
        <v>GFT</v>
      </c>
      <c r="L212" s="9" t="str">
        <f>VLOOKUP($A212,'dump '!$A:$AF,31,FALSE)</f>
        <v>VC</v>
      </c>
      <c r="M212" s="9" t="str">
        <f>VLOOKUP($A212,'containers '!$A:$AA,12,FALSE)</f>
        <v>Bovengronds</v>
      </c>
      <c r="N212" s="9">
        <f>VLOOKUP($A212,'containers '!$A:$AA,14,FALSE)</f>
        <v>20</v>
      </c>
      <c r="O212" s="9">
        <f>VLOOKUP($A212,'containers '!$A:$AA,15,FALSE)</f>
        <v>100</v>
      </c>
      <c r="P212" s="9" t="str">
        <f>VLOOKUP($A212,'containers '!$A:$AA,16,FALSE)</f>
        <v>MCBG242020</v>
      </c>
    </row>
    <row r="213" spans="1:16" x14ac:dyDescent="0.25">
      <c r="A213" s="9" t="s">
        <v>1334</v>
      </c>
      <c r="B213" s="9" t="str">
        <f>VLOOKUP(A213,'dump '!A:C,1,FALSE)</f>
        <v>GFE0083</v>
      </c>
      <c r="C213" s="9" t="str">
        <f>VLOOKUP(A213,'dump '!A:AF,2,FALSE)</f>
        <v>1274PA4303</v>
      </c>
      <c r="D213" s="9">
        <f>VLOOKUP($A213,'dump '!$A:$AF,17,FALSE)</f>
        <v>52.295421600341797</v>
      </c>
      <c r="E213" s="9">
        <f>VLOOKUP($A213,'dump '!$A:$AF,18,FALSE)</f>
        <v>5.2664051055908203</v>
      </c>
      <c r="F213" s="9" t="str">
        <f>VLOOKUP(A213,'dump '!$A:$AF,11,FALSE)</f>
        <v>Betuining</v>
      </c>
      <c r="G213" s="9" t="str">
        <f>VLOOKUP($A213,'dump '!$A:$AF,12,FALSE)</f>
        <v>43</v>
      </c>
      <c r="H213" s="9" t="str">
        <f>VLOOKUP($A213,'dump '!$A:$AF,13,FALSE)</f>
        <v>1274PA</v>
      </c>
      <c r="I213" s="11" t="str">
        <f>VLOOKUP($A213,'dump '!$A:$AF,14,FALSE)</f>
        <v>Huizen</v>
      </c>
      <c r="J213" s="9">
        <f>VLOOKUP($A213,'dump '!$A:$AF,15,FALSE)</f>
        <v>1</v>
      </c>
      <c r="K213" s="9" t="str">
        <f>VLOOKUP($A213,'dump '!$A:$AF,3,FALSE)</f>
        <v>GFT</v>
      </c>
      <c r="L213" s="9" t="str">
        <f>VLOOKUP($A213,'dump '!$A:$AF,31,FALSE)</f>
        <v>VC</v>
      </c>
      <c r="M213" s="9" t="str">
        <f>VLOOKUP($A213,'containers '!$A:$AA,12,FALSE)</f>
        <v>Bovengronds</v>
      </c>
      <c r="N213" s="9">
        <f>VLOOKUP($A213,'containers '!$A:$AA,14,FALSE)</f>
        <v>20</v>
      </c>
      <c r="O213" s="9">
        <f>VLOOKUP($A213,'containers '!$A:$AA,15,FALSE)</f>
        <v>100</v>
      </c>
      <c r="P213" s="9" t="str">
        <f>VLOOKUP($A213,'containers '!$A:$AA,16,FALSE)</f>
        <v>MCBG242020</v>
      </c>
    </row>
    <row r="214" spans="1:16" x14ac:dyDescent="0.25">
      <c r="A214" s="9" t="s">
        <v>458</v>
      </c>
      <c r="B214" s="9" t="str">
        <f>VLOOKUP(A214,'dump '!A:C,1,FALSE)</f>
        <v>GFE0084</v>
      </c>
      <c r="C214" s="9" t="str">
        <f>VLOOKUP(A214,'dump '!A:AF,2,FALSE)</f>
        <v>1274PD203</v>
      </c>
      <c r="D214" s="9">
        <f>VLOOKUP($A214,'dump '!$A:$AF,17,FALSE)</f>
        <v>52.297172546386697</v>
      </c>
      <c r="E214" s="9">
        <f>VLOOKUP($A214,'dump '!$A:$AF,18,FALSE)</f>
        <v>5.26707220077515</v>
      </c>
      <c r="F214" s="9" t="str">
        <f>VLOOKUP(A214,'dump '!$A:$AF,11,FALSE)</f>
        <v>Damwand</v>
      </c>
      <c r="G214" s="9" t="str">
        <f>VLOOKUP($A214,'dump '!$A:$AF,12,FALSE)</f>
        <v>2</v>
      </c>
      <c r="H214" s="9" t="str">
        <f>VLOOKUP($A214,'dump '!$A:$AF,13,FALSE)</f>
        <v>1274PD</v>
      </c>
      <c r="I214" s="11" t="str">
        <f>VLOOKUP($A214,'dump '!$A:$AF,14,FALSE)</f>
        <v>Huizen</v>
      </c>
      <c r="J214" s="9">
        <f>VLOOKUP($A214,'dump '!$A:$AF,15,FALSE)</f>
        <v>1</v>
      </c>
      <c r="K214" s="9" t="str">
        <f>VLOOKUP($A214,'dump '!$A:$AF,3,FALSE)</f>
        <v>GFT</v>
      </c>
      <c r="L214" s="9" t="str">
        <f>VLOOKUP($A214,'dump '!$A:$AF,31,FALSE)</f>
        <v>VC</v>
      </c>
      <c r="M214" s="9" t="str">
        <f>VLOOKUP($A214,'containers '!$A:$AA,12,FALSE)</f>
        <v>Bovengronds</v>
      </c>
      <c r="N214" s="9">
        <f>VLOOKUP($A214,'containers '!$A:$AA,14,FALSE)</f>
        <v>20</v>
      </c>
      <c r="O214" s="9">
        <f>VLOOKUP($A214,'containers '!$A:$AA,15,FALSE)</f>
        <v>100</v>
      </c>
      <c r="P214" s="9" t="str">
        <f>VLOOKUP($A214,'containers '!$A:$AA,16,FALSE)</f>
        <v>MCBG242020</v>
      </c>
    </row>
    <row r="215" spans="1:16" x14ac:dyDescent="0.25">
      <c r="A215" s="9" t="s">
        <v>545</v>
      </c>
      <c r="B215" s="9" t="str">
        <f>VLOOKUP(A215,'dump '!A:C,1,FALSE)</f>
        <v>GFE0085</v>
      </c>
      <c r="C215" s="9" t="str">
        <f>VLOOKUP(A215,'dump '!A:AF,2,FALSE)</f>
        <v>1274PE6003</v>
      </c>
      <c r="D215" s="9">
        <f>VLOOKUP($A215,'dump '!$A:$AF,17,FALSE)</f>
        <v>52.296421051025398</v>
      </c>
      <c r="E215" s="9">
        <f>VLOOKUP($A215,'dump '!$A:$AF,18,FALSE)</f>
        <v>5.2672815322876003</v>
      </c>
      <c r="F215" s="9" t="str">
        <f>VLOOKUP(A215,'dump '!$A:$AF,11,FALSE)</f>
        <v>Damwand</v>
      </c>
      <c r="G215" s="9" t="str">
        <f>VLOOKUP($A215,'dump '!$A:$AF,12,FALSE)</f>
        <v>60</v>
      </c>
      <c r="H215" s="9" t="str">
        <f>VLOOKUP($A215,'dump '!$A:$AF,13,FALSE)</f>
        <v>1274PE</v>
      </c>
      <c r="I215" s="11" t="str">
        <f>VLOOKUP($A215,'dump '!$A:$AF,14,FALSE)</f>
        <v>Huizen</v>
      </c>
      <c r="J215" s="9">
        <f>VLOOKUP($A215,'dump '!$A:$AF,15,FALSE)</f>
        <v>1</v>
      </c>
      <c r="K215" s="9" t="str">
        <f>VLOOKUP($A215,'dump '!$A:$AF,3,FALSE)</f>
        <v>GFT</v>
      </c>
      <c r="L215" s="9" t="str">
        <f>VLOOKUP($A215,'dump '!$A:$AF,31,FALSE)</f>
        <v>VC</v>
      </c>
      <c r="M215" s="9" t="str">
        <f>VLOOKUP($A215,'containers '!$A:$AA,12,FALSE)</f>
        <v>Bovengronds</v>
      </c>
      <c r="N215" s="9">
        <f>VLOOKUP($A215,'containers '!$A:$AA,14,FALSE)</f>
        <v>20</v>
      </c>
      <c r="O215" s="9">
        <f>VLOOKUP($A215,'containers '!$A:$AA,15,FALSE)</f>
        <v>100</v>
      </c>
      <c r="P215" s="9" t="str">
        <f>VLOOKUP($A215,'containers '!$A:$AA,16,FALSE)</f>
        <v>MCBG242020</v>
      </c>
    </row>
    <row r="216" spans="1:16" x14ac:dyDescent="0.25">
      <c r="A216" s="9" t="s">
        <v>1351</v>
      </c>
      <c r="B216" s="9" t="str">
        <f>VLOOKUP(A216,'dump '!A:C,1,FALSE)</f>
        <v>GFE0086</v>
      </c>
      <c r="C216" s="9" t="str">
        <f>VLOOKUP(A216,'dump '!A:AF,2,FALSE)</f>
        <v>1274PE6004</v>
      </c>
      <c r="D216" s="9">
        <f>VLOOKUP($A216,'dump '!$A:$AF,17,FALSE)</f>
        <v>52.296421051025398</v>
      </c>
      <c r="E216" s="9">
        <f>VLOOKUP($A216,'dump '!$A:$AF,18,FALSE)</f>
        <v>5.2672815322876003</v>
      </c>
      <c r="F216" s="9" t="str">
        <f>VLOOKUP(A216,'dump '!$A:$AF,11,FALSE)</f>
        <v>Damwand</v>
      </c>
      <c r="G216" s="9" t="str">
        <f>VLOOKUP($A216,'dump '!$A:$AF,12,FALSE)</f>
        <v>60</v>
      </c>
      <c r="H216" s="9" t="str">
        <f>VLOOKUP($A216,'dump '!$A:$AF,13,FALSE)</f>
        <v>1274PE</v>
      </c>
      <c r="I216" s="11" t="str">
        <f>VLOOKUP($A216,'dump '!$A:$AF,14,FALSE)</f>
        <v>Huizen</v>
      </c>
      <c r="J216" s="9">
        <f>VLOOKUP($A216,'dump '!$A:$AF,15,FALSE)</f>
        <v>1</v>
      </c>
      <c r="K216" s="9" t="str">
        <f>VLOOKUP($A216,'dump '!$A:$AF,3,FALSE)</f>
        <v>GFT</v>
      </c>
      <c r="L216" s="9" t="str">
        <f>VLOOKUP($A216,'dump '!$A:$AF,31,FALSE)</f>
        <v>VC</v>
      </c>
      <c r="M216" s="9" t="str">
        <f>VLOOKUP($A216,'containers '!$A:$AA,12,FALSE)</f>
        <v>Bovengronds</v>
      </c>
      <c r="N216" s="9">
        <f>VLOOKUP($A216,'containers '!$A:$AA,14,FALSE)</f>
        <v>20</v>
      </c>
      <c r="O216" s="9">
        <f>VLOOKUP($A216,'containers '!$A:$AA,15,FALSE)</f>
        <v>100</v>
      </c>
      <c r="P216" s="9" t="str">
        <f>VLOOKUP($A216,'containers '!$A:$AA,16,FALSE)</f>
        <v>MCBG242020</v>
      </c>
    </row>
    <row r="217" spans="1:16" x14ac:dyDescent="0.25">
      <c r="A217" s="9" t="s">
        <v>1395</v>
      </c>
      <c r="B217" s="9" t="str">
        <f>VLOOKUP(A217,'dump '!A:C,1,FALSE)</f>
        <v>GFE0087</v>
      </c>
      <c r="C217" s="9" t="str">
        <f>VLOOKUP(A217,'dump '!A:AF,2,FALSE)</f>
        <v>1274NK1303</v>
      </c>
      <c r="D217" s="9">
        <f>VLOOKUP($A217,'dump '!$A:$AF,17,FALSE)</f>
        <v>52.297584533691399</v>
      </c>
      <c r="E217" s="9">
        <f>VLOOKUP($A217,'dump '!$A:$AF,18,FALSE)</f>
        <v>5.2686638832092303</v>
      </c>
      <c r="F217" s="9" t="str">
        <f>VLOOKUP(A217,'dump '!$A:$AF,11,FALSE)</f>
        <v>Draaikom</v>
      </c>
      <c r="G217" s="9" t="str">
        <f>VLOOKUP($A217,'dump '!$A:$AF,12,FALSE)</f>
        <v>13</v>
      </c>
      <c r="H217" s="9" t="str">
        <f>VLOOKUP($A217,'dump '!$A:$AF,13,FALSE)</f>
        <v>1274NK</v>
      </c>
      <c r="I217" s="11" t="str">
        <f>VLOOKUP($A217,'dump '!$A:$AF,14,FALSE)</f>
        <v>Huizen</v>
      </c>
      <c r="J217" s="9">
        <f>VLOOKUP($A217,'dump '!$A:$AF,15,FALSE)</f>
        <v>1</v>
      </c>
      <c r="K217" s="9" t="str">
        <f>VLOOKUP($A217,'dump '!$A:$AF,3,FALSE)</f>
        <v>GFT</v>
      </c>
      <c r="L217" s="9" t="str">
        <f>VLOOKUP($A217,'dump '!$A:$AF,31,FALSE)</f>
        <v>VC</v>
      </c>
      <c r="M217" s="9" t="str">
        <f>VLOOKUP($A217,'containers '!$A:$AA,12,FALSE)</f>
        <v>Bovengronds</v>
      </c>
      <c r="N217" s="9">
        <f>VLOOKUP($A217,'containers '!$A:$AA,14,FALSE)</f>
        <v>20</v>
      </c>
      <c r="O217" s="9">
        <f>VLOOKUP($A217,'containers '!$A:$AA,15,FALSE)</f>
        <v>100</v>
      </c>
      <c r="P217" s="9" t="str">
        <f>VLOOKUP($A217,'containers '!$A:$AA,16,FALSE)</f>
        <v>MCBG242020</v>
      </c>
    </row>
    <row r="218" spans="1:16" x14ac:dyDescent="0.25">
      <c r="A218" s="9" t="s">
        <v>4459</v>
      </c>
      <c r="B218" s="9" t="str">
        <f>VLOOKUP(A218,'dump '!A:C,1,FALSE)</f>
        <v>GFE0088</v>
      </c>
      <c r="C218" s="9" t="str">
        <f>VLOOKUP(A218,'dump '!A:AF,2,FALSE)</f>
        <v>1273SN803</v>
      </c>
      <c r="D218" s="9">
        <f>VLOOKUP($A218,'dump '!$A:$AF,17,FALSE)</f>
        <v>52.306444999999997</v>
      </c>
      <c r="E218" s="9">
        <f>VLOOKUP($A218,'dump '!$A:$AF,18,FALSE)</f>
        <v>5.2562499999999996</v>
      </c>
      <c r="F218" s="9" t="str">
        <f>VLOOKUP(A218,'dump '!$A:$AF,11,FALSE)</f>
        <v>Zomerkade</v>
      </c>
      <c r="G218" s="9" t="str">
        <f>VLOOKUP($A218,'dump '!$A:$AF,12,FALSE)</f>
        <v>8</v>
      </c>
      <c r="H218" s="9" t="str">
        <f>VLOOKUP($A218,'dump '!$A:$AF,13,FALSE)</f>
        <v>1273SN</v>
      </c>
      <c r="I218" s="11" t="str">
        <f>VLOOKUP($A218,'dump '!$A:$AF,14,FALSE)</f>
        <v>Huizen</v>
      </c>
      <c r="J218" s="9">
        <f>VLOOKUP($A218,'dump '!$A:$AF,15,FALSE)</f>
        <v>1</v>
      </c>
      <c r="K218" s="9" t="str">
        <f>VLOOKUP($A218,'dump '!$A:$AF,3,FALSE)</f>
        <v>GFT</v>
      </c>
      <c r="L218" s="9" t="str">
        <f>VLOOKUP($A218,'dump '!$A:$AF,31,FALSE)</f>
        <v>VC</v>
      </c>
      <c r="M218" s="9" t="str">
        <f>VLOOKUP($A218,'containers '!$A:$AA,12,FALSE)</f>
        <v>Bovengronds</v>
      </c>
      <c r="N218" s="9">
        <f>VLOOKUP($A218,'containers '!$A:$AA,14,FALSE)</f>
        <v>20</v>
      </c>
      <c r="O218" s="9">
        <f>VLOOKUP($A218,'containers '!$A:$AA,15,FALSE)</f>
        <v>100</v>
      </c>
      <c r="P218" s="9" t="str">
        <f>VLOOKUP($A218,'containers '!$A:$AA,16,FALSE)</f>
        <v>MCBG242020</v>
      </c>
    </row>
    <row r="219" spans="1:16" x14ac:dyDescent="0.25">
      <c r="A219" s="9" t="s">
        <v>4266</v>
      </c>
      <c r="B219" s="9" t="str">
        <f>VLOOKUP(A219,'dump '!A:C,1,FALSE)</f>
        <v>GFE0089</v>
      </c>
      <c r="C219" s="9" t="str">
        <f>VLOOKUP(A219,'dump '!A:AF,2,FALSE)</f>
        <v>1274RT23002</v>
      </c>
      <c r="D219" s="9">
        <f>VLOOKUP($A219,'dump '!$A:$AF,17,FALSE)</f>
        <v>52.296249000000003</v>
      </c>
      <c r="E219" s="9">
        <f>VLOOKUP($A219,'dump '!$A:$AF,18,FALSE)</f>
        <v>5.2695350646972701</v>
      </c>
      <c r="F219" s="9" t="str">
        <f>VLOOKUP(A219,'dump '!$A:$AF,11,FALSE)</f>
        <v>Bovenmaatweg</v>
      </c>
      <c r="G219" s="9" t="str">
        <f>VLOOKUP($A219,'dump '!$A:$AF,12,FALSE)</f>
        <v>230</v>
      </c>
      <c r="H219" s="9" t="str">
        <f>VLOOKUP($A219,'dump '!$A:$AF,13,FALSE)</f>
        <v>1274RT</v>
      </c>
      <c r="I219" s="11" t="str">
        <f>VLOOKUP($A219,'dump '!$A:$AF,14,FALSE)</f>
        <v>Huizen</v>
      </c>
      <c r="J219" s="9">
        <f>VLOOKUP($A219,'dump '!$A:$AF,15,FALSE)</f>
        <v>1</v>
      </c>
      <c r="K219" s="9" t="str">
        <f>VLOOKUP($A219,'dump '!$A:$AF,3,FALSE)</f>
        <v>GFT</v>
      </c>
      <c r="L219" s="9" t="str">
        <f>VLOOKUP($A219,'dump '!$A:$AF,31,FALSE)</f>
        <v>VC</v>
      </c>
      <c r="M219" s="9" t="str">
        <f>VLOOKUP($A219,'containers '!$A:$AA,12,FALSE)</f>
        <v>Bovengronds</v>
      </c>
      <c r="N219" s="9">
        <f>VLOOKUP($A219,'containers '!$A:$AA,14,FALSE)</f>
        <v>20</v>
      </c>
      <c r="O219" s="9">
        <f>VLOOKUP($A219,'containers '!$A:$AA,15,FALSE)</f>
        <v>100</v>
      </c>
      <c r="P219" s="9" t="str">
        <f>VLOOKUP($A219,'containers '!$A:$AA,16,FALSE)</f>
        <v>MCBG242020</v>
      </c>
    </row>
    <row r="220" spans="1:16" x14ac:dyDescent="0.25">
      <c r="A220" s="9" t="s">
        <v>4457</v>
      </c>
      <c r="B220" s="9" t="str">
        <f>VLOOKUP(A220,'dump '!A:C,1,FALSE)</f>
        <v>GFE0090</v>
      </c>
      <c r="C220" s="9" t="str">
        <f>VLOOKUP(A220,'dump '!A:AF,2,FALSE)</f>
        <v>1274RT23003</v>
      </c>
      <c r="D220" s="9">
        <f>VLOOKUP($A220,'dump '!$A:$AF,17,FALSE)</f>
        <v>52.296249000000003</v>
      </c>
      <c r="E220" s="9">
        <f>VLOOKUP($A220,'dump '!$A:$AF,18,FALSE)</f>
        <v>5.2695350000000003</v>
      </c>
      <c r="F220" s="9" t="str">
        <f>VLOOKUP(A220,'dump '!$A:$AF,11,FALSE)</f>
        <v>Bovenmaatweg</v>
      </c>
      <c r="G220" s="9" t="str">
        <f>VLOOKUP($A220,'dump '!$A:$AF,12,FALSE)</f>
        <v>230</v>
      </c>
      <c r="H220" s="9" t="str">
        <f>VLOOKUP($A220,'dump '!$A:$AF,13,FALSE)</f>
        <v>1274RT</v>
      </c>
      <c r="I220" s="11" t="str">
        <f>VLOOKUP($A220,'dump '!$A:$AF,14,FALSE)</f>
        <v>Huizen</v>
      </c>
      <c r="J220" s="9">
        <f>VLOOKUP($A220,'dump '!$A:$AF,15,FALSE)</f>
        <v>1</v>
      </c>
      <c r="K220" s="9" t="str">
        <f>VLOOKUP($A220,'dump '!$A:$AF,3,FALSE)</f>
        <v>GFT</v>
      </c>
      <c r="L220" s="9" t="str">
        <f>VLOOKUP($A220,'dump '!$A:$AF,31,FALSE)</f>
        <v>VC</v>
      </c>
      <c r="M220" s="9" t="str">
        <f>VLOOKUP($A220,'containers '!$A:$AA,12,FALSE)</f>
        <v>Bovengronds</v>
      </c>
      <c r="N220" s="9">
        <f>VLOOKUP($A220,'containers '!$A:$AA,14,FALSE)</f>
        <v>20</v>
      </c>
      <c r="O220" s="9">
        <f>VLOOKUP($A220,'containers '!$A:$AA,15,FALSE)</f>
        <v>100</v>
      </c>
      <c r="P220" s="9" t="str">
        <f>VLOOKUP($A220,'containers '!$A:$AA,16,FALSE)</f>
        <v>MCBG242020</v>
      </c>
    </row>
    <row r="221" spans="1:16" x14ac:dyDescent="0.25">
      <c r="A221" s="9" t="s">
        <v>4030</v>
      </c>
      <c r="B221" s="9" t="str">
        <f>VLOOKUP(A221,'dump '!A:C,1,FALSE)</f>
        <v>GFE0091</v>
      </c>
      <c r="C221" s="9" t="str">
        <f>VLOOKUP(A221,'dump '!A:AF,2,FALSE)</f>
        <v>1274RR17802</v>
      </c>
      <c r="D221" s="9">
        <f>VLOOKUP($A221,'dump '!$A:$AF,17,FALSE)</f>
        <v>52.295444000000003</v>
      </c>
      <c r="E221" s="9">
        <f>VLOOKUP($A221,'dump '!$A:$AF,18,FALSE)</f>
        <v>5.2683989999999996</v>
      </c>
      <c r="F221" s="9" t="str">
        <f>VLOOKUP(A221,'dump '!$A:$AF,11,FALSE)</f>
        <v>Bovenmaatweg</v>
      </c>
      <c r="G221" s="9" t="str">
        <f>VLOOKUP($A221,'dump '!$A:$AF,12,FALSE)</f>
        <v>178</v>
      </c>
      <c r="H221" s="9" t="str">
        <f>VLOOKUP($A221,'dump '!$A:$AF,13,FALSE)</f>
        <v>1274RR</v>
      </c>
      <c r="I221" s="11" t="str">
        <f>VLOOKUP($A221,'dump '!$A:$AF,14,FALSE)</f>
        <v>Huizen</v>
      </c>
      <c r="J221" s="9">
        <f>VLOOKUP($A221,'dump '!$A:$AF,15,FALSE)</f>
        <v>1</v>
      </c>
      <c r="K221" s="9" t="str">
        <f>VLOOKUP($A221,'dump '!$A:$AF,3,FALSE)</f>
        <v>GFT</v>
      </c>
      <c r="L221" s="9" t="str">
        <f>VLOOKUP($A221,'dump '!$A:$AF,31,FALSE)</f>
        <v>VC</v>
      </c>
      <c r="M221" s="9" t="str">
        <f>VLOOKUP($A221,'containers '!$A:$AA,12,FALSE)</f>
        <v>Bovengronds</v>
      </c>
      <c r="N221" s="9">
        <f>VLOOKUP($A221,'containers '!$A:$AA,14,FALSE)</f>
        <v>20</v>
      </c>
      <c r="O221" s="9">
        <f>VLOOKUP($A221,'containers '!$A:$AA,15,FALSE)</f>
        <v>100</v>
      </c>
      <c r="P221" s="9" t="str">
        <f>VLOOKUP($A221,'containers '!$A:$AA,16,FALSE)</f>
        <v>MCBG242020</v>
      </c>
    </row>
    <row r="222" spans="1:16" x14ac:dyDescent="0.25">
      <c r="A222" s="9" t="s">
        <v>4034</v>
      </c>
      <c r="B222" s="9" t="str">
        <f>VLOOKUP(A222,'dump '!A:C,1,FALSE)</f>
        <v>GFE0092</v>
      </c>
      <c r="C222" s="9" t="str">
        <f>VLOOKUP(A222,'dump '!A:AF,2,FALSE)</f>
        <v>1274RR17803</v>
      </c>
      <c r="D222" s="9">
        <f>VLOOKUP($A222,'dump '!$A:$AF,17,FALSE)</f>
        <v>52.295444488525398</v>
      </c>
      <c r="E222" s="9">
        <f>VLOOKUP($A222,'dump '!$A:$AF,18,FALSE)</f>
        <v>5.2683987617492702</v>
      </c>
      <c r="F222" s="9" t="str">
        <f>VLOOKUP(A222,'dump '!$A:$AF,11,FALSE)</f>
        <v>Bovenmaatweg</v>
      </c>
      <c r="G222" s="9" t="str">
        <f>VLOOKUP($A222,'dump '!$A:$AF,12,FALSE)</f>
        <v>178</v>
      </c>
      <c r="H222" s="9" t="str">
        <f>VLOOKUP($A222,'dump '!$A:$AF,13,FALSE)</f>
        <v>1274RR</v>
      </c>
      <c r="I222" s="11" t="str">
        <f>VLOOKUP($A222,'dump '!$A:$AF,14,FALSE)</f>
        <v>Huizen</v>
      </c>
      <c r="J222" s="9">
        <f>VLOOKUP($A222,'dump '!$A:$AF,15,FALSE)</f>
        <v>1</v>
      </c>
      <c r="K222" s="9" t="str">
        <f>VLOOKUP($A222,'dump '!$A:$AF,3,FALSE)</f>
        <v>GFT</v>
      </c>
      <c r="L222" s="9" t="str">
        <f>VLOOKUP($A222,'dump '!$A:$AF,31,FALSE)</f>
        <v>VC</v>
      </c>
      <c r="M222" s="9" t="str">
        <f>VLOOKUP($A222,'containers '!$A:$AA,12,FALSE)</f>
        <v>Bovengronds</v>
      </c>
      <c r="N222" s="9">
        <f>VLOOKUP($A222,'containers '!$A:$AA,14,FALSE)</f>
        <v>20</v>
      </c>
      <c r="O222" s="9">
        <f>VLOOKUP($A222,'containers '!$A:$AA,15,FALSE)</f>
        <v>100</v>
      </c>
      <c r="P222" s="9" t="str">
        <f>VLOOKUP($A222,'containers '!$A:$AA,16,FALSE)</f>
        <v>MCBG242020</v>
      </c>
    </row>
    <row r="223" spans="1:16" x14ac:dyDescent="0.25">
      <c r="A223" s="9" t="s">
        <v>4453</v>
      </c>
      <c r="B223" s="9" t="str">
        <f>VLOOKUP(A223,'dump '!A:C,1,FALSE)</f>
        <v>GFE0093</v>
      </c>
      <c r="C223" s="9" t="str">
        <f>VLOOKUP(A223,'dump '!A:AF,2,FALSE)</f>
        <v>1274RR17804</v>
      </c>
      <c r="D223" s="9">
        <f>VLOOKUP($A223,'dump '!$A:$AF,17,FALSE)</f>
        <v>52.295444000000003</v>
      </c>
      <c r="E223" s="9">
        <f>VLOOKUP($A223,'dump '!$A:$AF,18,FALSE)</f>
        <v>5.2683989999999996</v>
      </c>
      <c r="F223" s="9" t="str">
        <f>VLOOKUP(A223,'dump '!$A:$AF,11,FALSE)</f>
        <v>Bovenmaatweg</v>
      </c>
      <c r="G223" s="9" t="str">
        <f>VLOOKUP($A223,'dump '!$A:$AF,12,FALSE)</f>
        <v>178</v>
      </c>
      <c r="H223" s="9" t="str">
        <f>VLOOKUP($A223,'dump '!$A:$AF,13,FALSE)</f>
        <v>1274RR</v>
      </c>
      <c r="I223" s="11" t="str">
        <f>VLOOKUP($A223,'dump '!$A:$AF,14,FALSE)</f>
        <v>Huizen</v>
      </c>
      <c r="J223" s="9">
        <f>VLOOKUP($A223,'dump '!$A:$AF,15,FALSE)</f>
        <v>1</v>
      </c>
      <c r="K223" s="9" t="str">
        <f>VLOOKUP($A223,'dump '!$A:$AF,3,FALSE)</f>
        <v>GFT</v>
      </c>
      <c r="L223" s="9" t="str">
        <f>VLOOKUP($A223,'dump '!$A:$AF,31,FALSE)</f>
        <v>VC</v>
      </c>
      <c r="M223" s="9" t="str">
        <f>VLOOKUP($A223,'containers '!$A:$AA,12,FALSE)</f>
        <v>Bovengronds</v>
      </c>
      <c r="N223" s="9">
        <f>VLOOKUP($A223,'containers '!$A:$AA,14,FALSE)</f>
        <v>20</v>
      </c>
      <c r="O223" s="9">
        <f>VLOOKUP($A223,'containers '!$A:$AA,15,FALSE)</f>
        <v>100</v>
      </c>
      <c r="P223" s="9" t="str">
        <f>VLOOKUP($A223,'containers '!$A:$AA,16,FALSE)</f>
        <v>MCBG242020</v>
      </c>
    </row>
    <row r="224" spans="1:16" x14ac:dyDescent="0.25">
      <c r="A224" s="9" t="s">
        <v>4032</v>
      </c>
      <c r="B224" s="9" t="str">
        <f>VLOOKUP(A224,'dump '!A:C,1,FALSE)</f>
        <v>GFE0094</v>
      </c>
      <c r="C224" s="9" t="str">
        <f>VLOOKUP(A224,'dump '!A:AF,2,FALSE)</f>
        <v>1274RN9602</v>
      </c>
      <c r="D224" s="9">
        <f>VLOOKUP($A224,'dump '!$A:$AF,17,FALSE)</f>
        <v>52.294494999999998</v>
      </c>
      <c r="E224" s="9">
        <f>VLOOKUP($A224,'dump '!$A:$AF,18,FALSE)</f>
        <v>5.2672790000000003</v>
      </c>
      <c r="F224" s="9" t="str">
        <f>VLOOKUP(A224,'dump '!$A:$AF,11,FALSE)</f>
        <v>Bovenmaatweg</v>
      </c>
      <c r="G224" s="9" t="str">
        <f>VLOOKUP($A224,'dump '!$A:$AF,12,FALSE)</f>
        <v>96</v>
      </c>
      <c r="H224" s="9" t="str">
        <f>VLOOKUP($A224,'dump '!$A:$AF,13,FALSE)</f>
        <v>1274RN</v>
      </c>
      <c r="I224" s="11" t="str">
        <f>VLOOKUP($A224,'dump '!$A:$AF,14,FALSE)</f>
        <v>Huizen</v>
      </c>
      <c r="J224" s="9">
        <f>VLOOKUP($A224,'dump '!$A:$AF,15,FALSE)</f>
        <v>1</v>
      </c>
      <c r="K224" s="9" t="str">
        <f>VLOOKUP($A224,'dump '!$A:$AF,3,FALSE)</f>
        <v>GFT</v>
      </c>
      <c r="L224" s="9" t="str">
        <f>VLOOKUP($A224,'dump '!$A:$AF,31,FALSE)</f>
        <v>VC</v>
      </c>
      <c r="M224" s="9" t="str">
        <f>VLOOKUP($A224,'containers '!$A:$AA,12,FALSE)</f>
        <v>Bovengronds</v>
      </c>
      <c r="N224" s="9">
        <f>VLOOKUP($A224,'containers '!$A:$AA,14,FALSE)</f>
        <v>20</v>
      </c>
      <c r="O224" s="9">
        <f>VLOOKUP($A224,'containers '!$A:$AA,15,FALSE)</f>
        <v>100</v>
      </c>
      <c r="P224" s="9" t="str">
        <f>VLOOKUP($A224,'containers '!$A:$AA,16,FALSE)</f>
        <v>MCBG242020</v>
      </c>
    </row>
    <row r="225" spans="1:16" x14ac:dyDescent="0.25">
      <c r="A225" s="9" t="s">
        <v>1342</v>
      </c>
      <c r="B225" s="9" t="str">
        <f>VLOOKUP(A225,'dump '!A:C,1,FALSE)</f>
        <v>GFE0095</v>
      </c>
      <c r="C225" s="9" t="str">
        <f>VLOOKUP(A225,'dump '!A:AF,2,FALSE)</f>
        <v>1275DM2403</v>
      </c>
      <c r="D225" s="9">
        <f>VLOOKUP($A225,'dump '!$A:$AF,17,FALSE)</f>
        <v>52.292141000000001</v>
      </c>
      <c r="E225" s="9">
        <f>VLOOKUP($A225,'dump '!$A:$AF,18,FALSE)</f>
        <v>5.2627439999999996</v>
      </c>
      <c r="F225" s="9" t="str">
        <f>VLOOKUP(A225,'dump '!$A:$AF,11,FALSE)</f>
        <v>Brederode</v>
      </c>
      <c r="G225" s="9" t="str">
        <f>VLOOKUP($A225,'dump '!$A:$AF,12,FALSE)</f>
        <v>24</v>
      </c>
      <c r="H225" s="9" t="str">
        <f>VLOOKUP($A225,'dump '!$A:$AF,13,FALSE)</f>
        <v>1275DM</v>
      </c>
      <c r="I225" s="11" t="str">
        <f>VLOOKUP($A225,'dump '!$A:$AF,14,FALSE)</f>
        <v>Huizen</v>
      </c>
      <c r="J225" s="9">
        <f>VLOOKUP($A225,'dump '!$A:$AF,15,FALSE)</f>
        <v>1</v>
      </c>
      <c r="K225" s="9" t="str">
        <f>VLOOKUP($A225,'dump '!$A:$AF,3,FALSE)</f>
        <v>GFT</v>
      </c>
      <c r="L225" s="9" t="str">
        <f>VLOOKUP($A225,'dump '!$A:$AF,31,FALSE)</f>
        <v>VC</v>
      </c>
      <c r="M225" s="9" t="str">
        <f>VLOOKUP($A225,'containers '!$A:$AA,12,FALSE)</f>
        <v>Bovengronds</v>
      </c>
      <c r="N225" s="9">
        <f>VLOOKUP($A225,'containers '!$A:$AA,14,FALSE)</f>
        <v>20</v>
      </c>
      <c r="O225" s="9">
        <f>VLOOKUP($A225,'containers '!$A:$AA,15,FALSE)</f>
        <v>100</v>
      </c>
      <c r="P225" s="9" t="str">
        <f>VLOOKUP($A225,'containers '!$A:$AA,16,FALSE)</f>
        <v>MCBG242020</v>
      </c>
    </row>
    <row r="226" spans="1:16" x14ac:dyDescent="0.25">
      <c r="A226" s="9" t="s">
        <v>507</v>
      </c>
      <c r="B226" s="9" t="str">
        <f>VLOOKUP(A226,'dump '!A:C,1,FALSE)</f>
        <v>GFE0096</v>
      </c>
      <c r="C226" s="9" t="str">
        <f>VLOOKUP(A226,'dump '!A:AF,2,FALSE)</f>
        <v>1275AR5903</v>
      </c>
      <c r="D226" s="9">
        <f>VLOOKUP($A226,'dump '!$A:$AF,17,FALSE)</f>
        <v>52.290248870849602</v>
      </c>
      <c r="E226" s="9">
        <f>VLOOKUP($A226,'dump '!$A:$AF,18,FALSE)</f>
        <v>5.2643980979919398</v>
      </c>
      <c r="F226" s="9" t="str">
        <f>VLOOKUP(A226,'dump '!$A:$AF,11,FALSE)</f>
        <v>Zeelt</v>
      </c>
      <c r="G226" s="9" t="str">
        <f>VLOOKUP($A226,'dump '!$A:$AF,12,FALSE)</f>
        <v>59</v>
      </c>
      <c r="H226" s="9" t="str">
        <f>VLOOKUP($A226,'dump '!$A:$AF,13,FALSE)</f>
        <v>1275AR</v>
      </c>
      <c r="I226" s="11" t="str">
        <f>VLOOKUP($A226,'dump '!$A:$AF,14,FALSE)</f>
        <v>Huizen</v>
      </c>
      <c r="J226" s="9">
        <f>VLOOKUP($A226,'dump '!$A:$AF,15,FALSE)</f>
        <v>1</v>
      </c>
      <c r="K226" s="9" t="str">
        <f>VLOOKUP($A226,'dump '!$A:$AF,3,FALSE)</f>
        <v>GFT</v>
      </c>
      <c r="L226" s="9" t="str">
        <f>VLOOKUP($A226,'dump '!$A:$AF,31,FALSE)</f>
        <v>VC</v>
      </c>
      <c r="M226" s="9" t="str">
        <f>VLOOKUP($A226,'containers '!$A:$AA,12,FALSE)</f>
        <v>Bovengronds</v>
      </c>
      <c r="N226" s="9">
        <f>VLOOKUP($A226,'containers '!$A:$AA,14,FALSE)</f>
        <v>20</v>
      </c>
      <c r="O226" s="9">
        <f>VLOOKUP($A226,'containers '!$A:$AA,15,FALSE)</f>
        <v>100</v>
      </c>
      <c r="P226" s="9" t="str">
        <f>VLOOKUP($A226,'containers '!$A:$AA,16,FALSE)</f>
        <v>MCBG242020</v>
      </c>
    </row>
    <row r="227" spans="1:16" x14ac:dyDescent="0.25">
      <c r="A227" s="9" t="s">
        <v>1347</v>
      </c>
      <c r="B227" s="9" t="str">
        <f>VLOOKUP(A227,'dump '!A:C,1,FALSE)</f>
        <v>GFE0097</v>
      </c>
      <c r="C227" s="9" t="str">
        <f>VLOOKUP(A227,'dump '!A:AF,2,FALSE)</f>
        <v>1275AR5904</v>
      </c>
      <c r="D227" s="9">
        <f>VLOOKUP($A227,'dump '!$A:$AF,17,FALSE)</f>
        <v>52.290248870849602</v>
      </c>
      <c r="E227" s="9">
        <f>VLOOKUP($A227,'dump '!$A:$AF,18,FALSE)</f>
        <v>5.2643980979919398</v>
      </c>
      <c r="F227" s="9" t="str">
        <f>VLOOKUP(A227,'dump '!$A:$AF,11,FALSE)</f>
        <v>Zeelt</v>
      </c>
      <c r="G227" s="9" t="str">
        <f>VLOOKUP($A227,'dump '!$A:$AF,12,FALSE)</f>
        <v>59</v>
      </c>
      <c r="H227" s="9" t="str">
        <f>VLOOKUP($A227,'dump '!$A:$AF,13,FALSE)</f>
        <v>1275AR</v>
      </c>
      <c r="I227" s="11" t="str">
        <f>VLOOKUP($A227,'dump '!$A:$AF,14,FALSE)</f>
        <v>Huizen</v>
      </c>
      <c r="J227" s="9">
        <f>VLOOKUP($A227,'dump '!$A:$AF,15,FALSE)</f>
        <v>1</v>
      </c>
      <c r="K227" s="9" t="str">
        <f>VLOOKUP($A227,'dump '!$A:$AF,3,FALSE)</f>
        <v>GFT</v>
      </c>
      <c r="L227" s="9" t="str">
        <f>VLOOKUP($A227,'dump '!$A:$AF,31,FALSE)</f>
        <v>VC</v>
      </c>
      <c r="M227" s="9" t="str">
        <f>VLOOKUP($A227,'containers '!$A:$AA,12,FALSE)</f>
        <v>Bovengronds</v>
      </c>
      <c r="N227" s="9">
        <f>VLOOKUP($A227,'containers '!$A:$AA,14,FALSE)</f>
        <v>20</v>
      </c>
      <c r="O227" s="9">
        <f>VLOOKUP($A227,'containers '!$A:$AA,15,FALSE)</f>
        <v>100</v>
      </c>
      <c r="P227" s="9" t="str">
        <f>VLOOKUP($A227,'containers '!$A:$AA,16,FALSE)</f>
        <v>MCBG242020</v>
      </c>
    </row>
    <row r="228" spans="1:16" x14ac:dyDescent="0.25">
      <c r="A228" s="9" t="s">
        <v>429</v>
      </c>
      <c r="B228" s="9" t="str">
        <f>VLOOKUP(A228,'dump '!A:C,1,FALSE)</f>
        <v>GFE0098</v>
      </c>
      <c r="C228" s="9" t="str">
        <f>VLOOKUP(A228,'dump '!A:AF,2,FALSE)</f>
        <v>1275AJ4503</v>
      </c>
      <c r="D228" s="9">
        <f>VLOOKUP($A228,'dump '!$A:$AF,17,FALSE)</f>
        <v>52.291439056396499</v>
      </c>
      <c r="E228" s="9">
        <f>VLOOKUP($A228,'dump '!$A:$AF,18,FALSE)</f>
        <v>5.2647647857665998</v>
      </c>
      <c r="F228" s="9" t="str">
        <f>VLOOKUP(A228,'dump '!$A:$AF,11,FALSE)</f>
        <v>Brasem</v>
      </c>
      <c r="G228" s="9" t="str">
        <f>VLOOKUP($A228,'dump '!$A:$AF,12,FALSE)</f>
        <v>45</v>
      </c>
      <c r="H228" s="9" t="str">
        <f>VLOOKUP($A228,'dump '!$A:$AF,13,FALSE)</f>
        <v>1275AJ</v>
      </c>
      <c r="I228" s="11" t="str">
        <f>VLOOKUP($A228,'dump '!$A:$AF,14,FALSE)</f>
        <v>Huizen</v>
      </c>
      <c r="J228" s="9">
        <f>VLOOKUP($A228,'dump '!$A:$AF,15,FALSE)</f>
        <v>1</v>
      </c>
      <c r="K228" s="9" t="str">
        <f>VLOOKUP($A228,'dump '!$A:$AF,3,FALSE)</f>
        <v>GFT</v>
      </c>
      <c r="L228" s="9" t="str">
        <f>VLOOKUP($A228,'dump '!$A:$AF,31,FALSE)</f>
        <v>VC</v>
      </c>
      <c r="M228" s="9" t="str">
        <f>VLOOKUP($A228,'containers '!$A:$AA,12,FALSE)</f>
        <v>Bovengronds</v>
      </c>
      <c r="N228" s="9">
        <f>VLOOKUP($A228,'containers '!$A:$AA,14,FALSE)</f>
        <v>20</v>
      </c>
      <c r="O228" s="9">
        <f>VLOOKUP($A228,'containers '!$A:$AA,15,FALSE)</f>
        <v>100</v>
      </c>
      <c r="P228" s="9" t="str">
        <f>VLOOKUP($A228,'containers '!$A:$AA,16,FALSE)</f>
        <v>MCBG242020</v>
      </c>
    </row>
    <row r="229" spans="1:16" x14ac:dyDescent="0.25">
      <c r="A229" s="9" t="s">
        <v>520</v>
      </c>
      <c r="B229" s="9" t="str">
        <f>VLOOKUP(A229,'dump '!A:C,1,FALSE)</f>
        <v>GFE0099</v>
      </c>
      <c r="C229" s="9" t="str">
        <f>VLOOKUP(A229,'dump '!A:AF,2,FALSE)</f>
        <v>1271TA1803</v>
      </c>
      <c r="D229" s="9">
        <f>VLOOKUP($A229,'dump '!$A:$AF,17,FALSE)</f>
        <v>52.297794342041001</v>
      </c>
      <c r="E229" s="9">
        <f>VLOOKUP($A229,'dump '!$A:$AF,18,FALSE)</f>
        <v>5.2287511825561497</v>
      </c>
      <c r="F229" s="9" t="str">
        <f>VLOOKUP(A229,'dump '!$A:$AF,11,FALSE)</f>
        <v>Trompstraat</v>
      </c>
      <c r="G229" s="9" t="str">
        <f>VLOOKUP($A229,'dump '!$A:$AF,12,FALSE)</f>
        <v>18</v>
      </c>
      <c r="H229" s="9" t="str">
        <f>VLOOKUP($A229,'dump '!$A:$AF,13,FALSE)</f>
        <v>1271TA</v>
      </c>
      <c r="I229" s="11" t="str">
        <f>VLOOKUP($A229,'dump '!$A:$AF,14,FALSE)</f>
        <v>Huizen</v>
      </c>
      <c r="J229" s="9">
        <f>VLOOKUP($A229,'dump '!$A:$AF,15,FALSE)</f>
        <v>1</v>
      </c>
      <c r="K229" s="9" t="str">
        <f>VLOOKUP($A229,'dump '!$A:$AF,3,FALSE)</f>
        <v>GFT</v>
      </c>
      <c r="L229" s="9" t="str">
        <f>VLOOKUP($A229,'dump '!$A:$AF,31,FALSE)</f>
        <v>VC</v>
      </c>
      <c r="M229" s="9" t="str">
        <f>VLOOKUP($A229,'containers '!$A:$AA,12,FALSE)</f>
        <v>Bovengronds</v>
      </c>
      <c r="N229" s="9">
        <f>VLOOKUP($A229,'containers '!$A:$AA,14,FALSE)</f>
        <v>20</v>
      </c>
      <c r="O229" s="9">
        <f>VLOOKUP($A229,'containers '!$A:$AA,15,FALSE)</f>
        <v>100</v>
      </c>
      <c r="P229" s="9" t="str">
        <f>VLOOKUP($A229,'containers '!$A:$AA,16,FALSE)</f>
        <v>MCBG242020</v>
      </c>
    </row>
    <row r="230" spans="1:16" x14ac:dyDescent="0.25">
      <c r="A230" s="9" t="s">
        <v>689</v>
      </c>
      <c r="B230" s="9" t="str">
        <f>VLOOKUP(A230,'dump '!A:C,1,FALSE)</f>
        <v>GFE0100</v>
      </c>
      <c r="C230" s="9" t="str">
        <f>VLOOKUP(A230,'dump '!A:AF,2,FALSE)</f>
        <v>1271TG6203</v>
      </c>
      <c r="D230" s="9">
        <f>VLOOKUP($A230,'dump '!$A:$AF,17,FALSE)</f>
        <v>52.299659729003899</v>
      </c>
      <c r="E230" s="9">
        <f>VLOOKUP($A230,'dump '!$A:$AF,18,FALSE)</f>
        <v>5.2398781776428196</v>
      </c>
      <c r="F230" s="9" t="str">
        <f>VLOOKUP(A230,'dump '!$A:$AF,11,FALSE)</f>
        <v>Melkweg</v>
      </c>
      <c r="G230" s="9" t="str">
        <f>VLOOKUP($A230,'dump '!$A:$AF,12,FALSE)</f>
        <v>62</v>
      </c>
      <c r="H230" s="9" t="str">
        <f>VLOOKUP($A230,'dump '!$A:$AF,13,FALSE)</f>
        <v>1271TG</v>
      </c>
      <c r="I230" s="11" t="str">
        <f>VLOOKUP($A230,'dump '!$A:$AF,14,FALSE)</f>
        <v>Huizen</v>
      </c>
      <c r="J230" s="9">
        <f>VLOOKUP($A230,'dump '!$A:$AF,15,FALSE)</f>
        <v>1</v>
      </c>
      <c r="K230" s="9" t="str">
        <f>VLOOKUP($A230,'dump '!$A:$AF,3,FALSE)</f>
        <v>GFT</v>
      </c>
      <c r="L230" s="9" t="str">
        <f>VLOOKUP($A230,'dump '!$A:$AF,31,FALSE)</f>
        <v>VC</v>
      </c>
      <c r="M230" s="9" t="str">
        <f>VLOOKUP($A230,'containers '!$A:$AA,12,FALSE)</f>
        <v>Bovengronds</v>
      </c>
      <c r="N230" s="9">
        <f>VLOOKUP($A230,'containers '!$A:$AA,14,FALSE)</f>
        <v>20</v>
      </c>
      <c r="O230" s="9">
        <f>VLOOKUP($A230,'containers '!$A:$AA,15,FALSE)</f>
        <v>100</v>
      </c>
      <c r="P230" s="9" t="str">
        <f>VLOOKUP($A230,'containers '!$A:$AA,16,FALSE)</f>
        <v>MCBG242020</v>
      </c>
    </row>
    <row r="231" spans="1:16" x14ac:dyDescent="0.25">
      <c r="A231" s="9" t="s">
        <v>4190</v>
      </c>
      <c r="B231" s="9" t="str">
        <f>VLOOKUP(A231,'dump '!A:C,1,FALSE)</f>
        <v>GFE0101</v>
      </c>
      <c r="C231" s="9" t="str">
        <f>VLOOKUP(A231,'dump '!A:AF,2,FALSE)</f>
        <v>1406PX8006</v>
      </c>
      <c r="D231" s="9">
        <f>VLOOKUP($A231,'dump '!$A:$AF,17,FALSE)</f>
        <v>52.272491455078097</v>
      </c>
      <c r="E231" s="9">
        <f>VLOOKUP($A231,'dump '!$A:$AF,18,FALSE)</f>
        <v>5.1599869728088397</v>
      </c>
      <c r="F231" s="9" t="str">
        <f>VLOOKUP(A231,'dump '!$A:$AF,11,FALSE)</f>
        <v>Cacaostraat</v>
      </c>
      <c r="G231" s="9" t="str">
        <f>VLOOKUP($A231,'dump '!$A:$AF,12,FALSE)</f>
        <v>80</v>
      </c>
      <c r="H231" s="9" t="str">
        <f>VLOOKUP($A231,'dump '!$A:$AF,13,FALSE)</f>
        <v>1406PX</v>
      </c>
      <c r="I231" s="11" t="str">
        <f>VLOOKUP($A231,'dump '!$A:$AF,14,FALSE)</f>
        <v>Bussum</v>
      </c>
      <c r="J231" s="9">
        <f>VLOOKUP($A231,'dump '!$A:$AF,15,FALSE)</f>
        <v>1</v>
      </c>
      <c r="K231" s="9" t="str">
        <f>VLOOKUP($A231,'dump '!$A:$AF,3,FALSE)</f>
        <v>GFT</v>
      </c>
      <c r="L231" s="9" t="str">
        <f>VLOOKUP($A231,'dump '!$A:$AF,31,FALSE)</f>
        <v>VC</v>
      </c>
      <c r="M231" s="9" t="str">
        <f>VLOOKUP($A231,'containers '!$A:$AA,12,FALSE)</f>
        <v>Bovengronds</v>
      </c>
      <c r="N231" s="9">
        <f>VLOOKUP($A231,'containers '!$A:$AA,14,FALSE)</f>
        <v>20</v>
      </c>
      <c r="O231" s="9">
        <f>VLOOKUP($A231,'containers '!$A:$AA,15,FALSE)</f>
        <v>100</v>
      </c>
      <c r="P231" s="9" t="str">
        <f>VLOOKUP($A231,'containers '!$A:$AA,16,FALSE)</f>
        <v>MCBG242020</v>
      </c>
    </row>
    <row r="232" spans="1:16" x14ac:dyDescent="0.25">
      <c r="A232" s="9" t="s">
        <v>4613</v>
      </c>
      <c r="B232" s="9" t="str">
        <f>VLOOKUP(A232,'dump '!A:C,1,FALSE)</f>
        <v>GFE0102</v>
      </c>
      <c r="C232" s="9" t="str">
        <f>VLOOKUP(A232,'dump '!A:AF,2,FALSE)</f>
        <v>1215PS3104</v>
      </c>
      <c r="D232" s="9">
        <f>VLOOKUP($A232,'dump '!$A:$AF,17,FALSE)</f>
        <v>52.2099418640137</v>
      </c>
      <c r="E232" s="9">
        <f>VLOOKUP($A232,'dump '!$A:$AF,18,FALSE)</f>
        <v>5.1508498191833496</v>
      </c>
      <c r="F232" s="9" t="str">
        <f>VLOOKUP(A232,'dump '!$A:$AF,11,FALSE)</f>
        <v>Sweerslaan</v>
      </c>
      <c r="G232" s="9" t="str">
        <f>VLOOKUP($A232,'dump '!$A:$AF,12,FALSE)</f>
        <v>31</v>
      </c>
      <c r="H232" s="9" t="str">
        <f>VLOOKUP($A232,'dump '!$A:$AF,13,FALSE)</f>
        <v>1215PS</v>
      </c>
      <c r="I232" s="11" t="str">
        <f>VLOOKUP($A232,'dump '!$A:$AF,14,FALSE)</f>
        <v>Hilversum</v>
      </c>
      <c r="J232" s="9">
        <f>VLOOKUP($A232,'dump '!$A:$AF,15,FALSE)</f>
        <v>1</v>
      </c>
      <c r="K232" s="9" t="str">
        <f>VLOOKUP($A232,'dump '!$A:$AF,3,FALSE)</f>
        <v>GFT</v>
      </c>
      <c r="L232" s="9" t="str">
        <f>VLOOKUP($A232,'dump '!$A:$AF,31,FALSE)</f>
        <v>VC</v>
      </c>
      <c r="M232" s="9" t="str">
        <f>VLOOKUP($A232,'containers '!$A:$AA,12,FALSE)</f>
        <v>Bovengronds</v>
      </c>
      <c r="N232" s="9">
        <f>VLOOKUP($A232,'containers '!$A:$AA,14,FALSE)</f>
        <v>20</v>
      </c>
      <c r="O232" s="9">
        <f>VLOOKUP($A232,'containers '!$A:$AA,15,FALSE)</f>
        <v>100</v>
      </c>
      <c r="P232" s="9" t="str">
        <f>VLOOKUP($A232,'containers '!$A:$AA,16,FALSE)</f>
        <v>MCBG242020</v>
      </c>
    </row>
    <row r="233" spans="1:16" x14ac:dyDescent="0.25">
      <c r="A233" s="9" t="s">
        <v>4279</v>
      </c>
      <c r="B233" s="9" t="str">
        <f>VLOOKUP(A233,'dump '!A:C,1,FALSE)</f>
        <v>GFE0103</v>
      </c>
      <c r="C233" s="9" t="str">
        <f>VLOOKUP(A233,'dump '!A:AF,2,FALSE)</f>
        <v>1215PV103</v>
      </c>
      <c r="D233" s="9">
        <f>VLOOKUP($A233,'dump '!$A:$AF,17,FALSE)</f>
        <v>52.209760000000003</v>
      </c>
      <c r="E233" s="9">
        <f>VLOOKUP($A233,'dump '!$A:$AF,18,FALSE)</f>
        <v>5.1531500000000001</v>
      </c>
      <c r="F233" s="9" t="str">
        <f>VLOOKUP(A233,'dump '!$A:$AF,11,FALSE)</f>
        <v>Banckertlaan</v>
      </c>
      <c r="G233" s="9" t="str">
        <f>VLOOKUP($A233,'dump '!$A:$AF,12,FALSE)</f>
        <v>1</v>
      </c>
      <c r="H233" s="9" t="str">
        <f>VLOOKUP($A233,'dump '!$A:$AF,13,FALSE)</f>
        <v>1215PV</v>
      </c>
      <c r="I233" s="11" t="str">
        <f>VLOOKUP($A233,'dump '!$A:$AF,14,FALSE)</f>
        <v>Hilversum</v>
      </c>
      <c r="J233" s="9">
        <f>VLOOKUP($A233,'dump '!$A:$AF,15,FALSE)</f>
        <v>1</v>
      </c>
      <c r="K233" s="9" t="str">
        <f>VLOOKUP($A233,'dump '!$A:$AF,3,FALSE)</f>
        <v>GFT</v>
      </c>
      <c r="L233" s="9" t="str">
        <f>VLOOKUP($A233,'dump '!$A:$AF,31,FALSE)</f>
        <v>VC</v>
      </c>
      <c r="M233" s="9" t="str">
        <f>VLOOKUP($A233,'containers '!$A:$AA,12,FALSE)</f>
        <v>Bovengronds</v>
      </c>
      <c r="N233" s="9">
        <f>VLOOKUP($A233,'containers '!$A:$AA,14,FALSE)</f>
        <v>20</v>
      </c>
      <c r="O233" s="9">
        <f>VLOOKUP($A233,'containers '!$A:$AA,15,FALSE)</f>
        <v>100</v>
      </c>
      <c r="P233" s="9" t="str">
        <f>VLOOKUP($A233,'containers '!$A:$AA,16,FALSE)</f>
        <v>MCBG242020</v>
      </c>
    </row>
    <row r="234" spans="1:16" x14ac:dyDescent="0.25">
      <c r="A234" s="9" t="s">
        <v>4396</v>
      </c>
      <c r="B234" s="9" t="str">
        <f>VLOOKUP(A234,'dump '!A:C,1,FALSE)</f>
        <v>GFE0104</v>
      </c>
      <c r="C234" s="9" t="str">
        <f>VLOOKUP(A234,'dump '!A:AF,2,FALSE)</f>
        <v>1403AP6904</v>
      </c>
      <c r="D234" s="9">
        <f>VLOOKUP($A234,'dump '!$A:$AF,17,FALSE)</f>
        <v>52.273208618164098</v>
      </c>
      <c r="E234" s="9">
        <f>VLOOKUP($A234,'dump '!$A:$AF,18,FALSE)</f>
        <v>5.1912260055542001</v>
      </c>
      <c r="F234" s="9" t="str">
        <f>VLOOKUP(A234,'dump '!$A:$AF,11,FALSE)</f>
        <v>Amersfoortsestraatweg</v>
      </c>
      <c r="G234" s="9" t="str">
        <f>VLOOKUP($A234,'dump '!$A:$AF,12,FALSE)</f>
        <v>69A 1</v>
      </c>
      <c r="H234" s="9" t="str">
        <f>VLOOKUP($A234,'dump '!$A:$AF,13,FALSE)</f>
        <v>1403AP</v>
      </c>
      <c r="I234" s="11" t="str">
        <f>VLOOKUP($A234,'dump '!$A:$AF,14,FALSE)</f>
        <v>Bussum</v>
      </c>
      <c r="J234" s="9">
        <f>VLOOKUP($A234,'dump '!$A:$AF,15,FALSE)</f>
        <v>6</v>
      </c>
      <c r="K234" s="9" t="str">
        <f>VLOOKUP($A234,'dump '!$A:$AF,3,FALSE)</f>
        <v>GFT</v>
      </c>
      <c r="L234" s="9" t="str">
        <f>VLOOKUP($A234,'dump '!$A:$AF,31,FALSE)</f>
        <v>VC</v>
      </c>
      <c r="M234" s="9" t="str">
        <f>VLOOKUP($A234,'containers '!$A:$AA,12,FALSE)</f>
        <v>Bovengronds</v>
      </c>
      <c r="N234" s="9">
        <f>VLOOKUP($A234,'containers '!$A:$AA,14,FALSE)</f>
        <v>20</v>
      </c>
      <c r="O234" s="9">
        <f>VLOOKUP($A234,'containers '!$A:$AA,15,FALSE)</f>
        <v>100</v>
      </c>
      <c r="P234" s="9" t="str">
        <f>VLOOKUP($A234,'containers '!$A:$AA,16,FALSE)</f>
        <v>MCBG242020</v>
      </c>
    </row>
    <row r="235" spans="1:16" x14ac:dyDescent="0.25">
      <c r="A235" s="9" t="s">
        <v>4360</v>
      </c>
      <c r="B235" s="9" t="str">
        <f>VLOOKUP(A235,'dump '!A:C,1,FALSE)</f>
        <v>GFE0105</v>
      </c>
      <c r="C235" s="9" t="str">
        <f>VLOOKUP(A235,'dump '!A:AF,2,FALSE)</f>
        <v>1251SL1903</v>
      </c>
      <c r="D235" s="9">
        <f>VLOOKUP($A235,'dump '!$A:$AF,17,FALSE)</f>
        <v>52.247871398925803</v>
      </c>
      <c r="E235" s="9">
        <f>VLOOKUP($A235,'dump '!$A:$AF,18,FALSE)</f>
        <v>5.23291015625</v>
      </c>
      <c r="F235" s="9" t="str">
        <f>VLOOKUP(A235,'dump '!$A:$AF,11,FALSE)</f>
        <v>De Veenen</v>
      </c>
      <c r="G235" s="9" t="str">
        <f>VLOOKUP($A235,'dump '!$A:$AF,12,FALSE)</f>
        <v>19</v>
      </c>
      <c r="H235" s="9" t="str">
        <f>VLOOKUP($A235,'dump '!$A:$AF,13,FALSE)</f>
        <v>1251SL</v>
      </c>
      <c r="I235" s="11" t="str">
        <f>VLOOKUP($A235,'dump '!$A:$AF,14,FALSE)</f>
        <v>Laren</v>
      </c>
      <c r="J235" s="9">
        <f>VLOOKUP($A235,'dump '!$A:$AF,15,FALSE)</f>
        <v>1</v>
      </c>
      <c r="K235" s="9" t="str">
        <f>VLOOKUP($A235,'dump '!$A:$AF,3,FALSE)</f>
        <v>GFT</v>
      </c>
      <c r="L235" s="9" t="str">
        <f>VLOOKUP($A235,'dump '!$A:$AF,31,FALSE)</f>
        <v>VC</v>
      </c>
      <c r="M235" s="9" t="str">
        <f>VLOOKUP($A235,'containers '!$A:$AA,12,FALSE)</f>
        <v>Bovengronds</v>
      </c>
      <c r="N235" s="9">
        <f>VLOOKUP($A235,'containers '!$A:$AA,14,FALSE)</f>
        <v>20</v>
      </c>
      <c r="O235" s="9">
        <f>VLOOKUP($A235,'containers '!$A:$AA,15,FALSE)</f>
        <v>100</v>
      </c>
      <c r="P235" s="9" t="str">
        <f>VLOOKUP($A235,'containers '!$A:$AA,16,FALSE)</f>
        <v>MCBG242020</v>
      </c>
    </row>
    <row r="236" spans="1:16" x14ac:dyDescent="0.25">
      <c r="A236" s="9" t="s">
        <v>4358</v>
      </c>
      <c r="B236" s="9" t="str">
        <f>VLOOKUP(A236,'dump '!A:C,1,FALSE)</f>
        <v>GFE0106</v>
      </c>
      <c r="C236" s="9" t="str">
        <f>VLOOKUP(A236,'dump '!A:AF,2,FALSE)</f>
        <v>1251SL1904</v>
      </c>
      <c r="D236" s="9">
        <f>VLOOKUP($A236,'dump '!$A:$AF,17,FALSE)</f>
        <v>52.247869999999999</v>
      </c>
      <c r="E236" s="9">
        <f>VLOOKUP($A236,'dump '!$A:$AF,18,FALSE)</f>
        <v>5.2329100000000004</v>
      </c>
      <c r="F236" s="9" t="str">
        <f>VLOOKUP(A236,'dump '!$A:$AF,11,FALSE)</f>
        <v>De Veenen</v>
      </c>
      <c r="G236" s="9" t="str">
        <f>VLOOKUP($A236,'dump '!$A:$AF,12,FALSE)</f>
        <v>19</v>
      </c>
      <c r="H236" s="9" t="str">
        <f>VLOOKUP($A236,'dump '!$A:$AF,13,FALSE)</f>
        <v>1251SL</v>
      </c>
      <c r="I236" s="11" t="str">
        <f>VLOOKUP($A236,'dump '!$A:$AF,14,FALSE)</f>
        <v>Laren</v>
      </c>
      <c r="J236" s="9">
        <f>VLOOKUP($A236,'dump '!$A:$AF,15,FALSE)</f>
        <v>1</v>
      </c>
      <c r="K236" s="9" t="str">
        <f>VLOOKUP($A236,'dump '!$A:$AF,3,FALSE)</f>
        <v>GFT</v>
      </c>
      <c r="L236" s="9" t="str">
        <f>VLOOKUP($A236,'dump '!$A:$AF,31,FALSE)</f>
        <v>VC</v>
      </c>
      <c r="M236" s="9" t="str">
        <f>VLOOKUP($A236,'containers '!$A:$AA,12,FALSE)</f>
        <v>Bovengronds</v>
      </c>
      <c r="N236" s="9">
        <f>VLOOKUP($A236,'containers '!$A:$AA,14,FALSE)</f>
        <v>20</v>
      </c>
      <c r="O236" s="9">
        <f>VLOOKUP($A236,'containers '!$A:$AA,15,FALSE)</f>
        <v>100</v>
      </c>
      <c r="P236" s="9" t="str">
        <f>VLOOKUP($A236,'containers '!$A:$AA,16,FALSE)</f>
        <v>MCBG242020</v>
      </c>
    </row>
    <row r="237" spans="1:16" x14ac:dyDescent="0.25">
      <c r="A237" s="9" t="s">
        <v>4364</v>
      </c>
      <c r="B237" s="9" t="str">
        <f>VLOOKUP(A237,'dump '!A:C,1,FALSE)</f>
        <v>GFE0107</v>
      </c>
      <c r="C237" s="9" t="str">
        <f>VLOOKUP(A237,'dump '!A:AF,2,FALSE)</f>
        <v>1403AH12603</v>
      </c>
      <c r="D237" s="9">
        <f>VLOOKUP($A237,'dump '!$A:$AF,17,FALSE)</f>
        <v>52.268318176269503</v>
      </c>
      <c r="E237" s="9">
        <f>VLOOKUP($A237,'dump '!$A:$AF,18,FALSE)</f>
        <v>5.1783900260925302</v>
      </c>
      <c r="F237" s="9" t="str">
        <f>VLOOKUP(A237,'dump '!$A:$AF,11,FALSE)</f>
        <v>Ceintuurbaan</v>
      </c>
      <c r="G237" s="9" t="str">
        <f>VLOOKUP($A237,'dump '!$A:$AF,12,FALSE)</f>
        <v>126</v>
      </c>
      <c r="H237" s="9" t="str">
        <f>VLOOKUP($A237,'dump '!$A:$AF,13,FALSE)</f>
        <v>1403AH</v>
      </c>
      <c r="I237" s="11" t="str">
        <f>VLOOKUP($A237,'dump '!$A:$AF,14,FALSE)</f>
        <v>Bussum</v>
      </c>
      <c r="J237" s="9">
        <f>VLOOKUP($A237,'dump '!$A:$AF,15,FALSE)</f>
        <v>6</v>
      </c>
      <c r="K237" s="9" t="str">
        <f>VLOOKUP($A237,'dump '!$A:$AF,3,FALSE)</f>
        <v>GFT</v>
      </c>
      <c r="L237" s="9" t="str">
        <f>VLOOKUP($A237,'dump '!$A:$AF,31,FALSE)</f>
        <v>VC</v>
      </c>
      <c r="M237" s="9" t="str">
        <f>VLOOKUP($A237,'containers '!$A:$AA,12,FALSE)</f>
        <v>Bovengronds</v>
      </c>
      <c r="N237" s="9">
        <f>VLOOKUP($A237,'containers '!$A:$AA,14,FALSE)</f>
        <v>20</v>
      </c>
      <c r="O237" s="9">
        <f>VLOOKUP($A237,'containers '!$A:$AA,15,FALSE)</f>
        <v>100</v>
      </c>
      <c r="P237" s="9" t="str">
        <f>VLOOKUP($A237,'containers '!$A:$AA,16,FALSE)</f>
        <v>MCBG242020</v>
      </c>
    </row>
    <row r="238" spans="1:16" x14ac:dyDescent="0.25">
      <c r="A238" s="9" t="s">
        <v>4229</v>
      </c>
      <c r="B238" s="9" t="str">
        <f>VLOOKUP(A238,'dump '!A:C,1,FALSE)</f>
        <v>GFE0108</v>
      </c>
      <c r="C238" s="9" t="str">
        <f>VLOOKUP(A238,'dump '!A:AF,2,FALSE)</f>
        <v>1403VS2603</v>
      </c>
      <c r="D238" s="9">
        <f>VLOOKUP($A238,'dump '!$A:$AF,17,FALSE)</f>
        <v>52.264060974121101</v>
      </c>
      <c r="E238" s="9">
        <f>VLOOKUP($A238,'dump '!$A:$AF,18,FALSE)</f>
        <v>5.1757397651672399</v>
      </c>
      <c r="F238" s="9" t="str">
        <f>VLOOKUP(A238,'dump '!$A:$AF,11,FALSE)</f>
        <v>Anthonie Fokkerstraat</v>
      </c>
      <c r="G238" s="9" t="str">
        <f>VLOOKUP($A238,'dump '!$A:$AF,12,FALSE)</f>
        <v>26</v>
      </c>
      <c r="H238" s="9" t="str">
        <f>VLOOKUP($A238,'dump '!$A:$AF,13,FALSE)</f>
        <v>1403VS</v>
      </c>
      <c r="I238" s="11" t="str">
        <f>VLOOKUP($A238,'dump '!$A:$AF,14,FALSE)</f>
        <v>Bussum</v>
      </c>
      <c r="J238" s="9">
        <f>VLOOKUP($A238,'dump '!$A:$AF,15,FALSE)</f>
        <v>6</v>
      </c>
      <c r="K238" s="9" t="str">
        <f>VLOOKUP($A238,'dump '!$A:$AF,3,FALSE)</f>
        <v>GFT</v>
      </c>
      <c r="L238" s="9" t="str">
        <f>VLOOKUP($A238,'dump '!$A:$AF,31,FALSE)</f>
        <v>VC</v>
      </c>
      <c r="M238" s="9" t="str">
        <f>VLOOKUP($A238,'containers '!$A:$AA,12,FALSE)</f>
        <v>Bovengronds</v>
      </c>
      <c r="N238" s="9">
        <f>VLOOKUP($A238,'containers '!$A:$AA,14,FALSE)</f>
        <v>20</v>
      </c>
      <c r="O238" s="9">
        <f>VLOOKUP($A238,'containers '!$A:$AA,15,FALSE)</f>
        <v>100</v>
      </c>
      <c r="P238" s="9" t="str">
        <f>VLOOKUP($A238,'containers '!$A:$AA,16,FALSE)</f>
        <v>MCBG242020</v>
      </c>
    </row>
    <row r="239" spans="1:16" x14ac:dyDescent="0.25">
      <c r="A239" s="9" t="s">
        <v>4394</v>
      </c>
      <c r="B239" s="9" t="str">
        <f>VLOOKUP(A239,'dump '!A:C,1,FALSE)</f>
        <v>GFE0109</v>
      </c>
      <c r="C239" s="9" t="str">
        <f>VLOOKUP(A239,'dump '!A:AF,2,FALSE)</f>
        <v>1213ZA2603</v>
      </c>
      <c r="D239" s="9">
        <f>VLOOKUP($A239,'dump '!$A:$AF,17,FALSE)</f>
        <v>52.204216003417997</v>
      </c>
      <c r="E239" s="9">
        <f>VLOOKUP($A239,'dump '!$A:$AF,18,FALSE)</f>
        <v>5.14855861663818</v>
      </c>
      <c r="F239" s="9" t="str">
        <f>VLOOKUP(A239,'dump '!$A:$AF,11,FALSE)</f>
        <v>Loosdrechtse Bos</v>
      </c>
      <c r="G239" s="9" t="str">
        <f>VLOOKUP($A239,'dump '!$A:$AF,12,FALSE)</f>
        <v>26</v>
      </c>
      <c r="H239" s="9" t="str">
        <f>VLOOKUP($A239,'dump '!$A:$AF,13,FALSE)</f>
        <v>1213ZA</v>
      </c>
      <c r="I239" s="11" t="str">
        <f>VLOOKUP($A239,'dump '!$A:$AF,14,FALSE)</f>
        <v>Hilversum</v>
      </c>
      <c r="J239" s="9">
        <f>VLOOKUP($A239,'dump '!$A:$AF,15,FALSE)</f>
        <v>1</v>
      </c>
      <c r="K239" s="9" t="str">
        <f>VLOOKUP($A239,'dump '!$A:$AF,3,FALSE)</f>
        <v>GFT</v>
      </c>
      <c r="L239" s="9" t="str">
        <f>VLOOKUP($A239,'dump '!$A:$AF,31,FALSE)</f>
        <v>VC</v>
      </c>
      <c r="M239" s="9" t="str">
        <f>VLOOKUP($A239,'containers '!$A:$AA,12,FALSE)</f>
        <v>Bovengronds</v>
      </c>
      <c r="N239" s="9">
        <f>VLOOKUP($A239,'containers '!$A:$AA,14,FALSE)</f>
        <v>20</v>
      </c>
      <c r="O239" s="9">
        <f>VLOOKUP($A239,'containers '!$A:$AA,15,FALSE)</f>
        <v>100</v>
      </c>
      <c r="P239" s="9" t="str">
        <f>VLOOKUP($A239,'containers '!$A:$AA,16,FALSE)</f>
        <v>MCBG242020</v>
      </c>
    </row>
    <row r="240" spans="1:16" x14ac:dyDescent="0.25">
      <c r="A240" s="9" t="s">
        <v>4368</v>
      </c>
      <c r="B240" s="9" t="str">
        <f>VLOOKUP(A240,'dump '!A:C,1,FALSE)</f>
        <v>GFE0110</v>
      </c>
      <c r="C240" s="9" t="str">
        <f>VLOOKUP(A240,'dump '!A:AF,2,FALSE)</f>
        <v>1403AP6905</v>
      </c>
      <c r="D240" s="9">
        <f>VLOOKUP($A240,'dump '!$A:$AF,17,FALSE)</f>
        <v>52.2732124328613</v>
      </c>
      <c r="E240" s="9">
        <f>VLOOKUP($A240,'dump '!$A:$AF,18,FALSE)</f>
        <v>5.1912260055542001</v>
      </c>
      <c r="F240" s="9" t="str">
        <f>VLOOKUP(A240,'dump '!$A:$AF,11,FALSE)</f>
        <v>Amersfoortsestraatweg</v>
      </c>
      <c r="G240" s="9" t="str">
        <f>VLOOKUP($A240,'dump '!$A:$AF,12,FALSE)</f>
        <v>69A 1</v>
      </c>
      <c r="H240" s="9" t="str">
        <f>VLOOKUP($A240,'dump '!$A:$AF,13,FALSE)</f>
        <v>1403AP</v>
      </c>
      <c r="I240" s="11" t="str">
        <f>VLOOKUP($A240,'dump '!$A:$AF,14,FALSE)</f>
        <v>Bussum</v>
      </c>
      <c r="J240" s="9">
        <f>VLOOKUP($A240,'dump '!$A:$AF,15,FALSE)</f>
        <v>1</v>
      </c>
      <c r="K240" s="9" t="str">
        <f>VLOOKUP($A240,'dump '!$A:$AF,3,FALSE)</f>
        <v>GFT</v>
      </c>
      <c r="L240" s="9" t="str">
        <f>VLOOKUP($A240,'dump '!$A:$AF,31,FALSE)</f>
        <v>VC</v>
      </c>
      <c r="M240" s="9" t="str">
        <f>VLOOKUP($A240,'containers '!$A:$AA,12,FALSE)</f>
        <v>Bovengronds</v>
      </c>
      <c r="N240" s="9">
        <f>VLOOKUP($A240,'containers '!$A:$AA,14,FALSE)</f>
        <v>20</v>
      </c>
      <c r="O240" s="9">
        <f>VLOOKUP($A240,'containers '!$A:$AA,15,FALSE)</f>
        <v>100</v>
      </c>
      <c r="P240" s="9" t="str">
        <f>VLOOKUP($A240,'containers '!$A:$AA,16,FALSE)</f>
        <v>MCBG242020</v>
      </c>
    </row>
    <row r="241" spans="1:16" x14ac:dyDescent="0.25">
      <c r="A241" s="9" t="s">
        <v>4287</v>
      </c>
      <c r="B241" s="9" t="str">
        <f>VLOOKUP(A241,'dump '!A:C,1,FALSE)</f>
        <v>GFE0111</v>
      </c>
      <c r="C241" s="9" t="str">
        <f>VLOOKUP(A241,'dump '!A:AF,2,FALSE)</f>
        <v>1222CL1705</v>
      </c>
      <c r="D241" s="9">
        <f>VLOOKUP($A241,'dump '!$A:$AF,17,FALSE)</f>
        <v>52.243911743164098</v>
      </c>
      <c r="E241" s="9">
        <f>VLOOKUP($A241,'dump '!$A:$AF,18,FALSE)</f>
        <v>5.1744728088378897</v>
      </c>
      <c r="F241" s="9" t="str">
        <f>VLOOKUP(A241,'dump '!$A:$AF,11,FALSE)</f>
        <v>Verschurestraat</v>
      </c>
      <c r="G241" s="9" t="str">
        <f>VLOOKUP($A241,'dump '!$A:$AF,12,FALSE)</f>
        <v>17</v>
      </c>
      <c r="H241" s="9" t="str">
        <f>VLOOKUP($A241,'dump '!$A:$AF,13,FALSE)</f>
        <v>1222CL</v>
      </c>
      <c r="I241" s="11" t="str">
        <f>VLOOKUP($A241,'dump '!$A:$AF,14,FALSE)</f>
        <v>Hilversum</v>
      </c>
      <c r="J241" s="9">
        <f>VLOOKUP($A241,'dump '!$A:$AF,15,FALSE)</f>
        <v>1</v>
      </c>
      <c r="K241" s="9" t="str">
        <f>VLOOKUP($A241,'dump '!$A:$AF,3,FALSE)</f>
        <v>GFT</v>
      </c>
      <c r="L241" s="9" t="str">
        <f>VLOOKUP($A241,'dump '!$A:$AF,31,FALSE)</f>
        <v>VC</v>
      </c>
      <c r="M241" s="9" t="str">
        <f>VLOOKUP($A241,'containers '!$A:$AA,12,FALSE)</f>
        <v>Bovengronds</v>
      </c>
      <c r="N241" s="9">
        <f>VLOOKUP($A241,'containers '!$A:$AA,14,FALSE)</f>
        <v>20</v>
      </c>
      <c r="O241" s="9">
        <f>VLOOKUP($A241,'containers '!$A:$AA,15,FALSE)</f>
        <v>100</v>
      </c>
      <c r="P241" s="9" t="str">
        <f>VLOOKUP($A241,'containers '!$A:$AA,16,FALSE)</f>
        <v>MCBG242020</v>
      </c>
    </row>
    <row r="242" spans="1:16" x14ac:dyDescent="0.25">
      <c r="A242" s="9" t="s">
        <v>4297</v>
      </c>
      <c r="B242" s="9" t="str">
        <f>VLOOKUP(A242,'dump '!A:C,1,FALSE)</f>
        <v>GFE0112</v>
      </c>
      <c r="C242" s="9" t="str">
        <f>VLOOKUP(A242,'dump '!A:AF,2,FALSE)</f>
        <v>1222CL1706</v>
      </c>
      <c r="D242" s="9">
        <f>VLOOKUP($A242,'dump '!$A:$AF,17,FALSE)</f>
        <v>52.243911743164098</v>
      </c>
      <c r="E242" s="9">
        <f>VLOOKUP($A242,'dump '!$A:$AF,18,FALSE)</f>
        <v>5.1744728088378897</v>
      </c>
      <c r="F242" s="9" t="str">
        <f>VLOOKUP(A242,'dump '!$A:$AF,11,FALSE)</f>
        <v>Verschurestraat</v>
      </c>
      <c r="G242" s="9" t="str">
        <f>VLOOKUP($A242,'dump '!$A:$AF,12,FALSE)</f>
        <v>17</v>
      </c>
      <c r="H242" s="9" t="str">
        <f>VLOOKUP($A242,'dump '!$A:$AF,13,FALSE)</f>
        <v>1222CL</v>
      </c>
      <c r="I242" s="11" t="str">
        <f>VLOOKUP($A242,'dump '!$A:$AF,14,FALSE)</f>
        <v>Hilversum</v>
      </c>
      <c r="J242" s="9">
        <f>VLOOKUP($A242,'dump '!$A:$AF,15,FALSE)</f>
        <v>1</v>
      </c>
      <c r="K242" s="9" t="str">
        <f>VLOOKUP($A242,'dump '!$A:$AF,3,FALSE)</f>
        <v>GFT</v>
      </c>
      <c r="L242" s="9" t="str">
        <f>VLOOKUP($A242,'dump '!$A:$AF,31,FALSE)</f>
        <v>VC</v>
      </c>
      <c r="M242" s="9" t="str">
        <f>VLOOKUP($A242,'containers '!$A:$AA,12,FALSE)</f>
        <v>Bovengronds</v>
      </c>
      <c r="N242" s="9">
        <f>VLOOKUP($A242,'containers '!$A:$AA,14,FALSE)</f>
        <v>20</v>
      </c>
      <c r="O242" s="9">
        <f>VLOOKUP($A242,'containers '!$A:$AA,15,FALSE)</f>
        <v>100</v>
      </c>
      <c r="P242" s="9" t="str">
        <f>VLOOKUP($A242,'containers '!$A:$AA,16,FALSE)</f>
        <v>MCBG242020</v>
      </c>
    </row>
    <row r="243" spans="1:16" x14ac:dyDescent="0.25">
      <c r="A243" s="9" t="s">
        <v>4427</v>
      </c>
      <c r="B243" s="9" t="str">
        <f>VLOOKUP(A243,'dump '!A:C,1,FALSE)</f>
        <v>GFE0113</v>
      </c>
      <c r="C243" s="9" t="str">
        <f>VLOOKUP(A243,'dump '!A:AF,2,FALSE)</f>
        <v>1214GR24504</v>
      </c>
      <c r="D243" s="9">
        <f>VLOOKUP($A243,'dump '!$A:$AF,17,FALSE)</f>
        <v>52.215274810791001</v>
      </c>
      <c r="E243" s="9">
        <f>VLOOKUP($A243,'dump '!$A:$AF,18,FALSE)</f>
        <v>5.1714978218078604</v>
      </c>
      <c r="F243" s="9" t="str">
        <f>VLOOKUP(A243,'dump '!$A:$AF,11,FALSE)</f>
        <v>Neuweg</v>
      </c>
      <c r="G243" s="9" t="str">
        <f>VLOOKUP($A243,'dump '!$A:$AF,12,FALSE)</f>
        <v>245</v>
      </c>
      <c r="H243" s="9" t="str">
        <f>VLOOKUP($A243,'dump '!$A:$AF,13,FALSE)</f>
        <v>1214GR</v>
      </c>
      <c r="I243" s="11" t="str">
        <f>VLOOKUP($A243,'dump '!$A:$AF,14,FALSE)</f>
        <v>Hilversum</v>
      </c>
      <c r="J243" s="9">
        <f>VLOOKUP($A243,'dump '!$A:$AF,15,FALSE)</f>
        <v>1</v>
      </c>
      <c r="K243" s="9" t="str">
        <f>VLOOKUP($A243,'dump '!$A:$AF,3,FALSE)</f>
        <v>GFT</v>
      </c>
      <c r="L243" s="9" t="str">
        <f>VLOOKUP($A243,'dump '!$A:$AF,31,FALSE)</f>
        <v>VC</v>
      </c>
      <c r="M243" s="9" t="str">
        <f>VLOOKUP($A243,'containers '!$A:$AA,12,FALSE)</f>
        <v>Bovengronds</v>
      </c>
      <c r="N243" s="9">
        <f>VLOOKUP($A243,'containers '!$A:$AA,14,FALSE)</f>
        <v>20</v>
      </c>
      <c r="O243" s="9">
        <f>VLOOKUP($A243,'containers '!$A:$AA,15,FALSE)</f>
        <v>100</v>
      </c>
      <c r="P243" s="9" t="str">
        <f>VLOOKUP($A243,'containers '!$A:$AA,16,FALSE)</f>
        <v>MCBG242020</v>
      </c>
    </row>
    <row r="244" spans="1:16" x14ac:dyDescent="0.25">
      <c r="A244" s="9" t="s">
        <v>4451</v>
      </c>
      <c r="B244" s="9" t="str">
        <f>VLOOKUP(A244,'dump '!A:C,1,FALSE)</f>
        <v>GFE0114</v>
      </c>
      <c r="C244" s="9" t="str">
        <f>VLOOKUP(A244,'dump '!A:AF,2,FALSE)</f>
        <v>1274NS7603</v>
      </c>
      <c r="D244" s="9">
        <f>VLOOKUP($A244,'dump '!$A:$AF,17,FALSE)</f>
        <v>52.297779083252003</v>
      </c>
      <c r="E244" s="9">
        <f>VLOOKUP($A244,'dump '!$A:$AF,18,FALSE)</f>
        <v>5.2698802947998002</v>
      </c>
      <c r="F244" s="9" t="str">
        <f>VLOOKUP(A244,'dump '!$A:$AF,11,FALSE)</f>
        <v>Draaikom</v>
      </c>
      <c r="G244" s="9" t="str">
        <f>VLOOKUP($A244,'dump '!$A:$AF,12,FALSE)</f>
        <v>76</v>
      </c>
      <c r="H244" s="9" t="str">
        <f>VLOOKUP($A244,'dump '!$A:$AF,13,FALSE)</f>
        <v>1274NS</v>
      </c>
      <c r="I244" s="11" t="str">
        <f>VLOOKUP($A244,'dump '!$A:$AF,14,FALSE)</f>
        <v>Huizen</v>
      </c>
      <c r="J244" s="9">
        <f>VLOOKUP($A244,'dump '!$A:$AF,15,FALSE)</f>
        <v>1</v>
      </c>
      <c r="K244" s="9" t="str">
        <f>VLOOKUP($A244,'dump '!$A:$AF,3,FALSE)</f>
        <v>GFT</v>
      </c>
      <c r="L244" s="9" t="str">
        <f>VLOOKUP($A244,'dump '!$A:$AF,31,FALSE)</f>
        <v>VC</v>
      </c>
      <c r="M244" s="9" t="str">
        <f>VLOOKUP($A244,'containers '!$A:$AA,12,FALSE)</f>
        <v>Bovengronds</v>
      </c>
      <c r="N244" s="9">
        <f>VLOOKUP($A244,'containers '!$A:$AA,14,FALSE)</f>
        <v>20</v>
      </c>
      <c r="O244" s="9">
        <f>VLOOKUP($A244,'containers '!$A:$AA,15,FALSE)</f>
        <v>100</v>
      </c>
      <c r="P244" s="9" t="str">
        <f>VLOOKUP($A244,'containers '!$A:$AA,16,FALSE)</f>
        <v>MCBG242020</v>
      </c>
    </row>
    <row r="245" spans="1:16" x14ac:dyDescent="0.25">
      <c r="A245" s="9" t="s">
        <v>4285</v>
      </c>
      <c r="B245" s="9" t="str">
        <f>VLOOKUP(A245,'dump '!A:C,1,FALSE)</f>
        <v>GFE0115</v>
      </c>
      <c r="C245" s="9" t="str">
        <f>VLOOKUP(A245,'dump '!A:AF,2,FALSE)</f>
        <v>1275DS1503</v>
      </c>
      <c r="D245" s="9">
        <f>VLOOKUP($A245,'dump '!$A:$AF,17,FALSE)</f>
        <v>52.293422698974602</v>
      </c>
      <c r="E245" s="9">
        <f>VLOOKUP($A245,'dump '!$A:$AF,18,FALSE)</f>
        <v>5.2636027336120597</v>
      </c>
      <c r="F245" s="9" t="str">
        <f>VLOOKUP(A245,'dump '!$A:$AF,11,FALSE)</f>
        <v>Amstenrade</v>
      </c>
      <c r="G245" s="9" t="str">
        <f>VLOOKUP($A245,'dump '!$A:$AF,12,FALSE)</f>
        <v>15</v>
      </c>
      <c r="H245" s="9" t="str">
        <f>VLOOKUP($A245,'dump '!$A:$AF,13,FALSE)</f>
        <v>1275DS</v>
      </c>
      <c r="I245" s="11" t="str">
        <f>VLOOKUP($A245,'dump '!$A:$AF,14,FALSE)</f>
        <v>Huizen</v>
      </c>
      <c r="J245" s="9">
        <f>VLOOKUP($A245,'dump '!$A:$AF,15,FALSE)</f>
        <v>1</v>
      </c>
      <c r="K245" s="9" t="str">
        <f>VLOOKUP($A245,'dump '!$A:$AF,3,FALSE)</f>
        <v>GFT</v>
      </c>
      <c r="L245" s="9" t="str">
        <f>VLOOKUP($A245,'dump '!$A:$AF,31,FALSE)</f>
        <v>VC</v>
      </c>
      <c r="M245" s="9" t="str">
        <f>VLOOKUP($A245,'containers '!$A:$AA,12,FALSE)</f>
        <v>Bovengronds</v>
      </c>
      <c r="N245" s="9">
        <f>VLOOKUP($A245,'containers '!$A:$AA,14,FALSE)</f>
        <v>20</v>
      </c>
      <c r="O245" s="9">
        <f>VLOOKUP($A245,'containers '!$A:$AA,15,FALSE)</f>
        <v>100</v>
      </c>
      <c r="P245" s="9" t="str">
        <f>VLOOKUP($A245,'containers '!$A:$AA,16,FALSE)</f>
        <v>MCBG242020</v>
      </c>
    </row>
    <row r="246" spans="1:16" x14ac:dyDescent="0.25">
      <c r="A246" s="9" t="s">
        <v>4196</v>
      </c>
      <c r="B246" s="9" t="str">
        <f>VLOOKUP(A246,'dump '!A:C,1,FALSE)</f>
        <v>GFE0116</v>
      </c>
      <c r="C246" s="9" t="str">
        <f>VLOOKUP(A246,'dump '!A:AF,2,FALSE)</f>
        <v>1275DS1504</v>
      </c>
      <c r="D246" s="9">
        <f>VLOOKUP($A246,'dump '!$A:$AF,17,FALSE)</f>
        <v>52.293422698974602</v>
      </c>
      <c r="E246" s="9">
        <f>VLOOKUP($A246,'dump '!$A:$AF,18,FALSE)</f>
        <v>5.2636027336120597</v>
      </c>
      <c r="F246" s="9" t="str">
        <f>VLOOKUP(A246,'dump '!$A:$AF,11,FALSE)</f>
        <v>Amstenrade</v>
      </c>
      <c r="G246" s="9" t="str">
        <f>VLOOKUP($A246,'dump '!$A:$AF,12,FALSE)</f>
        <v>15</v>
      </c>
      <c r="H246" s="9" t="str">
        <f>VLOOKUP($A246,'dump '!$A:$AF,13,FALSE)</f>
        <v>1275DS</v>
      </c>
      <c r="I246" s="11" t="str">
        <f>VLOOKUP($A246,'dump '!$A:$AF,14,FALSE)</f>
        <v>Huizen</v>
      </c>
      <c r="J246" s="9">
        <f>VLOOKUP($A246,'dump '!$A:$AF,15,FALSE)</f>
        <v>1</v>
      </c>
      <c r="K246" s="9" t="str">
        <f>VLOOKUP($A246,'dump '!$A:$AF,3,FALSE)</f>
        <v>GFT</v>
      </c>
      <c r="L246" s="9" t="str">
        <f>VLOOKUP($A246,'dump '!$A:$AF,31,FALSE)</f>
        <v>VC</v>
      </c>
      <c r="M246" s="9" t="str">
        <f>VLOOKUP($A246,'containers '!$A:$AA,12,FALSE)</f>
        <v>Bovengronds</v>
      </c>
      <c r="N246" s="9">
        <f>VLOOKUP($A246,'containers '!$A:$AA,14,FALSE)</f>
        <v>20</v>
      </c>
      <c r="O246" s="9">
        <f>VLOOKUP($A246,'containers '!$A:$AA,15,FALSE)</f>
        <v>100</v>
      </c>
      <c r="P246" s="9" t="str">
        <f>VLOOKUP($A246,'containers '!$A:$AA,16,FALSE)</f>
        <v>MCBG242020</v>
      </c>
    </row>
    <row r="247" spans="1:16" x14ac:dyDescent="0.25">
      <c r="A247" s="9" t="s">
        <v>4429</v>
      </c>
      <c r="B247" s="9" t="str">
        <f>VLOOKUP(A247,'dump '!A:C,1,FALSE)</f>
        <v>GFE0117</v>
      </c>
      <c r="C247" s="9" t="str">
        <f>VLOOKUP(A247,'dump '!A:AF,2,FALSE)</f>
        <v>1251CK1603</v>
      </c>
      <c r="D247" s="9">
        <f>VLOOKUP($A247,'dump '!$A:$AF,17,FALSE)</f>
        <v>52.257621</v>
      </c>
      <c r="E247" s="9">
        <f>VLOOKUP($A247,'dump '!$A:$AF,18,FALSE)</f>
        <v>5.209352</v>
      </c>
      <c r="F247" s="9" t="str">
        <f>VLOOKUP(A247,'dump '!$A:$AF,11,FALSE)</f>
        <v>Rijksweg West</v>
      </c>
      <c r="G247" s="9" t="str">
        <f>VLOOKUP($A247,'dump '!$A:$AF,12,FALSE)</f>
        <v>16</v>
      </c>
      <c r="H247" s="9" t="str">
        <f>VLOOKUP($A247,'dump '!$A:$AF,13,FALSE)</f>
        <v>1251CK</v>
      </c>
      <c r="I247" s="11" t="str">
        <f>VLOOKUP($A247,'dump '!$A:$AF,14,FALSE)</f>
        <v>Laren</v>
      </c>
      <c r="J247" s="9">
        <f>VLOOKUP($A247,'dump '!$A:$AF,15,FALSE)</f>
        <v>1</v>
      </c>
      <c r="K247" s="9" t="str">
        <f>VLOOKUP($A247,'dump '!$A:$AF,3,FALSE)</f>
        <v>GFT</v>
      </c>
      <c r="L247" s="9" t="str">
        <f>VLOOKUP($A247,'dump '!$A:$AF,31,FALSE)</f>
        <v>VC</v>
      </c>
      <c r="M247" s="9" t="str">
        <f>VLOOKUP($A247,'containers '!$A:$AA,12,FALSE)</f>
        <v>Bovengronds</v>
      </c>
      <c r="N247" s="9">
        <f>VLOOKUP($A247,'containers '!$A:$AA,14,FALSE)</f>
        <v>20</v>
      </c>
      <c r="O247" s="9">
        <f>VLOOKUP($A247,'containers '!$A:$AA,15,FALSE)</f>
        <v>100</v>
      </c>
      <c r="P247" s="9" t="str">
        <f>VLOOKUP($A247,'containers '!$A:$AA,16,FALSE)</f>
        <v>MCBG242020</v>
      </c>
    </row>
    <row r="248" spans="1:16" x14ac:dyDescent="0.25">
      <c r="A248" s="9" t="s">
        <v>4431</v>
      </c>
      <c r="B248" s="9" t="str">
        <f>VLOOKUP(A248,'dump '!A:C,1,FALSE)</f>
        <v>GFE0118</v>
      </c>
      <c r="C248" s="9" t="str">
        <f>VLOOKUP(A248,'dump '!A:AF,2,FALSE)</f>
        <v>1213AX1204</v>
      </c>
      <c r="D248" s="9">
        <f>VLOOKUP($A248,'dump '!$A:$AF,17,FALSE)</f>
        <v>52.22007</v>
      </c>
      <c r="E248" s="9">
        <f>VLOOKUP($A248,'dump '!$A:$AF,18,FALSE)</f>
        <v>5.1797199999999997</v>
      </c>
      <c r="F248" s="9" t="str">
        <f>VLOOKUP(A248,'dump '!$A:$AF,11,FALSE)</f>
        <v>Koningsstraat</v>
      </c>
      <c r="G248" s="9" t="str">
        <f>VLOOKUP($A248,'dump '!$A:$AF,12,FALSE)</f>
        <v>12</v>
      </c>
      <c r="H248" s="9" t="str">
        <f>VLOOKUP($A248,'dump '!$A:$AF,13,FALSE)</f>
        <v>1213AX</v>
      </c>
      <c r="I248" s="11" t="str">
        <f>VLOOKUP($A248,'dump '!$A:$AF,14,FALSE)</f>
        <v>Hilversum</v>
      </c>
      <c r="J248" s="9">
        <f>VLOOKUP($A248,'dump '!$A:$AF,15,FALSE)</f>
        <v>1</v>
      </c>
      <c r="K248" s="9" t="str">
        <f>VLOOKUP($A248,'dump '!$A:$AF,3,FALSE)</f>
        <v>GFT</v>
      </c>
      <c r="L248" s="9" t="str">
        <f>VLOOKUP($A248,'dump '!$A:$AF,31,FALSE)</f>
        <v>VC</v>
      </c>
      <c r="M248" s="9" t="str">
        <f>VLOOKUP($A248,'containers '!$A:$AA,12,FALSE)</f>
        <v>Bovengronds</v>
      </c>
      <c r="N248" s="9">
        <f>VLOOKUP($A248,'containers '!$A:$AA,14,FALSE)</f>
        <v>20</v>
      </c>
      <c r="O248" s="9">
        <f>VLOOKUP($A248,'containers '!$A:$AA,15,FALSE)</f>
        <v>100</v>
      </c>
      <c r="P248" s="9" t="str">
        <f>VLOOKUP($A248,'containers '!$A:$AA,16,FALSE)</f>
        <v>MCBG242020</v>
      </c>
    </row>
    <row r="249" spans="1:16" x14ac:dyDescent="0.25">
      <c r="A249" s="9" t="s">
        <v>4415</v>
      </c>
      <c r="B249" s="9" t="str">
        <f>VLOOKUP(A249,'dump '!A:C,1,FALSE)</f>
        <v>GFE0119</v>
      </c>
      <c r="C249" s="9" t="str">
        <f>VLOOKUP(A249,'dump '!A:AF,2,FALSE)</f>
        <v>1274RN9603</v>
      </c>
      <c r="D249" s="9">
        <f>VLOOKUP($A249,'dump '!$A:$AF,17,FALSE)</f>
        <v>52.294495599999998</v>
      </c>
      <c r="E249" s="9">
        <f>VLOOKUP($A249,'dump '!$A:$AF,18,FALSE)</f>
        <v>5.2672790000000003</v>
      </c>
      <c r="F249" s="9" t="str">
        <f>VLOOKUP(A249,'dump '!$A:$AF,11,FALSE)</f>
        <v>Bovenmaatweg</v>
      </c>
      <c r="G249" s="9" t="str">
        <f>VLOOKUP($A249,'dump '!$A:$AF,12,FALSE)</f>
        <v>96</v>
      </c>
      <c r="H249" s="9" t="str">
        <f>VLOOKUP($A249,'dump '!$A:$AF,13,FALSE)</f>
        <v>1274RN</v>
      </c>
      <c r="I249" s="11" t="str">
        <f>VLOOKUP($A249,'dump '!$A:$AF,14,FALSE)</f>
        <v>Huizen</v>
      </c>
      <c r="J249" s="9">
        <f>VLOOKUP($A249,'dump '!$A:$AF,15,FALSE)</f>
        <v>1</v>
      </c>
      <c r="K249" s="9" t="str">
        <f>VLOOKUP($A249,'dump '!$A:$AF,3,FALSE)</f>
        <v>GFT</v>
      </c>
      <c r="L249" s="9" t="str">
        <f>VLOOKUP($A249,'dump '!$A:$AF,31,FALSE)</f>
        <v>VC</v>
      </c>
      <c r="M249" s="9" t="str">
        <f>VLOOKUP($A249,'containers '!$A:$AA,12,FALSE)</f>
        <v>Bovengronds</v>
      </c>
      <c r="N249" s="9">
        <f>VLOOKUP($A249,'containers '!$A:$AA,14,FALSE)</f>
        <v>20</v>
      </c>
      <c r="O249" s="9">
        <f>VLOOKUP($A249,'containers '!$A:$AA,15,FALSE)</f>
        <v>100</v>
      </c>
      <c r="P249" s="9" t="str">
        <f>VLOOKUP($A249,'containers '!$A:$AA,16,FALSE)</f>
        <v>MCBG242021</v>
      </c>
    </row>
    <row r="250" spans="1:16" x14ac:dyDescent="0.25">
      <c r="A250" s="9" t="s">
        <v>4225</v>
      </c>
      <c r="B250" s="9" t="str">
        <f>VLOOKUP(A250,'dump '!A:C,1,FALSE)</f>
        <v>GFE0120</v>
      </c>
      <c r="C250" s="9" t="str">
        <f>VLOOKUP(A250,'dump '!A:AF,2,FALSE)</f>
        <v>1251CK1004</v>
      </c>
      <c r="D250" s="9">
        <f>VLOOKUP($A250,'dump '!$A:$AF,17,FALSE)</f>
        <v>52.257877000000001</v>
      </c>
      <c r="E250" s="9">
        <f>VLOOKUP($A250,'dump '!$A:$AF,18,FALSE)</f>
        <v>5.2093619999999996</v>
      </c>
      <c r="F250" s="9" t="str">
        <f>VLOOKUP(A250,'dump '!$A:$AF,11,FALSE)</f>
        <v>Rijksweg West</v>
      </c>
      <c r="G250" s="9" t="str">
        <f>VLOOKUP($A250,'dump '!$A:$AF,12,FALSE)</f>
        <v>10</v>
      </c>
      <c r="H250" s="9" t="str">
        <f>VLOOKUP($A250,'dump '!$A:$AF,13,FALSE)</f>
        <v>1251CK</v>
      </c>
      <c r="I250" s="11" t="str">
        <f>VLOOKUP($A250,'dump '!$A:$AF,14,FALSE)</f>
        <v>Laren</v>
      </c>
      <c r="J250" s="9">
        <f>VLOOKUP($A250,'dump '!$A:$AF,15,FALSE)</f>
        <v>6</v>
      </c>
      <c r="K250" s="9" t="str">
        <f>VLOOKUP($A250,'dump '!$A:$AF,3,FALSE)</f>
        <v>GFT</v>
      </c>
      <c r="L250" s="9" t="str">
        <f>VLOOKUP($A250,'dump '!$A:$AF,31,FALSE)</f>
        <v>VC</v>
      </c>
      <c r="M250" s="9" t="str">
        <f>VLOOKUP($A250,'containers '!$A:$AA,12,FALSE)</f>
        <v>Bovengronds</v>
      </c>
      <c r="N250" s="9">
        <f>VLOOKUP($A250,'containers '!$A:$AA,14,FALSE)</f>
        <v>20</v>
      </c>
      <c r="O250" s="9">
        <f>VLOOKUP($A250,'containers '!$A:$AA,15,FALSE)</f>
        <v>100</v>
      </c>
      <c r="P250" s="9" t="str">
        <f>VLOOKUP($A250,'containers '!$A:$AA,16,FALSE)</f>
        <v>MCBG242021</v>
      </c>
    </row>
    <row r="251" spans="1:16" x14ac:dyDescent="0.25">
      <c r="A251" s="9" t="s">
        <v>4323</v>
      </c>
      <c r="B251" s="9" t="str">
        <f>VLOOKUP(A251,'dump '!A:C,1,FALSE)</f>
        <v>GFE0121</v>
      </c>
      <c r="C251" s="9" t="str">
        <f>VLOOKUP(A251,'dump '!A:AF,2,FALSE)</f>
        <v>1213LC903</v>
      </c>
      <c r="D251" s="9">
        <f>VLOOKUP($A251,'dump '!$A:$AF,17,FALSE)</f>
        <v>52.209457999999998</v>
      </c>
      <c r="E251" s="9">
        <f>VLOOKUP($A251,'dump '!$A:$AF,18,FALSE)</f>
        <v>5.1785110000000003</v>
      </c>
      <c r="F251" s="9" t="str">
        <f>VLOOKUP(A251,'dump '!$A:$AF,11,FALSE)</f>
        <v>Acaciapark</v>
      </c>
      <c r="G251" s="9" t="str">
        <f>VLOOKUP($A251,'dump '!$A:$AF,12,FALSE)</f>
        <v>9</v>
      </c>
      <c r="H251" s="9" t="str">
        <f>VLOOKUP($A251,'dump '!$A:$AF,13,FALSE)</f>
        <v>1213LC</v>
      </c>
      <c r="I251" s="11" t="str">
        <f>VLOOKUP($A251,'dump '!$A:$AF,14,FALSE)</f>
        <v>Hilversum</v>
      </c>
      <c r="J251" s="9">
        <f>VLOOKUP($A251,'dump '!$A:$AF,15,FALSE)</f>
        <v>1</v>
      </c>
      <c r="K251" s="9" t="str">
        <f>VLOOKUP($A251,'dump '!$A:$AF,3,FALSE)</f>
        <v>GFT</v>
      </c>
      <c r="L251" s="9" t="str">
        <f>VLOOKUP($A251,'dump '!$A:$AF,31,FALSE)</f>
        <v>VC</v>
      </c>
      <c r="M251" s="9" t="str">
        <f>VLOOKUP($A251,'containers '!$A:$AA,12,FALSE)</f>
        <v>Bovengronds</v>
      </c>
      <c r="N251" s="9">
        <f>VLOOKUP($A251,'containers '!$A:$AA,14,FALSE)</f>
        <v>20</v>
      </c>
      <c r="O251" s="9">
        <f>VLOOKUP($A251,'containers '!$A:$AA,15,FALSE)</f>
        <v>100</v>
      </c>
      <c r="P251" s="9" t="str">
        <f>VLOOKUP($A251,'containers '!$A:$AA,16,FALSE)</f>
        <v>MCBG242021</v>
      </c>
    </row>
    <row r="252" spans="1:16" x14ac:dyDescent="0.25">
      <c r="A252" s="9" t="s">
        <v>4353</v>
      </c>
      <c r="B252" s="9" t="str">
        <f>VLOOKUP(A252,'dump '!A:C,1,FALSE)</f>
        <v>GFE0122</v>
      </c>
      <c r="C252" s="9" t="str">
        <f>VLOOKUP(A252,'dump '!A:AF,2,FALSE)</f>
        <v>1406LW1201</v>
      </c>
      <c r="D252" s="9">
        <f>VLOOKUP($A252,'dump '!$A:$AF,17,FALSE)</f>
        <v>52.272927000000003</v>
      </c>
      <c r="E252" s="9">
        <f>VLOOKUP($A252,'dump '!$A:$AF,18,FALSE)</f>
        <v>5.1535460000000004</v>
      </c>
      <c r="F252" s="9" t="str">
        <f>VLOOKUP(A252,'dump '!$A:$AF,11,FALSE)</f>
        <v>Willemslaan</v>
      </c>
      <c r="G252" s="9" t="str">
        <f>VLOOKUP($A252,'dump '!$A:$AF,12,FALSE)</f>
        <v>12</v>
      </c>
      <c r="H252" s="9" t="str">
        <f>VLOOKUP($A252,'dump '!$A:$AF,13,FALSE)</f>
        <v>1406LW</v>
      </c>
      <c r="I252" s="11" t="str">
        <f>VLOOKUP($A252,'dump '!$A:$AF,14,FALSE)</f>
        <v>Bussum</v>
      </c>
      <c r="J252" s="9">
        <f>VLOOKUP($A252,'dump '!$A:$AF,15,FALSE)</f>
        <v>1</v>
      </c>
      <c r="K252" s="9" t="str">
        <f>VLOOKUP($A252,'dump '!$A:$AF,3,FALSE)</f>
        <v>GFT</v>
      </c>
      <c r="L252" s="9" t="str">
        <f>VLOOKUP($A252,'dump '!$A:$AF,31,FALSE)</f>
        <v>VC</v>
      </c>
      <c r="M252" s="9" t="str">
        <f>VLOOKUP($A252,'containers '!$A:$AA,12,FALSE)</f>
        <v>Bovengronds</v>
      </c>
      <c r="N252" s="9">
        <f>VLOOKUP($A252,'containers '!$A:$AA,14,FALSE)</f>
        <v>20</v>
      </c>
      <c r="O252" s="9">
        <f>VLOOKUP($A252,'containers '!$A:$AA,15,FALSE)</f>
        <v>100</v>
      </c>
      <c r="P252" s="9" t="str">
        <f>VLOOKUP($A252,'containers '!$A:$AA,16,FALSE)</f>
        <v>MCBG242021</v>
      </c>
    </row>
    <row r="253" spans="1:16" x14ac:dyDescent="0.25">
      <c r="A253" s="9" t="s">
        <v>4210</v>
      </c>
      <c r="B253" s="9" t="str">
        <f>VLOOKUP(A253,'dump '!A:C,1,FALSE)</f>
        <v>GFE0123</v>
      </c>
      <c r="C253" s="9" t="str">
        <f>VLOOKUP(A253,'dump '!A:AF,2,FALSE)</f>
        <v>1276DD5905</v>
      </c>
      <c r="D253" s="9">
        <f>VLOOKUP($A253,'dump '!$A:$AF,17,FALSE)</f>
        <v>52.294750213622997</v>
      </c>
      <c r="E253" s="9">
        <f>VLOOKUP($A253,'dump '!$A:$AF,18,FALSE)</f>
        <v>5.2515301704406703</v>
      </c>
      <c r="F253" s="9" t="str">
        <f>VLOOKUP(A253,'dump '!$A:$AF,11,FALSE)</f>
        <v>Akkerweg</v>
      </c>
      <c r="G253" s="9" t="str">
        <f>VLOOKUP($A253,'dump '!$A:$AF,12,FALSE)</f>
        <v>59</v>
      </c>
      <c r="H253" s="9" t="str">
        <f>VLOOKUP($A253,'dump '!$A:$AF,13,FALSE)</f>
        <v>1276DD</v>
      </c>
      <c r="I253" s="11" t="str">
        <f>VLOOKUP($A253,'dump '!$A:$AF,14,FALSE)</f>
        <v>Huizen</v>
      </c>
      <c r="J253" s="9">
        <f>VLOOKUP($A253,'dump '!$A:$AF,15,FALSE)</f>
        <v>1</v>
      </c>
      <c r="K253" s="9" t="str">
        <f>VLOOKUP($A253,'dump '!$A:$AF,3,FALSE)</f>
        <v>GFT</v>
      </c>
      <c r="L253" s="9" t="str">
        <f>VLOOKUP($A253,'dump '!$A:$AF,31,FALSE)</f>
        <v>VC</v>
      </c>
      <c r="M253" s="9" t="str">
        <f>VLOOKUP($A253,'containers '!$A:$AA,12,FALSE)</f>
        <v>Bovengronds</v>
      </c>
      <c r="N253" s="9">
        <f>VLOOKUP($A253,'containers '!$A:$AA,14,FALSE)</f>
        <v>20</v>
      </c>
      <c r="O253" s="9">
        <f>VLOOKUP($A253,'containers '!$A:$AA,15,FALSE)</f>
        <v>100</v>
      </c>
      <c r="P253" s="9" t="str">
        <f>VLOOKUP($A253,'containers '!$A:$AA,16,FALSE)</f>
        <v>MCBG242021</v>
      </c>
    </row>
    <row r="254" spans="1:16" x14ac:dyDescent="0.25">
      <c r="A254" s="9" t="s">
        <v>4410</v>
      </c>
      <c r="B254" s="9" t="str">
        <f>VLOOKUP(A254,'dump '!A:C,1,FALSE)</f>
        <v>GFE0124</v>
      </c>
      <c r="C254" s="9" t="str">
        <f>VLOOKUP(A254,'dump '!A:AF,2,FALSE)</f>
        <v>1216PK10103</v>
      </c>
      <c r="D254" s="9">
        <f>VLOOKUP($A254,'dump '!$A:$AF,17,FALSE)</f>
        <v>52.216012999999997</v>
      </c>
      <c r="E254" s="9">
        <f>VLOOKUP($A254,'dump '!$A:$AF,18,FALSE)</f>
        <v>5.1315480000000004</v>
      </c>
      <c r="F254" s="9" t="str">
        <f>VLOOKUP(A254,'dump '!$A:$AF,11,FALSE)</f>
        <v>Bonifaciuslaan</v>
      </c>
      <c r="G254" s="9" t="str">
        <f>VLOOKUP($A254,'dump '!$A:$AF,12,FALSE)</f>
        <v>101</v>
      </c>
      <c r="H254" s="9" t="str">
        <f>VLOOKUP($A254,'dump '!$A:$AF,13,FALSE)</f>
        <v>1216PK</v>
      </c>
      <c r="I254" s="11" t="str">
        <f>VLOOKUP($A254,'dump '!$A:$AF,14,FALSE)</f>
        <v>Hilversum</v>
      </c>
      <c r="J254" s="9">
        <f>VLOOKUP($A254,'dump '!$A:$AF,15,FALSE)</f>
        <v>1</v>
      </c>
      <c r="K254" s="9" t="str">
        <f>VLOOKUP($A254,'dump '!$A:$AF,3,FALSE)</f>
        <v>GFT</v>
      </c>
      <c r="L254" s="9" t="str">
        <f>VLOOKUP($A254,'dump '!$A:$AF,31,FALSE)</f>
        <v>VC</v>
      </c>
      <c r="M254" s="9" t="str">
        <f>VLOOKUP($A254,'containers '!$A:$AA,12,FALSE)</f>
        <v>Bovengronds</v>
      </c>
      <c r="N254" s="9">
        <f>VLOOKUP($A254,'containers '!$A:$AA,14,FALSE)</f>
        <v>20</v>
      </c>
      <c r="O254" s="9">
        <f>VLOOKUP($A254,'containers '!$A:$AA,15,FALSE)</f>
        <v>100</v>
      </c>
      <c r="P254" s="9" t="str">
        <f>VLOOKUP($A254,'containers '!$A:$AA,16,FALSE)</f>
        <v>MCBG242021</v>
      </c>
    </row>
    <row r="255" spans="1:16" x14ac:dyDescent="0.25">
      <c r="A255" s="9" t="s">
        <v>4231</v>
      </c>
      <c r="B255" s="9" t="str">
        <f>VLOOKUP(A255,'dump '!A:C,1,FALSE)</f>
        <v>GFE0125</v>
      </c>
      <c r="C255" s="9" t="str">
        <f>VLOOKUP(A255,'dump '!A:AF,2,FALSE)</f>
        <v>1221LP5403</v>
      </c>
      <c r="D255" s="9">
        <f>VLOOKUP($A255,'dump '!$A:$AF,17,FALSE)</f>
        <v>52.224773999999996</v>
      </c>
      <c r="E255" s="9">
        <f>VLOOKUP($A255,'dump '!$A:$AF,18,FALSE)</f>
        <v>5.1863599999999996</v>
      </c>
      <c r="F255" s="9" t="str">
        <f>VLOOKUP(A255,'dump '!$A:$AF,11,FALSE)</f>
        <v>Jac. P. Thijsseplein</v>
      </c>
      <c r="G255" s="9" t="str">
        <f>VLOOKUP($A255,'dump '!$A:$AF,12,FALSE)</f>
        <v>54</v>
      </c>
      <c r="H255" s="9" t="str">
        <f>VLOOKUP($A255,'dump '!$A:$AF,13,FALSE)</f>
        <v>1221LP</v>
      </c>
      <c r="I255" s="11" t="str">
        <f>VLOOKUP($A255,'dump '!$A:$AF,14,FALSE)</f>
        <v>Hilversum</v>
      </c>
      <c r="J255" s="9">
        <f>VLOOKUP($A255,'dump '!$A:$AF,15,FALSE)</f>
        <v>1</v>
      </c>
      <c r="K255" s="9" t="str">
        <f>VLOOKUP($A255,'dump '!$A:$AF,3,FALSE)</f>
        <v>GFT</v>
      </c>
      <c r="L255" s="9" t="str">
        <f>VLOOKUP($A255,'dump '!$A:$AF,31,FALSE)</f>
        <v>VC</v>
      </c>
      <c r="M255" s="9" t="str">
        <f>VLOOKUP($A255,'containers '!$A:$AA,12,FALSE)</f>
        <v>Bovengronds</v>
      </c>
      <c r="N255" s="9">
        <f>VLOOKUP($A255,'containers '!$A:$AA,14,FALSE)</f>
        <v>20</v>
      </c>
      <c r="O255" s="9">
        <f>VLOOKUP($A255,'containers '!$A:$AA,15,FALSE)</f>
        <v>100</v>
      </c>
      <c r="P255" s="9" t="str">
        <f>VLOOKUP($A255,'containers '!$A:$AA,16,FALSE)</f>
        <v>MCBG242021</v>
      </c>
    </row>
    <row r="256" spans="1:16" x14ac:dyDescent="0.25">
      <c r="A256" s="9" t="s">
        <v>4221</v>
      </c>
      <c r="B256" s="9" t="str">
        <f>VLOOKUP(A256,'dump '!A:C,1,FALSE)</f>
        <v>GFE0126</v>
      </c>
      <c r="C256" s="9" t="str">
        <f>VLOOKUP(A256,'dump '!A:AF,2,FALSE)</f>
        <v>1223KV103</v>
      </c>
      <c r="D256" s="9">
        <f>VLOOKUP($A256,'dump '!$A:$AF,17,FALSE)</f>
        <v>52.228664999999999</v>
      </c>
      <c r="E256" s="9">
        <f>VLOOKUP($A256,'dump '!$A:$AF,18,FALSE)</f>
        <v>5.2008669999999997</v>
      </c>
      <c r="F256" s="9" t="str">
        <f>VLOOKUP(A256,'dump '!$A:$AF,11,FALSE)</f>
        <v>Den Ool</v>
      </c>
      <c r="G256" s="9" t="str">
        <f>VLOOKUP($A256,'dump '!$A:$AF,12,FALSE)</f>
        <v>1</v>
      </c>
      <c r="H256" s="9" t="str">
        <f>VLOOKUP($A256,'dump '!$A:$AF,13,FALSE)</f>
        <v>1223KV</v>
      </c>
      <c r="I256" s="11" t="str">
        <f>VLOOKUP($A256,'dump '!$A:$AF,14,FALSE)</f>
        <v>Hilversum</v>
      </c>
      <c r="J256" s="9">
        <f>VLOOKUP($A256,'dump '!$A:$AF,15,FALSE)</f>
        <v>1</v>
      </c>
      <c r="K256" s="9" t="str">
        <f>VLOOKUP($A256,'dump '!$A:$AF,3,FALSE)</f>
        <v>GFT</v>
      </c>
      <c r="L256" s="9" t="str">
        <f>VLOOKUP($A256,'dump '!$A:$AF,31,FALSE)</f>
        <v>VC</v>
      </c>
      <c r="M256" s="9" t="str">
        <f>VLOOKUP($A256,'containers '!$A:$AA,12,FALSE)</f>
        <v>Bovengronds</v>
      </c>
      <c r="N256" s="9">
        <f>VLOOKUP($A256,'containers '!$A:$AA,14,FALSE)</f>
        <v>20</v>
      </c>
      <c r="O256" s="9">
        <f>VLOOKUP($A256,'containers '!$A:$AA,15,FALSE)</f>
        <v>100</v>
      </c>
      <c r="P256" s="9" t="str">
        <f>VLOOKUP($A256,'containers '!$A:$AA,16,FALSE)</f>
        <v>MCBG242021</v>
      </c>
    </row>
    <row r="257" spans="1:16" x14ac:dyDescent="0.25">
      <c r="A257" s="9" t="s">
        <v>4398</v>
      </c>
      <c r="B257" s="9" t="str">
        <f>VLOOKUP(A257,'dump '!A:C,1,FALSE)</f>
        <v>GFE0127</v>
      </c>
      <c r="C257" s="9" t="str">
        <f>VLOOKUP(A257,'dump '!A:AF,2,FALSE)</f>
        <v>1223KR103</v>
      </c>
      <c r="D257" s="9">
        <f>VLOOKUP($A257,'dump '!$A:$AF,17,FALSE)</f>
        <v>52.229602999999997</v>
      </c>
      <c r="E257" s="9">
        <f>VLOOKUP($A257,'dump '!$A:$AF,18,FALSE)</f>
        <v>5.2010750000000003</v>
      </c>
      <c r="F257" s="9" t="str">
        <f>VLOOKUP(A257,'dump '!$A:$AF,11,FALSE)</f>
        <v>Vogelpan</v>
      </c>
      <c r="G257" s="9" t="str">
        <f>VLOOKUP($A257,'dump '!$A:$AF,12,FALSE)</f>
        <v>1</v>
      </c>
      <c r="H257" s="9" t="str">
        <f>VLOOKUP($A257,'dump '!$A:$AF,13,FALSE)</f>
        <v>1223KR</v>
      </c>
      <c r="I257" s="11" t="str">
        <f>VLOOKUP($A257,'dump '!$A:$AF,14,FALSE)</f>
        <v>Hilversum</v>
      </c>
      <c r="J257" s="9">
        <f>VLOOKUP($A257,'dump '!$A:$AF,15,FALSE)</f>
        <v>1</v>
      </c>
      <c r="K257" s="9" t="str">
        <f>VLOOKUP($A257,'dump '!$A:$AF,3,FALSE)</f>
        <v>GFT</v>
      </c>
      <c r="L257" s="9" t="str">
        <f>VLOOKUP($A257,'dump '!$A:$AF,31,FALSE)</f>
        <v>VC</v>
      </c>
      <c r="M257" s="9" t="str">
        <f>VLOOKUP($A257,'containers '!$A:$AA,12,FALSE)</f>
        <v>Bovengronds</v>
      </c>
      <c r="N257" s="9">
        <f>VLOOKUP($A257,'containers '!$A:$AA,14,FALSE)</f>
        <v>20</v>
      </c>
      <c r="O257" s="9">
        <f>VLOOKUP($A257,'containers '!$A:$AA,15,FALSE)</f>
        <v>100</v>
      </c>
      <c r="P257" s="9" t="str">
        <f>VLOOKUP($A257,'containers '!$A:$AA,16,FALSE)</f>
        <v>MCBG242021</v>
      </c>
    </row>
    <row r="258" spans="1:16" x14ac:dyDescent="0.25">
      <c r="A258" s="9" t="s">
        <v>4327</v>
      </c>
      <c r="B258" s="9" t="str">
        <f>VLOOKUP(A258,'dump '!A:C,1,FALSE)</f>
        <v>GFE0128</v>
      </c>
      <c r="C258" s="9" t="str">
        <f>VLOOKUP(A258,'dump '!A:AF,2,FALSE)</f>
        <v>1223JN15803</v>
      </c>
      <c r="D258" s="9">
        <f>VLOOKUP($A258,'dump '!$A:$AF,17,FALSE)</f>
        <v>52.230440999999999</v>
      </c>
      <c r="E258" s="9">
        <f>VLOOKUP($A258,'dump '!$A:$AF,18,FALSE)</f>
        <v>5.2011459999999996</v>
      </c>
      <c r="F258" s="9" t="str">
        <f>VLOOKUP(A258,'dump '!$A:$AF,11,FALSE)</f>
        <v>Kamerlingh Onnesweg</v>
      </c>
      <c r="G258" s="9" t="str">
        <f>VLOOKUP($A258,'dump '!$A:$AF,12,FALSE)</f>
        <v>158</v>
      </c>
      <c r="H258" s="9" t="str">
        <f>VLOOKUP($A258,'dump '!$A:$AF,13,FALSE)</f>
        <v>1223JN</v>
      </c>
      <c r="I258" s="11" t="str">
        <f>VLOOKUP($A258,'dump '!$A:$AF,14,FALSE)</f>
        <v>Hilversum</v>
      </c>
      <c r="J258" s="9">
        <f>VLOOKUP($A258,'dump '!$A:$AF,15,FALSE)</f>
        <v>1</v>
      </c>
      <c r="K258" s="9" t="str">
        <f>VLOOKUP($A258,'dump '!$A:$AF,3,FALSE)</f>
        <v>GFT</v>
      </c>
      <c r="L258" s="9" t="str">
        <f>VLOOKUP($A258,'dump '!$A:$AF,31,FALSE)</f>
        <v>VC</v>
      </c>
      <c r="M258" s="9" t="str">
        <f>VLOOKUP($A258,'containers '!$A:$AA,12,FALSE)</f>
        <v>Bovengronds</v>
      </c>
      <c r="N258" s="9">
        <f>VLOOKUP($A258,'containers '!$A:$AA,14,FALSE)</f>
        <v>20</v>
      </c>
      <c r="O258" s="9">
        <f>VLOOKUP($A258,'containers '!$A:$AA,15,FALSE)</f>
        <v>100</v>
      </c>
      <c r="P258" s="9" t="str">
        <f>VLOOKUP($A258,'containers '!$A:$AA,16,FALSE)</f>
        <v>MCBG242021</v>
      </c>
    </row>
    <row r="259" spans="1:16" x14ac:dyDescent="0.25">
      <c r="A259" s="9" t="s">
        <v>4342</v>
      </c>
      <c r="B259" s="9" t="str">
        <f>VLOOKUP(A259,'dump '!A:C,1,FALSE)</f>
        <v>GFE0129</v>
      </c>
      <c r="C259" s="9" t="str">
        <f>VLOOKUP(A259,'dump '!A:AF,2,FALSE)</f>
        <v>1223KL103</v>
      </c>
      <c r="D259" s="9">
        <f>VLOOKUP($A259,'dump '!$A:$AF,17,FALSE)</f>
        <v>52.231986999999997</v>
      </c>
      <c r="E259" s="9">
        <f>VLOOKUP($A259,'dump '!$A:$AF,18,FALSE)</f>
        <v>5.200863</v>
      </c>
      <c r="F259" s="9" t="str">
        <f>VLOOKUP(A259,'dump '!$A:$AF,11,FALSE)</f>
        <v>Aardjesberg</v>
      </c>
      <c r="G259" s="9" t="str">
        <f>VLOOKUP($A259,'dump '!$A:$AF,12,FALSE)</f>
        <v>1</v>
      </c>
      <c r="H259" s="9" t="str">
        <f>VLOOKUP($A259,'dump '!$A:$AF,13,FALSE)</f>
        <v>1223KL</v>
      </c>
      <c r="I259" s="11" t="str">
        <f>VLOOKUP($A259,'dump '!$A:$AF,14,FALSE)</f>
        <v>Hilversum</v>
      </c>
      <c r="J259" s="9">
        <f>VLOOKUP($A259,'dump '!$A:$AF,15,FALSE)</f>
        <v>1</v>
      </c>
      <c r="K259" s="9" t="str">
        <f>VLOOKUP($A259,'dump '!$A:$AF,3,FALSE)</f>
        <v>GFT</v>
      </c>
      <c r="L259" s="9" t="str">
        <f>VLOOKUP($A259,'dump '!$A:$AF,31,FALSE)</f>
        <v>VC</v>
      </c>
      <c r="M259" s="9" t="str">
        <f>VLOOKUP($A259,'containers '!$A:$AA,12,FALSE)</f>
        <v>Bovengronds</v>
      </c>
      <c r="N259" s="9">
        <f>VLOOKUP($A259,'containers '!$A:$AA,14,FALSE)</f>
        <v>20</v>
      </c>
      <c r="O259" s="9">
        <f>VLOOKUP($A259,'containers '!$A:$AA,15,FALSE)</f>
        <v>100</v>
      </c>
      <c r="P259" s="9" t="str">
        <f>VLOOKUP($A259,'containers '!$A:$AA,16,FALSE)</f>
        <v>MCBG242021</v>
      </c>
    </row>
    <row r="260" spans="1:16" x14ac:dyDescent="0.25">
      <c r="A260" s="9" t="s">
        <v>4338</v>
      </c>
      <c r="B260" s="9" t="str">
        <f>VLOOKUP(A260,'dump '!A:C,1,FALSE)</f>
        <v>GFE0130</v>
      </c>
      <c r="C260" s="9" t="str">
        <f>VLOOKUP(A260,'dump '!A:AF,2,FALSE)</f>
        <v>1222KV25203</v>
      </c>
      <c r="D260" s="9">
        <f>VLOOKUP($A260,'dump '!$A:$AF,17,FALSE)</f>
        <v>52.240994000000001</v>
      </c>
      <c r="E260" s="9">
        <f>VLOOKUP($A260,'dump '!$A:$AF,18,FALSE)</f>
        <v>5.1851149999999997</v>
      </c>
      <c r="F260" s="9" t="str">
        <f>VLOOKUP(A260,'dump '!$A:$AF,11,FALSE)</f>
        <v>Jacob van Campenlaan</v>
      </c>
      <c r="G260" s="9" t="str">
        <f>VLOOKUP($A260,'dump '!$A:$AF,12,FALSE)</f>
        <v>252</v>
      </c>
      <c r="H260" s="9" t="str">
        <f>VLOOKUP($A260,'dump '!$A:$AF,13,FALSE)</f>
        <v>1222KV</v>
      </c>
      <c r="I260" s="11" t="str">
        <f>VLOOKUP($A260,'dump '!$A:$AF,14,FALSE)</f>
        <v>Hilversum</v>
      </c>
      <c r="J260" s="9">
        <f>VLOOKUP($A260,'dump '!$A:$AF,15,FALSE)</f>
        <v>1</v>
      </c>
      <c r="K260" s="9" t="str">
        <f>VLOOKUP($A260,'dump '!$A:$AF,3,FALSE)</f>
        <v>GFT</v>
      </c>
      <c r="L260" s="9" t="str">
        <f>VLOOKUP($A260,'dump '!$A:$AF,31,FALSE)</f>
        <v>VC</v>
      </c>
      <c r="M260" s="9" t="str">
        <f>VLOOKUP($A260,'containers '!$A:$AA,12,FALSE)</f>
        <v>Bovengronds</v>
      </c>
      <c r="N260" s="9">
        <f>VLOOKUP($A260,'containers '!$A:$AA,14,FALSE)</f>
        <v>20</v>
      </c>
      <c r="O260" s="9">
        <f>VLOOKUP($A260,'containers '!$A:$AA,15,FALSE)</f>
        <v>100</v>
      </c>
      <c r="P260" s="9" t="str">
        <f>VLOOKUP($A260,'containers '!$A:$AA,16,FALSE)</f>
        <v>MCBG242021</v>
      </c>
    </row>
    <row r="261" spans="1:16" x14ac:dyDescent="0.25">
      <c r="A261" s="9" t="s">
        <v>676</v>
      </c>
      <c r="B261" s="9" t="str">
        <f>VLOOKUP(A261,'dump '!A:C,1,FALSE)</f>
        <v>GFE0131</v>
      </c>
      <c r="C261" s="9" t="str">
        <f>VLOOKUP(A261,'dump '!A:AF,2,FALSE)</f>
        <v>1211LV3103</v>
      </c>
      <c r="D261" s="9">
        <f>VLOOKUP($A261,'dump '!$A:$AF,17,FALSE)</f>
        <v>52.221080780029297</v>
      </c>
      <c r="E261" s="9">
        <f>VLOOKUP($A261,'dump '!$A:$AF,18,FALSE)</f>
        <v>5.1740097999572798</v>
      </c>
      <c r="F261" s="9" t="str">
        <f>VLOOKUP(A261,'dump '!$A:$AF,11,FALSE)</f>
        <v>Neuweg</v>
      </c>
      <c r="G261" s="9" t="str">
        <f>VLOOKUP($A261,'dump '!$A:$AF,12,FALSE)</f>
        <v>31</v>
      </c>
      <c r="H261" s="9" t="str">
        <f>VLOOKUP($A261,'dump '!$A:$AF,13,FALSE)</f>
        <v>1211LV</v>
      </c>
      <c r="I261" s="11" t="str">
        <f>VLOOKUP($A261,'dump '!$A:$AF,14,FALSE)</f>
        <v>Hilversum</v>
      </c>
      <c r="J261" s="9">
        <f>VLOOKUP($A261,'dump '!$A:$AF,15,FALSE)</f>
        <v>240</v>
      </c>
      <c r="K261" s="9" t="str">
        <f>VLOOKUP($A261,'dump '!$A:$AF,3,FALSE)</f>
        <v>GFT</v>
      </c>
      <c r="L261" s="9" t="str">
        <f>VLOOKUP($A261,'dump '!$A:$AF,31,FALSE)</f>
        <v>VC</v>
      </c>
      <c r="M261" s="9" t="str">
        <f>VLOOKUP($A261,'containers '!$A:$AA,12,FALSE)</f>
        <v>Bovengronds</v>
      </c>
      <c r="N261" s="9">
        <f>VLOOKUP($A261,'containers '!$A:$AA,14,FALSE)</f>
        <v>20</v>
      </c>
      <c r="O261" s="9">
        <f>VLOOKUP($A261,'containers '!$A:$AA,15,FALSE)</f>
        <v>100</v>
      </c>
      <c r="P261" s="9" t="str">
        <f>VLOOKUP($A261,'containers '!$A:$AA,16,FALSE)</f>
        <v>MCBG242021</v>
      </c>
    </row>
    <row r="262" spans="1:16" x14ac:dyDescent="0.25">
      <c r="A262" s="9" t="s">
        <v>4402</v>
      </c>
      <c r="B262" s="9" t="str">
        <f>VLOOKUP(A262,'dump '!A:C,1,FALSE)</f>
        <v>GFE0132</v>
      </c>
      <c r="C262" s="9" t="str">
        <f>VLOOKUP(A262,'dump '!A:AF,2,FALSE)</f>
        <v>1384AW7106</v>
      </c>
      <c r="D262" s="9">
        <f>VLOOKUP($A262,'dump '!$A:$AF,17,FALSE)</f>
        <v>52.319899999999997</v>
      </c>
      <c r="E262" s="9">
        <f>VLOOKUP($A262,'dump '!$A:$AF,18,FALSE)</f>
        <v>5.0319900000000004</v>
      </c>
      <c r="F262" s="9" t="str">
        <f>VLOOKUP(A262,'dump '!$A:$AF,11,FALSE)</f>
        <v>Fort Heemstedestraat</v>
      </c>
      <c r="G262" s="9" t="str">
        <f>VLOOKUP($A262,'dump '!$A:$AF,12,FALSE)</f>
        <v>71</v>
      </c>
      <c r="H262" s="9" t="str">
        <f>VLOOKUP($A262,'dump '!$A:$AF,13,FALSE)</f>
        <v>1384AW</v>
      </c>
      <c r="I262" s="11" t="str">
        <f>VLOOKUP($A262,'dump '!$A:$AF,14,FALSE)</f>
        <v>Weesp</v>
      </c>
      <c r="J262" s="9">
        <f>VLOOKUP($A262,'dump '!$A:$AF,15,FALSE)</f>
        <v>1</v>
      </c>
      <c r="K262" s="9" t="str">
        <f>VLOOKUP($A262,'dump '!$A:$AF,3,FALSE)</f>
        <v>GFT</v>
      </c>
      <c r="L262" s="9" t="str">
        <f>VLOOKUP($A262,'dump '!$A:$AF,31,FALSE)</f>
        <v>VC</v>
      </c>
      <c r="M262" s="9" t="str">
        <f>VLOOKUP($A262,'containers '!$A:$AA,12,FALSE)</f>
        <v>Bovengronds</v>
      </c>
      <c r="N262" s="9">
        <f>VLOOKUP($A262,'containers '!$A:$AA,14,FALSE)</f>
        <v>20</v>
      </c>
      <c r="O262" s="9">
        <f>VLOOKUP($A262,'containers '!$A:$AA,15,FALSE)</f>
        <v>100</v>
      </c>
      <c r="P262" s="9" t="str">
        <f>VLOOKUP($A262,'containers '!$A:$AA,16,FALSE)</f>
        <v>MCBG242021</v>
      </c>
    </row>
    <row r="263" spans="1:16" x14ac:dyDescent="0.25">
      <c r="A263" s="9" t="s">
        <v>4372</v>
      </c>
      <c r="B263" s="9" t="str">
        <f>VLOOKUP(A263,'dump '!A:C,1,FALSE)</f>
        <v>GFE0133</v>
      </c>
      <c r="C263" s="9" t="str">
        <f>VLOOKUP(A263,'dump '!A:AF,2,FALSE)</f>
        <v>1223MH203</v>
      </c>
      <c r="D263" s="9">
        <f>VLOOKUP($A263,'dump '!$A:$AF,17,FALSE)</f>
        <v>52.224662000000002</v>
      </c>
      <c r="E263" s="9">
        <f>VLOOKUP($A263,'dump '!$A:$AF,18,FALSE)</f>
        <v>5.2037829999999996</v>
      </c>
      <c r="F263" s="9" t="str">
        <f>VLOOKUP(A263,'dump '!$A:$AF,11,FALSE)</f>
        <v>Rita Reyshof</v>
      </c>
      <c r="G263" s="9" t="str">
        <f>VLOOKUP($A263,'dump '!$A:$AF,12,FALSE)</f>
        <v>2</v>
      </c>
      <c r="H263" s="9" t="str">
        <f>VLOOKUP($A263,'dump '!$A:$AF,13,FALSE)</f>
        <v>1223MH</v>
      </c>
      <c r="I263" s="11" t="str">
        <f>VLOOKUP($A263,'dump '!$A:$AF,14,FALSE)</f>
        <v>Hilversum</v>
      </c>
      <c r="J263" s="9">
        <f>VLOOKUP($A263,'dump '!$A:$AF,15,FALSE)</f>
        <v>1</v>
      </c>
      <c r="K263" s="9" t="str">
        <f>VLOOKUP($A263,'dump '!$A:$AF,3,FALSE)</f>
        <v>GFT</v>
      </c>
      <c r="L263" s="9" t="str">
        <f>VLOOKUP($A263,'dump '!$A:$AF,31,FALSE)</f>
        <v>VC</v>
      </c>
      <c r="M263" s="9" t="str">
        <f>VLOOKUP($A263,'containers '!$A:$AA,12,FALSE)</f>
        <v>Bovengronds</v>
      </c>
      <c r="N263" s="9">
        <f>VLOOKUP($A263,'containers '!$A:$AA,14,FALSE)</f>
        <v>20</v>
      </c>
      <c r="O263" s="9">
        <f>VLOOKUP($A263,'containers '!$A:$AA,15,FALSE)</f>
        <v>100</v>
      </c>
      <c r="P263" s="9" t="str">
        <f>VLOOKUP($A263,'containers '!$A:$AA,16,FALSE)</f>
        <v>MCBG242021</v>
      </c>
    </row>
    <row r="264" spans="1:16" x14ac:dyDescent="0.25">
      <c r="A264" s="9" t="s">
        <v>4611</v>
      </c>
      <c r="B264" s="9" t="str">
        <f>VLOOKUP(A264,'dump '!A:C,1,FALSE)</f>
        <v>GFE0134</v>
      </c>
      <c r="C264" s="9" t="str">
        <f>VLOOKUP(A264,'dump '!A:AF,2,FALSE)</f>
        <v>1403AV20905</v>
      </c>
      <c r="D264" s="9">
        <f>VLOOKUP($A264,'dump '!$A:$AF,17,FALSE)</f>
        <v>52.271121999999998</v>
      </c>
      <c r="E264" s="9">
        <f>VLOOKUP($A264,'dump '!$A:$AF,18,FALSE)</f>
        <v>5.1875910000000003</v>
      </c>
      <c r="F264" s="9" t="str">
        <f>VLOOKUP(A264,'dump '!$A:$AF,11,FALSE)</f>
        <v>Lijsterlaan</v>
      </c>
      <c r="G264" s="9" t="str">
        <f>VLOOKUP($A264,'dump '!$A:$AF,12,FALSE)</f>
        <v>209</v>
      </c>
      <c r="H264" s="9" t="str">
        <f>VLOOKUP($A264,'dump '!$A:$AF,13,FALSE)</f>
        <v>1403AV</v>
      </c>
      <c r="I264" s="11" t="str">
        <f>VLOOKUP($A264,'dump '!$A:$AF,14,FALSE)</f>
        <v>Bussum</v>
      </c>
      <c r="J264" s="9">
        <f>VLOOKUP($A264,'dump '!$A:$AF,15,FALSE)</f>
        <v>1</v>
      </c>
      <c r="K264" s="9" t="str">
        <f>VLOOKUP($A264,'dump '!$A:$AF,3,FALSE)</f>
        <v>GFT</v>
      </c>
      <c r="L264" s="9" t="str">
        <f>VLOOKUP($A264,'dump '!$A:$AF,31,FALSE)</f>
        <v>VC</v>
      </c>
      <c r="M264" s="9" t="str">
        <f>VLOOKUP($A264,'containers '!$A:$AA,12,FALSE)</f>
        <v>Bovengronds</v>
      </c>
      <c r="N264" s="9">
        <f>VLOOKUP($A264,'containers '!$A:$AA,14,FALSE)</f>
        <v>20</v>
      </c>
      <c r="O264" s="9">
        <f>VLOOKUP($A264,'containers '!$A:$AA,15,FALSE)</f>
        <v>100</v>
      </c>
      <c r="P264" s="9" t="str">
        <f>VLOOKUP($A264,'containers '!$A:$AA,16,FALSE)</f>
        <v>MCBG242021</v>
      </c>
    </row>
    <row r="265" spans="1:16" x14ac:dyDescent="0.25">
      <c r="A265" s="9" t="s">
        <v>4423</v>
      </c>
      <c r="B265" s="9" t="str">
        <f>VLOOKUP(A265,'dump '!A:C,1,FALSE)</f>
        <v>GFE0135</v>
      </c>
      <c r="C265" s="9" t="str">
        <f>VLOOKUP(A265,'dump '!A:AF,2,FALSE)</f>
        <v>1403GG2803</v>
      </c>
      <c r="D265" s="9">
        <f>VLOOKUP($A265,'dump '!$A:$AF,17,FALSE)</f>
        <v>52.267904999999999</v>
      </c>
      <c r="E265" s="9">
        <f>VLOOKUP($A265,'dump '!$A:$AF,18,FALSE)</f>
        <v>5.1869379999999996</v>
      </c>
      <c r="F265" s="9" t="str">
        <f>VLOOKUP(A265,'dump '!$A:$AF,11,FALSE)</f>
        <v>Cornelia de Langelaan</v>
      </c>
      <c r="G265" s="9" t="str">
        <f>VLOOKUP($A265,'dump '!$A:$AF,12,FALSE)</f>
        <v>28</v>
      </c>
      <c r="H265" s="9" t="str">
        <f>VLOOKUP($A265,'dump '!$A:$AF,13,FALSE)</f>
        <v>1403GG</v>
      </c>
      <c r="I265" s="11" t="str">
        <f>VLOOKUP($A265,'dump '!$A:$AF,14,FALSE)</f>
        <v>Bussum</v>
      </c>
      <c r="J265" s="9">
        <f>VLOOKUP($A265,'dump '!$A:$AF,15,FALSE)</f>
        <v>1</v>
      </c>
      <c r="K265" s="9" t="str">
        <f>VLOOKUP($A265,'dump '!$A:$AF,3,FALSE)</f>
        <v>GFT</v>
      </c>
      <c r="L265" s="9" t="str">
        <f>VLOOKUP($A265,'dump '!$A:$AF,31,FALSE)</f>
        <v>VC</v>
      </c>
      <c r="M265" s="9" t="str">
        <f>VLOOKUP($A265,'containers '!$A:$AA,12,FALSE)</f>
        <v>Bovengronds</v>
      </c>
      <c r="N265" s="9">
        <f>VLOOKUP($A265,'containers '!$A:$AA,14,FALSE)</f>
        <v>20</v>
      </c>
      <c r="O265" s="9">
        <f>VLOOKUP($A265,'containers '!$A:$AA,15,FALSE)</f>
        <v>100</v>
      </c>
      <c r="P265" s="9" t="str">
        <f>VLOOKUP($A265,'containers '!$A:$AA,16,FALSE)</f>
        <v>MCBG242021</v>
      </c>
    </row>
    <row r="266" spans="1:16" x14ac:dyDescent="0.25">
      <c r="A266" s="9" t="s">
        <v>4435</v>
      </c>
      <c r="B266" s="9" t="str">
        <f>VLOOKUP(A266,'dump '!A:C,1,FALSE)</f>
        <v>GFE0136</v>
      </c>
      <c r="C266" s="9" t="str">
        <f>VLOOKUP(A266,'dump '!A:AF,2,FALSE)</f>
        <v>1403EA303</v>
      </c>
      <c r="D266" s="9">
        <f>VLOOKUP($A266,'dump '!$A:$AF,17,FALSE)</f>
        <v>52.268529999999998</v>
      </c>
      <c r="E266" s="9">
        <f>VLOOKUP($A266,'dump '!$A:$AF,18,FALSE)</f>
        <v>5.1828649999999996</v>
      </c>
      <c r="F266" s="9" t="str">
        <f>VLOOKUP(A266,'dump '!$A:$AF,11,FALSE)</f>
        <v>Koekoeklaan</v>
      </c>
      <c r="G266" s="9" t="str">
        <f>VLOOKUP($A266,'dump '!$A:$AF,12,FALSE)</f>
        <v>3A 1</v>
      </c>
      <c r="H266" s="9" t="str">
        <f>VLOOKUP($A266,'dump '!$A:$AF,13,FALSE)</f>
        <v>1403EA</v>
      </c>
      <c r="I266" s="11" t="str">
        <f>VLOOKUP($A266,'dump '!$A:$AF,14,FALSE)</f>
        <v>Bussum</v>
      </c>
      <c r="J266" s="9">
        <f>VLOOKUP($A266,'dump '!$A:$AF,15,FALSE)</f>
        <v>1</v>
      </c>
      <c r="K266" s="9" t="str">
        <f>VLOOKUP($A266,'dump '!$A:$AF,3,FALSE)</f>
        <v>GFT</v>
      </c>
      <c r="L266" s="9" t="str">
        <f>VLOOKUP($A266,'dump '!$A:$AF,31,FALSE)</f>
        <v>VC</v>
      </c>
      <c r="M266" s="9" t="str">
        <f>VLOOKUP($A266,'containers '!$A:$AA,12,FALSE)</f>
        <v>Bovengronds</v>
      </c>
      <c r="N266" s="9">
        <f>VLOOKUP($A266,'containers '!$A:$AA,14,FALSE)</f>
        <v>20</v>
      </c>
      <c r="O266" s="9">
        <f>VLOOKUP($A266,'containers '!$A:$AA,15,FALSE)</f>
        <v>100</v>
      </c>
      <c r="P266" s="9" t="str">
        <f>VLOOKUP($A266,'containers '!$A:$AA,16,FALSE)</f>
        <v>MCBG242021</v>
      </c>
    </row>
    <row r="267" spans="1:16" x14ac:dyDescent="0.25">
      <c r="A267" s="9" t="s">
        <v>4212</v>
      </c>
      <c r="B267" s="9" t="str">
        <f>VLOOKUP(A267,'dump '!A:C,1,FALSE)</f>
        <v>GFE0137</v>
      </c>
      <c r="C267" s="9" t="str">
        <f>VLOOKUP(A267,'dump '!A:AF,2,FALSE)</f>
        <v>1403HA8804</v>
      </c>
      <c r="D267" s="9">
        <f>VLOOKUP($A267,'dump '!$A:$AF,17,FALSE)</f>
        <v>52.268045000000001</v>
      </c>
      <c r="E267" s="9">
        <f>VLOOKUP($A267,'dump '!$A:$AF,18,FALSE)</f>
        <v>5.1904789999999998</v>
      </c>
      <c r="F267" s="9" t="str">
        <f>VLOOKUP(A267,'dump '!$A:$AF,11,FALSE)</f>
        <v>Betje Wolfflaan</v>
      </c>
      <c r="G267" s="9" t="str">
        <f>VLOOKUP($A267,'dump '!$A:$AF,12,FALSE)</f>
        <v>88</v>
      </c>
      <c r="H267" s="9" t="str">
        <f>VLOOKUP($A267,'dump '!$A:$AF,13,FALSE)</f>
        <v>1403HA</v>
      </c>
      <c r="I267" s="11" t="str">
        <f>VLOOKUP($A267,'dump '!$A:$AF,14,FALSE)</f>
        <v>Bussum</v>
      </c>
      <c r="J267" s="9">
        <f>VLOOKUP($A267,'dump '!$A:$AF,15,FALSE)</f>
        <v>1</v>
      </c>
      <c r="K267" s="9" t="str">
        <f>VLOOKUP($A267,'dump '!$A:$AF,3,FALSE)</f>
        <v>GFT</v>
      </c>
      <c r="L267" s="9" t="str">
        <f>VLOOKUP($A267,'dump '!$A:$AF,31,FALSE)</f>
        <v>VC</v>
      </c>
      <c r="M267" s="9" t="str">
        <f>VLOOKUP($A267,'containers '!$A:$AA,12,FALSE)</f>
        <v>Bovengronds</v>
      </c>
      <c r="N267" s="9">
        <f>VLOOKUP($A267,'containers '!$A:$AA,14,FALSE)</f>
        <v>20</v>
      </c>
      <c r="O267" s="9">
        <f>VLOOKUP($A267,'containers '!$A:$AA,15,FALSE)</f>
        <v>100</v>
      </c>
      <c r="P267" s="9" t="str">
        <f>VLOOKUP($A267,'containers '!$A:$AA,16,FALSE)</f>
        <v>MCBG242021</v>
      </c>
    </row>
    <row r="268" spans="1:16" x14ac:dyDescent="0.25">
      <c r="A268" s="9" t="s">
        <v>4437</v>
      </c>
      <c r="B268" s="9" t="str">
        <f>VLOOKUP(A268,'dump '!A:C,1,FALSE)</f>
        <v>GFE0138</v>
      </c>
      <c r="C268" s="9" t="str">
        <f>VLOOKUP(A268,'dump '!A:AF,2,FALSE)</f>
        <v>1403TM203</v>
      </c>
      <c r="D268" s="9">
        <f>VLOOKUP($A268,'dump '!$A:$AF,17,FALSE)</f>
        <v>52.267744999999998</v>
      </c>
      <c r="E268" s="9">
        <f>VLOOKUP($A268,'dump '!$A:$AF,18,FALSE)</f>
        <v>5.1767659999999998</v>
      </c>
      <c r="F268" s="9" t="str">
        <f>VLOOKUP(A268,'dump '!$A:$AF,11,FALSE)</f>
        <v>Karel Doormanlaan</v>
      </c>
      <c r="G268" s="9" t="str">
        <f>VLOOKUP($A268,'dump '!$A:$AF,12,FALSE)</f>
        <v>2</v>
      </c>
      <c r="H268" s="9" t="str">
        <f>VLOOKUP($A268,'dump '!$A:$AF,13,FALSE)</f>
        <v>1403TM</v>
      </c>
      <c r="I268" s="11" t="str">
        <f>VLOOKUP($A268,'dump '!$A:$AF,14,FALSE)</f>
        <v>Bussum</v>
      </c>
      <c r="J268" s="9">
        <f>VLOOKUP($A268,'dump '!$A:$AF,15,FALSE)</f>
        <v>1</v>
      </c>
      <c r="K268" s="9" t="str">
        <f>VLOOKUP($A268,'dump '!$A:$AF,3,FALSE)</f>
        <v>GFT</v>
      </c>
      <c r="L268" s="9" t="str">
        <f>VLOOKUP($A268,'dump '!$A:$AF,31,FALSE)</f>
        <v>VC</v>
      </c>
      <c r="M268" s="9" t="str">
        <f>VLOOKUP($A268,'containers '!$A:$AA,12,FALSE)</f>
        <v>Bovengronds</v>
      </c>
      <c r="N268" s="9">
        <f>VLOOKUP($A268,'containers '!$A:$AA,14,FALSE)</f>
        <v>20</v>
      </c>
      <c r="O268" s="9">
        <f>VLOOKUP($A268,'containers '!$A:$AA,15,FALSE)</f>
        <v>100</v>
      </c>
      <c r="P268" s="9" t="str">
        <f>VLOOKUP($A268,'containers '!$A:$AA,16,FALSE)</f>
        <v>MCBG242021</v>
      </c>
    </row>
    <row r="269" spans="1:16" x14ac:dyDescent="0.25">
      <c r="A269" s="9" t="s">
        <v>4313</v>
      </c>
      <c r="B269" s="9" t="str">
        <f>VLOOKUP(A269,'dump '!A:C,1,FALSE)</f>
        <v>GFE0139</v>
      </c>
      <c r="C269" s="9" t="str">
        <f>VLOOKUP(A269,'dump '!A:AF,2,FALSE)</f>
        <v>1403AX32303</v>
      </c>
      <c r="D269" s="9">
        <f>VLOOKUP($A269,'dump '!$A:$AF,17,FALSE)</f>
        <v>52.271372</v>
      </c>
      <c r="E269" s="9">
        <f>VLOOKUP($A269,'dump '!$A:$AF,18,FALSE)</f>
        <v>5.1880620000000004</v>
      </c>
      <c r="F269" s="9" t="str">
        <f>VLOOKUP(A269,'dump '!$A:$AF,11,FALSE)</f>
        <v>Lijsterlaan</v>
      </c>
      <c r="G269" s="9" t="str">
        <f>VLOOKUP($A269,'dump '!$A:$AF,12,FALSE)</f>
        <v>323</v>
      </c>
      <c r="H269" s="9" t="str">
        <f>VLOOKUP($A269,'dump '!$A:$AF,13,FALSE)</f>
        <v>1403AX</v>
      </c>
      <c r="I269" s="11" t="str">
        <f>VLOOKUP($A269,'dump '!$A:$AF,14,FALSE)</f>
        <v>Bussum</v>
      </c>
      <c r="J269" s="9">
        <f>VLOOKUP($A269,'dump '!$A:$AF,15,FALSE)</f>
        <v>1</v>
      </c>
      <c r="K269" s="9" t="str">
        <f>VLOOKUP($A269,'dump '!$A:$AF,3,FALSE)</f>
        <v>GFT</v>
      </c>
      <c r="L269" s="9" t="str">
        <f>VLOOKUP($A269,'dump '!$A:$AF,31,FALSE)</f>
        <v>VC</v>
      </c>
      <c r="M269" s="9" t="str">
        <f>VLOOKUP($A269,'containers '!$A:$AA,12,FALSE)</f>
        <v>Bovengronds</v>
      </c>
      <c r="N269" s="9">
        <f>VLOOKUP($A269,'containers '!$A:$AA,14,FALSE)</f>
        <v>20</v>
      </c>
      <c r="O269" s="9">
        <f>VLOOKUP($A269,'containers '!$A:$AA,15,FALSE)</f>
        <v>100</v>
      </c>
      <c r="P269" s="9" t="str">
        <f>VLOOKUP($A269,'containers '!$A:$AA,16,FALSE)</f>
        <v>MCBG242021</v>
      </c>
    </row>
    <row r="270" spans="1:16" x14ac:dyDescent="0.25">
      <c r="A270" s="9" t="s">
        <v>4340</v>
      </c>
      <c r="B270" s="9" t="str">
        <f>VLOOKUP(A270,'dump '!A:C,1,FALSE)</f>
        <v>GFE0140</v>
      </c>
      <c r="C270" s="9" t="str">
        <f>VLOOKUP(A270,'dump '!A:AF,2,FALSE)</f>
        <v>1222AK23103</v>
      </c>
      <c r="D270" s="9">
        <f>VLOOKUP($A270,'dump '!$A:$AF,17,FALSE)</f>
        <v>52.241478000000001</v>
      </c>
      <c r="E270" s="9">
        <f>VLOOKUP($A270,'dump '!$A:$AF,18,FALSE)</f>
        <v>5.1856260000000001</v>
      </c>
      <c r="F270" s="9" t="str">
        <f>VLOOKUP(A270,'dump '!$A:$AF,11,FALSE)</f>
        <v>Erfgooiersstraat</v>
      </c>
      <c r="G270" s="9" t="str">
        <f>VLOOKUP($A270,'dump '!$A:$AF,12,FALSE)</f>
        <v>231F</v>
      </c>
      <c r="H270" s="9" t="str">
        <f>VLOOKUP($A270,'dump '!$A:$AF,13,FALSE)</f>
        <v>1222AK</v>
      </c>
      <c r="I270" s="11" t="str">
        <f>VLOOKUP($A270,'dump '!$A:$AF,14,FALSE)</f>
        <v>Hilversum</v>
      </c>
      <c r="J270" s="9">
        <f>VLOOKUP($A270,'dump '!$A:$AF,15,FALSE)</f>
        <v>1</v>
      </c>
      <c r="K270" s="9" t="str">
        <f>VLOOKUP($A270,'dump '!$A:$AF,3,FALSE)</f>
        <v>GFT</v>
      </c>
      <c r="L270" s="9" t="str">
        <f>VLOOKUP($A270,'dump '!$A:$AF,31,FALSE)</f>
        <v>VC</v>
      </c>
      <c r="M270" s="9" t="str">
        <f>VLOOKUP($A270,'containers '!$A:$AA,12,FALSE)</f>
        <v>Bovengronds</v>
      </c>
      <c r="N270" s="9">
        <f>VLOOKUP($A270,'containers '!$A:$AA,14,FALSE)</f>
        <v>20</v>
      </c>
      <c r="O270" s="9">
        <f>VLOOKUP($A270,'containers '!$A:$AA,15,FALSE)</f>
        <v>100</v>
      </c>
      <c r="P270" s="9" t="str">
        <f>VLOOKUP($A270,'containers '!$A:$AA,16,FALSE)</f>
        <v>MCBG242021</v>
      </c>
    </row>
    <row r="271" spans="1:16" x14ac:dyDescent="0.25">
      <c r="A271" s="9" t="s">
        <v>460</v>
      </c>
      <c r="B271" s="9" t="str">
        <f>VLOOKUP(A271,'dump '!A:C,1,FALSE)</f>
        <v>GFE0141</v>
      </c>
      <c r="C271" s="9" t="str">
        <f>VLOOKUP(A271,'dump '!A:AF,2,FALSE)</f>
        <v>1271CR11203</v>
      </c>
      <c r="D271" s="9">
        <f>VLOOKUP($A271,'dump '!$A:$AF,17,FALSE)</f>
        <v>52.309043884277301</v>
      </c>
      <c r="E271" s="9">
        <f>VLOOKUP($A271,'dump '!$A:$AF,18,FALSE)</f>
        <v>5.2495651245117196</v>
      </c>
      <c r="F271" s="9" t="str">
        <f>VLOOKUP(A271,'dump '!$A:$AF,11,FALSE)</f>
        <v>Golfstroom</v>
      </c>
      <c r="G271" s="9" t="str">
        <f>VLOOKUP($A271,'dump '!$A:$AF,12,FALSE)</f>
        <v>112</v>
      </c>
      <c r="H271" s="9" t="str">
        <f>VLOOKUP($A271,'dump '!$A:$AF,13,FALSE)</f>
        <v>1271CR</v>
      </c>
      <c r="I271" s="11" t="str">
        <f>VLOOKUP($A271,'dump '!$A:$AF,14,FALSE)</f>
        <v>Huizen</v>
      </c>
      <c r="J271" s="9">
        <f>VLOOKUP($A271,'dump '!$A:$AF,15,FALSE)</f>
        <v>5</v>
      </c>
      <c r="K271" s="9" t="str">
        <f>VLOOKUP($A271,'dump '!$A:$AF,3,FALSE)</f>
        <v>GFT</v>
      </c>
      <c r="L271" s="9" t="str">
        <f>VLOOKUP($A271,'dump '!$A:$AF,31,FALSE)</f>
        <v>VC</v>
      </c>
      <c r="M271" s="9" t="str">
        <f>VLOOKUP($A271,'containers '!$A:$AA,12,FALSE)</f>
        <v>Bovengronds</v>
      </c>
      <c r="N271" s="9">
        <f>VLOOKUP($A271,'containers '!$A:$AA,14,FALSE)</f>
        <v>20</v>
      </c>
      <c r="O271" s="9">
        <f>VLOOKUP($A271,'containers '!$A:$AA,15,FALSE)</f>
        <v>100</v>
      </c>
      <c r="P271" s="9" t="str">
        <f>VLOOKUP($A271,'containers '!$A:$AA,16,FALSE)</f>
        <v>MCBG242020</v>
      </c>
    </row>
    <row r="272" spans="1:16" x14ac:dyDescent="0.25">
      <c r="A272" s="9" t="s">
        <v>573</v>
      </c>
      <c r="B272" s="9" t="str">
        <f>VLOOKUP(A272,'dump '!A:C,1,FALSE)</f>
        <v>GFE0142</v>
      </c>
      <c r="C272" s="9" t="str">
        <f>VLOOKUP(A272,'dump '!A:AF,2,FALSE)</f>
        <v>1277AL5403</v>
      </c>
      <c r="D272" s="9">
        <f>VLOOKUP($A272,'dump '!$A:$AF,17,FALSE)</f>
        <v>52.295818328857401</v>
      </c>
      <c r="E272" s="9">
        <f>VLOOKUP($A272,'dump '!$A:$AF,18,FALSE)</f>
        <v>5.2752318382263201</v>
      </c>
      <c r="F272" s="9" t="str">
        <f>VLOOKUP(A272,'dump '!$A:$AF,11,FALSE)</f>
        <v>Kierkegaardhof</v>
      </c>
      <c r="G272" s="9" t="str">
        <f>VLOOKUP($A272,'dump '!$A:$AF,12,FALSE)</f>
        <v>54</v>
      </c>
      <c r="H272" s="9" t="str">
        <f>VLOOKUP($A272,'dump '!$A:$AF,13,FALSE)</f>
        <v>1277AL</v>
      </c>
      <c r="I272" s="11" t="str">
        <f>VLOOKUP($A272,'dump '!$A:$AF,14,FALSE)</f>
        <v>Huizen</v>
      </c>
      <c r="J272" s="9">
        <f>VLOOKUP($A272,'dump '!$A:$AF,15,FALSE)</f>
        <v>1</v>
      </c>
      <c r="K272" s="9" t="str">
        <f>VLOOKUP($A272,'dump '!$A:$AF,3,FALSE)</f>
        <v>GFT</v>
      </c>
      <c r="L272" s="9" t="str">
        <f>VLOOKUP($A272,'dump '!$A:$AF,31,FALSE)</f>
        <v>VC</v>
      </c>
      <c r="M272" s="9" t="str">
        <f>VLOOKUP($A272,'containers '!$A:$AA,12,FALSE)</f>
        <v>Bovengronds</v>
      </c>
      <c r="N272" s="9">
        <f>VLOOKUP($A272,'containers '!$A:$AA,14,FALSE)</f>
        <v>20</v>
      </c>
      <c r="O272" s="9">
        <f>VLOOKUP($A272,'containers '!$A:$AA,15,FALSE)</f>
        <v>100</v>
      </c>
      <c r="P272" s="9" t="str">
        <f>VLOOKUP($A272,'containers '!$A:$AA,16,FALSE)</f>
        <v>MCBG242020</v>
      </c>
    </row>
    <row r="273" spans="1:16" x14ac:dyDescent="0.25">
      <c r="A273" s="9" t="s">
        <v>1355</v>
      </c>
      <c r="B273" s="9" t="str">
        <f>VLOOKUP(A273,'dump '!A:C,1,FALSE)</f>
        <v>GFE0143</v>
      </c>
      <c r="C273" s="9" t="str">
        <f>VLOOKUP(A273,'dump '!A:AF,2,FALSE)</f>
        <v>1277AH6403</v>
      </c>
      <c r="D273" s="9">
        <f>VLOOKUP($A273,'dump '!$A:$AF,17,FALSE)</f>
        <v>52.295440673828097</v>
      </c>
      <c r="E273" s="9">
        <f>VLOOKUP($A273,'dump '!$A:$AF,18,FALSE)</f>
        <v>5.2747039794921902</v>
      </c>
      <c r="F273" s="9" t="str">
        <f>VLOOKUP(A273,'dump '!$A:$AF,11,FALSE)</f>
        <v>Goethehof</v>
      </c>
      <c r="G273" s="9" t="str">
        <f>VLOOKUP($A273,'dump '!$A:$AF,12,FALSE)</f>
        <v>64</v>
      </c>
      <c r="H273" s="9" t="str">
        <f>VLOOKUP($A273,'dump '!$A:$AF,13,FALSE)</f>
        <v>1277AH</v>
      </c>
      <c r="I273" s="11" t="str">
        <f>VLOOKUP($A273,'dump '!$A:$AF,14,FALSE)</f>
        <v>Huizen</v>
      </c>
      <c r="J273" s="9">
        <f>VLOOKUP($A273,'dump '!$A:$AF,15,FALSE)</f>
        <v>1</v>
      </c>
      <c r="K273" s="9" t="str">
        <f>VLOOKUP($A273,'dump '!$A:$AF,3,FALSE)</f>
        <v>GFT</v>
      </c>
      <c r="L273" s="9" t="str">
        <f>VLOOKUP($A273,'dump '!$A:$AF,31,FALSE)</f>
        <v>VC</v>
      </c>
      <c r="M273" s="9" t="str">
        <f>VLOOKUP($A273,'containers '!$A:$AA,12,FALSE)</f>
        <v>Bovengronds</v>
      </c>
      <c r="N273" s="9">
        <f>VLOOKUP($A273,'containers '!$A:$AA,14,FALSE)</f>
        <v>20</v>
      </c>
      <c r="O273" s="9">
        <f>VLOOKUP($A273,'containers '!$A:$AA,15,FALSE)</f>
        <v>100</v>
      </c>
      <c r="P273" s="9" t="str">
        <f>VLOOKUP($A273,'containers '!$A:$AA,16,FALSE)</f>
        <v>MCBG242020</v>
      </c>
    </row>
    <row r="274" spans="1:16" x14ac:dyDescent="0.25">
      <c r="A274" s="9" t="s">
        <v>565</v>
      </c>
      <c r="B274" s="9" t="str">
        <f>VLOOKUP(A274,'dump '!A:C,1,FALSE)</f>
        <v>GFE0144</v>
      </c>
      <c r="C274" s="9" t="str">
        <f>VLOOKUP(A274,'dump '!A:AF,2,FALSE)</f>
        <v>1222CT20006</v>
      </c>
      <c r="D274" s="9">
        <f>VLOOKUP($A274,'dump '!$A:$AF,17,FALSE)</f>
        <v>52.243991851806598</v>
      </c>
      <c r="E274" s="9">
        <f>VLOOKUP($A274,'dump '!$A:$AF,18,FALSE)</f>
        <v>5.1721000671386701</v>
      </c>
      <c r="F274" s="9" t="str">
        <f>VLOOKUP(A274,'dump '!$A:$AF,11,FALSE)</f>
        <v>Verschurestraat</v>
      </c>
      <c r="G274" s="9" t="str">
        <f>VLOOKUP($A274,'dump '!$A:$AF,12,FALSE)</f>
        <v>200</v>
      </c>
      <c r="H274" s="9" t="str">
        <f>VLOOKUP($A274,'dump '!$A:$AF,13,FALSE)</f>
        <v>1222CT</v>
      </c>
      <c r="I274" s="11" t="str">
        <f>VLOOKUP($A274,'dump '!$A:$AF,14,FALSE)</f>
        <v>Hilversum</v>
      </c>
      <c r="J274" s="9">
        <f>VLOOKUP($A274,'dump '!$A:$AF,15,FALSE)</f>
        <v>1</v>
      </c>
      <c r="K274" s="9" t="str">
        <f>VLOOKUP($A274,'dump '!$A:$AF,3,FALSE)</f>
        <v>GFT</v>
      </c>
      <c r="L274" s="9" t="str">
        <f>VLOOKUP($A274,'dump '!$A:$AF,31,FALSE)</f>
        <v>VC</v>
      </c>
      <c r="M274" s="9" t="str">
        <f>VLOOKUP($A274,'containers '!$A:$AA,12,FALSE)</f>
        <v>Bovengronds</v>
      </c>
      <c r="N274" s="9">
        <f>VLOOKUP($A274,'containers '!$A:$AA,14,FALSE)</f>
        <v>20</v>
      </c>
      <c r="O274" s="9">
        <f>VLOOKUP($A274,'containers '!$A:$AA,15,FALSE)</f>
        <v>100</v>
      </c>
      <c r="P274" s="9" t="str">
        <f>VLOOKUP($A274,'containers '!$A:$AA,16,FALSE)</f>
        <v>MCBG242020</v>
      </c>
    </row>
    <row r="275" spans="1:16" x14ac:dyDescent="0.25">
      <c r="A275" s="9" t="s">
        <v>557</v>
      </c>
      <c r="B275" s="9" t="str">
        <f>VLOOKUP(A275,'dump '!A:C,1,FALSE)</f>
        <v>GFE0145</v>
      </c>
      <c r="C275" s="9" t="str">
        <f>VLOOKUP(A275,'dump '!A:AF,2,FALSE)</f>
        <v>1222CT20005</v>
      </c>
      <c r="D275" s="9">
        <f>VLOOKUP($A275,'dump '!$A:$AF,17,FALSE)</f>
        <v>52.243991851806598</v>
      </c>
      <c r="E275" s="9">
        <f>VLOOKUP($A275,'dump '!$A:$AF,18,FALSE)</f>
        <v>5.1721000671386701</v>
      </c>
      <c r="F275" s="9" t="str">
        <f>VLOOKUP(A275,'dump '!$A:$AF,11,FALSE)</f>
        <v>Verschurestraat</v>
      </c>
      <c r="G275" s="9" t="str">
        <f>VLOOKUP($A275,'dump '!$A:$AF,12,FALSE)</f>
        <v>200</v>
      </c>
      <c r="H275" s="9" t="str">
        <f>VLOOKUP($A275,'dump '!$A:$AF,13,FALSE)</f>
        <v>1222CT</v>
      </c>
      <c r="I275" s="11" t="str">
        <f>VLOOKUP($A275,'dump '!$A:$AF,14,FALSE)</f>
        <v>Hilversum</v>
      </c>
      <c r="J275" s="9">
        <f>VLOOKUP($A275,'dump '!$A:$AF,15,FALSE)</f>
        <v>1</v>
      </c>
      <c r="K275" s="9" t="str">
        <f>VLOOKUP($A275,'dump '!$A:$AF,3,FALSE)</f>
        <v>GFT</v>
      </c>
      <c r="L275" s="9" t="str">
        <f>VLOOKUP($A275,'dump '!$A:$AF,31,FALSE)</f>
        <v>VC</v>
      </c>
      <c r="M275" s="9" t="str">
        <f>VLOOKUP($A275,'containers '!$A:$AA,12,FALSE)</f>
        <v>Bovengronds</v>
      </c>
      <c r="N275" s="9">
        <f>VLOOKUP($A275,'containers '!$A:$AA,14,FALSE)</f>
        <v>20</v>
      </c>
      <c r="O275" s="9">
        <f>VLOOKUP($A275,'containers '!$A:$AA,15,FALSE)</f>
        <v>100</v>
      </c>
      <c r="P275" s="9" t="str">
        <f>VLOOKUP($A275,'containers '!$A:$AA,16,FALSE)</f>
        <v>MCBG242020</v>
      </c>
    </row>
    <row r="276" spans="1:16" x14ac:dyDescent="0.25">
      <c r="A276" s="9" t="s">
        <v>496</v>
      </c>
      <c r="B276" s="9" t="str">
        <f>VLOOKUP(A276,'dump '!A:C,1,FALSE)</f>
        <v>GFE0146</v>
      </c>
      <c r="C276" s="9" t="str">
        <f>VLOOKUP(A276,'dump '!A:AF,2,FALSE)</f>
        <v>1216ML104</v>
      </c>
      <c r="D276" s="9">
        <f>VLOOKUP($A276,'dump '!$A:$AF,17,FALSE)</f>
        <v>52.216171264648402</v>
      </c>
      <c r="E276" s="9">
        <f>VLOOKUP($A276,'dump '!$A:$AF,18,FALSE)</f>
        <v>5.1397299766540501</v>
      </c>
      <c r="F276" s="9" t="str">
        <f>VLOOKUP(A276,'dump '!$A:$AF,11,FALSE)</f>
        <v>Ambrosiushof</v>
      </c>
      <c r="G276" s="9" t="str">
        <f>VLOOKUP($A276,'dump '!$A:$AF,12,FALSE)</f>
        <v>1</v>
      </c>
      <c r="H276" s="9" t="str">
        <f>VLOOKUP($A276,'dump '!$A:$AF,13,FALSE)</f>
        <v>1216ML</v>
      </c>
      <c r="I276" s="11" t="str">
        <f>VLOOKUP($A276,'dump '!$A:$AF,14,FALSE)</f>
        <v>Hilversum</v>
      </c>
      <c r="J276" s="9">
        <f>VLOOKUP($A276,'dump '!$A:$AF,15,FALSE)</f>
        <v>6</v>
      </c>
      <c r="K276" s="9" t="str">
        <f>VLOOKUP($A276,'dump '!$A:$AF,3,FALSE)</f>
        <v>GFT</v>
      </c>
      <c r="L276" s="9" t="str">
        <f>VLOOKUP($A276,'dump '!$A:$AF,31,FALSE)</f>
        <v>VC</v>
      </c>
      <c r="M276" s="9" t="str">
        <f>VLOOKUP($A276,'containers '!$A:$AA,12,FALSE)</f>
        <v>Bovengronds</v>
      </c>
      <c r="N276" s="9">
        <f>VLOOKUP($A276,'containers '!$A:$AA,14,FALSE)</f>
        <v>20</v>
      </c>
      <c r="O276" s="9">
        <f>VLOOKUP($A276,'containers '!$A:$AA,15,FALSE)</f>
        <v>100</v>
      </c>
      <c r="P276" s="9" t="str">
        <f>VLOOKUP($A276,'containers '!$A:$AA,16,FALSE)</f>
        <v>MCBG242020</v>
      </c>
    </row>
    <row r="277" spans="1:16" x14ac:dyDescent="0.25">
      <c r="A277" s="9" t="s">
        <v>4597</v>
      </c>
      <c r="B277" s="9" t="str">
        <f>VLOOKUP(A277,'dump '!A:C,1,FALSE)</f>
        <v>GFE0147</v>
      </c>
      <c r="C277" s="9" t="str">
        <f>VLOOKUP(A277,'dump '!A:AF,2,FALSE)</f>
        <v>1276XB2604</v>
      </c>
      <c r="D277" s="9">
        <f>VLOOKUP($A277,'dump '!$A:$AF,17,FALSE)</f>
        <v>52.296638488769503</v>
      </c>
      <c r="E277" s="9">
        <f>VLOOKUP($A277,'dump '!$A:$AF,18,FALSE)</f>
        <v>5.2486500740051296</v>
      </c>
      <c r="F277" s="9" t="str">
        <f>VLOOKUP(A277,'dump '!$A:$AF,11,FALSE)</f>
        <v>Graaf Floris</v>
      </c>
      <c r="G277" s="9" t="str">
        <f>VLOOKUP($A277,'dump '!$A:$AF,12,FALSE)</f>
        <v>26</v>
      </c>
      <c r="H277" s="9" t="str">
        <f>VLOOKUP($A277,'dump '!$A:$AF,13,FALSE)</f>
        <v>1276XB</v>
      </c>
      <c r="I277" s="11" t="str">
        <f>VLOOKUP($A277,'dump '!$A:$AF,14,FALSE)</f>
        <v>Huizen</v>
      </c>
      <c r="J277" s="9">
        <f>VLOOKUP($A277,'dump '!$A:$AF,15,FALSE)</f>
        <v>1</v>
      </c>
      <c r="K277" s="9" t="str">
        <f>VLOOKUP($A277,'dump '!$A:$AF,3,FALSE)</f>
        <v>GFT</v>
      </c>
      <c r="L277" s="9" t="str">
        <f>VLOOKUP($A277,'dump '!$A:$AF,31,FALSE)</f>
        <v>VC</v>
      </c>
      <c r="M277" s="9" t="str">
        <f>VLOOKUP($A277,'containers '!$A:$AA,12,FALSE)</f>
        <v>Bovengronds</v>
      </c>
      <c r="N277" s="9">
        <f>VLOOKUP($A277,'containers '!$A:$AA,14,FALSE)</f>
        <v>20</v>
      </c>
      <c r="O277" s="9">
        <f>VLOOKUP($A277,'containers '!$A:$AA,15,FALSE)</f>
        <v>100</v>
      </c>
      <c r="P277" s="9" t="str">
        <f>VLOOKUP($A277,'containers '!$A:$AA,16,FALSE)</f>
        <v>MCBG242020</v>
      </c>
    </row>
    <row r="278" spans="1:16" x14ac:dyDescent="0.25">
      <c r="A278" s="9" t="s">
        <v>1364</v>
      </c>
      <c r="B278" s="9" t="str">
        <f>VLOOKUP(A278,'dump '!A:C,1,FALSE)</f>
        <v>GFE0148</v>
      </c>
      <c r="C278" s="9" t="str">
        <f>VLOOKUP(A278,'dump '!A:AF,2,FALSE)</f>
        <v>1216JS43003</v>
      </c>
      <c r="D278" s="9">
        <f>VLOOKUP($A278,'dump '!$A:$AF,17,FALSE)</f>
        <v>52.217311859130902</v>
      </c>
      <c r="E278" s="9">
        <f>VLOOKUP($A278,'dump '!$A:$AF,18,FALSE)</f>
        <v>5.1428799629211399</v>
      </c>
      <c r="F278" s="9" t="str">
        <f>VLOOKUP(A278,'dump '!$A:$AF,11,FALSE)</f>
        <v>Kapittelweg</v>
      </c>
      <c r="G278" s="9" t="str">
        <f>VLOOKUP($A278,'dump '!$A:$AF,12,FALSE)</f>
        <v>430</v>
      </c>
      <c r="H278" s="9" t="str">
        <f>VLOOKUP($A278,'dump '!$A:$AF,13,FALSE)</f>
        <v>1216JS</v>
      </c>
      <c r="I278" s="11" t="str">
        <f>VLOOKUP($A278,'dump '!$A:$AF,14,FALSE)</f>
        <v>Hilversum</v>
      </c>
      <c r="J278" s="9">
        <f>VLOOKUP($A278,'dump '!$A:$AF,15,FALSE)</f>
        <v>1</v>
      </c>
      <c r="K278" s="9" t="str">
        <f>VLOOKUP($A278,'dump '!$A:$AF,3,FALSE)</f>
        <v>GFT</v>
      </c>
      <c r="L278" s="9" t="str">
        <f>VLOOKUP($A278,'dump '!$A:$AF,31,FALSE)</f>
        <v>VC</v>
      </c>
      <c r="M278" s="9" t="str">
        <f>VLOOKUP($A278,'containers '!$A:$AA,12,FALSE)</f>
        <v>Bovengronds</v>
      </c>
      <c r="N278" s="9">
        <f>VLOOKUP($A278,'containers '!$A:$AA,14,FALSE)</f>
        <v>20</v>
      </c>
      <c r="O278" s="9">
        <f>VLOOKUP($A278,'containers '!$A:$AA,15,FALSE)</f>
        <v>100</v>
      </c>
      <c r="P278" s="9" t="str">
        <f>VLOOKUP($A278,'containers '!$A:$AA,16,FALSE)</f>
        <v>MCBG242020</v>
      </c>
    </row>
    <row r="279" spans="1:16" x14ac:dyDescent="0.25">
      <c r="A279" s="9" t="s">
        <v>3408</v>
      </c>
      <c r="B279" s="9" t="str">
        <f>VLOOKUP(A279,'dump '!A:C,1,FALSE)</f>
        <v>GFE0149</v>
      </c>
      <c r="C279" s="9" t="str">
        <f>VLOOKUP(A279,'dump '!A:AF,2,FALSE)</f>
        <v>1216JM27204</v>
      </c>
      <c r="D279" s="9">
        <f>VLOOKUP($A279,'dump '!$A:$AF,17,FALSE)</f>
        <v>52.216183000000001</v>
      </c>
      <c r="E279" s="9">
        <f>VLOOKUP($A279,'dump '!$A:$AF,18,FALSE)</f>
        <v>5.143357</v>
      </c>
      <c r="F279" s="9" t="str">
        <f>VLOOKUP(A279,'dump '!$A:$AF,11,FALSE)</f>
        <v>Kapittelweg</v>
      </c>
      <c r="G279" s="9" t="str">
        <f>VLOOKUP($A279,'dump '!$A:$AF,12,FALSE)</f>
        <v>272</v>
      </c>
      <c r="H279" s="9" t="str">
        <f>VLOOKUP($A279,'dump '!$A:$AF,13,FALSE)</f>
        <v>1216JM</v>
      </c>
      <c r="I279" s="11" t="str">
        <f>VLOOKUP($A279,'dump '!$A:$AF,14,FALSE)</f>
        <v>Hilversum</v>
      </c>
      <c r="J279" s="9">
        <f>VLOOKUP($A279,'dump '!$A:$AF,15,FALSE)</f>
        <v>5</v>
      </c>
      <c r="K279" s="9" t="str">
        <f>VLOOKUP($A279,'dump '!$A:$AF,3,FALSE)</f>
        <v>GFT</v>
      </c>
      <c r="L279" s="9" t="str">
        <f>VLOOKUP($A279,'dump '!$A:$AF,31,FALSE)</f>
        <v>VC</v>
      </c>
      <c r="M279" s="9" t="str">
        <f>VLOOKUP($A279,'containers '!$A:$AA,12,FALSE)</f>
        <v>Bovengronds</v>
      </c>
      <c r="N279" s="9">
        <f>VLOOKUP($A279,'containers '!$A:$AA,14,FALSE)</f>
        <v>20</v>
      </c>
      <c r="O279" s="9">
        <f>VLOOKUP($A279,'containers '!$A:$AA,15,FALSE)</f>
        <v>100</v>
      </c>
      <c r="P279" s="9" t="str">
        <f>VLOOKUP($A279,'containers '!$A:$AA,16,FALSE)</f>
        <v>MCBG242020</v>
      </c>
    </row>
    <row r="280" spans="1:16" x14ac:dyDescent="0.25">
      <c r="A280" s="9" t="s">
        <v>1473</v>
      </c>
      <c r="B280" s="9" t="str">
        <f>VLOOKUP(A280,'dump '!A:C,1,FALSE)</f>
        <v>GFE0150</v>
      </c>
      <c r="C280" s="9" t="str">
        <f>VLOOKUP(A280,'dump '!A:AF,2,FALSE)</f>
        <v>1216HS10105</v>
      </c>
      <c r="D280" s="9">
        <f>VLOOKUP($A280,'dump '!$A:$AF,17,FALSE)</f>
        <v>52.215086999999997</v>
      </c>
      <c r="E280" s="9">
        <f>VLOOKUP($A280,'dump '!$A:$AF,18,FALSE)</f>
        <v>5.1418860000000004</v>
      </c>
      <c r="F280" s="9" t="str">
        <f>VLOOKUP(A280,'dump '!$A:$AF,11,FALSE)</f>
        <v>Kapittelweg</v>
      </c>
      <c r="G280" s="9" t="str">
        <f>VLOOKUP($A280,'dump '!$A:$AF,12,FALSE)</f>
        <v>101</v>
      </c>
      <c r="H280" s="9" t="str">
        <f>VLOOKUP($A280,'dump '!$A:$AF,13,FALSE)</f>
        <v>1216HS</v>
      </c>
      <c r="I280" s="11" t="str">
        <f>VLOOKUP($A280,'dump '!$A:$AF,14,FALSE)</f>
        <v>Hilversum</v>
      </c>
      <c r="J280" s="9">
        <f>VLOOKUP($A280,'dump '!$A:$AF,15,FALSE)</f>
        <v>1</v>
      </c>
      <c r="K280" s="9" t="str">
        <f>VLOOKUP($A280,'dump '!$A:$AF,3,FALSE)</f>
        <v>GFT</v>
      </c>
      <c r="L280" s="9" t="str">
        <f>VLOOKUP($A280,'dump '!$A:$AF,31,FALSE)</f>
        <v>VC</v>
      </c>
      <c r="M280" s="9" t="str">
        <f>VLOOKUP($A280,'containers '!$A:$AA,12,FALSE)</f>
        <v>Bovengronds</v>
      </c>
      <c r="N280" s="9">
        <f>VLOOKUP($A280,'containers '!$A:$AA,14,FALSE)</f>
        <v>20</v>
      </c>
      <c r="O280" s="9">
        <f>VLOOKUP($A280,'containers '!$A:$AA,15,FALSE)</f>
        <v>100</v>
      </c>
      <c r="P280" s="9" t="str">
        <f>VLOOKUP($A280,'containers '!$A:$AA,16,FALSE)</f>
        <v>MCBG242020</v>
      </c>
    </row>
    <row r="281" spans="1:16" x14ac:dyDescent="0.25">
      <c r="A281" s="9" t="s">
        <v>1359</v>
      </c>
      <c r="B281" s="9" t="str">
        <f>VLOOKUP(A281,'dump '!A:C,1,FALSE)</f>
        <v>GFE0151</v>
      </c>
      <c r="C281" s="9" t="str">
        <f>VLOOKUP(A281,'dump '!A:AF,2,FALSE)</f>
        <v>1216HS10104</v>
      </c>
      <c r="D281" s="9">
        <f>VLOOKUP($A281,'dump '!$A:$AF,17,FALSE)</f>
        <v>52.215086999999997</v>
      </c>
      <c r="E281" s="9">
        <f>VLOOKUP($A281,'dump '!$A:$AF,18,FALSE)</f>
        <v>5.1418860000000004</v>
      </c>
      <c r="F281" s="9" t="str">
        <f>VLOOKUP(A281,'dump '!$A:$AF,11,FALSE)</f>
        <v>Kapittelweg</v>
      </c>
      <c r="G281" s="9" t="str">
        <f>VLOOKUP($A281,'dump '!$A:$AF,12,FALSE)</f>
        <v>101</v>
      </c>
      <c r="H281" s="9" t="str">
        <f>VLOOKUP($A281,'dump '!$A:$AF,13,FALSE)</f>
        <v>1216HS</v>
      </c>
      <c r="I281" s="11" t="str">
        <f>VLOOKUP($A281,'dump '!$A:$AF,14,FALSE)</f>
        <v>Hilversum</v>
      </c>
      <c r="J281" s="9">
        <f>VLOOKUP($A281,'dump '!$A:$AF,15,FALSE)</f>
        <v>6</v>
      </c>
      <c r="K281" s="9" t="str">
        <f>VLOOKUP($A281,'dump '!$A:$AF,3,FALSE)</f>
        <v>GFT</v>
      </c>
      <c r="L281" s="9" t="str">
        <f>VLOOKUP($A281,'dump '!$A:$AF,31,FALSE)</f>
        <v>VC</v>
      </c>
      <c r="M281" s="9" t="str">
        <f>VLOOKUP($A281,'containers '!$A:$AA,12,FALSE)</f>
        <v>Bovengronds</v>
      </c>
      <c r="N281" s="9">
        <f>VLOOKUP($A281,'containers '!$A:$AA,14,FALSE)</f>
        <v>20</v>
      </c>
      <c r="O281" s="9">
        <f>VLOOKUP($A281,'containers '!$A:$AA,15,FALSE)</f>
        <v>100</v>
      </c>
      <c r="P281" s="9" t="str">
        <f>VLOOKUP($A281,'containers '!$A:$AA,16,FALSE)</f>
        <v>MCBG242020</v>
      </c>
    </row>
    <row r="282" spans="1:16" x14ac:dyDescent="0.25">
      <c r="A282" s="9" t="s">
        <v>567</v>
      </c>
      <c r="B282" s="9" t="str">
        <f>VLOOKUP(A282,'dump '!A:C,1,FALSE)</f>
        <v>GFE0152</v>
      </c>
      <c r="C282" s="9" t="str">
        <f>VLOOKUP(A282,'dump '!A:AF,2,FALSE)</f>
        <v>1216ND24303</v>
      </c>
      <c r="D282" s="9">
        <f>VLOOKUP($A282,'dump '!$A:$AF,17,FALSE)</f>
        <v>52.218177795410199</v>
      </c>
      <c r="E282" s="9">
        <f>VLOOKUP($A282,'dump '!$A:$AF,18,FALSE)</f>
        <v>5.1328201293945304</v>
      </c>
      <c r="F282" s="9" t="str">
        <f>VLOOKUP(A282,'dump '!$A:$AF,11,FALSE)</f>
        <v>Erasmuslaan</v>
      </c>
      <c r="G282" s="9" t="str">
        <f>VLOOKUP($A282,'dump '!$A:$AF,12,FALSE)</f>
        <v>243</v>
      </c>
      <c r="H282" s="9" t="str">
        <f>VLOOKUP($A282,'dump '!$A:$AF,13,FALSE)</f>
        <v>1216ND</v>
      </c>
      <c r="I282" s="11" t="str">
        <f>VLOOKUP($A282,'dump '!$A:$AF,14,FALSE)</f>
        <v>Hilversum</v>
      </c>
      <c r="J282" s="9">
        <f>VLOOKUP($A282,'dump '!$A:$AF,15,FALSE)</f>
        <v>6</v>
      </c>
      <c r="K282" s="9" t="str">
        <f>VLOOKUP($A282,'dump '!$A:$AF,3,FALSE)</f>
        <v>GFT</v>
      </c>
      <c r="L282" s="9" t="str">
        <f>VLOOKUP($A282,'dump '!$A:$AF,31,FALSE)</f>
        <v>VC</v>
      </c>
      <c r="M282" s="9" t="str">
        <f>VLOOKUP($A282,'containers '!$A:$AA,12,FALSE)</f>
        <v>Bovengronds</v>
      </c>
      <c r="N282" s="9">
        <f>VLOOKUP($A282,'containers '!$A:$AA,14,FALSE)</f>
        <v>20</v>
      </c>
      <c r="O282" s="9">
        <f>VLOOKUP($A282,'containers '!$A:$AA,15,FALSE)</f>
        <v>100</v>
      </c>
      <c r="P282" s="9" t="str">
        <f>VLOOKUP($A282,'containers '!$A:$AA,16,FALSE)</f>
        <v>MCBG242020</v>
      </c>
    </row>
    <row r="283" spans="1:16" x14ac:dyDescent="0.25">
      <c r="A283" s="9" t="s">
        <v>703</v>
      </c>
      <c r="B283" s="9" t="str">
        <f>VLOOKUP(A283,'dump '!A:C,1,FALSE)</f>
        <v>GFE0153</v>
      </c>
      <c r="C283" s="9" t="str">
        <f>VLOOKUP(A283,'dump '!A:AF,2,FALSE)</f>
        <v>1216RR5303</v>
      </c>
      <c r="D283" s="9">
        <f>VLOOKUP($A283,'dump '!$A:$AF,17,FALSE)</f>
        <v>52.215358734130902</v>
      </c>
      <c r="E283" s="9">
        <f>VLOOKUP($A283,'dump '!$A:$AF,18,FALSE)</f>
        <v>5.1463699340820304</v>
      </c>
      <c r="F283" s="9" t="str">
        <f>VLOOKUP(A283,'dump '!$A:$AF,11,FALSE)</f>
        <v>Kerkelandenlaan</v>
      </c>
      <c r="G283" s="9" t="str">
        <f>VLOOKUP($A283,'dump '!$A:$AF,12,FALSE)</f>
        <v>53A</v>
      </c>
      <c r="H283" s="9" t="str">
        <f>VLOOKUP($A283,'dump '!$A:$AF,13,FALSE)</f>
        <v>1216RR</v>
      </c>
      <c r="I283" s="11" t="str">
        <f>VLOOKUP($A283,'dump '!$A:$AF,14,FALSE)</f>
        <v>Hilversum</v>
      </c>
      <c r="J283" s="9">
        <f>VLOOKUP($A283,'dump '!$A:$AF,15,FALSE)</f>
        <v>1</v>
      </c>
      <c r="K283" s="9" t="str">
        <f>VLOOKUP($A283,'dump '!$A:$AF,3,FALSE)</f>
        <v>GFT</v>
      </c>
      <c r="L283" s="9" t="str">
        <f>VLOOKUP($A283,'dump '!$A:$AF,31,FALSE)</f>
        <v>VC</v>
      </c>
      <c r="M283" s="9" t="str">
        <f>VLOOKUP($A283,'containers '!$A:$AA,12,FALSE)</f>
        <v>Bovengronds</v>
      </c>
      <c r="N283" s="9">
        <f>VLOOKUP($A283,'containers '!$A:$AA,14,FALSE)</f>
        <v>20</v>
      </c>
      <c r="O283" s="9">
        <f>VLOOKUP($A283,'containers '!$A:$AA,15,FALSE)</f>
        <v>100</v>
      </c>
      <c r="P283" s="9" t="str">
        <f>VLOOKUP($A283,'containers '!$A:$AA,16,FALSE)</f>
        <v>MCBG242020</v>
      </c>
    </row>
    <row r="284" spans="1:16" x14ac:dyDescent="0.25">
      <c r="A284" s="9" t="s">
        <v>4325</v>
      </c>
      <c r="B284" s="9" t="str">
        <f>VLOOKUP(A284,'dump '!A:C,1,FALSE)</f>
        <v>GFE0154</v>
      </c>
      <c r="C284" s="9" t="str">
        <f>VLOOKUP(A284,'dump '!A:AF,2,FALSE)</f>
        <v>1222AJ18703</v>
      </c>
      <c r="D284" s="9">
        <f>VLOOKUP($A284,'dump '!$A:$AF,17,FALSE)</f>
        <v>52.241284999999998</v>
      </c>
      <c r="E284" s="9">
        <f>VLOOKUP($A284,'dump '!$A:$AF,18,FALSE)</f>
        <v>5.1864860000000004</v>
      </c>
      <c r="F284" s="9" t="str">
        <f>VLOOKUP(A284,'dump '!$A:$AF,11,FALSE)</f>
        <v>Erfgooiersstraat</v>
      </c>
      <c r="G284" s="9" t="str">
        <f>VLOOKUP($A284,'dump '!$A:$AF,12,FALSE)</f>
        <v>187</v>
      </c>
      <c r="H284" s="9" t="str">
        <f>VLOOKUP($A284,'dump '!$A:$AF,13,FALSE)</f>
        <v>1222AJ</v>
      </c>
      <c r="I284" s="11" t="str">
        <f>VLOOKUP($A284,'dump '!$A:$AF,14,FALSE)</f>
        <v>Hilversum</v>
      </c>
      <c r="J284" s="9">
        <f>VLOOKUP($A284,'dump '!$A:$AF,15,FALSE)</f>
        <v>1</v>
      </c>
      <c r="K284" s="9" t="str">
        <f>VLOOKUP($A284,'dump '!$A:$AF,3,FALSE)</f>
        <v>GFT</v>
      </c>
      <c r="L284" s="9" t="str">
        <f>VLOOKUP($A284,'dump '!$A:$AF,31,FALSE)</f>
        <v>VC</v>
      </c>
      <c r="M284" s="9" t="str">
        <f>VLOOKUP($A284,'containers '!$A:$AA,12,FALSE)</f>
        <v>Bovengronds</v>
      </c>
      <c r="N284" s="9">
        <f>VLOOKUP($A284,'containers '!$A:$AA,14,FALSE)</f>
        <v>20</v>
      </c>
      <c r="O284" s="9">
        <f>VLOOKUP($A284,'containers '!$A:$AA,15,FALSE)</f>
        <v>100</v>
      </c>
      <c r="P284" s="9" t="str">
        <f>VLOOKUP($A284,'containers '!$A:$AA,16,FALSE)</f>
        <v>MCBG242021</v>
      </c>
    </row>
    <row r="285" spans="1:16" x14ac:dyDescent="0.25">
      <c r="A285" s="9" t="s">
        <v>4386</v>
      </c>
      <c r="B285" s="9" t="str">
        <f>VLOOKUP(A285,'dump '!A:C,1,FALSE)</f>
        <v>GFE0155</v>
      </c>
      <c r="C285" s="9" t="str">
        <f>VLOOKUP(A285,'dump '!A:AF,2,FALSE)</f>
        <v>1214GN9703</v>
      </c>
      <c r="D285" s="9">
        <f>VLOOKUP($A285,'dump '!$A:$AF,17,FALSE)</f>
        <v>52.218184999999998</v>
      </c>
      <c r="E285" s="9">
        <f>VLOOKUP($A285,'dump '!$A:$AF,18,FALSE)</f>
        <v>5.1725989999999999</v>
      </c>
      <c r="F285" s="9" t="str">
        <f>VLOOKUP(A285,'dump '!$A:$AF,11,FALSE)</f>
        <v>Neuweg</v>
      </c>
      <c r="G285" s="9" t="str">
        <f>VLOOKUP($A285,'dump '!$A:$AF,12,FALSE)</f>
        <v>97A</v>
      </c>
      <c r="H285" s="9" t="str">
        <f>VLOOKUP($A285,'dump '!$A:$AF,13,FALSE)</f>
        <v>1214GN</v>
      </c>
      <c r="I285" s="11" t="str">
        <f>VLOOKUP($A285,'dump '!$A:$AF,14,FALSE)</f>
        <v>Hilversum</v>
      </c>
      <c r="J285" s="9">
        <f>VLOOKUP($A285,'dump '!$A:$AF,15,FALSE)</f>
        <v>1</v>
      </c>
      <c r="K285" s="9" t="str">
        <f>VLOOKUP($A285,'dump '!$A:$AF,3,FALSE)</f>
        <v>GFT</v>
      </c>
      <c r="L285" s="9" t="str">
        <f>VLOOKUP($A285,'dump '!$A:$AF,31,FALSE)</f>
        <v>VC</v>
      </c>
      <c r="M285" s="9" t="str">
        <f>VLOOKUP($A285,'containers '!$A:$AA,12,FALSE)</f>
        <v>Bovengronds</v>
      </c>
      <c r="N285" s="9">
        <f>VLOOKUP($A285,'containers '!$A:$AA,14,FALSE)</f>
        <v>20</v>
      </c>
      <c r="O285" s="9">
        <f>VLOOKUP($A285,'containers '!$A:$AA,15,FALSE)</f>
        <v>100</v>
      </c>
      <c r="P285" s="9" t="str">
        <f>VLOOKUP($A285,'containers '!$A:$AA,16,FALSE)</f>
        <v>MCBG242021</v>
      </c>
    </row>
    <row r="286" spans="1:16" x14ac:dyDescent="0.25">
      <c r="A286" s="9" t="s">
        <v>4433</v>
      </c>
      <c r="B286" s="9" t="str">
        <f>VLOOKUP(A286,'dump '!A:C,1,FALSE)</f>
        <v>GFE0156</v>
      </c>
      <c r="C286" s="9" t="str">
        <f>VLOOKUP(A286,'dump '!A:AF,2,FALSE)</f>
        <v>1215PG9103</v>
      </c>
      <c r="D286" s="9">
        <f>VLOOKUP($A286,'dump '!$A:$AF,17,FALSE)</f>
        <v>52.210338</v>
      </c>
      <c r="E286" s="9">
        <f>VLOOKUP($A286,'dump '!$A:$AF,18,FALSE)</f>
        <v>5.1538440000000003</v>
      </c>
      <c r="F286" s="9" t="str">
        <f>VLOOKUP(A286,'dump '!$A:$AF,11,FALSE)</f>
        <v>Van Brakellaan</v>
      </c>
      <c r="G286" s="9" t="str">
        <f>VLOOKUP($A286,'dump '!$A:$AF,12,FALSE)</f>
        <v>91</v>
      </c>
      <c r="H286" s="9" t="str">
        <f>VLOOKUP($A286,'dump '!$A:$AF,13,FALSE)</f>
        <v>1215PG</v>
      </c>
      <c r="I286" s="11" t="str">
        <f>VLOOKUP($A286,'dump '!$A:$AF,14,FALSE)</f>
        <v>Hilversum</v>
      </c>
      <c r="J286" s="9">
        <f>VLOOKUP($A286,'dump '!$A:$AF,15,FALSE)</f>
        <v>6</v>
      </c>
      <c r="K286" s="9" t="str">
        <f>VLOOKUP($A286,'dump '!$A:$AF,3,FALSE)</f>
        <v>GFT</v>
      </c>
      <c r="L286" s="9" t="str">
        <f>VLOOKUP($A286,'dump '!$A:$AF,31,FALSE)</f>
        <v>VC</v>
      </c>
      <c r="M286" s="9" t="str">
        <f>VLOOKUP($A286,'containers '!$A:$AA,12,FALSE)</f>
        <v>Bovengronds</v>
      </c>
      <c r="N286" s="9">
        <f>VLOOKUP($A286,'containers '!$A:$AA,14,FALSE)</f>
        <v>20</v>
      </c>
      <c r="O286" s="9">
        <f>VLOOKUP($A286,'containers '!$A:$AA,15,FALSE)</f>
        <v>100</v>
      </c>
      <c r="P286" s="9" t="str">
        <f>VLOOKUP($A286,'containers '!$A:$AA,16,FALSE)</f>
        <v>MCBG242021</v>
      </c>
    </row>
    <row r="287" spans="1:16" x14ac:dyDescent="0.25">
      <c r="A287" s="9" t="s">
        <v>4376</v>
      </c>
      <c r="B287" s="9" t="str">
        <f>VLOOKUP(A287,'dump '!A:C,1,FALSE)</f>
        <v>GFE0157</v>
      </c>
      <c r="C287" s="9" t="str">
        <f>VLOOKUP(A287,'dump '!A:AF,2,FALSE)</f>
        <v>1213WZ6304</v>
      </c>
      <c r="D287" s="9">
        <f>VLOOKUP($A287,'dump '!$A:$AF,17,FALSE)</f>
        <v>52.214942000000001</v>
      </c>
      <c r="E287" s="9">
        <f>VLOOKUP($A287,'dump '!$A:$AF,18,FALSE)</f>
        <v>5.2043169999999996</v>
      </c>
      <c r="F287" s="9" t="str">
        <f>VLOOKUP(A287,'dump '!$A:$AF,11,FALSE)</f>
        <v>Struikheidelaan</v>
      </c>
      <c r="G287" s="9" t="str">
        <f>VLOOKUP($A287,'dump '!$A:$AF,12,FALSE)</f>
        <v>63</v>
      </c>
      <c r="H287" s="9" t="str">
        <f>VLOOKUP($A287,'dump '!$A:$AF,13,FALSE)</f>
        <v>1213WZ</v>
      </c>
      <c r="I287" s="11" t="str">
        <f>VLOOKUP($A287,'dump '!$A:$AF,14,FALSE)</f>
        <v>Hilversum</v>
      </c>
      <c r="J287" s="9">
        <f>VLOOKUP($A287,'dump '!$A:$AF,15,FALSE)</f>
        <v>1</v>
      </c>
      <c r="K287" s="9" t="str">
        <f>VLOOKUP($A287,'dump '!$A:$AF,3,FALSE)</f>
        <v>GFT</v>
      </c>
      <c r="L287" s="9" t="str">
        <f>VLOOKUP($A287,'dump '!$A:$AF,31,FALSE)</f>
        <v>VC</v>
      </c>
      <c r="M287" s="9" t="str">
        <f>VLOOKUP($A287,'containers '!$A:$AA,12,FALSE)</f>
        <v>Bovengronds</v>
      </c>
      <c r="N287" s="9">
        <f>VLOOKUP($A287,'containers '!$A:$AA,14,FALSE)</f>
        <v>20</v>
      </c>
      <c r="O287" s="9">
        <f>VLOOKUP($A287,'containers '!$A:$AA,15,FALSE)</f>
        <v>100</v>
      </c>
      <c r="P287" s="9" t="str">
        <f>VLOOKUP($A287,'containers '!$A:$AA,16,FALSE)</f>
        <v>MCBG242021</v>
      </c>
    </row>
    <row r="288" spans="1:16" x14ac:dyDescent="0.25">
      <c r="A288" s="9" t="s">
        <v>4219</v>
      </c>
      <c r="B288" s="9" t="str">
        <f>VLOOKUP(A288,'dump '!A:C,1,FALSE)</f>
        <v>GFE0158</v>
      </c>
      <c r="C288" s="9" t="str">
        <f>VLOOKUP(A288,'dump '!A:AF,2,FALSE)</f>
        <v>1402KL4404</v>
      </c>
      <c r="D288" s="9">
        <f>VLOOKUP($A288,'dump '!$A:$AF,17,FALSE)</f>
        <v>52.267628999999999</v>
      </c>
      <c r="E288" s="9">
        <f>VLOOKUP($A288,'dump '!$A:$AF,18,FALSE)</f>
        <v>5.1655540000000002</v>
      </c>
      <c r="F288" s="9" t="str">
        <f>VLOOKUP(A288,'dump '!$A:$AF,11,FALSE)</f>
        <v>De Dennen</v>
      </c>
      <c r="G288" s="9" t="str">
        <f>VLOOKUP($A288,'dump '!$A:$AF,12,FALSE)</f>
        <v>44</v>
      </c>
      <c r="H288" s="9" t="str">
        <f>VLOOKUP($A288,'dump '!$A:$AF,13,FALSE)</f>
        <v>1402KL</v>
      </c>
      <c r="I288" s="11" t="str">
        <f>VLOOKUP($A288,'dump '!$A:$AF,14,FALSE)</f>
        <v>Bussum</v>
      </c>
      <c r="J288" s="9">
        <f>VLOOKUP($A288,'dump '!$A:$AF,15,FALSE)</f>
        <v>1</v>
      </c>
      <c r="K288" s="9" t="str">
        <f>VLOOKUP($A288,'dump '!$A:$AF,3,FALSE)</f>
        <v>GFT</v>
      </c>
      <c r="L288" s="9" t="str">
        <f>VLOOKUP($A288,'dump '!$A:$AF,31,FALSE)</f>
        <v>VC</v>
      </c>
      <c r="M288" s="9" t="str">
        <f>VLOOKUP($A288,'containers '!$A:$AA,12,FALSE)</f>
        <v>Bovengronds</v>
      </c>
      <c r="N288" s="9">
        <f>VLOOKUP($A288,'containers '!$A:$AA,14,FALSE)</f>
        <v>20</v>
      </c>
      <c r="O288" s="9">
        <f>VLOOKUP($A288,'containers '!$A:$AA,15,FALSE)</f>
        <v>100</v>
      </c>
      <c r="P288" s="9" t="str">
        <f>VLOOKUP($A288,'containers '!$A:$AA,16,FALSE)</f>
        <v>MCBG242021</v>
      </c>
    </row>
    <row r="289" spans="1:16" x14ac:dyDescent="0.25">
      <c r="A289" s="9" t="s">
        <v>4382</v>
      </c>
      <c r="B289" s="9" t="str">
        <f>VLOOKUP(A289,'dump '!A:C,1,FALSE)</f>
        <v>GFE0159</v>
      </c>
      <c r="C289" s="9" t="str">
        <f>VLOOKUP(A289,'dump '!A:AF,2,FALSE)</f>
        <v>1213LM12303</v>
      </c>
      <c r="D289" s="9">
        <f>VLOOKUP($A289,'dump '!$A:$AF,17,FALSE)</f>
        <v>52.210648999999997</v>
      </c>
      <c r="E289" s="9">
        <f>VLOOKUP($A289,'dump '!$A:$AF,18,FALSE)</f>
        <v>5.1752159999999998</v>
      </c>
      <c r="F289" s="9" t="str">
        <f>VLOOKUP(A289,'dump '!$A:$AF,11,FALSE)</f>
        <v>Charley Tooropstraat</v>
      </c>
      <c r="G289" s="9" t="str">
        <f>VLOOKUP($A289,'dump '!$A:$AF,12,FALSE)</f>
        <v>123</v>
      </c>
      <c r="H289" s="9" t="str">
        <f>VLOOKUP($A289,'dump '!$A:$AF,13,FALSE)</f>
        <v>1213LM</v>
      </c>
      <c r="I289" s="11" t="str">
        <f>VLOOKUP($A289,'dump '!$A:$AF,14,FALSE)</f>
        <v>Hilversum</v>
      </c>
      <c r="J289" s="9">
        <f>VLOOKUP($A289,'dump '!$A:$AF,15,FALSE)</f>
        <v>1</v>
      </c>
      <c r="K289" s="9" t="str">
        <f>VLOOKUP($A289,'dump '!$A:$AF,3,FALSE)</f>
        <v>GFT</v>
      </c>
      <c r="L289" s="9" t="str">
        <f>VLOOKUP($A289,'dump '!$A:$AF,31,FALSE)</f>
        <v>VC</v>
      </c>
      <c r="M289" s="9" t="str">
        <f>VLOOKUP($A289,'containers '!$A:$AA,12,FALSE)</f>
        <v>Bovengronds</v>
      </c>
      <c r="N289" s="9">
        <f>VLOOKUP($A289,'containers '!$A:$AA,14,FALSE)</f>
        <v>20</v>
      </c>
      <c r="O289" s="9">
        <f>VLOOKUP($A289,'containers '!$A:$AA,15,FALSE)</f>
        <v>100</v>
      </c>
      <c r="P289" s="9" t="str">
        <f>VLOOKUP($A289,'containers '!$A:$AA,16,FALSE)</f>
        <v>MCBG242021</v>
      </c>
    </row>
    <row r="290" spans="1:16" x14ac:dyDescent="0.25">
      <c r="A290" s="9" t="s">
        <v>4309</v>
      </c>
      <c r="B290" s="9" t="str">
        <f>VLOOKUP(A290,'dump '!A:C,1,FALSE)</f>
        <v>GFE0160</v>
      </c>
      <c r="C290" s="9" t="str">
        <f>VLOOKUP(A290,'dump '!A:AF,2,FALSE)</f>
        <v>1213LK5703</v>
      </c>
      <c r="D290" s="9">
        <f>VLOOKUP($A290,'dump '!$A:$AF,17,FALSE)</f>
        <v>52.210664999999999</v>
      </c>
      <c r="E290" s="9">
        <f>VLOOKUP($A290,'dump '!$A:$AF,18,FALSE)</f>
        <v>5.1763110000000001</v>
      </c>
      <c r="F290" s="9" t="str">
        <f>VLOOKUP(A290,'dump '!$A:$AF,11,FALSE)</f>
        <v>Charley Tooropstraat</v>
      </c>
      <c r="G290" s="9" t="str">
        <f>VLOOKUP($A290,'dump '!$A:$AF,12,FALSE)</f>
        <v>57</v>
      </c>
      <c r="H290" s="9" t="str">
        <f>VLOOKUP($A290,'dump '!$A:$AF,13,FALSE)</f>
        <v>1213LK</v>
      </c>
      <c r="I290" s="11" t="str">
        <f>VLOOKUP($A290,'dump '!$A:$AF,14,FALSE)</f>
        <v>Hilversum</v>
      </c>
      <c r="J290" s="9">
        <f>VLOOKUP($A290,'dump '!$A:$AF,15,FALSE)</f>
        <v>1</v>
      </c>
      <c r="K290" s="9" t="str">
        <f>VLOOKUP($A290,'dump '!$A:$AF,3,FALSE)</f>
        <v>GFT</v>
      </c>
      <c r="L290" s="9" t="str">
        <f>VLOOKUP($A290,'dump '!$A:$AF,31,FALSE)</f>
        <v>VC</v>
      </c>
      <c r="M290" s="9" t="str">
        <f>VLOOKUP($A290,'containers '!$A:$AA,12,FALSE)</f>
        <v>Bovengronds</v>
      </c>
      <c r="N290" s="9">
        <f>VLOOKUP($A290,'containers '!$A:$AA,14,FALSE)</f>
        <v>20</v>
      </c>
      <c r="O290" s="9">
        <f>VLOOKUP($A290,'containers '!$A:$AA,15,FALSE)</f>
        <v>100</v>
      </c>
      <c r="P290" s="9" t="str">
        <f>VLOOKUP($A290,'containers '!$A:$AA,16,FALSE)</f>
        <v>MCBG242021</v>
      </c>
    </row>
    <row r="291" spans="1:16" x14ac:dyDescent="0.25">
      <c r="A291" s="9" t="s">
        <v>4419</v>
      </c>
      <c r="B291" s="9" t="str">
        <f>VLOOKUP(A291,'dump '!A:C,1,FALSE)</f>
        <v>GFE0161</v>
      </c>
      <c r="C291" s="9" t="str">
        <f>VLOOKUP(A291,'dump '!A:AF,2,FALSE)</f>
        <v>1213LJ103</v>
      </c>
      <c r="D291" s="9">
        <f>VLOOKUP($A291,'dump '!$A:$AF,17,FALSE)</f>
        <v>52.210659</v>
      </c>
      <c r="E291" s="9">
        <f>VLOOKUP($A291,'dump '!$A:$AF,18,FALSE)</f>
        <v>5.1768689999999999</v>
      </c>
      <c r="F291" s="9" t="str">
        <f>VLOOKUP(A291,'dump '!$A:$AF,11,FALSE)</f>
        <v>Charley Tooropstraat</v>
      </c>
      <c r="G291" s="9" t="str">
        <f>VLOOKUP($A291,'dump '!$A:$AF,12,FALSE)</f>
        <v>1</v>
      </c>
      <c r="H291" s="9" t="str">
        <f>VLOOKUP($A291,'dump '!$A:$AF,13,FALSE)</f>
        <v>1213LJ</v>
      </c>
      <c r="I291" s="11" t="str">
        <f>VLOOKUP($A291,'dump '!$A:$AF,14,FALSE)</f>
        <v>Hilversum</v>
      </c>
      <c r="J291" s="9">
        <f>VLOOKUP($A291,'dump '!$A:$AF,15,FALSE)</f>
        <v>1</v>
      </c>
      <c r="K291" s="9" t="str">
        <f>VLOOKUP($A291,'dump '!$A:$AF,3,FALSE)</f>
        <v>GFT</v>
      </c>
      <c r="L291" s="9" t="str">
        <f>VLOOKUP($A291,'dump '!$A:$AF,31,FALSE)</f>
        <v>VC</v>
      </c>
      <c r="M291" s="9" t="str">
        <f>VLOOKUP($A291,'containers '!$A:$AA,12,FALSE)</f>
        <v>Bovengronds</v>
      </c>
      <c r="N291" s="9">
        <f>VLOOKUP($A291,'containers '!$A:$AA,14,FALSE)</f>
        <v>20</v>
      </c>
      <c r="O291" s="9">
        <f>VLOOKUP($A291,'containers '!$A:$AA,15,FALSE)</f>
        <v>100</v>
      </c>
      <c r="P291" s="9" t="str">
        <f>VLOOKUP($A291,'containers '!$A:$AA,16,FALSE)</f>
        <v>MCBG242021</v>
      </c>
    </row>
    <row r="292" spans="1:16" x14ac:dyDescent="0.25">
      <c r="A292" s="9" t="s">
        <v>4245</v>
      </c>
      <c r="B292" s="9" t="str">
        <f>VLOOKUP(A292,'dump '!A:C,1,FALSE)</f>
        <v>GFE0162</v>
      </c>
      <c r="C292" s="9" t="str">
        <f>VLOOKUP(A292,'dump '!A:AF,2,FALSE)</f>
        <v>1222KH24303</v>
      </c>
      <c r="D292" s="9">
        <f>VLOOKUP($A292,'dump '!$A:$AF,17,FALSE)</f>
        <v>52.240152999999999</v>
      </c>
      <c r="E292" s="9">
        <f>VLOOKUP($A292,'dump '!$A:$AF,18,FALSE)</f>
        <v>5.1853290000000003</v>
      </c>
      <c r="F292" s="9" t="str">
        <f>VLOOKUP(A292,'dump '!$A:$AF,11,FALSE)</f>
        <v>Jacob van Campenlaan</v>
      </c>
      <c r="G292" s="9" t="str">
        <f>VLOOKUP($A292,'dump '!$A:$AF,12,FALSE)</f>
        <v>243</v>
      </c>
      <c r="H292" s="9" t="str">
        <f>VLOOKUP($A292,'dump '!$A:$AF,13,FALSE)</f>
        <v>1222KH</v>
      </c>
      <c r="I292" s="11" t="str">
        <f>VLOOKUP($A292,'dump '!$A:$AF,14,FALSE)</f>
        <v>Hilversum</v>
      </c>
      <c r="J292" s="9">
        <f>VLOOKUP($A292,'dump '!$A:$AF,15,FALSE)</f>
        <v>1</v>
      </c>
      <c r="K292" s="9" t="str">
        <f>VLOOKUP($A292,'dump '!$A:$AF,3,FALSE)</f>
        <v>GFT</v>
      </c>
      <c r="L292" s="9" t="str">
        <f>VLOOKUP($A292,'dump '!$A:$AF,31,FALSE)</f>
        <v>VC</v>
      </c>
      <c r="M292" s="9" t="str">
        <f>VLOOKUP($A292,'containers '!$A:$AA,12,FALSE)</f>
        <v>Bovengronds</v>
      </c>
      <c r="N292" s="9">
        <f>VLOOKUP($A292,'containers '!$A:$AA,14,FALSE)</f>
        <v>20</v>
      </c>
      <c r="O292" s="9">
        <f>VLOOKUP($A292,'containers '!$A:$AA,15,FALSE)</f>
        <v>100</v>
      </c>
      <c r="P292" s="9" t="str">
        <f>VLOOKUP($A292,'containers '!$A:$AA,16,FALSE)</f>
        <v>MCBG242021</v>
      </c>
    </row>
    <row r="293" spans="1:16" x14ac:dyDescent="0.25">
      <c r="A293" s="9" t="s">
        <v>4388</v>
      </c>
      <c r="B293" s="9" t="str">
        <f>VLOOKUP(A293,'dump '!A:C,1,FALSE)</f>
        <v>GFE0163</v>
      </c>
      <c r="C293" s="9" t="str">
        <f>VLOOKUP(A293,'dump '!A:AF,2,FALSE)</f>
        <v>1261AJ2603</v>
      </c>
      <c r="D293" s="9">
        <f>VLOOKUP($A293,'dump '!$A:$AF,17,FALSE)</f>
        <v>52.269263000000002</v>
      </c>
      <c r="E293" s="9">
        <f>VLOOKUP($A293,'dump '!$A:$AF,18,FALSE)</f>
        <v>5.2061060000000001</v>
      </c>
      <c r="F293" s="9" t="str">
        <f>VLOOKUP(A293,'dump '!$A:$AF,11,FALSE)</f>
        <v>Prins Hendriklaan</v>
      </c>
      <c r="G293" s="9" t="str">
        <f>VLOOKUP($A293,'dump '!$A:$AF,12,FALSE)</f>
        <v>26</v>
      </c>
      <c r="H293" s="9" t="str">
        <f>VLOOKUP($A293,'dump '!$A:$AF,13,FALSE)</f>
        <v>1261AJ</v>
      </c>
      <c r="I293" s="11" t="str">
        <f>VLOOKUP($A293,'dump '!$A:$AF,14,FALSE)</f>
        <v>Blaricum</v>
      </c>
      <c r="J293" s="9">
        <f>VLOOKUP($A293,'dump '!$A:$AF,15,FALSE)</f>
        <v>1</v>
      </c>
      <c r="K293" s="9" t="str">
        <f>VLOOKUP($A293,'dump '!$A:$AF,3,FALSE)</f>
        <v>GFT</v>
      </c>
      <c r="L293" s="9" t="str">
        <f>VLOOKUP($A293,'dump '!$A:$AF,31,FALSE)</f>
        <v>VC</v>
      </c>
      <c r="M293" s="9" t="str">
        <f>VLOOKUP($A293,'containers '!$A:$AA,12,FALSE)</f>
        <v>Bovengronds</v>
      </c>
      <c r="N293" s="9">
        <f>VLOOKUP($A293,'containers '!$A:$AA,14,FALSE)</f>
        <v>20</v>
      </c>
      <c r="O293" s="9">
        <f>VLOOKUP($A293,'containers '!$A:$AA,15,FALSE)</f>
        <v>100</v>
      </c>
      <c r="P293" s="9" t="str">
        <f>VLOOKUP($A293,'containers '!$A:$AA,16,FALSE)</f>
        <v>MCBG242021</v>
      </c>
    </row>
    <row r="294" spans="1:16" x14ac:dyDescent="0.25">
      <c r="A294" s="9" t="s">
        <v>4214</v>
      </c>
      <c r="B294" s="9" t="str">
        <f>VLOOKUP(A294,'dump '!A:C,1,FALSE)</f>
        <v>GFE0164</v>
      </c>
      <c r="C294" s="9" t="str">
        <f>VLOOKUP(A294,'dump '!A:AF,2,FALSE)</f>
        <v>1262BA1904</v>
      </c>
      <c r="D294" s="9">
        <f>VLOOKUP($A294,'dump '!$A:$AF,17,FALSE)</f>
        <v>52.292727999999997</v>
      </c>
      <c r="E294" s="9">
        <f>VLOOKUP($A294,'dump '!$A:$AF,18,FALSE)</f>
        <v>5.2847010000000001</v>
      </c>
      <c r="F294" s="9" t="str">
        <f>VLOOKUP(A294,'dump '!$A:$AF,11,FALSE)</f>
        <v>Rueterlaan</v>
      </c>
      <c r="G294" s="9" t="str">
        <f>VLOOKUP($A294,'dump '!$A:$AF,12,FALSE)</f>
        <v>19</v>
      </c>
      <c r="H294" s="9" t="str">
        <f>VLOOKUP($A294,'dump '!$A:$AF,13,FALSE)</f>
        <v>1262BA</v>
      </c>
      <c r="I294" s="11" t="str">
        <f>VLOOKUP($A294,'dump '!$A:$AF,14,FALSE)</f>
        <v>Blaricum</v>
      </c>
      <c r="J294" s="9">
        <f>VLOOKUP($A294,'dump '!$A:$AF,15,FALSE)</f>
        <v>1</v>
      </c>
      <c r="K294" s="9" t="str">
        <f>VLOOKUP($A294,'dump '!$A:$AF,3,FALSE)</f>
        <v>GFT</v>
      </c>
      <c r="L294" s="9" t="str">
        <f>VLOOKUP($A294,'dump '!$A:$AF,31,FALSE)</f>
        <v>VC</v>
      </c>
      <c r="M294" s="9" t="str">
        <f>VLOOKUP($A294,'containers '!$A:$AA,12,FALSE)</f>
        <v>Bovengronds</v>
      </c>
      <c r="N294" s="9">
        <f>VLOOKUP($A294,'containers '!$A:$AA,14,FALSE)</f>
        <v>20</v>
      </c>
      <c r="O294" s="9">
        <f>VLOOKUP($A294,'containers '!$A:$AA,15,FALSE)</f>
        <v>100</v>
      </c>
      <c r="P294" s="9" t="str">
        <f>VLOOKUP($A294,'containers '!$A:$AA,16,FALSE)</f>
        <v>MCBG242021</v>
      </c>
    </row>
    <row r="295" spans="1:16" x14ac:dyDescent="0.25">
      <c r="A295" s="9" t="s">
        <v>4252</v>
      </c>
      <c r="B295" s="9" t="str">
        <f>VLOOKUP(A295,'dump '!A:C,1,FALSE)</f>
        <v>GFE0165</v>
      </c>
      <c r="C295" s="9" t="str">
        <f>VLOOKUP(A295,'dump '!A:AF,2,FALSE)</f>
        <v>1222LP701</v>
      </c>
      <c r="D295" s="9">
        <f>VLOOKUP($A295,'dump '!$A:$AF,17,FALSE)</f>
        <v>52.236601</v>
      </c>
      <c r="E295" s="9">
        <f>VLOOKUP($A295,'dump '!$A:$AF,18,FALSE)</f>
        <v>5.1803689999999998</v>
      </c>
      <c r="F295" s="9" t="str">
        <f>VLOOKUP(A295,'dump '!$A:$AF,11,FALSE)</f>
        <v>Celsiuslaan</v>
      </c>
      <c r="G295" s="9" t="str">
        <f>VLOOKUP($A295,'dump '!$A:$AF,12,FALSE)</f>
        <v>7</v>
      </c>
      <c r="H295" s="9" t="str">
        <f>VLOOKUP($A295,'dump '!$A:$AF,13,FALSE)</f>
        <v>1222LP</v>
      </c>
      <c r="I295" s="11" t="str">
        <f>VLOOKUP($A295,'dump '!$A:$AF,14,FALSE)</f>
        <v>Hilversum</v>
      </c>
      <c r="J295" s="9">
        <f>VLOOKUP($A295,'dump '!$A:$AF,15,FALSE)</f>
        <v>1</v>
      </c>
      <c r="K295" s="9" t="str">
        <f>VLOOKUP($A295,'dump '!$A:$AF,3,FALSE)</f>
        <v>GFT</v>
      </c>
      <c r="L295" s="9" t="str">
        <f>VLOOKUP($A295,'dump '!$A:$AF,31,FALSE)</f>
        <v>VC</v>
      </c>
      <c r="M295" s="9" t="str">
        <f>VLOOKUP($A295,'containers '!$A:$AA,12,FALSE)</f>
        <v>Bovengronds</v>
      </c>
      <c r="N295" s="9">
        <f>VLOOKUP($A295,'containers '!$A:$AA,14,FALSE)</f>
        <v>20</v>
      </c>
      <c r="O295" s="9">
        <f>VLOOKUP($A295,'containers '!$A:$AA,15,FALSE)</f>
        <v>100</v>
      </c>
      <c r="P295" s="9" t="str">
        <f>VLOOKUP($A295,'containers '!$A:$AA,16,FALSE)</f>
        <v>MCBG242021</v>
      </c>
    </row>
    <row r="296" spans="1:16" x14ac:dyDescent="0.25">
      <c r="A296" s="9" t="s">
        <v>4291</v>
      </c>
      <c r="B296" s="9" t="str">
        <f>VLOOKUP(A296,'dump '!A:C,1,FALSE)</f>
        <v>GFE0166</v>
      </c>
      <c r="C296" s="9" t="str">
        <f>VLOOKUP(A296,'dump '!A:AF,2,FALSE)</f>
        <v>1231NP705</v>
      </c>
      <c r="D296" s="9">
        <f>VLOOKUP($A296,'dump '!$A:$AF,17,FALSE)</f>
        <v>52.207050000000002</v>
      </c>
      <c r="E296" s="9">
        <f>VLOOKUP($A296,'dump '!$A:$AF,18,FALSE)</f>
        <v>5.0808489999999997</v>
      </c>
      <c r="F296" s="9" t="str">
        <f>VLOOKUP(A296,'dump '!$A:$AF,11,FALSE)</f>
        <v>Vuntuslaan</v>
      </c>
      <c r="G296" s="9" t="str">
        <f>VLOOKUP($A296,'dump '!$A:$AF,12,FALSE)</f>
        <v>7</v>
      </c>
      <c r="H296" s="9" t="str">
        <f>VLOOKUP($A296,'dump '!$A:$AF,13,FALSE)</f>
        <v>1231NP</v>
      </c>
      <c r="I296" s="11" t="str">
        <f>VLOOKUP($A296,'dump '!$A:$AF,14,FALSE)</f>
        <v>Loosdrecht</v>
      </c>
      <c r="J296" s="9">
        <f>VLOOKUP($A296,'dump '!$A:$AF,15,FALSE)</f>
        <v>1</v>
      </c>
      <c r="K296" s="9" t="str">
        <f>VLOOKUP($A296,'dump '!$A:$AF,3,FALSE)</f>
        <v>GFT</v>
      </c>
      <c r="L296" s="9" t="str">
        <f>VLOOKUP($A296,'dump '!$A:$AF,31,FALSE)</f>
        <v>VC</v>
      </c>
      <c r="M296" s="9" t="str">
        <f>VLOOKUP($A296,'containers '!$A:$AA,12,FALSE)</f>
        <v>Bovengronds</v>
      </c>
      <c r="N296" s="9">
        <f>VLOOKUP($A296,'containers '!$A:$AA,14,FALSE)</f>
        <v>20</v>
      </c>
      <c r="O296" s="9">
        <f>VLOOKUP($A296,'containers '!$A:$AA,15,FALSE)</f>
        <v>100</v>
      </c>
      <c r="P296" s="9" t="str">
        <f>VLOOKUP($A296,'containers '!$A:$AA,16,FALSE)</f>
        <v>MCBG242021</v>
      </c>
    </row>
    <row r="297" spans="1:16" x14ac:dyDescent="0.25">
      <c r="A297" s="9" t="s">
        <v>4412</v>
      </c>
      <c r="B297" s="9" t="str">
        <f>VLOOKUP(A297,'dump '!A:C,1,FALSE)</f>
        <v>GFE0167</v>
      </c>
      <c r="C297" s="9" t="str">
        <f>VLOOKUP(A297,'dump '!A:AF,2,FALSE)</f>
        <v>1222JZ4201</v>
      </c>
      <c r="D297" s="9">
        <f>VLOOKUP($A297,'dump '!$A:$AF,17,FALSE)</f>
        <v>52.238816999999997</v>
      </c>
      <c r="E297" s="9">
        <f>VLOOKUP($A297,'dump '!$A:$AF,18,FALSE)</f>
        <v>5.1870039999999999</v>
      </c>
      <c r="F297" s="9" t="str">
        <f>VLOOKUP(A297,'dump '!$A:$AF,11,FALSE)</f>
        <v>Berlagelaan</v>
      </c>
      <c r="G297" s="9" t="str">
        <f>VLOOKUP($A297,'dump '!$A:$AF,12,FALSE)</f>
        <v>42</v>
      </c>
      <c r="H297" s="9" t="str">
        <f>VLOOKUP($A297,'dump '!$A:$AF,13,FALSE)</f>
        <v>1222JZ</v>
      </c>
      <c r="I297" s="11" t="str">
        <f>VLOOKUP($A297,'dump '!$A:$AF,14,FALSE)</f>
        <v>Hilversum</v>
      </c>
      <c r="J297" s="9">
        <f>VLOOKUP($A297,'dump '!$A:$AF,15,FALSE)</f>
        <v>1</v>
      </c>
      <c r="K297" s="9" t="str">
        <f>VLOOKUP($A297,'dump '!$A:$AF,3,FALSE)</f>
        <v>GFT</v>
      </c>
      <c r="L297" s="9" t="str">
        <f>VLOOKUP($A297,'dump '!$A:$AF,31,FALSE)</f>
        <v>VC</v>
      </c>
      <c r="M297" s="9" t="str">
        <f>VLOOKUP($A297,'containers '!$A:$AA,12,FALSE)</f>
        <v>Bovengronds</v>
      </c>
      <c r="N297" s="9">
        <f>VLOOKUP($A297,'containers '!$A:$AA,14,FALSE)</f>
        <v>20</v>
      </c>
      <c r="O297" s="9">
        <f>VLOOKUP($A297,'containers '!$A:$AA,15,FALSE)</f>
        <v>100</v>
      </c>
      <c r="P297" s="9" t="str">
        <f>VLOOKUP($A297,'containers '!$A:$AA,16,FALSE)</f>
        <v>MCBG242021</v>
      </c>
    </row>
    <row r="298" spans="1:16" x14ac:dyDescent="0.25">
      <c r="A298" s="9" t="s">
        <v>4607</v>
      </c>
      <c r="B298" s="9" t="str">
        <f>VLOOKUP(A298,'dump '!A:C,1,FALSE)</f>
        <v>GFE0168</v>
      </c>
      <c r="C298" s="9" t="str">
        <f>VLOOKUP(A298,'dump '!A:AF,2,FALSE)</f>
        <v>1402DA103</v>
      </c>
      <c r="D298" s="9">
        <f>VLOOKUP($A298,'dump '!$A:$AF,17,FALSE)</f>
        <v>52.269942</v>
      </c>
      <c r="E298" s="9">
        <f>VLOOKUP($A298,'dump '!$A:$AF,18,FALSE)</f>
        <v>5.1811749999999996</v>
      </c>
      <c r="F298" s="9" t="str">
        <f>VLOOKUP(A298,'dump '!$A:$AF,11,FALSE)</f>
        <v>Zilverschoonstraat</v>
      </c>
      <c r="G298" s="9" t="str">
        <f>VLOOKUP($A298,'dump '!$A:$AF,12,FALSE)</f>
        <v>1</v>
      </c>
      <c r="H298" s="9" t="str">
        <f>VLOOKUP($A298,'dump '!$A:$AF,13,FALSE)</f>
        <v>1402DA</v>
      </c>
      <c r="I298" s="11" t="str">
        <f>VLOOKUP($A298,'dump '!$A:$AF,14,FALSE)</f>
        <v>Bussum</v>
      </c>
      <c r="J298" s="9">
        <f>VLOOKUP($A298,'dump '!$A:$AF,15,FALSE)</f>
        <v>1</v>
      </c>
      <c r="K298" s="9" t="str">
        <f>VLOOKUP($A298,'dump '!$A:$AF,3,FALSE)</f>
        <v>GFT</v>
      </c>
      <c r="L298" s="9" t="str">
        <f>VLOOKUP($A298,'dump '!$A:$AF,31,FALSE)</f>
        <v>VC</v>
      </c>
      <c r="M298" s="9" t="str">
        <f>VLOOKUP($A298,'containers '!$A:$AA,12,FALSE)</f>
        <v>Bovengronds</v>
      </c>
      <c r="N298" s="9">
        <f>VLOOKUP($A298,'containers '!$A:$AA,14,FALSE)</f>
        <v>20</v>
      </c>
      <c r="O298" s="9">
        <f>VLOOKUP($A298,'containers '!$A:$AA,15,FALSE)</f>
        <v>100</v>
      </c>
      <c r="P298" s="9" t="str">
        <f>VLOOKUP($A298,'containers '!$A:$AA,16,FALSE)</f>
        <v>MCBG242021</v>
      </c>
    </row>
    <row r="299" spans="1:16" x14ac:dyDescent="0.25">
      <c r="A299" s="9" t="s">
        <v>4268</v>
      </c>
      <c r="B299" s="9" t="str">
        <f>VLOOKUP(A299,'dump '!A:C,1,FALSE)</f>
        <v>GFE0169</v>
      </c>
      <c r="C299" s="9" t="str">
        <f>VLOOKUP(A299,'dump '!A:AF,2,FALSE)</f>
        <v>1402HR13803</v>
      </c>
      <c r="D299" s="9">
        <f>VLOOKUP($A299,'dump '!$A:$AF,17,FALSE)</f>
        <v>52.268369999999997</v>
      </c>
      <c r="E299" s="9">
        <f>VLOOKUP($A299,'dump '!$A:$AF,18,FALSE)</f>
        <v>5.176552</v>
      </c>
      <c r="F299" s="9" t="str">
        <f>VLOOKUP(A299,'dump '!$A:$AF,11,FALSE)</f>
        <v>Dr. Abraham Kuyperlaan</v>
      </c>
      <c r="G299" s="9" t="str">
        <f>VLOOKUP($A299,'dump '!$A:$AF,12,FALSE)</f>
        <v>138</v>
      </c>
      <c r="H299" s="9" t="str">
        <f>VLOOKUP($A299,'dump '!$A:$AF,13,FALSE)</f>
        <v>1402HR</v>
      </c>
      <c r="I299" s="11" t="str">
        <f>VLOOKUP($A299,'dump '!$A:$AF,14,FALSE)</f>
        <v>Bussum</v>
      </c>
      <c r="J299" s="9">
        <f>VLOOKUP($A299,'dump '!$A:$AF,15,FALSE)</f>
        <v>6</v>
      </c>
      <c r="K299" s="9" t="str">
        <f>VLOOKUP($A299,'dump '!$A:$AF,3,FALSE)</f>
        <v>GFT</v>
      </c>
      <c r="L299" s="9" t="str">
        <f>VLOOKUP($A299,'dump '!$A:$AF,31,FALSE)</f>
        <v>VC</v>
      </c>
      <c r="M299" s="9" t="str">
        <f>VLOOKUP($A299,'containers '!$A:$AA,12,FALSE)</f>
        <v>Bovengronds</v>
      </c>
      <c r="N299" s="9">
        <f>VLOOKUP($A299,'containers '!$A:$AA,14,FALSE)</f>
        <v>20</v>
      </c>
      <c r="O299" s="9">
        <f>VLOOKUP($A299,'containers '!$A:$AA,15,FALSE)</f>
        <v>100</v>
      </c>
      <c r="P299" s="9" t="str">
        <f>VLOOKUP($A299,'containers '!$A:$AA,16,FALSE)</f>
        <v>MCBG242021</v>
      </c>
    </row>
    <row r="300" spans="1:16" x14ac:dyDescent="0.25">
      <c r="A300" s="9" t="s">
        <v>1514</v>
      </c>
      <c r="B300" s="9" t="str">
        <f>VLOOKUP(A300,'dump '!A:C,1,FALSE)</f>
        <v>GFE0170</v>
      </c>
      <c r="C300" s="9" t="str">
        <f>VLOOKUP(A300,'dump '!A:AF,2,FALSE)</f>
        <v>1231JA303</v>
      </c>
      <c r="D300" s="9">
        <f>VLOOKUP($A300,'dump '!$A:$AF,17,FALSE)</f>
        <v>52.207767486572301</v>
      </c>
      <c r="E300" s="9">
        <f>VLOOKUP($A300,'dump '!$A:$AF,18,FALSE)</f>
        <v>5.1396522521972701</v>
      </c>
      <c r="F300" s="9" t="str">
        <f>VLOOKUP(A300,'dump '!$A:$AF,11,FALSE)</f>
        <v>Carl Heinrich Knorrlaan</v>
      </c>
      <c r="G300" s="9" t="str">
        <f>VLOOKUP($A300,'dump '!$A:$AF,12,FALSE)</f>
        <v>3</v>
      </c>
      <c r="H300" s="9" t="str">
        <f>VLOOKUP($A300,'dump '!$A:$AF,13,FALSE)</f>
        <v>1231JA</v>
      </c>
      <c r="I300" s="11" t="str">
        <f>VLOOKUP($A300,'dump '!$A:$AF,14,FALSE)</f>
        <v>Loosdrecht</v>
      </c>
      <c r="J300" s="9">
        <f>VLOOKUP($A300,'dump '!$A:$AF,15,FALSE)</f>
        <v>6</v>
      </c>
      <c r="K300" s="9" t="str">
        <f>VLOOKUP($A300,'dump '!$A:$AF,3,FALSE)</f>
        <v>GFT</v>
      </c>
      <c r="L300" s="9" t="str">
        <f>VLOOKUP($A300,'dump '!$A:$AF,31,FALSE)</f>
        <v>VC</v>
      </c>
      <c r="M300" s="9" t="str">
        <f>VLOOKUP($A300,'containers '!$A:$AA,12,FALSE)</f>
        <v>Bovengronds</v>
      </c>
      <c r="N300" s="9">
        <f>VLOOKUP($A300,'containers '!$A:$AA,14,FALSE)</f>
        <v>20</v>
      </c>
      <c r="O300" s="9">
        <f>VLOOKUP($A300,'containers '!$A:$AA,15,FALSE)</f>
        <v>100</v>
      </c>
      <c r="P300" s="9" t="str">
        <f>VLOOKUP($A300,'containers '!$A:$AA,16,FALSE)</f>
        <v>MCBG242021</v>
      </c>
    </row>
    <row r="301" spans="1:16" x14ac:dyDescent="0.25">
      <c r="A301" s="9" t="s">
        <v>4366</v>
      </c>
      <c r="B301" s="9" t="str">
        <f>VLOOKUP(A301,'dump '!A:C,1,FALSE)</f>
        <v>GFE0171</v>
      </c>
      <c r="C301" s="9" t="str">
        <f>VLOOKUP(A301,'dump '!A:AF,2,FALSE)</f>
        <v>1213WX405</v>
      </c>
      <c r="D301" s="9">
        <f>VLOOKUP($A301,'dump '!$A:$AF,17,FALSE)</f>
        <v>52.215312900000001</v>
      </c>
      <c r="E301" s="9">
        <f>VLOOKUP($A301,'dump '!$A:$AF,18,FALSE)</f>
        <v>5.2029905000000003</v>
      </c>
      <c r="F301" s="9" t="str">
        <f>VLOOKUP(A301,'dump '!$A:$AF,11,FALSE)</f>
        <v>Dopheidelaan</v>
      </c>
      <c r="G301" s="9" t="str">
        <f>VLOOKUP($A301,'dump '!$A:$AF,12,FALSE)</f>
        <v>4</v>
      </c>
      <c r="H301" s="9" t="str">
        <f>VLOOKUP($A301,'dump '!$A:$AF,13,FALSE)</f>
        <v>1213WX</v>
      </c>
      <c r="I301" s="11" t="str">
        <f>VLOOKUP($A301,'dump '!$A:$AF,14,FALSE)</f>
        <v>Hilversum</v>
      </c>
      <c r="J301" s="9">
        <f>VLOOKUP($A301,'dump '!$A:$AF,15,FALSE)</f>
        <v>1</v>
      </c>
      <c r="K301" s="9" t="str">
        <f>VLOOKUP($A301,'dump '!$A:$AF,3,FALSE)</f>
        <v>GFT</v>
      </c>
      <c r="L301" s="9" t="str">
        <f>VLOOKUP($A301,'dump '!$A:$AF,31,FALSE)</f>
        <v>VC</v>
      </c>
      <c r="M301" s="9" t="str">
        <f>VLOOKUP($A301,'containers '!$A:$AA,12,FALSE)</f>
        <v>Bovengronds</v>
      </c>
      <c r="N301" s="9">
        <f>VLOOKUP($A301,'containers '!$A:$AA,14,FALSE)</f>
        <v>20</v>
      </c>
      <c r="O301" s="9">
        <f>VLOOKUP($A301,'containers '!$A:$AA,15,FALSE)</f>
        <v>100</v>
      </c>
      <c r="P301" s="9" t="str">
        <f>VLOOKUP($A301,'containers '!$A:$AA,16,FALSE)</f>
        <v>MCBG242021</v>
      </c>
    </row>
    <row r="302" spans="1:16" x14ac:dyDescent="0.25">
      <c r="A302" s="9" t="s">
        <v>4241</v>
      </c>
      <c r="B302" s="9" t="str">
        <f>VLOOKUP(A302,'dump '!A:C,1,FALSE)</f>
        <v>GFE0172</v>
      </c>
      <c r="C302" s="9" t="str">
        <f>VLOOKUP(A302,'dump '!A:AF,2,FALSE)</f>
        <v>1211BE4503</v>
      </c>
      <c r="D302" s="9">
        <f>VLOOKUP($A302,'dump '!$A:$AF,17,FALSE)</f>
        <v>52.226489999999998</v>
      </c>
      <c r="E302" s="9">
        <f>VLOOKUP($A302,'dump '!$A:$AF,18,FALSE)</f>
        <v>5.1734369999999998</v>
      </c>
      <c r="F302" s="9" t="str">
        <f>VLOOKUP(A302,'dump '!$A:$AF,11,FALSE)</f>
        <v>Noordse Bosje</v>
      </c>
      <c r="G302" s="9" t="str">
        <f>VLOOKUP($A302,'dump '!$A:$AF,12,FALSE)</f>
        <v>45B</v>
      </c>
      <c r="H302" s="9" t="str">
        <f>VLOOKUP($A302,'dump '!$A:$AF,13,FALSE)</f>
        <v>1211BE</v>
      </c>
      <c r="I302" s="11" t="str">
        <f>VLOOKUP($A302,'dump '!$A:$AF,14,FALSE)</f>
        <v>Hilversum</v>
      </c>
      <c r="J302" s="9">
        <f>VLOOKUP($A302,'dump '!$A:$AF,15,FALSE)</f>
        <v>1</v>
      </c>
      <c r="K302" s="9" t="str">
        <f>VLOOKUP($A302,'dump '!$A:$AF,3,FALSE)</f>
        <v>GFT</v>
      </c>
      <c r="L302" s="9" t="str">
        <f>VLOOKUP($A302,'dump '!$A:$AF,31,FALSE)</f>
        <v>VC</v>
      </c>
      <c r="M302" s="9" t="str">
        <f>VLOOKUP($A302,'containers '!$A:$AA,12,FALSE)</f>
        <v>Bovengronds</v>
      </c>
      <c r="N302" s="9">
        <f>VLOOKUP($A302,'containers '!$A:$AA,14,FALSE)</f>
        <v>20</v>
      </c>
      <c r="O302" s="9">
        <f>VLOOKUP($A302,'containers '!$A:$AA,15,FALSE)</f>
        <v>100</v>
      </c>
      <c r="P302" s="9" t="str">
        <f>VLOOKUP($A302,'containers '!$A:$AA,16,FALSE)</f>
        <v>MCBG242021</v>
      </c>
    </row>
    <row r="303" spans="1:16" x14ac:dyDescent="0.25">
      <c r="A303" s="9" t="s">
        <v>4249</v>
      </c>
      <c r="B303" s="9" t="str">
        <f>VLOOKUP(A303,'dump '!A:C,1,FALSE)</f>
        <v>GFE0173</v>
      </c>
      <c r="C303" s="9" t="str">
        <f>VLOOKUP(A303,'dump '!A:AF,2,FALSE)</f>
        <v>1211BE4504</v>
      </c>
      <c r="D303" s="9">
        <f>VLOOKUP($A303,'dump '!$A:$AF,17,FALSE)</f>
        <v>52.226489999999998</v>
      </c>
      <c r="E303" s="9">
        <f>VLOOKUP($A303,'dump '!$A:$AF,18,FALSE)</f>
        <v>5.1734369999999998</v>
      </c>
      <c r="F303" s="9" t="str">
        <f>VLOOKUP(A303,'dump '!$A:$AF,11,FALSE)</f>
        <v>Noordse Bosje</v>
      </c>
      <c r="G303" s="9" t="str">
        <f>VLOOKUP($A303,'dump '!$A:$AF,12,FALSE)</f>
        <v>45B</v>
      </c>
      <c r="H303" s="9" t="str">
        <f>VLOOKUP($A303,'dump '!$A:$AF,13,FALSE)</f>
        <v>1211BVE</v>
      </c>
      <c r="I303" s="11" t="str">
        <f>VLOOKUP($A303,'dump '!$A:$AF,14,FALSE)</f>
        <v>Hilversum</v>
      </c>
      <c r="J303" s="9">
        <f>VLOOKUP($A303,'dump '!$A:$AF,15,FALSE)</f>
        <v>1</v>
      </c>
      <c r="K303" s="9" t="str">
        <f>VLOOKUP($A303,'dump '!$A:$AF,3,FALSE)</f>
        <v>GFT</v>
      </c>
      <c r="L303" s="9" t="str">
        <f>VLOOKUP($A303,'dump '!$A:$AF,31,FALSE)</f>
        <v>VC</v>
      </c>
      <c r="M303" s="9" t="str">
        <f>VLOOKUP($A303,'containers '!$A:$AA,12,FALSE)</f>
        <v>Bovengronds</v>
      </c>
      <c r="N303" s="9">
        <f>VLOOKUP($A303,'containers '!$A:$AA,14,FALSE)</f>
        <v>20</v>
      </c>
      <c r="O303" s="9">
        <f>VLOOKUP($A303,'containers '!$A:$AA,15,FALSE)</f>
        <v>100</v>
      </c>
      <c r="P303" s="9" t="str">
        <f>VLOOKUP($A303,'containers '!$A:$AA,16,FALSE)</f>
        <v>MCBG242021</v>
      </c>
    </row>
    <row r="304" spans="1:16" x14ac:dyDescent="0.25">
      <c r="A304" s="9" t="s">
        <v>4281</v>
      </c>
      <c r="B304" s="9" t="str">
        <f>VLOOKUP(A304,'dump '!A:C,1,FALSE)</f>
        <v>GFE0174</v>
      </c>
      <c r="C304" s="9" t="str">
        <f>VLOOKUP(A304,'dump '!A:AF,2,FALSE)</f>
        <v>1231VZ104</v>
      </c>
      <c r="D304" s="9">
        <f>VLOOKUP($A304,'dump '!$A:$AF,17,FALSE)</f>
        <v>52.19849</v>
      </c>
      <c r="E304" s="9">
        <f>VLOOKUP($A304,'dump '!$A:$AF,18,FALSE)</f>
        <v>5.1375209999999996</v>
      </c>
      <c r="F304" s="9" t="str">
        <f>VLOOKUP(A304,'dump '!$A:$AF,11,FALSE)</f>
        <v>Godelindehof</v>
      </c>
      <c r="G304" s="9" t="str">
        <f>VLOOKUP($A304,'dump '!$A:$AF,12,FALSE)</f>
        <v>1</v>
      </c>
      <c r="H304" s="9" t="str">
        <f>VLOOKUP($A304,'dump '!$A:$AF,13,FALSE)</f>
        <v>1231VZ</v>
      </c>
      <c r="I304" s="11" t="str">
        <f>VLOOKUP($A304,'dump '!$A:$AF,14,FALSE)</f>
        <v>Loosdrecht</v>
      </c>
      <c r="J304" s="9">
        <f>VLOOKUP($A304,'dump '!$A:$AF,15,FALSE)</f>
        <v>1</v>
      </c>
      <c r="K304" s="9" t="str">
        <f>VLOOKUP($A304,'dump '!$A:$AF,3,FALSE)</f>
        <v>GFT</v>
      </c>
      <c r="L304" s="9" t="str">
        <f>VLOOKUP($A304,'dump '!$A:$AF,31,FALSE)</f>
        <v>VC</v>
      </c>
      <c r="M304" s="9" t="str">
        <f>VLOOKUP($A304,'containers '!$A:$AA,12,FALSE)</f>
        <v>Bovengronds</v>
      </c>
      <c r="N304" s="9">
        <f>VLOOKUP($A304,'containers '!$A:$AA,14,FALSE)</f>
        <v>20</v>
      </c>
      <c r="O304" s="9">
        <f>VLOOKUP($A304,'containers '!$A:$AA,15,FALSE)</f>
        <v>100</v>
      </c>
      <c r="P304" s="9" t="str">
        <f>VLOOKUP($A304,'containers '!$A:$AA,16,FALSE)</f>
        <v>MCBG242021</v>
      </c>
    </row>
    <row r="305" spans="1:16" x14ac:dyDescent="0.25">
      <c r="A305" s="9" t="s">
        <v>4188</v>
      </c>
      <c r="B305" s="9" t="str">
        <f>VLOOKUP(A305,'dump '!A:C,1,FALSE)</f>
        <v>GFE0175</v>
      </c>
      <c r="C305" s="9" t="str">
        <f>VLOOKUP(A305,'dump '!A:AF,2,FALSE)</f>
        <v>1216LS7303</v>
      </c>
      <c r="D305" s="9">
        <f>VLOOKUP($A305,'dump '!$A:$AF,17,FALSE)</f>
        <v>52.217303000000001</v>
      </c>
      <c r="E305" s="9">
        <f>VLOOKUP($A305,'dump '!$A:$AF,18,FALSE)</f>
        <v>5.1325269999999996</v>
      </c>
      <c r="F305" s="9" t="str">
        <f>VLOOKUP(A305,'dump '!$A:$AF,11,FALSE)</f>
        <v>Geert Grootelaan</v>
      </c>
      <c r="G305" s="9" t="str">
        <f>VLOOKUP($A305,'dump '!$A:$AF,12,FALSE)</f>
        <v>73</v>
      </c>
      <c r="H305" s="9" t="str">
        <f>VLOOKUP($A305,'dump '!$A:$AF,13,FALSE)</f>
        <v>1216LS</v>
      </c>
      <c r="I305" s="11" t="str">
        <f>VLOOKUP($A305,'dump '!$A:$AF,14,FALSE)</f>
        <v>Hilversum</v>
      </c>
      <c r="J305" s="9">
        <f>VLOOKUP($A305,'dump '!$A:$AF,15,FALSE)</f>
        <v>1</v>
      </c>
      <c r="K305" s="9" t="str">
        <f>VLOOKUP($A305,'dump '!$A:$AF,3,FALSE)</f>
        <v>GFT</v>
      </c>
      <c r="L305" s="9" t="str">
        <f>VLOOKUP($A305,'dump '!$A:$AF,31,FALSE)</f>
        <v>VC</v>
      </c>
      <c r="M305" s="9" t="str">
        <f>VLOOKUP($A305,'containers '!$A:$AA,12,FALSE)</f>
        <v>Bovengronds</v>
      </c>
      <c r="N305" s="9">
        <f>VLOOKUP($A305,'containers '!$A:$AA,14,FALSE)</f>
        <v>20</v>
      </c>
      <c r="O305" s="9">
        <f>VLOOKUP($A305,'containers '!$A:$AA,15,FALSE)</f>
        <v>100</v>
      </c>
      <c r="P305" s="9" t="str">
        <f>VLOOKUP($A305,'containers '!$A:$AA,16,FALSE)</f>
        <v>MCBG242021</v>
      </c>
    </row>
    <row r="306" spans="1:16" x14ac:dyDescent="0.25">
      <c r="A306" s="9" t="s">
        <v>4275</v>
      </c>
      <c r="B306" s="9" t="str">
        <f>VLOOKUP(A306,'dump '!A:C,1,FALSE)</f>
        <v>GFE0176</v>
      </c>
      <c r="C306" s="9" t="str">
        <f>VLOOKUP(A306,'dump '!A:AF,2,FALSE)</f>
        <v>1216LP103</v>
      </c>
      <c r="D306" s="9">
        <f>VLOOKUP($A306,'dump '!$A:$AF,17,FALSE)</f>
        <v>52.216740000000001</v>
      </c>
      <c r="E306" s="9">
        <f>VLOOKUP($A306,'dump '!$A:$AF,18,FALSE)</f>
        <v>5.1338499999999998</v>
      </c>
      <c r="F306" s="9" t="str">
        <f>VLOOKUP(A306,'dump '!$A:$AF,11,FALSE)</f>
        <v>Geert Grootelaan</v>
      </c>
      <c r="G306" s="9" t="str">
        <f>VLOOKUP($A306,'dump '!$A:$AF,12,FALSE)</f>
        <v>1</v>
      </c>
      <c r="H306" s="9" t="str">
        <f>VLOOKUP($A306,'dump '!$A:$AF,13,FALSE)</f>
        <v>1216LP</v>
      </c>
      <c r="I306" s="11" t="str">
        <f>VLOOKUP($A306,'dump '!$A:$AF,14,FALSE)</f>
        <v>Hilversum</v>
      </c>
      <c r="J306" s="9">
        <f>VLOOKUP($A306,'dump '!$A:$AF,15,FALSE)</f>
        <v>1</v>
      </c>
      <c r="K306" s="9" t="str">
        <f>VLOOKUP($A306,'dump '!$A:$AF,3,FALSE)</f>
        <v>GFT</v>
      </c>
      <c r="L306" s="9" t="str">
        <f>VLOOKUP($A306,'dump '!$A:$AF,31,FALSE)</f>
        <v>VC</v>
      </c>
      <c r="M306" s="9" t="str">
        <f>VLOOKUP($A306,'containers '!$A:$AA,12,FALSE)</f>
        <v>Bovengronds</v>
      </c>
      <c r="N306" s="9">
        <f>VLOOKUP($A306,'containers '!$A:$AA,14,FALSE)</f>
        <v>20</v>
      </c>
      <c r="O306" s="9">
        <f>VLOOKUP($A306,'containers '!$A:$AA,15,FALSE)</f>
        <v>100</v>
      </c>
      <c r="P306" s="9" t="str">
        <f>VLOOKUP($A306,'containers '!$A:$AA,16,FALSE)</f>
        <v>MCBG242021</v>
      </c>
    </row>
    <row r="307" spans="1:16" x14ac:dyDescent="0.25">
      <c r="A307" s="9" t="s">
        <v>5942</v>
      </c>
      <c r="B307" s="9" t="str">
        <f>VLOOKUP(A307,'dump '!A:C,1,FALSE)</f>
        <v>GFE0177</v>
      </c>
      <c r="C307" s="9" t="str">
        <f>VLOOKUP(A307,'dump '!A:AF,2,FALSE)</f>
        <v>1406SH604</v>
      </c>
      <c r="D307" s="9">
        <f>VLOOKUP($A307,'dump '!$A:$AF,17,FALSE)</f>
        <v>52.273097</v>
      </c>
      <c r="E307" s="9">
        <f>VLOOKUP($A307,'dump '!$A:$AF,18,FALSE)</f>
        <v>5.158989</v>
      </c>
      <c r="F307" s="9" t="str">
        <f>VLOOKUP(A307,'dump '!$A:$AF,11,FALSE)</f>
        <v>Nieuwe Spiegelstraat</v>
      </c>
      <c r="G307" s="9" t="str">
        <f>VLOOKUP($A307,'dump '!$A:$AF,12,FALSE)</f>
        <v>6A</v>
      </c>
      <c r="H307" s="9" t="str">
        <f>VLOOKUP($A307,'dump '!$A:$AF,13,FALSE)</f>
        <v>1406SH</v>
      </c>
      <c r="I307" s="11" t="str">
        <f>VLOOKUP($A307,'dump '!$A:$AF,14,FALSE)</f>
        <v>Bussum</v>
      </c>
      <c r="J307" s="9">
        <f>VLOOKUP($A307,'dump '!$A:$AF,15,FALSE)</f>
        <v>1</v>
      </c>
      <c r="K307" s="9" t="str">
        <f>VLOOKUP($A307,'dump '!$A:$AF,3,FALSE)</f>
        <v>GFT</v>
      </c>
      <c r="L307" s="9" t="str">
        <f>VLOOKUP($A307,'dump '!$A:$AF,31,FALSE)</f>
        <v>VC</v>
      </c>
      <c r="M307" s="9" t="str">
        <f>VLOOKUP($A307,'containers '!$A:$AA,12,FALSE)</f>
        <v>Bovengronds</v>
      </c>
      <c r="N307" s="9">
        <f>VLOOKUP($A307,'containers '!$A:$AA,14,FALSE)</f>
        <v>20</v>
      </c>
      <c r="O307" s="9">
        <f>VLOOKUP($A307,'containers '!$A:$AA,15,FALSE)</f>
        <v>100</v>
      </c>
      <c r="P307" s="9" t="str">
        <f>VLOOKUP($A307,'containers '!$A:$AA,16,FALSE)</f>
        <v>MCBG242021</v>
      </c>
    </row>
    <row r="308" spans="1:16" x14ac:dyDescent="0.25">
      <c r="A308" s="9" t="s">
        <v>4307</v>
      </c>
      <c r="B308" s="9" t="str">
        <f>VLOOKUP(A308,'dump '!A:C,1,FALSE)</f>
        <v>GFE0179</v>
      </c>
      <c r="C308" s="9" t="str">
        <f>VLOOKUP(A308,'dump '!A:AF,2,FALSE)</f>
        <v>1223DS8903</v>
      </c>
      <c r="D308" s="9">
        <f>VLOOKUP($A308,'dump '!$A:$AF,17,FALSE)</f>
        <v>52.232022000000001</v>
      </c>
      <c r="E308" s="9">
        <f>VLOOKUP($A308,'dump '!$A:$AF,18,FALSE)</f>
        <v>5.1926019999999999</v>
      </c>
      <c r="F308" s="9" t="str">
        <f>VLOOKUP(A308,'dump '!$A:$AF,11,FALSE)</f>
        <v>Zenderstraat</v>
      </c>
      <c r="G308" s="9" t="str">
        <f>VLOOKUP($A308,'dump '!$A:$AF,12,FALSE)</f>
        <v>89</v>
      </c>
      <c r="H308" s="9" t="str">
        <f>VLOOKUP($A308,'dump '!$A:$AF,13,FALSE)</f>
        <v>1223DS</v>
      </c>
      <c r="I308" s="11" t="str">
        <f>VLOOKUP($A308,'dump '!$A:$AF,14,FALSE)</f>
        <v>Hilversum</v>
      </c>
      <c r="J308" s="9">
        <f>VLOOKUP($A308,'dump '!$A:$AF,15,FALSE)</f>
        <v>1</v>
      </c>
      <c r="K308" s="9" t="str">
        <f>VLOOKUP($A308,'dump '!$A:$AF,3,FALSE)</f>
        <v>GFT</v>
      </c>
      <c r="L308" s="9" t="str">
        <f>VLOOKUP($A308,'dump '!$A:$AF,31,FALSE)</f>
        <v>VC</v>
      </c>
      <c r="M308" s="9" t="str">
        <f>VLOOKUP($A308,'containers '!$A:$AA,12,FALSE)</f>
        <v>Bovengronds</v>
      </c>
      <c r="N308" s="9">
        <f>VLOOKUP($A308,'containers '!$A:$AA,14,FALSE)</f>
        <v>20</v>
      </c>
      <c r="O308" s="9">
        <f>VLOOKUP($A308,'containers '!$A:$AA,15,FALSE)</f>
        <v>100</v>
      </c>
      <c r="P308" s="9" t="str">
        <f>VLOOKUP($A308,'containers '!$A:$AA,16,FALSE)</f>
        <v>MCBG242021</v>
      </c>
    </row>
    <row r="309" spans="1:16" x14ac:dyDescent="0.25">
      <c r="A309" s="9" t="s">
        <v>4406</v>
      </c>
      <c r="B309" s="9" t="str">
        <f>VLOOKUP(A309,'dump '!A:C,1,FALSE)</f>
        <v>GFE0180</v>
      </c>
      <c r="C309" s="9" t="str">
        <f>VLOOKUP(A309,'dump '!A:AF,2,FALSE)</f>
        <v>1211NL10303</v>
      </c>
      <c r="D309" s="9">
        <f>VLOOKUP($A309,'dump '!$A:$AF,17,FALSE)</f>
        <v>52.220362530000003</v>
      </c>
      <c r="E309" s="9">
        <f>VLOOKUP($A309,'dump '!$A:$AF,18,FALSE)</f>
        <v>5.1714475999999996</v>
      </c>
      <c r="F309" s="9" t="str">
        <f>VLOOKUP(A309,'dump '!$A:$AF,11,FALSE)</f>
        <v>Koningsstraat</v>
      </c>
      <c r="G309" s="9" t="str">
        <f>VLOOKUP($A309,'dump '!$A:$AF,12,FALSE)</f>
        <v>103</v>
      </c>
      <c r="H309" s="9" t="str">
        <f>VLOOKUP($A309,'dump '!$A:$AF,13,FALSE)</f>
        <v>1211NL</v>
      </c>
      <c r="I309" s="11" t="str">
        <f>VLOOKUP($A309,'dump '!$A:$AF,14,FALSE)</f>
        <v>Hilversum</v>
      </c>
      <c r="J309" s="9">
        <f>VLOOKUP($A309,'dump '!$A:$AF,15,FALSE)</f>
        <v>1</v>
      </c>
      <c r="K309" s="9" t="str">
        <f>VLOOKUP($A309,'dump '!$A:$AF,3,FALSE)</f>
        <v>GFT</v>
      </c>
      <c r="L309" s="9" t="str">
        <f>VLOOKUP($A309,'dump '!$A:$AF,31,FALSE)</f>
        <v>VC</v>
      </c>
      <c r="M309" s="9" t="str">
        <f>VLOOKUP($A309,'containers '!$A:$AA,12,FALSE)</f>
        <v>Bovengronds</v>
      </c>
      <c r="N309" s="9">
        <f>VLOOKUP($A309,'containers '!$A:$AA,14,FALSE)</f>
        <v>20</v>
      </c>
      <c r="O309" s="9">
        <f>VLOOKUP($A309,'containers '!$A:$AA,15,FALSE)</f>
        <v>100</v>
      </c>
      <c r="P309" s="9" t="str">
        <f>VLOOKUP($A309,'containers '!$A:$AA,16,FALSE)</f>
        <v>MCBG242021</v>
      </c>
    </row>
    <row r="310" spans="1:16" x14ac:dyDescent="0.25">
      <c r="A310" s="9" t="s">
        <v>4351</v>
      </c>
      <c r="B310" s="9" t="str">
        <f>VLOOKUP(A310,'dump '!A:C,1,FALSE)</f>
        <v>GFE0181</v>
      </c>
      <c r="C310" s="9" t="str">
        <f>VLOOKUP(A310,'dump '!A:AF,2,FALSE)</f>
        <v>1403GX22303</v>
      </c>
      <c r="D310" s="9">
        <f>VLOOKUP($A310,'dump '!$A:$AF,17,FALSE)</f>
        <v>52.268005000000002</v>
      </c>
      <c r="E310" s="9">
        <f>VLOOKUP($A310,'dump '!$A:$AF,18,FALSE)</f>
        <v>5.1892209999999999</v>
      </c>
      <c r="F310" s="9" t="str">
        <f>VLOOKUP(A310,'dump '!$A:$AF,11,FALSE)</f>
        <v>Betje Wolfflaan</v>
      </c>
      <c r="G310" s="9" t="str">
        <f>VLOOKUP($A310,'dump '!$A:$AF,12,FALSE)</f>
        <v>223</v>
      </c>
      <c r="H310" s="9" t="str">
        <f>VLOOKUP($A310,'dump '!$A:$AF,13,FALSE)</f>
        <v>1403GX</v>
      </c>
      <c r="I310" s="11" t="str">
        <f>VLOOKUP($A310,'dump '!$A:$AF,14,FALSE)</f>
        <v>Bussum</v>
      </c>
      <c r="J310" s="9">
        <f>VLOOKUP($A310,'dump '!$A:$AF,15,FALSE)</f>
        <v>1</v>
      </c>
      <c r="K310" s="9" t="str">
        <f>VLOOKUP($A310,'dump '!$A:$AF,3,FALSE)</f>
        <v>GFT</v>
      </c>
      <c r="L310" s="9" t="str">
        <f>VLOOKUP($A310,'dump '!$A:$AF,31,FALSE)</f>
        <v>VC</v>
      </c>
      <c r="M310" s="9" t="str">
        <f>VLOOKUP($A310,'containers '!$A:$AA,12,FALSE)</f>
        <v>Bovengronds</v>
      </c>
      <c r="N310" s="9">
        <f>VLOOKUP($A310,'containers '!$A:$AA,14,FALSE)</f>
        <v>20</v>
      </c>
      <c r="O310" s="9">
        <f>VLOOKUP($A310,'containers '!$A:$AA,15,FALSE)</f>
        <v>100</v>
      </c>
      <c r="P310" s="9" t="str">
        <f>VLOOKUP($A310,'containers '!$A:$AA,16,FALSE)</f>
        <v>MCBG242021</v>
      </c>
    </row>
    <row r="311" spans="1:16" x14ac:dyDescent="0.25">
      <c r="A311" s="9" t="s">
        <v>415</v>
      </c>
      <c r="B311" s="9" t="str">
        <f>VLOOKUP(A311,'dump '!A:C,1,FALSE)</f>
        <v>GFE0182</v>
      </c>
      <c r="C311" s="9" t="str">
        <f>VLOOKUP(A311,'dump '!A:AF,2,FALSE)</f>
        <v>1406KB1103</v>
      </c>
      <c r="D311" s="9">
        <f>VLOOKUP($A311,'dump '!$A:$AF,17,FALSE)</f>
        <v>52.273490000000002</v>
      </c>
      <c r="E311" s="9">
        <f>VLOOKUP($A311,'dump '!$A:$AF,18,FALSE)</f>
        <v>5.1573339999999996</v>
      </c>
      <c r="F311" s="9" t="str">
        <f>VLOOKUP(A311,'dump '!$A:$AF,11,FALSE)</f>
        <v>Meentweg</v>
      </c>
      <c r="G311" s="9" t="str">
        <f>VLOOKUP($A311,'dump '!$A:$AF,12,FALSE)</f>
        <v>11B</v>
      </c>
      <c r="H311" s="9" t="str">
        <f>VLOOKUP($A311,'dump '!$A:$AF,13,FALSE)</f>
        <v>1406KB</v>
      </c>
      <c r="I311" s="11" t="str">
        <f>VLOOKUP($A311,'dump '!$A:$AF,14,FALSE)</f>
        <v>Bussum</v>
      </c>
      <c r="J311" s="9">
        <f>VLOOKUP($A311,'dump '!$A:$AF,15,FALSE)</f>
        <v>1</v>
      </c>
      <c r="K311" s="9" t="str">
        <f>VLOOKUP($A311,'dump '!$A:$AF,3,FALSE)</f>
        <v>GFT</v>
      </c>
      <c r="L311" s="9" t="str">
        <f>VLOOKUP($A311,'dump '!$A:$AF,31,FALSE)</f>
        <v>VC</v>
      </c>
      <c r="M311" s="9" t="str">
        <f>VLOOKUP($A311,'containers '!$A:$AA,12,FALSE)</f>
        <v>Bovengronds</v>
      </c>
      <c r="N311" s="9">
        <f>VLOOKUP($A311,'containers '!$A:$AA,14,FALSE)</f>
        <v>20</v>
      </c>
      <c r="O311" s="9">
        <f>VLOOKUP($A311,'containers '!$A:$AA,15,FALSE)</f>
        <v>100</v>
      </c>
      <c r="P311" s="9" t="str">
        <f>VLOOKUP($A311,'containers '!$A:$AA,16,FALSE)</f>
        <v>MCBG242021</v>
      </c>
    </row>
    <row r="312" spans="1:16" x14ac:dyDescent="0.25">
      <c r="A312" s="9" t="s">
        <v>695</v>
      </c>
      <c r="B312" s="9" t="str">
        <f>VLOOKUP(A312,'dump '!A:C,1,FALSE)</f>
        <v>GFE0183</v>
      </c>
      <c r="C312" s="9" t="str">
        <f>VLOOKUP(A312,'dump '!A:AF,2,FALSE)</f>
        <v>1222JW26901</v>
      </c>
      <c r="D312" s="9">
        <f>VLOOKUP($A312,'dump '!$A:$AF,17,FALSE)</f>
        <v>52.237437999999997</v>
      </c>
      <c r="E312" s="9">
        <f>VLOOKUP($A312,'dump '!$A:$AF,18,FALSE)</f>
        <v>5.1791429999999998</v>
      </c>
      <c r="F312" s="9" t="str">
        <f>VLOOKUP(A312,'dump '!$A:$AF,11,FALSE)</f>
        <v>Berlagelaan</v>
      </c>
      <c r="G312" s="9" t="str">
        <f>VLOOKUP($A312,'dump '!$A:$AF,12,FALSE)</f>
        <v>269</v>
      </c>
      <c r="H312" s="9" t="str">
        <f>VLOOKUP($A312,'dump '!$A:$AF,13,FALSE)</f>
        <v>1222JW</v>
      </c>
      <c r="I312" s="11" t="str">
        <f>VLOOKUP($A312,'dump '!$A:$AF,14,FALSE)</f>
        <v>Hilversum</v>
      </c>
      <c r="J312" s="9">
        <f>VLOOKUP($A312,'dump '!$A:$AF,15,FALSE)</f>
        <v>1</v>
      </c>
      <c r="K312" s="9" t="str">
        <f>VLOOKUP($A312,'dump '!$A:$AF,3,FALSE)</f>
        <v>GFT</v>
      </c>
      <c r="L312" s="9" t="str">
        <f>VLOOKUP($A312,'dump '!$A:$AF,31,FALSE)</f>
        <v>VC</v>
      </c>
      <c r="M312" s="9" t="str">
        <f>VLOOKUP($A312,'containers '!$A:$AA,12,FALSE)</f>
        <v>Bovengronds</v>
      </c>
      <c r="N312" s="9">
        <f>VLOOKUP($A312,'containers '!$A:$AA,14,FALSE)</f>
        <v>20</v>
      </c>
      <c r="O312" s="9">
        <f>VLOOKUP($A312,'containers '!$A:$AA,15,FALSE)</f>
        <v>100</v>
      </c>
      <c r="P312" s="9" t="str">
        <f>VLOOKUP($A312,'containers '!$A:$AA,16,FALSE)</f>
        <v>MCBG242021</v>
      </c>
    </row>
    <row r="313" spans="1:16" x14ac:dyDescent="0.25">
      <c r="A313" s="9" t="s">
        <v>707</v>
      </c>
      <c r="B313" s="9" t="str">
        <f>VLOOKUP(A313,'dump '!A:C,1,FALSE)</f>
        <v>GFE0184</v>
      </c>
      <c r="C313" s="9" t="str">
        <f>VLOOKUP(A313,'dump '!A:AF,2,FALSE)</f>
        <v>1222JT19501</v>
      </c>
      <c r="D313" s="9">
        <f>VLOOKUP($A313,'dump '!$A:$AF,17,FALSE)</f>
        <v>52.237712000000002</v>
      </c>
      <c r="E313" s="9">
        <f>VLOOKUP($A313,'dump '!$A:$AF,18,FALSE)</f>
        <v>5.1813289999999999</v>
      </c>
      <c r="F313" s="9" t="str">
        <f>VLOOKUP(A313,'dump '!$A:$AF,11,FALSE)</f>
        <v>Berlagelaan</v>
      </c>
      <c r="G313" s="9" t="str">
        <f>VLOOKUP($A313,'dump '!$A:$AF,12,FALSE)</f>
        <v>195</v>
      </c>
      <c r="H313" s="9" t="str">
        <f>VLOOKUP($A313,'dump '!$A:$AF,13,FALSE)</f>
        <v>1222JT</v>
      </c>
      <c r="I313" s="11" t="str">
        <f>VLOOKUP($A313,'dump '!$A:$AF,14,FALSE)</f>
        <v>Hilversum</v>
      </c>
      <c r="J313" s="9">
        <f>VLOOKUP($A313,'dump '!$A:$AF,15,FALSE)</f>
        <v>1</v>
      </c>
      <c r="K313" s="9" t="str">
        <f>VLOOKUP($A313,'dump '!$A:$AF,3,FALSE)</f>
        <v>GFT</v>
      </c>
      <c r="L313" s="9" t="str">
        <f>VLOOKUP($A313,'dump '!$A:$AF,31,FALSE)</f>
        <v>VC</v>
      </c>
      <c r="M313" s="9" t="str">
        <f>VLOOKUP($A313,'containers '!$A:$AA,12,FALSE)</f>
        <v>Bovengronds</v>
      </c>
      <c r="N313" s="9">
        <f>VLOOKUP($A313,'containers '!$A:$AA,14,FALSE)</f>
        <v>20</v>
      </c>
      <c r="O313" s="9">
        <f>VLOOKUP($A313,'containers '!$A:$AA,15,FALSE)</f>
        <v>100</v>
      </c>
      <c r="P313" s="9" t="str">
        <f>VLOOKUP($A313,'containers '!$A:$AA,16,FALSE)</f>
        <v>MCBG242021</v>
      </c>
    </row>
    <row r="314" spans="1:16" x14ac:dyDescent="0.25">
      <c r="A314" s="9" t="s">
        <v>4475</v>
      </c>
      <c r="B314" s="9" t="str">
        <f>VLOOKUP(A314,'dump '!A:C,1,FALSE)</f>
        <v>GFE0185</v>
      </c>
      <c r="C314" s="9" t="str">
        <f>VLOOKUP(A314,'dump '!A:AF,2,FALSE)</f>
        <v>1411SP1203</v>
      </c>
      <c r="D314" s="9">
        <f>VLOOKUP($A314,'dump '!$A:$AF,17,FALSE)</f>
        <v>52.298132000000003</v>
      </c>
      <c r="E314" s="9">
        <f>VLOOKUP($A314,'dump '!$A:$AF,18,FALSE)</f>
        <v>5.1449530000000001</v>
      </c>
      <c r="F314" s="9" t="str">
        <f>VLOOKUP(A314,'dump '!$A:$AF,11,FALSE)</f>
        <v>Kolonel Palmstraat</v>
      </c>
      <c r="G314" s="9" t="str">
        <f>VLOOKUP($A314,'dump '!$A:$AF,12,FALSE)</f>
        <v>12</v>
      </c>
      <c r="H314" s="9" t="str">
        <f>VLOOKUP($A314,'dump '!$A:$AF,13,FALSE)</f>
        <v>1411SP</v>
      </c>
      <c r="I314" s="11" t="str">
        <f>VLOOKUP($A314,'dump '!$A:$AF,14,FALSE)</f>
        <v>Naarden</v>
      </c>
      <c r="J314" s="9">
        <f>VLOOKUP($A314,'dump '!$A:$AF,15,FALSE)</f>
        <v>1</v>
      </c>
      <c r="K314" s="9" t="str">
        <f>VLOOKUP($A314,'dump '!$A:$AF,3,FALSE)</f>
        <v>GFT</v>
      </c>
      <c r="L314" s="9" t="str">
        <f>VLOOKUP($A314,'dump '!$A:$AF,31,FALSE)</f>
        <v>VC</v>
      </c>
      <c r="M314" s="9" t="str">
        <f>VLOOKUP($A314,'containers '!$A:$AA,12,FALSE)</f>
        <v>Bovengronds</v>
      </c>
      <c r="N314" s="9">
        <f>VLOOKUP($A314,'containers '!$A:$AA,14,FALSE)</f>
        <v>20</v>
      </c>
      <c r="O314" s="9">
        <f>VLOOKUP($A314,'containers '!$A:$AA,15,FALSE)</f>
        <v>100</v>
      </c>
      <c r="P314" s="9" t="str">
        <f>VLOOKUP($A314,'containers '!$A:$AA,16,FALSE)</f>
        <v>MCBG242021</v>
      </c>
    </row>
    <row r="315" spans="1:16" x14ac:dyDescent="0.25">
      <c r="A315" s="9" t="s">
        <v>4568</v>
      </c>
      <c r="B315" s="9" t="str">
        <f>VLOOKUP(A315,'dump '!A:C,1,FALSE)</f>
        <v>GFE0186</v>
      </c>
      <c r="C315" s="9" t="str">
        <f>VLOOKUP(A315,'dump '!A:AF,2,FALSE)</f>
        <v>1411SV1003</v>
      </c>
      <c r="D315" s="9">
        <f>VLOOKUP($A315,'dump '!$A:$AF,17,FALSE)</f>
        <v>52.298400999999998</v>
      </c>
      <c r="E315" s="9">
        <f>VLOOKUP($A315,'dump '!$A:$AF,18,FALSE)</f>
        <v>5.145308</v>
      </c>
      <c r="F315" s="9" t="str">
        <f>VLOOKUP(A315,'dump '!$A:$AF,11,FALSE)</f>
        <v>Hans Bentinckstraat</v>
      </c>
      <c r="G315" s="9" t="str">
        <f>VLOOKUP($A315,'dump '!$A:$AF,12,FALSE)</f>
        <v>10</v>
      </c>
      <c r="H315" s="9" t="str">
        <f>VLOOKUP($A315,'dump '!$A:$AF,13,FALSE)</f>
        <v>1411SV</v>
      </c>
      <c r="I315" s="11" t="str">
        <f>VLOOKUP($A315,'dump '!$A:$AF,14,FALSE)</f>
        <v>Naarden</v>
      </c>
      <c r="J315" s="9">
        <f>VLOOKUP($A315,'dump '!$A:$AF,15,FALSE)</f>
        <v>1</v>
      </c>
      <c r="K315" s="9" t="str">
        <f>VLOOKUP($A315,'dump '!$A:$AF,3,FALSE)</f>
        <v>GFT</v>
      </c>
      <c r="L315" s="9" t="str">
        <f>VLOOKUP($A315,'dump '!$A:$AF,31,FALSE)</f>
        <v>VC</v>
      </c>
      <c r="M315" s="9" t="str">
        <f>VLOOKUP($A315,'containers '!$A:$AA,12,FALSE)</f>
        <v>Bovengronds</v>
      </c>
      <c r="N315" s="9">
        <f>VLOOKUP($A315,'containers '!$A:$AA,14,FALSE)</f>
        <v>20</v>
      </c>
      <c r="O315" s="9">
        <f>VLOOKUP($A315,'containers '!$A:$AA,15,FALSE)</f>
        <v>100</v>
      </c>
      <c r="P315" s="9" t="str">
        <f>VLOOKUP($A315,'containers '!$A:$AA,16,FALSE)</f>
        <v>MCBG242021</v>
      </c>
    </row>
    <row r="316" spans="1:16" x14ac:dyDescent="0.25">
      <c r="A316" s="9" t="s">
        <v>1307</v>
      </c>
      <c r="B316" s="9" t="str">
        <f>VLOOKUP(A316,'dump '!A:C,1,FALSE)</f>
        <v>GFE0187</v>
      </c>
      <c r="C316" s="9" t="str">
        <f>VLOOKUP(A316,'dump '!A:AF,2,FALSE)</f>
        <v>1411XX5403</v>
      </c>
      <c r="D316" s="9">
        <f>VLOOKUP($A316,'dump '!$A:$AF,17,FALSE)</f>
        <v>52.302860260009801</v>
      </c>
      <c r="E316" s="9">
        <f>VLOOKUP($A316,'dump '!$A:$AF,18,FALSE)</f>
        <v>5.1423401832580602</v>
      </c>
      <c r="F316" s="9" t="str">
        <f>VLOOKUP(A316,'dump '!$A:$AF,11,FALSE)</f>
        <v>Jac. P. Thijssepark</v>
      </c>
      <c r="G316" s="9" t="str">
        <f>VLOOKUP($A316,'dump '!$A:$AF,12,FALSE)</f>
        <v>54</v>
      </c>
      <c r="H316" s="9" t="str">
        <f>VLOOKUP($A316,'dump '!$A:$AF,13,FALSE)</f>
        <v>1411XX</v>
      </c>
      <c r="I316" s="11" t="str">
        <f>VLOOKUP($A316,'dump '!$A:$AF,14,FALSE)</f>
        <v>Naarden</v>
      </c>
      <c r="J316" s="9">
        <f>VLOOKUP($A316,'dump '!$A:$AF,15,FALSE)</f>
        <v>6</v>
      </c>
      <c r="K316" s="9" t="str">
        <f>VLOOKUP($A316,'dump '!$A:$AF,3,FALSE)</f>
        <v>GFT</v>
      </c>
      <c r="L316" s="9" t="str">
        <f>VLOOKUP($A316,'dump '!$A:$AF,31,FALSE)</f>
        <v>VC</v>
      </c>
      <c r="M316" s="9" t="str">
        <f>VLOOKUP($A316,'containers '!$A:$AA,12,FALSE)</f>
        <v>Bovengronds</v>
      </c>
      <c r="N316" s="9">
        <f>VLOOKUP($A316,'containers '!$A:$AA,14,FALSE)</f>
        <v>20</v>
      </c>
      <c r="O316" s="9">
        <f>VLOOKUP($A316,'containers '!$A:$AA,15,FALSE)</f>
        <v>100</v>
      </c>
      <c r="P316" s="9" t="str">
        <f>VLOOKUP($A316,'containers '!$A:$AA,16,FALSE)</f>
        <v>MCBG242021</v>
      </c>
    </row>
    <row r="317" spans="1:16" x14ac:dyDescent="0.25">
      <c r="A317" s="9" t="s">
        <v>1281</v>
      </c>
      <c r="B317" s="9" t="str">
        <f>VLOOKUP(A317,'dump '!A:C,1,FALSE)</f>
        <v>GFE0189</v>
      </c>
      <c r="C317" s="9" t="str">
        <f>VLOOKUP(A317,'dump '!A:AF,2,FALSE)</f>
        <v>1384AW1504</v>
      </c>
      <c r="D317" s="9">
        <f>VLOOKUP($A317,'dump '!$A:$AF,17,FALSE)</f>
        <v>52.318882000000002</v>
      </c>
      <c r="E317" s="9">
        <f>VLOOKUP($A317,'dump '!$A:$AF,18,FALSE)</f>
        <v>5.0329259999999998</v>
      </c>
      <c r="F317" s="9" t="str">
        <f>VLOOKUP(A317,'dump '!$A:$AF,11,FALSE)</f>
        <v>Fort Heemstedestraat</v>
      </c>
      <c r="G317" s="9" t="str">
        <f>VLOOKUP($A317,'dump '!$A:$AF,12,FALSE)</f>
        <v>15</v>
      </c>
      <c r="H317" s="9" t="str">
        <f>VLOOKUP($A317,'dump '!$A:$AF,13,FALSE)</f>
        <v>1384AW</v>
      </c>
      <c r="I317" s="11" t="str">
        <f>VLOOKUP($A317,'dump '!$A:$AF,14,FALSE)</f>
        <v>Weesp</v>
      </c>
      <c r="J317" s="9">
        <f>VLOOKUP($A317,'dump '!$A:$AF,15,FALSE)</f>
        <v>1</v>
      </c>
      <c r="K317" s="9" t="str">
        <f>VLOOKUP($A317,'dump '!$A:$AF,3,FALSE)</f>
        <v>GFT</v>
      </c>
      <c r="L317" s="9" t="str">
        <f>VLOOKUP($A317,'dump '!$A:$AF,31,FALSE)</f>
        <v>VC</v>
      </c>
      <c r="M317" s="9" t="str">
        <f>VLOOKUP($A317,'containers '!$A:$AA,12,FALSE)</f>
        <v>Bovengronds</v>
      </c>
      <c r="N317" s="9">
        <f>VLOOKUP($A317,'containers '!$A:$AA,14,FALSE)</f>
        <v>20</v>
      </c>
      <c r="O317" s="9">
        <f>VLOOKUP($A317,'containers '!$A:$AA,15,FALSE)</f>
        <v>100</v>
      </c>
      <c r="P317" s="9" t="str">
        <f>VLOOKUP($A317,'containers '!$A:$AA,16,FALSE)</f>
        <v>MCBG242021</v>
      </c>
    </row>
    <row r="318" spans="1:16" x14ac:dyDescent="0.25">
      <c r="A318" s="9" t="s">
        <v>409</v>
      </c>
      <c r="B318" s="9" t="str">
        <f>VLOOKUP(A318,'dump '!A:C,1,FALSE)</f>
        <v>GFE0190</v>
      </c>
      <c r="C318" s="9" t="str">
        <f>VLOOKUP(A318,'dump '!A:AF,2,FALSE)</f>
        <v>1231KB5601</v>
      </c>
      <c r="D318" s="9">
        <f>VLOOKUP($A318,'dump '!$A:$AF,17,FALSE)</f>
        <v>52.206009999999999</v>
      </c>
      <c r="E318" s="9">
        <f>VLOOKUP($A318,'dump '!$A:$AF,18,FALSE)</f>
        <v>5.1413599999999997</v>
      </c>
      <c r="F318" s="9" t="str">
        <f>VLOOKUP(A318,'dump '!$A:$AF,11,FALSE)</f>
        <v>Rading</v>
      </c>
      <c r="G318" s="9" t="str">
        <f>VLOOKUP($A318,'dump '!$A:$AF,12,FALSE)</f>
        <v>56</v>
      </c>
      <c r="H318" s="9" t="str">
        <f>VLOOKUP($A318,'dump '!$A:$AF,13,FALSE)</f>
        <v>1231KB</v>
      </c>
      <c r="I318" s="11" t="str">
        <f>VLOOKUP($A318,'dump '!$A:$AF,14,FALSE)</f>
        <v>Loosdrecht</v>
      </c>
      <c r="J318" s="9">
        <f>VLOOKUP($A318,'dump '!$A:$AF,15,FALSE)</f>
        <v>1</v>
      </c>
      <c r="K318" s="9" t="str">
        <f>VLOOKUP($A318,'dump '!$A:$AF,3,FALSE)</f>
        <v>GFT</v>
      </c>
      <c r="L318" s="9" t="str">
        <f>VLOOKUP($A318,'dump '!$A:$AF,31,FALSE)</f>
        <v>VC</v>
      </c>
      <c r="M318" s="9" t="str">
        <f>VLOOKUP($A318,'containers '!$A:$AA,12,FALSE)</f>
        <v>Bovengronds</v>
      </c>
      <c r="N318" s="9">
        <f>VLOOKUP($A318,'containers '!$A:$AA,14,FALSE)</f>
        <v>20</v>
      </c>
      <c r="O318" s="9">
        <f>VLOOKUP($A318,'containers '!$A:$AA,15,FALSE)</f>
        <v>100</v>
      </c>
      <c r="P318" s="9" t="str">
        <f>VLOOKUP($A318,'containers '!$A:$AA,16,FALSE)</f>
        <v>MCBG242021</v>
      </c>
    </row>
    <row r="319" spans="1:16" x14ac:dyDescent="0.25">
      <c r="A319" s="9" t="s">
        <v>4247</v>
      </c>
      <c r="B319" s="9" t="str">
        <f>VLOOKUP(A319,'dump '!A:C,1,FALSE)</f>
        <v>GFE0191</v>
      </c>
      <c r="C319" s="9" t="str">
        <f>VLOOKUP(A319,'dump '!A:AF,2,FALSE)</f>
        <v>1273SP13803</v>
      </c>
      <c r="D319" s="9">
        <f>VLOOKUP($A319,'dump '!$A:$AF,17,FALSE)</f>
        <v>52.306069999999998</v>
      </c>
      <c r="E319" s="9">
        <f>VLOOKUP($A319,'dump '!$A:$AF,18,FALSE)</f>
        <v>5.2572029999999996</v>
      </c>
      <c r="F319" s="9" t="str">
        <f>VLOOKUP(A319,'dump '!$A:$AF,11,FALSE)</f>
        <v>Zomerkade</v>
      </c>
      <c r="G319" s="9" t="str">
        <f>VLOOKUP($A319,'dump '!$A:$AF,12,FALSE)</f>
        <v>138</v>
      </c>
      <c r="H319" s="9" t="str">
        <f>VLOOKUP($A319,'dump '!$A:$AF,13,FALSE)</f>
        <v>1273SP</v>
      </c>
      <c r="I319" s="11" t="str">
        <f>VLOOKUP($A319,'dump '!$A:$AF,14,FALSE)</f>
        <v>Huizen</v>
      </c>
      <c r="J319" s="9">
        <f>VLOOKUP($A319,'dump '!$A:$AF,15,FALSE)</f>
        <v>1</v>
      </c>
      <c r="K319" s="9" t="str">
        <f>VLOOKUP($A319,'dump '!$A:$AF,3,FALSE)</f>
        <v>GFT</v>
      </c>
      <c r="L319" s="9" t="str">
        <f>VLOOKUP($A319,'dump '!$A:$AF,31,FALSE)</f>
        <v>VC</v>
      </c>
      <c r="M319" s="9" t="str">
        <f>VLOOKUP($A319,'containers '!$A:$AA,12,FALSE)</f>
        <v>Bovengronds</v>
      </c>
      <c r="N319" s="9">
        <f>VLOOKUP($A319,'containers '!$A:$AA,14,FALSE)</f>
        <v>20</v>
      </c>
      <c r="O319" s="9">
        <f>VLOOKUP($A319,'containers '!$A:$AA,15,FALSE)</f>
        <v>100</v>
      </c>
      <c r="P319" s="9" t="str">
        <f>VLOOKUP($A319,'containers '!$A:$AA,16,FALSE)</f>
        <v>MCBG242021</v>
      </c>
    </row>
    <row r="320" spans="1:16" x14ac:dyDescent="0.25">
      <c r="A320" s="9" t="s">
        <v>4208</v>
      </c>
      <c r="B320" s="9" t="str">
        <f>VLOOKUP(A320,'dump '!A:C,1,FALSE)</f>
        <v>GFE0192</v>
      </c>
      <c r="C320" s="9" t="str">
        <f>VLOOKUP(A320,'dump '!A:AF,2,FALSE)</f>
        <v>1411WZ13204</v>
      </c>
      <c r="D320" s="9">
        <f>VLOOKUP($A320,'dump '!$A:$AF,17,FALSE)</f>
        <v>52.301732999999999</v>
      </c>
      <c r="E320" s="9">
        <f>VLOOKUP($A320,'dump '!$A:$AF,18,FALSE)</f>
        <v>5.1443104000000002</v>
      </c>
      <c r="F320" s="9" t="str">
        <f>VLOOKUP(A320,'dump '!$A:$AF,11,FALSE)</f>
        <v>Nesciohof</v>
      </c>
      <c r="G320" s="9" t="str">
        <f>VLOOKUP($A320,'dump '!$A:$AF,12,FALSE)</f>
        <v>132</v>
      </c>
      <c r="H320" s="9" t="str">
        <f>VLOOKUP($A320,'dump '!$A:$AF,13,FALSE)</f>
        <v>1411WZ</v>
      </c>
      <c r="I320" s="11" t="str">
        <f>VLOOKUP($A320,'dump '!$A:$AF,14,FALSE)</f>
        <v>Naarden</v>
      </c>
      <c r="J320" s="9">
        <f>VLOOKUP($A320,'dump '!$A:$AF,15,FALSE)</f>
        <v>1</v>
      </c>
      <c r="K320" s="9" t="str">
        <f>VLOOKUP($A320,'dump '!$A:$AF,3,FALSE)</f>
        <v>GFT</v>
      </c>
      <c r="L320" s="9" t="str">
        <f>VLOOKUP($A320,'dump '!$A:$AF,31,FALSE)</f>
        <v>VC</v>
      </c>
      <c r="M320" s="9" t="str">
        <f>VLOOKUP($A320,'containers '!$A:$AA,12,FALSE)</f>
        <v>Bovengronds</v>
      </c>
      <c r="N320" s="9">
        <f>VLOOKUP($A320,'containers '!$A:$AA,14,FALSE)</f>
        <v>20</v>
      </c>
      <c r="O320" s="9">
        <f>VLOOKUP($A320,'containers '!$A:$AA,15,FALSE)</f>
        <v>100</v>
      </c>
      <c r="P320" s="9" t="str">
        <f>VLOOKUP($A320,'containers '!$A:$AA,16,FALSE)</f>
        <v>MCBG242021</v>
      </c>
    </row>
    <row r="321" spans="1:16" x14ac:dyDescent="0.25">
      <c r="A321" s="9" t="s">
        <v>4202</v>
      </c>
      <c r="B321" s="9" t="str">
        <f>VLOOKUP(A321,'dump '!A:C,1,FALSE)</f>
        <v>GFE0193</v>
      </c>
      <c r="C321" s="9" t="str">
        <f>VLOOKUP(A321,'dump '!A:AF,2,FALSE)</f>
        <v>1403PE76203</v>
      </c>
      <c r="D321" s="9">
        <f>VLOOKUP($A321,'dump '!$A:$AF,17,FALSE)</f>
        <v>52.261985799999998</v>
      </c>
      <c r="E321" s="9">
        <f>VLOOKUP($A321,'dump '!$A:$AF,18,FALSE)</f>
        <v>5.1728911000000002</v>
      </c>
      <c r="F321" s="9" t="str">
        <f>VLOOKUP(A321,'dump '!$A:$AF,11,FALSE)</f>
        <v>Lange Heul</v>
      </c>
      <c r="G321" s="9" t="str">
        <f>VLOOKUP($A321,'dump '!$A:$AF,12,FALSE)</f>
        <v>762</v>
      </c>
      <c r="H321" s="9" t="str">
        <f>VLOOKUP($A321,'dump '!$A:$AF,13,FALSE)</f>
        <v>1403PE</v>
      </c>
      <c r="I321" s="11" t="str">
        <f>VLOOKUP($A321,'dump '!$A:$AF,14,FALSE)</f>
        <v>Bussum</v>
      </c>
      <c r="J321" s="9">
        <f>VLOOKUP($A321,'dump '!$A:$AF,15,FALSE)</f>
        <v>1</v>
      </c>
      <c r="K321" s="9" t="str">
        <f>VLOOKUP($A321,'dump '!$A:$AF,3,FALSE)</f>
        <v>GFT</v>
      </c>
      <c r="L321" s="9" t="str">
        <f>VLOOKUP($A321,'dump '!$A:$AF,31,FALSE)</f>
        <v>VC</v>
      </c>
      <c r="M321" s="9" t="str">
        <f>VLOOKUP($A321,'containers '!$A:$AA,12,FALSE)</f>
        <v>Bovengronds</v>
      </c>
      <c r="N321" s="9">
        <f>VLOOKUP($A321,'containers '!$A:$AA,14,FALSE)</f>
        <v>20</v>
      </c>
      <c r="O321" s="9">
        <f>VLOOKUP($A321,'containers '!$A:$AA,15,FALSE)</f>
        <v>100</v>
      </c>
      <c r="P321" s="9" t="str">
        <f>VLOOKUP($A321,'containers '!$A:$AA,16,FALSE)</f>
        <v>MCBG242021</v>
      </c>
    </row>
    <row r="322" spans="1:16" x14ac:dyDescent="0.25">
      <c r="A322" s="9" t="s">
        <v>4362</v>
      </c>
      <c r="B322" s="9" t="str">
        <f>VLOOKUP(A322,'dump '!A:C,1,FALSE)</f>
        <v>GFE0194</v>
      </c>
      <c r="C322" s="9" t="str">
        <f>VLOOKUP(A322,'dump '!A:AF,2,FALSE)</f>
        <v>1222GR3303</v>
      </c>
      <c r="D322" s="9">
        <f>VLOOKUP($A322,'dump '!$A:$AF,17,FALSE)</f>
        <v>52.239492200000001</v>
      </c>
      <c r="E322" s="9">
        <f>VLOOKUP($A322,'dump '!$A:$AF,18,FALSE)</f>
        <v>5.1882511999999998</v>
      </c>
      <c r="F322" s="9" t="str">
        <f>VLOOKUP(A322,'dump '!$A:$AF,11,FALSE)</f>
        <v>Salmstraat</v>
      </c>
      <c r="G322" s="9" t="str">
        <f>VLOOKUP($A322,'dump '!$A:$AF,12,FALSE)</f>
        <v>33</v>
      </c>
      <c r="H322" s="9" t="str">
        <f>VLOOKUP($A322,'dump '!$A:$AF,13,FALSE)</f>
        <v>1222GR</v>
      </c>
      <c r="I322" s="11" t="str">
        <f>VLOOKUP($A322,'dump '!$A:$AF,14,FALSE)</f>
        <v>Hilversum</v>
      </c>
      <c r="J322" s="9">
        <f>VLOOKUP($A322,'dump '!$A:$AF,15,FALSE)</f>
        <v>1</v>
      </c>
      <c r="K322" s="9" t="str">
        <f>VLOOKUP($A322,'dump '!$A:$AF,3,FALSE)</f>
        <v>GFT</v>
      </c>
      <c r="L322" s="9" t="str">
        <f>VLOOKUP($A322,'dump '!$A:$AF,31,FALSE)</f>
        <v>VC</v>
      </c>
      <c r="M322" s="9" t="str">
        <f>VLOOKUP($A322,'containers '!$A:$AA,12,FALSE)</f>
        <v>Bovengronds</v>
      </c>
      <c r="N322" s="9">
        <f>VLOOKUP($A322,'containers '!$A:$AA,14,FALSE)</f>
        <v>20</v>
      </c>
      <c r="O322" s="9">
        <f>VLOOKUP($A322,'containers '!$A:$AA,15,FALSE)</f>
        <v>100</v>
      </c>
      <c r="P322" s="9" t="str">
        <f>VLOOKUP($A322,'containers '!$A:$AA,16,FALSE)</f>
        <v>MCBG242021</v>
      </c>
    </row>
    <row r="323" spans="1:16" x14ac:dyDescent="0.25">
      <c r="A323" s="9" t="s">
        <v>4425</v>
      </c>
      <c r="B323" s="9" t="str">
        <f>VLOOKUP(A323,'dump '!A:C,1,FALSE)</f>
        <v>GFE0195</v>
      </c>
      <c r="C323" s="9" t="str">
        <f>VLOOKUP(A323,'dump '!A:AF,2,FALSE)</f>
        <v>1222HT12903</v>
      </c>
      <c r="D323" s="9">
        <f>VLOOKUP($A323,'dump '!$A:$AF,17,FALSE)</f>
        <v>52.239982099999999</v>
      </c>
      <c r="E323" s="9">
        <f>VLOOKUP($A323,'dump '!$A:$AF,18,FALSE)</f>
        <v>5.1875333000000001</v>
      </c>
      <c r="F323" s="9" t="str">
        <f>VLOOKUP(A323,'dump '!$A:$AF,11,FALSE)</f>
        <v>Stalpaertstraat</v>
      </c>
      <c r="G323" s="9" t="str">
        <f>VLOOKUP($A323,'dump '!$A:$AF,12,FALSE)</f>
        <v>129</v>
      </c>
      <c r="H323" s="9" t="str">
        <f>VLOOKUP($A323,'dump '!$A:$AF,13,FALSE)</f>
        <v>1222HT</v>
      </c>
      <c r="I323" s="11" t="str">
        <f>VLOOKUP($A323,'dump '!$A:$AF,14,FALSE)</f>
        <v>Hilversum</v>
      </c>
      <c r="J323" s="9">
        <f>VLOOKUP($A323,'dump '!$A:$AF,15,FALSE)</f>
        <v>1</v>
      </c>
      <c r="K323" s="9" t="str">
        <f>VLOOKUP($A323,'dump '!$A:$AF,3,FALSE)</f>
        <v>GFT</v>
      </c>
      <c r="L323" s="9" t="str">
        <f>VLOOKUP($A323,'dump '!$A:$AF,31,FALSE)</f>
        <v>VC</v>
      </c>
      <c r="M323" s="9" t="str">
        <f>VLOOKUP($A323,'containers '!$A:$AA,12,FALSE)</f>
        <v>Bovengronds</v>
      </c>
      <c r="N323" s="9">
        <f>VLOOKUP($A323,'containers '!$A:$AA,14,FALSE)</f>
        <v>20</v>
      </c>
      <c r="O323" s="9">
        <f>VLOOKUP($A323,'containers '!$A:$AA,15,FALSE)</f>
        <v>100</v>
      </c>
      <c r="P323" s="9" t="str">
        <f>VLOOKUP($A323,'containers '!$A:$AA,16,FALSE)</f>
        <v>MCBG242021</v>
      </c>
    </row>
    <row r="324" spans="1:16" x14ac:dyDescent="0.25">
      <c r="A324" s="9" t="s">
        <v>4384</v>
      </c>
      <c r="B324" s="9" t="str">
        <f>VLOOKUP(A324,'dump '!A:C,1,FALSE)</f>
        <v>GFE0196</v>
      </c>
      <c r="C324" s="9" t="str">
        <f>VLOOKUP(A324,'dump '!A:AF,2,FALSE)</f>
        <v>1216RB205</v>
      </c>
      <c r="D324" s="9">
        <f>VLOOKUP($A324,'dump '!$A:$AF,17,FALSE)</f>
        <v>52.218421040000003</v>
      </c>
      <c r="E324" s="9">
        <f>VLOOKUP($A324,'dump '!$A:$AF,18,FALSE)</f>
        <v>5.1431930000000001</v>
      </c>
      <c r="F324" s="9" t="str">
        <f>VLOOKUP(A324,'dump '!$A:$AF,11,FALSE)</f>
        <v>Johannes Huslaan</v>
      </c>
      <c r="G324" s="9" t="str">
        <f>VLOOKUP($A324,'dump '!$A:$AF,12,FALSE)</f>
        <v>2</v>
      </c>
      <c r="H324" s="9" t="str">
        <f>VLOOKUP($A324,'dump '!$A:$AF,13,FALSE)</f>
        <v>1216RB</v>
      </c>
      <c r="I324" s="11" t="str">
        <f>VLOOKUP($A324,'dump '!$A:$AF,14,FALSE)</f>
        <v>Hilversum</v>
      </c>
      <c r="J324" s="9">
        <f>VLOOKUP($A324,'dump '!$A:$AF,15,FALSE)</f>
        <v>1</v>
      </c>
      <c r="K324" s="9" t="str">
        <f>VLOOKUP($A324,'dump '!$A:$AF,3,FALSE)</f>
        <v>GFT</v>
      </c>
      <c r="L324" s="9" t="str">
        <f>VLOOKUP($A324,'dump '!$A:$AF,31,FALSE)</f>
        <v>VC</v>
      </c>
      <c r="M324" s="9" t="str">
        <f>VLOOKUP($A324,'containers '!$A:$AA,12,FALSE)</f>
        <v>Bovengronds</v>
      </c>
      <c r="N324" s="9">
        <f>VLOOKUP($A324,'containers '!$A:$AA,14,FALSE)</f>
        <v>20</v>
      </c>
      <c r="O324" s="9">
        <f>VLOOKUP($A324,'containers '!$A:$AA,15,FALSE)</f>
        <v>100</v>
      </c>
      <c r="P324" s="9" t="str">
        <f>VLOOKUP($A324,'containers '!$A:$AA,16,FALSE)</f>
        <v>MCBG242021</v>
      </c>
    </row>
    <row r="325" spans="1:16" x14ac:dyDescent="0.25">
      <c r="A325" s="9" t="s">
        <v>4270</v>
      </c>
      <c r="B325" s="9" t="str">
        <f>VLOOKUP(A325,'dump '!A:C,1,FALSE)</f>
        <v>GFE0197</v>
      </c>
      <c r="C325" s="9" t="str">
        <f>VLOOKUP(A325,'dump '!A:AF,2,FALSE)</f>
        <v>1216RH16403</v>
      </c>
      <c r="D325" s="9">
        <f>VLOOKUP($A325,'dump '!$A:$AF,17,FALSE)</f>
        <v>52.218941999999998</v>
      </c>
      <c r="E325" s="9">
        <f>VLOOKUP($A325,'dump '!$A:$AF,18,FALSE)</f>
        <v>5.1445939999999997</v>
      </c>
      <c r="F325" s="9" t="str">
        <f>VLOOKUP(A325,'dump '!$A:$AF,11,FALSE)</f>
        <v>Johannes Huslaan</v>
      </c>
      <c r="G325" s="9" t="str">
        <f>VLOOKUP($A325,'dump '!$A:$AF,12,FALSE)</f>
        <v>164</v>
      </c>
      <c r="H325" s="9" t="str">
        <f>VLOOKUP($A325,'dump '!$A:$AF,13,FALSE)</f>
        <v>1261RH</v>
      </c>
      <c r="I325" s="11" t="str">
        <f>VLOOKUP($A325,'dump '!$A:$AF,14,FALSE)</f>
        <v>Hilversum</v>
      </c>
      <c r="J325" s="9">
        <f>VLOOKUP($A325,'dump '!$A:$AF,15,FALSE)</f>
        <v>1</v>
      </c>
      <c r="K325" s="9" t="str">
        <f>VLOOKUP($A325,'dump '!$A:$AF,3,FALSE)</f>
        <v>GFT</v>
      </c>
      <c r="L325" s="9" t="str">
        <f>VLOOKUP($A325,'dump '!$A:$AF,31,FALSE)</f>
        <v>VC</v>
      </c>
      <c r="M325" s="9" t="str">
        <f>VLOOKUP($A325,'containers '!$A:$AA,12,FALSE)</f>
        <v>Bovengronds</v>
      </c>
      <c r="N325" s="9">
        <f>VLOOKUP($A325,'containers '!$A:$AA,14,FALSE)</f>
        <v>20</v>
      </c>
      <c r="O325" s="9">
        <f>VLOOKUP($A325,'containers '!$A:$AA,15,FALSE)</f>
        <v>100</v>
      </c>
      <c r="P325" s="9" t="str">
        <f>VLOOKUP($A325,'containers '!$A:$AA,16,FALSE)</f>
        <v>MCBG242021</v>
      </c>
    </row>
    <row r="326" spans="1:16" x14ac:dyDescent="0.25">
      <c r="A326" s="9" t="s">
        <v>559</v>
      </c>
      <c r="B326" s="9" t="str">
        <f>VLOOKUP(A326,'dump '!A:C,1,FALSE)</f>
        <v>GFE0198</v>
      </c>
      <c r="C326" s="9" t="str">
        <f>VLOOKUP(A326,'dump '!A:AF,2,FALSE)</f>
        <v>1221GS103</v>
      </c>
      <c r="D326" s="9">
        <f>VLOOKUP($A326,'dump '!$A:$AF,17,FALSE)</f>
        <v>52.226871490478501</v>
      </c>
      <c r="E326" s="9">
        <f>VLOOKUP($A326,'dump '!$A:$AF,18,FALSE)</f>
        <v>5.1846799850463903</v>
      </c>
      <c r="F326" s="9" t="str">
        <f>VLOOKUP(A326,'dump '!$A:$AF,11,FALSE)</f>
        <v>Bakkerstraat</v>
      </c>
      <c r="G326" s="9" t="str">
        <f>VLOOKUP($A326,'dump '!$A:$AF,12,FALSE)</f>
        <v>1A</v>
      </c>
      <c r="H326" s="9" t="str">
        <f>VLOOKUP($A326,'dump '!$A:$AF,13,FALSE)</f>
        <v>1221GS</v>
      </c>
      <c r="I326" s="11" t="str">
        <f>VLOOKUP($A326,'dump '!$A:$AF,14,FALSE)</f>
        <v>Hilversum</v>
      </c>
      <c r="J326" s="9">
        <f>VLOOKUP($A326,'dump '!$A:$AF,15,FALSE)</f>
        <v>6</v>
      </c>
      <c r="K326" s="9" t="str">
        <f>VLOOKUP($A326,'dump '!$A:$AF,3,FALSE)</f>
        <v>GFT</v>
      </c>
      <c r="L326" s="9" t="str">
        <f>VLOOKUP($A326,'dump '!$A:$AF,31,FALSE)</f>
        <v>VC</v>
      </c>
      <c r="M326" s="9" t="str">
        <f>VLOOKUP($A326,'containers '!$A:$AA,12,FALSE)</f>
        <v>Bovengronds</v>
      </c>
      <c r="N326" s="9">
        <f>VLOOKUP($A326,'containers '!$A:$AA,14,FALSE)</f>
        <v>20</v>
      </c>
      <c r="O326" s="9">
        <f>VLOOKUP($A326,'containers '!$A:$AA,15,FALSE)</f>
        <v>100</v>
      </c>
      <c r="P326" s="9" t="str">
        <f>VLOOKUP($A326,'containers '!$A:$AA,16,FALSE)</f>
        <v>MCBG242021</v>
      </c>
    </row>
    <row r="327" spans="1:16" x14ac:dyDescent="0.25">
      <c r="A327" s="9" t="s">
        <v>4491</v>
      </c>
      <c r="B327" s="9" t="str">
        <f>VLOOKUP(A327,'dump '!A:C,1,FALSE)</f>
        <v>GFE0199</v>
      </c>
      <c r="C327" s="9" t="str">
        <f>VLOOKUP(A327,'dump '!A:AF,2,FALSE)</f>
        <v>1412LA12704</v>
      </c>
      <c r="D327" s="9">
        <f>VLOOKUP($A327,'dump '!$A:$AF,17,FALSE)</f>
        <v>52.28348922</v>
      </c>
      <c r="E327" s="9">
        <f>VLOOKUP($A327,'dump '!$A:$AF,18,FALSE)</f>
        <v>5.1556500999999999</v>
      </c>
      <c r="F327" s="9" t="str">
        <f>VLOOKUP(A327,'dump '!$A:$AF,11,FALSE)</f>
        <v>Binnenhof</v>
      </c>
      <c r="G327" s="9" t="str">
        <f>VLOOKUP($A327,'dump '!$A:$AF,12,FALSE)</f>
        <v>127</v>
      </c>
      <c r="H327" s="9" t="str">
        <f>VLOOKUP($A327,'dump '!$A:$AF,13,FALSE)</f>
        <v>1412LA</v>
      </c>
      <c r="I327" s="11" t="str">
        <f>VLOOKUP($A327,'dump '!$A:$AF,14,FALSE)</f>
        <v>Naarden</v>
      </c>
      <c r="J327" s="9">
        <f>VLOOKUP($A327,'dump '!$A:$AF,15,FALSE)</f>
        <v>1</v>
      </c>
      <c r="K327" s="9" t="str">
        <f>VLOOKUP($A327,'dump '!$A:$AF,3,FALSE)</f>
        <v>GFT</v>
      </c>
      <c r="L327" s="9" t="str">
        <f>VLOOKUP($A327,'dump '!$A:$AF,31,FALSE)</f>
        <v>VC</v>
      </c>
      <c r="M327" s="9" t="str">
        <f>VLOOKUP($A327,'containers '!$A:$AA,12,FALSE)</f>
        <v>Bovengronds</v>
      </c>
      <c r="N327" s="9">
        <f>VLOOKUP($A327,'containers '!$A:$AA,14,FALSE)</f>
        <v>20</v>
      </c>
      <c r="O327" s="9">
        <f>VLOOKUP($A327,'containers '!$A:$AA,15,FALSE)</f>
        <v>100</v>
      </c>
      <c r="P327" s="9" t="str">
        <f>VLOOKUP($A327,'containers '!$A:$AA,16,FALSE)</f>
        <v>MCBG242021</v>
      </c>
    </row>
    <row r="328" spans="1:16" x14ac:dyDescent="0.25">
      <c r="A328" s="9" t="s">
        <v>1311</v>
      </c>
      <c r="B328" s="9" t="str">
        <f>VLOOKUP(A328,'dump '!A:C,1,FALSE)</f>
        <v>GFE0200</v>
      </c>
      <c r="C328" s="9" t="str">
        <f>VLOOKUP(A328,'dump '!A:AF,2,FALSE)</f>
        <v>1412LA1103</v>
      </c>
      <c r="D328" s="9">
        <f>VLOOKUP($A328,'dump '!$A:$AF,17,FALSE)</f>
        <v>52.282798767089801</v>
      </c>
      <c r="E328" s="9">
        <f>VLOOKUP($A328,'dump '!$A:$AF,18,FALSE)</f>
        <v>5.1560301780700701</v>
      </c>
      <c r="F328" s="9" t="str">
        <f>VLOOKUP(A328,'dump '!$A:$AF,11,FALSE)</f>
        <v>Binnenhof</v>
      </c>
      <c r="G328" s="9" t="str">
        <f>VLOOKUP($A328,'dump '!$A:$AF,12,FALSE)</f>
        <v>11</v>
      </c>
      <c r="H328" s="9" t="str">
        <f>VLOOKUP($A328,'dump '!$A:$AF,13,FALSE)</f>
        <v>1412LA</v>
      </c>
      <c r="I328" s="11" t="str">
        <f>VLOOKUP($A328,'dump '!$A:$AF,14,FALSE)</f>
        <v>Naarden</v>
      </c>
      <c r="J328" s="9">
        <f>VLOOKUP($A328,'dump '!$A:$AF,15,FALSE)</f>
        <v>6</v>
      </c>
      <c r="K328" s="9" t="str">
        <f>VLOOKUP($A328,'dump '!$A:$AF,3,FALSE)</f>
        <v>GFT</v>
      </c>
      <c r="L328" s="9" t="str">
        <f>VLOOKUP($A328,'dump '!$A:$AF,31,FALSE)</f>
        <v>VC</v>
      </c>
      <c r="M328" s="9" t="str">
        <f>VLOOKUP($A328,'containers '!$A:$AA,12,FALSE)</f>
        <v>Bovengronds</v>
      </c>
      <c r="N328" s="9">
        <f>VLOOKUP($A328,'containers '!$A:$AA,14,FALSE)</f>
        <v>20</v>
      </c>
      <c r="O328" s="9">
        <f>VLOOKUP($A328,'containers '!$A:$AA,15,FALSE)</f>
        <v>100</v>
      </c>
      <c r="P328" s="9" t="str">
        <f>VLOOKUP($A328,'containers '!$A:$AA,16,FALSE)</f>
        <v>MCBG242021</v>
      </c>
    </row>
    <row r="329" spans="1:16" x14ac:dyDescent="0.25">
      <c r="A329" s="9" t="s">
        <v>4198</v>
      </c>
      <c r="B329" s="9" t="str">
        <f>VLOOKUP(A329,'dump '!A:C,1,FALSE)</f>
        <v>GFE0201</v>
      </c>
      <c r="C329" s="9" t="str">
        <f>VLOOKUP(A329,'dump '!A:AF,2,FALSE)</f>
        <v>1411HG9004</v>
      </c>
      <c r="D329" s="9">
        <f>VLOOKUP($A329,'dump '!$A:$AF,17,FALSE)</f>
        <v>52.288812999999998</v>
      </c>
      <c r="E329" s="9">
        <f>VLOOKUP($A329,'dump '!$A:$AF,18,FALSE)</f>
        <v>5.1740539999999999</v>
      </c>
      <c r="F329" s="9" t="str">
        <f>VLOOKUP(A329,'dump '!$A:$AF,11,FALSE)</f>
        <v>Amersfoortsestraatweg</v>
      </c>
      <c r="G329" s="9" t="str">
        <f>VLOOKUP($A329,'dump '!$A:$AF,12,FALSE)</f>
        <v>90</v>
      </c>
      <c r="H329" s="9" t="str">
        <f>VLOOKUP($A329,'dump '!$A:$AF,13,FALSE)</f>
        <v>1411HG</v>
      </c>
      <c r="I329" s="11" t="str">
        <f>VLOOKUP($A329,'dump '!$A:$AF,14,FALSE)</f>
        <v>Naarden</v>
      </c>
      <c r="J329" s="9">
        <f>VLOOKUP($A329,'dump '!$A:$AF,15,FALSE)</f>
        <v>1</v>
      </c>
      <c r="K329" s="9" t="str">
        <f>VLOOKUP($A329,'dump '!$A:$AF,3,FALSE)</f>
        <v>GFT</v>
      </c>
      <c r="L329" s="9" t="str">
        <f>VLOOKUP($A329,'dump '!$A:$AF,31,FALSE)</f>
        <v>VC</v>
      </c>
      <c r="M329" s="9" t="str">
        <f>VLOOKUP($A329,'containers '!$A:$AA,12,FALSE)</f>
        <v>Bovengronds</v>
      </c>
      <c r="N329" s="9">
        <f>VLOOKUP($A329,'containers '!$A:$AA,14,FALSE)</f>
        <v>20</v>
      </c>
      <c r="O329" s="9">
        <f>VLOOKUP($A329,'containers '!$A:$AA,15,FALSE)</f>
        <v>100</v>
      </c>
      <c r="P329" s="9" t="str">
        <f>VLOOKUP($A329,'containers '!$A:$AA,16,FALSE)</f>
        <v>MCBG242021</v>
      </c>
    </row>
    <row r="330" spans="1:16" x14ac:dyDescent="0.25">
      <c r="A330" s="9" t="s">
        <v>4329</v>
      </c>
      <c r="B330" s="9" t="str">
        <f>VLOOKUP(A330,'dump '!A:C,1,FALSE)</f>
        <v>GFE0202</v>
      </c>
      <c r="C330" s="9" t="str">
        <f>VLOOKUP(A330,'dump '!A:AF,2,FALSE)</f>
        <v>1215AV3503</v>
      </c>
      <c r="D330" s="9">
        <f>VLOOKUP($A330,'dump '!$A:$AF,17,FALSE)</f>
        <v>52.209491999999997</v>
      </c>
      <c r="E330" s="9">
        <f>VLOOKUP($A330,'dump '!$A:$AF,18,FALSE)</f>
        <v>5.16167</v>
      </c>
      <c r="F330" s="9" t="str">
        <f>VLOOKUP(A330,'dump '!$A:$AF,11,FALSE)</f>
        <v>Nieuwlandseweg</v>
      </c>
      <c r="G330" s="9" t="str">
        <f>VLOOKUP($A330,'dump '!$A:$AF,12,FALSE)</f>
        <v>35</v>
      </c>
      <c r="H330" s="9" t="str">
        <f>VLOOKUP($A330,'dump '!$A:$AF,13,FALSE)</f>
        <v>1215AV</v>
      </c>
      <c r="I330" s="11" t="str">
        <f>VLOOKUP($A330,'dump '!$A:$AF,14,FALSE)</f>
        <v>Hilversum</v>
      </c>
      <c r="J330" s="9">
        <f>VLOOKUP($A330,'dump '!$A:$AF,15,FALSE)</f>
        <v>1</v>
      </c>
      <c r="K330" s="9" t="str">
        <f>VLOOKUP($A330,'dump '!$A:$AF,3,FALSE)</f>
        <v>GFT</v>
      </c>
      <c r="L330" s="9" t="str">
        <f>VLOOKUP($A330,'dump '!$A:$AF,31,FALSE)</f>
        <v>VC</v>
      </c>
      <c r="M330" s="9" t="str">
        <f>VLOOKUP($A330,'containers '!$A:$AA,12,FALSE)</f>
        <v>Bovengronds</v>
      </c>
      <c r="N330" s="9">
        <f>VLOOKUP($A330,'containers '!$A:$AA,14,FALSE)</f>
        <v>20</v>
      </c>
      <c r="O330" s="9">
        <f>VLOOKUP($A330,'containers '!$A:$AA,15,FALSE)</f>
        <v>100</v>
      </c>
      <c r="P330" s="9" t="str">
        <f>VLOOKUP($A330,'containers '!$A:$AA,16,FALSE)</f>
        <v>MCBG242021</v>
      </c>
    </row>
    <row r="331" spans="1:16" x14ac:dyDescent="0.25">
      <c r="A331" s="9" t="s">
        <v>4336</v>
      </c>
      <c r="B331" s="9" t="str">
        <f>VLOOKUP(A331,'dump '!A:C,1,FALSE)</f>
        <v>GFE0203</v>
      </c>
      <c r="C331" s="9" t="str">
        <f>VLOOKUP(A331,'dump '!A:AF,2,FALSE)</f>
        <v>1215PR1103</v>
      </c>
      <c r="D331" s="9">
        <f>VLOOKUP($A331,'dump '!$A:$AF,17,FALSE)</f>
        <v>52.211163999999997</v>
      </c>
      <c r="E331" s="9">
        <f>VLOOKUP($A331,'dump '!$A:$AF,18,FALSE)</f>
        <v>5.151904</v>
      </c>
      <c r="F331" s="9" t="str">
        <f>VLOOKUP(A331,'dump '!$A:$AF,11,FALSE)</f>
        <v>Zoutmanlaan</v>
      </c>
      <c r="G331" s="9" t="str">
        <f>VLOOKUP($A331,'dump '!$A:$AF,12,FALSE)</f>
        <v>11</v>
      </c>
      <c r="H331" s="9" t="str">
        <f>VLOOKUP($A331,'dump '!$A:$AF,13,FALSE)</f>
        <v>1215PR</v>
      </c>
      <c r="I331" s="11" t="str">
        <f>VLOOKUP($A331,'dump '!$A:$AF,14,FALSE)</f>
        <v>Hilversum</v>
      </c>
      <c r="J331" s="9">
        <f>VLOOKUP($A331,'dump '!$A:$AF,15,FALSE)</f>
        <v>1</v>
      </c>
      <c r="K331" s="9" t="str">
        <f>VLOOKUP($A331,'dump '!$A:$AF,3,FALSE)</f>
        <v>GFT</v>
      </c>
      <c r="L331" s="9" t="str">
        <f>VLOOKUP($A331,'dump '!$A:$AF,31,FALSE)</f>
        <v>VC</v>
      </c>
      <c r="M331" s="9" t="str">
        <f>VLOOKUP($A331,'containers '!$A:$AA,12,FALSE)</f>
        <v>Bovengronds</v>
      </c>
      <c r="N331" s="9">
        <f>VLOOKUP($A331,'containers '!$A:$AA,14,FALSE)</f>
        <v>20</v>
      </c>
      <c r="O331" s="9">
        <f>VLOOKUP($A331,'containers '!$A:$AA,15,FALSE)</f>
        <v>100</v>
      </c>
      <c r="P331" s="9" t="str">
        <f>VLOOKUP($A331,'containers '!$A:$AA,16,FALSE)</f>
        <v>MCBG242021</v>
      </c>
    </row>
    <row r="332" spans="1:16" x14ac:dyDescent="0.25">
      <c r="A332" s="9" t="s">
        <v>4374</v>
      </c>
      <c r="B332" s="9" t="str">
        <f>VLOOKUP(A332,'dump '!A:C,1,FALSE)</f>
        <v>GFE0204</v>
      </c>
      <c r="C332" s="9" t="str">
        <f>VLOOKUP(A332,'dump '!A:AF,2,FALSE)</f>
        <v>1221EN18206</v>
      </c>
      <c r="D332" s="9">
        <f>VLOOKUP($A332,'dump '!$A:$AF,17,FALSE)</f>
        <v>52.225785999999999</v>
      </c>
      <c r="E332" s="9">
        <f>VLOOKUP($A332,'dump '!$A:$AF,18,FALSE)</f>
        <v>5.1928999999999998</v>
      </c>
      <c r="F332" s="9" t="str">
        <f>VLOOKUP(A332,'dump '!$A:$AF,11,FALSE)</f>
        <v>Jan van der Heijdenstraat</v>
      </c>
      <c r="G332" s="9" t="str">
        <f>VLOOKUP($A332,'dump '!$A:$AF,12,FALSE)</f>
        <v>182A</v>
      </c>
      <c r="H332" s="9" t="str">
        <f>VLOOKUP($A332,'dump '!$A:$AF,13,FALSE)</f>
        <v>1221EN</v>
      </c>
      <c r="I332" s="11" t="str">
        <f>VLOOKUP($A332,'dump '!$A:$AF,14,FALSE)</f>
        <v>Hilversum</v>
      </c>
      <c r="J332" s="9">
        <f>VLOOKUP($A332,'dump '!$A:$AF,15,FALSE)</f>
        <v>1</v>
      </c>
      <c r="K332" s="9" t="str">
        <f>VLOOKUP($A332,'dump '!$A:$AF,3,FALSE)</f>
        <v>GFT</v>
      </c>
      <c r="L332" s="9" t="str">
        <f>VLOOKUP($A332,'dump '!$A:$AF,31,FALSE)</f>
        <v>VC</v>
      </c>
      <c r="M332" s="9" t="str">
        <f>VLOOKUP($A332,'containers '!$A:$AA,12,FALSE)</f>
        <v>Bovengronds</v>
      </c>
      <c r="N332" s="9">
        <f>VLOOKUP($A332,'containers '!$A:$AA,14,FALSE)</f>
        <v>20</v>
      </c>
      <c r="O332" s="9">
        <f>VLOOKUP($A332,'containers '!$A:$AA,15,FALSE)</f>
        <v>100</v>
      </c>
      <c r="P332" s="9" t="str">
        <f>VLOOKUP($A332,'containers '!$A:$AA,16,FALSE)</f>
        <v>MCBG242021</v>
      </c>
    </row>
    <row r="333" spans="1:16" x14ac:dyDescent="0.25">
      <c r="A333" s="9" t="s">
        <v>4417</v>
      </c>
      <c r="B333" s="9" t="str">
        <f>VLOOKUP(A333,'dump '!A:C,1,FALSE)</f>
        <v>GFE0205</v>
      </c>
      <c r="C333" s="9" t="str">
        <f>VLOOKUP(A333,'dump '!A:AF,2,FALSE)</f>
        <v>1215NT20205</v>
      </c>
      <c r="D333" s="9">
        <f>VLOOKUP($A333,'dump '!$A:$AF,17,FALSE)</f>
        <v>52.211928999999998</v>
      </c>
      <c r="E333" s="9">
        <f>VLOOKUP($A333,'dump '!$A:$AF,18,FALSE)</f>
        <v>5.1555410000000004</v>
      </c>
      <c r="F333" s="9" t="str">
        <f>VLOOKUP(A333,'dump '!$A:$AF,11,FALSE)</f>
        <v>Karel Doormanlaan</v>
      </c>
      <c r="G333" s="9" t="str">
        <f>VLOOKUP($A333,'dump '!$A:$AF,12,FALSE)</f>
        <v>202</v>
      </c>
      <c r="H333" s="9" t="str">
        <f>VLOOKUP($A333,'dump '!$A:$AF,13,FALSE)</f>
        <v>1215NT</v>
      </c>
      <c r="I333" s="11" t="str">
        <f>VLOOKUP($A333,'dump '!$A:$AF,14,FALSE)</f>
        <v>Hilversum</v>
      </c>
      <c r="J333" s="9">
        <f>VLOOKUP($A333,'dump '!$A:$AF,15,FALSE)</f>
        <v>1</v>
      </c>
      <c r="K333" s="9" t="str">
        <f>VLOOKUP($A333,'dump '!$A:$AF,3,FALSE)</f>
        <v>GFT</v>
      </c>
      <c r="L333" s="9" t="str">
        <f>VLOOKUP($A333,'dump '!$A:$AF,31,FALSE)</f>
        <v>VC</v>
      </c>
      <c r="M333" s="9" t="str">
        <f>VLOOKUP($A333,'containers '!$A:$AA,12,FALSE)</f>
        <v>Bovengronds</v>
      </c>
      <c r="N333" s="9">
        <f>VLOOKUP($A333,'containers '!$A:$AA,14,FALSE)</f>
        <v>20</v>
      </c>
      <c r="O333" s="9">
        <f>VLOOKUP($A333,'containers '!$A:$AA,15,FALSE)</f>
        <v>100</v>
      </c>
      <c r="P333" s="9" t="str">
        <f>VLOOKUP($A333,'containers '!$A:$AA,16,FALSE)</f>
        <v>MCBG242021</v>
      </c>
    </row>
    <row r="334" spans="1:16" x14ac:dyDescent="0.25">
      <c r="A334" s="9" t="s">
        <v>4408</v>
      </c>
      <c r="B334" s="9" t="str">
        <f>VLOOKUP(A334,'dump '!A:C,1,FALSE)</f>
        <v>GFE0206</v>
      </c>
      <c r="C334" s="9" t="str">
        <f>VLOOKUP(A334,'dump '!A:AF,2,FALSE)</f>
        <v>1215NT20206</v>
      </c>
      <c r="D334" s="9">
        <f>VLOOKUP($A334,'dump '!$A:$AF,17,FALSE)</f>
        <v>52.211928999999998</v>
      </c>
      <c r="E334" s="9">
        <f>VLOOKUP($A334,'dump '!$A:$AF,18,FALSE)</f>
        <v>5.1555410000000004</v>
      </c>
      <c r="F334" s="9" t="str">
        <f>VLOOKUP(A334,'dump '!$A:$AF,11,FALSE)</f>
        <v>Karel Doormanlaan</v>
      </c>
      <c r="G334" s="9" t="str">
        <f>VLOOKUP($A334,'dump '!$A:$AF,12,FALSE)</f>
        <v>202</v>
      </c>
      <c r="H334" s="9" t="str">
        <f>VLOOKUP($A334,'dump '!$A:$AF,13,FALSE)</f>
        <v>1215NT</v>
      </c>
      <c r="I334" s="11" t="str">
        <f>VLOOKUP($A334,'dump '!$A:$AF,14,FALSE)</f>
        <v>Hilversum</v>
      </c>
      <c r="J334" s="9">
        <f>VLOOKUP($A334,'dump '!$A:$AF,15,FALSE)</f>
        <v>1</v>
      </c>
      <c r="K334" s="9" t="str">
        <f>VLOOKUP($A334,'dump '!$A:$AF,3,FALSE)</f>
        <v>GFT</v>
      </c>
      <c r="L334" s="9" t="str">
        <f>VLOOKUP($A334,'dump '!$A:$AF,31,FALSE)</f>
        <v>VC</v>
      </c>
      <c r="M334" s="9" t="str">
        <f>VLOOKUP($A334,'containers '!$A:$AA,12,FALSE)</f>
        <v>Bovengronds</v>
      </c>
      <c r="N334" s="9">
        <f>VLOOKUP($A334,'containers '!$A:$AA,14,FALSE)</f>
        <v>20</v>
      </c>
      <c r="O334" s="9">
        <f>VLOOKUP($A334,'containers '!$A:$AA,15,FALSE)</f>
        <v>100</v>
      </c>
      <c r="P334" s="9" t="str">
        <f>VLOOKUP($A334,'containers '!$A:$AA,16,FALSE)</f>
        <v>MCBG242021</v>
      </c>
    </row>
    <row r="335" spans="1:16" x14ac:dyDescent="0.25">
      <c r="A335" s="9" t="s">
        <v>4227</v>
      </c>
      <c r="B335" s="9" t="str">
        <f>VLOOKUP(A335,'dump '!A:C,1,FALSE)</f>
        <v>GFE0207</v>
      </c>
      <c r="C335" s="9" t="str">
        <f>VLOOKUP(A335,'dump '!A:AF,2,FALSE)</f>
        <v>1398DR104</v>
      </c>
      <c r="D335" s="9">
        <f>VLOOKUP($A335,'dump '!$A:$AF,17,FALSE)</f>
        <v>52.332250000000002</v>
      </c>
      <c r="E335" s="9">
        <f>VLOOKUP($A335,'dump '!$A:$AF,18,FALSE)</f>
        <v>5.0640799999999997</v>
      </c>
      <c r="F335" s="9" t="str">
        <f>VLOOKUP(A335,'dump '!$A:$AF,11,FALSE)</f>
        <v>Cornelis Kraijenhoffstraat</v>
      </c>
      <c r="G335" s="9" t="str">
        <f>VLOOKUP($A335,'dump '!$A:$AF,12,FALSE)</f>
        <v>1</v>
      </c>
      <c r="H335" s="9" t="str">
        <f>VLOOKUP($A335,'dump '!$A:$AF,13,FALSE)</f>
        <v>1398DR</v>
      </c>
      <c r="I335" s="11" t="str">
        <f>VLOOKUP($A335,'dump '!$A:$AF,14,FALSE)</f>
        <v>Muiden</v>
      </c>
      <c r="J335" s="9">
        <f>VLOOKUP($A335,'dump '!$A:$AF,15,FALSE)</f>
        <v>1</v>
      </c>
      <c r="K335" s="9" t="str">
        <f>VLOOKUP($A335,'dump '!$A:$AF,3,FALSE)</f>
        <v>GFT</v>
      </c>
      <c r="L335" s="9" t="str">
        <f>VLOOKUP($A335,'dump '!$A:$AF,31,FALSE)</f>
        <v>VC</v>
      </c>
      <c r="M335" s="9" t="str">
        <f>VLOOKUP($A335,'containers '!$A:$AA,12,FALSE)</f>
        <v>Bovengronds</v>
      </c>
      <c r="N335" s="9">
        <f>VLOOKUP($A335,'containers '!$A:$AA,14,FALSE)</f>
        <v>20</v>
      </c>
      <c r="O335" s="9">
        <f>VLOOKUP($A335,'containers '!$A:$AA,15,FALSE)</f>
        <v>100</v>
      </c>
      <c r="P335" s="9" t="str">
        <f>VLOOKUP($A335,'containers '!$A:$AA,16,FALSE)</f>
        <v>MCBG242021</v>
      </c>
    </row>
    <row r="336" spans="1:16" x14ac:dyDescent="0.25">
      <c r="A336" s="9" t="s">
        <v>4206</v>
      </c>
      <c r="B336" s="9" t="str">
        <f>VLOOKUP(A336,'dump '!A:C,1,FALSE)</f>
        <v>GFE0208</v>
      </c>
      <c r="C336" s="9" t="str">
        <f>VLOOKUP(A336,'dump '!A:AF,2,FALSE)</f>
        <v>1402LZ11203</v>
      </c>
      <c r="D336" s="9">
        <f>VLOOKUP($A336,'dump '!$A:$AF,17,FALSE)</f>
        <v>52.267986000000001</v>
      </c>
      <c r="E336" s="9">
        <f>VLOOKUP($A336,'dump '!$A:$AF,18,FALSE)</f>
        <v>5.1738759999999999</v>
      </c>
      <c r="F336" s="9" t="str">
        <f>VLOOKUP(A336,'dump '!$A:$AF,11,FALSE)</f>
        <v>Sint Janslaan</v>
      </c>
      <c r="G336" s="9" t="str">
        <f>VLOOKUP($A336,'dump '!$A:$AF,12,FALSE)</f>
        <v>112</v>
      </c>
      <c r="H336" s="9" t="str">
        <f>VLOOKUP($A336,'dump '!$A:$AF,13,FALSE)</f>
        <v>1402LZ</v>
      </c>
      <c r="I336" s="11" t="str">
        <f>VLOOKUP($A336,'dump '!$A:$AF,14,FALSE)</f>
        <v>Bussum</v>
      </c>
      <c r="J336" s="9">
        <f>VLOOKUP($A336,'dump '!$A:$AF,15,FALSE)</f>
        <v>1</v>
      </c>
      <c r="K336" s="9" t="str">
        <f>VLOOKUP($A336,'dump '!$A:$AF,3,FALSE)</f>
        <v>GFT</v>
      </c>
      <c r="L336" s="9" t="str">
        <f>VLOOKUP($A336,'dump '!$A:$AF,31,FALSE)</f>
        <v>VC</v>
      </c>
      <c r="M336" s="9" t="str">
        <f>VLOOKUP($A336,'containers '!$A:$AA,12,FALSE)</f>
        <v>Bovengronds</v>
      </c>
      <c r="N336" s="9">
        <f>VLOOKUP($A336,'containers '!$A:$AA,14,FALSE)</f>
        <v>20</v>
      </c>
      <c r="O336" s="9">
        <f>VLOOKUP($A336,'containers '!$A:$AA,15,FALSE)</f>
        <v>100</v>
      </c>
      <c r="P336" s="9" t="str">
        <f>VLOOKUP($A336,'containers '!$A:$AA,16,FALSE)</f>
        <v>MCBG242021</v>
      </c>
    </row>
    <row r="337" spans="1:16" x14ac:dyDescent="0.25">
      <c r="A337" s="9" t="s">
        <v>4200</v>
      </c>
      <c r="B337" s="9" t="str">
        <f>VLOOKUP(A337,'dump '!A:C,1,FALSE)</f>
        <v>GFE0209</v>
      </c>
      <c r="C337" s="9" t="str">
        <f>VLOOKUP(A337,'dump '!A:AF,2,FALSE)</f>
        <v>1216ST22203</v>
      </c>
      <c r="D337" s="9">
        <f>VLOOKUP($A337,'dump '!$A:$AF,17,FALSE)</f>
        <v>52.219504999999998</v>
      </c>
      <c r="E337" s="9">
        <f>VLOOKUP($A337,'dump '!$A:$AF,18,FALSE)</f>
        <v>5.126868</v>
      </c>
      <c r="F337" s="9" t="str">
        <f>VLOOKUP(A337,'dump '!$A:$AF,11,FALSE)</f>
        <v>Willibrorduslaan</v>
      </c>
      <c r="G337" s="9" t="str">
        <f>VLOOKUP($A337,'dump '!$A:$AF,12,FALSE)</f>
        <v>222</v>
      </c>
      <c r="H337" s="9" t="str">
        <f>VLOOKUP($A337,'dump '!$A:$AF,13,FALSE)</f>
        <v>1216ST</v>
      </c>
      <c r="I337" s="11" t="str">
        <f>VLOOKUP($A337,'dump '!$A:$AF,14,FALSE)</f>
        <v>Hilversum</v>
      </c>
      <c r="J337" s="9">
        <f>VLOOKUP($A337,'dump '!$A:$AF,15,FALSE)</f>
        <v>1</v>
      </c>
      <c r="K337" s="9" t="str">
        <f>VLOOKUP($A337,'dump '!$A:$AF,3,FALSE)</f>
        <v>GFT</v>
      </c>
      <c r="L337" s="9" t="str">
        <f>VLOOKUP($A337,'dump '!$A:$AF,31,FALSE)</f>
        <v>VC</v>
      </c>
      <c r="M337" s="9" t="str">
        <f>VLOOKUP($A337,'containers '!$A:$AA,12,FALSE)</f>
        <v>Bovengronds</v>
      </c>
      <c r="N337" s="9">
        <f>VLOOKUP($A337,'containers '!$A:$AA,14,FALSE)</f>
        <v>20</v>
      </c>
      <c r="O337" s="9">
        <f>VLOOKUP($A337,'containers '!$A:$AA,15,FALSE)</f>
        <v>100</v>
      </c>
      <c r="P337" s="9" t="str">
        <f>VLOOKUP($A337,'containers '!$A:$AA,16,FALSE)</f>
        <v>MCBG242021</v>
      </c>
    </row>
    <row r="338" spans="1:16" x14ac:dyDescent="0.25">
      <c r="A338" s="9" t="s">
        <v>4243</v>
      </c>
      <c r="B338" s="9" t="str">
        <f>VLOOKUP(A338,'dump '!A:C,1,FALSE)</f>
        <v>GFE0210</v>
      </c>
      <c r="C338" s="9" t="str">
        <f>VLOOKUP(A338,'dump '!A:AF,2,FALSE)</f>
        <v>1214GK5202</v>
      </c>
      <c r="D338" s="9">
        <f>VLOOKUP($A338,'dump '!$A:$AF,17,FALSE)</f>
        <v>52.212127000000002</v>
      </c>
      <c r="E338" s="9">
        <f>VLOOKUP($A338,'dump '!$A:$AF,18,FALSE)</f>
        <v>5.1730239999999998</v>
      </c>
      <c r="F338" s="9" t="str">
        <f>VLOOKUP(A338,'dump '!$A:$AF,11,FALSE)</f>
        <v>Fuchsiastraat</v>
      </c>
      <c r="G338" s="9" t="str">
        <f>VLOOKUP($A338,'dump '!$A:$AF,12,FALSE)</f>
        <v>52</v>
      </c>
      <c r="H338" s="9" t="str">
        <f>VLOOKUP($A338,'dump '!$A:$AF,13,FALSE)</f>
        <v>1214GK</v>
      </c>
      <c r="I338" s="11" t="str">
        <f>VLOOKUP($A338,'dump '!$A:$AF,14,FALSE)</f>
        <v>Hilversum</v>
      </c>
      <c r="J338" s="9">
        <f>VLOOKUP($A338,'dump '!$A:$AF,15,FALSE)</f>
        <v>1</v>
      </c>
      <c r="K338" s="9" t="str">
        <f>VLOOKUP($A338,'dump '!$A:$AF,3,FALSE)</f>
        <v>GFT</v>
      </c>
      <c r="L338" s="9" t="str">
        <f>VLOOKUP($A338,'dump '!$A:$AF,31,FALSE)</f>
        <v>VC</v>
      </c>
      <c r="M338" s="9" t="str">
        <f>VLOOKUP($A338,'containers '!$A:$AA,12,FALSE)</f>
        <v>Bovengronds</v>
      </c>
      <c r="N338" s="9">
        <f>VLOOKUP($A338,'containers '!$A:$AA,14,FALSE)</f>
        <v>20</v>
      </c>
      <c r="O338" s="9">
        <f>VLOOKUP($A338,'containers '!$A:$AA,15,FALSE)</f>
        <v>100</v>
      </c>
      <c r="P338" s="9" t="str">
        <f>VLOOKUP($A338,'containers '!$A:$AA,16,FALSE)</f>
        <v>MCBG242021</v>
      </c>
    </row>
    <row r="339" spans="1:16" x14ac:dyDescent="0.25">
      <c r="A339" s="9" t="s">
        <v>4485</v>
      </c>
      <c r="B339" s="9" t="str">
        <f>VLOOKUP(A339,'dump '!A:C,1,FALSE)</f>
        <v>GFE0211</v>
      </c>
      <c r="C339" s="9" t="str">
        <f>VLOOKUP(A339,'dump '!A:AF,2,FALSE)</f>
        <v>1214GK5203</v>
      </c>
      <c r="D339" s="9">
        <f>VLOOKUP($A339,'dump '!$A:$AF,17,FALSE)</f>
        <v>52.212127000000002</v>
      </c>
      <c r="E339" s="9">
        <f>VLOOKUP($A339,'dump '!$A:$AF,18,FALSE)</f>
        <v>5.1730239999999998</v>
      </c>
      <c r="F339" s="9" t="str">
        <f>VLOOKUP(A339,'dump '!$A:$AF,11,FALSE)</f>
        <v>Fuchsiastraat</v>
      </c>
      <c r="G339" s="9" t="str">
        <f>VLOOKUP($A339,'dump '!$A:$AF,12,FALSE)</f>
        <v>52</v>
      </c>
      <c r="H339" s="9" t="str">
        <f>VLOOKUP($A339,'dump '!$A:$AF,13,FALSE)</f>
        <v>1214GK</v>
      </c>
      <c r="I339" s="11" t="str">
        <f>VLOOKUP($A339,'dump '!$A:$AF,14,FALSE)</f>
        <v>Hilversum</v>
      </c>
      <c r="J339" s="9">
        <f>VLOOKUP($A339,'dump '!$A:$AF,15,FALSE)</f>
        <v>1</v>
      </c>
      <c r="K339" s="9" t="str">
        <f>VLOOKUP($A339,'dump '!$A:$AF,3,FALSE)</f>
        <v>GFT</v>
      </c>
      <c r="L339" s="9" t="str">
        <f>VLOOKUP($A339,'dump '!$A:$AF,31,FALSE)</f>
        <v>VC</v>
      </c>
      <c r="M339" s="9" t="str">
        <f>VLOOKUP($A339,'containers '!$A:$AA,12,FALSE)</f>
        <v>Bovengronds</v>
      </c>
      <c r="N339" s="9">
        <f>VLOOKUP($A339,'containers '!$A:$AA,14,FALSE)</f>
        <v>20</v>
      </c>
      <c r="O339" s="9">
        <f>VLOOKUP($A339,'containers '!$A:$AA,15,FALSE)</f>
        <v>100</v>
      </c>
      <c r="P339" s="9" t="str">
        <f>VLOOKUP($A339,'containers '!$A:$AA,16,FALSE)</f>
        <v>MCBG242021</v>
      </c>
    </row>
    <row r="340" spans="1:16" x14ac:dyDescent="0.25">
      <c r="A340" s="9" t="s">
        <v>456</v>
      </c>
      <c r="B340" s="9" t="str">
        <f>VLOOKUP(A340,'dump '!A:C,1,FALSE)</f>
        <v>GFE0212</v>
      </c>
      <c r="C340" s="9" t="str">
        <f>VLOOKUP(A340,'dump '!A:AF,2,FALSE)</f>
        <v>1212EE7104</v>
      </c>
      <c r="D340" s="9">
        <f>VLOOKUP($A340,'dump '!$A:$AF,17,FALSE)</f>
        <v>52.217437744140597</v>
      </c>
      <c r="E340" s="9">
        <f>VLOOKUP($A340,'dump '!$A:$AF,18,FALSE)</f>
        <v>5.1982779502868697</v>
      </c>
      <c r="F340" s="9" t="str">
        <f>VLOOKUP(A340,'dump '!$A:$AF,11,FALSE)</f>
        <v>Zeevaertweg</v>
      </c>
      <c r="G340" s="9" t="str">
        <f>VLOOKUP($A340,'dump '!$A:$AF,12,FALSE)</f>
        <v>71</v>
      </c>
      <c r="H340" s="9" t="str">
        <f>VLOOKUP($A340,'dump '!$A:$AF,13,FALSE)</f>
        <v>1212EE</v>
      </c>
      <c r="I340" s="11" t="str">
        <f>VLOOKUP($A340,'dump '!$A:$AF,14,FALSE)</f>
        <v>Hilversum</v>
      </c>
      <c r="J340" s="9">
        <f>VLOOKUP($A340,'dump '!$A:$AF,15,FALSE)</f>
        <v>6</v>
      </c>
      <c r="K340" s="9" t="str">
        <f>VLOOKUP($A340,'dump '!$A:$AF,3,FALSE)</f>
        <v>GFT</v>
      </c>
      <c r="L340" s="9" t="str">
        <f>VLOOKUP($A340,'dump '!$A:$AF,31,FALSE)</f>
        <v>VC</v>
      </c>
      <c r="M340" s="9" t="str">
        <f>VLOOKUP($A340,'containers '!$A:$AA,12,FALSE)</f>
        <v>Bovengronds</v>
      </c>
      <c r="N340" s="9">
        <f>VLOOKUP($A340,'containers '!$A:$AA,14,FALSE)</f>
        <v>20</v>
      </c>
      <c r="O340" s="9">
        <f>VLOOKUP($A340,'containers '!$A:$AA,15,FALSE)</f>
        <v>100</v>
      </c>
      <c r="P340" s="9" t="str">
        <f>VLOOKUP($A340,'containers '!$A:$AA,16,FALSE)</f>
        <v>MCBG242021</v>
      </c>
    </row>
    <row r="341" spans="1:16" x14ac:dyDescent="0.25">
      <c r="A341" s="9" t="s">
        <v>477</v>
      </c>
      <c r="B341" s="9" t="str">
        <f>VLOOKUP(A341,'dump '!A:C,1,FALSE)</f>
        <v>GFE0213</v>
      </c>
      <c r="C341" s="9" t="str">
        <f>VLOOKUP(A341,'dump '!A:AF,2,FALSE)</f>
        <v>1212ED103</v>
      </c>
      <c r="D341" s="9">
        <f>VLOOKUP($A341,'dump '!$A:$AF,17,FALSE)</f>
        <v>52.218574523925803</v>
      </c>
      <c r="E341" s="9">
        <f>VLOOKUP($A341,'dump '!$A:$AF,18,FALSE)</f>
        <v>5.1986098289489702</v>
      </c>
      <c r="F341" s="9" t="str">
        <f>VLOOKUP(A341,'dump '!$A:$AF,11,FALSE)</f>
        <v>Zeevaertweg</v>
      </c>
      <c r="G341" s="9" t="str">
        <f>VLOOKUP($A341,'dump '!$A:$AF,12,FALSE)</f>
        <v>1</v>
      </c>
      <c r="H341" s="9" t="str">
        <f>VLOOKUP($A341,'dump '!$A:$AF,13,FALSE)</f>
        <v>1212ED</v>
      </c>
      <c r="I341" s="11" t="str">
        <f>VLOOKUP($A341,'dump '!$A:$AF,14,FALSE)</f>
        <v>Hilversum</v>
      </c>
      <c r="J341" s="9">
        <f>VLOOKUP($A341,'dump '!$A:$AF,15,FALSE)</f>
        <v>6</v>
      </c>
      <c r="K341" s="9" t="str">
        <f>VLOOKUP($A341,'dump '!$A:$AF,3,FALSE)</f>
        <v>GFT</v>
      </c>
      <c r="L341" s="9" t="str">
        <f>VLOOKUP($A341,'dump '!$A:$AF,31,FALSE)</f>
        <v>VC</v>
      </c>
      <c r="M341" s="9" t="str">
        <f>VLOOKUP($A341,'containers '!$A:$AA,12,FALSE)</f>
        <v>Bovengronds</v>
      </c>
      <c r="N341" s="9">
        <f>VLOOKUP($A341,'containers '!$A:$AA,14,FALSE)</f>
        <v>20</v>
      </c>
      <c r="O341" s="9">
        <f>VLOOKUP($A341,'containers '!$A:$AA,15,FALSE)</f>
        <v>100</v>
      </c>
      <c r="P341" s="9" t="str">
        <f>VLOOKUP($A341,'containers '!$A:$AA,16,FALSE)</f>
        <v>MCBG242021</v>
      </c>
    </row>
    <row r="342" spans="1:16" x14ac:dyDescent="0.25">
      <c r="A342" s="9" t="s">
        <v>481</v>
      </c>
      <c r="B342" s="9" t="str">
        <f>VLOOKUP(A342,'dump '!A:C,1,FALSE)</f>
        <v>GFE0214</v>
      </c>
      <c r="C342" s="9" t="str">
        <f>VLOOKUP(A342,'dump '!A:AF,2,FALSE)</f>
        <v>1212EA2605</v>
      </c>
      <c r="D342" s="9">
        <f>VLOOKUP($A342,'dump '!$A:$AF,17,FALSE)</f>
        <v>52.2188529968262</v>
      </c>
      <c r="E342" s="9">
        <f>VLOOKUP($A342,'dump '!$A:$AF,18,FALSE)</f>
        <v>5.1968021392822301</v>
      </c>
      <c r="F342" s="9" t="str">
        <f>VLOOKUP(A342,'dump '!$A:$AF,11,FALSE)</f>
        <v>Compagnieweg</v>
      </c>
      <c r="G342" s="9" t="str">
        <f>VLOOKUP($A342,'dump '!$A:$AF,12,FALSE)</f>
        <v>26</v>
      </c>
      <c r="H342" s="9" t="str">
        <f>VLOOKUP($A342,'dump '!$A:$AF,13,FALSE)</f>
        <v>1212EA</v>
      </c>
      <c r="I342" s="11" t="str">
        <f>VLOOKUP($A342,'dump '!$A:$AF,14,FALSE)</f>
        <v>Hilversum</v>
      </c>
      <c r="J342" s="9">
        <f>VLOOKUP($A342,'dump '!$A:$AF,15,FALSE)</f>
        <v>0.2</v>
      </c>
      <c r="K342" s="9" t="str">
        <f>VLOOKUP($A342,'dump '!$A:$AF,3,FALSE)</f>
        <v>GFT</v>
      </c>
      <c r="L342" s="9" t="str">
        <f>VLOOKUP($A342,'dump '!$A:$AF,31,FALSE)</f>
        <v>VC</v>
      </c>
      <c r="M342" s="9" t="str">
        <f>VLOOKUP($A342,'containers '!$A:$AA,12,FALSE)</f>
        <v>Bovengronds</v>
      </c>
      <c r="N342" s="9">
        <f>VLOOKUP($A342,'containers '!$A:$AA,14,FALSE)</f>
        <v>20</v>
      </c>
      <c r="O342" s="9">
        <f>VLOOKUP($A342,'containers '!$A:$AA,15,FALSE)</f>
        <v>100</v>
      </c>
      <c r="P342" s="9" t="str">
        <f>VLOOKUP($A342,'containers '!$A:$AA,16,FALSE)</f>
        <v>MCBG242021</v>
      </c>
    </row>
    <row r="343" spans="1:16" x14ac:dyDescent="0.25">
      <c r="A343" s="9" t="s">
        <v>466</v>
      </c>
      <c r="B343" s="9" t="str">
        <f>VLOOKUP(A343,'dump '!A:C,1,FALSE)</f>
        <v>GFE0215</v>
      </c>
      <c r="C343" s="9" t="str">
        <f>VLOOKUP(A343,'dump '!A:AF,2,FALSE)</f>
        <v>1212EB9603</v>
      </c>
      <c r="D343" s="9">
        <f>VLOOKUP($A343,'dump '!$A:$AF,17,FALSE)</f>
        <v>52.217872619628899</v>
      </c>
      <c r="E343" s="9">
        <f>VLOOKUP($A343,'dump '!$A:$AF,18,FALSE)</f>
        <v>5.1974010467529297</v>
      </c>
      <c r="F343" s="9" t="str">
        <f>VLOOKUP(A343,'dump '!$A:$AF,11,FALSE)</f>
        <v>Compagnieweg</v>
      </c>
      <c r="G343" s="9" t="str">
        <f>VLOOKUP($A343,'dump '!$A:$AF,12,FALSE)</f>
        <v>96</v>
      </c>
      <c r="H343" s="9" t="str">
        <f>VLOOKUP($A343,'dump '!$A:$AF,13,FALSE)</f>
        <v>1212EB</v>
      </c>
      <c r="I343" s="11" t="str">
        <f>VLOOKUP($A343,'dump '!$A:$AF,14,FALSE)</f>
        <v>Hilversum</v>
      </c>
      <c r="J343" s="9">
        <f>VLOOKUP($A343,'dump '!$A:$AF,15,FALSE)</f>
        <v>0.2</v>
      </c>
      <c r="K343" s="9" t="str">
        <f>VLOOKUP($A343,'dump '!$A:$AF,3,FALSE)</f>
        <v>GFT</v>
      </c>
      <c r="L343" s="9" t="str">
        <f>VLOOKUP($A343,'dump '!$A:$AF,31,FALSE)</f>
        <v>VC</v>
      </c>
      <c r="M343" s="9" t="str">
        <f>VLOOKUP($A343,'containers '!$A:$AA,12,FALSE)</f>
        <v>Bovengronds</v>
      </c>
      <c r="N343" s="9">
        <f>VLOOKUP($A343,'containers '!$A:$AA,14,FALSE)</f>
        <v>20</v>
      </c>
      <c r="O343" s="9">
        <f>VLOOKUP($A343,'containers '!$A:$AA,15,FALSE)</f>
        <v>100</v>
      </c>
      <c r="P343" s="9" t="str">
        <f>VLOOKUP($A343,'containers '!$A:$AA,16,FALSE)</f>
        <v>MCBG242021</v>
      </c>
    </row>
    <row r="344" spans="1:16" x14ac:dyDescent="0.25">
      <c r="A344" s="9" t="s">
        <v>4192</v>
      </c>
      <c r="B344" s="9" t="str">
        <f>VLOOKUP(A344,'dump '!A:C,1,FALSE)</f>
        <v>GFE0217</v>
      </c>
      <c r="C344" s="9" t="str">
        <f>VLOOKUP(A344,'dump '!A:AF,2,FALSE)</f>
        <v>1213WX406</v>
      </c>
      <c r="D344" s="9">
        <f>VLOOKUP($A344,'dump '!$A:$AF,17,FALSE)</f>
        <v>52.215311999999997</v>
      </c>
      <c r="E344" s="9">
        <f>VLOOKUP($A344,'dump '!$A:$AF,18,FALSE)</f>
        <v>5.2029899999999998</v>
      </c>
      <c r="F344" s="9" t="str">
        <f>VLOOKUP(A344,'dump '!$A:$AF,11,FALSE)</f>
        <v>Dopheidelaan</v>
      </c>
      <c r="G344" s="9" t="str">
        <f>VLOOKUP($A344,'dump '!$A:$AF,12,FALSE)</f>
        <v>4</v>
      </c>
      <c r="H344" s="9" t="str">
        <f>VLOOKUP($A344,'dump '!$A:$AF,13,FALSE)</f>
        <v>1213WX</v>
      </c>
      <c r="I344" s="11" t="str">
        <f>VLOOKUP($A344,'dump '!$A:$AF,14,FALSE)</f>
        <v>Hilversum</v>
      </c>
      <c r="J344" s="9">
        <f>VLOOKUP($A344,'dump '!$A:$AF,15,FALSE)</f>
        <v>1</v>
      </c>
      <c r="K344" s="9" t="str">
        <f>VLOOKUP($A344,'dump '!$A:$AF,3,FALSE)</f>
        <v>GFT</v>
      </c>
      <c r="L344" s="9" t="str">
        <f>VLOOKUP($A344,'dump '!$A:$AF,31,FALSE)</f>
        <v>VC</v>
      </c>
      <c r="M344" s="9" t="str">
        <f>VLOOKUP($A344,'containers '!$A:$AA,12,FALSE)</f>
        <v>Bovengronds</v>
      </c>
      <c r="N344" s="9">
        <f>VLOOKUP($A344,'containers '!$A:$AA,14,FALSE)</f>
        <v>20</v>
      </c>
      <c r="O344" s="9">
        <f>VLOOKUP($A344,'containers '!$A:$AA,15,FALSE)</f>
        <v>100</v>
      </c>
      <c r="P344" s="9" t="str">
        <f>VLOOKUP($A344,'containers '!$A:$AA,16,FALSE)</f>
        <v>MCBG242021</v>
      </c>
    </row>
    <row r="345" spans="1:16" x14ac:dyDescent="0.25">
      <c r="A345" s="9" t="s">
        <v>4223</v>
      </c>
      <c r="B345" s="9" t="str">
        <f>VLOOKUP(A345,'dump '!A:C,1,FALSE)</f>
        <v>GFE0218</v>
      </c>
      <c r="C345" s="9" t="str">
        <f>VLOOKUP(A345,'dump '!A:AF,2,FALSE)</f>
        <v>1251TC2703</v>
      </c>
      <c r="D345" s="9">
        <f>VLOOKUP($A345,'dump '!$A:$AF,17,FALSE)</f>
        <v>52.260092999999998</v>
      </c>
      <c r="E345" s="9">
        <f>VLOOKUP($A345,'dump '!$A:$AF,18,FALSE)</f>
        <v>5.2309624000000001</v>
      </c>
      <c r="F345" s="9" t="str">
        <f>VLOOKUP(A345,'dump '!$A:$AF,11,FALSE)</f>
        <v>Ferry-Oversteegenhof</v>
      </c>
      <c r="G345" s="9" t="str">
        <f>VLOOKUP($A345,'dump '!$A:$AF,12,FALSE)</f>
        <v>27</v>
      </c>
      <c r="H345" s="9" t="str">
        <f>VLOOKUP($A345,'dump '!$A:$AF,13,FALSE)</f>
        <v>1251TC</v>
      </c>
      <c r="I345" s="11" t="str">
        <f>VLOOKUP($A345,'dump '!$A:$AF,14,FALSE)</f>
        <v>Laren</v>
      </c>
      <c r="J345" s="9">
        <f>VLOOKUP($A345,'dump '!$A:$AF,15,FALSE)</f>
        <v>1</v>
      </c>
      <c r="K345" s="9" t="str">
        <f>VLOOKUP($A345,'dump '!$A:$AF,3,FALSE)</f>
        <v>GFT</v>
      </c>
      <c r="L345" s="9" t="str">
        <f>VLOOKUP($A345,'dump '!$A:$AF,31,FALSE)</f>
        <v>VC</v>
      </c>
      <c r="M345" s="9" t="str">
        <f>VLOOKUP($A345,'containers '!$A:$AA,12,FALSE)</f>
        <v>Bovengronds</v>
      </c>
      <c r="N345" s="9">
        <f>VLOOKUP($A345,'containers '!$A:$AA,14,FALSE)</f>
        <v>20</v>
      </c>
      <c r="O345" s="9">
        <f>VLOOKUP($A345,'containers '!$A:$AA,15,FALSE)</f>
        <v>100</v>
      </c>
      <c r="P345" s="9" t="str">
        <f>VLOOKUP($A345,'containers '!$A:$AA,16,FALSE)</f>
        <v>MCBG242021</v>
      </c>
    </row>
    <row r="346" spans="1:16" x14ac:dyDescent="0.25">
      <c r="A346" s="9" t="s">
        <v>4400</v>
      </c>
      <c r="B346" s="9" t="str">
        <f>VLOOKUP(A346,'dump '!A:C,1,FALSE)</f>
        <v>GFE0219</v>
      </c>
      <c r="C346" s="9" t="str">
        <f>VLOOKUP(A346,'dump '!A:AF,2,FALSE)</f>
        <v>1251ZV704</v>
      </c>
      <c r="D346" s="9">
        <f>VLOOKUP($A346,'dump '!$A:$AF,17,FALSE)</f>
        <v>52.25655364</v>
      </c>
      <c r="E346" s="9">
        <f>VLOOKUP($A346,'dump '!$A:$AF,18,FALSE)</f>
        <v>5.2345153519999998</v>
      </c>
      <c r="F346" s="9" t="str">
        <f>VLOOKUP(A346,'dump '!$A:$AF,11,FALSE)</f>
        <v>Jagerspad</v>
      </c>
      <c r="G346" s="9" t="str">
        <f>VLOOKUP($A346,'dump '!$A:$AF,12,FALSE)</f>
        <v>7</v>
      </c>
      <c r="H346" s="9" t="str">
        <f>VLOOKUP($A346,'dump '!$A:$AF,13,FALSE)</f>
        <v>1251ZV</v>
      </c>
      <c r="I346" s="11" t="str">
        <f>VLOOKUP($A346,'dump '!$A:$AF,14,FALSE)</f>
        <v>Laren</v>
      </c>
      <c r="J346" s="9">
        <f>VLOOKUP($A346,'dump '!$A:$AF,15,FALSE)</f>
        <v>1</v>
      </c>
      <c r="K346" s="9" t="str">
        <f>VLOOKUP($A346,'dump '!$A:$AF,3,FALSE)</f>
        <v>GFT</v>
      </c>
      <c r="L346" s="9" t="str">
        <f>VLOOKUP($A346,'dump '!$A:$AF,31,FALSE)</f>
        <v>VC</v>
      </c>
      <c r="M346" s="9" t="str">
        <f>VLOOKUP($A346,'containers '!$A:$AA,12,FALSE)</f>
        <v>Bovengronds</v>
      </c>
      <c r="N346" s="9">
        <f>VLOOKUP($A346,'containers '!$A:$AA,14,FALSE)</f>
        <v>20</v>
      </c>
      <c r="O346" s="9">
        <f>VLOOKUP($A346,'containers '!$A:$AA,15,FALSE)</f>
        <v>100</v>
      </c>
      <c r="P346" s="9" t="str">
        <f>VLOOKUP($A346,'containers '!$A:$AA,16,FALSE)</f>
        <v>MCBG242021</v>
      </c>
    </row>
    <row r="347" spans="1:16" x14ac:dyDescent="0.25">
      <c r="A347" s="9" t="s">
        <v>4421</v>
      </c>
      <c r="B347" s="9" t="str">
        <f>VLOOKUP(A347,'dump '!A:C,1,FALSE)</f>
        <v>GFE0220</v>
      </c>
      <c r="C347" s="9" t="str">
        <f>VLOOKUP(A347,'dump '!A:AF,2,FALSE)</f>
        <v>1251SZ1803</v>
      </c>
      <c r="D347" s="9">
        <f>VLOOKUP($A347,'dump '!$A:$AF,17,FALSE)</f>
        <v>52.257218199999997</v>
      </c>
      <c r="E347" s="9">
        <f>VLOOKUP($A347,'dump '!$A:$AF,18,FALSE)</f>
        <v>5.2330334059999997</v>
      </c>
      <c r="F347" s="9" t="str">
        <f>VLOOKUP(A347,'dump '!$A:$AF,11,FALSE)</f>
        <v>Langerak</v>
      </c>
      <c r="G347" s="9" t="str">
        <f>VLOOKUP($A347,'dump '!$A:$AF,12,FALSE)</f>
        <v>18</v>
      </c>
      <c r="H347" s="9" t="str">
        <f>VLOOKUP($A347,'dump '!$A:$AF,13,FALSE)</f>
        <v>1251SZ</v>
      </c>
      <c r="I347" s="11" t="str">
        <f>VLOOKUP($A347,'dump '!$A:$AF,14,FALSE)</f>
        <v>Laren</v>
      </c>
      <c r="J347" s="9">
        <f>VLOOKUP($A347,'dump '!$A:$AF,15,FALSE)</f>
        <v>1</v>
      </c>
      <c r="K347" s="9" t="str">
        <f>VLOOKUP($A347,'dump '!$A:$AF,3,FALSE)</f>
        <v>GFT</v>
      </c>
      <c r="L347" s="9" t="str">
        <f>VLOOKUP($A347,'dump '!$A:$AF,31,FALSE)</f>
        <v>VC</v>
      </c>
      <c r="M347" s="9" t="str">
        <f>VLOOKUP($A347,'containers '!$A:$AA,12,FALSE)</f>
        <v>Bovengronds</v>
      </c>
      <c r="N347" s="9">
        <f>VLOOKUP($A347,'containers '!$A:$AA,14,FALSE)</f>
        <v>20</v>
      </c>
      <c r="O347" s="9">
        <f>VLOOKUP($A347,'containers '!$A:$AA,15,FALSE)</f>
        <v>100</v>
      </c>
      <c r="P347" s="9" t="str">
        <f>VLOOKUP($A347,'containers '!$A:$AA,16,FALSE)</f>
        <v>MCBG242021</v>
      </c>
    </row>
    <row r="348" spans="1:16" x14ac:dyDescent="0.25">
      <c r="A348" s="9" t="s">
        <v>4264</v>
      </c>
      <c r="B348" s="9" t="str">
        <f>VLOOKUP(A348,'dump '!A:C,1,FALSE)</f>
        <v>GFE0221</v>
      </c>
      <c r="C348" s="9" t="str">
        <f>VLOOKUP(A348,'dump '!A:AF,2,FALSE)</f>
        <v>1251DC1003</v>
      </c>
      <c r="D348" s="9">
        <f>VLOOKUP($A348,'dump '!$A:$AF,17,FALSE)</f>
        <v>52.260764999999999</v>
      </c>
      <c r="E348" s="9">
        <f>VLOOKUP($A348,'dump '!$A:$AF,18,FALSE)</f>
        <v>5.2332939999999999</v>
      </c>
      <c r="F348" s="9" t="str">
        <f>VLOOKUP(A348,'dump '!$A:$AF,11,FALSE)</f>
        <v>Jean-Landrehof</v>
      </c>
      <c r="G348" s="9" t="str">
        <f>VLOOKUP($A348,'dump '!$A:$AF,12,FALSE)</f>
        <v>10</v>
      </c>
      <c r="H348" s="9" t="str">
        <f>VLOOKUP($A348,'dump '!$A:$AF,13,FALSE)</f>
        <v>1251DC</v>
      </c>
      <c r="I348" s="11" t="str">
        <f>VLOOKUP($A348,'dump '!$A:$AF,14,FALSE)</f>
        <v>Laren</v>
      </c>
      <c r="J348" s="9">
        <f>VLOOKUP($A348,'dump '!$A:$AF,15,FALSE)</f>
        <v>1</v>
      </c>
      <c r="K348" s="9" t="str">
        <f>VLOOKUP($A348,'dump '!$A:$AF,3,FALSE)</f>
        <v>GFT</v>
      </c>
      <c r="L348" s="9" t="str">
        <f>VLOOKUP($A348,'dump '!$A:$AF,31,FALSE)</f>
        <v>VC</v>
      </c>
      <c r="M348" s="9" t="str">
        <f>VLOOKUP($A348,'containers '!$A:$AA,12,FALSE)</f>
        <v>Bovengronds</v>
      </c>
      <c r="N348" s="9">
        <f>VLOOKUP($A348,'containers '!$A:$AA,14,FALSE)</f>
        <v>20</v>
      </c>
      <c r="O348" s="9">
        <f>VLOOKUP($A348,'containers '!$A:$AA,15,FALSE)</f>
        <v>100</v>
      </c>
      <c r="P348" s="9" t="str">
        <f>VLOOKUP($A348,'containers '!$A:$AA,16,FALSE)</f>
        <v>MCBG242021</v>
      </c>
    </row>
    <row r="349" spans="1:16" x14ac:dyDescent="0.25">
      <c r="A349" s="9" t="s">
        <v>3965</v>
      </c>
      <c r="B349" s="9" t="str">
        <f>VLOOKUP(A349,'dump '!A:C,1,FALSE)</f>
        <v>GFE0222</v>
      </c>
      <c r="C349" s="9" t="str">
        <f>VLOOKUP(A349,'dump '!A:AF,2,FALSE)</f>
        <v>1251JB2802</v>
      </c>
      <c r="D349" s="9">
        <f>VLOOKUP($A349,'dump '!$A:$AF,17,FALSE)</f>
        <v>0</v>
      </c>
      <c r="E349" s="9">
        <f>VLOOKUP($A349,'dump '!$A:$AF,18,FALSE)</f>
        <v>0</v>
      </c>
      <c r="F349" s="9" t="str">
        <f>VLOOKUP(A349,'dump '!$A:$AF,11,FALSE)</f>
        <v>Zandgat</v>
      </c>
      <c r="G349" s="9" t="str">
        <f>VLOOKUP($A349,'dump '!$A:$AF,12,FALSE)</f>
        <v>28</v>
      </c>
      <c r="H349" s="9" t="str">
        <f>VLOOKUP($A349,'dump '!$A:$AF,13,FALSE)</f>
        <v>1251JB</v>
      </c>
      <c r="I349" s="11" t="str">
        <f>VLOOKUP($A349,'dump '!$A:$AF,14,FALSE)</f>
        <v>Laren</v>
      </c>
      <c r="J349" s="9">
        <f>VLOOKUP($A349,'dump '!$A:$AF,15,FALSE)</f>
        <v>5</v>
      </c>
      <c r="K349" s="9" t="str">
        <f>VLOOKUP($A349,'dump '!$A:$AF,3,FALSE)</f>
        <v>GFT</v>
      </c>
      <c r="L349" s="9" t="str">
        <f>VLOOKUP($A349,'dump '!$A:$AF,31,FALSE)</f>
        <v>VC</v>
      </c>
      <c r="M349" s="9" t="str">
        <f>VLOOKUP($A349,'containers '!$A:$AA,12,FALSE)</f>
        <v>Bovengronds</v>
      </c>
      <c r="N349" s="9">
        <f>VLOOKUP($A349,'containers '!$A:$AA,14,FALSE)</f>
        <v>20</v>
      </c>
      <c r="O349" s="9">
        <f>VLOOKUP($A349,'containers '!$A:$AA,15,FALSE)</f>
        <v>100</v>
      </c>
      <c r="P349" s="9" t="str">
        <f>VLOOKUP($A349,'containers '!$A:$AA,16,FALSE)</f>
        <v>MCBG242021</v>
      </c>
    </row>
    <row r="350" spans="1:16" x14ac:dyDescent="0.25">
      <c r="A350" s="9" t="s">
        <v>4299</v>
      </c>
      <c r="B350" s="9" t="str">
        <f>VLOOKUP(A350,'dump '!A:C,1,FALSE)</f>
        <v>GFE0223</v>
      </c>
      <c r="C350" s="9" t="str">
        <f>VLOOKUP(A350,'dump '!A:AF,2,FALSE)</f>
        <v>1252AD1003</v>
      </c>
      <c r="D350" s="9">
        <f>VLOOKUP($A350,'dump '!$A:$AF,17,FALSE)</f>
        <v>52.244929800000001</v>
      </c>
      <c r="E350" s="9">
        <f>VLOOKUP($A350,'dump '!$A:$AF,18,FALSE)</f>
        <v>5.2344578510000002</v>
      </c>
      <c r="F350" s="9" t="str">
        <f>VLOOKUP(A350,'dump '!$A:$AF,11,FALSE)</f>
        <v>Elzingapark</v>
      </c>
      <c r="G350" s="9" t="str">
        <f>VLOOKUP($A350,'dump '!$A:$AF,12,FALSE)</f>
        <v>10</v>
      </c>
      <c r="H350" s="9" t="str">
        <f>VLOOKUP($A350,'dump '!$A:$AF,13,FALSE)</f>
        <v>1252AD</v>
      </c>
      <c r="I350" s="11" t="str">
        <f>VLOOKUP($A350,'dump '!$A:$AF,14,FALSE)</f>
        <v>Laren</v>
      </c>
      <c r="J350" s="9">
        <f>VLOOKUP($A350,'dump '!$A:$AF,15,FALSE)</f>
        <v>1</v>
      </c>
      <c r="K350" s="9" t="str">
        <f>VLOOKUP($A350,'dump '!$A:$AF,3,FALSE)</f>
        <v>GFT</v>
      </c>
      <c r="L350" s="9" t="str">
        <f>VLOOKUP($A350,'dump '!$A:$AF,31,FALSE)</f>
        <v>VC</v>
      </c>
      <c r="M350" s="9" t="str">
        <f>VLOOKUP($A350,'containers '!$A:$AA,12,FALSE)</f>
        <v>Bovengronds</v>
      </c>
      <c r="N350" s="9">
        <f>VLOOKUP($A350,'containers '!$A:$AA,14,FALSE)</f>
        <v>20</v>
      </c>
      <c r="O350" s="9">
        <f>VLOOKUP($A350,'containers '!$A:$AA,15,FALSE)</f>
        <v>100</v>
      </c>
      <c r="P350" s="9" t="str">
        <f>VLOOKUP($A350,'containers '!$A:$AA,16,FALSE)</f>
        <v>MCBG242021</v>
      </c>
    </row>
    <row r="351" spans="1:16" x14ac:dyDescent="0.25">
      <c r="A351" s="9" t="s">
        <v>4237</v>
      </c>
      <c r="B351" s="9" t="str">
        <f>VLOOKUP(A351,'dump '!A:C,1,FALSE)</f>
        <v>GFE0224</v>
      </c>
      <c r="C351" s="9" t="str">
        <f>VLOOKUP(A351,'dump '!A:AF,2,FALSE)</f>
        <v>1252AL5903</v>
      </c>
      <c r="D351" s="9">
        <f>VLOOKUP($A351,'dump '!$A:$AF,17,FALSE)</f>
        <v>52.245719999999999</v>
      </c>
      <c r="E351" s="9">
        <f>VLOOKUP($A351,'dump '!$A:$AF,18,FALSE)</f>
        <v>5.2369500000000002</v>
      </c>
      <c r="F351" s="9" t="str">
        <f>VLOOKUP(A351,'dump '!$A:$AF,11,FALSE)</f>
        <v>Van Erven Dorenspark</v>
      </c>
      <c r="G351" s="9" t="str">
        <f>VLOOKUP($A351,'dump '!$A:$AF,12,FALSE)</f>
        <v>59</v>
      </c>
      <c r="H351" s="9" t="str">
        <f>VLOOKUP($A351,'dump '!$A:$AF,13,FALSE)</f>
        <v>1252AL</v>
      </c>
      <c r="I351" s="11" t="str">
        <f>VLOOKUP($A351,'dump '!$A:$AF,14,FALSE)</f>
        <v>Laren</v>
      </c>
      <c r="J351" s="9">
        <f>VLOOKUP($A351,'dump '!$A:$AF,15,FALSE)</f>
        <v>1</v>
      </c>
      <c r="K351" s="9" t="str">
        <f>VLOOKUP($A351,'dump '!$A:$AF,3,FALSE)</f>
        <v>GFT</v>
      </c>
      <c r="L351" s="9" t="str">
        <f>VLOOKUP($A351,'dump '!$A:$AF,31,FALSE)</f>
        <v>VC</v>
      </c>
      <c r="M351" s="9" t="str">
        <f>VLOOKUP($A351,'containers '!$A:$AA,12,FALSE)</f>
        <v>Bovengronds</v>
      </c>
      <c r="N351" s="9">
        <f>VLOOKUP($A351,'containers '!$A:$AA,14,FALSE)</f>
        <v>20</v>
      </c>
      <c r="O351" s="9">
        <f>VLOOKUP($A351,'containers '!$A:$AA,15,FALSE)</f>
        <v>100</v>
      </c>
      <c r="P351" s="9" t="str">
        <f>VLOOKUP($A351,'containers '!$A:$AA,16,FALSE)</f>
        <v>MCBG242021</v>
      </c>
    </row>
    <row r="352" spans="1:16" x14ac:dyDescent="0.25">
      <c r="A352" s="9" t="s">
        <v>4277</v>
      </c>
      <c r="B352" s="9" t="str">
        <f>VLOOKUP(A352,'dump '!A:C,1,FALSE)</f>
        <v>GFE0225</v>
      </c>
      <c r="C352" s="9" t="str">
        <f>VLOOKUP(A352,'dump '!A:AF,2,FALSE)</f>
        <v>1251LE803</v>
      </c>
      <c r="D352" s="9">
        <f>VLOOKUP($A352,'dump '!$A:$AF,17,FALSE)</f>
        <v>52.255671</v>
      </c>
      <c r="E352" s="9">
        <f>VLOOKUP($A352,'dump '!$A:$AF,18,FALSE)</f>
        <v>5.2243864999999996</v>
      </c>
      <c r="F352" s="9" t="str">
        <f>VLOOKUP(A352,'dump '!$A:$AF,11,FALSE)</f>
        <v>Schoutenbosje</v>
      </c>
      <c r="G352" s="9" t="str">
        <f>VLOOKUP($A352,'dump '!$A:$AF,12,FALSE)</f>
        <v>8</v>
      </c>
      <c r="H352" s="9" t="str">
        <f>VLOOKUP($A352,'dump '!$A:$AF,13,FALSE)</f>
        <v>1251LE</v>
      </c>
      <c r="I352" s="11" t="str">
        <f>VLOOKUP($A352,'dump '!$A:$AF,14,FALSE)</f>
        <v>Laren</v>
      </c>
      <c r="J352" s="9">
        <f>VLOOKUP($A352,'dump '!$A:$AF,15,FALSE)</f>
        <v>1</v>
      </c>
      <c r="K352" s="9" t="str">
        <f>VLOOKUP($A352,'dump '!$A:$AF,3,FALSE)</f>
        <v>GFT</v>
      </c>
      <c r="L352" s="9" t="str">
        <f>VLOOKUP($A352,'dump '!$A:$AF,31,FALSE)</f>
        <v>VC</v>
      </c>
      <c r="M352" s="9" t="str">
        <f>VLOOKUP($A352,'containers '!$A:$AA,12,FALSE)</f>
        <v>Bovengronds</v>
      </c>
      <c r="N352" s="9">
        <f>VLOOKUP($A352,'containers '!$A:$AA,14,FALSE)</f>
        <v>20</v>
      </c>
      <c r="O352" s="9">
        <f>VLOOKUP($A352,'containers '!$A:$AA,15,FALSE)</f>
        <v>100</v>
      </c>
      <c r="P352" s="9" t="str">
        <f>VLOOKUP($A352,'containers '!$A:$AA,16,FALSE)</f>
        <v>MCBG242021</v>
      </c>
    </row>
    <row r="353" spans="1:16" x14ac:dyDescent="0.25">
      <c r="A353" s="9" t="s">
        <v>417</v>
      </c>
      <c r="B353" s="9" t="str">
        <f>VLOOKUP(A353,'dump '!A:C,1,FALSE)</f>
        <v>GFE0227</v>
      </c>
      <c r="C353" s="9" t="str">
        <f>VLOOKUP(A353,'dump '!A:AF,2,FALSE)</f>
        <v>1381AR102</v>
      </c>
      <c r="D353" s="9">
        <f>VLOOKUP($A353,'dump '!$A:$AF,17,FALSE)</f>
        <v>52.307994842529297</v>
      </c>
      <c r="E353" s="9">
        <f>VLOOKUP($A353,'dump '!$A:$AF,18,FALSE)</f>
        <v>5.03739213943481</v>
      </c>
      <c r="F353" s="9" t="str">
        <f>VLOOKUP(A353,'dump '!$A:$AF,11,FALSE)</f>
        <v>Singel</v>
      </c>
      <c r="G353" s="9" t="str">
        <f>VLOOKUP($A353,'dump '!$A:$AF,12,FALSE)</f>
        <v>1</v>
      </c>
      <c r="H353" s="9" t="str">
        <f>VLOOKUP($A353,'dump '!$A:$AF,13,FALSE)</f>
        <v>1381AR</v>
      </c>
      <c r="I353" s="11" t="str">
        <f>VLOOKUP($A353,'dump '!$A:$AF,14,FALSE)</f>
        <v>Weesp</v>
      </c>
      <c r="J353" s="9">
        <f>VLOOKUP($A353,'dump '!$A:$AF,15,FALSE)</f>
        <v>0.2</v>
      </c>
      <c r="K353" s="9" t="str">
        <f>VLOOKUP($A353,'dump '!$A:$AF,3,FALSE)</f>
        <v>GFT</v>
      </c>
      <c r="L353" s="9" t="str">
        <f>VLOOKUP($A353,'dump '!$A:$AF,31,FALSE)</f>
        <v>VC</v>
      </c>
      <c r="M353" s="9" t="str">
        <f>VLOOKUP($A353,'containers '!$A:$AA,12,FALSE)</f>
        <v>Bovengronds</v>
      </c>
      <c r="N353" s="9">
        <f>VLOOKUP($A353,'containers '!$A:$AA,14,FALSE)</f>
        <v>20</v>
      </c>
      <c r="O353" s="9">
        <f>VLOOKUP($A353,'containers '!$A:$AA,15,FALSE)</f>
        <v>100</v>
      </c>
      <c r="P353" s="9" t="str">
        <f>VLOOKUP($A353,'containers '!$A:$AA,16,FALSE)</f>
        <v>MCBG242022</v>
      </c>
    </row>
    <row r="354" spans="1:16" x14ac:dyDescent="0.25">
      <c r="A354" s="9" t="s">
        <v>687</v>
      </c>
      <c r="B354" s="9" t="str">
        <f>VLOOKUP(A354,'dump '!A:C,1,FALSE)</f>
        <v>GFE0228</v>
      </c>
      <c r="C354" s="9" t="str">
        <f>VLOOKUP(A354,'dump '!A:AF,2,FALSE)</f>
        <v>1381AR4502</v>
      </c>
      <c r="D354" s="9">
        <f>VLOOKUP($A354,'dump '!$A:$AF,17,FALSE)</f>
        <v>52.306533813476598</v>
      </c>
      <c r="E354" s="9">
        <f>VLOOKUP($A354,'dump '!$A:$AF,18,FALSE)</f>
        <v>5.0370402336120597</v>
      </c>
      <c r="F354" s="9" t="str">
        <f>VLOOKUP(A354,'dump '!$A:$AF,11,FALSE)</f>
        <v>Singel</v>
      </c>
      <c r="G354" s="9" t="str">
        <f>VLOOKUP($A354,'dump '!$A:$AF,12,FALSE)</f>
        <v>45</v>
      </c>
      <c r="H354" s="9" t="str">
        <f>VLOOKUP($A354,'dump '!$A:$AF,13,FALSE)</f>
        <v>1381AR</v>
      </c>
      <c r="I354" s="11" t="str">
        <f>VLOOKUP($A354,'dump '!$A:$AF,14,FALSE)</f>
        <v>Weesp</v>
      </c>
      <c r="J354" s="9">
        <f>VLOOKUP($A354,'dump '!$A:$AF,15,FALSE)</f>
        <v>0.2</v>
      </c>
      <c r="K354" s="9" t="str">
        <f>VLOOKUP($A354,'dump '!$A:$AF,3,FALSE)</f>
        <v>GFT</v>
      </c>
      <c r="L354" s="9" t="str">
        <f>VLOOKUP($A354,'dump '!$A:$AF,31,FALSE)</f>
        <v>VC</v>
      </c>
      <c r="M354" s="9" t="str">
        <f>VLOOKUP($A354,'containers '!$A:$AA,12,FALSE)</f>
        <v>Bovengronds</v>
      </c>
      <c r="N354" s="9">
        <f>VLOOKUP($A354,'containers '!$A:$AA,14,FALSE)</f>
        <v>20</v>
      </c>
      <c r="O354" s="9">
        <f>VLOOKUP($A354,'containers '!$A:$AA,15,FALSE)</f>
        <v>100</v>
      </c>
      <c r="P354" s="9" t="str">
        <f>VLOOKUP($A354,'containers '!$A:$AA,16,FALSE)</f>
        <v>MCBG242022</v>
      </c>
    </row>
    <row r="355" spans="1:16" x14ac:dyDescent="0.25">
      <c r="A355" s="9" t="s">
        <v>4273</v>
      </c>
      <c r="B355" s="9" t="str">
        <f>VLOOKUP(A355,'dump '!A:C,1,FALSE)</f>
        <v>GFE0229</v>
      </c>
      <c r="C355" s="9" t="str">
        <f>VLOOKUP(A355,'dump '!A:AF,2,FALSE)</f>
        <v>1403JA305</v>
      </c>
      <c r="D355" s="9">
        <f>VLOOKUP($A355,'dump '!$A:$AF,17,FALSE)</f>
        <v>52.266360800000001</v>
      </c>
      <c r="E355" s="9">
        <f>VLOOKUP($A355,'dump '!$A:$AF,18,FALSE)</f>
        <v>5.1833435000000003</v>
      </c>
      <c r="F355" s="9" t="str">
        <f>VLOOKUP(A355,'dump '!$A:$AF,11,FALSE)</f>
        <v>Aaltje Noordewierlaan</v>
      </c>
      <c r="G355" s="9" t="str">
        <f>VLOOKUP($A355,'dump '!$A:$AF,12,FALSE)</f>
        <v>3</v>
      </c>
      <c r="H355" s="9" t="str">
        <f>VLOOKUP($A355,'dump '!$A:$AF,13,FALSE)</f>
        <v>1403JA</v>
      </c>
      <c r="I355" s="11" t="str">
        <f>VLOOKUP($A355,'dump '!$A:$AF,14,FALSE)</f>
        <v>Bussum</v>
      </c>
      <c r="J355" s="9">
        <f>VLOOKUP($A355,'dump '!$A:$AF,15,FALSE)</f>
        <v>1</v>
      </c>
      <c r="K355" s="9" t="str">
        <f>VLOOKUP($A355,'dump '!$A:$AF,3,FALSE)</f>
        <v>GFT</v>
      </c>
      <c r="L355" s="9" t="str">
        <f>VLOOKUP($A355,'dump '!$A:$AF,31,FALSE)</f>
        <v>VC</v>
      </c>
      <c r="M355" s="9" t="str">
        <f>VLOOKUP($A355,'containers '!$A:$AA,12,FALSE)</f>
        <v>Bovengronds</v>
      </c>
      <c r="N355" s="9">
        <f>VLOOKUP($A355,'containers '!$A:$AA,14,FALSE)</f>
        <v>20</v>
      </c>
      <c r="O355" s="9">
        <f>VLOOKUP($A355,'containers '!$A:$AA,15,FALSE)</f>
        <v>100</v>
      </c>
      <c r="P355" s="9" t="str">
        <f>VLOOKUP($A355,'containers '!$A:$AA,16,FALSE)</f>
        <v>MCBG242022</v>
      </c>
    </row>
    <row r="356" spans="1:16" x14ac:dyDescent="0.25">
      <c r="A356" s="9" t="s">
        <v>1373</v>
      </c>
      <c r="B356" s="9" t="str">
        <f>VLOOKUP(A356,'dump '!A:C,1,FALSE)</f>
        <v>GFE0230</v>
      </c>
      <c r="C356" s="9" t="str">
        <f>VLOOKUP(A356,'dump '!A:AF,2,FALSE)</f>
        <v>1381DE3502</v>
      </c>
      <c r="D356" s="9">
        <f>VLOOKUP($A356,'dump '!$A:$AF,17,FALSE)</f>
        <v>52.304306030273402</v>
      </c>
      <c r="E356" s="9">
        <f>VLOOKUP($A356,'dump '!$A:$AF,18,FALSE)</f>
        <v>5.0390129089355504</v>
      </c>
      <c r="F356" s="9" t="str">
        <f>VLOOKUP(A356,'dump '!$A:$AF,11,FALSE)</f>
        <v>Hugo de Grootlaan</v>
      </c>
      <c r="G356" s="9" t="str">
        <f>VLOOKUP($A356,'dump '!$A:$AF,12,FALSE)</f>
        <v>35</v>
      </c>
      <c r="H356" s="9" t="str">
        <f>VLOOKUP($A356,'dump '!$A:$AF,13,FALSE)</f>
        <v>1381DE</v>
      </c>
      <c r="I356" s="11" t="str">
        <f>VLOOKUP($A356,'dump '!$A:$AF,14,FALSE)</f>
        <v>Weesp</v>
      </c>
      <c r="J356" s="9">
        <f>VLOOKUP($A356,'dump '!$A:$AF,15,FALSE)</f>
        <v>0.2</v>
      </c>
      <c r="K356" s="9" t="str">
        <f>VLOOKUP($A356,'dump '!$A:$AF,3,FALSE)</f>
        <v>GFT</v>
      </c>
      <c r="L356" s="9" t="str">
        <f>VLOOKUP($A356,'dump '!$A:$AF,31,FALSE)</f>
        <v>VC</v>
      </c>
      <c r="M356" s="9" t="str">
        <f>VLOOKUP($A356,'containers '!$A:$AA,12,FALSE)</f>
        <v>Bovengronds</v>
      </c>
      <c r="N356" s="9">
        <f>VLOOKUP($A356,'containers '!$A:$AA,14,FALSE)</f>
        <v>20</v>
      </c>
      <c r="O356" s="9">
        <f>VLOOKUP($A356,'containers '!$A:$AA,15,FALSE)</f>
        <v>100</v>
      </c>
      <c r="P356" s="9" t="str">
        <f>VLOOKUP($A356,'containers '!$A:$AA,16,FALSE)</f>
        <v>MCBG242022</v>
      </c>
    </row>
    <row r="357" spans="1:16" x14ac:dyDescent="0.25">
      <c r="A357" s="9" t="s">
        <v>4609</v>
      </c>
      <c r="B357" s="9" t="str">
        <f>VLOOKUP(A357,'dump '!A:C,1,FALSE)</f>
        <v>GFE0231</v>
      </c>
      <c r="C357" s="9" t="str">
        <f>VLOOKUP(A357,'dump '!A:AF,2,FALSE)</f>
        <v>1403JA304</v>
      </c>
      <c r="D357" s="9">
        <f>VLOOKUP($A357,'dump '!$A:$AF,17,FALSE)</f>
        <v>52.266308000000002</v>
      </c>
      <c r="E357" s="9">
        <f>VLOOKUP($A357,'dump '!$A:$AF,18,FALSE)</f>
        <v>5.1833435000000003</v>
      </c>
      <c r="F357" s="9" t="str">
        <f>VLOOKUP(A357,'dump '!$A:$AF,11,FALSE)</f>
        <v>Aaltje Noordewierlaan</v>
      </c>
      <c r="G357" s="9" t="str">
        <f>VLOOKUP($A357,'dump '!$A:$AF,12,FALSE)</f>
        <v>3</v>
      </c>
      <c r="H357" s="9" t="str">
        <f>VLOOKUP($A357,'dump '!$A:$AF,13,FALSE)</f>
        <v>1403JA</v>
      </c>
      <c r="I357" s="11" t="str">
        <f>VLOOKUP($A357,'dump '!$A:$AF,14,FALSE)</f>
        <v>Bussum</v>
      </c>
      <c r="J357" s="9">
        <f>VLOOKUP($A357,'dump '!$A:$AF,15,FALSE)</f>
        <v>1</v>
      </c>
      <c r="K357" s="9" t="str">
        <f>VLOOKUP($A357,'dump '!$A:$AF,3,FALSE)</f>
        <v>GFT</v>
      </c>
      <c r="L357" s="9" t="str">
        <f>VLOOKUP($A357,'dump '!$A:$AF,31,FALSE)</f>
        <v>VC</v>
      </c>
      <c r="M357" s="9" t="str">
        <f>VLOOKUP($A357,'containers '!$A:$AA,12,FALSE)</f>
        <v>Bovengronds</v>
      </c>
      <c r="N357" s="9">
        <f>VLOOKUP($A357,'containers '!$A:$AA,14,FALSE)</f>
        <v>20</v>
      </c>
      <c r="O357" s="9">
        <f>VLOOKUP($A357,'containers '!$A:$AA,15,FALSE)</f>
        <v>100</v>
      </c>
      <c r="P357" s="9" t="str">
        <f>VLOOKUP($A357,'containers '!$A:$AA,16,FALSE)</f>
        <v>MCBG242022</v>
      </c>
    </row>
    <row r="358" spans="1:16" x14ac:dyDescent="0.25">
      <c r="A358" s="9" t="s">
        <v>4233</v>
      </c>
      <c r="B358" s="9" t="str">
        <f>VLOOKUP(A358,'dump '!A:C,1,FALSE)</f>
        <v>GFE0232</v>
      </c>
      <c r="C358" s="9" t="str">
        <f>VLOOKUP(A358,'dump '!A:AF,2,FALSE)</f>
        <v>1382VZ12101</v>
      </c>
      <c r="D358" s="9">
        <f>VLOOKUP($A358,'dump '!$A:$AF,17,FALSE)</f>
        <v>52.309615000000001</v>
      </c>
      <c r="E358" s="9">
        <f>VLOOKUP($A358,'dump '!$A:$AF,18,FALSE)</f>
        <v>5.0357799999999999</v>
      </c>
      <c r="F358" s="9" t="str">
        <f>VLOOKUP(A358,'dump '!$A:$AF,11,FALSE)</f>
        <v>Meidoornlaan</v>
      </c>
      <c r="G358" s="9" t="str">
        <f>VLOOKUP($A358,'dump '!$A:$AF,12,FALSE)</f>
        <v>121</v>
      </c>
      <c r="H358" s="9" t="str">
        <f>VLOOKUP($A358,'dump '!$A:$AF,13,FALSE)</f>
        <v>1382VZ</v>
      </c>
      <c r="I358" s="11" t="str">
        <f>VLOOKUP($A358,'dump '!$A:$AF,14,FALSE)</f>
        <v>Weesp</v>
      </c>
      <c r="J358" s="9">
        <f>VLOOKUP($A358,'dump '!$A:$AF,15,FALSE)</f>
        <v>1</v>
      </c>
      <c r="K358" s="9" t="str">
        <f>VLOOKUP($A358,'dump '!$A:$AF,3,FALSE)</f>
        <v>GFT</v>
      </c>
      <c r="L358" s="9" t="str">
        <f>VLOOKUP($A358,'dump '!$A:$AF,31,FALSE)</f>
        <v>VC</v>
      </c>
      <c r="M358" s="9" t="str">
        <f>VLOOKUP($A358,'containers '!$A:$AA,12,FALSE)</f>
        <v>Bovengronds</v>
      </c>
      <c r="N358" s="9">
        <f>VLOOKUP($A358,'containers '!$A:$AA,14,FALSE)</f>
        <v>20</v>
      </c>
      <c r="O358" s="9">
        <f>VLOOKUP($A358,'containers '!$A:$AA,15,FALSE)</f>
        <v>100</v>
      </c>
      <c r="P358" s="9" t="str">
        <f>VLOOKUP($A358,'containers '!$A:$AA,16,FALSE)</f>
        <v>MCBG242022</v>
      </c>
    </row>
    <row r="359" spans="1:16" x14ac:dyDescent="0.25">
      <c r="A359" s="9" t="s">
        <v>4331</v>
      </c>
      <c r="B359" s="9" t="str">
        <f>VLOOKUP(A359,'dump '!A:C,1,FALSE)</f>
        <v>GFE0233</v>
      </c>
      <c r="C359" s="9" t="str">
        <f>VLOOKUP(A359,'dump '!A:AF,2,FALSE)</f>
        <v>1382XG71501</v>
      </c>
      <c r="D359" s="9">
        <f>VLOOKUP($A359,'dump '!$A:$AF,17,FALSE)</f>
        <v>52.309534999999997</v>
      </c>
      <c r="E359" s="9">
        <f>VLOOKUP($A359,'dump '!$A:$AF,18,FALSE)</f>
        <v>5.0357969999999996</v>
      </c>
      <c r="F359" s="9" t="str">
        <f>VLOOKUP(A359,'dump '!$A:$AF,11,FALSE)</f>
        <v>Meidoornlaan</v>
      </c>
      <c r="G359" s="9" t="str">
        <f>VLOOKUP($A359,'dump '!$A:$AF,12,FALSE)</f>
        <v>715</v>
      </c>
      <c r="H359" s="9" t="str">
        <f>VLOOKUP($A359,'dump '!$A:$AF,13,FALSE)</f>
        <v>1382XG</v>
      </c>
      <c r="I359" s="11" t="str">
        <f>VLOOKUP($A359,'dump '!$A:$AF,14,FALSE)</f>
        <v>Weesp</v>
      </c>
      <c r="J359" s="9">
        <f>VLOOKUP($A359,'dump '!$A:$AF,15,FALSE)</f>
        <v>1</v>
      </c>
      <c r="K359" s="9" t="str">
        <f>VLOOKUP($A359,'dump '!$A:$AF,3,FALSE)</f>
        <v>GFT</v>
      </c>
      <c r="L359" s="9" t="str">
        <f>VLOOKUP($A359,'dump '!$A:$AF,31,FALSE)</f>
        <v>VC</v>
      </c>
      <c r="M359" s="9" t="str">
        <f>VLOOKUP($A359,'containers '!$A:$AA,12,FALSE)</f>
        <v>Bovengronds</v>
      </c>
      <c r="N359" s="9">
        <f>VLOOKUP($A359,'containers '!$A:$AA,14,FALSE)</f>
        <v>20</v>
      </c>
      <c r="O359" s="9">
        <f>VLOOKUP($A359,'containers '!$A:$AA,15,FALSE)</f>
        <v>100</v>
      </c>
      <c r="P359" s="9" t="str">
        <f>VLOOKUP($A359,'containers '!$A:$AA,16,FALSE)</f>
        <v>MCBG242022</v>
      </c>
    </row>
    <row r="360" spans="1:16" x14ac:dyDescent="0.25">
      <c r="A360" s="9" t="s">
        <v>4318</v>
      </c>
      <c r="B360" s="9" t="str">
        <f>VLOOKUP(A360,'dump '!A:C,1,FALSE)</f>
        <v>GFE0234</v>
      </c>
      <c r="C360" s="9" t="str">
        <f>VLOOKUP(A360,'dump '!A:AF,2,FALSE)</f>
        <v>1381VV7001</v>
      </c>
      <c r="D360" s="9">
        <f>VLOOKUP($A360,'dump '!$A:$AF,17,FALSE)</f>
        <v>52.305875999999998</v>
      </c>
      <c r="E360" s="9">
        <f>VLOOKUP($A360,'dump '!$A:$AF,18,FALSE)</f>
        <v>5.0465</v>
      </c>
      <c r="F360" s="9" t="str">
        <f>VLOOKUP(A360,'dump '!$A:$AF,11,FALSE)</f>
        <v>Hoogstraat</v>
      </c>
      <c r="G360" s="9" t="str">
        <f>VLOOKUP($A360,'dump '!$A:$AF,12,FALSE)</f>
        <v>70</v>
      </c>
      <c r="H360" s="9" t="str">
        <f>VLOOKUP($A360,'dump '!$A:$AF,13,FALSE)</f>
        <v>1381VV</v>
      </c>
      <c r="I360" s="11" t="str">
        <f>VLOOKUP($A360,'dump '!$A:$AF,14,FALSE)</f>
        <v>Weesp</v>
      </c>
      <c r="J360" s="9">
        <f>VLOOKUP($A360,'dump '!$A:$AF,15,FALSE)</f>
        <v>1</v>
      </c>
      <c r="K360" s="9" t="str">
        <f>VLOOKUP($A360,'dump '!$A:$AF,3,FALSE)</f>
        <v>GFT</v>
      </c>
      <c r="L360" s="9" t="str">
        <f>VLOOKUP($A360,'dump '!$A:$AF,31,FALSE)</f>
        <v>VC</v>
      </c>
      <c r="M360" s="9" t="str">
        <f>VLOOKUP($A360,'containers '!$A:$AA,12,FALSE)</f>
        <v>Bovengronds</v>
      </c>
      <c r="N360" s="9">
        <f>VLOOKUP($A360,'containers '!$A:$AA,14,FALSE)</f>
        <v>20</v>
      </c>
      <c r="O360" s="9">
        <f>VLOOKUP($A360,'containers '!$A:$AA,15,FALSE)</f>
        <v>100</v>
      </c>
      <c r="P360" s="9" t="str">
        <f>VLOOKUP($A360,'containers '!$A:$AA,16,FALSE)</f>
        <v>MCBG242022</v>
      </c>
    </row>
    <row r="361" spans="1:16" x14ac:dyDescent="0.25">
      <c r="A361" s="9" t="s">
        <v>4404</v>
      </c>
      <c r="B361" s="9" t="str">
        <f>VLOOKUP(A361,'dump '!A:C,1,FALSE)</f>
        <v>GFE0235</v>
      </c>
      <c r="C361" s="9" t="str">
        <f>VLOOKUP(A361,'dump '!A:AF,2,FALSE)</f>
        <v>1381VV7002</v>
      </c>
      <c r="D361" s="9">
        <f>VLOOKUP($A361,'dump '!$A:$AF,17,FALSE)</f>
        <v>52.305875999999998</v>
      </c>
      <c r="E361" s="9">
        <f>VLOOKUP($A361,'dump '!$A:$AF,18,FALSE)</f>
        <v>5.0465</v>
      </c>
      <c r="F361" s="9" t="str">
        <f>VLOOKUP(A361,'dump '!$A:$AF,11,FALSE)</f>
        <v>Hoogstraat</v>
      </c>
      <c r="G361" s="9" t="str">
        <f>VLOOKUP($A361,'dump '!$A:$AF,12,FALSE)</f>
        <v>70</v>
      </c>
      <c r="H361" s="9" t="str">
        <f>VLOOKUP($A361,'dump '!$A:$AF,13,FALSE)</f>
        <v>1381VV</v>
      </c>
      <c r="I361" s="11" t="str">
        <f>VLOOKUP($A361,'dump '!$A:$AF,14,FALSE)</f>
        <v>Weesp</v>
      </c>
      <c r="J361" s="9">
        <f>VLOOKUP($A361,'dump '!$A:$AF,15,FALSE)</f>
        <v>1</v>
      </c>
      <c r="K361" s="9" t="str">
        <f>VLOOKUP($A361,'dump '!$A:$AF,3,FALSE)</f>
        <v>GFT</v>
      </c>
      <c r="L361" s="9" t="str">
        <f>VLOOKUP($A361,'dump '!$A:$AF,31,FALSE)</f>
        <v>VC</v>
      </c>
      <c r="M361" s="9" t="str">
        <f>VLOOKUP($A361,'containers '!$A:$AA,12,FALSE)</f>
        <v>Bovengronds</v>
      </c>
      <c r="N361" s="9">
        <f>VLOOKUP($A361,'containers '!$A:$AA,14,FALSE)</f>
        <v>20</v>
      </c>
      <c r="O361" s="9">
        <f>VLOOKUP($A361,'containers '!$A:$AA,15,FALSE)</f>
        <v>100</v>
      </c>
      <c r="P361" s="9" t="str">
        <f>VLOOKUP($A361,'containers '!$A:$AA,16,FALSE)</f>
        <v>MCBG242022</v>
      </c>
    </row>
    <row r="362" spans="1:16" x14ac:dyDescent="0.25">
      <c r="A362" s="9" t="s">
        <v>4028</v>
      </c>
      <c r="B362" s="9" t="str">
        <f>VLOOKUP(A362,'dump '!A:C,1,FALSE)</f>
        <v>GFE0236</v>
      </c>
      <c r="C362" s="9" t="str">
        <f>VLOOKUP(A362,'dump '!A:AF,2,FALSE)</f>
        <v>1411HN204</v>
      </c>
      <c r="D362" s="9">
        <f>VLOOKUP($A362,'dump '!$A:$AF,17,FALSE)</f>
        <v>52.287766599999998</v>
      </c>
      <c r="E362" s="9">
        <f>VLOOKUP($A362,'dump '!$A:$AF,18,FALSE)</f>
        <v>5.1750157999999997</v>
      </c>
      <c r="F362" s="9" t="str">
        <f>VLOOKUP(A362,'dump '!$A:$AF,11,FALSE)</f>
        <v>Chopinlaan</v>
      </c>
      <c r="G362" s="9" t="str">
        <f>VLOOKUP($A362,'dump '!$A:$AF,12,FALSE)</f>
        <v>2A 1</v>
      </c>
      <c r="H362" s="9" t="str">
        <f>VLOOKUP($A362,'dump '!$A:$AF,13,FALSE)</f>
        <v>1411HN</v>
      </c>
      <c r="I362" s="11" t="str">
        <f>VLOOKUP($A362,'dump '!$A:$AF,14,FALSE)</f>
        <v>Naarden</v>
      </c>
      <c r="J362" s="9">
        <f>VLOOKUP($A362,'dump '!$A:$AF,15,FALSE)</f>
        <v>1</v>
      </c>
      <c r="K362" s="9" t="str">
        <f>VLOOKUP($A362,'dump '!$A:$AF,3,FALSE)</f>
        <v>GFT</v>
      </c>
      <c r="L362" s="9" t="str">
        <f>VLOOKUP($A362,'dump '!$A:$AF,31,FALSE)</f>
        <v>VC</v>
      </c>
      <c r="M362" s="9" t="str">
        <f>VLOOKUP($A362,'containers '!$A:$AA,12,FALSE)</f>
        <v>Bovengronds</v>
      </c>
      <c r="N362" s="9">
        <f>VLOOKUP($A362,'containers '!$A:$AA,14,FALSE)</f>
        <v>20</v>
      </c>
      <c r="O362" s="9">
        <f>VLOOKUP($A362,'containers '!$A:$AA,15,FALSE)</f>
        <v>100</v>
      </c>
      <c r="P362" s="9" t="str">
        <f>VLOOKUP($A362,'containers '!$A:$AA,16,FALSE)</f>
        <v>MCBG242022</v>
      </c>
    </row>
    <row r="363" spans="1:16" x14ac:dyDescent="0.25">
      <c r="A363" s="9" t="s">
        <v>4392</v>
      </c>
      <c r="B363" s="9" t="str">
        <f>VLOOKUP(A363,'dump '!A:C,1,FALSE)</f>
        <v>GFE0237</v>
      </c>
      <c r="C363" s="9" t="str">
        <f>VLOOKUP(A363,'dump '!A:AF,2,FALSE)</f>
        <v>1411HH9204</v>
      </c>
      <c r="D363" s="9">
        <f>VLOOKUP($A363,'dump '!$A:$AF,17,FALSE)</f>
        <v>52.287438299999998</v>
      </c>
      <c r="E363" s="9">
        <f>VLOOKUP($A363,'dump '!$A:$AF,18,FALSE)</f>
        <v>5.1736979999999999</v>
      </c>
      <c r="F363" s="9" t="str">
        <f>VLOOKUP(A363,'dump '!$A:$AF,11,FALSE)</f>
        <v>Amersfoortsestraatweg</v>
      </c>
      <c r="G363" s="9" t="str">
        <f>VLOOKUP($A363,'dump '!$A:$AF,12,FALSE)</f>
        <v>92A 1</v>
      </c>
      <c r="H363" s="9" t="str">
        <f>VLOOKUP($A363,'dump '!$A:$AF,13,FALSE)</f>
        <v>1411HH</v>
      </c>
      <c r="I363" s="11" t="str">
        <f>VLOOKUP($A363,'dump '!$A:$AF,14,FALSE)</f>
        <v>Naarden</v>
      </c>
      <c r="J363" s="9">
        <f>VLOOKUP($A363,'dump '!$A:$AF,15,FALSE)</f>
        <v>1</v>
      </c>
      <c r="K363" s="9" t="str">
        <f>VLOOKUP($A363,'dump '!$A:$AF,3,FALSE)</f>
        <v>GFT</v>
      </c>
      <c r="L363" s="9" t="str">
        <f>VLOOKUP($A363,'dump '!$A:$AF,31,FALSE)</f>
        <v>VC</v>
      </c>
      <c r="M363" s="9" t="str">
        <f>VLOOKUP($A363,'containers '!$A:$AA,12,FALSE)</f>
        <v>Bovengronds</v>
      </c>
      <c r="N363" s="9">
        <f>VLOOKUP($A363,'containers '!$A:$AA,14,FALSE)</f>
        <v>20</v>
      </c>
      <c r="O363" s="9">
        <f>VLOOKUP($A363,'containers '!$A:$AA,15,FALSE)</f>
        <v>100</v>
      </c>
      <c r="P363" s="9" t="str">
        <f>VLOOKUP($A363,'containers '!$A:$AA,16,FALSE)</f>
        <v>MCBG242022</v>
      </c>
    </row>
    <row r="364" spans="1:16" x14ac:dyDescent="0.25">
      <c r="A364" s="9" t="s">
        <v>4194</v>
      </c>
      <c r="B364" s="9" t="str">
        <f>VLOOKUP(A364,'dump '!A:C,1,FALSE)</f>
        <v>GFE0238</v>
      </c>
      <c r="C364" s="9" t="str">
        <f>VLOOKUP(A364,'dump '!A:AF,2,FALSE)</f>
        <v>1231PD2104</v>
      </c>
      <c r="D364" s="9">
        <f>VLOOKUP($A364,'dump '!$A:$AF,17,FALSE)</f>
        <v>52.200482000000001</v>
      </c>
      <c r="E364" s="9">
        <f>VLOOKUP($A364,'dump '!$A:$AF,18,FALSE)</f>
        <v>5.0626389999999999</v>
      </c>
      <c r="F364" s="9" t="str">
        <f>VLOOKUP(A364,'dump '!$A:$AF,11,FALSE)</f>
        <v>Veendijk</v>
      </c>
      <c r="G364" s="9" t="str">
        <f>VLOOKUP($A364,'dump '!$A:$AF,12,FALSE)</f>
        <v>21B</v>
      </c>
      <c r="H364" s="9" t="str">
        <f>VLOOKUP($A364,'dump '!$A:$AF,13,FALSE)</f>
        <v>1231PD</v>
      </c>
      <c r="I364" s="11" t="str">
        <f>VLOOKUP($A364,'dump '!$A:$AF,14,FALSE)</f>
        <v>Loosdrecht</v>
      </c>
      <c r="J364" s="9">
        <f>VLOOKUP($A364,'dump '!$A:$AF,15,FALSE)</f>
        <v>1</v>
      </c>
      <c r="K364" s="9" t="str">
        <f>VLOOKUP($A364,'dump '!$A:$AF,3,FALSE)</f>
        <v>GFT</v>
      </c>
      <c r="L364" s="9" t="str">
        <f>VLOOKUP($A364,'dump '!$A:$AF,31,FALSE)</f>
        <v>VC</v>
      </c>
      <c r="M364" s="9" t="str">
        <f>VLOOKUP($A364,'containers '!$A:$AA,12,FALSE)</f>
        <v>Bovengronds</v>
      </c>
      <c r="N364" s="9">
        <f>VLOOKUP($A364,'containers '!$A:$AA,14,FALSE)</f>
        <v>20</v>
      </c>
      <c r="O364" s="9">
        <f>VLOOKUP($A364,'containers '!$A:$AA,15,FALSE)</f>
        <v>100</v>
      </c>
      <c r="P364" s="9" t="str">
        <f>VLOOKUP($A364,'containers '!$A:$AA,16,FALSE)</f>
        <v>MCBG242022</v>
      </c>
    </row>
    <row r="365" spans="1:16" x14ac:dyDescent="0.25">
      <c r="A365" s="9" t="s">
        <v>4293</v>
      </c>
      <c r="B365" s="9" t="str">
        <f>VLOOKUP(A365,'dump '!A:C,1,FALSE)</f>
        <v>GFE0239</v>
      </c>
      <c r="C365" s="9" t="str">
        <f>VLOOKUP(A365,'dump '!A:AF,2,FALSE)</f>
        <v>1404JK1303</v>
      </c>
      <c r="D365" s="9">
        <f>VLOOKUP($A365,'dump '!$A:$AF,17,FALSE)</f>
        <v>52.271465999999997</v>
      </c>
      <c r="E365" s="9">
        <f>VLOOKUP($A365,'dump '!$A:$AF,18,FALSE)</f>
        <v>5.1639499999999998</v>
      </c>
      <c r="F365" s="9" t="str">
        <f>VLOOKUP(A365,'dump '!$A:$AF,11,FALSE)</f>
        <v>Prinsenstraat</v>
      </c>
      <c r="G365" s="9" t="str">
        <f>VLOOKUP($A365,'dump '!$A:$AF,12,FALSE)</f>
        <v>13A</v>
      </c>
      <c r="H365" s="9" t="str">
        <f>VLOOKUP($A365,'dump '!$A:$AF,13,FALSE)</f>
        <v>1404JK</v>
      </c>
      <c r="I365" s="11" t="str">
        <f>VLOOKUP($A365,'dump '!$A:$AF,14,FALSE)</f>
        <v>Bussum</v>
      </c>
      <c r="J365" s="9">
        <f>VLOOKUP($A365,'dump '!$A:$AF,15,FALSE)</f>
        <v>1</v>
      </c>
      <c r="K365" s="9" t="str">
        <f>VLOOKUP($A365,'dump '!$A:$AF,3,FALSE)</f>
        <v>GFT</v>
      </c>
      <c r="L365" s="9" t="str">
        <f>VLOOKUP($A365,'dump '!$A:$AF,31,FALSE)</f>
        <v>VC</v>
      </c>
      <c r="M365" s="9" t="str">
        <f>VLOOKUP($A365,'containers '!$A:$AA,12,FALSE)</f>
        <v>Bovengronds</v>
      </c>
      <c r="N365" s="9">
        <f>VLOOKUP($A365,'containers '!$A:$AA,14,FALSE)</f>
        <v>20</v>
      </c>
      <c r="O365" s="9">
        <f>VLOOKUP($A365,'containers '!$A:$AA,15,FALSE)</f>
        <v>100</v>
      </c>
      <c r="P365" s="9" t="str">
        <f>VLOOKUP($A365,'containers '!$A:$AA,16,FALSE)</f>
        <v>MCBG242022</v>
      </c>
    </row>
    <row r="366" spans="1:16" x14ac:dyDescent="0.25">
      <c r="A366" s="9" t="s">
        <v>4578</v>
      </c>
      <c r="B366" s="9" t="str">
        <f>VLOOKUP(A366,'dump '!A:C,1,FALSE)</f>
        <v>GFE0240</v>
      </c>
      <c r="C366" s="9" t="str">
        <f>VLOOKUP(A366,'dump '!A:AF,2,FALSE)</f>
        <v>1271CS17203</v>
      </c>
      <c r="D366" s="9">
        <f>VLOOKUP($A366,'dump '!$A:$AF,17,FALSE)</f>
        <v>52.309127099999998</v>
      </c>
      <c r="E366" s="9">
        <f>VLOOKUP($A366,'dump '!$A:$AF,18,FALSE)</f>
        <v>5.2507520000000003</v>
      </c>
      <c r="F366" s="9" t="str">
        <f>VLOOKUP(A366,'dump '!$A:$AF,11,FALSE)</f>
        <v>Golfstroom</v>
      </c>
      <c r="G366" s="9" t="str">
        <f>VLOOKUP($A366,'dump '!$A:$AF,12,FALSE)</f>
        <v>172</v>
      </c>
      <c r="H366" s="9" t="str">
        <f>VLOOKUP($A366,'dump '!$A:$AF,13,FALSE)</f>
        <v>1271CS</v>
      </c>
      <c r="I366" s="11" t="str">
        <f>VLOOKUP($A366,'dump '!$A:$AF,14,FALSE)</f>
        <v>Huizen</v>
      </c>
      <c r="J366" s="9">
        <f>VLOOKUP($A366,'dump '!$A:$AF,15,FALSE)</f>
        <v>1</v>
      </c>
      <c r="K366" s="9" t="str">
        <f>VLOOKUP($A366,'dump '!$A:$AF,3,FALSE)</f>
        <v>GFT</v>
      </c>
      <c r="L366" s="9" t="str">
        <f>VLOOKUP($A366,'dump '!$A:$AF,31,FALSE)</f>
        <v>VC</v>
      </c>
      <c r="M366" s="9" t="str">
        <f>VLOOKUP($A366,'containers '!$A:$AA,12,FALSE)</f>
        <v>Bovengronds</v>
      </c>
      <c r="N366" s="9">
        <f>VLOOKUP($A366,'containers '!$A:$AA,14,FALSE)</f>
        <v>20</v>
      </c>
      <c r="O366" s="9">
        <f>VLOOKUP($A366,'containers '!$A:$AA,15,FALSE)</f>
        <v>100</v>
      </c>
      <c r="P366" s="9" t="str">
        <f>VLOOKUP($A366,'containers '!$A:$AA,16,FALSE)</f>
        <v>MCBG242022</v>
      </c>
    </row>
    <row r="367" spans="1:16" x14ac:dyDescent="0.25">
      <c r="A367" s="9" t="s">
        <v>4461</v>
      </c>
      <c r="B367" s="9" t="str">
        <f>VLOOKUP(A367,'dump '!A:C,1,FALSE)</f>
        <v>GFE0241</v>
      </c>
      <c r="C367" s="9" t="str">
        <f>VLOOKUP(A367,'dump '!A:AF,2,FALSE)</f>
        <v>1271CP5603</v>
      </c>
      <c r="D367" s="9">
        <f>VLOOKUP($A367,'dump '!$A:$AF,17,FALSE)</f>
        <v>52.309313099999997</v>
      </c>
      <c r="E367" s="9">
        <f>VLOOKUP($A367,'dump '!$A:$AF,18,FALSE)</f>
        <v>5.2486857999999996</v>
      </c>
      <c r="F367" s="9" t="str">
        <f>VLOOKUP(A367,'dump '!$A:$AF,11,FALSE)</f>
        <v>Golfstroom</v>
      </c>
      <c r="G367" s="9" t="str">
        <f>VLOOKUP($A367,'dump '!$A:$AF,12,FALSE)</f>
        <v>56</v>
      </c>
      <c r="H367" s="9" t="str">
        <f>VLOOKUP($A367,'dump '!$A:$AF,13,FALSE)</f>
        <v>1271CP</v>
      </c>
      <c r="I367" s="11" t="str">
        <f>VLOOKUP($A367,'dump '!$A:$AF,14,FALSE)</f>
        <v>Huizen</v>
      </c>
      <c r="J367" s="9">
        <f>VLOOKUP($A367,'dump '!$A:$AF,15,FALSE)</f>
        <v>1</v>
      </c>
      <c r="K367" s="9" t="str">
        <f>VLOOKUP($A367,'dump '!$A:$AF,3,FALSE)</f>
        <v>GFT</v>
      </c>
      <c r="L367" s="9" t="str">
        <f>VLOOKUP($A367,'dump '!$A:$AF,31,FALSE)</f>
        <v>VC</v>
      </c>
      <c r="M367" s="9" t="str">
        <f>VLOOKUP($A367,'containers '!$A:$AA,12,FALSE)</f>
        <v>Bovengronds</v>
      </c>
      <c r="N367" s="9">
        <f>VLOOKUP($A367,'containers '!$A:$AA,14,FALSE)</f>
        <v>20</v>
      </c>
      <c r="O367" s="9">
        <f>VLOOKUP($A367,'containers '!$A:$AA,15,FALSE)</f>
        <v>100</v>
      </c>
      <c r="P367" s="9" t="str">
        <f>VLOOKUP($A367,'containers '!$A:$AA,16,FALSE)</f>
        <v>MCBG242022</v>
      </c>
    </row>
    <row r="368" spans="1:16" x14ac:dyDescent="0.25">
      <c r="A368" s="9" t="s">
        <v>4018</v>
      </c>
      <c r="B368" s="9" t="str">
        <f>VLOOKUP(A368,'dump '!A:C,1,FALSE)</f>
        <v>GFE0242</v>
      </c>
      <c r="C368" s="9" t="str">
        <f>VLOOKUP(A368,'dump '!A:AF,2,FALSE)</f>
        <v>1222EL2604</v>
      </c>
      <c r="D368" s="9">
        <f>VLOOKUP($A368,'dump '!$A:$AF,17,FALSE)</f>
        <v>52.239029000000002</v>
      </c>
      <c r="E368" s="9">
        <f>VLOOKUP($A368,'dump '!$A:$AF,18,FALSE)</f>
        <v>5.1750499999999997</v>
      </c>
      <c r="F368" s="9" t="str">
        <f>VLOOKUP(A368,'dump '!$A:$AF,11,FALSE)</f>
        <v>Bonnikestraat</v>
      </c>
      <c r="G368" s="9" t="str">
        <f>VLOOKUP($A368,'dump '!$A:$AF,12,FALSE)</f>
        <v>26</v>
      </c>
      <c r="H368" s="9" t="str">
        <f>VLOOKUP($A368,'dump '!$A:$AF,13,FALSE)</f>
        <v>1222EL</v>
      </c>
      <c r="I368" s="11" t="str">
        <f>VLOOKUP($A368,'dump '!$A:$AF,14,FALSE)</f>
        <v>Hilversum</v>
      </c>
      <c r="J368" s="9">
        <f>VLOOKUP($A368,'dump '!$A:$AF,15,FALSE)</f>
        <v>1</v>
      </c>
      <c r="K368" s="9" t="str">
        <f>VLOOKUP($A368,'dump '!$A:$AF,3,FALSE)</f>
        <v>GFT</v>
      </c>
      <c r="L368" s="9" t="str">
        <f>VLOOKUP($A368,'dump '!$A:$AF,31,FALSE)</f>
        <v>VC</v>
      </c>
      <c r="M368" s="9" t="str">
        <f>VLOOKUP($A368,'containers '!$A:$AA,12,FALSE)</f>
        <v>Bovengronds</v>
      </c>
      <c r="N368" s="9">
        <f>VLOOKUP($A368,'containers '!$A:$AA,14,FALSE)</f>
        <v>20</v>
      </c>
      <c r="O368" s="9">
        <f>VLOOKUP($A368,'containers '!$A:$AA,15,FALSE)</f>
        <v>100</v>
      </c>
      <c r="P368" s="9" t="str">
        <f>VLOOKUP($A368,'containers '!$A:$AA,16,FALSE)</f>
        <v>MCBG242022</v>
      </c>
    </row>
    <row r="369" spans="1:16" x14ac:dyDescent="0.25">
      <c r="A369" s="9" t="s">
        <v>4465</v>
      </c>
      <c r="B369" s="9" t="str">
        <f>VLOOKUP(A369,'dump '!A:C,1,FALSE)</f>
        <v>GFE0243</v>
      </c>
      <c r="C369" s="9" t="str">
        <f>VLOOKUP(A369,'dump '!A:AF,2,FALSE)</f>
        <v>1222LH5202</v>
      </c>
      <c r="D369" s="9">
        <f>VLOOKUP($A369,'dump '!$A:$AF,17,FALSE)</f>
        <v>52.236420000000003</v>
      </c>
      <c r="E369" s="9">
        <f>VLOOKUP($A369,'dump '!$A:$AF,18,FALSE)</f>
        <v>5.1845119999999998</v>
      </c>
      <c r="F369" s="9" t="str">
        <f>VLOOKUP(A369,'dump '!$A:$AF,11,FALSE)</f>
        <v>Lieven de Keylaan</v>
      </c>
      <c r="G369" s="9" t="str">
        <f>VLOOKUP($A369,'dump '!$A:$AF,12,FALSE)</f>
        <v>52</v>
      </c>
      <c r="H369" s="9" t="str">
        <f>VLOOKUP($A369,'dump '!$A:$AF,13,FALSE)</f>
        <v>1222LH</v>
      </c>
      <c r="I369" s="11" t="str">
        <f>VLOOKUP($A369,'dump '!$A:$AF,14,FALSE)</f>
        <v>Hilversum</v>
      </c>
      <c r="J369" s="9">
        <f>VLOOKUP($A369,'dump '!$A:$AF,15,FALSE)</f>
        <v>1</v>
      </c>
      <c r="K369" s="9" t="str">
        <f>VLOOKUP($A369,'dump '!$A:$AF,3,FALSE)</f>
        <v>GFT</v>
      </c>
      <c r="L369" s="9" t="str">
        <f>VLOOKUP($A369,'dump '!$A:$AF,31,FALSE)</f>
        <v>VC</v>
      </c>
      <c r="M369" s="9" t="str">
        <f>VLOOKUP($A369,'containers '!$A:$AA,12,FALSE)</f>
        <v>Bovengronds</v>
      </c>
      <c r="N369" s="9">
        <f>VLOOKUP($A369,'containers '!$A:$AA,14,FALSE)</f>
        <v>20</v>
      </c>
      <c r="O369" s="9">
        <f>VLOOKUP($A369,'containers '!$A:$AA,15,FALSE)</f>
        <v>100</v>
      </c>
      <c r="P369" s="9" t="str">
        <f>VLOOKUP($A369,'containers '!$A:$AA,16,FALSE)</f>
        <v>MCBG242022</v>
      </c>
    </row>
    <row r="370" spans="1:16" x14ac:dyDescent="0.25">
      <c r="A370" s="9" t="s">
        <v>4283</v>
      </c>
      <c r="B370" s="9" t="str">
        <f>VLOOKUP(A370,'dump '!A:C,1,FALSE)</f>
        <v>GFE0244</v>
      </c>
      <c r="C370" s="9" t="str">
        <f>VLOOKUP(A370,'dump '!A:AF,2,FALSE)</f>
        <v>1223KB1203</v>
      </c>
      <c r="D370" s="9">
        <f>VLOOKUP($A370,'dump '!$A:$AF,17,FALSE)</f>
        <v>52.2346329998256</v>
      </c>
      <c r="E370" s="9">
        <f>VLOOKUP($A370,'dump '!$A:$AF,18,FALSE)</f>
        <v>5.1984299997801102</v>
      </c>
      <c r="F370" s="9" t="str">
        <f>VLOOKUP(A370,'dump '!$A:$AF,11,FALSE)</f>
        <v>Baerbergen</v>
      </c>
      <c r="G370" s="9" t="str">
        <f>VLOOKUP($A370,'dump '!$A:$AF,12,FALSE)</f>
        <v>12</v>
      </c>
      <c r="H370" s="9" t="str">
        <f>VLOOKUP($A370,'dump '!$A:$AF,13,FALSE)</f>
        <v>1223KB</v>
      </c>
      <c r="I370" s="11" t="str">
        <f>VLOOKUP($A370,'dump '!$A:$AF,14,FALSE)</f>
        <v>Hilversum</v>
      </c>
      <c r="J370" s="9">
        <f>VLOOKUP($A370,'dump '!$A:$AF,15,FALSE)</f>
        <v>1</v>
      </c>
      <c r="K370" s="9" t="str">
        <f>VLOOKUP($A370,'dump '!$A:$AF,3,FALSE)</f>
        <v>GFT</v>
      </c>
      <c r="L370" s="9" t="str">
        <f>VLOOKUP($A370,'dump '!$A:$AF,31,FALSE)</f>
        <v>VC</v>
      </c>
      <c r="M370" s="9" t="str">
        <f>VLOOKUP($A370,'containers '!$A:$AA,12,FALSE)</f>
        <v>Bovengronds</v>
      </c>
      <c r="N370" s="9">
        <f>VLOOKUP($A370,'containers '!$A:$AA,14,FALSE)</f>
        <v>20</v>
      </c>
      <c r="O370" s="9">
        <f>VLOOKUP($A370,'containers '!$A:$AA,15,FALSE)</f>
        <v>100</v>
      </c>
      <c r="P370" s="9" t="str">
        <f>VLOOKUP($A370,'containers '!$A:$AA,16,FALSE)</f>
        <v>MCBG242022</v>
      </c>
    </row>
    <row r="371" spans="1:16" x14ac:dyDescent="0.25">
      <c r="A371" s="9" t="s">
        <v>5016</v>
      </c>
      <c r="B371" s="9" t="str">
        <f>VLOOKUP(A371,'dump '!A:C,1,FALSE)</f>
        <v>GFE0245</v>
      </c>
      <c r="C371" s="9" t="str">
        <f>VLOOKUP(A371,'dump '!A:AF,2,FALSE)</f>
        <v>1404GJ32501</v>
      </c>
      <c r="D371" s="9">
        <f>VLOOKUP($A371,'dump '!$A:$AF,17,FALSE)</f>
        <v>52.267899999999997</v>
      </c>
      <c r="E371" s="9">
        <f>VLOOKUP($A371,'dump '!$A:$AF,18,FALSE)</f>
        <v>5.1631470000000004</v>
      </c>
      <c r="F371" s="9" t="str">
        <f>VLOOKUP(A371,'dump '!$A:$AF,11,FALSE)</f>
        <v>Brinklaan</v>
      </c>
      <c r="G371" s="9" t="str">
        <f>VLOOKUP($A371,'dump '!$A:$AF,12,FALSE)</f>
        <v>325</v>
      </c>
      <c r="H371" s="9" t="str">
        <f>VLOOKUP($A371,'dump '!$A:$AF,13,FALSE)</f>
        <v>1404GJ</v>
      </c>
      <c r="I371" s="11" t="str">
        <f>VLOOKUP($A371,'dump '!$A:$AF,14,FALSE)</f>
        <v>Bussum</v>
      </c>
      <c r="J371" s="9">
        <f>VLOOKUP($A371,'dump '!$A:$AF,15,FALSE)</f>
        <v>1</v>
      </c>
      <c r="K371" s="9" t="str">
        <f>VLOOKUP($A371,'dump '!$A:$AF,3,FALSE)</f>
        <v>GFT</v>
      </c>
      <c r="L371" s="9" t="str">
        <f>VLOOKUP($A371,'dump '!$A:$AF,31,FALSE)</f>
        <v>VC</v>
      </c>
      <c r="M371" s="9" t="str">
        <f>VLOOKUP($A371,'containers '!$A:$AA,12,FALSE)</f>
        <v>Bovengronds</v>
      </c>
      <c r="N371" s="9">
        <f>VLOOKUP($A371,'containers '!$A:$AA,14,FALSE)</f>
        <v>20</v>
      </c>
      <c r="O371" s="9">
        <f>VLOOKUP($A371,'containers '!$A:$AA,15,FALSE)</f>
        <v>100</v>
      </c>
      <c r="P371" s="9" t="str">
        <f>VLOOKUP($A371,'containers '!$A:$AA,16,FALSE)</f>
        <v>MCBG242022</v>
      </c>
    </row>
    <row r="372" spans="1:16" x14ac:dyDescent="0.25">
      <c r="A372" s="9" t="s">
        <v>4204</v>
      </c>
      <c r="B372" s="9" t="str">
        <f>VLOOKUP(A372,'dump '!A:C,1,FALSE)</f>
        <v>GFE0246</v>
      </c>
      <c r="C372" s="9" t="str">
        <f>VLOOKUP(A372,'dump '!A:AF,2,FALSE)</f>
        <v>1218CC5104</v>
      </c>
      <c r="D372" s="9">
        <f>VLOOKUP($A372,'dump '!$A:$AF,17,FALSE)</f>
        <v>52.271953000000003</v>
      </c>
      <c r="E372" s="9">
        <f>VLOOKUP($A372,'dump '!$A:$AF,18,FALSE)</f>
        <v>5.1378079999999997</v>
      </c>
      <c r="F372" s="9" t="str">
        <f>VLOOKUP(A372,'dump '!$A:$AF,11,FALSE)</f>
        <v>Noordermeent</v>
      </c>
      <c r="G372" s="9" t="str">
        <f>VLOOKUP($A372,'dump '!$A:$AF,12,FALSE)</f>
        <v>51</v>
      </c>
      <c r="H372" s="9" t="str">
        <f>VLOOKUP($A372,'dump '!$A:$AF,13,FALSE)</f>
        <v>1218CC</v>
      </c>
      <c r="I372" s="11" t="str">
        <f>VLOOKUP($A372,'dump '!$A:$AF,14,FALSE)</f>
        <v>Hilversum</v>
      </c>
      <c r="J372" s="9">
        <f>VLOOKUP($A372,'dump '!$A:$AF,15,FALSE)</f>
        <v>1</v>
      </c>
      <c r="K372" s="9" t="str">
        <f>VLOOKUP($A372,'dump '!$A:$AF,3,FALSE)</f>
        <v>GFT</v>
      </c>
      <c r="L372" s="9" t="str">
        <f>VLOOKUP($A372,'dump '!$A:$AF,31,FALSE)</f>
        <v>VC</v>
      </c>
      <c r="M372" s="9" t="str">
        <f>VLOOKUP($A372,'containers '!$A:$AA,12,FALSE)</f>
        <v>Bovengronds</v>
      </c>
      <c r="N372" s="9">
        <f>VLOOKUP($A372,'containers '!$A:$AA,14,FALSE)</f>
        <v>20</v>
      </c>
      <c r="O372" s="9">
        <f>VLOOKUP($A372,'containers '!$A:$AA,15,FALSE)</f>
        <v>100</v>
      </c>
      <c r="P372" s="9" t="str">
        <f>VLOOKUP($A372,'containers '!$A:$AA,16,FALSE)</f>
        <v>MCBG242022</v>
      </c>
    </row>
    <row r="373" spans="1:16" x14ac:dyDescent="0.25">
      <c r="A373" s="9" t="s">
        <v>4016</v>
      </c>
      <c r="B373" s="9" t="str">
        <f>VLOOKUP(A373,'dump '!A:C,1,FALSE)</f>
        <v>GFE0247</v>
      </c>
      <c r="C373" s="9" t="str">
        <f>VLOOKUP(A373,'dump '!A:AF,2,FALSE)</f>
        <v>1221CK8303</v>
      </c>
      <c r="D373" s="9">
        <f>VLOOKUP($A373,'dump '!$A:$AF,17,FALSE)</f>
        <v>52.228826599999998</v>
      </c>
      <c r="E373" s="9">
        <f>VLOOKUP($A373,'dump '!$A:$AF,18,FALSE)</f>
        <v>5.1848634999999996</v>
      </c>
      <c r="F373" s="9" t="str">
        <f>VLOOKUP(A373,'dump '!$A:$AF,11,FALSE)</f>
        <v>Larenseweg</v>
      </c>
      <c r="G373" s="9" t="str">
        <f>VLOOKUP($A373,'dump '!$A:$AF,12,FALSE)</f>
        <v>83A</v>
      </c>
      <c r="H373" s="9" t="str">
        <f>VLOOKUP($A373,'dump '!$A:$AF,13,FALSE)</f>
        <v>1221CK</v>
      </c>
      <c r="I373" s="11" t="str">
        <f>VLOOKUP($A373,'dump '!$A:$AF,14,FALSE)</f>
        <v>Hilversum</v>
      </c>
      <c r="J373" s="9">
        <f>VLOOKUP($A373,'dump '!$A:$AF,15,FALSE)</f>
        <v>1</v>
      </c>
      <c r="K373" s="9" t="str">
        <f>VLOOKUP($A373,'dump '!$A:$AF,3,FALSE)</f>
        <v>GFT</v>
      </c>
      <c r="L373" s="9" t="str">
        <f>VLOOKUP($A373,'dump '!$A:$AF,31,FALSE)</f>
        <v>VC</v>
      </c>
      <c r="M373" s="9" t="str">
        <f>VLOOKUP($A373,'containers '!$A:$AA,12,FALSE)</f>
        <v>Bovengronds</v>
      </c>
      <c r="N373" s="9">
        <f>VLOOKUP($A373,'containers '!$A:$AA,14,FALSE)</f>
        <v>20</v>
      </c>
      <c r="O373" s="9">
        <f>VLOOKUP($A373,'containers '!$A:$AA,15,FALSE)</f>
        <v>100</v>
      </c>
      <c r="P373" s="9" t="str">
        <f>VLOOKUP($A373,'containers '!$A:$AA,16,FALSE)</f>
        <v>MCBG242022</v>
      </c>
    </row>
    <row r="374" spans="1:16" x14ac:dyDescent="0.25">
      <c r="A374" s="9" t="s">
        <v>4239</v>
      </c>
      <c r="B374" s="9" t="str">
        <f>VLOOKUP(A374,'dump '!A:C,1,FALSE)</f>
        <v>GFE0248</v>
      </c>
      <c r="C374" s="9" t="str">
        <f>VLOOKUP(A374,'dump '!A:AF,2,FALSE)</f>
        <v>1221DH7203</v>
      </c>
      <c r="D374" s="9">
        <f>VLOOKUP($A374,'dump '!$A:$AF,17,FALSE)</f>
        <v>52.228667999999999</v>
      </c>
      <c r="E374" s="9">
        <f>VLOOKUP($A374,'dump '!$A:$AF,18,FALSE)</f>
        <v>5.1836498000000004</v>
      </c>
      <c r="F374" s="9" t="str">
        <f>VLOOKUP(A374,'dump '!$A:$AF,11,FALSE)</f>
        <v>Swammerdamstraat</v>
      </c>
      <c r="G374" s="9" t="str">
        <f>VLOOKUP($A374,'dump '!$A:$AF,12,FALSE)</f>
        <v>72</v>
      </c>
      <c r="H374" s="9" t="str">
        <f>VLOOKUP($A374,'dump '!$A:$AF,13,FALSE)</f>
        <v>1221DH</v>
      </c>
      <c r="I374" s="11" t="str">
        <f>VLOOKUP($A374,'dump '!$A:$AF,14,FALSE)</f>
        <v>Hilversum</v>
      </c>
      <c r="J374" s="9">
        <f>VLOOKUP($A374,'dump '!$A:$AF,15,FALSE)</f>
        <v>1</v>
      </c>
      <c r="K374" s="9" t="str">
        <f>VLOOKUP($A374,'dump '!$A:$AF,3,FALSE)</f>
        <v>GFT</v>
      </c>
      <c r="L374" s="9" t="str">
        <f>VLOOKUP($A374,'dump '!$A:$AF,31,FALSE)</f>
        <v>VC</v>
      </c>
      <c r="M374" s="9" t="str">
        <f>VLOOKUP($A374,'containers '!$A:$AA,12,FALSE)</f>
        <v>Bovengronds</v>
      </c>
      <c r="N374" s="9">
        <f>VLOOKUP($A374,'containers '!$A:$AA,14,FALSE)</f>
        <v>20</v>
      </c>
      <c r="O374" s="9">
        <f>VLOOKUP($A374,'containers '!$A:$AA,15,FALSE)</f>
        <v>100</v>
      </c>
      <c r="P374" s="9" t="str">
        <f>VLOOKUP($A374,'containers '!$A:$AA,16,FALSE)</f>
        <v>MCBG242022</v>
      </c>
    </row>
    <row r="375" spans="1:16" x14ac:dyDescent="0.25">
      <c r="A375" s="9" t="s">
        <v>4289</v>
      </c>
      <c r="B375" s="9" t="str">
        <f>VLOOKUP(A375,'dump '!A:C,1,FALSE)</f>
        <v>GFE0249</v>
      </c>
      <c r="C375" s="9" t="str">
        <f>VLOOKUP(A375,'dump '!A:AF,2,FALSE)</f>
        <v>1221DG3803</v>
      </c>
      <c r="D375" s="9">
        <f>VLOOKUP($A375,'dump '!$A:$AF,17,FALSE)</f>
        <v>52.228411000000001</v>
      </c>
      <c r="E375" s="9">
        <f>VLOOKUP($A375,'dump '!$A:$AF,18,FALSE)</f>
        <v>5.1832960000000003</v>
      </c>
      <c r="F375" s="9" t="str">
        <f>VLOOKUP(A375,'dump '!$A:$AF,11,FALSE)</f>
        <v>Swammerdamstraat</v>
      </c>
      <c r="G375" s="9" t="str">
        <f>VLOOKUP($A375,'dump '!$A:$AF,12,FALSE)</f>
        <v>38</v>
      </c>
      <c r="H375" s="9" t="str">
        <f>VLOOKUP($A375,'dump '!$A:$AF,13,FALSE)</f>
        <v>1221DG</v>
      </c>
      <c r="I375" s="11" t="str">
        <f>VLOOKUP($A375,'dump '!$A:$AF,14,FALSE)</f>
        <v>Hilversum</v>
      </c>
      <c r="J375" s="9">
        <f>VLOOKUP($A375,'dump '!$A:$AF,15,FALSE)</f>
        <v>1</v>
      </c>
      <c r="K375" s="9" t="str">
        <f>VLOOKUP($A375,'dump '!$A:$AF,3,FALSE)</f>
        <v>GFT</v>
      </c>
      <c r="L375" s="9" t="str">
        <f>VLOOKUP($A375,'dump '!$A:$AF,31,FALSE)</f>
        <v>VC</v>
      </c>
      <c r="M375" s="9" t="str">
        <f>VLOOKUP($A375,'containers '!$A:$AA,12,FALSE)</f>
        <v>Bovengronds</v>
      </c>
      <c r="N375" s="9">
        <f>VLOOKUP($A375,'containers '!$A:$AA,14,FALSE)</f>
        <v>20</v>
      </c>
      <c r="O375" s="9">
        <f>VLOOKUP($A375,'containers '!$A:$AA,15,FALSE)</f>
        <v>100</v>
      </c>
      <c r="P375" s="9" t="str">
        <f>VLOOKUP($A375,'containers '!$A:$AA,16,FALSE)</f>
        <v>MCBG242022</v>
      </c>
    </row>
    <row r="376" spans="1:16" x14ac:dyDescent="0.25">
      <c r="A376" s="9" t="s">
        <v>4014</v>
      </c>
      <c r="B376" s="9" t="str">
        <f>VLOOKUP(A376,'dump '!A:C,1,FALSE)</f>
        <v>GFE0250</v>
      </c>
      <c r="C376" s="9" t="str">
        <f>VLOOKUP(A376,'dump '!A:AF,2,FALSE)</f>
        <v>1398EB7103</v>
      </c>
      <c r="D376" s="9">
        <f>VLOOKUP($A376,'dump '!$A:$AF,17,FALSE)</f>
        <v>52.236376</v>
      </c>
      <c r="E376" s="9">
        <f>VLOOKUP($A376,'dump '!$A:$AF,18,FALSE)</f>
        <v>5.0742409999999998</v>
      </c>
      <c r="F376" s="9" t="str">
        <f>VLOOKUP(A376,'dump '!$A:$AF,11,FALSE)</f>
        <v>Nooit Gedacht</v>
      </c>
      <c r="G376" s="9" t="str">
        <f>VLOOKUP($A376,'dump '!$A:$AF,12,FALSE)</f>
        <v>71</v>
      </c>
      <c r="H376" s="9" t="str">
        <f>VLOOKUP($A376,'dump '!$A:$AF,13,FALSE)</f>
        <v>1398EB</v>
      </c>
      <c r="I376" s="11" t="str">
        <f>VLOOKUP($A376,'dump '!$A:$AF,14,FALSE)</f>
        <v>Muiden</v>
      </c>
      <c r="J376" s="9">
        <f>VLOOKUP($A376,'dump '!$A:$AF,15,FALSE)</f>
        <v>1</v>
      </c>
      <c r="K376" s="9" t="str">
        <f>VLOOKUP($A376,'dump '!$A:$AF,3,FALSE)</f>
        <v>GFT</v>
      </c>
      <c r="L376" s="9" t="str">
        <f>VLOOKUP($A376,'dump '!$A:$AF,31,FALSE)</f>
        <v>VC</v>
      </c>
      <c r="M376" s="9" t="str">
        <f>VLOOKUP($A376,'containers '!$A:$AA,12,FALSE)</f>
        <v>Bovengronds</v>
      </c>
      <c r="N376" s="9">
        <f>VLOOKUP($A376,'containers '!$A:$AA,14,FALSE)</f>
        <v>20</v>
      </c>
      <c r="O376" s="9">
        <f>VLOOKUP($A376,'containers '!$A:$AA,15,FALSE)</f>
        <v>100</v>
      </c>
      <c r="P376" s="9" t="str">
        <f>VLOOKUP($A376,'containers '!$A:$AA,16,FALSE)</f>
        <v>MCBG242022</v>
      </c>
    </row>
    <row r="377" spans="1:16" x14ac:dyDescent="0.25">
      <c r="A377" s="9" t="s">
        <v>4370</v>
      </c>
      <c r="B377" s="9" t="str">
        <f>VLOOKUP(A377,'dump '!A:C,1,FALSE)</f>
        <v>GFE0251</v>
      </c>
      <c r="C377" s="9" t="str">
        <f>VLOOKUP(A377,'dump '!A:AF,2,FALSE)</f>
        <v>1221NA2703</v>
      </c>
      <c r="D377" s="9">
        <f>VLOOKUP($A377,'dump '!$A:$AF,17,FALSE)</f>
        <v>52.229635999999999</v>
      </c>
      <c r="E377" s="9">
        <f>VLOOKUP($A377,'dump '!$A:$AF,18,FALSE)</f>
        <v>5.1817859999999998</v>
      </c>
      <c r="F377" s="9" t="str">
        <f>VLOOKUP(A377,'dump '!$A:$AF,11,FALSE)</f>
        <v>Korte Noorderweg</v>
      </c>
      <c r="G377" s="9" t="str">
        <f>VLOOKUP($A377,'dump '!$A:$AF,12,FALSE)</f>
        <v>27G</v>
      </c>
      <c r="H377" s="9" t="str">
        <f>VLOOKUP($A377,'dump '!$A:$AF,13,FALSE)</f>
        <v>1221NA</v>
      </c>
      <c r="I377" s="11" t="str">
        <f>VLOOKUP($A377,'dump '!$A:$AF,14,FALSE)</f>
        <v>Hilversum</v>
      </c>
      <c r="J377" s="9">
        <f>VLOOKUP($A377,'dump '!$A:$AF,15,FALSE)</f>
        <v>1</v>
      </c>
      <c r="K377" s="9" t="str">
        <f>VLOOKUP($A377,'dump '!$A:$AF,3,FALSE)</f>
        <v>GFT</v>
      </c>
      <c r="L377" s="9" t="str">
        <f>VLOOKUP($A377,'dump '!$A:$AF,31,FALSE)</f>
        <v>VC</v>
      </c>
      <c r="M377" s="9" t="str">
        <f>VLOOKUP($A377,'containers '!$A:$AA,12,FALSE)</f>
        <v>Bovengronds</v>
      </c>
      <c r="N377" s="9">
        <f>VLOOKUP($A377,'containers '!$A:$AA,14,FALSE)</f>
        <v>20</v>
      </c>
      <c r="O377" s="9">
        <f>VLOOKUP($A377,'containers '!$A:$AA,15,FALSE)</f>
        <v>100</v>
      </c>
      <c r="P377" s="9" t="str">
        <f>VLOOKUP($A377,'containers '!$A:$AA,16,FALSE)</f>
        <v>MCBG242022</v>
      </c>
    </row>
    <row r="378" spans="1:16" x14ac:dyDescent="0.25">
      <c r="A378" s="9" t="s">
        <v>4470</v>
      </c>
      <c r="B378" s="9" t="str">
        <f>VLOOKUP(A378,'dump '!A:C,1,FALSE)</f>
        <v>GFE0252</v>
      </c>
      <c r="C378" s="9" t="str">
        <f>VLOOKUP(A378,'dump '!A:AF,2,FALSE)</f>
        <v>1222AZ76503</v>
      </c>
      <c r="D378" s="9">
        <f>VLOOKUP($A378,'dump '!$A:$AF,17,FALSE)</f>
        <v>52.244607299999998</v>
      </c>
      <c r="E378" s="9">
        <f>VLOOKUP($A378,'dump '!$A:$AF,18,FALSE)</f>
        <v>5.1726293999999999</v>
      </c>
      <c r="F378" s="9" t="str">
        <f>VLOOKUP(A378,'dump '!$A:$AF,11,FALSE)</f>
        <v>Erfgooiersstraat</v>
      </c>
      <c r="G378" s="9" t="str">
        <f>VLOOKUP($A378,'dump '!$A:$AF,12,FALSE)</f>
        <v>765</v>
      </c>
      <c r="H378" s="9" t="str">
        <f>VLOOKUP($A378,'dump '!$A:$AF,13,FALSE)</f>
        <v>1222AZ</v>
      </c>
      <c r="I378" s="11" t="str">
        <f>VLOOKUP($A378,'dump '!$A:$AF,14,FALSE)</f>
        <v>Hilversum</v>
      </c>
      <c r="J378" s="9">
        <f>VLOOKUP($A378,'dump '!$A:$AF,15,FALSE)</f>
        <v>1</v>
      </c>
      <c r="K378" s="9" t="str">
        <f>VLOOKUP($A378,'dump '!$A:$AF,3,FALSE)</f>
        <v>GFT</v>
      </c>
      <c r="L378" s="9" t="str">
        <f>VLOOKUP($A378,'dump '!$A:$AF,31,FALSE)</f>
        <v>VC</v>
      </c>
      <c r="M378" s="9" t="str">
        <f>VLOOKUP($A378,'containers '!$A:$AA,12,FALSE)</f>
        <v>Bovengronds</v>
      </c>
      <c r="N378" s="9">
        <f>VLOOKUP($A378,'containers '!$A:$AA,14,FALSE)</f>
        <v>20</v>
      </c>
      <c r="O378" s="9">
        <f>VLOOKUP($A378,'containers '!$A:$AA,15,FALSE)</f>
        <v>100</v>
      </c>
      <c r="P378" s="9" t="str">
        <f>VLOOKUP($A378,'containers '!$A:$AA,16,FALSE)</f>
        <v>MCBG242022</v>
      </c>
    </row>
    <row r="379" spans="1:16" x14ac:dyDescent="0.25">
      <c r="A379" s="9" t="s">
        <v>4497</v>
      </c>
      <c r="B379" s="9" t="str">
        <f>VLOOKUP(A379,'dump '!A:C,1,FALSE)</f>
        <v>GFE0253</v>
      </c>
      <c r="C379" s="9" t="str">
        <f>VLOOKUP(A379,'dump '!A:AF,2,FALSE)</f>
        <v>1211BA103</v>
      </c>
      <c r="D379" s="9">
        <f>VLOOKUP($A379,'dump '!$A:$AF,17,FALSE)</f>
        <v>52.227834999999999</v>
      </c>
      <c r="E379" s="9">
        <f>VLOOKUP($A379,'dump '!$A:$AF,18,FALSE)</f>
        <v>5.1771808000000004</v>
      </c>
      <c r="F379" s="9" t="str">
        <f>VLOOKUP(A379,'dump '!$A:$AF,11,FALSE)</f>
        <v>Langgewenst</v>
      </c>
      <c r="G379" s="9" t="str">
        <f>VLOOKUP($A379,'dump '!$A:$AF,12,FALSE)</f>
        <v>1</v>
      </c>
      <c r="H379" s="9" t="str">
        <f>VLOOKUP($A379,'dump '!$A:$AF,13,FALSE)</f>
        <v>1211BA</v>
      </c>
      <c r="I379" s="11" t="str">
        <f>VLOOKUP($A379,'dump '!$A:$AF,14,FALSE)</f>
        <v>Hilversum</v>
      </c>
      <c r="J379" s="9">
        <f>VLOOKUP($A379,'dump '!$A:$AF,15,FALSE)</f>
        <v>1</v>
      </c>
      <c r="K379" s="9" t="str">
        <f>VLOOKUP($A379,'dump '!$A:$AF,3,FALSE)</f>
        <v>GFT</v>
      </c>
      <c r="L379" s="9" t="str">
        <f>VLOOKUP($A379,'dump '!$A:$AF,31,FALSE)</f>
        <v>VC</v>
      </c>
      <c r="M379" s="9" t="str">
        <f>VLOOKUP($A379,'containers '!$A:$AA,12,FALSE)</f>
        <v>Bovengronds</v>
      </c>
      <c r="N379" s="9">
        <f>VLOOKUP($A379,'containers '!$A:$AA,14,FALSE)</f>
        <v>20</v>
      </c>
      <c r="O379" s="9">
        <f>VLOOKUP($A379,'containers '!$A:$AA,15,FALSE)</f>
        <v>100</v>
      </c>
      <c r="P379" s="9" t="str">
        <f>VLOOKUP($A379,'containers '!$A:$AA,16,FALSE)</f>
        <v>MCBG242022</v>
      </c>
    </row>
    <row r="380" spans="1:16" x14ac:dyDescent="0.25">
      <c r="A380" s="9" t="s">
        <v>3584</v>
      </c>
      <c r="B380" s="9" t="str">
        <f>VLOOKUP(A380,'dump '!A:C,1,FALSE)</f>
        <v>GFE0254</v>
      </c>
      <c r="C380" s="9" t="str">
        <f>VLOOKUP(A380,'dump '!A:AF,2,FALSE)</f>
        <v>1211BA2106</v>
      </c>
      <c r="D380" s="9">
        <f>VLOOKUP($A380,'dump '!$A:$AF,17,FALSE)</f>
        <v>52.228380799999996</v>
      </c>
      <c r="E380" s="9">
        <f>VLOOKUP($A380,'dump '!$A:$AF,18,FALSE)</f>
        <v>5.1779691999999997</v>
      </c>
      <c r="F380" s="9" t="str">
        <f>VLOOKUP(A380,'dump '!$A:$AF,11,FALSE)</f>
        <v>Langgewenst</v>
      </c>
      <c r="G380" s="9" t="str">
        <f>VLOOKUP($A380,'dump '!$A:$AF,12,FALSE)</f>
        <v>21</v>
      </c>
      <c r="H380" s="9" t="str">
        <f>VLOOKUP($A380,'dump '!$A:$AF,13,FALSE)</f>
        <v>1211BA</v>
      </c>
      <c r="I380" s="11" t="str">
        <f>VLOOKUP($A380,'dump '!$A:$AF,14,FALSE)</f>
        <v>Hilversum</v>
      </c>
      <c r="J380" s="9">
        <f>VLOOKUP($A380,'dump '!$A:$AF,15,FALSE)</f>
        <v>5</v>
      </c>
      <c r="K380" s="9" t="str">
        <f>VLOOKUP($A380,'dump '!$A:$AF,3,FALSE)</f>
        <v>GFT</v>
      </c>
      <c r="L380" s="9" t="str">
        <f>VLOOKUP($A380,'dump '!$A:$AF,31,FALSE)</f>
        <v>VC</v>
      </c>
      <c r="M380" s="9" t="str">
        <f>VLOOKUP($A380,'containers '!$A:$AA,12,FALSE)</f>
        <v>Bovengronds</v>
      </c>
      <c r="N380" s="9">
        <f>VLOOKUP($A380,'containers '!$A:$AA,14,FALSE)</f>
        <v>20</v>
      </c>
      <c r="O380" s="9">
        <f>VLOOKUP($A380,'containers '!$A:$AA,15,FALSE)</f>
        <v>100</v>
      </c>
      <c r="P380" s="9" t="str">
        <f>VLOOKUP($A380,'containers '!$A:$AA,16,FALSE)</f>
        <v>MCBG242022</v>
      </c>
    </row>
    <row r="381" spans="1:16" x14ac:dyDescent="0.25">
      <c r="A381" s="9" t="s">
        <v>4295</v>
      </c>
      <c r="B381" s="9" t="str">
        <f>VLOOKUP(A381,'dump '!A:C,1,FALSE)</f>
        <v>GFE0255</v>
      </c>
      <c r="C381" s="9" t="str">
        <f>VLOOKUP(A381,'dump '!A:AF,2,FALSE)</f>
        <v>1211GZ2203</v>
      </c>
      <c r="D381" s="9">
        <f>VLOOKUP($A381,'dump '!$A:$AF,17,FALSE)</f>
        <v>52.222289199999999</v>
      </c>
      <c r="E381" s="9">
        <f>VLOOKUP($A381,'dump '!$A:$AF,18,FALSE)</f>
        <v>5.1774339999999999</v>
      </c>
      <c r="F381" s="9" t="str">
        <f>VLOOKUP(A381,'dump '!$A:$AF,11,FALSE)</f>
        <v>Langestraat</v>
      </c>
      <c r="G381" s="9" t="str">
        <f>VLOOKUP($A381,'dump '!$A:$AF,12,FALSE)</f>
        <v>22A</v>
      </c>
      <c r="H381" s="9" t="str">
        <f>VLOOKUP($A381,'dump '!$A:$AF,13,FALSE)</f>
        <v>1211GZ</v>
      </c>
      <c r="I381" s="11" t="str">
        <f>VLOOKUP($A381,'dump '!$A:$AF,14,FALSE)</f>
        <v>Hilversum</v>
      </c>
      <c r="J381" s="9">
        <f>VLOOKUP($A381,'dump '!$A:$AF,15,FALSE)</f>
        <v>1</v>
      </c>
      <c r="K381" s="9" t="str">
        <f>VLOOKUP($A381,'dump '!$A:$AF,3,FALSE)</f>
        <v>GFT</v>
      </c>
      <c r="L381" s="9" t="str">
        <f>VLOOKUP($A381,'dump '!$A:$AF,31,FALSE)</f>
        <v>VC</v>
      </c>
      <c r="M381" s="9" t="str">
        <f>VLOOKUP($A381,'containers '!$A:$AA,12,FALSE)</f>
        <v>Bovengronds</v>
      </c>
      <c r="N381" s="9">
        <f>VLOOKUP($A381,'containers '!$A:$AA,14,FALSE)</f>
        <v>20</v>
      </c>
      <c r="O381" s="9">
        <f>VLOOKUP($A381,'containers '!$A:$AA,15,FALSE)</f>
        <v>100</v>
      </c>
      <c r="P381" s="9" t="str">
        <f>VLOOKUP($A381,'containers '!$A:$AA,16,FALSE)</f>
        <v>MCBG242022</v>
      </c>
    </row>
    <row r="382" spans="1:16" x14ac:dyDescent="0.25">
      <c r="A382" s="9" t="s">
        <v>4021</v>
      </c>
      <c r="B382" s="9" t="str">
        <f>VLOOKUP(A382,'dump '!A:C,1,FALSE)</f>
        <v>GFE0256</v>
      </c>
      <c r="C382" s="9" t="str">
        <f>VLOOKUP(A382,'dump '!A:AF,2,FALSE)</f>
        <v>1271WB5701</v>
      </c>
      <c r="D382" s="9">
        <f>VLOOKUP($A382,'dump '!$A:$AF,17,FALSE)</f>
        <v>52.298172000000001</v>
      </c>
      <c r="E382" s="9">
        <f>VLOOKUP($A382,'dump '!$A:$AF,18,FALSE)</f>
        <v>5.2322509999999998</v>
      </c>
      <c r="F382" s="9" t="str">
        <f>VLOOKUP(A382,'dump '!$A:$AF,11,FALSE)</f>
        <v>Oranjehof</v>
      </c>
      <c r="G382" s="9" t="str">
        <f>VLOOKUP($A382,'dump '!$A:$AF,12,FALSE)</f>
        <v>57</v>
      </c>
      <c r="H382" s="9" t="str">
        <f>VLOOKUP($A382,'dump '!$A:$AF,13,FALSE)</f>
        <v>1271WB</v>
      </c>
      <c r="I382" s="11" t="str">
        <f>VLOOKUP($A382,'dump '!$A:$AF,14,FALSE)</f>
        <v>Huizen</v>
      </c>
      <c r="J382" s="9">
        <f>VLOOKUP($A382,'dump '!$A:$AF,15,FALSE)</f>
        <v>1</v>
      </c>
      <c r="K382" s="9" t="str">
        <f>VLOOKUP($A382,'dump '!$A:$AF,3,FALSE)</f>
        <v>GFT</v>
      </c>
      <c r="L382" s="9" t="str">
        <f>VLOOKUP($A382,'dump '!$A:$AF,31,FALSE)</f>
        <v>VC</v>
      </c>
      <c r="M382" s="9" t="str">
        <f>VLOOKUP($A382,'containers '!$A:$AA,12,FALSE)</f>
        <v>Bovengronds</v>
      </c>
      <c r="N382" s="9">
        <f>VLOOKUP($A382,'containers '!$A:$AA,14,FALSE)</f>
        <v>20</v>
      </c>
      <c r="O382" s="9">
        <f>VLOOKUP($A382,'containers '!$A:$AA,15,FALSE)</f>
        <v>100</v>
      </c>
      <c r="P382" s="9" t="str">
        <f>VLOOKUP($A382,'containers '!$A:$AA,16,FALSE)</f>
        <v>MCBG242022</v>
      </c>
    </row>
    <row r="383" spans="1:16" x14ac:dyDescent="0.25">
      <c r="A383" s="9" t="s">
        <v>4547</v>
      </c>
      <c r="B383" s="9" t="str">
        <f>VLOOKUP(A383,'dump '!A:C,1,FALSE)</f>
        <v>GFE0257</v>
      </c>
      <c r="C383" s="9" t="str">
        <f>VLOOKUP(A383,'dump '!A:AF,2,FALSE)</f>
        <v>1398JL3504</v>
      </c>
      <c r="D383" s="9">
        <f>VLOOKUP($A383,'dump '!$A:$AF,17,FALSE)</f>
        <v>52.335250299999998</v>
      </c>
      <c r="E383" s="9">
        <f>VLOOKUP($A383,'dump '!$A:$AF,18,FALSE)</f>
        <v>5.0536829000000001</v>
      </c>
      <c r="F383" s="9" t="str">
        <f>VLOOKUP(A383,'dump '!$A:$AF,11,FALSE)</f>
        <v>Ijsvogel</v>
      </c>
      <c r="G383" s="9" t="str">
        <f>VLOOKUP($A383,'dump '!$A:$AF,12,FALSE)</f>
        <v>35</v>
      </c>
      <c r="H383" s="9" t="str">
        <f>VLOOKUP($A383,'dump '!$A:$AF,13,FALSE)</f>
        <v>1398JL</v>
      </c>
      <c r="I383" s="11" t="str">
        <f>VLOOKUP($A383,'dump '!$A:$AF,14,FALSE)</f>
        <v>Muiden</v>
      </c>
      <c r="J383" s="9">
        <f>VLOOKUP($A383,'dump '!$A:$AF,15,FALSE)</f>
        <v>1</v>
      </c>
      <c r="K383" s="9" t="str">
        <f>VLOOKUP($A383,'dump '!$A:$AF,3,FALSE)</f>
        <v>GFT</v>
      </c>
      <c r="L383" s="9" t="str">
        <f>VLOOKUP($A383,'dump '!$A:$AF,31,FALSE)</f>
        <v>VC</v>
      </c>
      <c r="M383" s="9" t="str">
        <f>VLOOKUP($A383,'containers '!$A:$AA,12,FALSE)</f>
        <v>Bovengronds</v>
      </c>
      <c r="N383" s="9">
        <f>VLOOKUP($A383,'containers '!$A:$AA,14,FALSE)</f>
        <v>20</v>
      </c>
      <c r="O383" s="9">
        <f>VLOOKUP($A383,'containers '!$A:$AA,15,FALSE)</f>
        <v>100</v>
      </c>
      <c r="P383" s="9" t="str">
        <f>VLOOKUP($A383,'containers '!$A:$AA,16,FALSE)</f>
        <v>MCBG242022</v>
      </c>
    </row>
    <row r="384" spans="1:16" x14ac:dyDescent="0.25">
      <c r="A384" s="9" t="s">
        <v>4951</v>
      </c>
      <c r="B384" s="9" t="str">
        <f>VLOOKUP(A384,'dump '!A:C,1,FALSE)</f>
        <v>GFE0258</v>
      </c>
      <c r="C384" s="9" t="str">
        <f>VLOOKUP(A384,'dump '!A:AF,2,FALSE)</f>
        <v>1241AX104</v>
      </c>
      <c r="D384" s="9">
        <f>VLOOKUP($A384,'dump '!$A:$AF,17,FALSE)</f>
        <v>52.242046999999999</v>
      </c>
      <c r="E384" s="9">
        <f>VLOOKUP($A384,'dump '!$A:$AF,18,FALSE)</f>
        <v>5.110341</v>
      </c>
      <c r="F384" s="9" t="str">
        <f>VLOOKUP(A384,'dump '!$A:$AF,11,FALSE)</f>
        <v>Oudergaarde</v>
      </c>
      <c r="G384" s="9" t="str">
        <f>VLOOKUP($A384,'dump '!$A:$AF,12,FALSE)</f>
        <v>1 1</v>
      </c>
      <c r="H384" s="9" t="str">
        <f>VLOOKUP($A384,'dump '!$A:$AF,13,FALSE)</f>
        <v>1241AX</v>
      </c>
      <c r="I384" s="11" t="str">
        <f>VLOOKUP($A384,'dump '!$A:$AF,14,FALSE)</f>
        <v>Kortenhoef</v>
      </c>
      <c r="J384" s="9">
        <f>VLOOKUP($A384,'dump '!$A:$AF,15,FALSE)</f>
        <v>1</v>
      </c>
      <c r="K384" s="9" t="str">
        <f>VLOOKUP($A384,'dump '!$A:$AF,3,FALSE)</f>
        <v>GFT</v>
      </c>
      <c r="L384" s="9" t="str">
        <f>VLOOKUP($A384,'dump '!$A:$AF,31,FALSE)</f>
        <v>VC</v>
      </c>
      <c r="M384" s="9" t="str">
        <f>VLOOKUP($A384,'containers '!$A:$AA,12,FALSE)</f>
        <v>Bovengronds</v>
      </c>
      <c r="N384" s="9">
        <f>VLOOKUP($A384,'containers '!$A:$AA,14,FALSE)</f>
        <v>20</v>
      </c>
      <c r="O384" s="9">
        <f>VLOOKUP($A384,'containers '!$A:$AA,15,FALSE)</f>
        <v>100</v>
      </c>
      <c r="P384" s="9" t="str">
        <f>VLOOKUP($A384,'containers '!$A:$AA,16,FALSE)</f>
        <v>MCBG242022</v>
      </c>
    </row>
    <row r="385" spans="1:16" x14ac:dyDescent="0.25">
      <c r="A385" s="9" t="s">
        <v>4535</v>
      </c>
      <c r="B385" s="9" t="str">
        <f>VLOOKUP(A385,'dump '!A:C,1,FALSE)</f>
        <v>GFE0259</v>
      </c>
      <c r="C385" s="9" t="str">
        <f>VLOOKUP(A385,'dump '!A:AF,2,FALSE)</f>
        <v>1215NP4604</v>
      </c>
      <c r="D385" s="9">
        <f>VLOOKUP($A385,'dump '!$A:$AF,17,FALSE)</f>
        <v>52.211559000000001</v>
      </c>
      <c r="E385" s="9">
        <f>VLOOKUP($A385,'dump '!$A:$AF,18,FALSE)</f>
        <v>5.1570229999999997</v>
      </c>
      <c r="F385" s="9" t="str">
        <f>VLOOKUP(A385,'dump '!$A:$AF,11,FALSE)</f>
        <v>Karel Doormanlaan</v>
      </c>
      <c r="G385" s="9" t="str">
        <f>VLOOKUP($A385,'dump '!$A:$AF,12,FALSE)</f>
        <v>46</v>
      </c>
      <c r="H385" s="9" t="str">
        <f>VLOOKUP($A385,'dump '!$A:$AF,13,FALSE)</f>
        <v>1215NP</v>
      </c>
      <c r="I385" s="11" t="str">
        <f>VLOOKUP($A385,'dump '!$A:$AF,14,FALSE)</f>
        <v>Hilversum</v>
      </c>
      <c r="J385" s="9">
        <f>VLOOKUP($A385,'dump '!$A:$AF,15,FALSE)</f>
        <v>1</v>
      </c>
      <c r="K385" s="9" t="str">
        <f>VLOOKUP($A385,'dump '!$A:$AF,3,FALSE)</f>
        <v>GFT</v>
      </c>
      <c r="L385" s="9" t="str">
        <f>VLOOKUP($A385,'dump '!$A:$AF,31,FALSE)</f>
        <v>VC</v>
      </c>
      <c r="M385" s="9" t="str">
        <f>VLOOKUP($A385,'containers '!$A:$AA,12,FALSE)</f>
        <v>Bovengronds</v>
      </c>
      <c r="N385" s="9">
        <f>VLOOKUP($A385,'containers '!$A:$AA,14,FALSE)</f>
        <v>20</v>
      </c>
      <c r="O385" s="9">
        <f>VLOOKUP($A385,'containers '!$A:$AA,15,FALSE)</f>
        <v>100</v>
      </c>
      <c r="P385" s="9" t="str">
        <f>VLOOKUP($A385,'containers '!$A:$AA,16,FALSE)</f>
        <v>MCBG242022</v>
      </c>
    </row>
    <row r="386" spans="1:16" x14ac:dyDescent="0.25">
      <c r="A386" s="9" t="s">
        <v>4957</v>
      </c>
      <c r="B386" s="9" t="str">
        <f>VLOOKUP(A386,'dump '!A:C,1,FALSE)</f>
        <v>GFE0260</v>
      </c>
      <c r="C386" s="9" t="str">
        <f>VLOOKUP(A386,'dump '!A:AF,2,FALSE)</f>
        <v>1215NW29804</v>
      </c>
      <c r="D386" s="9">
        <f>VLOOKUP($A386,'dump '!$A:$AF,17,FALSE)</f>
        <v>52.212450500000003</v>
      </c>
      <c r="E386" s="9">
        <f>VLOOKUP($A386,'dump '!$A:$AF,18,FALSE)</f>
        <v>5.1543519</v>
      </c>
      <c r="F386" s="9" t="str">
        <f>VLOOKUP(A386,'dump '!$A:$AF,11,FALSE)</f>
        <v>Karel Doormanlaan</v>
      </c>
      <c r="G386" s="9" t="str">
        <f>VLOOKUP($A386,'dump '!$A:$AF,12,FALSE)</f>
        <v>298</v>
      </c>
      <c r="H386" s="9" t="str">
        <f>VLOOKUP($A386,'dump '!$A:$AF,13,FALSE)</f>
        <v>1215NW</v>
      </c>
      <c r="I386" s="11" t="str">
        <f>VLOOKUP($A386,'dump '!$A:$AF,14,FALSE)</f>
        <v>Hilversum</v>
      </c>
      <c r="J386" s="9">
        <f>VLOOKUP($A386,'dump '!$A:$AF,15,FALSE)</f>
        <v>1</v>
      </c>
      <c r="K386" s="9" t="str">
        <f>VLOOKUP($A386,'dump '!$A:$AF,3,FALSE)</f>
        <v>GFT</v>
      </c>
      <c r="L386" s="9" t="str">
        <f>VLOOKUP($A386,'dump '!$A:$AF,31,FALSE)</f>
        <v>VC</v>
      </c>
      <c r="M386" s="9" t="str">
        <f>VLOOKUP($A386,'containers '!$A:$AA,12,FALSE)</f>
        <v>Bovengronds</v>
      </c>
      <c r="N386" s="9">
        <f>VLOOKUP($A386,'containers '!$A:$AA,14,FALSE)</f>
        <v>20</v>
      </c>
      <c r="O386" s="9">
        <f>VLOOKUP($A386,'containers '!$A:$AA,15,FALSE)</f>
        <v>100</v>
      </c>
      <c r="P386" s="9" t="str">
        <f>VLOOKUP($A386,'containers '!$A:$AA,16,FALSE)</f>
        <v>MCBG242022</v>
      </c>
    </row>
    <row r="387" spans="1:16" x14ac:dyDescent="0.25">
      <c r="A387" s="9" t="s">
        <v>4562</v>
      </c>
      <c r="B387" s="9" t="str">
        <f>VLOOKUP(A387,'dump '!A:C,1,FALSE)</f>
        <v>GFE0261</v>
      </c>
      <c r="C387" s="9" t="str">
        <f>VLOOKUP(A387,'dump '!A:AF,2,FALSE)</f>
        <v>1215NX35004</v>
      </c>
      <c r="D387" s="9">
        <f>VLOOKUP($A387,'dump '!$A:$AF,17,FALSE)</f>
        <v>52.212809</v>
      </c>
      <c r="E387" s="9">
        <f>VLOOKUP($A387,'dump '!$A:$AF,18,FALSE)</f>
        <v>5.153276</v>
      </c>
      <c r="F387" s="9" t="str">
        <f>VLOOKUP(A387,'dump '!$A:$AF,11,FALSE)</f>
        <v>Karel Doormanlaan</v>
      </c>
      <c r="G387" s="9" t="str">
        <f>VLOOKUP($A387,'dump '!$A:$AF,12,FALSE)</f>
        <v>350</v>
      </c>
      <c r="H387" s="9" t="str">
        <f>VLOOKUP($A387,'dump '!$A:$AF,13,FALSE)</f>
        <v>1215NX</v>
      </c>
      <c r="I387" s="11" t="str">
        <f>VLOOKUP($A387,'dump '!$A:$AF,14,FALSE)</f>
        <v>Hilversum</v>
      </c>
      <c r="J387" s="9">
        <f>VLOOKUP($A387,'dump '!$A:$AF,15,FALSE)</f>
        <v>1</v>
      </c>
      <c r="K387" s="9" t="str">
        <f>VLOOKUP($A387,'dump '!$A:$AF,3,FALSE)</f>
        <v>GFT</v>
      </c>
      <c r="L387" s="9" t="str">
        <f>VLOOKUP($A387,'dump '!$A:$AF,31,FALSE)</f>
        <v>VC</v>
      </c>
      <c r="M387" s="9" t="str">
        <f>VLOOKUP($A387,'containers '!$A:$AA,12,FALSE)</f>
        <v>Bovengronds</v>
      </c>
      <c r="N387" s="9">
        <f>VLOOKUP($A387,'containers '!$A:$AA,14,FALSE)</f>
        <v>20</v>
      </c>
      <c r="O387" s="9">
        <f>VLOOKUP($A387,'containers '!$A:$AA,15,FALSE)</f>
        <v>100</v>
      </c>
      <c r="P387" s="9" t="str">
        <f>VLOOKUP($A387,'containers '!$A:$AA,16,FALSE)</f>
        <v>MCBG242022</v>
      </c>
    </row>
    <row r="388" spans="1:16" x14ac:dyDescent="0.25">
      <c r="A388" s="9" t="s">
        <v>4953</v>
      </c>
      <c r="B388" s="9" t="str">
        <f>VLOOKUP(A388,'dump '!A:C,1,FALSE)</f>
        <v>GFE0262</v>
      </c>
      <c r="C388" s="9" t="str">
        <f>VLOOKUP(A388,'dump '!A:AF,2,FALSE)</f>
        <v>1251SH104</v>
      </c>
      <c r="D388" s="9">
        <f>VLOOKUP($A388,'dump '!$A:$AF,17,FALSE)</f>
        <v>52.251846999999998</v>
      </c>
      <c r="E388" s="9">
        <f>VLOOKUP($A388,'dump '!$A:$AF,18,FALSE)</f>
        <v>5.2282905</v>
      </c>
      <c r="F388" s="9" t="str">
        <f>VLOOKUP(A388,'dump '!$A:$AF,11,FALSE)</f>
        <v>Vreedenburgh</v>
      </c>
      <c r="G388" s="9" t="str">
        <f>VLOOKUP($A388,'dump '!$A:$AF,12,FALSE)</f>
        <v>1</v>
      </c>
      <c r="H388" s="9" t="str">
        <f>VLOOKUP($A388,'dump '!$A:$AF,13,FALSE)</f>
        <v>1251SH</v>
      </c>
      <c r="I388" s="11" t="str">
        <f>VLOOKUP($A388,'dump '!$A:$AF,14,FALSE)</f>
        <v>Laren</v>
      </c>
      <c r="J388" s="9">
        <f>VLOOKUP($A388,'dump '!$A:$AF,15,FALSE)</f>
        <v>1</v>
      </c>
      <c r="K388" s="9" t="str">
        <f>VLOOKUP($A388,'dump '!$A:$AF,3,FALSE)</f>
        <v>GFT</v>
      </c>
      <c r="L388" s="9" t="str">
        <f>VLOOKUP($A388,'dump '!$A:$AF,31,FALSE)</f>
        <v>VC</v>
      </c>
      <c r="M388" s="9" t="str">
        <f>VLOOKUP($A388,'containers '!$A:$AA,12,FALSE)</f>
        <v>Bovengronds</v>
      </c>
      <c r="N388" s="9">
        <f>VLOOKUP($A388,'containers '!$A:$AA,14,FALSE)</f>
        <v>20</v>
      </c>
      <c r="O388" s="9">
        <f>VLOOKUP($A388,'containers '!$A:$AA,15,FALSE)</f>
        <v>100</v>
      </c>
      <c r="P388" s="9" t="str">
        <f>VLOOKUP($A388,'containers '!$A:$AA,16,FALSE)</f>
        <v>MCBG242022</v>
      </c>
    </row>
    <row r="389" spans="1:16" x14ac:dyDescent="0.25">
      <c r="A389" s="9" t="s">
        <v>4537</v>
      </c>
      <c r="B389" s="9" t="str">
        <f>VLOOKUP(A389,'dump '!A:C,1,FALSE)</f>
        <v>GFE0263</v>
      </c>
      <c r="C389" s="9" t="str">
        <f>VLOOKUP(A389,'dump '!A:AF,2,FALSE)</f>
        <v>1223KE203</v>
      </c>
      <c r="D389" s="9">
        <f>VLOOKUP($A389,'dump '!$A:$AF,17,FALSE)</f>
        <v>52.233767</v>
      </c>
      <c r="E389" s="9">
        <f>VLOOKUP($A389,'dump '!$A:$AF,18,FALSE)</f>
        <v>5.1994369999999996</v>
      </c>
      <c r="F389" s="9" t="str">
        <f>VLOOKUP(A389,'dump '!$A:$AF,11,FALSE)</f>
        <v>Zevenbergen</v>
      </c>
      <c r="G389" s="9" t="str">
        <f>VLOOKUP($A389,'dump '!$A:$AF,12,FALSE)</f>
        <v>2</v>
      </c>
      <c r="H389" s="9" t="str">
        <f>VLOOKUP($A389,'dump '!$A:$AF,13,FALSE)</f>
        <v>1223KE</v>
      </c>
      <c r="I389" s="11" t="str">
        <f>VLOOKUP($A389,'dump '!$A:$AF,14,FALSE)</f>
        <v>Hilversum</v>
      </c>
      <c r="J389" s="9">
        <f>VLOOKUP($A389,'dump '!$A:$AF,15,FALSE)</f>
        <v>1</v>
      </c>
      <c r="K389" s="9" t="str">
        <f>VLOOKUP($A389,'dump '!$A:$AF,3,FALSE)</f>
        <v>GFT</v>
      </c>
      <c r="L389" s="9" t="str">
        <f>VLOOKUP($A389,'dump '!$A:$AF,31,FALSE)</f>
        <v>VC</v>
      </c>
      <c r="M389" s="9" t="str">
        <f>VLOOKUP($A389,'containers '!$A:$AA,12,FALSE)</f>
        <v>Bovengronds</v>
      </c>
      <c r="N389" s="9">
        <f>VLOOKUP($A389,'containers '!$A:$AA,14,FALSE)</f>
        <v>20</v>
      </c>
      <c r="O389" s="9">
        <f>VLOOKUP($A389,'containers '!$A:$AA,15,FALSE)</f>
        <v>100</v>
      </c>
      <c r="P389" s="9" t="str">
        <f>VLOOKUP($A389,'containers '!$A:$AA,16,FALSE)</f>
        <v>MCBG242022</v>
      </c>
    </row>
    <row r="390" spans="1:16" x14ac:dyDescent="0.25">
      <c r="A390" s="9" t="s">
        <v>4554</v>
      </c>
      <c r="B390" s="9" t="str">
        <f>VLOOKUP(A390,'dump '!A:C,1,FALSE)</f>
        <v>GFE0264</v>
      </c>
      <c r="C390" s="9" t="str">
        <f>VLOOKUP(A390,'dump '!A:AF,2,FALSE)</f>
        <v>1251SH105</v>
      </c>
      <c r="D390" s="9">
        <f>VLOOKUP($A390,'dump '!$A:$AF,17,FALSE)</f>
        <v>52.251846999999998</v>
      </c>
      <c r="E390" s="9">
        <f>VLOOKUP($A390,'dump '!$A:$AF,18,FALSE)</f>
        <v>5.2282905</v>
      </c>
      <c r="F390" s="9" t="str">
        <f>VLOOKUP(A390,'dump '!$A:$AF,11,FALSE)</f>
        <v>Vreedenburgh</v>
      </c>
      <c r="G390" s="9" t="str">
        <f>VLOOKUP($A390,'dump '!$A:$AF,12,FALSE)</f>
        <v>1</v>
      </c>
      <c r="H390" s="9" t="str">
        <f>VLOOKUP($A390,'dump '!$A:$AF,13,FALSE)</f>
        <v>1251SH</v>
      </c>
      <c r="I390" s="11" t="str">
        <f>VLOOKUP($A390,'dump '!$A:$AF,14,FALSE)</f>
        <v>Laren</v>
      </c>
      <c r="J390" s="9">
        <f>VLOOKUP($A390,'dump '!$A:$AF,15,FALSE)</f>
        <v>1</v>
      </c>
      <c r="K390" s="9" t="str">
        <f>VLOOKUP($A390,'dump '!$A:$AF,3,FALSE)</f>
        <v>GFT</v>
      </c>
      <c r="L390" s="9" t="str">
        <f>VLOOKUP($A390,'dump '!$A:$AF,31,FALSE)</f>
        <v>VC</v>
      </c>
      <c r="M390" s="9" t="str">
        <f>VLOOKUP($A390,'containers '!$A:$AA,12,FALSE)</f>
        <v>Bovengronds</v>
      </c>
      <c r="N390" s="9">
        <f>VLOOKUP($A390,'containers '!$A:$AA,14,FALSE)</f>
        <v>20</v>
      </c>
      <c r="O390" s="9">
        <f>VLOOKUP($A390,'containers '!$A:$AA,15,FALSE)</f>
        <v>100</v>
      </c>
      <c r="P390" s="9" t="str">
        <f>VLOOKUP($A390,'containers '!$A:$AA,16,FALSE)</f>
        <v>MCBG242022</v>
      </c>
    </row>
    <row r="391" spans="1:16" x14ac:dyDescent="0.25">
      <c r="A391" s="9" t="s">
        <v>4545</v>
      </c>
      <c r="B391" s="9" t="str">
        <f>VLOOKUP(A391,'dump '!A:C,1,FALSE)</f>
        <v>GFE0265</v>
      </c>
      <c r="C391" s="9" t="str">
        <f>VLOOKUP(A391,'dump '!A:AF,2,FALSE)</f>
        <v>1251SH106</v>
      </c>
      <c r="D391" s="9">
        <f>VLOOKUP($A391,'dump '!$A:$AF,17,FALSE)</f>
        <v>52.251846999999998</v>
      </c>
      <c r="E391" s="9">
        <f>VLOOKUP($A391,'dump '!$A:$AF,18,FALSE)</f>
        <v>5.2282905</v>
      </c>
      <c r="F391" s="9" t="str">
        <f>VLOOKUP(A391,'dump '!$A:$AF,11,FALSE)</f>
        <v>Vreedenburgh</v>
      </c>
      <c r="G391" s="9" t="str">
        <f>VLOOKUP($A391,'dump '!$A:$AF,12,FALSE)</f>
        <v>1</v>
      </c>
      <c r="H391" s="9" t="str">
        <f>VLOOKUP($A391,'dump '!$A:$AF,13,FALSE)</f>
        <v>1251SH</v>
      </c>
      <c r="I391" s="11" t="str">
        <f>VLOOKUP($A391,'dump '!$A:$AF,14,FALSE)</f>
        <v>Laren</v>
      </c>
      <c r="J391" s="9">
        <f>VLOOKUP($A391,'dump '!$A:$AF,15,FALSE)</f>
        <v>1</v>
      </c>
      <c r="K391" s="9" t="str">
        <f>VLOOKUP($A391,'dump '!$A:$AF,3,FALSE)</f>
        <v>GFT</v>
      </c>
      <c r="L391" s="9" t="str">
        <f>VLOOKUP($A391,'dump '!$A:$AF,31,FALSE)</f>
        <v>VC</v>
      </c>
      <c r="M391" s="9" t="str">
        <f>VLOOKUP($A391,'containers '!$A:$AA,12,FALSE)</f>
        <v>Bovengronds</v>
      </c>
      <c r="N391" s="9">
        <f>VLOOKUP($A391,'containers '!$A:$AA,14,FALSE)</f>
        <v>20</v>
      </c>
      <c r="O391" s="9">
        <f>VLOOKUP($A391,'containers '!$A:$AA,15,FALSE)</f>
        <v>100</v>
      </c>
      <c r="P391" s="9" t="str">
        <f>VLOOKUP($A391,'containers '!$A:$AA,16,FALSE)</f>
        <v>MCBG242022</v>
      </c>
    </row>
    <row r="392" spans="1:16" x14ac:dyDescent="0.25">
      <c r="A392" s="9" t="s">
        <v>4518</v>
      </c>
      <c r="B392" s="9" t="str">
        <f>VLOOKUP(A392,'dump '!A:C,1,FALSE)</f>
        <v>GFE0266</v>
      </c>
      <c r="C392" s="9" t="str">
        <f>VLOOKUP(A392,'dump '!A:AF,2,FALSE)</f>
        <v>1251SH107</v>
      </c>
      <c r="D392" s="9">
        <f>VLOOKUP($A392,'dump '!$A:$AF,17,FALSE)</f>
        <v>52.252445999999999</v>
      </c>
      <c r="E392" s="9">
        <f>VLOOKUP($A392,'dump '!$A:$AF,18,FALSE)</f>
        <v>5.228383</v>
      </c>
      <c r="F392" s="9" t="str">
        <f>VLOOKUP(A392,'dump '!$A:$AF,11,FALSE)</f>
        <v>Vreedenburgh</v>
      </c>
      <c r="G392" s="9" t="str">
        <f>VLOOKUP($A392,'dump '!$A:$AF,12,FALSE)</f>
        <v>1</v>
      </c>
      <c r="H392" s="9" t="str">
        <f>VLOOKUP($A392,'dump '!$A:$AF,13,FALSE)</f>
        <v>1251SH</v>
      </c>
      <c r="I392" s="11" t="str">
        <f>VLOOKUP($A392,'dump '!$A:$AF,14,FALSE)</f>
        <v>Laren</v>
      </c>
      <c r="J392" s="9">
        <f>VLOOKUP($A392,'dump '!$A:$AF,15,FALSE)</f>
        <v>1</v>
      </c>
      <c r="K392" s="9" t="str">
        <f>VLOOKUP($A392,'dump '!$A:$AF,3,FALSE)</f>
        <v>GFT</v>
      </c>
      <c r="L392" s="9" t="str">
        <f>VLOOKUP($A392,'dump '!$A:$AF,31,FALSE)</f>
        <v>VC</v>
      </c>
      <c r="M392" s="9" t="str">
        <f>VLOOKUP($A392,'containers '!$A:$AA,12,FALSE)</f>
        <v>Bovengronds</v>
      </c>
      <c r="N392" s="9">
        <f>VLOOKUP($A392,'containers '!$A:$AA,14,FALSE)</f>
        <v>20</v>
      </c>
      <c r="O392" s="9">
        <f>VLOOKUP($A392,'containers '!$A:$AA,15,FALSE)</f>
        <v>100</v>
      </c>
      <c r="P392" s="9" t="str">
        <f>VLOOKUP($A392,'containers '!$A:$AA,16,FALSE)</f>
        <v>MCBG242022</v>
      </c>
    </row>
    <row r="393" spans="1:16" x14ac:dyDescent="0.25">
      <c r="A393" s="9" t="s">
        <v>4955</v>
      </c>
      <c r="B393" s="9" t="str">
        <f>VLOOKUP(A393,'dump '!A:C,1,FALSE)</f>
        <v>GFE0267</v>
      </c>
      <c r="C393" s="9" t="str">
        <f>VLOOKUP(A393,'dump '!A:AF,2,FALSE)</f>
        <v>1262AE903</v>
      </c>
      <c r="D393" s="9">
        <f>VLOOKUP($A393,'dump '!$A:$AF,17,FALSE)</f>
        <v>52.292690999999998</v>
      </c>
      <c r="E393" s="9">
        <f>VLOOKUP($A393,'dump '!$A:$AF,18,FALSE)</f>
        <v>5.2802449999999999</v>
      </c>
      <c r="F393" s="9" t="str">
        <f>VLOOKUP(A393,'dump '!$A:$AF,11,FALSE)</f>
        <v>Zuiderzeedreef</v>
      </c>
      <c r="G393" s="9" t="str">
        <f>VLOOKUP($A393,'dump '!$A:$AF,12,FALSE)</f>
        <v>9A</v>
      </c>
      <c r="H393" s="9" t="str">
        <f>VLOOKUP($A393,'dump '!$A:$AF,13,FALSE)</f>
        <v>1262AE</v>
      </c>
      <c r="I393" s="11" t="str">
        <f>VLOOKUP($A393,'dump '!$A:$AF,14,FALSE)</f>
        <v>Blaricum</v>
      </c>
      <c r="J393" s="9">
        <f>VLOOKUP($A393,'dump '!$A:$AF,15,FALSE)</f>
        <v>0.2</v>
      </c>
      <c r="K393" s="9" t="str">
        <f>VLOOKUP($A393,'dump '!$A:$AF,3,FALSE)</f>
        <v>GFT</v>
      </c>
      <c r="L393" s="9" t="str">
        <f>VLOOKUP($A393,'dump '!$A:$AF,31,FALSE)</f>
        <v>VC</v>
      </c>
      <c r="M393" s="9" t="str">
        <f>VLOOKUP($A393,'containers '!$A:$AA,12,FALSE)</f>
        <v>Bovengronds</v>
      </c>
      <c r="N393" s="9">
        <f>VLOOKUP($A393,'containers '!$A:$AA,14,FALSE)</f>
        <v>20</v>
      </c>
      <c r="O393" s="9">
        <f>VLOOKUP($A393,'containers '!$A:$AA,15,FALSE)</f>
        <v>100</v>
      </c>
      <c r="P393" s="9" t="str">
        <f>VLOOKUP($A393,'containers '!$A:$AA,16,FALSE)</f>
        <v>MCBG242022</v>
      </c>
    </row>
    <row r="394" spans="1:16" x14ac:dyDescent="0.25">
      <c r="A394" s="9" t="s">
        <v>4522</v>
      </c>
      <c r="B394" s="9" t="str">
        <f>VLOOKUP(A394,'dump '!A:C,1,FALSE)</f>
        <v>GFE0268</v>
      </c>
      <c r="C394" s="9" t="str">
        <f>VLOOKUP(A394,'dump '!A:AF,2,FALSE)</f>
        <v>1272NL6603</v>
      </c>
      <c r="D394" s="9">
        <f>VLOOKUP($A394,'dump '!$A:$AF,17,FALSE)</f>
        <v>52.296754</v>
      </c>
      <c r="E394" s="9">
        <f>VLOOKUP($A394,'dump '!$A:$AF,18,FALSE)</f>
        <v>5.2217450000000003</v>
      </c>
      <c r="F394" s="9" t="str">
        <f>VLOOKUP(A394,'dump '!$A:$AF,11,FALSE)</f>
        <v>Naarderstraat</v>
      </c>
      <c r="G394" s="9" t="str">
        <f>VLOOKUP($A394,'dump '!$A:$AF,12,FALSE)</f>
        <v>66</v>
      </c>
      <c r="H394" s="9" t="str">
        <f>VLOOKUP($A394,'dump '!$A:$AF,13,FALSE)</f>
        <v>1272NL</v>
      </c>
      <c r="I394" s="11" t="str">
        <f>VLOOKUP($A394,'dump '!$A:$AF,14,FALSE)</f>
        <v>Huizen</v>
      </c>
      <c r="J394" s="9">
        <f>VLOOKUP($A394,'dump '!$A:$AF,15,FALSE)</f>
        <v>1</v>
      </c>
      <c r="K394" s="9" t="str">
        <f>VLOOKUP($A394,'dump '!$A:$AF,3,FALSE)</f>
        <v>GFT</v>
      </c>
      <c r="L394" s="9" t="str">
        <f>VLOOKUP($A394,'dump '!$A:$AF,31,FALSE)</f>
        <v>VC</v>
      </c>
      <c r="M394" s="9" t="str">
        <f>VLOOKUP($A394,'containers '!$A:$AA,12,FALSE)</f>
        <v>Bovengronds</v>
      </c>
      <c r="N394" s="9">
        <f>VLOOKUP($A394,'containers '!$A:$AA,14,FALSE)</f>
        <v>20</v>
      </c>
      <c r="O394" s="9">
        <f>VLOOKUP($A394,'containers '!$A:$AA,15,FALSE)</f>
        <v>100</v>
      </c>
      <c r="P394" s="9" t="str">
        <f>VLOOKUP($A394,'containers '!$A:$AA,16,FALSE)</f>
        <v>MCBG242022</v>
      </c>
    </row>
    <row r="395" spans="1:16" x14ac:dyDescent="0.25">
      <c r="A395" s="9" t="s">
        <v>4564</v>
      </c>
      <c r="B395" s="9" t="str">
        <f>VLOOKUP(A395,'dump '!A:C,1,FALSE)</f>
        <v>GFE0269</v>
      </c>
      <c r="C395" s="9" t="str">
        <f>VLOOKUP(A395,'dump '!A:AF,2,FALSE)</f>
        <v>1403NW32003</v>
      </c>
      <c r="D395" s="9">
        <f>VLOOKUP($A395,'dump '!$A:$AF,17,FALSE)</f>
        <v>52.262765399999999</v>
      </c>
      <c r="E395" s="9">
        <f>VLOOKUP($A395,'dump '!$A:$AF,18,FALSE)</f>
        <v>5.1684973999999997</v>
      </c>
      <c r="F395" s="9" t="str">
        <f>VLOOKUP(A395,'dump '!$A:$AF,11,FALSE)</f>
        <v>Lange Heul</v>
      </c>
      <c r="G395" s="9" t="str">
        <f>VLOOKUP($A395,'dump '!$A:$AF,12,FALSE)</f>
        <v>320</v>
      </c>
      <c r="H395" s="9" t="str">
        <f>VLOOKUP($A395,'dump '!$A:$AF,13,FALSE)</f>
        <v>1403NW</v>
      </c>
      <c r="I395" s="11" t="str">
        <f>VLOOKUP($A395,'dump '!$A:$AF,14,FALSE)</f>
        <v>Bussum</v>
      </c>
      <c r="J395" s="9">
        <f>VLOOKUP($A395,'dump '!$A:$AF,15,FALSE)</f>
        <v>1</v>
      </c>
      <c r="K395" s="9" t="str">
        <f>VLOOKUP($A395,'dump '!$A:$AF,3,FALSE)</f>
        <v>GFT</v>
      </c>
      <c r="L395" s="9" t="str">
        <f>VLOOKUP($A395,'dump '!$A:$AF,31,FALSE)</f>
        <v>VC</v>
      </c>
      <c r="M395" s="9" t="str">
        <f>VLOOKUP($A395,'containers '!$A:$AA,12,FALSE)</f>
        <v>Bovengronds</v>
      </c>
      <c r="N395" s="9">
        <f>VLOOKUP($A395,'containers '!$A:$AA,14,FALSE)</f>
        <v>20</v>
      </c>
      <c r="O395" s="9">
        <f>VLOOKUP($A395,'containers '!$A:$AA,15,FALSE)</f>
        <v>100</v>
      </c>
      <c r="P395" s="9" t="str">
        <f>VLOOKUP($A395,'containers '!$A:$AA,16,FALSE)</f>
        <v>MCBG242022</v>
      </c>
    </row>
    <row r="396" spans="1:16" x14ac:dyDescent="0.25">
      <c r="A396" s="9" t="s">
        <v>4520</v>
      </c>
      <c r="B396" s="9" t="str">
        <f>VLOOKUP(A396,'dump '!A:C,1,FALSE)</f>
        <v>GFE0270</v>
      </c>
      <c r="C396" s="9" t="str">
        <f>VLOOKUP(A396,'dump '!A:AF,2,FALSE)</f>
        <v>1403EG5004</v>
      </c>
      <c r="D396" s="9">
        <f>VLOOKUP($A396,'dump '!$A:$AF,17,FALSE)</f>
        <v>52.268417800000002</v>
      </c>
      <c r="E396" s="9">
        <f>VLOOKUP($A396,'dump '!$A:$AF,18,FALSE)</f>
        <v>5.1831706000000004</v>
      </c>
      <c r="F396" s="9" t="str">
        <f>VLOOKUP(A396,'dump '!$A:$AF,11,FALSE)</f>
        <v>Koekoeklaan</v>
      </c>
      <c r="G396" s="9" t="str">
        <f>VLOOKUP($A396,'dump '!$A:$AF,12,FALSE)</f>
        <v>50</v>
      </c>
      <c r="H396" s="9" t="str">
        <f>VLOOKUP($A396,'dump '!$A:$AF,13,FALSE)</f>
        <v>1403EG</v>
      </c>
      <c r="I396" s="11" t="str">
        <f>VLOOKUP($A396,'dump '!$A:$AF,14,FALSE)</f>
        <v>Bussum</v>
      </c>
      <c r="J396" s="9">
        <f>VLOOKUP($A396,'dump '!$A:$AF,15,FALSE)</f>
        <v>1</v>
      </c>
      <c r="K396" s="9" t="str">
        <f>VLOOKUP($A396,'dump '!$A:$AF,3,FALSE)</f>
        <v>GFT</v>
      </c>
      <c r="L396" s="9" t="str">
        <f>VLOOKUP($A396,'dump '!$A:$AF,31,FALSE)</f>
        <v>VC</v>
      </c>
      <c r="M396" s="9" t="str">
        <f>VLOOKUP($A396,'containers '!$A:$AA,12,FALSE)</f>
        <v>Bovengronds</v>
      </c>
      <c r="N396" s="9">
        <f>VLOOKUP($A396,'containers '!$A:$AA,14,FALSE)</f>
        <v>20</v>
      </c>
      <c r="O396" s="9">
        <f>VLOOKUP($A396,'containers '!$A:$AA,15,FALSE)</f>
        <v>100</v>
      </c>
      <c r="P396" s="9" t="str">
        <f>VLOOKUP($A396,'containers '!$A:$AA,16,FALSE)</f>
        <v>MCBG242022</v>
      </c>
    </row>
    <row r="397" spans="1:16" x14ac:dyDescent="0.25">
      <c r="A397" s="9" t="s">
        <v>4963</v>
      </c>
      <c r="B397" s="9" t="str">
        <f>VLOOKUP(A397,'dump '!A:C,1,FALSE)</f>
        <v>GFE0271</v>
      </c>
      <c r="C397" s="9" t="str">
        <f>VLOOKUP(A397,'dump '!A:AF,2,FALSE)</f>
        <v>1251GK1503</v>
      </c>
      <c r="D397" s="9">
        <f>VLOOKUP($A397,'dump '!$A:$AF,17,FALSE)</f>
        <v>52.253180999999998</v>
      </c>
      <c r="E397" s="9">
        <f>VLOOKUP($A397,'dump '!$A:$AF,18,FALSE)</f>
        <v>5.2260600000000004</v>
      </c>
      <c r="F397" s="9" t="str">
        <f>VLOOKUP(A397,'dump '!$A:$AF,11,FALSE)</f>
        <v>Houtzagerij</v>
      </c>
      <c r="G397" s="9" t="str">
        <f>VLOOKUP($A397,'dump '!$A:$AF,12,FALSE)</f>
        <v>15</v>
      </c>
      <c r="H397" s="9" t="str">
        <f>VLOOKUP($A397,'dump '!$A:$AF,13,FALSE)</f>
        <v>1251GK</v>
      </c>
      <c r="I397" s="11" t="str">
        <f>VLOOKUP($A397,'dump '!$A:$AF,14,FALSE)</f>
        <v>Laren</v>
      </c>
      <c r="J397" s="9">
        <f>VLOOKUP($A397,'dump '!$A:$AF,15,FALSE)</f>
        <v>1</v>
      </c>
      <c r="K397" s="9" t="str">
        <f>VLOOKUP($A397,'dump '!$A:$AF,3,FALSE)</f>
        <v>GFT</v>
      </c>
      <c r="L397" s="9" t="str">
        <f>VLOOKUP($A397,'dump '!$A:$AF,31,FALSE)</f>
        <v>VC</v>
      </c>
      <c r="M397" s="9" t="str">
        <f>VLOOKUP($A397,'containers '!$A:$AA,12,FALSE)</f>
        <v>Bovengronds</v>
      </c>
      <c r="N397" s="9">
        <f>VLOOKUP($A397,'containers '!$A:$AA,14,FALSE)</f>
        <v>20</v>
      </c>
      <c r="O397" s="9">
        <f>VLOOKUP($A397,'containers '!$A:$AA,15,FALSE)</f>
        <v>100</v>
      </c>
      <c r="P397" s="9" t="str">
        <f>VLOOKUP($A397,'containers '!$A:$AA,16,FALSE)</f>
        <v>MCBG242022</v>
      </c>
    </row>
    <row r="398" spans="1:16" x14ac:dyDescent="0.25">
      <c r="A398" s="9" t="s">
        <v>4530</v>
      </c>
      <c r="B398" s="9" t="str">
        <f>VLOOKUP(A398,'dump '!A:C,1,FALSE)</f>
        <v>GFE0272</v>
      </c>
      <c r="C398" s="9" t="str">
        <f>VLOOKUP(A398,'dump '!A:AF,2,FALSE)</f>
        <v>1251GK1504</v>
      </c>
      <c r="D398" s="9">
        <f>VLOOKUP($A398,'dump '!$A:$AF,17,FALSE)</f>
        <v>52.253180999999998</v>
      </c>
      <c r="E398" s="9">
        <f>VLOOKUP($A398,'dump '!$A:$AF,18,FALSE)</f>
        <v>5.2260600000000004</v>
      </c>
      <c r="F398" s="9" t="str">
        <f>VLOOKUP(A398,'dump '!$A:$AF,11,FALSE)</f>
        <v>Houtzagerij</v>
      </c>
      <c r="G398" s="9" t="str">
        <f>VLOOKUP($A398,'dump '!$A:$AF,12,FALSE)</f>
        <v>15</v>
      </c>
      <c r="H398" s="9" t="str">
        <f>VLOOKUP($A398,'dump '!$A:$AF,13,FALSE)</f>
        <v>1251GK</v>
      </c>
      <c r="I398" s="11" t="str">
        <f>VLOOKUP($A398,'dump '!$A:$AF,14,FALSE)</f>
        <v>Laren</v>
      </c>
      <c r="J398" s="9">
        <f>VLOOKUP($A398,'dump '!$A:$AF,15,FALSE)</f>
        <v>1</v>
      </c>
      <c r="K398" s="9" t="str">
        <f>VLOOKUP($A398,'dump '!$A:$AF,3,FALSE)</f>
        <v>GFT</v>
      </c>
      <c r="L398" s="9" t="str">
        <f>VLOOKUP($A398,'dump '!$A:$AF,31,FALSE)</f>
        <v>VC</v>
      </c>
      <c r="M398" s="9" t="str">
        <f>VLOOKUP($A398,'containers '!$A:$AA,12,FALSE)</f>
        <v>Bovengronds</v>
      </c>
      <c r="N398" s="9">
        <f>VLOOKUP($A398,'containers '!$A:$AA,14,FALSE)</f>
        <v>20</v>
      </c>
      <c r="O398" s="9">
        <f>VLOOKUP($A398,'containers '!$A:$AA,15,FALSE)</f>
        <v>100</v>
      </c>
      <c r="P398" s="9" t="str">
        <f>VLOOKUP($A398,'containers '!$A:$AA,16,FALSE)</f>
        <v>MCBG242022</v>
      </c>
    </row>
    <row r="399" spans="1:16" x14ac:dyDescent="0.25">
      <c r="A399" s="9" t="s">
        <v>4556</v>
      </c>
      <c r="B399" s="9" t="str">
        <f>VLOOKUP(A399,'dump '!A:C,1,FALSE)</f>
        <v>GFE0273</v>
      </c>
      <c r="C399" s="9" t="str">
        <f>VLOOKUP(A399,'dump '!A:AF,2,FALSE)</f>
        <v>1251MD204</v>
      </c>
      <c r="D399" s="9">
        <f>VLOOKUP($A399,'dump '!$A:$AF,17,FALSE)</f>
        <v>52.255302</v>
      </c>
      <c r="E399" s="9">
        <f>VLOOKUP($A399,'dump '!$A:$AF,18,FALSE)</f>
        <v>5.2308209999999997</v>
      </c>
      <c r="F399" s="9" t="str">
        <f>VLOOKUP(A399,'dump '!$A:$AF,11,FALSE)</f>
        <v>Pastoor Hendrikspark</v>
      </c>
      <c r="G399" s="9" t="str">
        <f>VLOOKUP($A399,'dump '!$A:$AF,12,FALSE)</f>
        <v>2</v>
      </c>
      <c r="H399" s="9" t="str">
        <f>VLOOKUP($A399,'dump '!$A:$AF,13,FALSE)</f>
        <v>1251MD</v>
      </c>
      <c r="I399" s="11" t="str">
        <f>VLOOKUP($A399,'dump '!$A:$AF,14,FALSE)</f>
        <v>Laren</v>
      </c>
      <c r="J399" s="9">
        <f>VLOOKUP($A399,'dump '!$A:$AF,15,FALSE)</f>
        <v>1</v>
      </c>
      <c r="K399" s="9" t="str">
        <f>VLOOKUP($A399,'dump '!$A:$AF,3,FALSE)</f>
        <v>GFT</v>
      </c>
      <c r="L399" s="9" t="str">
        <f>VLOOKUP($A399,'dump '!$A:$AF,31,FALSE)</f>
        <v>VC</v>
      </c>
      <c r="M399" s="9" t="str">
        <f>VLOOKUP($A399,'containers '!$A:$AA,12,FALSE)</f>
        <v>Bovengronds</v>
      </c>
      <c r="N399" s="9">
        <f>VLOOKUP($A399,'containers '!$A:$AA,14,FALSE)</f>
        <v>20</v>
      </c>
      <c r="O399" s="9">
        <f>VLOOKUP($A399,'containers '!$A:$AA,15,FALSE)</f>
        <v>100</v>
      </c>
      <c r="P399" s="9" t="str">
        <f>VLOOKUP($A399,'containers '!$A:$AA,16,FALSE)</f>
        <v>MCBG242022</v>
      </c>
    </row>
    <row r="400" spans="1:16" x14ac:dyDescent="0.25">
      <c r="A400" s="9" t="s">
        <v>4961</v>
      </c>
      <c r="B400" s="9" t="str">
        <f>VLOOKUP(A400,'dump '!A:C,1,FALSE)</f>
        <v>GFE0274</v>
      </c>
      <c r="C400" s="9" t="str">
        <f>VLOOKUP(A400,'dump '!A:AF,2,FALSE)</f>
        <v>1412GM1603</v>
      </c>
      <c r="D400" s="9">
        <f>VLOOKUP($A400,'dump '!$A:$AF,17,FALSE)</f>
        <v>52.284109999999998</v>
      </c>
      <c r="E400" s="9">
        <f>VLOOKUP($A400,'dump '!$A:$AF,18,FALSE)</f>
        <v>5.1584810000000001</v>
      </c>
      <c r="F400" s="9" t="str">
        <f>VLOOKUP(A400,'dump '!$A:$AF,11,FALSE)</f>
        <v>Pater Wijnterlaan</v>
      </c>
      <c r="G400" s="9" t="str">
        <f>VLOOKUP($A400,'dump '!$A:$AF,12,FALSE)</f>
        <v>16</v>
      </c>
      <c r="H400" s="9" t="str">
        <f>VLOOKUP($A400,'dump '!$A:$AF,13,FALSE)</f>
        <v>1412GM</v>
      </c>
      <c r="I400" s="11" t="str">
        <f>VLOOKUP($A400,'dump '!$A:$AF,14,FALSE)</f>
        <v>Naarden</v>
      </c>
      <c r="J400" s="9">
        <f>VLOOKUP($A400,'dump '!$A:$AF,15,FALSE)</f>
        <v>1</v>
      </c>
      <c r="K400" s="9" t="str">
        <f>VLOOKUP($A400,'dump '!$A:$AF,3,FALSE)</f>
        <v>GFT</v>
      </c>
      <c r="L400" s="9" t="str">
        <f>VLOOKUP($A400,'dump '!$A:$AF,31,FALSE)</f>
        <v>VC</v>
      </c>
      <c r="M400" s="9" t="str">
        <f>VLOOKUP($A400,'containers '!$A:$AA,12,FALSE)</f>
        <v>Bovengronds</v>
      </c>
      <c r="N400" s="9">
        <f>VLOOKUP($A400,'containers '!$A:$AA,14,FALSE)</f>
        <v>20</v>
      </c>
      <c r="O400" s="9">
        <f>VLOOKUP($A400,'containers '!$A:$AA,15,FALSE)</f>
        <v>100</v>
      </c>
      <c r="P400" s="9" t="str">
        <f>VLOOKUP($A400,'containers '!$A:$AA,16,FALSE)</f>
        <v>MCBG242022</v>
      </c>
    </row>
    <row r="401" spans="1:16" x14ac:dyDescent="0.25">
      <c r="A401" s="9" t="s">
        <v>4506</v>
      </c>
      <c r="B401" s="9" t="str">
        <f>VLOOKUP(A401,'dump '!A:C,1,FALSE)</f>
        <v>GFE0275</v>
      </c>
      <c r="C401" s="9" t="str">
        <f>VLOOKUP(A401,'dump '!A:AF,2,FALSE)</f>
        <v>1404HN1603</v>
      </c>
      <c r="D401" s="9">
        <f>VLOOKUP($A401,'dump '!$A:$AF,17,FALSE)</f>
        <v>52.272320000000001</v>
      </c>
      <c r="E401" s="9">
        <f>VLOOKUP($A401,'dump '!$A:$AF,18,FALSE)</f>
        <v>5.1616809999999997</v>
      </c>
      <c r="F401" s="9" t="str">
        <f>VLOOKUP(A401,'dump '!$A:$AF,11,FALSE)</f>
        <v>Mariastraat</v>
      </c>
      <c r="G401" s="9" t="str">
        <f>VLOOKUP($A401,'dump '!$A:$AF,12,FALSE)</f>
        <v>16D</v>
      </c>
      <c r="H401" s="9" t="str">
        <f>VLOOKUP($A401,'dump '!$A:$AF,13,FALSE)</f>
        <v>1404HN</v>
      </c>
      <c r="I401" s="11" t="str">
        <f>VLOOKUP($A401,'dump '!$A:$AF,14,FALSE)</f>
        <v>Bussum</v>
      </c>
      <c r="J401" s="9">
        <f>VLOOKUP($A401,'dump '!$A:$AF,15,FALSE)</f>
        <v>1</v>
      </c>
      <c r="K401" s="9" t="str">
        <f>VLOOKUP($A401,'dump '!$A:$AF,3,FALSE)</f>
        <v>GFT</v>
      </c>
      <c r="L401" s="9" t="str">
        <f>VLOOKUP($A401,'dump '!$A:$AF,31,FALSE)</f>
        <v>VC</v>
      </c>
      <c r="M401" s="9" t="str">
        <f>VLOOKUP($A401,'containers '!$A:$AA,12,FALSE)</f>
        <v>Bovengronds</v>
      </c>
      <c r="N401" s="9">
        <f>VLOOKUP($A401,'containers '!$A:$AA,14,FALSE)</f>
        <v>20</v>
      </c>
      <c r="O401" s="9">
        <f>VLOOKUP($A401,'containers '!$A:$AA,15,FALSE)</f>
        <v>100</v>
      </c>
      <c r="P401" s="9" t="str">
        <f>VLOOKUP($A401,'containers '!$A:$AA,16,FALSE)</f>
        <v>MCBG242022</v>
      </c>
    </row>
    <row r="402" spans="1:16" ht="30" x14ac:dyDescent="0.25">
      <c r="A402" s="9" t="s">
        <v>4539</v>
      </c>
      <c r="B402" s="9" t="str">
        <f>VLOOKUP(A402,'dump '!A:C,1,FALSE)</f>
        <v>GFE0276</v>
      </c>
      <c r="C402" s="9" t="str">
        <f>VLOOKUP(A402,'dump '!A:AF,2,FALSE)</f>
        <v>1394CT3504</v>
      </c>
      <c r="D402" s="9">
        <f>VLOOKUP($A402,'dump '!$A:$AF,17,FALSE)</f>
        <v>52.265584599999997</v>
      </c>
      <c r="E402" s="9">
        <f>VLOOKUP($A402,'dump '!$A:$AF,18,FALSE)</f>
        <v>5.0454067</v>
      </c>
      <c r="F402" s="9" t="str">
        <f>VLOOKUP(A402,'dump '!$A:$AF,11,FALSE)</f>
        <v>Voorstraat</v>
      </c>
      <c r="G402" s="9" t="str">
        <f>VLOOKUP($A402,'dump '!$A:$AF,12,FALSE)</f>
        <v>35</v>
      </c>
      <c r="H402" s="9" t="str">
        <f>VLOOKUP($A402,'dump '!$A:$AF,13,FALSE)</f>
        <v>1394CT</v>
      </c>
      <c r="I402" s="11" t="str">
        <f>VLOOKUP($A402,'dump '!$A:$AF,14,FALSE)</f>
        <v>Nederhorst den berg</v>
      </c>
      <c r="J402" s="9">
        <f>VLOOKUP($A402,'dump '!$A:$AF,15,FALSE)</f>
        <v>1</v>
      </c>
      <c r="K402" s="9" t="str">
        <f>VLOOKUP($A402,'dump '!$A:$AF,3,FALSE)</f>
        <v>GFT</v>
      </c>
      <c r="L402" s="9" t="str">
        <f>VLOOKUP($A402,'dump '!$A:$AF,31,FALSE)</f>
        <v>VC</v>
      </c>
      <c r="M402" s="9" t="str">
        <f>VLOOKUP($A402,'containers '!$A:$AA,12,FALSE)</f>
        <v>Bovengronds</v>
      </c>
      <c r="N402" s="9">
        <f>VLOOKUP($A402,'containers '!$A:$AA,14,FALSE)</f>
        <v>20</v>
      </c>
      <c r="O402" s="9">
        <f>VLOOKUP($A402,'containers '!$A:$AA,15,FALSE)</f>
        <v>100</v>
      </c>
      <c r="P402" s="9" t="str">
        <f>VLOOKUP($A402,'containers '!$A:$AA,16,FALSE)</f>
        <v>MCBG242022</v>
      </c>
    </row>
    <row r="403" spans="1:16" x14ac:dyDescent="0.25">
      <c r="A403" s="9" t="s">
        <v>1573</v>
      </c>
      <c r="B403" s="9" t="str">
        <f>VLOOKUP(A403,'dump '!A:C,1,FALSE)</f>
        <v>GFE0277</v>
      </c>
      <c r="C403" s="9" t="str">
        <f>VLOOKUP(A403,'dump '!A:AF,2,FALSE)</f>
        <v>1212EC13204</v>
      </c>
      <c r="D403" s="9">
        <f>VLOOKUP($A403,'dump '!$A:$AF,17,FALSE)</f>
        <v>52.217475891113303</v>
      </c>
      <c r="E403" s="9">
        <f>VLOOKUP($A403,'dump '!$A:$AF,18,FALSE)</f>
        <v>5.1976609230041504</v>
      </c>
      <c r="F403" s="9" t="str">
        <f>VLOOKUP(A403,'dump '!$A:$AF,11,FALSE)</f>
        <v>Compagnieweg</v>
      </c>
      <c r="G403" s="9" t="str">
        <f>VLOOKUP($A403,'dump '!$A:$AF,12,FALSE)</f>
        <v>132</v>
      </c>
      <c r="H403" s="9" t="str">
        <f>VLOOKUP($A403,'dump '!$A:$AF,13,FALSE)</f>
        <v>1212EC</v>
      </c>
      <c r="I403" s="11" t="str">
        <f>VLOOKUP($A403,'dump '!$A:$AF,14,FALSE)</f>
        <v>Hilversum</v>
      </c>
      <c r="J403" s="9">
        <f>VLOOKUP($A403,'dump '!$A:$AF,15,FALSE)</f>
        <v>0.2</v>
      </c>
      <c r="K403" s="9" t="str">
        <f>VLOOKUP($A403,'dump '!$A:$AF,3,FALSE)</f>
        <v>GFT</v>
      </c>
      <c r="L403" s="9" t="str">
        <f>VLOOKUP($A403,'dump '!$A:$AF,31,FALSE)</f>
        <v>VC</v>
      </c>
      <c r="M403" s="9" t="str">
        <f>VLOOKUP($A403,'containers '!$A:$AA,12,FALSE)</f>
        <v>Bovengronds</v>
      </c>
      <c r="N403" s="9">
        <f>VLOOKUP($A403,'containers '!$A:$AA,14,FALSE)</f>
        <v>20</v>
      </c>
      <c r="O403" s="9">
        <f>VLOOKUP($A403,'containers '!$A:$AA,15,FALSE)</f>
        <v>100</v>
      </c>
      <c r="P403" s="9" t="str">
        <f>VLOOKUP($A403,'containers '!$A:$AA,16,FALSE)</f>
        <v>MCBG242022</v>
      </c>
    </row>
    <row r="404" spans="1:16" x14ac:dyDescent="0.25">
      <c r="A404" s="9" t="s">
        <v>4552</v>
      </c>
      <c r="B404" s="9" t="str">
        <f>VLOOKUP(A404,'dump '!A:C,1,FALSE)</f>
        <v>GFE0278</v>
      </c>
      <c r="C404" s="9" t="str">
        <f>VLOOKUP(A404,'dump '!A:AF,2,FALSE)</f>
        <v>1275DB2403</v>
      </c>
      <c r="D404" s="9">
        <f>VLOOKUP($A404,'dump '!$A:$AF,17,FALSE)</f>
        <v>52.291519000000001</v>
      </c>
      <c r="E404" s="9">
        <f>VLOOKUP($A404,'dump '!$A:$AF,18,FALSE)</f>
        <v>5.2615600000000002</v>
      </c>
      <c r="F404" s="9" t="str">
        <f>VLOOKUP(A404,'dump '!$A:$AF,11,FALSE)</f>
        <v>Duivenvoorde</v>
      </c>
      <c r="G404" s="9" t="str">
        <f>VLOOKUP($A404,'dump '!$A:$AF,12,FALSE)</f>
        <v>24</v>
      </c>
      <c r="H404" s="9" t="str">
        <f>VLOOKUP($A404,'dump '!$A:$AF,13,FALSE)</f>
        <v>1275DB</v>
      </c>
      <c r="I404" s="11" t="str">
        <f>VLOOKUP($A404,'dump '!$A:$AF,14,FALSE)</f>
        <v>Huizen</v>
      </c>
      <c r="J404" s="9">
        <f>VLOOKUP($A404,'dump '!$A:$AF,15,FALSE)</f>
        <v>1</v>
      </c>
      <c r="K404" s="9" t="str">
        <f>VLOOKUP($A404,'dump '!$A:$AF,3,FALSE)</f>
        <v>GFT</v>
      </c>
      <c r="L404" s="9" t="str">
        <f>VLOOKUP($A404,'dump '!$A:$AF,31,FALSE)</f>
        <v>VC</v>
      </c>
      <c r="M404" s="9" t="str">
        <f>VLOOKUP($A404,'containers '!$A:$AA,12,FALSE)</f>
        <v>Bovengronds</v>
      </c>
      <c r="N404" s="9">
        <f>VLOOKUP($A404,'containers '!$A:$AA,14,FALSE)</f>
        <v>20</v>
      </c>
      <c r="O404" s="9">
        <f>VLOOKUP($A404,'containers '!$A:$AA,15,FALSE)</f>
        <v>100</v>
      </c>
      <c r="P404" s="9" t="str">
        <f>VLOOKUP($A404,'containers '!$A:$AA,16,FALSE)</f>
        <v>MCBG242022</v>
      </c>
    </row>
    <row r="405" spans="1:16" x14ac:dyDescent="0.25">
      <c r="A405" s="9" t="s">
        <v>4516</v>
      </c>
      <c r="B405" s="9" t="str">
        <f>VLOOKUP(A405,'dump '!A:C,1,FALSE)</f>
        <v>GFE0279</v>
      </c>
      <c r="C405" s="9" t="str">
        <f>VLOOKUP(A405,'dump '!A:AF,2,FALSE)</f>
        <v>1217PV2904</v>
      </c>
      <c r="D405" s="9">
        <f>VLOOKUP($A405,'dump '!$A:$AF,17,FALSE)</f>
        <v>52.224355000000003</v>
      </c>
      <c r="E405" s="9">
        <f>VLOOKUP($A405,'dump '!$A:$AF,18,FALSE)</f>
        <v>5.1556800000000003</v>
      </c>
      <c r="F405" s="9" t="str">
        <f>VLOOKUP(A405,'dump '!$A:$AF,11,FALSE)</f>
        <v>Schuttersweg</v>
      </c>
      <c r="G405" s="9" t="str">
        <f>VLOOKUP($A405,'dump '!$A:$AF,12,FALSE)</f>
        <v>29</v>
      </c>
      <c r="H405" s="9" t="str">
        <f>VLOOKUP($A405,'dump '!$A:$AF,13,FALSE)</f>
        <v>1217PV</v>
      </c>
      <c r="I405" s="11" t="str">
        <f>VLOOKUP($A405,'dump '!$A:$AF,14,FALSE)</f>
        <v>Hilversum</v>
      </c>
      <c r="J405" s="9">
        <f>VLOOKUP($A405,'dump '!$A:$AF,15,FALSE)</f>
        <v>1</v>
      </c>
      <c r="K405" s="9" t="str">
        <f>VLOOKUP($A405,'dump '!$A:$AF,3,FALSE)</f>
        <v>GFT</v>
      </c>
      <c r="L405" s="9" t="str">
        <f>VLOOKUP($A405,'dump '!$A:$AF,31,FALSE)</f>
        <v>VC</v>
      </c>
      <c r="M405" s="9" t="str">
        <f>VLOOKUP($A405,'containers '!$A:$AA,12,FALSE)</f>
        <v>Bovengronds</v>
      </c>
      <c r="N405" s="9">
        <f>VLOOKUP($A405,'containers '!$A:$AA,14,FALSE)</f>
        <v>20</v>
      </c>
      <c r="O405" s="9">
        <f>VLOOKUP($A405,'containers '!$A:$AA,15,FALSE)</f>
        <v>100</v>
      </c>
      <c r="P405" s="9" t="str">
        <f>VLOOKUP($A405,'containers '!$A:$AA,16,FALSE)</f>
        <v>MCBG242022</v>
      </c>
    </row>
    <row r="406" spans="1:16" x14ac:dyDescent="0.25">
      <c r="A406" s="9" t="s">
        <v>4959</v>
      </c>
      <c r="B406" s="9" t="str">
        <f>VLOOKUP(A406,'dump '!A:C,1,FALSE)</f>
        <v>GFE0280</v>
      </c>
      <c r="C406" s="9" t="str">
        <f>VLOOKUP(A406,'dump '!A:AF,2,FALSE)</f>
        <v>1217PV2905</v>
      </c>
      <c r="D406" s="9">
        <f>VLOOKUP($A406,'dump '!$A:$AF,17,FALSE)</f>
        <v>52.224355000000003</v>
      </c>
      <c r="E406" s="9">
        <f>VLOOKUP($A406,'dump '!$A:$AF,18,FALSE)</f>
        <v>5.1556800000000003</v>
      </c>
      <c r="F406" s="9" t="str">
        <f>VLOOKUP(A406,'dump '!$A:$AF,11,FALSE)</f>
        <v>Schuttersweg</v>
      </c>
      <c r="G406" s="9" t="str">
        <f>VLOOKUP($A406,'dump '!$A:$AF,12,FALSE)</f>
        <v>29</v>
      </c>
      <c r="H406" s="9" t="str">
        <f>VLOOKUP($A406,'dump '!$A:$AF,13,FALSE)</f>
        <v>1217PV</v>
      </c>
      <c r="I406" s="11" t="str">
        <f>VLOOKUP($A406,'dump '!$A:$AF,14,FALSE)</f>
        <v>Hilversum</v>
      </c>
      <c r="J406" s="9">
        <f>VLOOKUP($A406,'dump '!$A:$AF,15,FALSE)</f>
        <v>1</v>
      </c>
      <c r="K406" s="9" t="str">
        <f>VLOOKUP($A406,'dump '!$A:$AF,3,FALSE)</f>
        <v>GFT</v>
      </c>
      <c r="L406" s="9" t="str">
        <f>VLOOKUP($A406,'dump '!$A:$AF,31,FALSE)</f>
        <v>VC</v>
      </c>
      <c r="M406" s="9" t="str">
        <f>VLOOKUP($A406,'containers '!$A:$AA,12,FALSE)</f>
        <v>Bovengronds</v>
      </c>
      <c r="N406" s="9">
        <f>VLOOKUP($A406,'containers '!$A:$AA,14,FALSE)</f>
        <v>20</v>
      </c>
      <c r="O406" s="9">
        <f>VLOOKUP($A406,'containers '!$A:$AA,15,FALSE)</f>
        <v>100</v>
      </c>
      <c r="P406" s="9" t="str">
        <f>VLOOKUP($A406,'containers '!$A:$AA,16,FALSE)</f>
        <v>MCBG242022</v>
      </c>
    </row>
    <row r="407" spans="1:16" ht="30" x14ac:dyDescent="0.25">
      <c r="A407" s="9" t="s">
        <v>4504</v>
      </c>
      <c r="B407" s="9" t="str">
        <f>VLOOKUP(A407,'dump '!A:C,1,FALSE)</f>
        <v>GFE0281</v>
      </c>
      <c r="C407" s="9" t="str">
        <f>VLOOKUP(A407,'dump '!A:AF,2,FALSE)</f>
        <v>1394NE304</v>
      </c>
      <c r="D407" s="9">
        <f>VLOOKUP($A407,'dump '!$A:$AF,17,FALSE)</f>
        <v>52.255896</v>
      </c>
      <c r="E407" s="9">
        <f>VLOOKUP($A407,'dump '!$A:$AF,18,FALSE)</f>
        <v>5.0482670000000001</v>
      </c>
      <c r="F407" s="9" t="str">
        <f>VLOOKUP(A407,'dump '!$A:$AF,11,FALSE)</f>
        <v>De Kooi</v>
      </c>
      <c r="G407" s="9" t="str">
        <f>VLOOKUP($A407,'dump '!$A:$AF,12,FALSE)</f>
        <v>3</v>
      </c>
      <c r="H407" s="9" t="str">
        <f>VLOOKUP($A407,'dump '!$A:$AF,13,FALSE)</f>
        <v>1394NE</v>
      </c>
      <c r="I407" s="11" t="str">
        <f>VLOOKUP($A407,'dump '!$A:$AF,14,FALSE)</f>
        <v>Nederhorst den Berg</v>
      </c>
      <c r="J407" s="9">
        <f>VLOOKUP($A407,'dump '!$A:$AF,15,FALSE)</f>
        <v>1</v>
      </c>
      <c r="K407" s="9" t="str">
        <f>VLOOKUP($A407,'dump '!$A:$AF,3,FALSE)</f>
        <v>GFT</v>
      </c>
      <c r="L407" s="9" t="str">
        <f>VLOOKUP($A407,'dump '!$A:$AF,31,FALSE)</f>
        <v>VC</v>
      </c>
      <c r="M407" s="9" t="str">
        <f>VLOOKUP($A407,'containers '!$A:$AA,12,FALSE)</f>
        <v>Bovengronds</v>
      </c>
      <c r="N407" s="9">
        <f>VLOOKUP($A407,'containers '!$A:$AA,14,FALSE)</f>
        <v>20</v>
      </c>
      <c r="O407" s="9">
        <f>VLOOKUP($A407,'containers '!$A:$AA,15,FALSE)</f>
        <v>100</v>
      </c>
      <c r="P407" s="9" t="str">
        <f>VLOOKUP($A407,'containers '!$A:$AA,16,FALSE)</f>
        <v>MCBG242022</v>
      </c>
    </row>
    <row r="408" spans="1:16" x14ac:dyDescent="0.25">
      <c r="A408" s="9" t="s">
        <v>3946</v>
      </c>
      <c r="B408" s="9" t="str">
        <f>VLOOKUP(A408,'dump '!A:C,1,FALSE)</f>
        <v>GFE0282</v>
      </c>
      <c r="C408" s="9" t="str">
        <f>VLOOKUP(A408,'dump '!A:AF,2,FALSE)</f>
        <v>1216JJ11409</v>
      </c>
      <c r="D408" s="9">
        <f>VLOOKUP($A408,'dump '!$A:$AF,17,FALSE)</f>
        <v>52.215782753240497</v>
      </c>
      <c r="E408" s="9">
        <f>VLOOKUP($A408,'dump '!$A:$AF,18,FALSE)</f>
        <v>5.1425400842029099</v>
      </c>
      <c r="F408" s="9" t="str">
        <f>VLOOKUP(A408,'dump '!$A:$AF,11,FALSE)</f>
        <v>Kapittelweg</v>
      </c>
      <c r="G408" s="9" t="str">
        <f>VLOOKUP($A408,'dump '!$A:$AF,12,FALSE)</f>
        <v>114</v>
      </c>
      <c r="H408" s="9" t="str">
        <f>VLOOKUP($A408,'dump '!$A:$AF,13,FALSE)</f>
        <v>1216JJ</v>
      </c>
      <c r="I408" s="11" t="str">
        <f>VLOOKUP($A408,'dump '!$A:$AF,14,FALSE)</f>
        <v>Hilversum</v>
      </c>
      <c r="J408" s="9">
        <f>VLOOKUP($A408,'dump '!$A:$AF,15,FALSE)</f>
        <v>5</v>
      </c>
      <c r="K408" s="9" t="str">
        <f>VLOOKUP($A408,'dump '!$A:$AF,3,FALSE)</f>
        <v>GFT</v>
      </c>
      <c r="L408" s="9" t="str">
        <f>VLOOKUP($A408,'dump '!$A:$AF,31,FALSE)</f>
        <v>VC</v>
      </c>
      <c r="M408" s="9" t="str">
        <f>VLOOKUP($A408,'containers '!$A:$AA,12,FALSE)</f>
        <v>Bovengronds</v>
      </c>
      <c r="N408" s="9">
        <f>VLOOKUP($A408,'containers '!$A:$AA,14,FALSE)</f>
        <v>20</v>
      </c>
      <c r="O408" s="9">
        <f>VLOOKUP($A408,'containers '!$A:$AA,15,FALSE)</f>
        <v>100</v>
      </c>
      <c r="P408" s="9" t="str">
        <f>VLOOKUP($A408,'containers '!$A:$AA,16,FALSE)</f>
        <v>MCBG242022</v>
      </c>
    </row>
    <row r="409" spans="1:16" x14ac:dyDescent="0.25">
      <c r="A409" s="9" t="s">
        <v>4560</v>
      </c>
      <c r="B409" s="9" t="str">
        <f>VLOOKUP(A409,'dump '!A:C,1,FALSE)</f>
        <v>GFE0283</v>
      </c>
      <c r="C409" s="9" t="str">
        <f>VLOOKUP(A409,'dump '!A:AF,2,FALSE)</f>
        <v>1216JJ11410</v>
      </c>
      <c r="D409" s="9">
        <f>VLOOKUP($A409,'dump '!$A:$AF,17,FALSE)</f>
        <v>52.215781999999997</v>
      </c>
      <c r="E409" s="9">
        <f>VLOOKUP($A409,'dump '!$A:$AF,18,FALSE)</f>
        <v>5.1425400799999998</v>
      </c>
      <c r="F409" s="9" t="str">
        <f>VLOOKUP(A409,'dump '!$A:$AF,11,FALSE)</f>
        <v>Kapittelweg</v>
      </c>
      <c r="G409" s="9" t="str">
        <f>VLOOKUP($A409,'dump '!$A:$AF,12,FALSE)</f>
        <v>114</v>
      </c>
      <c r="H409" s="9" t="str">
        <f>VLOOKUP($A409,'dump '!$A:$AF,13,FALSE)</f>
        <v>1216JJ</v>
      </c>
      <c r="I409" s="11" t="str">
        <f>VLOOKUP($A409,'dump '!$A:$AF,14,FALSE)</f>
        <v>Hilversum</v>
      </c>
      <c r="J409" s="9">
        <f>VLOOKUP($A409,'dump '!$A:$AF,15,FALSE)</f>
        <v>1</v>
      </c>
      <c r="K409" s="9" t="str">
        <f>VLOOKUP($A409,'dump '!$A:$AF,3,FALSE)</f>
        <v>GFT</v>
      </c>
      <c r="L409" s="9" t="str">
        <f>VLOOKUP($A409,'dump '!$A:$AF,31,FALSE)</f>
        <v>VC</v>
      </c>
      <c r="M409" s="9" t="str">
        <f>VLOOKUP($A409,'containers '!$A:$AA,12,FALSE)</f>
        <v>Bovengronds</v>
      </c>
      <c r="N409" s="9">
        <f>VLOOKUP($A409,'containers '!$A:$AA,14,FALSE)</f>
        <v>20</v>
      </c>
      <c r="O409" s="9">
        <f>VLOOKUP($A409,'containers '!$A:$AA,15,FALSE)</f>
        <v>100</v>
      </c>
      <c r="P409" s="9" t="str">
        <f>VLOOKUP($A409,'containers '!$A:$AA,16,FALSE)</f>
        <v>MCBG242022</v>
      </c>
    </row>
    <row r="410" spans="1:16" x14ac:dyDescent="0.25">
      <c r="A410" s="9" t="s">
        <v>4526</v>
      </c>
      <c r="B410" s="9" t="str">
        <f>VLOOKUP(A410,'dump '!A:C,1,FALSE)</f>
        <v>GFE0284</v>
      </c>
      <c r="C410" s="9" t="str">
        <f>VLOOKUP(A410,'dump '!A:AF,2,FALSE)</f>
        <v>1404HV3304</v>
      </c>
      <c r="D410" s="9">
        <f>VLOOKUP($A410,'dump '!$A:$AF,17,FALSE)</f>
        <v>52.273705999999997</v>
      </c>
      <c r="E410" s="9">
        <f>VLOOKUP($A410,'dump '!$A:$AF,18,FALSE)</f>
        <v>5.1651670000000003</v>
      </c>
      <c r="F410" s="9" t="str">
        <f>VLOOKUP(A410,'dump '!$A:$AF,11,FALSE)</f>
        <v>Kapelstraat</v>
      </c>
      <c r="G410" s="9" t="str">
        <f>VLOOKUP($A410,'dump '!$A:$AF,12,FALSE)</f>
        <v>33</v>
      </c>
      <c r="H410" s="9" t="str">
        <f>VLOOKUP($A410,'dump '!$A:$AF,13,FALSE)</f>
        <v>1404HV</v>
      </c>
      <c r="I410" s="11" t="str">
        <f>VLOOKUP($A410,'dump '!$A:$AF,14,FALSE)</f>
        <v>Bussum</v>
      </c>
      <c r="J410" s="9">
        <f>VLOOKUP($A410,'dump '!$A:$AF,15,FALSE)</f>
        <v>1</v>
      </c>
      <c r="K410" s="9" t="str">
        <f>VLOOKUP($A410,'dump '!$A:$AF,3,FALSE)</f>
        <v>GFT</v>
      </c>
      <c r="L410" s="9" t="str">
        <f>VLOOKUP($A410,'dump '!$A:$AF,31,FALSE)</f>
        <v>VC</v>
      </c>
      <c r="M410" s="9" t="str">
        <f>VLOOKUP($A410,'containers '!$A:$AA,12,FALSE)</f>
        <v>Bovengronds</v>
      </c>
      <c r="N410" s="9">
        <f>VLOOKUP($A410,'containers '!$A:$AA,14,FALSE)</f>
        <v>20</v>
      </c>
      <c r="O410" s="9">
        <f>VLOOKUP($A410,'containers '!$A:$AA,15,FALSE)</f>
        <v>100</v>
      </c>
      <c r="P410" s="9" t="str">
        <f>VLOOKUP($A410,'containers '!$A:$AA,16,FALSE)</f>
        <v>MCBG242022</v>
      </c>
    </row>
    <row r="411" spans="1:16" x14ac:dyDescent="0.25">
      <c r="A411" s="9" t="s">
        <v>4508</v>
      </c>
      <c r="B411" s="9" t="str">
        <f>VLOOKUP(A411,'dump '!A:C,1,FALSE)</f>
        <v>GFE0285</v>
      </c>
      <c r="C411" s="9" t="str">
        <f>VLOOKUP(A411,'dump '!A:AF,2,FALSE)</f>
        <v>1411XN20103</v>
      </c>
      <c r="D411" s="9">
        <f>VLOOKUP($A411,'dump '!$A:$AF,17,FALSE)</f>
        <v>52.303310000000003</v>
      </c>
      <c r="E411" s="9">
        <f>VLOOKUP($A411,'dump '!$A:$AF,18,FALSE)</f>
        <v>5.1404699999999997</v>
      </c>
      <c r="F411" s="9" t="str">
        <f>VLOOKUP(A411,'dump '!$A:$AF,11,FALSE)</f>
        <v>Jac. P. Thijssepark</v>
      </c>
      <c r="G411" s="9" t="str">
        <f>VLOOKUP($A411,'dump '!$A:$AF,12,FALSE)</f>
        <v>201</v>
      </c>
      <c r="H411" s="9" t="str">
        <f>VLOOKUP($A411,'dump '!$A:$AF,13,FALSE)</f>
        <v>1411XN</v>
      </c>
      <c r="I411" s="11" t="str">
        <f>VLOOKUP($A411,'dump '!$A:$AF,14,FALSE)</f>
        <v>Naarden</v>
      </c>
      <c r="J411" s="9">
        <f>VLOOKUP($A411,'dump '!$A:$AF,15,FALSE)</f>
        <v>1</v>
      </c>
      <c r="K411" s="9" t="str">
        <f>VLOOKUP($A411,'dump '!$A:$AF,3,FALSE)</f>
        <v>GFT</v>
      </c>
      <c r="L411" s="9" t="str">
        <f>VLOOKUP($A411,'dump '!$A:$AF,31,FALSE)</f>
        <v>VC</v>
      </c>
      <c r="M411" s="9" t="str">
        <f>VLOOKUP($A411,'containers '!$A:$AA,12,FALSE)</f>
        <v>Bovengronds</v>
      </c>
      <c r="N411" s="9">
        <f>VLOOKUP($A411,'containers '!$A:$AA,14,FALSE)</f>
        <v>20</v>
      </c>
      <c r="O411" s="9">
        <f>VLOOKUP($A411,'containers '!$A:$AA,15,FALSE)</f>
        <v>100</v>
      </c>
      <c r="P411" s="9" t="str">
        <f>VLOOKUP($A411,'containers '!$A:$AA,16,FALSE)</f>
        <v>MCBG242021</v>
      </c>
    </row>
    <row r="412" spans="1:16" x14ac:dyDescent="0.25">
      <c r="A412" s="9" t="s">
        <v>1556</v>
      </c>
      <c r="B412" s="9" t="str">
        <f>VLOOKUP(A412,'dump '!A:C,1,FALSE)</f>
        <v>GFE0286</v>
      </c>
      <c r="C412" s="9" t="str">
        <f>VLOOKUP(A412,'dump '!A:AF,2,FALSE)</f>
        <v>1402KG13303</v>
      </c>
      <c r="D412" s="9">
        <f>VLOOKUP($A412,'dump '!$A:$AF,17,FALSE)</f>
        <v>52.267615890000002</v>
      </c>
      <c r="E412" s="9">
        <f>VLOOKUP($A412,'dump '!$A:$AF,18,FALSE)</f>
        <v>5.1635377299999998</v>
      </c>
      <c r="F412" s="9" t="str">
        <f>VLOOKUP(A412,'dump '!$A:$AF,11,FALSE)</f>
        <v>De Sparren</v>
      </c>
      <c r="G412" s="9" t="str">
        <f>VLOOKUP($A412,'dump '!$A:$AF,12,FALSE)</f>
        <v>133</v>
      </c>
      <c r="H412" s="9" t="str">
        <f>VLOOKUP($A412,'dump '!$A:$AF,13,FALSE)</f>
        <v>1402KG</v>
      </c>
      <c r="I412" s="11" t="str">
        <f>VLOOKUP($A412,'dump '!$A:$AF,14,FALSE)</f>
        <v>Bussum</v>
      </c>
      <c r="J412" s="9">
        <f>VLOOKUP($A412,'dump '!$A:$AF,15,FALSE)</f>
        <v>1</v>
      </c>
      <c r="K412" s="9" t="str">
        <f>VLOOKUP($A412,'dump '!$A:$AF,3,FALSE)</f>
        <v>GFT</v>
      </c>
      <c r="L412" s="9" t="str">
        <f>VLOOKUP($A412,'dump '!$A:$AF,31,FALSE)</f>
        <v>VC</v>
      </c>
      <c r="M412" s="9" t="str">
        <f>VLOOKUP($A412,'containers '!$A:$AA,12,FALSE)</f>
        <v>Bovengronds</v>
      </c>
      <c r="N412" s="9">
        <f>VLOOKUP($A412,'containers '!$A:$AA,14,FALSE)</f>
        <v>20</v>
      </c>
      <c r="O412" s="9">
        <f>VLOOKUP($A412,'containers '!$A:$AA,15,FALSE)</f>
        <v>100</v>
      </c>
      <c r="P412" s="9" t="str">
        <f>VLOOKUP($A412,'containers '!$A:$AA,16,FALSE)</f>
        <v>MCBG242022</v>
      </c>
    </row>
    <row r="413" spans="1:16" x14ac:dyDescent="0.25">
      <c r="A413" s="9" t="s">
        <v>4558</v>
      </c>
      <c r="B413" s="9" t="str">
        <f>VLOOKUP(A413,'dump '!A:C,1,FALSE)</f>
        <v>GFE0287</v>
      </c>
      <c r="C413" s="9" t="str">
        <f>VLOOKUP(A413,'dump '!A:AF,2,FALSE)</f>
        <v>1211KB105</v>
      </c>
      <c r="D413" s="9">
        <f>VLOOKUP($A413,'dump '!$A:$AF,17,FALSE)</f>
        <v>52.221705</v>
      </c>
      <c r="E413" s="9">
        <f>VLOOKUP($A413,'dump '!$A:$AF,18,FALSE)</f>
        <v>5.168336</v>
      </c>
      <c r="F413" s="9" t="str">
        <f>VLOOKUP(A413,'dump '!$A:$AF,11,FALSE)</f>
        <v>Gasthuisstraat</v>
      </c>
      <c r="G413" s="9" t="str">
        <f>VLOOKUP($A413,'dump '!$A:$AF,12,FALSE)</f>
        <v>1A</v>
      </c>
      <c r="H413" s="9" t="str">
        <f>VLOOKUP($A413,'dump '!$A:$AF,13,FALSE)</f>
        <v>1211KB</v>
      </c>
      <c r="I413" s="11" t="str">
        <f>VLOOKUP($A413,'dump '!$A:$AF,14,FALSE)</f>
        <v>Hilversum</v>
      </c>
      <c r="J413" s="9">
        <f>VLOOKUP($A413,'dump '!$A:$AF,15,FALSE)</f>
        <v>1</v>
      </c>
      <c r="K413" s="9" t="str">
        <f>VLOOKUP($A413,'dump '!$A:$AF,3,FALSE)</f>
        <v>GFT</v>
      </c>
      <c r="L413" s="9" t="str">
        <f>VLOOKUP($A413,'dump '!$A:$AF,31,FALSE)</f>
        <v>VC</v>
      </c>
      <c r="M413" s="9" t="str">
        <f>VLOOKUP($A413,'containers '!$A:$AA,12,FALSE)</f>
        <v>Bovengronds</v>
      </c>
      <c r="N413" s="9">
        <f>VLOOKUP($A413,'containers '!$A:$AA,14,FALSE)</f>
        <v>20</v>
      </c>
      <c r="O413" s="9">
        <f>VLOOKUP($A413,'containers '!$A:$AA,15,FALSE)</f>
        <v>100</v>
      </c>
      <c r="P413" s="9" t="str">
        <f>VLOOKUP($A413,'containers '!$A:$AA,16,FALSE)</f>
        <v>MCBG242021</v>
      </c>
    </row>
    <row r="414" spans="1:16" x14ac:dyDescent="0.25">
      <c r="A414" s="9" t="s">
        <v>1520</v>
      </c>
      <c r="B414" s="9" t="str">
        <f>VLOOKUP(A414,'dump '!A:C,1,FALSE)</f>
        <v>GFE0288</v>
      </c>
      <c r="C414" s="9" t="str">
        <f>VLOOKUP(A414,'dump '!A:AF,2,FALSE)</f>
        <v>1275DR11503</v>
      </c>
      <c r="D414" s="9">
        <f>VLOOKUP($A414,'dump '!$A:$AF,17,FALSE)</f>
        <v>52.292594000000001</v>
      </c>
      <c r="E414" s="9">
        <f>VLOOKUP($A414,'dump '!$A:$AF,18,FALSE)</f>
        <v>5.262994</v>
      </c>
      <c r="F414" s="9" t="str">
        <f>VLOOKUP(A414,'dump '!$A:$AF,11,FALSE)</f>
        <v>Eeshof</v>
      </c>
      <c r="G414" s="9" t="str">
        <f>VLOOKUP($A414,'dump '!$A:$AF,12,FALSE)</f>
        <v>115</v>
      </c>
      <c r="H414" s="9" t="str">
        <f>VLOOKUP($A414,'dump '!$A:$AF,13,FALSE)</f>
        <v>1275DR</v>
      </c>
      <c r="I414" s="11" t="str">
        <f>VLOOKUP($A414,'dump '!$A:$AF,14,FALSE)</f>
        <v>Huizen</v>
      </c>
      <c r="J414" s="9">
        <f>VLOOKUP($A414,'dump '!$A:$AF,15,FALSE)</f>
        <v>1</v>
      </c>
      <c r="K414" s="9" t="str">
        <f>VLOOKUP($A414,'dump '!$A:$AF,3,FALSE)</f>
        <v>GFT</v>
      </c>
      <c r="L414" s="9" t="str">
        <f>VLOOKUP($A414,'dump '!$A:$AF,31,FALSE)</f>
        <v>VC</v>
      </c>
      <c r="M414" s="9" t="str">
        <f>VLOOKUP($A414,'containers '!$A:$AA,12,FALSE)</f>
        <v>Bovengronds</v>
      </c>
      <c r="N414" s="9">
        <f>VLOOKUP($A414,'containers '!$A:$AA,14,FALSE)</f>
        <v>20</v>
      </c>
      <c r="O414" s="9">
        <f>VLOOKUP($A414,'containers '!$A:$AA,15,FALSE)</f>
        <v>100</v>
      </c>
      <c r="P414" s="9" t="str">
        <f>VLOOKUP($A414,'containers '!$A:$AA,16,FALSE)</f>
        <v>MCBG242022</v>
      </c>
    </row>
    <row r="415" spans="1:16" x14ac:dyDescent="0.25">
      <c r="A415" s="9" t="s">
        <v>4968</v>
      </c>
      <c r="B415" s="9" t="str">
        <f>VLOOKUP(A415,'dump '!A:C,1,FALSE)</f>
        <v>GFE0289</v>
      </c>
      <c r="C415" s="9" t="str">
        <f>VLOOKUP(A415,'dump '!A:AF,2,FALSE)</f>
        <v>1276KZ24805</v>
      </c>
      <c r="D415" s="9">
        <f>VLOOKUP($A415,'dump '!$A:$AF,17,FALSE)</f>
        <v>52.296470999999997</v>
      </c>
      <c r="E415" s="9">
        <f>VLOOKUP($A415,'dump '!$A:$AF,18,FALSE)</f>
        <v>5.2518319</v>
      </c>
      <c r="F415" s="9" t="str">
        <f>VLOOKUP(A415,'dump '!$A:$AF,11,FALSE)</f>
        <v>Gooierserf</v>
      </c>
      <c r="G415" s="9" t="str">
        <f>VLOOKUP($A415,'dump '!$A:$AF,12,FALSE)</f>
        <v>248</v>
      </c>
      <c r="H415" s="9" t="str">
        <f>VLOOKUP($A415,'dump '!$A:$AF,13,FALSE)</f>
        <v>1276KZ</v>
      </c>
      <c r="I415" s="11" t="str">
        <f>VLOOKUP($A415,'dump '!$A:$AF,14,FALSE)</f>
        <v>Huizen</v>
      </c>
      <c r="J415" s="9">
        <f>VLOOKUP($A415,'dump '!$A:$AF,15,FALSE)</f>
        <v>1</v>
      </c>
      <c r="K415" s="9" t="str">
        <f>VLOOKUP($A415,'dump '!$A:$AF,3,FALSE)</f>
        <v>GFT</v>
      </c>
      <c r="L415" s="9" t="str">
        <f>VLOOKUP($A415,'dump '!$A:$AF,31,FALSE)</f>
        <v>VC</v>
      </c>
      <c r="M415" s="9" t="str">
        <f>VLOOKUP($A415,'containers '!$A:$AA,12,FALSE)</f>
        <v>Bovengronds</v>
      </c>
      <c r="N415" s="9">
        <f>VLOOKUP($A415,'containers '!$A:$AA,14,FALSE)</f>
        <v>20</v>
      </c>
      <c r="O415" s="9">
        <f>VLOOKUP($A415,'containers '!$A:$AA,15,FALSE)</f>
        <v>100</v>
      </c>
      <c r="P415" s="9" t="str">
        <f>VLOOKUP($A415,'containers '!$A:$AA,16,FALSE)</f>
        <v>MCBG242022</v>
      </c>
    </row>
    <row r="416" spans="1:16" x14ac:dyDescent="0.25">
      <c r="A416" s="9" t="s">
        <v>1526</v>
      </c>
      <c r="B416" s="9" t="str">
        <f>VLOOKUP(A416,'dump '!A:C,1,FALSE)</f>
        <v>GFE0290</v>
      </c>
      <c r="C416" s="9" t="str">
        <f>VLOOKUP(A416,'dump '!A:AF,2,FALSE)</f>
        <v>1212CS18603</v>
      </c>
      <c r="D416" s="9">
        <f>VLOOKUP($A416,'dump '!$A:$AF,17,FALSE)</f>
        <v>52.218086999999997</v>
      </c>
      <c r="E416" s="9">
        <f>VLOOKUP($A416,'dump '!$A:$AF,18,FALSE)</f>
        <v>5.1957630000000004</v>
      </c>
      <c r="F416" s="9" t="str">
        <f>VLOOKUP(A416,'dump '!$A:$AF,11,FALSE)</f>
        <v>Oosterengweg</v>
      </c>
      <c r="G416" s="9" t="str">
        <f>VLOOKUP($A416,'dump '!$A:$AF,12,FALSE)</f>
        <v>186</v>
      </c>
      <c r="H416" s="9" t="str">
        <f>VLOOKUP($A416,'dump '!$A:$AF,13,FALSE)</f>
        <v>1212CS</v>
      </c>
      <c r="I416" s="11" t="str">
        <f>VLOOKUP($A416,'dump '!$A:$AF,14,FALSE)</f>
        <v>Hilversum</v>
      </c>
      <c r="J416" s="9">
        <f>VLOOKUP($A416,'dump '!$A:$AF,15,FALSE)</f>
        <v>1</v>
      </c>
      <c r="K416" s="9" t="str">
        <f>VLOOKUP($A416,'dump '!$A:$AF,3,FALSE)</f>
        <v>GFT</v>
      </c>
      <c r="L416" s="9" t="str">
        <f>VLOOKUP($A416,'dump '!$A:$AF,31,FALSE)</f>
        <v>VC</v>
      </c>
      <c r="M416" s="9" t="str">
        <f>VLOOKUP($A416,'containers '!$A:$AA,12,FALSE)</f>
        <v>Bovengronds</v>
      </c>
      <c r="N416" s="9">
        <f>VLOOKUP($A416,'containers '!$A:$AA,14,FALSE)</f>
        <v>20</v>
      </c>
      <c r="O416" s="9">
        <f>VLOOKUP($A416,'containers '!$A:$AA,15,FALSE)</f>
        <v>100</v>
      </c>
      <c r="P416" s="9" t="str">
        <f>VLOOKUP($A416,'containers '!$A:$AA,16,FALSE)</f>
        <v>MCBG242022</v>
      </c>
    </row>
    <row r="417" spans="1:16" x14ac:dyDescent="0.25">
      <c r="A417" s="9" t="s">
        <v>332</v>
      </c>
      <c r="B417" s="9" t="str">
        <f>VLOOKUP(A417,'dump '!A:C,1,FALSE)</f>
        <v>GFE0291</v>
      </c>
      <c r="C417" s="9" t="str">
        <f>VLOOKUP(A417,'dump '!A:AF,2,FALSE)</f>
        <v>1398HA306</v>
      </c>
      <c r="D417" s="9">
        <f>VLOOKUP($A417,'dump '!$A:$AF,17,FALSE)</f>
        <v>52.332740000000001</v>
      </c>
      <c r="E417" s="9">
        <f>VLOOKUP($A417,'dump '!$A:$AF,18,FALSE)</f>
        <v>5.0614400000000002</v>
      </c>
      <c r="F417" s="9" t="str">
        <f>VLOOKUP(A417,'dump '!$A:$AF,11,FALSE)</f>
        <v>Kruitmolen</v>
      </c>
      <c r="G417" s="9" t="str">
        <f>VLOOKUP($A417,'dump '!$A:$AF,12,FALSE)</f>
        <v>3</v>
      </c>
      <c r="H417" s="9" t="str">
        <f>VLOOKUP($A417,'dump '!$A:$AF,13,FALSE)</f>
        <v>1398HA</v>
      </c>
      <c r="I417" s="11" t="str">
        <f>VLOOKUP($A417,'dump '!$A:$AF,14,FALSE)</f>
        <v>Muiden</v>
      </c>
      <c r="J417" s="9">
        <f>VLOOKUP($A417,'dump '!$A:$AF,15,FALSE)</f>
        <v>1</v>
      </c>
      <c r="K417" s="9" t="str">
        <f>VLOOKUP($A417,'dump '!$A:$AF,3,FALSE)</f>
        <v>GFT</v>
      </c>
      <c r="L417" s="9" t="str">
        <f>VLOOKUP($A417,'dump '!$A:$AF,31,FALSE)</f>
        <v>VC</v>
      </c>
      <c r="M417" s="9" t="str">
        <f>VLOOKUP($A417,'containers '!$A:$AA,12,FALSE)</f>
        <v>Bovengronds</v>
      </c>
      <c r="N417" s="9">
        <f>VLOOKUP($A417,'containers '!$A:$AA,14,FALSE)</f>
        <v>20</v>
      </c>
      <c r="O417" s="9">
        <f>VLOOKUP($A417,'containers '!$A:$AA,15,FALSE)</f>
        <v>100</v>
      </c>
      <c r="P417" s="9" t="str">
        <f>VLOOKUP($A417,'containers '!$A:$AA,16,FALSE)</f>
        <v>MCBG242022</v>
      </c>
    </row>
    <row r="418" spans="1:16" x14ac:dyDescent="0.25">
      <c r="A418" s="9" t="s">
        <v>360</v>
      </c>
      <c r="B418" s="9" t="str">
        <f>VLOOKUP(A418,'dump '!A:C,1,FALSE)</f>
        <v>GFE0292</v>
      </c>
      <c r="C418" s="9" t="str">
        <f>VLOOKUP(A418,'dump '!A:AF,2,FALSE)</f>
        <v>1398HA307</v>
      </c>
      <c r="D418" s="9">
        <f>VLOOKUP($A418,'dump '!$A:$AF,17,FALSE)</f>
        <v>52.332740000000001</v>
      </c>
      <c r="E418" s="9">
        <f>VLOOKUP($A418,'dump '!$A:$AF,18,FALSE)</f>
        <v>5.0614400000000002</v>
      </c>
      <c r="F418" s="9" t="str">
        <f>VLOOKUP(A418,'dump '!$A:$AF,11,FALSE)</f>
        <v>Kruitmolen</v>
      </c>
      <c r="G418" s="9" t="str">
        <f>VLOOKUP($A418,'dump '!$A:$AF,12,FALSE)</f>
        <v>3</v>
      </c>
      <c r="H418" s="9" t="str">
        <f>VLOOKUP($A418,'dump '!$A:$AF,13,FALSE)</f>
        <v>1398HA</v>
      </c>
      <c r="I418" s="11" t="str">
        <f>VLOOKUP($A418,'dump '!$A:$AF,14,FALSE)</f>
        <v>Muiden</v>
      </c>
      <c r="J418" s="9">
        <f>VLOOKUP($A418,'dump '!$A:$AF,15,FALSE)</f>
        <v>1</v>
      </c>
      <c r="K418" s="9" t="str">
        <f>VLOOKUP($A418,'dump '!$A:$AF,3,FALSE)</f>
        <v>GFT</v>
      </c>
      <c r="L418" s="9" t="str">
        <f>VLOOKUP($A418,'dump '!$A:$AF,31,FALSE)</f>
        <v>VC</v>
      </c>
      <c r="M418" s="9" t="str">
        <f>VLOOKUP($A418,'containers '!$A:$AA,12,FALSE)</f>
        <v>Bovengronds</v>
      </c>
      <c r="N418" s="9">
        <f>VLOOKUP($A418,'containers '!$A:$AA,14,FALSE)</f>
        <v>20</v>
      </c>
      <c r="O418" s="9">
        <f>VLOOKUP($A418,'containers '!$A:$AA,15,FALSE)</f>
        <v>100</v>
      </c>
      <c r="P418" s="9" t="str">
        <f>VLOOKUP($A418,'containers '!$A:$AA,16,FALSE)</f>
        <v>MCBG242022</v>
      </c>
    </row>
    <row r="419" spans="1:16" x14ac:dyDescent="0.25">
      <c r="A419" s="9" t="s">
        <v>344</v>
      </c>
      <c r="B419" s="9" t="str">
        <f>VLOOKUP(A419,'dump '!A:C,1,FALSE)</f>
        <v>GFE0293</v>
      </c>
      <c r="C419" s="9" t="str">
        <f>VLOOKUP(A419,'dump '!A:AF,2,FALSE)</f>
        <v>1402KD5303</v>
      </c>
      <c r="D419" s="9">
        <f>VLOOKUP($A419,'dump '!$A:$AF,17,FALSE)</f>
        <v>52.267837200000002</v>
      </c>
      <c r="E419" s="9">
        <f>VLOOKUP($A419,'dump '!$A:$AF,18,FALSE)</f>
        <v>5.1645392000000001</v>
      </c>
      <c r="F419" s="9" t="str">
        <f>VLOOKUP(A419,'dump '!$A:$AF,11,FALSE)</f>
        <v>De Sparren</v>
      </c>
      <c r="G419" s="9" t="str">
        <f>VLOOKUP($A419,'dump '!$A:$AF,12,FALSE)</f>
        <v>53</v>
      </c>
      <c r="H419" s="9" t="str">
        <f>VLOOKUP($A419,'dump '!$A:$AF,13,FALSE)</f>
        <v>1402KD</v>
      </c>
      <c r="I419" s="11" t="str">
        <f>VLOOKUP($A419,'dump '!$A:$AF,14,FALSE)</f>
        <v>Bussum</v>
      </c>
      <c r="J419" s="9">
        <f>VLOOKUP($A419,'dump '!$A:$AF,15,FALSE)</f>
        <v>1</v>
      </c>
      <c r="K419" s="9" t="str">
        <f>VLOOKUP($A419,'dump '!$A:$AF,3,FALSE)</f>
        <v>GFT</v>
      </c>
      <c r="L419" s="9" t="str">
        <f>VLOOKUP($A419,'dump '!$A:$AF,31,FALSE)</f>
        <v>VC</v>
      </c>
      <c r="M419" s="9" t="str">
        <f>VLOOKUP($A419,'containers '!$A:$AA,12,FALSE)</f>
        <v>Bovengronds</v>
      </c>
      <c r="N419" s="9">
        <f>VLOOKUP($A419,'containers '!$A:$AA,14,FALSE)</f>
        <v>20</v>
      </c>
      <c r="O419" s="9">
        <f>VLOOKUP($A419,'containers '!$A:$AA,15,FALSE)</f>
        <v>100</v>
      </c>
      <c r="P419" s="9" t="str">
        <f>VLOOKUP($A419,'containers '!$A:$AA,16,FALSE)</f>
        <v>MCBG242022</v>
      </c>
    </row>
    <row r="420" spans="1:16" x14ac:dyDescent="0.25">
      <c r="A420" s="9" t="s">
        <v>1532</v>
      </c>
      <c r="B420" s="9" t="str">
        <f>VLOOKUP(A420,'dump '!A:C,1,FALSE)</f>
        <v>GFE0294</v>
      </c>
      <c r="C420" s="9" t="str">
        <f>VLOOKUP(A420,'dump '!A:AF,2,FALSE)</f>
        <v>1403HE20903</v>
      </c>
      <c r="D420" s="9">
        <f>VLOOKUP($A420,'dump '!$A:$AF,17,FALSE)</f>
        <v>52.268386</v>
      </c>
      <c r="E420" s="9">
        <f>VLOOKUP($A420,'dump '!$A:$AF,18,FALSE)</f>
        <v>5.1905729999999997</v>
      </c>
      <c r="F420" s="9" t="str">
        <f>VLOOKUP(A420,'dump '!$A:$AF,11,FALSE)</f>
        <v>Aagje Dekenlaan</v>
      </c>
      <c r="G420" s="9" t="str">
        <f>VLOOKUP($A420,'dump '!$A:$AF,12,FALSE)</f>
        <v>209</v>
      </c>
      <c r="H420" s="9" t="str">
        <f>VLOOKUP($A420,'dump '!$A:$AF,13,FALSE)</f>
        <v>1403HE</v>
      </c>
      <c r="I420" s="11" t="str">
        <f>VLOOKUP($A420,'dump '!$A:$AF,14,FALSE)</f>
        <v>Bussum</v>
      </c>
      <c r="J420" s="9">
        <f>VLOOKUP($A420,'dump '!$A:$AF,15,FALSE)</f>
        <v>1</v>
      </c>
      <c r="K420" s="9" t="str">
        <f>VLOOKUP($A420,'dump '!$A:$AF,3,FALSE)</f>
        <v>GFT</v>
      </c>
      <c r="L420" s="9" t="str">
        <f>VLOOKUP($A420,'dump '!$A:$AF,31,FALSE)</f>
        <v>VC</v>
      </c>
      <c r="M420" s="9" t="str">
        <f>VLOOKUP($A420,'containers '!$A:$AA,12,FALSE)</f>
        <v>Bovengronds</v>
      </c>
      <c r="N420" s="9">
        <f>VLOOKUP($A420,'containers '!$A:$AA,14,FALSE)</f>
        <v>20</v>
      </c>
      <c r="O420" s="9">
        <f>VLOOKUP($A420,'containers '!$A:$AA,15,FALSE)</f>
        <v>100</v>
      </c>
      <c r="P420" s="9" t="str">
        <f>VLOOKUP($A420,'containers '!$A:$AA,16,FALSE)</f>
        <v>MCBG242022</v>
      </c>
    </row>
    <row r="421" spans="1:16" x14ac:dyDescent="0.25">
      <c r="A421" s="9" t="s">
        <v>1545</v>
      </c>
      <c r="B421" s="9" t="str">
        <f>VLOOKUP(A421,'dump '!A:C,1,FALSE)</f>
        <v>GFE0295</v>
      </c>
      <c r="C421" s="9" t="str">
        <f>VLOOKUP(A421,'dump '!A:AF,2,FALSE)</f>
        <v>1217DV1803</v>
      </c>
      <c r="D421" s="9">
        <f>VLOOKUP($A421,'dump '!$A:$AF,17,FALSE)</f>
        <v>52.24156799</v>
      </c>
      <c r="E421" s="9">
        <f>VLOOKUP($A421,'dump '!$A:$AF,18,FALSE)</f>
        <v>5.16470099</v>
      </c>
      <c r="F421" s="9" t="str">
        <f>VLOOKUP(A421,'dump '!$A:$AF,11,FALSE)</f>
        <v>Vivaldipark</v>
      </c>
      <c r="G421" s="9" t="str">
        <f>VLOOKUP($A421,'dump '!$A:$AF,12,FALSE)</f>
        <v>18</v>
      </c>
      <c r="H421" s="9" t="str">
        <f>VLOOKUP($A421,'dump '!$A:$AF,13,FALSE)</f>
        <v>1217DV</v>
      </c>
      <c r="I421" s="11" t="str">
        <f>VLOOKUP($A421,'dump '!$A:$AF,14,FALSE)</f>
        <v>Hilversum</v>
      </c>
      <c r="J421" s="9">
        <f>VLOOKUP($A421,'dump '!$A:$AF,15,FALSE)</f>
        <v>1</v>
      </c>
      <c r="K421" s="9" t="str">
        <f>VLOOKUP($A421,'dump '!$A:$AF,3,FALSE)</f>
        <v>GFT</v>
      </c>
      <c r="L421" s="9" t="str">
        <f>VLOOKUP($A421,'dump '!$A:$AF,31,FALSE)</f>
        <v>VC</v>
      </c>
      <c r="M421" s="9" t="str">
        <f>VLOOKUP($A421,'containers '!$A:$AA,12,FALSE)</f>
        <v>Bovengronds</v>
      </c>
      <c r="N421" s="9">
        <f>VLOOKUP($A421,'containers '!$A:$AA,14,FALSE)</f>
        <v>20</v>
      </c>
      <c r="O421" s="9">
        <f>VLOOKUP($A421,'containers '!$A:$AA,15,FALSE)</f>
        <v>100</v>
      </c>
      <c r="P421" s="9" t="str">
        <f>VLOOKUP($A421,'containers '!$A:$AA,16,FALSE)</f>
        <v>MCBG242022</v>
      </c>
    </row>
    <row r="422" spans="1:16" x14ac:dyDescent="0.25">
      <c r="A422" s="9" t="s">
        <v>1564</v>
      </c>
      <c r="B422" s="9" t="str">
        <f>VLOOKUP(A422,'dump '!A:C,1,FALSE)</f>
        <v>GFE0296</v>
      </c>
      <c r="C422" s="9" t="str">
        <f>VLOOKUP(A422,'dump '!A:AF,2,FALSE)</f>
        <v>1217DV3203</v>
      </c>
      <c r="D422" s="9">
        <f>VLOOKUP($A422,'dump '!$A:$AF,17,FALSE)</f>
        <v>52.241451990000002</v>
      </c>
      <c r="E422" s="9">
        <f>VLOOKUP($A422,'dump '!$A:$AF,18,FALSE)</f>
        <v>5.1639519900000002</v>
      </c>
      <c r="F422" s="9" t="str">
        <f>VLOOKUP(A422,'dump '!$A:$AF,11,FALSE)</f>
        <v>Vivaldipark</v>
      </c>
      <c r="G422" s="9" t="str">
        <f>VLOOKUP($A422,'dump '!$A:$AF,12,FALSE)</f>
        <v>32</v>
      </c>
      <c r="H422" s="9" t="str">
        <f>VLOOKUP($A422,'dump '!$A:$AF,13,FALSE)</f>
        <v>1217DV</v>
      </c>
      <c r="I422" s="11" t="str">
        <f>VLOOKUP($A422,'dump '!$A:$AF,14,FALSE)</f>
        <v>Hilversum</v>
      </c>
      <c r="J422" s="9">
        <f>VLOOKUP($A422,'dump '!$A:$AF,15,FALSE)</f>
        <v>1</v>
      </c>
      <c r="K422" s="9" t="str">
        <f>VLOOKUP($A422,'dump '!$A:$AF,3,FALSE)</f>
        <v>GFT</v>
      </c>
      <c r="L422" s="9" t="str">
        <f>VLOOKUP($A422,'dump '!$A:$AF,31,FALSE)</f>
        <v>VC</v>
      </c>
      <c r="M422" s="9" t="str">
        <f>VLOOKUP($A422,'containers '!$A:$AA,12,FALSE)</f>
        <v>Bovengronds</v>
      </c>
      <c r="N422" s="9">
        <f>VLOOKUP($A422,'containers '!$A:$AA,14,FALSE)</f>
        <v>20</v>
      </c>
      <c r="O422" s="9">
        <f>VLOOKUP($A422,'containers '!$A:$AA,15,FALSE)</f>
        <v>100</v>
      </c>
      <c r="P422" s="9" t="str">
        <f>VLOOKUP($A422,'containers '!$A:$AA,16,FALSE)</f>
        <v>MCBG242022</v>
      </c>
    </row>
    <row r="423" spans="1:16" x14ac:dyDescent="0.25">
      <c r="A423" s="9" t="s">
        <v>381</v>
      </c>
      <c r="B423" s="9" t="str">
        <f>VLOOKUP(A423,'dump '!A:C,1,FALSE)</f>
        <v>GFE0297</v>
      </c>
      <c r="C423" s="9" t="str">
        <f>VLOOKUP(A423,'dump '!A:AF,2,FALSE)</f>
        <v>1216RP703</v>
      </c>
      <c r="D423" s="9">
        <f>VLOOKUP($A423,'dump '!$A:$AF,17,FALSE)</f>
        <v>52.216087440000003</v>
      </c>
      <c r="E423" s="9">
        <f>VLOOKUP($A423,'dump '!$A:$AF,18,FALSE)</f>
        <v>5.1451967999999999</v>
      </c>
      <c r="F423" s="9" t="str">
        <f>VLOOKUP(A423,'dump '!$A:$AF,11,FALSE)</f>
        <v>Kerkelandenlaan</v>
      </c>
      <c r="G423" s="9" t="str">
        <f>VLOOKUP($A423,'dump '!$A:$AF,12,FALSE)</f>
        <v>7A</v>
      </c>
      <c r="H423" s="9" t="str">
        <f>VLOOKUP($A423,'dump '!$A:$AF,13,FALSE)</f>
        <v>1216RP</v>
      </c>
      <c r="I423" s="11" t="str">
        <f>VLOOKUP($A423,'dump '!$A:$AF,14,FALSE)</f>
        <v>Hilversum</v>
      </c>
      <c r="J423" s="9">
        <f>VLOOKUP($A423,'dump '!$A:$AF,15,FALSE)</f>
        <v>1</v>
      </c>
      <c r="K423" s="9" t="str">
        <f>VLOOKUP($A423,'dump '!$A:$AF,3,FALSE)</f>
        <v>GFT</v>
      </c>
      <c r="L423" s="9" t="str">
        <f>VLOOKUP($A423,'dump '!$A:$AF,31,FALSE)</f>
        <v>VC</v>
      </c>
      <c r="M423" s="9" t="str">
        <f>VLOOKUP($A423,'containers '!$A:$AA,12,FALSE)</f>
        <v>Bovengronds</v>
      </c>
      <c r="N423" s="9">
        <f>VLOOKUP($A423,'containers '!$A:$AA,14,FALSE)</f>
        <v>20</v>
      </c>
      <c r="O423" s="9">
        <f>VLOOKUP($A423,'containers '!$A:$AA,15,FALSE)</f>
        <v>100</v>
      </c>
      <c r="P423" s="9" t="str">
        <f>VLOOKUP($A423,'containers '!$A:$AA,16,FALSE)</f>
        <v>MCBG242022</v>
      </c>
    </row>
    <row r="424" spans="1:16" x14ac:dyDescent="0.25">
      <c r="A424" s="9" t="s">
        <v>354</v>
      </c>
      <c r="B424" s="9" t="str">
        <f>VLOOKUP(A424,'dump '!A:C,1,FALSE)</f>
        <v>GFE0298</v>
      </c>
      <c r="C424" s="9" t="str">
        <f>VLOOKUP(A424,'dump '!A:AF,2,FALSE)</f>
        <v>1214EH12204</v>
      </c>
      <c r="D424" s="9">
        <f>VLOOKUP($A424,'dump '!$A:$AF,17,FALSE)</f>
        <v>52.213301907999998</v>
      </c>
      <c r="E424" s="9">
        <f>VLOOKUP($A424,'dump '!$A:$AF,18,FALSE)</f>
        <v>5.1723124699999996</v>
      </c>
      <c r="F424" s="9" t="str">
        <f>VLOOKUP(A424,'dump '!$A:$AF,11,FALSE)</f>
        <v>Egelantierstraat</v>
      </c>
      <c r="G424" s="9" t="str">
        <f>VLOOKUP($A424,'dump '!$A:$AF,12,FALSE)</f>
        <v>122</v>
      </c>
      <c r="H424" s="9" t="str">
        <f>VLOOKUP($A424,'dump '!$A:$AF,13,FALSE)</f>
        <v>1214EH</v>
      </c>
      <c r="I424" s="11" t="str">
        <f>VLOOKUP($A424,'dump '!$A:$AF,14,FALSE)</f>
        <v>Hilversum</v>
      </c>
      <c r="J424" s="9">
        <f>VLOOKUP($A424,'dump '!$A:$AF,15,FALSE)</f>
        <v>1</v>
      </c>
      <c r="K424" s="9" t="str">
        <f>VLOOKUP($A424,'dump '!$A:$AF,3,FALSE)</f>
        <v>GFT</v>
      </c>
      <c r="L424" s="9" t="str">
        <f>VLOOKUP($A424,'dump '!$A:$AF,31,FALSE)</f>
        <v>VC</v>
      </c>
      <c r="M424" s="9" t="str">
        <f>VLOOKUP($A424,'containers '!$A:$AA,12,FALSE)</f>
        <v>Bovengronds</v>
      </c>
      <c r="N424" s="9">
        <f>VLOOKUP($A424,'containers '!$A:$AA,14,FALSE)</f>
        <v>20</v>
      </c>
      <c r="O424" s="9">
        <f>VLOOKUP($A424,'containers '!$A:$AA,15,FALSE)</f>
        <v>100</v>
      </c>
      <c r="P424" s="9" t="str">
        <f>VLOOKUP($A424,'containers '!$A:$AA,16,FALSE)</f>
        <v>MCBG242022</v>
      </c>
    </row>
    <row r="425" spans="1:16" x14ac:dyDescent="0.25">
      <c r="A425" s="9" t="s">
        <v>1561</v>
      </c>
      <c r="B425" s="9" t="str">
        <f>VLOOKUP(A425,'dump '!A:C,1,FALSE)</f>
        <v>GFE0299</v>
      </c>
      <c r="C425" s="9" t="str">
        <f>VLOOKUP(A425,'dump '!A:AF,2,FALSE)</f>
        <v>1214EH12205</v>
      </c>
      <c r="D425" s="9">
        <f>VLOOKUP($A425,'dump '!$A:$AF,17,FALSE)</f>
        <v>52.213301907999998</v>
      </c>
      <c r="E425" s="9">
        <f>VLOOKUP($A425,'dump '!$A:$AF,18,FALSE)</f>
        <v>5.1723124699999996</v>
      </c>
      <c r="F425" s="9" t="str">
        <f>VLOOKUP(A425,'dump '!$A:$AF,11,FALSE)</f>
        <v>Egelantierstraat</v>
      </c>
      <c r="G425" s="9" t="str">
        <f>VLOOKUP($A425,'dump '!$A:$AF,12,FALSE)</f>
        <v>122</v>
      </c>
      <c r="H425" s="9" t="str">
        <f>VLOOKUP($A425,'dump '!$A:$AF,13,FALSE)</f>
        <v>1214EH</v>
      </c>
      <c r="I425" s="11" t="str">
        <f>VLOOKUP($A425,'dump '!$A:$AF,14,FALSE)</f>
        <v>HIlversum</v>
      </c>
      <c r="J425" s="9">
        <f>VLOOKUP($A425,'dump '!$A:$AF,15,FALSE)</f>
        <v>1</v>
      </c>
      <c r="K425" s="9" t="str">
        <f>VLOOKUP($A425,'dump '!$A:$AF,3,FALSE)</f>
        <v>GFT</v>
      </c>
      <c r="L425" s="9" t="str">
        <f>VLOOKUP($A425,'dump '!$A:$AF,31,FALSE)</f>
        <v>VC</v>
      </c>
      <c r="M425" s="9" t="str">
        <f>VLOOKUP($A425,'containers '!$A:$AA,12,FALSE)</f>
        <v>Bovengronds</v>
      </c>
      <c r="N425" s="9">
        <f>VLOOKUP($A425,'containers '!$A:$AA,14,FALSE)</f>
        <v>20</v>
      </c>
      <c r="O425" s="9">
        <f>VLOOKUP($A425,'containers '!$A:$AA,15,FALSE)</f>
        <v>100</v>
      </c>
      <c r="P425" s="9" t="str">
        <f>VLOOKUP($A425,'containers '!$A:$AA,16,FALSE)</f>
        <v>MCBG242022</v>
      </c>
    </row>
    <row r="426" spans="1:16" x14ac:dyDescent="0.25">
      <c r="A426" s="9" t="s">
        <v>4966</v>
      </c>
      <c r="B426" s="9" t="str">
        <f>VLOOKUP(A426,'dump '!A:C,1,FALSE)</f>
        <v>GFE0300</v>
      </c>
      <c r="C426" s="9" t="str">
        <f>VLOOKUP(A426,'dump '!A:AF,2,FALSE)</f>
        <v>1214NB3003</v>
      </c>
      <c r="D426" s="9">
        <f>VLOOKUP($A426,'dump '!$A:$AF,17,FALSE)</f>
        <v>52.207267999000003</v>
      </c>
      <c r="E426" s="9">
        <f>VLOOKUP($A426,'dump '!$A:$AF,18,FALSE)</f>
        <v>5.1630959990000003</v>
      </c>
      <c r="F426" s="9" t="str">
        <f>VLOOKUP(A426,'dump '!$A:$AF,11,FALSE)</f>
        <v>Kolhornseweg</v>
      </c>
      <c r="G426" s="9" t="str">
        <f>VLOOKUP($A426,'dump '!$A:$AF,12,FALSE)</f>
        <v>30</v>
      </c>
      <c r="H426" s="9" t="str">
        <f>VLOOKUP($A426,'dump '!$A:$AF,13,FALSE)</f>
        <v>1214NB</v>
      </c>
      <c r="I426" s="11" t="str">
        <f>VLOOKUP($A426,'dump '!$A:$AF,14,FALSE)</f>
        <v>Hilversum</v>
      </c>
      <c r="J426" s="9">
        <f>VLOOKUP($A426,'dump '!$A:$AF,15,FALSE)</f>
        <v>1</v>
      </c>
      <c r="K426" s="9" t="str">
        <f>VLOOKUP($A426,'dump '!$A:$AF,3,FALSE)</f>
        <v>GFT</v>
      </c>
      <c r="L426" s="9" t="str">
        <f>VLOOKUP($A426,'dump '!$A:$AF,31,FALSE)</f>
        <v>VC</v>
      </c>
      <c r="M426" s="9" t="str">
        <f>VLOOKUP($A426,'containers '!$A:$AA,12,FALSE)</f>
        <v>Bovengronds</v>
      </c>
      <c r="N426" s="9">
        <f>VLOOKUP($A426,'containers '!$A:$AA,14,FALSE)</f>
        <v>20</v>
      </c>
      <c r="O426" s="9">
        <f>VLOOKUP($A426,'containers '!$A:$AA,15,FALSE)</f>
        <v>100</v>
      </c>
      <c r="P426" s="9" t="str">
        <f>VLOOKUP($A426,'containers '!$A:$AA,16,FALSE)</f>
        <v>MCBG242022</v>
      </c>
    </row>
    <row r="427" spans="1:16" x14ac:dyDescent="0.25">
      <c r="A427" s="9" t="s">
        <v>1568</v>
      </c>
      <c r="B427" s="9" t="str">
        <f>VLOOKUP(A427,'dump '!A:C,1,FALSE)</f>
        <v>GFE0301</v>
      </c>
      <c r="C427" s="9" t="str">
        <f>VLOOKUP(A427,'dump '!A:AF,2,FALSE)</f>
        <v>1215RC28903</v>
      </c>
      <c r="D427" s="9">
        <f>VLOOKUP($A427,'dump '!$A:$AF,17,FALSE)</f>
        <v>52.210743999000002</v>
      </c>
      <c r="E427" s="9">
        <f>VLOOKUP($A427,'dump '!$A:$AF,18,FALSE)</f>
        <v>5.1498299999999997</v>
      </c>
      <c r="F427" s="9" t="str">
        <f>VLOOKUP(A427,'dump '!$A:$AF,11,FALSE)</f>
        <v>Banckertlaan</v>
      </c>
      <c r="G427" s="9" t="str">
        <f>VLOOKUP($A427,'dump '!$A:$AF,12,FALSE)</f>
        <v>289</v>
      </c>
      <c r="H427" s="9" t="str">
        <f>VLOOKUP($A427,'dump '!$A:$AF,13,FALSE)</f>
        <v>1215RC</v>
      </c>
      <c r="I427" s="11" t="str">
        <f>VLOOKUP($A427,'dump '!$A:$AF,14,FALSE)</f>
        <v>Hilversum</v>
      </c>
      <c r="J427" s="9">
        <f>VLOOKUP($A427,'dump '!$A:$AF,15,FALSE)</f>
        <v>1</v>
      </c>
      <c r="K427" s="9" t="str">
        <f>VLOOKUP($A427,'dump '!$A:$AF,3,FALSE)</f>
        <v>GFT</v>
      </c>
      <c r="L427" s="9" t="str">
        <f>VLOOKUP($A427,'dump '!$A:$AF,31,FALSE)</f>
        <v>VC</v>
      </c>
      <c r="M427" s="9" t="str">
        <f>VLOOKUP($A427,'containers '!$A:$AA,12,FALSE)</f>
        <v>Bovengronds</v>
      </c>
      <c r="N427" s="9">
        <f>VLOOKUP($A427,'containers '!$A:$AA,14,FALSE)</f>
        <v>20</v>
      </c>
      <c r="O427" s="9">
        <f>VLOOKUP($A427,'containers '!$A:$AA,15,FALSE)</f>
        <v>100</v>
      </c>
      <c r="P427" s="9" t="str">
        <f>VLOOKUP($A427,'containers '!$A:$AA,16,FALSE)</f>
        <v>MCBG242022</v>
      </c>
    </row>
    <row r="428" spans="1:16" x14ac:dyDescent="0.25">
      <c r="A428" s="9" t="s">
        <v>375</v>
      </c>
      <c r="B428" s="9" t="str">
        <f>VLOOKUP(A428,'dump '!A:C,1,FALSE)</f>
        <v>GFE0302</v>
      </c>
      <c r="C428" s="9" t="str">
        <f>VLOOKUP(A428,'dump '!A:AF,2,FALSE)</f>
        <v>1215RB24103</v>
      </c>
      <c r="D428" s="9">
        <f>VLOOKUP($A428,'dump '!$A:$AF,17,FALSE)</f>
        <v>52.210553990000001</v>
      </c>
      <c r="E428" s="9">
        <f>VLOOKUP($A428,'dump '!$A:$AF,18,FALSE)</f>
        <v>5.1503739900000003</v>
      </c>
      <c r="F428" s="9" t="str">
        <f>VLOOKUP(A428,'dump '!$A:$AF,11,FALSE)</f>
        <v>Banckertlaan</v>
      </c>
      <c r="G428" s="9" t="str">
        <f>VLOOKUP($A428,'dump '!$A:$AF,12,FALSE)</f>
        <v>241</v>
      </c>
      <c r="H428" s="9" t="str">
        <f>VLOOKUP($A428,'dump '!$A:$AF,13,FALSE)</f>
        <v>1215RB</v>
      </c>
      <c r="I428" s="11" t="str">
        <f>VLOOKUP($A428,'dump '!$A:$AF,14,FALSE)</f>
        <v>Hilversum</v>
      </c>
      <c r="J428" s="9">
        <f>VLOOKUP($A428,'dump '!$A:$AF,15,FALSE)</f>
        <v>1</v>
      </c>
      <c r="K428" s="9" t="str">
        <f>VLOOKUP($A428,'dump '!$A:$AF,3,FALSE)</f>
        <v>GFT</v>
      </c>
      <c r="L428" s="9" t="str">
        <f>VLOOKUP($A428,'dump '!$A:$AF,31,FALSE)</f>
        <v>VC</v>
      </c>
      <c r="M428" s="9" t="str">
        <f>VLOOKUP($A428,'containers '!$A:$AA,12,FALSE)</f>
        <v>Bovengronds</v>
      </c>
      <c r="N428" s="9">
        <f>VLOOKUP($A428,'containers '!$A:$AA,14,FALSE)</f>
        <v>20</v>
      </c>
      <c r="O428" s="9">
        <f>VLOOKUP($A428,'containers '!$A:$AA,15,FALSE)</f>
        <v>100</v>
      </c>
      <c r="P428" s="9" t="str">
        <f>VLOOKUP($A428,'containers '!$A:$AA,16,FALSE)</f>
        <v>MCBG242022</v>
      </c>
    </row>
    <row r="429" spans="1:16" x14ac:dyDescent="0.25">
      <c r="A429" s="9" t="s">
        <v>322</v>
      </c>
      <c r="B429" s="9" t="str">
        <f>VLOOKUP(A429,'dump '!A:C,1,FALSE)</f>
        <v>GFE0303</v>
      </c>
      <c r="C429" s="9" t="str">
        <f>VLOOKUP(A429,'dump '!A:AF,2,FALSE)</f>
        <v>1222AJ18503</v>
      </c>
      <c r="D429" s="9">
        <f>VLOOKUP($A429,'dump '!$A:$AF,17,FALSE)</f>
        <v>52.241133998999999</v>
      </c>
      <c r="E429" s="9">
        <f>VLOOKUP($A429,'dump '!$A:$AF,18,FALSE)</f>
        <v>5.1869869900000003</v>
      </c>
      <c r="F429" s="9" t="str">
        <f>VLOOKUP(A429,'dump '!$A:$AF,11,FALSE)</f>
        <v>Erfgooiersstraat</v>
      </c>
      <c r="G429" s="9" t="str">
        <f>VLOOKUP($A429,'dump '!$A:$AF,12,FALSE)</f>
        <v>185A</v>
      </c>
      <c r="H429" s="9" t="str">
        <f>VLOOKUP($A429,'dump '!$A:$AF,13,FALSE)</f>
        <v>1222AJ</v>
      </c>
      <c r="I429" s="11" t="str">
        <f>VLOOKUP($A429,'dump '!$A:$AF,14,FALSE)</f>
        <v>Hilversum</v>
      </c>
      <c r="J429" s="9">
        <f>VLOOKUP($A429,'dump '!$A:$AF,15,FALSE)</f>
        <v>1</v>
      </c>
      <c r="K429" s="9" t="str">
        <f>VLOOKUP($A429,'dump '!$A:$AF,3,FALSE)</f>
        <v>GFT</v>
      </c>
      <c r="L429" s="9" t="str">
        <f>VLOOKUP($A429,'dump '!$A:$AF,31,FALSE)</f>
        <v>VC</v>
      </c>
      <c r="M429" s="9" t="str">
        <f>VLOOKUP($A429,'containers '!$A:$AA,12,FALSE)</f>
        <v>Bovengronds</v>
      </c>
      <c r="N429" s="9">
        <f>VLOOKUP($A429,'containers '!$A:$AA,14,FALSE)</f>
        <v>20</v>
      </c>
      <c r="O429" s="9">
        <f>VLOOKUP($A429,'containers '!$A:$AA,15,FALSE)</f>
        <v>100</v>
      </c>
      <c r="P429" s="9" t="str">
        <f>VLOOKUP($A429,'containers '!$A:$AA,16,FALSE)</f>
        <v>MCBG242022</v>
      </c>
    </row>
    <row r="430" spans="1:16" x14ac:dyDescent="0.25">
      <c r="A430" s="9" t="s">
        <v>349</v>
      </c>
      <c r="B430" s="9" t="str">
        <f>VLOOKUP(A430,'dump '!A:C,1,FALSE)</f>
        <v>GFE0304</v>
      </c>
      <c r="C430" s="9" t="str">
        <f>VLOOKUP(A430,'dump '!A:AF,2,FALSE)</f>
        <v>1222AH12503</v>
      </c>
      <c r="D430" s="9">
        <f>VLOOKUP($A430,'dump '!$A:$AF,17,FALSE)</f>
        <v>52.2409169998</v>
      </c>
      <c r="E430" s="9">
        <f>VLOOKUP($A430,'dump '!$A:$AF,18,FALSE)</f>
        <v>5.1877440000000004</v>
      </c>
      <c r="F430" s="9" t="str">
        <f>VLOOKUP(A430,'dump '!$A:$AF,11,FALSE)</f>
        <v>Erfgooiersstraat</v>
      </c>
      <c r="G430" s="9" t="str">
        <f>VLOOKUP($A430,'dump '!$A:$AF,12,FALSE)</f>
        <v>125</v>
      </c>
      <c r="H430" s="9" t="str">
        <f>VLOOKUP($A430,'dump '!$A:$AF,13,FALSE)</f>
        <v>1222AH</v>
      </c>
      <c r="I430" s="11" t="str">
        <f>VLOOKUP($A430,'dump '!$A:$AF,14,FALSE)</f>
        <v>Hilversum</v>
      </c>
      <c r="J430" s="9">
        <f>VLOOKUP($A430,'dump '!$A:$AF,15,FALSE)</f>
        <v>1</v>
      </c>
      <c r="K430" s="9" t="str">
        <f>VLOOKUP($A430,'dump '!$A:$AF,3,FALSE)</f>
        <v>GFT</v>
      </c>
      <c r="L430" s="9" t="str">
        <f>VLOOKUP($A430,'dump '!$A:$AF,31,FALSE)</f>
        <v>VC</v>
      </c>
      <c r="M430" s="9" t="str">
        <f>VLOOKUP($A430,'containers '!$A:$AA,12,FALSE)</f>
        <v>Bovengronds</v>
      </c>
      <c r="N430" s="9">
        <f>VLOOKUP($A430,'containers '!$A:$AA,14,FALSE)</f>
        <v>20</v>
      </c>
      <c r="O430" s="9">
        <f>VLOOKUP($A430,'containers '!$A:$AA,15,FALSE)</f>
        <v>100</v>
      </c>
      <c r="P430" s="9" t="str">
        <f>VLOOKUP($A430,'containers '!$A:$AA,16,FALSE)</f>
        <v>MCBG242022</v>
      </c>
    </row>
    <row r="431" spans="1:16" x14ac:dyDescent="0.25">
      <c r="A431" s="9" t="s">
        <v>362</v>
      </c>
      <c r="B431" s="9" t="str">
        <f>VLOOKUP(A431,'dump '!A:C,1,FALSE)</f>
        <v>GFE0305</v>
      </c>
      <c r="C431" s="9" t="str">
        <f>VLOOKUP(A431,'dump '!A:AF,2,FALSE)</f>
        <v>1276XP1403</v>
      </c>
      <c r="D431" s="9">
        <f>VLOOKUP($A431,'dump '!$A:$AF,17,FALSE)</f>
        <v>52.295201999989999</v>
      </c>
      <c r="E431" s="9">
        <f>VLOOKUP($A431,'dump '!$A:$AF,18,FALSE)</f>
        <v>5.2455799990000003</v>
      </c>
      <c r="F431" s="9" t="str">
        <f>VLOOKUP(A431,'dump '!$A:$AF,11,FALSE)</f>
        <v>Trekkerweg</v>
      </c>
      <c r="G431" s="9" t="str">
        <f>VLOOKUP($A431,'dump '!$A:$AF,12,FALSE)</f>
        <v>14</v>
      </c>
      <c r="H431" s="9" t="str">
        <f>VLOOKUP($A431,'dump '!$A:$AF,13,FALSE)</f>
        <v>1276XP</v>
      </c>
      <c r="I431" s="11" t="str">
        <f>VLOOKUP($A431,'dump '!$A:$AF,14,FALSE)</f>
        <v>Huizen</v>
      </c>
      <c r="J431" s="9">
        <f>VLOOKUP($A431,'dump '!$A:$AF,15,FALSE)</f>
        <v>1</v>
      </c>
      <c r="K431" s="9" t="str">
        <f>VLOOKUP($A431,'dump '!$A:$AF,3,FALSE)</f>
        <v>GFT</v>
      </c>
      <c r="L431" s="9" t="str">
        <f>VLOOKUP($A431,'dump '!$A:$AF,31,FALSE)</f>
        <v>VC</v>
      </c>
      <c r="M431" s="9" t="str">
        <f>VLOOKUP($A431,'containers '!$A:$AA,12,FALSE)</f>
        <v>Bovengronds</v>
      </c>
      <c r="N431" s="9">
        <f>VLOOKUP($A431,'containers '!$A:$AA,14,FALSE)</f>
        <v>20</v>
      </c>
      <c r="O431" s="9">
        <f>VLOOKUP($A431,'containers '!$A:$AA,15,FALSE)</f>
        <v>100</v>
      </c>
      <c r="P431" s="9" t="str">
        <f>VLOOKUP($A431,'containers '!$A:$AA,16,FALSE)</f>
        <v>MCBG242022</v>
      </c>
    </row>
    <row r="432" spans="1:16" x14ac:dyDescent="0.25">
      <c r="A432" s="9" t="s">
        <v>338</v>
      </c>
      <c r="B432" s="9" t="str">
        <f>VLOOKUP(A432,'dump '!A:C,1,FALSE)</f>
        <v>GFE0306</v>
      </c>
      <c r="C432" s="9" t="str">
        <f>VLOOKUP(A432,'dump '!A:AF,2,FALSE)</f>
        <v>1223RR11403</v>
      </c>
      <c r="D432" s="9">
        <f>VLOOKUP($A432,'dump '!$A:$AF,17,FALSE)</f>
        <v>52.224778999900003</v>
      </c>
      <c r="E432" s="9">
        <f>VLOOKUP($A432,'dump '!$A:$AF,18,FALSE)</f>
        <v>5.1993299899999998</v>
      </c>
      <c r="F432" s="9" t="str">
        <f>VLOOKUP(A432,'dump '!$A:$AF,11,FALSE)</f>
        <v>Daltonstraat</v>
      </c>
      <c r="G432" s="9" t="str">
        <f>VLOOKUP($A432,'dump '!$A:$AF,12,FALSE)</f>
        <v>114</v>
      </c>
      <c r="H432" s="9" t="str">
        <f>VLOOKUP($A432,'dump '!$A:$AF,13,FALSE)</f>
        <v>1223RR</v>
      </c>
      <c r="I432" s="11" t="str">
        <f>VLOOKUP($A432,'dump '!$A:$AF,14,FALSE)</f>
        <v>Hilversum</v>
      </c>
      <c r="J432" s="9">
        <f>VLOOKUP($A432,'dump '!$A:$AF,15,FALSE)</f>
        <v>1</v>
      </c>
      <c r="K432" s="9" t="str">
        <f>VLOOKUP($A432,'dump '!$A:$AF,3,FALSE)</f>
        <v>GFT</v>
      </c>
      <c r="L432" s="9" t="str">
        <f>VLOOKUP($A432,'dump '!$A:$AF,31,FALSE)</f>
        <v>VC</v>
      </c>
      <c r="M432" s="9" t="str">
        <f>VLOOKUP($A432,'containers '!$A:$AA,12,FALSE)</f>
        <v>Bovengronds</v>
      </c>
      <c r="N432" s="9">
        <f>VLOOKUP($A432,'containers '!$A:$AA,14,FALSE)</f>
        <v>20</v>
      </c>
      <c r="O432" s="9">
        <f>VLOOKUP($A432,'containers '!$A:$AA,15,FALSE)</f>
        <v>100</v>
      </c>
      <c r="P432" s="9" t="str">
        <f>VLOOKUP($A432,'containers '!$A:$AA,16,FALSE)</f>
        <v>MCBG242022</v>
      </c>
    </row>
    <row r="433" spans="1:16" x14ac:dyDescent="0.25">
      <c r="A433" s="9" t="s">
        <v>392</v>
      </c>
      <c r="B433" s="9" t="str">
        <f>VLOOKUP(A433,'dump '!A:C,1,FALSE)</f>
        <v>GFE0307</v>
      </c>
      <c r="C433" s="9" t="str">
        <f>VLOOKUP(A433,'dump '!A:AF,2,FALSE)</f>
        <v>1223KJ1203</v>
      </c>
      <c r="D433" s="9">
        <f>VLOOKUP($A433,'dump '!$A:$AF,17,FALSE)</f>
        <v>52.232849999000003</v>
      </c>
      <c r="E433" s="9">
        <f>VLOOKUP($A433,'dump '!$A:$AF,18,FALSE)</f>
        <v>5.2002339900000001</v>
      </c>
      <c r="F433" s="9" t="str">
        <f>VLOOKUP(A433,'dump '!$A:$AF,11,FALSE)</f>
        <v>'t Harde</v>
      </c>
      <c r="G433" s="9" t="str">
        <f>VLOOKUP($A433,'dump '!$A:$AF,12,FALSE)</f>
        <v>12</v>
      </c>
      <c r="H433" s="9" t="str">
        <f>VLOOKUP($A433,'dump '!$A:$AF,13,FALSE)</f>
        <v>1223KJ</v>
      </c>
      <c r="I433" s="11" t="str">
        <f>VLOOKUP($A433,'dump '!$A:$AF,14,FALSE)</f>
        <v>Hilversum</v>
      </c>
      <c r="J433" s="9">
        <f>VLOOKUP($A433,'dump '!$A:$AF,15,FALSE)</f>
        <v>1</v>
      </c>
      <c r="K433" s="9" t="str">
        <f>VLOOKUP($A433,'dump '!$A:$AF,3,FALSE)</f>
        <v>GFT</v>
      </c>
      <c r="L433" s="9" t="str">
        <f>VLOOKUP($A433,'dump '!$A:$AF,31,FALSE)</f>
        <v>VC</v>
      </c>
      <c r="M433" s="9" t="str">
        <f>VLOOKUP($A433,'containers '!$A:$AA,12,FALSE)</f>
        <v>Bovengronds</v>
      </c>
      <c r="N433" s="9">
        <f>VLOOKUP($A433,'containers '!$A:$AA,14,FALSE)</f>
        <v>20</v>
      </c>
      <c r="O433" s="9">
        <f>VLOOKUP($A433,'containers '!$A:$AA,15,FALSE)</f>
        <v>100</v>
      </c>
      <c r="P433" s="9" t="str">
        <f>VLOOKUP($A433,'containers '!$A:$AA,16,FALSE)</f>
        <v>MCBG242022</v>
      </c>
    </row>
    <row r="434" spans="1:16" x14ac:dyDescent="0.25">
      <c r="A434" s="9" t="s">
        <v>387</v>
      </c>
      <c r="B434" s="9" t="str">
        <f>VLOOKUP(A434,'dump '!A:C,1,FALSE)</f>
        <v>GFE0308</v>
      </c>
      <c r="C434" s="9" t="str">
        <f>VLOOKUP(A434,'dump '!A:AF,2,FALSE)</f>
        <v>1223RV19203</v>
      </c>
      <c r="D434" s="9">
        <f>VLOOKUP($A434,'dump '!$A:$AF,17,FALSE)</f>
        <v>52.224649000100001</v>
      </c>
      <c r="E434" s="9">
        <f>VLOOKUP($A434,'dump '!$A:$AF,18,FALSE)</f>
        <v>5.1997609999999996</v>
      </c>
      <c r="F434" s="9" t="str">
        <f>VLOOKUP(A434,'dump '!$A:$AF,11,FALSE)</f>
        <v>Daltonstraat</v>
      </c>
      <c r="G434" s="9" t="str">
        <f>VLOOKUP($A434,'dump '!$A:$AF,12,FALSE)</f>
        <v>192</v>
      </c>
      <c r="H434" s="9" t="str">
        <f>VLOOKUP($A434,'dump '!$A:$AF,13,FALSE)</f>
        <v>1223RV</v>
      </c>
      <c r="I434" s="11" t="str">
        <f>VLOOKUP($A434,'dump '!$A:$AF,14,FALSE)</f>
        <v>Hilversum</v>
      </c>
      <c r="J434" s="9">
        <f>VLOOKUP($A434,'dump '!$A:$AF,15,FALSE)</f>
        <v>1</v>
      </c>
      <c r="K434" s="9" t="str">
        <f>VLOOKUP($A434,'dump '!$A:$AF,3,FALSE)</f>
        <v>GFT</v>
      </c>
      <c r="L434" s="9" t="str">
        <f>VLOOKUP($A434,'dump '!$A:$AF,31,FALSE)</f>
        <v>VC</v>
      </c>
      <c r="M434" s="9" t="str">
        <f>VLOOKUP($A434,'containers '!$A:$AA,12,FALSE)</f>
        <v>Bovengronds</v>
      </c>
      <c r="N434" s="9">
        <f>VLOOKUP($A434,'containers '!$A:$AA,14,FALSE)</f>
        <v>20</v>
      </c>
      <c r="O434" s="9">
        <f>VLOOKUP($A434,'containers '!$A:$AA,15,FALSE)</f>
        <v>100</v>
      </c>
      <c r="P434" s="9" t="str">
        <f>VLOOKUP($A434,'containers '!$A:$AA,16,FALSE)</f>
        <v>MCBG242022</v>
      </c>
    </row>
    <row r="435" spans="1:16" x14ac:dyDescent="0.25">
      <c r="A435" s="9" t="s">
        <v>373</v>
      </c>
      <c r="B435" s="9" t="str">
        <f>VLOOKUP(A435,'dump '!A:C,1,FALSE)</f>
        <v>GFE0309</v>
      </c>
      <c r="C435" s="9" t="str">
        <f>VLOOKUP(A435,'dump '!A:AF,2,FALSE)</f>
        <v>1216GW28604</v>
      </c>
      <c r="D435" s="9">
        <f>VLOOKUP($A435,'dump '!$A:$AF,17,FALSE)</f>
        <v>52.2191599999</v>
      </c>
      <c r="E435" s="9">
        <f>VLOOKUP($A435,'dump '!$A:$AF,18,FALSE)</f>
        <v>5.1468599900000003</v>
      </c>
      <c r="F435" s="9" t="str">
        <f>VLOOKUP(A435,'dump '!$A:$AF,11,FALSE)</f>
        <v>Zeverijnstraat</v>
      </c>
      <c r="G435" s="9" t="str">
        <f>VLOOKUP($A435,'dump '!$A:$AF,12,FALSE)</f>
        <v>286</v>
      </c>
      <c r="H435" s="9" t="str">
        <f>VLOOKUP($A435,'dump '!$A:$AF,13,FALSE)</f>
        <v>1216GW</v>
      </c>
      <c r="I435" s="11" t="str">
        <f>VLOOKUP($A435,'dump '!$A:$AF,14,FALSE)</f>
        <v>Hilversum</v>
      </c>
      <c r="J435" s="9">
        <f>VLOOKUP($A435,'dump '!$A:$AF,15,FALSE)</f>
        <v>1</v>
      </c>
      <c r="K435" s="9" t="str">
        <f>VLOOKUP($A435,'dump '!$A:$AF,3,FALSE)</f>
        <v>GFT</v>
      </c>
      <c r="L435" s="9" t="str">
        <f>VLOOKUP($A435,'dump '!$A:$AF,31,FALSE)</f>
        <v>VC</v>
      </c>
      <c r="M435" s="9" t="str">
        <f>VLOOKUP($A435,'containers '!$A:$AA,12,FALSE)</f>
        <v>Bovengronds</v>
      </c>
      <c r="N435" s="9">
        <f>VLOOKUP($A435,'containers '!$A:$AA,14,FALSE)</f>
        <v>20</v>
      </c>
      <c r="O435" s="9">
        <f>VLOOKUP($A435,'containers '!$A:$AA,15,FALSE)</f>
        <v>100</v>
      </c>
      <c r="P435" s="9" t="str">
        <f>VLOOKUP($A435,'containers '!$A:$AA,16,FALSE)</f>
        <v>MCBG242022</v>
      </c>
    </row>
    <row r="436" spans="1:16" x14ac:dyDescent="0.25">
      <c r="A436" s="9" t="s">
        <v>367</v>
      </c>
      <c r="B436" s="9" t="str">
        <f>VLOOKUP(A436,'dump '!A:C,1,FALSE)</f>
        <v>GFE0310</v>
      </c>
      <c r="C436" s="9" t="str">
        <f>VLOOKUP(A436,'dump '!A:AF,2,FALSE)</f>
        <v>1216GW28605</v>
      </c>
      <c r="D436" s="9">
        <f>VLOOKUP($A436,'dump '!$A:$AF,17,FALSE)</f>
        <v>52.2191599999</v>
      </c>
      <c r="E436" s="9">
        <f>VLOOKUP($A436,'dump '!$A:$AF,18,FALSE)</f>
        <v>5.1468599900000003</v>
      </c>
      <c r="F436" s="9" t="str">
        <f>VLOOKUP(A436,'dump '!$A:$AF,11,FALSE)</f>
        <v>Zeverijnstraat</v>
      </c>
      <c r="G436" s="9" t="str">
        <f>VLOOKUP($A436,'dump '!$A:$AF,12,FALSE)</f>
        <v>286</v>
      </c>
      <c r="H436" s="9" t="str">
        <f>VLOOKUP($A436,'dump '!$A:$AF,13,FALSE)</f>
        <v>1216GW</v>
      </c>
      <c r="I436" s="11" t="str">
        <f>VLOOKUP($A436,'dump '!$A:$AF,14,FALSE)</f>
        <v>Hilversum</v>
      </c>
      <c r="J436" s="9">
        <f>VLOOKUP($A436,'dump '!$A:$AF,15,FALSE)</f>
        <v>1</v>
      </c>
      <c r="K436" s="9" t="str">
        <f>VLOOKUP($A436,'dump '!$A:$AF,3,FALSE)</f>
        <v>GFT</v>
      </c>
      <c r="L436" s="9" t="str">
        <f>VLOOKUP($A436,'dump '!$A:$AF,31,FALSE)</f>
        <v>VC</v>
      </c>
      <c r="M436" s="9" t="str">
        <f>VLOOKUP($A436,'containers '!$A:$AA,12,FALSE)</f>
        <v>Bovengronds</v>
      </c>
      <c r="N436" s="9">
        <f>VLOOKUP($A436,'containers '!$A:$AA,14,FALSE)</f>
        <v>20</v>
      </c>
      <c r="O436" s="9">
        <f>VLOOKUP($A436,'containers '!$A:$AA,15,FALSE)</f>
        <v>100</v>
      </c>
      <c r="P436" s="9" t="str">
        <f>VLOOKUP($A436,'containers '!$A:$AA,16,FALSE)</f>
        <v>MCBG242022</v>
      </c>
    </row>
    <row r="437" spans="1:16" x14ac:dyDescent="0.25">
      <c r="A437" s="9" t="s">
        <v>1537</v>
      </c>
      <c r="B437" s="9" t="str">
        <f>VLOOKUP(A437,'dump '!A:C,1,FALSE)</f>
        <v>GFE0311</v>
      </c>
      <c r="C437" s="9" t="str">
        <f>VLOOKUP(A437,'dump '!A:AF,2,FALSE)</f>
        <v>1216GL3004</v>
      </c>
      <c r="D437" s="9">
        <f>VLOOKUP($A437,'dump '!$A:$AF,17,FALSE)</f>
        <v>52.218759999900001</v>
      </c>
      <c r="E437" s="9">
        <f>VLOOKUP($A437,'dump '!$A:$AF,18,FALSE)</f>
        <v>5.1472299990000003</v>
      </c>
      <c r="F437" s="9" t="str">
        <f>VLOOKUP(A437,'dump '!$A:$AF,11,FALSE)</f>
        <v>Zeverijnstraat</v>
      </c>
      <c r="G437" s="9" t="str">
        <f>VLOOKUP($A437,'dump '!$A:$AF,12,FALSE)</f>
        <v>30</v>
      </c>
      <c r="H437" s="9" t="str">
        <f>VLOOKUP($A437,'dump '!$A:$AF,13,FALSE)</f>
        <v>1216GL</v>
      </c>
      <c r="I437" s="11" t="str">
        <f>VLOOKUP($A437,'dump '!$A:$AF,14,FALSE)</f>
        <v>Hilversum</v>
      </c>
      <c r="J437" s="9">
        <f>VLOOKUP($A437,'dump '!$A:$AF,15,FALSE)</f>
        <v>1</v>
      </c>
      <c r="K437" s="9" t="str">
        <f>VLOOKUP($A437,'dump '!$A:$AF,3,FALSE)</f>
        <v>GFT</v>
      </c>
      <c r="L437" s="9" t="str">
        <f>VLOOKUP($A437,'dump '!$A:$AF,31,FALSE)</f>
        <v>VC</v>
      </c>
      <c r="M437" s="9" t="str">
        <f>VLOOKUP($A437,'containers '!$A:$AA,12,FALSE)</f>
        <v>Bovengronds</v>
      </c>
      <c r="N437" s="9">
        <f>VLOOKUP($A437,'containers '!$A:$AA,14,FALSE)</f>
        <v>20</v>
      </c>
      <c r="O437" s="9">
        <f>VLOOKUP($A437,'containers '!$A:$AA,15,FALSE)</f>
        <v>100</v>
      </c>
      <c r="P437" s="9" t="str">
        <f>VLOOKUP($A437,'containers '!$A:$AA,16,FALSE)</f>
        <v>MCBG242022</v>
      </c>
    </row>
    <row r="438" spans="1:16" x14ac:dyDescent="0.25">
      <c r="A438" s="9" t="s">
        <v>1543</v>
      </c>
      <c r="B438" s="9" t="str">
        <f>VLOOKUP(A438,'dump '!A:C,1,FALSE)</f>
        <v>GFE0312</v>
      </c>
      <c r="C438" s="9" t="str">
        <f>VLOOKUP(A438,'dump '!A:AF,2,FALSE)</f>
        <v>1216GL3005</v>
      </c>
      <c r="D438" s="9">
        <f>VLOOKUP($A438,'dump '!$A:$AF,17,FALSE)</f>
        <v>52.218759999900001</v>
      </c>
      <c r="E438" s="9">
        <f>VLOOKUP($A438,'dump '!$A:$AF,18,FALSE)</f>
        <v>5.1472299990000003</v>
      </c>
      <c r="F438" s="9" t="str">
        <f>VLOOKUP(A438,'dump '!$A:$AF,11,FALSE)</f>
        <v>Zeverijnstraat</v>
      </c>
      <c r="G438" s="9" t="str">
        <f>VLOOKUP($A438,'dump '!$A:$AF,12,FALSE)</f>
        <v>30</v>
      </c>
      <c r="H438" s="9" t="str">
        <f>VLOOKUP($A438,'dump '!$A:$AF,13,FALSE)</f>
        <v>1216GL</v>
      </c>
      <c r="I438" s="11" t="str">
        <f>VLOOKUP($A438,'dump '!$A:$AF,14,FALSE)</f>
        <v>Hilversum</v>
      </c>
      <c r="J438" s="9">
        <f>VLOOKUP($A438,'dump '!$A:$AF,15,FALSE)</f>
        <v>1</v>
      </c>
      <c r="K438" s="9" t="str">
        <f>VLOOKUP($A438,'dump '!$A:$AF,3,FALSE)</f>
        <v>GFT</v>
      </c>
      <c r="L438" s="9" t="str">
        <f>VLOOKUP($A438,'dump '!$A:$AF,31,FALSE)</f>
        <v>VC</v>
      </c>
      <c r="M438" s="9" t="str">
        <f>VLOOKUP($A438,'containers '!$A:$AA,12,FALSE)</f>
        <v>Bovengronds</v>
      </c>
      <c r="N438" s="9">
        <f>VLOOKUP($A438,'containers '!$A:$AA,14,FALSE)</f>
        <v>20</v>
      </c>
      <c r="O438" s="9">
        <f>VLOOKUP($A438,'containers '!$A:$AA,15,FALSE)</f>
        <v>100</v>
      </c>
      <c r="P438" s="9" t="str">
        <f>VLOOKUP($A438,'containers '!$A:$AA,16,FALSE)</f>
        <v>MCBG242022</v>
      </c>
    </row>
    <row r="439" spans="1:16" x14ac:dyDescent="0.25">
      <c r="A439" s="9" t="s">
        <v>1541</v>
      </c>
      <c r="B439" s="9" t="str">
        <f>VLOOKUP(A439,'dump '!A:C,1,FALSE)</f>
        <v>GFE0313</v>
      </c>
      <c r="C439" s="9" t="str">
        <f>VLOOKUP(A439,'dump '!A:AF,2,FALSE)</f>
        <v>1215HX4003</v>
      </c>
      <c r="D439" s="9">
        <f>VLOOKUP($A439,'dump '!$A:$AF,17,FALSE)</f>
        <v>52.214459999989998</v>
      </c>
      <c r="E439" s="9">
        <f>VLOOKUP($A439,'dump '!$A:$AF,18,FALSE)</f>
        <v>5.1551899900000002</v>
      </c>
      <c r="F439" s="9" t="str">
        <f>VLOOKUP(A439,'dump '!$A:$AF,11,FALSE)</f>
        <v>Jacob van Maerlantlaan</v>
      </c>
      <c r="G439" s="9" t="str">
        <f>VLOOKUP($A439,'dump '!$A:$AF,12,FALSE)</f>
        <v>40</v>
      </c>
      <c r="H439" s="9" t="str">
        <f>VLOOKUP($A439,'dump '!$A:$AF,13,FALSE)</f>
        <v>1215HX</v>
      </c>
      <c r="I439" s="11" t="str">
        <f>VLOOKUP($A439,'dump '!$A:$AF,14,FALSE)</f>
        <v>Hilversum</v>
      </c>
      <c r="J439" s="9">
        <f>VLOOKUP($A439,'dump '!$A:$AF,15,FALSE)</f>
        <v>1</v>
      </c>
      <c r="K439" s="9" t="str">
        <f>VLOOKUP($A439,'dump '!$A:$AF,3,FALSE)</f>
        <v>GFT</v>
      </c>
      <c r="L439" s="9" t="str">
        <f>VLOOKUP($A439,'dump '!$A:$AF,31,FALSE)</f>
        <v>VC</v>
      </c>
      <c r="M439" s="9" t="str">
        <f>VLOOKUP($A439,'containers '!$A:$AA,12,FALSE)</f>
        <v>Bovengronds</v>
      </c>
      <c r="N439" s="9">
        <f>VLOOKUP($A439,'containers '!$A:$AA,14,FALSE)</f>
        <v>20</v>
      </c>
      <c r="O439" s="9">
        <f>VLOOKUP($A439,'containers '!$A:$AA,15,FALSE)</f>
        <v>100</v>
      </c>
      <c r="P439" s="9" t="str">
        <f>VLOOKUP($A439,'containers '!$A:$AA,16,FALSE)</f>
        <v>MCBG242022</v>
      </c>
    </row>
    <row r="440" spans="1:16" x14ac:dyDescent="0.25">
      <c r="A440" s="9" t="s">
        <v>1550</v>
      </c>
      <c r="B440" s="9" t="str">
        <f>VLOOKUP(A440,'dump '!A:C,1,FALSE)</f>
        <v>GFE0314</v>
      </c>
      <c r="C440" s="9" t="str">
        <f>VLOOKUP(A440,'dump '!A:AF,2,FALSE)</f>
        <v>1404ED7405</v>
      </c>
      <c r="D440" s="9">
        <f>VLOOKUP($A440,'dump '!$A:$AF,17,FALSE)</f>
        <v>52.278067999999998</v>
      </c>
      <c r="E440" s="9">
        <f>VLOOKUP($A440,'dump '!$A:$AF,18,FALSE)</f>
        <v>5.15861999</v>
      </c>
      <c r="F440" s="9" t="str">
        <f>VLOOKUP(A440,'dump '!$A:$AF,11,FALSE)</f>
        <v>Nieuwe Englaan</v>
      </c>
      <c r="G440" s="9" t="str">
        <f>VLOOKUP($A440,'dump '!$A:$AF,12,FALSE)</f>
        <v>74</v>
      </c>
      <c r="H440" s="9" t="str">
        <f>VLOOKUP($A440,'dump '!$A:$AF,13,FALSE)</f>
        <v>1404ED</v>
      </c>
      <c r="I440" s="11" t="str">
        <f>VLOOKUP($A440,'dump '!$A:$AF,14,FALSE)</f>
        <v>Bussum</v>
      </c>
      <c r="J440" s="9">
        <f>VLOOKUP($A440,'dump '!$A:$AF,15,FALSE)</f>
        <v>1</v>
      </c>
      <c r="K440" s="9" t="str">
        <f>VLOOKUP($A440,'dump '!$A:$AF,3,FALSE)</f>
        <v>GFT</v>
      </c>
      <c r="L440" s="9" t="str">
        <f>VLOOKUP($A440,'dump '!$A:$AF,31,FALSE)</f>
        <v>VC</v>
      </c>
      <c r="M440" s="9" t="str">
        <f>VLOOKUP($A440,'containers '!$A:$AA,12,FALSE)</f>
        <v>Bovengronds</v>
      </c>
      <c r="N440" s="9">
        <f>VLOOKUP($A440,'containers '!$A:$AA,14,FALSE)</f>
        <v>20</v>
      </c>
      <c r="O440" s="9">
        <f>VLOOKUP($A440,'containers '!$A:$AA,15,FALSE)</f>
        <v>100</v>
      </c>
      <c r="P440" s="9" t="str">
        <f>VLOOKUP($A440,'containers '!$A:$AA,16,FALSE)</f>
        <v>MCBG242022</v>
      </c>
    </row>
    <row r="441" spans="1:16" x14ac:dyDescent="0.25">
      <c r="A441" s="9" t="s">
        <v>5948</v>
      </c>
      <c r="B441" s="9" t="str">
        <f>VLOOKUP(A441,'dump '!A:C,1,FALSE)</f>
        <v>GFE0321</v>
      </c>
      <c r="C441" s="9" t="str">
        <f>VLOOKUP(A441,'dump '!A:AF,2,FALSE)</f>
        <v>1223LH11003</v>
      </c>
      <c r="D441" s="9">
        <f>VLOOKUP($A441,'dump '!$A:$AF,17,FALSE)</f>
        <v>52.224139999999998</v>
      </c>
      <c r="E441" s="9">
        <f>VLOOKUP($A441,'dump '!$A:$AF,18,FALSE)</f>
        <v>5.198823</v>
      </c>
      <c r="F441" s="9" t="str">
        <f>VLOOKUP(A441,'dump '!$A:$AF,11,FALSE)</f>
        <v>Minckelersstraat</v>
      </c>
      <c r="G441" s="9" t="str">
        <f>VLOOKUP($A441,'dump '!$A:$AF,12,FALSE)</f>
        <v>110</v>
      </c>
      <c r="H441" s="9" t="str">
        <f>VLOOKUP($A441,'dump '!$A:$AF,13,FALSE)</f>
        <v>1223LH</v>
      </c>
      <c r="I441" s="11" t="str">
        <f>VLOOKUP($A441,'dump '!$A:$AF,14,FALSE)</f>
        <v>Hilversum</v>
      </c>
      <c r="J441" s="9">
        <f>VLOOKUP($A441,'dump '!$A:$AF,15,FALSE)</f>
        <v>1</v>
      </c>
      <c r="K441" s="9" t="str">
        <f>VLOOKUP($A441,'dump '!$A:$AF,3,FALSE)</f>
        <v>GFT</v>
      </c>
      <c r="L441" s="9" t="str">
        <f>VLOOKUP($A441,'dump '!$A:$AF,31,FALSE)</f>
        <v>VC</v>
      </c>
      <c r="M441" s="9" t="str">
        <f>VLOOKUP($A441,'containers '!$A:$AA,12,FALSE)</f>
        <v>Bovengronds</v>
      </c>
      <c r="N441" s="9">
        <f>VLOOKUP($A441,'containers '!$A:$AA,14,FALSE)</f>
        <v>20</v>
      </c>
      <c r="O441" s="9">
        <f>VLOOKUP($A441,'containers '!$A:$AA,15,FALSE)</f>
        <v>100</v>
      </c>
      <c r="P441" s="9" t="str">
        <f>VLOOKUP($A441,'containers '!$A:$AA,16,FALSE)</f>
        <v>MCBG242023</v>
      </c>
    </row>
    <row r="442" spans="1:16" x14ac:dyDescent="0.25">
      <c r="A442" s="9" t="s">
        <v>4970</v>
      </c>
      <c r="B442" s="9" t="str">
        <f>VLOOKUP(A442,'dump '!A:C,1,FALSE)</f>
        <v>GFE0322</v>
      </c>
      <c r="C442" s="9" t="str">
        <f>VLOOKUP(A442,'dump '!A:AF,2,FALSE)</f>
        <v>1223LH7603</v>
      </c>
      <c r="D442" s="9">
        <f>VLOOKUP($A442,'dump '!$A:$AF,17,FALSE)</f>
        <v>52.224522999000001</v>
      </c>
      <c r="E442" s="9">
        <f>VLOOKUP($A442,'dump '!$A:$AF,18,FALSE)</f>
        <v>5.1972759999999996</v>
      </c>
      <c r="F442" s="9" t="str">
        <f>VLOOKUP(A442,'dump '!$A:$AF,11,FALSE)</f>
        <v>Minckelersstraat</v>
      </c>
      <c r="G442" s="9" t="str">
        <f>VLOOKUP($A442,'dump '!$A:$AF,12,FALSE)</f>
        <v>76 1</v>
      </c>
      <c r="H442" s="9" t="str">
        <f>VLOOKUP($A442,'dump '!$A:$AF,13,FALSE)</f>
        <v>1223LH</v>
      </c>
      <c r="I442" s="11" t="str">
        <f>VLOOKUP($A442,'dump '!$A:$AF,14,FALSE)</f>
        <v>Hilversum</v>
      </c>
      <c r="J442" s="9">
        <f>VLOOKUP($A442,'dump '!$A:$AF,15,FALSE)</f>
        <v>1</v>
      </c>
      <c r="K442" s="9" t="str">
        <f>VLOOKUP($A442,'dump '!$A:$AF,3,FALSE)</f>
        <v>GFT</v>
      </c>
      <c r="L442" s="9" t="str">
        <f>VLOOKUP($A442,'dump '!$A:$AF,31,FALSE)</f>
        <v>VC</v>
      </c>
      <c r="M442" s="9" t="str">
        <f>VLOOKUP($A442,'containers '!$A:$AA,12,FALSE)</f>
        <v>Bovengronds</v>
      </c>
      <c r="N442" s="9">
        <f>VLOOKUP($A442,'containers '!$A:$AA,14,FALSE)</f>
        <v>20</v>
      </c>
      <c r="O442" s="9">
        <f>VLOOKUP($A442,'containers '!$A:$AA,15,FALSE)</f>
        <v>100</v>
      </c>
      <c r="P442" s="9" t="str">
        <f>VLOOKUP($A442,'containers '!$A:$AA,16,FALSE)</f>
        <v>MCBG242023</v>
      </c>
    </row>
    <row r="443" spans="1:16" x14ac:dyDescent="0.25">
      <c r="A443" s="9" t="s">
        <v>5221</v>
      </c>
      <c r="B443" s="9" t="str">
        <f>VLOOKUP(A443,'dump '!A:C,1,FALSE)</f>
        <v>GO001</v>
      </c>
      <c r="C443" s="9" t="str">
        <f>VLOOKUP(A443,'dump '!A:AF,2,FALSE)</f>
        <v>1382DD85302</v>
      </c>
      <c r="D443" s="9">
        <f>VLOOKUP($A443,'dump '!$A:$AF,17,FALSE)</f>
        <v>52.310979000000003</v>
      </c>
      <c r="E443" s="9">
        <f>VLOOKUP($A443,'dump '!$A:$AF,18,FALSE)</f>
        <v>5.0337300000000003</v>
      </c>
      <c r="F443" s="9" t="str">
        <f>VLOOKUP(A443,'dump '!$A:$AF,11,FALSE)</f>
        <v>Kostverlorenstraat</v>
      </c>
      <c r="G443" s="9" t="str">
        <f>VLOOKUP($A443,'dump '!$A:$AF,12,FALSE)</f>
        <v>853</v>
      </c>
      <c r="H443" s="9" t="str">
        <f>VLOOKUP($A443,'dump '!$A:$AF,13,FALSE)</f>
        <v>1382DD</v>
      </c>
      <c r="I443" s="11" t="str">
        <f>VLOOKUP($A443,'dump '!$A:$AF,14,FALSE)</f>
        <v>Weesp</v>
      </c>
      <c r="J443" s="9">
        <f>VLOOKUP($A443,'dump '!$A:$AF,15,FALSE)</f>
        <v>5</v>
      </c>
      <c r="K443" s="9" t="str">
        <f>VLOOKUP($A443,'dump '!$A:$AF,3,FALSE)</f>
        <v>GLAS</v>
      </c>
      <c r="L443" s="9" t="str">
        <f>VLOOKUP($A443,'dump '!$A:$AF,31,FALSE)</f>
        <v>3-haak</v>
      </c>
      <c r="M443" s="9" t="str">
        <f>VLOOKUP($A443,'containers '!$A:$AA,12,FALSE)</f>
        <v>Ondergronds</v>
      </c>
      <c r="N443" s="9">
        <f>VLOOKUP($A443,'containers '!$A:$AA,14,FALSE)</f>
        <v>0</v>
      </c>
      <c r="O443" s="9">
        <f>VLOOKUP($A443,'containers '!$A:$AA,15,FALSE)</f>
        <v>100</v>
      </c>
      <c r="P443" s="9" t="str">
        <f>VLOOKUP($A443,'containers '!$A:$AA,16,FALSE)</f>
        <v>Onbekend</v>
      </c>
    </row>
    <row r="444" spans="1:16" x14ac:dyDescent="0.25">
      <c r="A444" s="9" t="s">
        <v>5223</v>
      </c>
      <c r="B444" s="9" t="str">
        <f>VLOOKUP(A444,'dump '!A:C,1,FALSE)</f>
        <v>GO002</v>
      </c>
      <c r="C444" s="9" t="str">
        <f>VLOOKUP(A444,'dump '!A:AF,2,FALSE)</f>
        <v>1382DD85303</v>
      </c>
      <c r="D444" s="9">
        <f>VLOOKUP($A444,'dump '!$A:$AF,17,FALSE)</f>
        <v>52.310979000000003</v>
      </c>
      <c r="E444" s="9">
        <f>VLOOKUP($A444,'dump '!$A:$AF,18,FALSE)</f>
        <v>5.0337300000000003</v>
      </c>
      <c r="F444" s="9" t="str">
        <f>VLOOKUP(A444,'dump '!$A:$AF,11,FALSE)</f>
        <v>Kostverlorenstraat</v>
      </c>
      <c r="G444" s="9" t="str">
        <f>VLOOKUP($A444,'dump '!$A:$AF,12,FALSE)</f>
        <v>853</v>
      </c>
      <c r="H444" s="9" t="str">
        <f>VLOOKUP($A444,'dump '!$A:$AF,13,FALSE)</f>
        <v>1382DD</v>
      </c>
      <c r="I444" s="11" t="str">
        <f>VLOOKUP($A444,'dump '!$A:$AF,14,FALSE)</f>
        <v>Weesp</v>
      </c>
      <c r="J444" s="9">
        <f>VLOOKUP($A444,'dump '!$A:$AF,15,FALSE)</f>
        <v>5</v>
      </c>
      <c r="K444" s="9" t="str">
        <f>VLOOKUP($A444,'dump '!$A:$AF,3,FALSE)</f>
        <v>GLAS</v>
      </c>
      <c r="L444" s="9" t="str">
        <f>VLOOKUP($A444,'dump '!$A:$AF,31,FALSE)</f>
        <v>3-haak</v>
      </c>
      <c r="M444" s="9" t="str">
        <f>VLOOKUP($A444,'containers '!$A:$AA,12,FALSE)</f>
        <v>Ondergronds</v>
      </c>
      <c r="N444" s="9">
        <f>VLOOKUP($A444,'containers '!$A:$AA,14,FALSE)</f>
        <v>0</v>
      </c>
      <c r="O444" s="9">
        <f>VLOOKUP($A444,'containers '!$A:$AA,15,FALSE)</f>
        <v>100</v>
      </c>
      <c r="P444" s="9" t="str">
        <f>VLOOKUP($A444,'containers '!$A:$AA,16,FALSE)</f>
        <v>Onbekend</v>
      </c>
    </row>
    <row r="445" spans="1:16" x14ac:dyDescent="0.25">
      <c r="A445" s="9" t="s">
        <v>5225</v>
      </c>
      <c r="B445" s="9" t="str">
        <f>VLOOKUP(A445,'dump '!A:C,1,FALSE)</f>
        <v>GO003</v>
      </c>
      <c r="C445" s="9" t="str">
        <f>VLOOKUP(A445,'dump '!A:AF,2,FALSE)</f>
        <v>1382DD85304</v>
      </c>
      <c r="D445" s="9">
        <f>VLOOKUP($A445,'dump '!$A:$AF,17,FALSE)</f>
        <v>52.310979000000003</v>
      </c>
      <c r="E445" s="9">
        <f>VLOOKUP($A445,'dump '!$A:$AF,18,FALSE)</f>
        <v>5.0337300000000003</v>
      </c>
      <c r="F445" s="9" t="str">
        <f>VLOOKUP(A445,'dump '!$A:$AF,11,FALSE)</f>
        <v>Kostverlorenstraat</v>
      </c>
      <c r="G445" s="9" t="str">
        <f>VLOOKUP($A445,'dump '!$A:$AF,12,FALSE)</f>
        <v>853</v>
      </c>
      <c r="H445" s="9" t="str">
        <f>VLOOKUP($A445,'dump '!$A:$AF,13,FALSE)</f>
        <v>1382DD</v>
      </c>
      <c r="I445" s="11" t="str">
        <f>VLOOKUP($A445,'dump '!$A:$AF,14,FALSE)</f>
        <v>Weesp</v>
      </c>
      <c r="J445" s="9">
        <f>VLOOKUP($A445,'dump '!$A:$AF,15,FALSE)</f>
        <v>5</v>
      </c>
      <c r="K445" s="9" t="str">
        <f>VLOOKUP($A445,'dump '!$A:$AF,3,FALSE)</f>
        <v>GLAS</v>
      </c>
      <c r="L445" s="9" t="str">
        <f>VLOOKUP($A445,'dump '!$A:$AF,31,FALSE)</f>
        <v>3-haak</v>
      </c>
      <c r="M445" s="9" t="str">
        <f>VLOOKUP($A445,'containers '!$A:$AA,12,FALSE)</f>
        <v>Ondergronds</v>
      </c>
      <c r="N445" s="9">
        <f>VLOOKUP($A445,'containers '!$A:$AA,14,FALSE)</f>
        <v>0</v>
      </c>
      <c r="O445" s="9">
        <f>VLOOKUP($A445,'containers '!$A:$AA,15,FALSE)</f>
        <v>100</v>
      </c>
      <c r="P445" s="9" t="str">
        <f>VLOOKUP($A445,'containers '!$A:$AA,16,FALSE)</f>
        <v>Onbekend</v>
      </c>
    </row>
    <row r="446" spans="1:16" x14ac:dyDescent="0.25">
      <c r="A446" s="9" t="s">
        <v>5217</v>
      </c>
      <c r="B446" s="9" t="str">
        <f>VLOOKUP(A446,'dump '!A:C,1,FALSE)</f>
        <v>GO004</v>
      </c>
      <c r="C446" s="9" t="str">
        <f>VLOOKUP(A446,'dump '!A:AF,2,FALSE)</f>
        <v>1382TR202</v>
      </c>
      <c r="D446" s="9">
        <f>VLOOKUP($A446,'dump '!$A:$AF,17,FALSE)</f>
        <v>52.314579999999999</v>
      </c>
      <c r="E446" s="9">
        <f>VLOOKUP($A446,'dump '!$A:$AF,18,FALSE)</f>
        <v>5.0346960000000003</v>
      </c>
      <c r="F446" s="9" t="str">
        <f>VLOOKUP(A446,'dump '!$A:$AF,11,FALSE)</f>
        <v>M.Nijhoffstraat</v>
      </c>
      <c r="G446" s="9" t="str">
        <f>VLOOKUP($A446,'dump '!$A:$AF,12,FALSE)</f>
        <v>2</v>
      </c>
      <c r="H446" s="9" t="str">
        <f>VLOOKUP($A446,'dump '!$A:$AF,13,FALSE)</f>
        <v>1382TR</v>
      </c>
      <c r="I446" s="11" t="str">
        <f>VLOOKUP($A446,'dump '!$A:$AF,14,FALSE)</f>
        <v>Weesp</v>
      </c>
      <c r="J446" s="9">
        <f>VLOOKUP($A446,'dump '!$A:$AF,15,FALSE)</f>
        <v>5</v>
      </c>
      <c r="K446" s="9" t="str">
        <f>VLOOKUP($A446,'dump '!$A:$AF,3,FALSE)</f>
        <v>GLAS</v>
      </c>
      <c r="L446" s="9" t="str">
        <f>VLOOKUP($A446,'dump '!$A:$AF,31,FALSE)</f>
        <v>3-haak</v>
      </c>
      <c r="M446" s="9" t="str">
        <f>VLOOKUP($A446,'containers '!$A:$AA,12,FALSE)</f>
        <v>Ondergronds</v>
      </c>
      <c r="N446" s="9">
        <f>VLOOKUP($A446,'containers '!$A:$AA,14,FALSE)</f>
        <v>0</v>
      </c>
      <c r="O446" s="9">
        <f>VLOOKUP($A446,'containers '!$A:$AA,15,FALSE)</f>
        <v>100</v>
      </c>
      <c r="P446" s="9" t="str">
        <f>VLOOKUP($A446,'containers '!$A:$AA,16,FALSE)</f>
        <v>Onbekend</v>
      </c>
    </row>
    <row r="447" spans="1:16" x14ac:dyDescent="0.25">
      <c r="A447" s="9" t="s">
        <v>5421</v>
      </c>
      <c r="B447" s="9" t="str">
        <f>VLOOKUP(A447,'dump '!A:C,1,FALSE)</f>
        <v>GO005</v>
      </c>
      <c r="C447" s="9" t="str">
        <f>VLOOKUP(A447,'dump '!A:AF,2,FALSE)</f>
        <v>1381DE3504</v>
      </c>
      <c r="D447" s="9">
        <f>VLOOKUP($A447,'dump '!$A:$AF,17,FALSE)</f>
        <v>52.304293000000001</v>
      </c>
      <c r="E447" s="9">
        <f>VLOOKUP($A447,'dump '!$A:$AF,18,FALSE)</f>
        <v>5.0389879999999998</v>
      </c>
      <c r="F447" s="9" t="str">
        <f>VLOOKUP(A447,'dump '!$A:$AF,11,FALSE)</f>
        <v>Hugo de Grootlaan</v>
      </c>
      <c r="G447" s="9" t="str">
        <f>VLOOKUP($A447,'dump '!$A:$AF,12,FALSE)</f>
        <v>35</v>
      </c>
      <c r="H447" s="9" t="str">
        <f>VLOOKUP($A447,'dump '!$A:$AF,13,FALSE)</f>
        <v>1381DE</v>
      </c>
      <c r="I447" s="11" t="str">
        <f>VLOOKUP($A447,'dump '!$A:$AF,14,FALSE)</f>
        <v>Weesp</v>
      </c>
      <c r="J447" s="9">
        <f>VLOOKUP($A447,'dump '!$A:$AF,15,FALSE)</f>
        <v>5</v>
      </c>
      <c r="K447" s="9" t="str">
        <f>VLOOKUP($A447,'dump '!$A:$AF,3,FALSE)</f>
        <v>GLAS</v>
      </c>
      <c r="L447" s="9" t="str">
        <f>VLOOKUP($A447,'dump '!$A:$AF,31,FALSE)</f>
        <v>3-haak</v>
      </c>
      <c r="M447" s="9" t="str">
        <f>VLOOKUP($A447,'containers '!$A:$AA,12,FALSE)</f>
        <v>Ondergronds</v>
      </c>
      <c r="N447" s="9">
        <f>VLOOKUP($A447,'containers '!$A:$AA,14,FALSE)</f>
        <v>0</v>
      </c>
      <c r="O447" s="9">
        <f>VLOOKUP($A447,'containers '!$A:$AA,15,FALSE)</f>
        <v>100</v>
      </c>
      <c r="P447" s="9" t="str">
        <f>VLOOKUP($A447,'containers '!$A:$AA,16,FALSE)</f>
        <v>Onbekend</v>
      </c>
    </row>
    <row r="448" spans="1:16" x14ac:dyDescent="0.25">
      <c r="A448" s="9" t="s">
        <v>5187</v>
      </c>
      <c r="B448" s="9" t="str">
        <f>VLOOKUP(A448,'dump '!A:C,1,FALSE)</f>
        <v>GO006</v>
      </c>
      <c r="C448" s="9" t="str">
        <f>VLOOKUP(A448,'dump '!A:AF,2,FALSE)</f>
        <v>1398XD102</v>
      </c>
      <c r="D448" s="9">
        <f>VLOOKUP($A448,'dump '!$A:$AF,17,FALSE)</f>
        <v>52.330607999999998</v>
      </c>
      <c r="E448" s="9">
        <f>VLOOKUP($A448,'dump '!$A:$AF,18,FALSE)</f>
        <v>5.0659875999999997</v>
      </c>
      <c r="F448" s="9" t="str">
        <f>VLOOKUP(A448,'dump '!$A:$AF,11,FALSE)</f>
        <v>Weesperweg</v>
      </c>
      <c r="G448" s="9" t="str">
        <f>VLOOKUP($A448,'dump '!$A:$AF,12,FALSE)</f>
        <v>1</v>
      </c>
      <c r="H448" s="9" t="str">
        <f>VLOOKUP($A448,'dump '!$A:$AF,13,FALSE)</f>
        <v>1398XD</v>
      </c>
      <c r="I448" s="11" t="str">
        <f>VLOOKUP($A448,'dump '!$A:$AF,14,FALSE)</f>
        <v>Muiden</v>
      </c>
      <c r="J448" s="9">
        <f>VLOOKUP($A448,'dump '!$A:$AF,15,FALSE)</f>
        <v>6</v>
      </c>
      <c r="K448" s="9" t="str">
        <f>VLOOKUP($A448,'dump '!$A:$AF,3,FALSE)</f>
        <v>GLAS</v>
      </c>
      <c r="L448" s="9" t="str">
        <f>VLOOKUP($A448,'dump '!$A:$AF,31,FALSE)</f>
        <v>3-haak</v>
      </c>
      <c r="M448" s="9" t="str">
        <f>VLOOKUP($A448,'containers '!$A:$AA,12,FALSE)</f>
        <v>Ondergronds</v>
      </c>
      <c r="N448" s="9">
        <f>VLOOKUP($A448,'containers '!$A:$AA,14,FALSE)</f>
        <v>0</v>
      </c>
      <c r="O448" s="9">
        <f>VLOOKUP($A448,'containers '!$A:$AA,15,FALSE)</f>
        <v>100</v>
      </c>
      <c r="P448" s="9" t="str">
        <f>VLOOKUP($A448,'containers '!$A:$AA,16,FALSE)</f>
        <v>Onbekend</v>
      </c>
    </row>
    <row r="449" spans="1:16" x14ac:dyDescent="0.25">
      <c r="A449" s="9" t="s">
        <v>5429</v>
      </c>
      <c r="B449" s="9" t="str">
        <f>VLOOKUP(A449,'dump '!A:C,1,FALSE)</f>
        <v>GO007</v>
      </c>
      <c r="C449" s="9" t="str">
        <f>VLOOKUP(A449,'dump '!A:AF,2,FALSE)</f>
        <v>1398XR101</v>
      </c>
      <c r="D449" s="9">
        <f>VLOOKUP($A449,'dump '!$A:$AF,17,FALSE)</f>
        <v>52.329642</v>
      </c>
      <c r="E449" s="9">
        <f>VLOOKUP($A449,'dump '!$A:$AF,18,FALSE)</f>
        <v>5.0712169999999999</v>
      </c>
      <c r="F449" s="9" t="str">
        <f>VLOOKUP(A449,'dump '!$A:$AF,11,FALSE)</f>
        <v>Ravelijnsplein</v>
      </c>
      <c r="G449" s="9" t="str">
        <f>VLOOKUP($A449,'dump '!$A:$AF,12,FALSE)</f>
        <v>1</v>
      </c>
      <c r="H449" s="9" t="str">
        <f>VLOOKUP($A449,'dump '!$A:$AF,13,FALSE)</f>
        <v>1398XR</v>
      </c>
      <c r="I449" s="11" t="str">
        <f>VLOOKUP($A449,'dump '!$A:$AF,14,FALSE)</f>
        <v>Muiden</v>
      </c>
      <c r="J449" s="9">
        <f>VLOOKUP($A449,'dump '!$A:$AF,15,FALSE)</f>
        <v>5</v>
      </c>
      <c r="K449" s="9" t="str">
        <f>VLOOKUP($A449,'dump '!$A:$AF,3,FALSE)</f>
        <v>GLAS</v>
      </c>
      <c r="L449" s="9" t="str">
        <f>VLOOKUP($A449,'dump '!$A:$AF,31,FALSE)</f>
        <v>3-haak</v>
      </c>
      <c r="M449" s="9" t="str">
        <f>VLOOKUP($A449,'containers '!$A:$AA,12,FALSE)</f>
        <v>Ondergronds</v>
      </c>
      <c r="N449" s="9">
        <f>VLOOKUP($A449,'containers '!$A:$AA,14,FALSE)</f>
        <v>0</v>
      </c>
      <c r="O449" s="9">
        <f>VLOOKUP($A449,'containers '!$A:$AA,15,FALSE)</f>
        <v>100</v>
      </c>
      <c r="P449" s="9" t="str">
        <f>VLOOKUP($A449,'containers '!$A:$AA,16,FALSE)</f>
        <v>Onbekend</v>
      </c>
    </row>
    <row r="450" spans="1:16" x14ac:dyDescent="0.25">
      <c r="A450" s="9" t="s">
        <v>5434</v>
      </c>
      <c r="B450" s="9" t="str">
        <f>VLOOKUP(A450,'dump '!A:C,1,FALSE)</f>
        <v>GO009</v>
      </c>
      <c r="C450" s="9" t="str">
        <f>VLOOKUP(A450,'dump '!A:AF,2,FALSE)</f>
        <v>1398AE11901</v>
      </c>
      <c r="D450" s="9">
        <f>VLOOKUP($A450,'dump '!$A:$AF,17,FALSE)</f>
        <v>52.326436989999998</v>
      </c>
      <c r="E450" s="9">
        <f>VLOOKUP($A450,'dump '!$A:$AF,18,FALSE)</f>
        <v>5.0671999899999998</v>
      </c>
      <c r="F450" s="9" t="str">
        <f>VLOOKUP(A450,'dump '!$A:$AF,11,FALSE)</f>
        <v>Herengracht</v>
      </c>
      <c r="G450" s="9" t="str">
        <f>VLOOKUP($A450,'dump '!$A:$AF,12,FALSE)</f>
        <v>119</v>
      </c>
      <c r="H450" s="9" t="str">
        <f>VLOOKUP($A450,'dump '!$A:$AF,13,FALSE)</f>
        <v>1398AE</v>
      </c>
      <c r="I450" s="11" t="str">
        <f>VLOOKUP($A450,'dump '!$A:$AF,14,FALSE)</f>
        <v>Muiden</v>
      </c>
      <c r="J450" s="9">
        <f>VLOOKUP($A450,'dump '!$A:$AF,15,FALSE)</f>
        <v>5</v>
      </c>
      <c r="K450" s="9" t="str">
        <f>VLOOKUP($A450,'dump '!$A:$AF,3,FALSE)</f>
        <v>GLAS</v>
      </c>
      <c r="L450" s="9" t="str">
        <f>VLOOKUP($A450,'dump '!$A:$AF,31,FALSE)</f>
        <v>3-haak</v>
      </c>
      <c r="M450" s="9" t="str">
        <f>VLOOKUP($A450,'containers '!$A:$AA,12,FALSE)</f>
        <v>Ondergronds</v>
      </c>
      <c r="N450" s="9">
        <f>VLOOKUP($A450,'containers '!$A:$AA,14,FALSE)</f>
        <v>0</v>
      </c>
      <c r="O450" s="9">
        <f>VLOOKUP($A450,'containers '!$A:$AA,15,FALSE)</f>
        <v>100</v>
      </c>
      <c r="P450" s="9" t="str">
        <f>VLOOKUP($A450,'containers '!$A:$AA,16,FALSE)</f>
        <v>Onbekend</v>
      </c>
    </row>
    <row r="451" spans="1:16" ht="30" x14ac:dyDescent="0.25">
      <c r="A451" s="9" t="s">
        <v>5758</v>
      </c>
      <c r="B451" s="9" t="str">
        <f>VLOOKUP(A451,'dump '!A:C,1,FALSE)</f>
        <v>GO010</v>
      </c>
      <c r="C451" s="9" t="str">
        <f>VLOOKUP(A451,'dump '!A:AF,2,FALSE)</f>
        <v>1399ES301</v>
      </c>
      <c r="D451" s="9">
        <f>VLOOKUP($A451,'dump '!$A:$AF,17,FALSE)</f>
        <v>52.325771000000003</v>
      </c>
      <c r="E451" s="9">
        <f>VLOOKUP($A451,'dump '!$A:$AF,18,FALSE)</f>
        <v>5.1120409999999996</v>
      </c>
      <c r="F451" s="9" t="str">
        <f>VLOOKUP(A451,'dump '!$A:$AF,11,FALSE)</f>
        <v>Gerard Doulaan</v>
      </c>
      <c r="G451" s="9" t="str">
        <f>VLOOKUP($A451,'dump '!$A:$AF,12,FALSE)</f>
        <v>3</v>
      </c>
      <c r="H451" s="9" t="str">
        <f>VLOOKUP($A451,'dump '!$A:$AF,13,FALSE)</f>
        <v>1399ES</v>
      </c>
      <c r="I451" s="11" t="str">
        <f>VLOOKUP($A451,'dump '!$A:$AF,14,FALSE)</f>
        <v>Muiderberg</v>
      </c>
      <c r="J451" s="9">
        <f>VLOOKUP($A451,'dump '!$A:$AF,15,FALSE)</f>
        <v>5</v>
      </c>
      <c r="K451" s="9" t="str">
        <f>VLOOKUP($A451,'dump '!$A:$AF,3,FALSE)</f>
        <v>GLAS</v>
      </c>
      <c r="L451" s="9" t="str">
        <f>VLOOKUP($A451,'dump '!$A:$AF,31,FALSE)</f>
        <v>3-haak</v>
      </c>
      <c r="M451" s="9" t="str">
        <f>VLOOKUP($A451,'containers '!$A:$AA,12,FALSE)</f>
        <v>Ondergronds</v>
      </c>
      <c r="N451" s="9">
        <f>VLOOKUP($A451,'containers '!$A:$AA,14,FALSE)</f>
        <v>0</v>
      </c>
      <c r="O451" s="9">
        <f>VLOOKUP($A451,'containers '!$A:$AA,15,FALSE)</f>
        <v>100</v>
      </c>
      <c r="P451" s="9" t="str">
        <f>VLOOKUP($A451,'containers '!$A:$AA,16,FALSE)</f>
        <v>Onbekend</v>
      </c>
    </row>
    <row r="452" spans="1:16" ht="30" x14ac:dyDescent="0.25">
      <c r="A452" s="9" t="s">
        <v>5763</v>
      </c>
      <c r="B452" s="9" t="str">
        <f>VLOOKUP(A452,'dump '!A:C,1,FALSE)</f>
        <v>GO011</v>
      </c>
      <c r="C452" s="9" t="str">
        <f>VLOOKUP(A452,'dump '!A:AF,2,FALSE)</f>
        <v>1399HX7501</v>
      </c>
      <c r="D452" s="9">
        <f>VLOOKUP($A452,'dump '!$A:$AF,17,FALSE)</f>
        <v>52.324832000000001</v>
      </c>
      <c r="E452" s="9">
        <f>VLOOKUP($A452,'dump '!$A:$AF,18,FALSE)</f>
        <v>5.122706</v>
      </c>
      <c r="F452" s="9" t="str">
        <f>VLOOKUP(A452,'dump '!$A:$AF,11,FALSE)</f>
        <v>Tesselschadelaan</v>
      </c>
      <c r="G452" s="9" t="str">
        <f>VLOOKUP($A452,'dump '!$A:$AF,12,FALSE)</f>
        <v>75</v>
      </c>
      <c r="H452" s="9" t="str">
        <f>VLOOKUP($A452,'dump '!$A:$AF,13,FALSE)</f>
        <v>1399HX</v>
      </c>
      <c r="I452" s="11" t="str">
        <f>VLOOKUP($A452,'dump '!$A:$AF,14,FALSE)</f>
        <v>Muiderberg</v>
      </c>
      <c r="J452" s="9">
        <f>VLOOKUP($A452,'dump '!$A:$AF,15,FALSE)</f>
        <v>5</v>
      </c>
      <c r="K452" s="9" t="str">
        <f>VLOOKUP($A452,'dump '!$A:$AF,3,FALSE)</f>
        <v>GLAS</v>
      </c>
      <c r="L452" s="9" t="str">
        <f>VLOOKUP($A452,'dump '!$A:$AF,31,FALSE)</f>
        <v>3-haak</v>
      </c>
      <c r="M452" s="9" t="str">
        <f>VLOOKUP($A452,'containers '!$A:$AA,12,FALSE)</f>
        <v>Ondergronds</v>
      </c>
      <c r="N452" s="9">
        <f>VLOOKUP($A452,'containers '!$A:$AA,14,FALSE)</f>
        <v>0</v>
      </c>
      <c r="O452" s="9">
        <f>VLOOKUP($A452,'containers '!$A:$AA,15,FALSE)</f>
        <v>100</v>
      </c>
      <c r="P452" s="9" t="str">
        <f>VLOOKUP($A452,'containers '!$A:$AA,16,FALSE)</f>
        <v>Onbekend</v>
      </c>
    </row>
    <row r="453" spans="1:16" ht="30" x14ac:dyDescent="0.25">
      <c r="A453" s="9" t="s">
        <v>5192</v>
      </c>
      <c r="B453" s="9" t="str">
        <f>VLOOKUP(A453,'dump '!A:C,1,FALSE)</f>
        <v>GO012</v>
      </c>
      <c r="C453" s="9" t="str">
        <f>VLOOKUP(A453,'dump '!A:AF,2,FALSE)</f>
        <v>1399GL402</v>
      </c>
      <c r="D453" s="9">
        <f>VLOOKUP($A453,'dump '!$A:$AF,17,FALSE)</f>
        <v>52.327413</v>
      </c>
      <c r="E453" s="9">
        <f>VLOOKUP($A453,'dump '!$A:$AF,18,FALSE)</f>
        <v>5.1170980000000004</v>
      </c>
      <c r="F453" s="9" t="str">
        <f>VLOOKUP(A453,'dump '!$A:$AF,11,FALSE)</f>
        <v>G.A. Heinzelaan</v>
      </c>
      <c r="G453" s="9" t="str">
        <f>VLOOKUP($A453,'dump '!$A:$AF,12,FALSE)</f>
        <v>4</v>
      </c>
      <c r="H453" s="9" t="str">
        <f>VLOOKUP($A453,'dump '!$A:$AF,13,FALSE)</f>
        <v>1399GL</v>
      </c>
      <c r="I453" s="11" t="str">
        <f>VLOOKUP($A453,'dump '!$A:$AF,14,FALSE)</f>
        <v>Muiderberg</v>
      </c>
      <c r="J453" s="9">
        <f>VLOOKUP($A453,'dump '!$A:$AF,15,FALSE)</f>
        <v>5</v>
      </c>
      <c r="K453" s="9" t="str">
        <f>VLOOKUP($A453,'dump '!$A:$AF,3,FALSE)</f>
        <v>GLAS</v>
      </c>
      <c r="L453" s="9" t="str">
        <f>VLOOKUP($A453,'dump '!$A:$AF,31,FALSE)</f>
        <v>3-haak</v>
      </c>
      <c r="M453" s="9" t="str">
        <f>VLOOKUP($A453,'containers '!$A:$AA,12,FALSE)</f>
        <v>Ondergronds</v>
      </c>
      <c r="N453" s="9">
        <f>VLOOKUP($A453,'containers '!$A:$AA,14,FALSE)</f>
        <v>0</v>
      </c>
      <c r="O453" s="9">
        <f>VLOOKUP($A453,'containers '!$A:$AA,15,FALSE)</f>
        <v>100</v>
      </c>
      <c r="P453" s="9" t="str">
        <f>VLOOKUP($A453,'containers '!$A:$AA,16,FALSE)</f>
        <v>Onbekend</v>
      </c>
    </row>
    <row r="454" spans="1:16" ht="30" x14ac:dyDescent="0.25">
      <c r="A454" s="9" t="s">
        <v>5768</v>
      </c>
      <c r="B454" s="9" t="str">
        <f>VLOOKUP(A454,'dump '!A:C,1,FALSE)</f>
        <v>GO013</v>
      </c>
      <c r="C454" s="9" t="str">
        <f>VLOOKUP(A454,'dump '!A:AF,2,FALSE)</f>
        <v>1399HH2601</v>
      </c>
      <c r="D454" s="9">
        <f>VLOOKUP($A454,'dump '!$A:$AF,17,FALSE)</f>
        <v>52.328153999999998</v>
      </c>
      <c r="E454" s="9">
        <f>VLOOKUP($A454,'dump '!$A:$AF,18,FALSE)</f>
        <v>5.122941</v>
      </c>
      <c r="F454" s="9" t="str">
        <f>VLOOKUP(A454,'dump '!$A:$AF,11,FALSE)</f>
        <v>Nienhuis Ruijskade</v>
      </c>
      <c r="G454" s="9" t="str">
        <f>VLOOKUP($A454,'dump '!$A:$AF,12,FALSE)</f>
        <v>26</v>
      </c>
      <c r="H454" s="9" t="str">
        <f>VLOOKUP($A454,'dump '!$A:$AF,13,FALSE)</f>
        <v>1399HH</v>
      </c>
      <c r="I454" s="11" t="str">
        <f>VLOOKUP($A454,'dump '!$A:$AF,14,FALSE)</f>
        <v>Muiderberg</v>
      </c>
      <c r="J454" s="9">
        <f>VLOOKUP($A454,'dump '!$A:$AF,15,FALSE)</f>
        <v>5</v>
      </c>
      <c r="K454" s="9" t="str">
        <f>VLOOKUP($A454,'dump '!$A:$AF,3,FALSE)</f>
        <v>GLAS</v>
      </c>
      <c r="L454" s="9" t="str">
        <f>VLOOKUP($A454,'dump '!$A:$AF,31,FALSE)</f>
        <v>3-haak</v>
      </c>
      <c r="M454" s="9" t="str">
        <f>VLOOKUP($A454,'containers '!$A:$AA,12,FALSE)</f>
        <v>Ondergronds</v>
      </c>
      <c r="N454" s="9">
        <f>VLOOKUP($A454,'containers '!$A:$AA,14,FALSE)</f>
        <v>0</v>
      </c>
      <c r="O454" s="9">
        <f>VLOOKUP($A454,'containers '!$A:$AA,15,FALSE)</f>
        <v>100</v>
      </c>
      <c r="P454" s="9" t="str">
        <f>VLOOKUP($A454,'containers '!$A:$AA,16,FALSE)</f>
        <v>Onbekend</v>
      </c>
    </row>
    <row r="455" spans="1:16" ht="30" x14ac:dyDescent="0.25">
      <c r="A455" s="9" t="s">
        <v>5773</v>
      </c>
      <c r="B455" s="9" t="str">
        <f>VLOOKUP(A455,'dump '!A:C,1,FALSE)</f>
        <v>GO014</v>
      </c>
      <c r="C455" s="9" t="str">
        <f>VLOOKUP(A455,'dump '!A:AF,2,FALSE)</f>
        <v>1399KC12801</v>
      </c>
      <c r="D455" s="9">
        <f>VLOOKUP($A455,'dump '!$A:$AF,17,FALSE)</f>
        <v>52.323701999999997</v>
      </c>
      <c r="E455" s="9">
        <f>VLOOKUP($A455,'dump '!$A:$AF,18,FALSE)</f>
        <v>5.1264099999999999</v>
      </c>
      <c r="F455" s="9" t="str">
        <f>VLOOKUP(A455,'dump '!$A:$AF,11,FALSE)</f>
        <v>Nienhuis Ruijskade</v>
      </c>
      <c r="G455" s="9" t="str">
        <f>VLOOKUP($A455,'dump '!$A:$AF,12,FALSE)</f>
        <v>128</v>
      </c>
      <c r="H455" s="9" t="str">
        <f>VLOOKUP($A455,'dump '!$A:$AF,13,FALSE)</f>
        <v>1399KC</v>
      </c>
      <c r="I455" s="11" t="str">
        <f>VLOOKUP($A455,'dump '!$A:$AF,14,FALSE)</f>
        <v>Muiderberg</v>
      </c>
      <c r="J455" s="9">
        <f>VLOOKUP($A455,'dump '!$A:$AF,15,FALSE)</f>
        <v>5</v>
      </c>
      <c r="K455" s="9" t="str">
        <f>VLOOKUP($A455,'dump '!$A:$AF,3,FALSE)</f>
        <v>GLAS</v>
      </c>
      <c r="L455" s="9" t="str">
        <f>VLOOKUP($A455,'dump '!$A:$AF,31,FALSE)</f>
        <v>3-haak</v>
      </c>
      <c r="M455" s="9" t="str">
        <f>VLOOKUP($A455,'containers '!$A:$AA,12,FALSE)</f>
        <v>Ondergronds</v>
      </c>
      <c r="N455" s="9">
        <f>VLOOKUP($A455,'containers '!$A:$AA,14,FALSE)</f>
        <v>0</v>
      </c>
      <c r="O455" s="9">
        <f>VLOOKUP($A455,'containers '!$A:$AA,15,FALSE)</f>
        <v>100</v>
      </c>
      <c r="P455" s="9" t="str">
        <f>VLOOKUP($A455,'containers '!$A:$AA,16,FALSE)</f>
        <v>Onbekend</v>
      </c>
    </row>
    <row r="456" spans="1:16" x14ac:dyDescent="0.25">
      <c r="A456" s="9" t="s">
        <v>5082</v>
      </c>
      <c r="B456" s="9" t="str">
        <f>VLOOKUP(A456,'dump '!A:C,1,FALSE)</f>
        <v>GO018</v>
      </c>
      <c r="C456" s="9" t="str">
        <f>VLOOKUP(A456,'dump '!A:AF,2,FALSE)</f>
        <v>1411GG103</v>
      </c>
      <c r="D456" s="9">
        <f>VLOOKUP($A456,'dump '!$A:$AF,17,FALSE)</f>
        <v>52.288142999999998</v>
      </c>
      <c r="E456" s="9">
        <f>VLOOKUP($A456,'dump '!$A:$AF,18,FALSE)</f>
        <v>5.1719970000000002</v>
      </c>
      <c r="F456" s="9" t="str">
        <f>VLOOKUP(A456,'dump '!$A:$AF,11,FALSE)</f>
        <v>Godelindeweg</v>
      </c>
      <c r="G456" s="9" t="str">
        <f>VLOOKUP($A456,'dump '!$A:$AF,12,FALSE)</f>
        <v>1A 1</v>
      </c>
      <c r="H456" s="9" t="str">
        <f>VLOOKUP($A456,'dump '!$A:$AF,13,FALSE)</f>
        <v>1411GG</v>
      </c>
      <c r="I456" s="11" t="str">
        <f>VLOOKUP($A456,'dump '!$A:$AF,14,FALSE)</f>
        <v>Naarden</v>
      </c>
      <c r="J456" s="9">
        <f>VLOOKUP($A456,'dump '!$A:$AF,15,FALSE)</f>
        <v>5</v>
      </c>
      <c r="K456" s="9" t="str">
        <f>VLOOKUP($A456,'dump '!$A:$AF,3,FALSE)</f>
        <v>GLAS</v>
      </c>
      <c r="L456" s="9" t="str">
        <f>VLOOKUP($A456,'dump '!$A:$AF,31,FALSE)</f>
        <v>3-haak</v>
      </c>
      <c r="M456" s="9" t="str">
        <f>VLOOKUP($A456,'containers '!$A:$AA,12,FALSE)</f>
        <v>Ondergronds</v>
      </c>
      <c r="N456" s="9">
        <f>VLOOKUP($A456,'containers '!$A:$AA,14,FALSE)</f>
        <v>0</v>
      </c>
      <c r="O456" s="9">
        <f>VLOOKUP($A456,'containers '!$A:$AA,15,FALSE)</f>
        <v>100</v>
      </c>
      <c r="P456" s="9" t="str">
        <f>VLOOKUP($A456,'containers '!$A:$AA,16,FALSE)</f>
        <v>Onbekend</v>
      </c>
    </row>
    <row r="457" spans="1:16" x14ac:dyDescent="0.25">
      <c r="A457" s="9" t="s">
        <v>5084</v>
      </c>
      <c r="B457" s="9" t="str">
        <f>VLOOKUP(A457,'dump '!A:C,1,FALSE)</f>
        <v>GO019</v>
      </c>
      <c r="C457" s="9" t="str">
        <f>VLOOKUP(A457,'dump '!A:AF,2,FALSE)</f>
        <v>1411GG104</v>
      </c>
      <c r="D457" s="9">
        <f>VLOOKUP($A457,'dump '!$A:$AF,17,FALSE)</f>
        <v>52.288142999999998</v>
      </c>
      <c r="E457" s="9">
        <f>VLOOKUP($A457,'dump '!$A:$AF,18,FALSE)</f>
        <v>5.1719970000000002</v>
      </c>
      <c r="F457" s="9" t="str">
        <f>VLOOKUP(A457,'dump '!$A:$AF,11,FALSE)</f>
        <v>Godelindeweg</v>
      </c>
      <c r="G457" s="9" t="str">
        <f>VLOOKUP($A457,'dump '!$A:$AF,12,FALSE)</f>
        <v>1A 1</v>
      </c>
      <c r="H457" s="9" t="str">
        <f>VLOOKUP($A457,'dump '!$A:$AF,13,FALSE)</f>
        <v>1411GG</v>
      </c>
      <c r="I457" s="11" t="str">
        <f>VLOOKUP($A457,'dump '!$A:$AF,14,FALSE)</f>
        <v>Naarden</v>
      </c>
      <c r="J457" s="9">
        <f>VLOOKUP($A457,'dump '!$A:$AF,15,FALSE)</f>
        <v>5</v>
      </c>
      <c r="K457" s="9" t="str">
        <f>VLOOKUP($A457,'dump '!$A:$AF,3,FALSE)</f>
        <v>GLAS</v>
      </c>
      <c r="L457" s="9" t="str">
        <f>VLOOKUP($A457,'dump '!$A:$AF,31,FALSE)</f>
        <v>3-haak</v>
      </c>
      <c r="M457" s="9" t="str">
        <f>VLOOKUP($A457,'containers '!$A:$AA,12,FALSE)</f>
        <v>Ondergronds</v>
      </c>
      <c r="N457" s="9">
        <f>VLOOKUP($A457,'containers '!$A:$AA,14,FALSE)</f>
        <v>0</v>
      </c>
      <c r="O457" s="9">
        <f>VLOOKUP($A457,'containers '!$A:$AA,15,FALSE)</f>
        <v>100</v>
      </c>
      <c r="P457" s="9" t="str">
        <f>VLOOKUP($A457,'containers '!$A:$AA,16,FALSE)</f>
        <v>Onbekend</v>
      </c>
    </row>
    <row r="458" spans="1:16" x14ac:dyDescent="0.25">
      <c r="A458" s="9" t="s">
        <v>5593</v>
      </c>
      <c r="B458" s="9" t="str">
        <f>VLOOKUP(A458,'dump '!A:C,1,FALSE)</f>
        <v>GO020</v>
      </c>
      <c r="C458" s="9" t="str">
        <f>VLOOKUP(A458,'dump '!A:AF,2,FALSE)</f>
        <v>1216NH501</v>
      </c>
      <c r="D458" s="9">
        <f>VLOOKUP($A458,'dump '!$A:$AF,17,FALSE)</f>
        <v>52.219487999999998</v>
      </c>
      <c r="E458" s="9">
        <f>VLOOKUP($A458,'dump '!$A:$AF,18,FALSE)</f>
        <v>5.1367120000000002</v>
      </c>
      <c r="F458" s="9" t="str">
        <f>VLOOKUP(A458,'dump '!$A:$AF,11,FALSE)</f>
        <v>Kloosterlaan</v>
      </c>
      <c r="G458" s="9" t="str">
        <f>VLOOKUP($A458,'dump '!$A:$AF,12,FALSE)</f>
        <v>5</v>
      </c>
      <c r="H458" s="9" t="str">
        <f>VLOOKUP($A458,'dump '!$A:$AF,13,FALSE)</f>
        <v>1216NH</v>
      </c>
      <c r="I458" s="11" t="str">
        <f>VLOOKUP($A458,'dump '!$A:$AF,14,FALSE)</f>
        <v>Hilversum</v>
      </c>
      <c r="J458" s="9">
        <f>VLOOKUP($A458,'dump '!$A:$AF,15,FALSE)</f>
        <v>5</v>
      </c>
      <c r="K458" s="9" t="str">
        <f>VLOOKUP($A458,'dump '!$A:$AF,3,FALSE)</f>
        <v>GLAS</v>
      </c>
      <c r="L458" s="9" t="str">
        <f>VLOOKUP($A458,'dump '!$A:$AF,31,FALSE)</f>
        <v>3-haak</v>
      </c>
      <c r="M458" s="9" t="str">
        <f>VLOOKUP($A458,'containers '!$A:$AA,12,FALSE)</f>
        <v>Ondergronds</v>
      </c>
      <c r="N458" s="9">
        <f>VLOOKUP($A458,'containers '!$A:$AA,14,FALSE)</f>
        <v>0</v>
      </c>
      <c r="O458" s="9">
        <f>VLOOKUP($A458,'containers '!$A:$AA,15,FALSE)</f>
        <v>100</v>
      </c>
      <c r="P458" s="9" t="str">
        <f>VLOOKUP($A458,'containers '!$A:$AA,16,FALSE)</f>
        <v>Onbekend</v>
      </c>
    </row>
    <row r="459" spans="1:16" x14ac:dyDescent="0.25">
      <c r="A459" s="9" t="s">
        <v>5094</v>
      </c>
      <c r="B459" s="9" t="str">
        <f>VLOOKUP(A459,'dump '!A:C,1,FALSE)</f>
        <v>GO021</v>
      </c>
      <c r="C459" s="9" t="str">
        <f>VLOOKUP(A459,'dump '!A:AF,2,FALSE)</f>
        <v>1412GV703</v>
      </c>
      <c r="D459" s="9">
        <f>VLOOKUP($A459,'dump '!$A:$AF,17,FALSE)</f>
        <v>52.285592999999999</v>
      </c>
      <c r="E459" s="9">
        <f>VLOOKUP($A459,'dump '!$A:$AF,18,FALSE)</f>
        <v>5.160914</v>
      </c>
      <c r="F459" s="9" t="str">
        <f>VLOOKUP(A459,'dump '!$A:$AF,11,FALSE)</f>
        <v>Lambertus Hortensiuslaan</v>
      </c>
      <c r="G459" s="9" t="str">
        <f>VLOOKUP($A459,'dump '!$A:$AF,12,FALSE)</f>
        <v>7</v>
      </c>
      <c r="H459" s="9" t="str">
        <f>VLOOKUP($A459,'dump '!$A:$AF,13,FALSE)</f>
        <v>1412GV</v>
      </c>
      <c r="I459" s="11" t="str">
        <f>VLOOKUP($A459,'dump '!$A:$AF,14,FALSE)</f>
        <v>Naarden</v>
      </c>
      <c r="J459" s="9">
        <f>VLOOKUP($A459,'dump '!$A:$AF,15,FALSE)</f>
        <v>5</v>
      </c>
      <c r="K459" s="9" t="str">
        <f>VLOOKUP($A459,'dump '!$A:$AF,3,FALSE)</f>
        <v>GLAS</v>
      </c>
      <c r="L459" s="9" t="str">
        <f>VLOOKUP($A459,'dump '!$A:$AF,31,FALSE)</f>
        <v>3-haak</v>
      </c>
      <c r="M459" s="9" t="str">
        <f>VLOOKUP($A459,'containers '!$A:$AA,12,FALSE)</f>
        <v>Ondergronds</v>
      </c>
      <c r="N459" s="9">
        <f>VLOOKUP($A459,'containers '!$A:$AA,14,FALSE)</f>
        <v>0</v>
      </c>
      <c r="O459" s="9">
        <f>VLOOKUP($A459,'containers '!$A:$AA,15,FALSE)</f>
        <v>100</v>
      </c>
      <c r="P459" s="9" t="str">
        <f>VLOOKUP($A459,'containers '!$A:$AA,16,FALSE)</f>
        <v>Onbekend</v>
      </c>
    </row>
    <row r="460" spans="1:16" x14ac:dyDescent="0.25">
      <c r="A460" s="9" t="s">
        <v>5534</v>
      </c>
      <c r="B460" s="9" t="str">
        <f>VLOOKUP(A460,'dump '!A:C,1,FALSE)</f>
        <v>GO031</v>
      </c>
      <c r="C460" s="9" t="str">
        <f>VLOOKUP(A460,'dump '!A:AF,2,FALSE)</f>
        <v>1401TB4301</v>
      </c>
      <c r="D460" s="9">
        <f>VLOOKUP($A460,'dump '!$A:$AF,17,FALSE)</f>
        <v>52.278629000000002</v>
      </c>
      <c r="E460" s="9">
        <f>VLOOKUP($A460,'dump '!$A:$AF,18,FALSE)</f>
        <v>5.1703349999999997</v>
      </c>
      <c r="F460" s="9" t="str">
        <f>VLOOKUP(A460,'dump '!$A:$AF,11,FALSE)</f>
        <v>Dr. Frederik van Eedenweg</v>
      </c>
      <c r="G460" s="9" t="str">
        <f>VLOOKUP($A460,'dump '!$A:$AF,12,FALSE)</f>
        <v>43</v>
      </c>
      <c r="H460" s="9" t="str">
        <f>VLOOKUP($A460,'dump '!$A:$AF,13,FALSE)</f>
        <v>1401TB</v>
      </c>
      <c r="I460" s="11" t="str">
        <f>VLOOKUP($A460,'dump '!$A:$AF,14,FALSE)</f>
        <v>Bussum</v>
      </c>
      <c r="J460" s="9">
        <f>VLOOKUP($A460,'dump '!$A:$AF,15,FALSE)</f>
        <v>5</v>
      </c>
      <c r="K460" s="9" t="str">
        <f>VLOOKUP($A460,'dump '!$A:$AF,3,FALSE)</f>
        <v>GLAS</v>
      </c>
      <c r="L460" s="9" t="str">
        <f>VLOOKUP($A460,'dump '!$A:$AF,31,FALSE)</f>
        <v>3-haak</v>
      </c>
      <c r="M460" s="9" t="str">
        <f>VLOOKUP($A460,'containers '!$A:$AA,12,FALSE)</f>
        <v>Ondergronds</v>
      </c>
      <c r="N460" s="9">
        <f>VLOOKUP($A460,'containers '!$A:$AA,14,FALSE)</f>
        <v>0</v>
      </c>
      <c r="O460" s="9">
        <f>VLOOKUP($A460,'containers '!$A:$AA,15,FALSE)</f>
        <v>100</v>
      </c>
      <c r="P460" s="9" t="str">
        <f>VLOOKUP($A460,'containers '!$A:$AA,16,FALSE)</f>
        <v>Onbekend</v>
      </c>
    </row>
    <row r="461" spans="1:16" x14ac:dyDescent="0.25">
      <c r="A461" s="9" t="s">
        <v>5539</v>
      </c>
      <c r="B461" s="9" t="str">
        <f>VLOOKUP(A461,'dump '!A:C,1,FALSE)</f>
        <v>GO033</v>
      </c>
      <c r="C461" s="9" t="str">
        <f>VLOOKUP(A461,'dump '!A:AF,2,FALSE)</f>
        <v>1401GH4901</v>
      </c>
      <c r="D461" s="9">
        <f>VLOOKUP($A461,'dump '!$A:$AF,17,FALSE)</f>
        <v>52.276367</v>
      </c>
      <c r="E461" s="9">
        <f>VLOOKUP($A461,'dump '!$A:$AF,18,FALSE)</f>
        <v>5.1766740000000002</v>
      </c>
      <c r="F461" s="9" t="str">
        <f>VLOOKUP(A461,'dump '!$A:$AF,11,FALSE)</f>
        <v>Huizerweg</v>
      </c>
      <c r="G461" s="9" t="str">
        <f>VLOOKUP($A461,'dump '!$A:$AF,12,FALSE)</f>
        <v>49</v>
      </c>
      <c r="H461" s="9" t="str">
        <f>VLOOKUP($A461,'dump '!$A:$AF,13,FALSE)</f>
        <v>1401GH</v>
      </c>
      <c r="I461" s="11" t="str">
        <f>VLOOKUP($A461,'dump '!$A:$AF,14,FALSE)</f>
        <v>Bussum</v>
      </c>
      <c r="J461" s="9">
        <f>VLOOKUP($A461,'dump '!$A:$AF,15,FALSE)</f>
        <v>5</v>
      </c>
      <c r="K461" s="9" t="str">
        <f>VLOOKUP($A461,'dump '!$A:$AF,3,FALSE)</f>
        <v>GLAS</v>
      </c>
      <c r="L461" s="9" t="str">
        <f>VLOOKUP($A461,'dump '!$A:$AF,31,FALSE)</f>
        <v>3-haak</v>
      </c>
      <c r="M461" s="9" t="str">
        <f>VLOOKUP($A461,'containers '!$A:$AA,12,FALSE)</f>
        <v>Ondergronds</v>
      </c>
      <c r="N461" s="9">
        <f>VLOOKUP($A461,'containers '!$A:$AA,14,FALSE)</f>
        <v>0</v>
      </c>
      <c r="O461" s="9">
        <f>VLOOKUP($A461,'containers '!$A:$AA,15,FALSE)</f>
        <v>100</v>
      </c>
      <c r="P461" s="9" t="str">
        <f>VLOOKUP($A461,'containers '!$A:$AA,16,FALSE)</f>
        <v>Onbekend</v>
      </c>
    </row>
    <row r="462" spans="1:16" x14ac:dyDescent="0.25">
      <c r="A462" s="9" t="s">
        <v>5176</v>
      </c>
      <c r="B462" s="9" t="str">
        <f>VLOOKUP(A462,'dump '!A:C,1,FALSE)</f>
        <v>GO034</v>
      </c>
      <c r="C462" s="9" t="str">
        <f>VLOOKUP(A462,'dump '!A:AF,2,FALSE)</f>
        <v>1401TV103</v>
      </c>
      <c r="D462" s="9">
        <f>VLOOKUP($A462,'dump '!$A:$AF,17,FALSE)</f>
        <v>52.274340000000002</v>
      </c>
      <c r="E462" s="9">
        <f>VLOOKUP($A462,'dump '!$A:$AF,18,FALSE)</f>
        <v>5.1696739999999997</v>
      </c>
      <c r="F462" s="9" t="str">
        <f>VLOOKUP(A462,'dump '!$A:$AF,11,FALSE)</f>
        <v>Noorderweg</v>
      </c>
      <c r="G462" s="9" t="str">
        <f>VLOOKUP($A462,'dump '!$A:$AF,12,FALSE)</f>
        <v>1B</v>
      </c>
      <c r="H462" s="9" t="str">
        <f>VLOOKUP($A462,'dump '!$A:$AF,13,FALSE)</f>
        <v>1401TV</v>
      </c>
      <c r="I462" s="11" t="str">
        <f>VLOOKUP($A462,'dump '!$A:$AF,14,FALSE)</f>
        <v>Bussum</v>
      </c>
      <c r="J462" s="9">
        <f>VLOOKUP($A462,'dump '!$A:$AF,15,FALSE)</f>
        <v>5</v>
      </c>
      <c r="K462" s="9" t="str">
        <f>VLOOKUP($A462,'dump '!$A:$AF,3,FALSE)</f>
        <v>GLAS</v>
      </c>
      <c r="L462" s="9" t="str">
        <f>VLOOKUP($A462,'dump '!$A:$AF,31,FALSE)</f>
        <v>3-haak</v>
      </c>
      <c r="M462" s="9" t="str">
        <f>VLOOKUP($A462,'containers '!$A:$AA,12,FALSE)</f>
        <v>Ondergronds</v>
      </c>
      <c r="N462" s="9">
        <f>VLOOKUP($A462,'containers '!$A:$AA,14,FALSE)</f>
        <v>0</v>
      </c>
      <c r="O462" s="9">
        <f>VLOOKUP($A462,'containers '!$A:$AA,15,FALSE)</f>
        <v>100</v>
      </c>
      <c r="P462" s="9" t="str">
        <f>VLOOKUP($A462,'containers '!$A:$AA,16,FALSE)</f>
        <v>Onbekend</v>
      </c>
    </row>
    <row r="463" spans="1:16" x14ac:dyDescent="0.25">
      <c r="A463" s="9" t="s">
        <v>5172</v>
      </c>
      <c r="B463" s="9" t="str">
        <f>VLOOKUP(A463,'dump '!A:C,1,FALSE)</f>
        <v>GO039</v>
      </c>
      <c r="C463" s="9" t="str">
        <f>VLOOKUP(A463,'dump '!A:AF,2,FALSE)</f>
        <v>1402EC3904</v>
      </c>
      <c r="D463" s="9">
        <f>VLOOKUP($A463,'dump '!$A:$AF,17,FALSE)</f>
        <v>52.272649999999999</v>
      </c>
      <c r="E463" s="9">
        <f>VLOOKUP($A463,'dump '!$A:$AF,18,FALSE)</f>
        <v>5.1824009999999996</v>
      </c>
      <c r="F463" s="9" t="str">
        <f>VLOOKUP(A463,'dump '!$A:$AF,11,FALSE)</f>
        <v>H. Kamerlingh Onnesweg</v>
      </c>
      <c r="G463" s="9" t="str">
        <f>VLOOKUP($A463,'dump '!$A:$AF,12,FALSE)</f>
        <v>39A</v>
      </c>
      <c r="H463" s="9" t="str">
        <f>VLOOKUP($A463,'dump '!$A:$AF,13,FALSE)</f>
        <v>1402EC</v>
      </c>
      <c r="I463" s="11" t="str">
        <f>VLOOKUP($A463,'dump '!$A:$AF,14,FALSE)</f>
        <v>Bussum</v>
      </c>
      <c r="J463" s="9">
        <f>VLOOKUP($A463,'dump '!$A:$AF,15,FALSE)</f>
        <v>5</v>
      </c>
      <c r="K463" s="9" t="str">
        <f>VLOOKUP($A463,'dump '!$A:$AF,3,FALSE)</f>
        <v>GLAS</v>
      </c>
      <c r="L463" s="9" t="str">
        <f>VLOOKUP($A463,'dump '!$A:$AF,31,FALSE)</f>
        <v>3-haak</v>
      </c>
      <c r="M463" s="9" t="str">
        <f>VLOOKUP($A463,'containers '!$A:$AA,12,FALSE)</f>
        <v>Ondergronds</v>
      </c>
      <c r="N463" s="9">
        <f>VLOOKUP($A463,'containers '!$A:$AA,14,FALSE)</f>
        <v>0</v>
      </c>
      <c r="O463" s="9">
        <f>VLOOKUP($A463,'containers '!$A:$AA,15,FALSE)</f>
        <v>100</v>
      </c>
      <c r="P463" s="9" t="str">
        <f>VLOOKUP($A463,'containers '!$A:$AA,16,FALSE)</f>
        <v>Onbekend</v>
      </c>
    </row>
    <row r="464" spans="1:16" x14ac:dyDescent="0.25">
      <c r="A464" s="9" t="s">
        <v>5118</v>
      </c>
      <c r="B464" s="9" t="str">
        <f>VLOOKUP(A464,'dump '!A:C,1,FALSE)</f>
        <v>GO040</v>
      </c>
      <c r="C464" s="9" t="str">
        <f>VLOOKUP(A464,'dump '!A:AF,2,FALSE)</f>
        <v>1403EK13202</v>
      </c>
      <c r="D464" s="9">
        <f>VLOOKUP($A464,'dump '!$A:$AF,17,FALSE)</f>
        <v>52.269471000000003</v>
      </c>
      <c r="E464" s="9">
        <f>VLOOKUP($A464,'dump '!$A:$AF,18,FALSE)</f>
        <v>5.1916378999999999</v>
      </c>
      <c r="F464" s="9" t="str">
        <f>VLOOKUP(A464,'dump '!$A:$AF,11,FALSE)</f>
        <v>Koekoeklaan</v>
      </c>
      <c r="G464" s="9" t="str">
        <f>VLOOKUP($A464,'dump '!$A:$AF,12,FALSE)</f>
        <v>132</v>
      </c>
      <c r="H464" s="9" t="str">
        <f>VLOOKUP($A464,'dump '!$A:$AF,13,FALSE)</f>
        <v>1403EK</v>
      </c>
      <c r="I464" s="11" t="str">
        <f>VLOOKUP($A464,'dump '!$A:$AF,14,FALSE)</f>
        <v>Bussum</v>
      </c>
      <c r="J464" s="9">
        <f>VLOOKUP($A464,'dump '!$A:$AF,15,FALSE)</f>
        <v>5</v>
      </c>
      <c r="K464" s="9" t="str">
        <f>VLOOKUP($A464,'dump '!$A:$AF,3,FALSE)</f>
        <v>GLAS</v>
      </c>
      <c r="L464" s="9" t="str">
        <f>VLOOKUP($A464,'dump '!$A:$AF,31,FALSE)</f>
        <v>3-haak</v>
      </c>
      <c r="M464" s="9" t="str">
        <f>VLOOKUP($A464,'containers '!$A:$AA,12,FALSE)</f>
        <v>Ondergronds</v>
      </c>
      <c r="N464" s="9">
        <f>VLOOKUP($A464,'containers '!$A:$AA,14,FALSE)</f>
        <v>0</v>
      </c>
      <c r="O464" s="9">
        <f>VLOOKUP($A464,'containers '!$A:$AA,15,FALSE)</f>
        <v>100</v>
      </c>
      <c r="P464" s="9" t="str">
        <f>VLOOKUP($A464,'containers '!$A:$AA,16,FALSE)</f>
        <v>Onbekend</v>
      </c>
    </row>
    <row r="465" spans="1:16" x14ac:dyDescent="0.25">
      <c r="A465" s="9" t="s">
        <v>5122</v>
      </c>
      <c r="B465" s="9" t="str">
        <f>VLOOKUP(A465,'dump '!A:C,1,FALSE)</f>
        <v>GO041</v>
      </c>
      <c r="C465" s="9" t="str">
        <f>VLOOKUP(A465,'dump '!A:AF,2,FALSE)</f>
        <v>1403GA3403</v>
      </c>
      <c r="D465" s="9">
        <f>VLOOKUP($A465,'dump '!$A:$AF,17,FALSE)</f>
        <v>52.267854</v>
      </c>
      <c r="E465" s="9">
        <f>VLOOKUP($A465,'dump '!$A:$AF,18,FALSE)</f>
        <v>5.1842870000000003</v>
      </c>
      <c r="F465" s="9" t="str">
        <f>VLOOKUP(A465,'dump '!$A:$AF,11,FALSE)</f>
        <v>Top Naeflaan</v>
      </c>
      <c r="G465" s="9" t="str">
        <f>VLOOKUP($A465,'dump '!$A:$AF,12,FALSE)</f>
        <v>34</v>
      </c>
      <c r="H465" s="9" t="str">
        <f>VLOOKUP($A465,'dump '!$A:$AF,13,FALSE)</f>
        <v>1403GA</v>
      </c>
      <c r="I465" s="11" t="str">
        <f>VLOOKUP($A465,'dump '!$A:$AF,14,FALSE)</f>
        <v>Bussum</v>
      </c>
      <c r="J465" s="9">
        <f>VLOOKUP($A465,'dump '!$A:$AF,15,FALSE)</f>
        <v>5</v>
      </c>
      <c r="K465" s="9" t="str">
        <f>VLOOKUP($A465,'dump '!$A:$AF,3,FALSE)</f>
        <v>GLAS</v>
      </c>
      <c r="L465" s="9" t="str">
        <f>VLOOKUP($A465,'dump '!$A:$AF,31,FALSE)</f>
        <v>3-haak</v>
      </c>
      <c r="M465" s="9" t="str">
        <f>VLOOKUP($A465,'containers '!$A:$AA,12,FALSE)</f>
        <v>Ondergronds</v>
      </c>
      <c r="N465" s="9">
        <f>VLOOKUP($A465,'containers '!$A:$AA,14,FALSE)</f>
        <v>0</v>
      </c>
      <c r="O465" s="9">
        <f>VLOOKUP($A465,'containers '!$A:$AA,15,FALSE)</f>
        <v>100</v>
      </c>
      <c r="P465" s="9" t="str">
        <f>VLOOKUP($A465,'containers '!$A:$AA,16,FALSE)</f>
        <v>Onbekend</v>
      </c>
    </row>
    <row r="466" spans="1:16" x14ac:dyDescent="0.25">
      <c r="A466" s="9" t="s">
        <v>5127</v>
      </c>
      <c r="B466" s="9" t="str">
        <f>VLOOKUP(A466,'dump '!A:C,1,FALSE)</f>
        <v>GO042</v>
      </c>
      <c r="C466" s="9" t="str">
        <f>VLOOKUP(A466,'dump '!A:AF,2,FALSE)</f>
        <v>1403GA3404</v>
      </c>
      <c r="D466" s="9">
        <f>VLOOKUP($A466,'dump '!$A:$AF,17,FALSE)</f>
        <v>52.267854</v>
      </c>
      <c r="E466" s="9">
        <f>VLOOKUP($A466,'dump '!$A:$AF,18,FALSE)</f>
        <v>5.1842870000000003</v>
      </c>
      <c r="F466" s="9" t="str">
        <f>VLOOKUP(A466,'dump '!$A:$AF,11,FALSE)</f>
        <v>Top Naeflaan</v>
      </c>
      <c r="G466" s="9" t="str">
        <f>VLOOKUP($A466,'dump '!$A:$AF,12,FALSE)</f>
        <v>34</v>
      </c>
      <c r="H466" s="9" t="str">
        <f>VLOOKUP($A466,'dump '!$A:$AF,13,FALSE)</f>
        <v>1403GA</v>
      </c>
      <c r="I466" s="11" t="str">
        <f>VLOOKUP($A466,'dump '!$A:$AF,14,FALSE)</f>
        <v>Bussum</v>
      </c>
      <c r="J466" s="9">
        <f>VLOOKUP($A466,'dump '!$A:$AF,15,FALSE)</f>
        <v>5</v>
      </c>
      <c r="K466" s="9" t="str">
        <f>VLOOKUP($A466,'dump '!$A:$AF,3,FALSE)</f>
        <v>GLAS</v>
      </c>
      <c r="L466" s="9" t="str">
        <f>VLOOKUP($A466,'dump '!$A:$AF,31,FALSE)</f>
        <v>3-haak</v>
      </c>
      <c r="M466" s="9" t="str">
        <f>VLOOKUP($A466,'containers '!$A:$AA,12,FALSE)</f>
        <v>Ondergronds</v>
      </c>
      <c r="N466" s="9">
        <f>VLOOKUP($A466,'containers '!$A:$AA,14,FALSE)</f>
        <v>0</v>
      </c>
      <c r="O466" s="9">
        <f>VLOOKUP($A466,'containers '!$A:$AA,15,FALSE)</f>
        <v>100</v>
      </c>
      <c r="P466" s="9" t="str">
        <f>VLOOKUP($A466,'containers '!$A:$AA,16,FALSE)</f>
        <v>Onbekend</v>
      </c>
    </row>
    <row r="467" spans="1:16" x14ac:dyDescent="0.25">
      <c r="A467" s="9" t="s">
        <v>5129</v>
      </c>
      <c r="B467" s="9" t="str">
        <f>VLOOKUP(A467,'dump '!A:C,1,FALSE)</f>
        <v>GO043</v>
      </c>
      <c r="C467" s="9" t="str">
        <f>VLOOKUP(A467,'dump '!A:AF,2,FALSE)</f>
        <v>1403GA3405</v>
      </c>
      <c r="D467" s="9">
        <f>VLOOKUP($A467,'dump '!$A:$AF,17,FALSE)</f>
        <v>52.267854</v>
      </c>
      <c r="E467" s="9">
        <f>VLOOKUP($A467,'dump '!$A:$AF,18,FALSE)</f>
        <v>5.1842870000000003</v>
      </c>
      <c r="F467" s="9" t="str">
        <f>VLOOKUP(A467,'dump '!$A:$AF,11,FALSE)</f>
        <v>Top Naeflaan</v>
      </c>
      <c r="G467" s="9" t="str">
        <f>VLOOKUP($A467,'dump '!$A:$AF,12,FALSE)</f>
        <v>34</v>
      </c>
      <c r="H467" s="9" t="str">
        <f>VLOOKUP($A467,'dump '!$A:$AF,13,FALSE)</f>
        <v>1403GA</v>
      </c>
      <c r="I467" s="11" t="str">
        <f>VLOOKUP($A467,'dump '!$A:$AF,14,FALSE)</f>
        <v>Bussum</v>
      </c>
      <c r="J467" s="9">
        <f>VLOOKUP($A467,'dump '!$A:$AF,15,FALSE)</f>
        <v>5</v>
      </c>
      <c r="K467" s="9" t="str">
        <f>VLOOKUP($A467,'dump '!$A:$AF,3,FALSE)</f>
        <v>GLAS</v>
      </c>
      <c r="L467" s="9" t="str">
        <f>VLOOKUP($A467,'dump '!$A:$AF,31,FALSE)</f>
        <v>3-haak</v>
      </c>
      <c r="M467" s="9" t="str">
        <f>VLOOKUP($A467,'containers '!$A:$AA,12,FALSE)</f>
        <v>Ondergronds</v>
      </c>
      <c r="N467" s="9">
        <f>VLOOKUP($A467,'containers '!$A:$AA,14,FALSE)</f>
        <v>0</v>
      </c>
      <c r="O467" s="9">
        <f>VLOOKUP($A467,'containers '!$A:$AA,15,FALSE)</f>
        <v>100</v>
      </c>
      <c r="P467" s="9" t="str">
        <f>VLOOKUP($A467,'containers '!$A:$AA,16,FALSE)</f>
        <v>Onbekend</v>
      </c>
    </row>
    <row r="468" spans="1:16" x14ac:dyDescent="0.25">
      <c r="A468" s="9" t="s">
        <v>5165</v>
      </c>
      <c r="B468" s="9" t="str">
        <f>VLOOKUP(A468,'dump '!A:C,1,FALSE)</f>
        <v>GO045</v>
      </c>
      <c r="C468" s="9" t="str">
        <f>VLOOKUP(A468,'dump '!A:AF,2,FALSE)</f>
        <v>1403RL17803</v>
      </c>
      <c r="D468" s="9">
        <f>VLOOKUP($A468,'dump '!$A:$AF,17,FALSE)</f>
        <v>52.2663279</v>
      </c>
      <c r="E468" s="9">
        <f>VLOOKUP($A468,'dump '!$A:$AF,18,FALSE)</f>
        <v>5.1691608999999996</v>
      </c>
      <c r="F468" s="9" t="str">
        <f>VLOOKUP(A468,'dump '!$A:$AF,11,FALSE)</f>
        <v>Laarderweg</v>
      </c>
      <c r="G468" s="9" t="str">
        <f>VLOOKUP($A468,'dump '!$A:$AF,12,FALSE)</f>
        <v>178</v>
      </c>
      <c r="H468" s="9" t="str">
        <f>VLOOKUP($A468,'dump '!$A:$AF,13,FALSE)</f>
        <v>1403RL</v>
      </c>
      <c r="I468" s="11" t="str">
        <f>VLOOKUP($A468,'dump '!$A:$AF,14,FALSE)</f>
        <v>Bussum</v>
      </c>
      <c r="J468" s="9">
        <f>VLOOKUP($A468,'dump '!$A:$AF,15,FALSE)</f>
        <v>5</v>
      </c>
      <c r="K468" s="9" t="str">
        <f>VLOOKUP($A468,'dump '!$A:$AF,3,FALSE)</f>
        <v>GLAS</v>
      </c>
      <c r="L468" s="9" t="str">
        <f>VLOOKUP($A468,'dump '!$A:$AF,31,FALSE)</f>
        <v>3-haak</v>
      </c>
      <c r="M468" s="9" t="str">
        <f>VLOOKUP($A468,'containers '!$A:$AA,12,FALSE)</f>
        <v>Ondergronds</v>
      </c>
      <c r="N468" s="9">
        <f>VLOOKUP($A468,'containers '!$A:$AA,14,FALSE)</f>
        <v>0</v>
      </c>
      <c r="O468" s="9">
        <f>VLOOKUP($A468,'containers '!$A:$AA,15,FALSE)</f>
        <v>100</v>
      </c>
      <c r="P468" s="9" t="str">
        <f>VLOOKUP($A468,'containers '!$A:$AA,16,FALSE)</f>
        <v>Onbekend</v>
      </c>
    </row>
    <row r="469" spans="1:16" x14ac:dyDescent="0.25">
      <c r="A469" s="9" t="s">
        <v>5159</v>
      </c>
      <c r="B469" s="9" t="str">
        <f>VLOOKUP(A469,'dump '!A:C,1,FALSE)</f>
        <v>GO046</v>
      </c>
      <c r="C469" s="9" t="str">
        <f>VLOOKUP(A469,'dump '!A:AF,2,FALSE)</f>
        <v>1403RD102</v>
      </c>
      <c r="D469" s="9">
        <f>VLOOKUP($A469,'dump '!$A:$AF,17,FALSE)</f>
        <v>52.263762</v>
      </c>
      <c r="E469" s="9">
        <f>VLOOKUP($A469,'dump '!$A:$AF,18,FALSE)</f>
        <v>5.1708891000000001</v>
      </c>
      <c r="F469" s="9" t="str">
        <f>VLOOKUP(A469,'dump '!$A:$AF,11,FALSE)</f>
        <v>Beeklaan</v>
      </c>
      <c r="G469" s="9" t="str">
        <f>VLOOKUP($A469,'dump '!$A:$AF,12,FALSE)</f>
        <v>1</v>
      </c>
      <c r="H469" s="9" t="str">
        <f>VLOOKUP($A469,'dump '!$A:$AF,13,FALSE)</f>
        <v>1403RD</v>
      </c>
      <c r="I469" s="11" t="str">
        <f>VLOOKUP($A469,'dump '!$A:$AF,14,FALSE)</f>
        <v>Bussum</v>
      </c>
      <c r="J469" s="9">
        <f>VLOOKUP($A469,'dump '!$A:$AF,15,FALSE)</f>
        <v>5</v>
      </c>
      <c r="K469" s="9" t="str">
        <f>VLOOKUP($A469,'dump '!$A:$AF,3,FALSE)</f>
        <v>GLAS</v>
      </c>
      <c r="L469" s="9" t="str">
        <f>VLOOKUP($A469,'dump '!$A:$AF,31,FALSE)</f>
        <v>3-haak</v>
      </c>
      <c r="M469" s="9" t="str">
        <f>VLOOKUP($A469,'containers '!$A:$AA,12,FALSE)</f>
        <v>Ondergronds</v>
      </c>
      <c r="N469" s="9">
        <f>VLOOKUP($A469,'containers '!$A:$AA,14,FALSE)</f>
        <v>0</v>
      </c>
      <c r="O469" s="9">
        <f>VLOOKUP($A469,'containers '!$A:$AA,15,FALSE)</f>
        <v>100</v>
      </c>
      <c r="P469" s="9" t="str">
        <f>VLOOKUP($A469,'containers '!$A:$AA,16,FALSE)</f>
        <v>Onbekend</v>
      </c>
    </row>
    <row r="470" spans="1:16" x14ac:dyDescent="0.25">
      <c r="A470" s="9" t="s">
        <v>5163</v>
      </c>
      <c r="B470" s="9" t="str">
        <f>VLOOKUP(A470,'dump '!A:C,1,FALSE)</f>
        <v>GO048</v>
      </c>
      <c r="C470" s="9" t="str">
        <f>VLOOKUP(A470,'dump '!A:AF,2,FALSE)</f>
        <v>1403RL17802</v>
      </c>
      <c r="D470" s="9">
        <f>VLOOKUP($A470,'dump '!$A:$AF,17,FALSE)</f>
        <v>52.2663279</v>
      </c>
      <c r="E470" s="9">
        <f>VLOOKUP($A470,'dump '!$A:$AF,18,FALSE)</f>
        <v>5.1691608999999996</v>
      </c>
      <c r="F470" s="9" t="str">
        <f>VLOOKUP(A470,'dump '!$A:$AF,11,FALSE)</f>
        <v>Laarderweg</v>
      </c>
      <c r="G470" s="9" t="str">
        <f>VLOOKUP($A470,'dump '!$A:$AF,12,FALSE)</f>
        <v>178</v>
      </c>
      <c r="H470" s="9" t="str">
        <f>VLOOKUP($A470,'dump '!$A:$AF,13,FALSE)</f>
        <v>1403RL</v>
      </c>
      <c r="I470" s="11" t="str">
        <f>VLOOKUP($A470,'dump '!$A:$AF,14,FALSE)</f>
        <v>Bussum</v>
      </c>
      <c r="J470" s="9">
        <f>VLOOKUP($A470,'dump '!$A:$AF,15,FALSE)</f>
        <v>5</v>
      </c>
      <c r="K470" s="9" t="str">
        <f>VLOOKUP($A470,'dump '!$A:$AF,3,FALSE)</f>
        <v>GLAS</v>
      </c>
      <c r="L470" s="9" t="str">
        <f>VLOOKUP($A470,'dump '!$A:$AF,31,FALSE)</f>
        <v>3-haak</v>
      </c>
      <c r="M470" s="9" t="str">
        <f>VLOOKUP($A470,'containers '!$A:$AA,12,FALSE)</f>
        <v>Ondergronds</v>
      </c>
      <c r="N470" s="9">
        <f>VLOOKUP($A470,'containers '!$A:$AA,14,FALSE)</f>
        <v>0</v>
      </c>
      <c r="O470" s="9">
        <f>VLOOKUP($A470,'containers '!$A:$AA,15,FALSE)</f>
        <v>100</v>
      </c>
      <c r="P470" s="9" t="str">
        <f>VLOOKUP($A470,'containers '!$A:$AA,16,FALSE)</f>
        <v>Onbekend</v>
      </c>
    </row>
    <row r="471" spans="1:16" x14ac:dyDescent="0.25">
      <c r="A471" s="9" t="s">
        <v>5340</v>
      </c>
      <c r="B471" s="9" t="str">
        <f>VLOOKUP(A471,'dump '!A:C,1,FALSE)</f>
        <v>GO050</v>
      </c>
      <c r="C471" s="9" t="str">
        <f>VLOOKUP(A471,'dump '!A:AF,2,FALSE)</f>
        <v>1216LT109</v>
      </c>
      <c r="D471" s="9">
        <f>VLOOKUP($A471,'dump '!$A:$AF,17,FALSE)</f>
        <v>52.217528999999999</v>
      </c>
      <c r="E471" s="9">
        <f>VLOOKUP($A471,'dump '!$A:$AF,18,FALSE)</f>
        <v>5.1321640000000004</v>
      </c>
      <c r="F471" s="9" t="str">
        <f>VLOOKUP(A471,'dump '!$A:$AF,11,FALSE)</f>
        <v>Erasmuslaan</v>
      </c>
      <c r="G471" s="9" t="str">
        <f>VLOOKUP($A471,'dump '!$A:$AF,12,FALSE)</f>
        <v>1</v>
      </c>
      <c r="H471" s="9" t="str">
        <f>VLOOKUP($A471,'dump '!$A:$AF,13,FALSE)</f>
        <v>1216LT</v>
      </c>
      <c r="I471" s="11" t="str">
        <f>VLOOKUP($A471,'dump '!$A:$AF,14,FALSE)</f>
        <v>Hilversum</v>
      </c>
      <c r="J471" s="9">
        <f>VLOOKUP($A471,'dump '!$A:$AF,15,FALSE)</f>
        <v>5</v>
      </c>
      <c r="K471" s="9" t="str">
        <f>VLOOKUP($A471,'dump '!$A:$AF,3,FALSE)</f>
        <v>GLAS</v>
      </c>
      <c r="L471" s="9" t="str">
        <f>VLOOKUP($A471,'dump '!$A:$AF,31,FALSE)</f>
        <v>3-haak</v>
      </c>
      <c r="M471" s="9" t="str">
        <f>VLOOKUP($A471,'containers '!$A:$AA,12,FALSE)</f>
        <v>Ondergronds</v>
      </c>
      <c r="N471" s="9">
        <f>VLOOKUP($A471,'containers '!$A:$AA,14,FALSE)</f>
        <v>0</v>
      </c>
      <c r="O471" s="9">
        <f>VLOOKUP($A471,'containers '!$A:$AA,15,FALSE)</f>
        <v>100</v>
      </c>
      <c r="P471" s="9" t="str">
        <f>VLOOKUP($A471,'containers '!$A:$AA,16,FALSE)</f>
        <v>Onbekend</v>
      </c>
    </row>
    <row r="472" spans="1:16" x14ac:dyDescent="0.25">
      <c r="A472" s="9" t="s">
        <v>5544</v>
      </c>
      <c r="B472" s="9" t="str">
        <f>VLOOKUP(A472,'dump '!A:C,1,FALSE)</f>
        <v>GO052</v>
      </c>
      <c r="C472" s="9" t="str">
        <f>VLOOKUP(A472,'dump '!A:AF,2,FALSE)</f>
        <v>1406PL12401</v>
      </c>
      <c r="D472" s="9">
        <f>VLOOKUP($A472,'dump '!$A:$AF,17,FALSE)</f>
        <v>52.270816000000003</v>
      </c>
      <c r="E472" s="9">
        <f>VLOOKUP($A472,'dump '!$A:$AF,18,FALSE)</f>
        <v>5.156307</v>
      </c>
      <c r="F472" s="9" t="str">
        <f>VLOOKUP(A472,'dump '!$A:$AF,11,FALSE)</f>
        <v>Beerensteinerlaan</v>
      </c>
      <c r="G472" s="9" t="str">
        <f>VLOOKUP($A472,'dump '!$A:$AF,12,FALSE)</f>
        <v>124</v>
      </c>
      <c r="H472" s="9" t="str">
        <f>VLOOKUP($A472,'dump '!$A:$AF,13,FALSE)</f>
        <v>1406PL</v>
      </c>
      <c r="I472" s="11" t="str">
        <f>VLOOKUP($A472,'dump '!$A:$AF,14,FALSE)</f>
        <v>Bussum</v>
      </c>
      <c r="J472" s="9">
        <f>VLOOKUP($A472,'dump '!$A:$AF,15,FALSE)</f>
        <v>5</v>
      </c>
      <c r="K472" s="9" t="str">
        <f>VLOOKUP($A472,'dump '!$A:$AF,3,FALSE)</f>
        <v>GLAS</v>
      </c>
      <c r="L472" s="9" t="str">
        <f>VLOOKUP($A472,'dump '!$A:$AF,31,FALSE)</f>
        <v>3-haak</v>
      </c>
      <c r="M472" s="9" t="str">
        <f>VLOOKUP($A472,'containers '!$A:$AA,12,FALSE)</f>
        <v>Ondergronds</v>
      </c>
      <c r="N472" s="9">
        <f>VLOOKUP($A472,'containers '!$A:$AA,14,FALSE)</f>
        <v>0</v>
      </c>
      <c r="O472" s="9">
        <f>VLOOKUP($A472,'containers '!$A:$AA,15,FALSE)</f>
        <v>100</v>
      </c>
      <c r="P472" s="9" t="str">
        <f>VLOOKUP($A472,'containers '!$A:$AA,16,FALSE)</f>
        <v>Onbekend</v>
      </c>
    </row>
    <row r="473" spans="1:16" x14ac:dyDescent="0.25">
      <c r="A473" s="9" t="s">
        <v>5255</v>
      </c>
      <c r="B473" s="9" t="str">
        <f>VLOOKUP(A473,'dump '!A:C,1,FALSE)</f>
        <v>GO054</v>
      </c>
      <c r="C473" s="9" t="str">
        <f>VLOOKUP(A473,'dump '!A:AF,2,FALSE)</f>
        <v>1273TA1702</v>
      </c>
      <c r="D473" s="9">
        <f>VLOOKUP($A473,'dump '!$A:$AF,17,FALSE)</f>
        <v>52.302585000000001</v>
      </c>
      <c r="E473" s="9">
        <f>VLOOKUP($A473,'dump '!$A:$AF,18,FALSE)</f>
        <v>5.2528439999999996</v>
      </c>
      <c r="F473" s="9" t="str">
        <f>VLOOKUP(A473,'dump '!$A:$AF,11,FALSE)</f>
        <v>Onderwei</v>
      </c>
      <c r="G473" s="9" t="str">
        <f>VLOOKUP($A473,'dump '!$A:$AF,12,FALSE)</f>
        <v>17</v>
      </c>
      <c r="H473" s="9" t="str">
        <f>VLOOKUP($A473,'dump '!$A:$AF,13,FALSE)</f>
        <v>1273TA</v>
      </c>
      <c r="I473" s="11" t="str">
        <f>VLOOKUP($A473,'dump '!$A:$AF,14,FALSE)</f>
        <v>Huizen</v>
      </c>
      <c r="J473" s="9">
        <f>VLOOKUP($A473,'dump '!$A:$AF,15,FALSE)</f>
        <v>5</v>
      </c>
      <c r="K473" s="9" t="str">
        <f>VLOOKUP($A473,'dump '!$A:$AF,3,FALSE)</f>
        <v>GLAS</v>
      </c>
      <c r="L473" s="9" t="str">
        <f>VLOOKUP($A473,'dump '!$A:$AF,31,FALSE)</f>
        <v>3-haak</v>
      </c>
      <c r="M473" s="9" t="str">
        <f>VLOOKUP($A473,'containers '!$A:$AA,12,FALSE)</f>
        <v>Ondergronds</v>
      </c>
      <c r="N473" s="9">
        <f>VLOOKUP($A473,'containers '!$A:$AA,14,FALSE)</f>
        <v>0</v>
      </c>
      <c r="O473" s="9">
        <f>VLOOKUP($A473,'containers '!$A:$AA,15,FALSE)</f>
        <v>100</v>
      </c>
      <c r="P473" s="9" t="str">
        <f>VLOOKUP($A473,'containers '!$A:$AA,16,FALSE)</f>
        <v>Onbekend</v>
      </c>
    </row>
    <row r="474" spans="1:16" x14ac:dyDescent="0.25">
      <c r="A474" s="9" t="s">
        <v>5257</v>
      </c>
      <c r="B474" s="9" t="str">
        <f>VLOOKUP(A474,'dump '!A:C,1,FALSE)</f>
        <v>GO055</v>
      </c>
      <c r="C474" s="9" t="str">
        <f>VLOOKUP(A474,'dump '!A:AF,2,FALSE)</f>
        <v>1273TA1703</v>
      </c>
      <c r="D474" s="9">
        <f>VLOOKUP($A474,'dump '!$A:$AF,17,FALSE)</f>
        <v>52.302585200000003</v>
      </c>
      <c r="E474" s="9">
        <f>VLOOKUP($A474,'dump '!$A:$AF,18,FALSE)</f>
        <v>5.2528439999999996</v>
      </c>
      <c r="F474" s="9" t="str">
        <f>VLOOKUP(A474,'dump '!$A:$AF,11,FALSE)</f>
        <v>Onderwei</v>
      </c>
      <c r="G474" s="9" t="str">
        <f>VLOOKUP($A474,'dump '!$A:$AF,12,FALSE)</f>
        <v>17</v>
      </c>
      <c r="H474" s="9" t="str">
        <f>VLOOKUP($A474,'dump '!$A:$AF,13,FALSE)</f>
        <v>1273TA</v>
      </c>
      <c r="I474" s="11" t="str">
        <f>VLOOKUP($A474,'dump '!$A:$AF,14,FALSE)</f>
        <v>Huizen</v>
      </c>
      <c r="J474" s="9">
        <f>VLOOKUP($A474,'dump '!$A:$AF,15,FALSE)</f>
        <v>5</v>
      </c>
      <c r="K474" s="9" t="str">
        <f>VLOOKUP($A474,'dump '!$A:$AF,3,FALSE)</f>
        <v>GLAS</v>
      </c>
      <c r="L474" s="9" t="str">
        <f>VLOOKUP($A474,'dump '!$A:$AF,31,FALSE)</f>
        <v>3-haak</v>
      </c>
      <c r="M474" s="9" t="str">
        <f>VLOOKUP($A474,'containers '!$A:$AA,12,FALSE)</f>
        <v>Ondergronds</v>
      </c>
      <c r="N474" s="9">
        <f>VLOOKUP($A474,'containers '!$A:$AA,14,FALSE)</f>
        <v>0</v>
      </c>
      <c r="O474" s="9">
        <f>VLOOKUP($A474,'containers '!$A:$AA,15,FALSE)</f>
        <v>100</v>
      </c>
      <c r="P474" s="9" t="str">
        <f>VLOOKUP($A474,'containers '!$A:$AA,16,FALSE)</f>
        <v>Onbekend</v>
      </c>
    </row>
    <row r="475" spans="1:16" x14ac:dyDescent="0.25">
      <c r="A475" s="9" t="s">
        <v>5242</v>
      </c>
      <c r="B475" s="9" t="str">
        <f>VLOOKUP(A475,'dump '!A:C,1,FALSE)</f>
        <v>GO057</v>
      </c>
      <c r="C475" s="9" t="str">
        <f>VLOOKUP(A475,'dump '!A:AF,2,FALSE)</f>
        <v>1274SC1601</v>
      </c>
      <c r="D475" s="9">
        <f>VLOOKUP($A475,'dump '!$A:$AF,17,FALSE)</f>
        <v>52.295071999999998</v>
      </c>
      <c r="E475" s="9">
        <f>VLOOKUP($A475,'dump '!$A:$AF,18,FALSE)</f>
        <v>5.2629890000000001</v>
      </c>
      <c r="F475" s="9" t="str">
        <f>VLOOKUP(A475,'dump '!$A:$AF,11,FALSE)</f>
        <v>Oostermeent-Noord</v>
      </c>
      <c r="G475" s="9" t="str">
        <f>VLOOKUP($A475,'dump '!$A:$AF,12,FALSE)</f>
        <v>16</v>
      </c>
      <c r="H475" s="9" t="str">
        <f>VLOOKUP($A475,'dump '!$A:$AF,13,FALSE)</f>
        <v>1274SC</v>
      </c>
      <c r="I475" s="11" t="str">
        <f>VLOOKUP($A475,'dump '!$A:$AF,14,FALSE)</f>
        <v>Huizen</v>
      </c>
      <c r="J475" s="9">
        <f>VLOOKUP($A475,'dump '!$A:$AF,15,FALSE)</f>
        <v>5</v>
      </c>
      <c r="K475" s="9" t="str">
        <f>VLOOKUP($A475,'dump '!$A:$AF,3,FALSE)</f>
        <v>GLAS</v>
      </c>
      <c r="L475" s="9" t="str">
        <f>VLOOKUP($A475,'dump '!$A:$AF,31,FALSE)</f>
        <v>3-haak</v>
      </c>
      <c r="M475" s="9" t="str">
        <f>VLOOKUP($A475,'containers '!$A:$AA,12,FALSE)</f>
        <v>Ondergronds</v>
      </c>
      <c r="N475" s="9">
        <f>VLOOKUP($A475,'containers '!$A:$AA,14,FALSE)</f>
        <v>0</v>
      </c>
      <c r="O475" s="9">
        <f>VLOOKUP($A475,'containers '!$A:$AA,15,FALSE)</f>
        <v>100</v>
      </c>
      <c r="P475" s="9" t="str">
        <f>VLOOKUP($A475,'containers '!$A:$AA,16,FALSE)</f>
        <v>Onbekend</v>
      </c>
    </row>
    <row r="476" spans="1:16" x14ac:dyDescent="0.25">
      <c r="A476" s="9" t="s">
        <v>5244</v>
      </c>
      <c r="B476" s="9" t="str">
        <f>VLOOKUP(A476,'dump '!A:C,1,FALSE)</f>
        <v>GO058</v>
      </c>
      <c r="C476" s="9" t="str">
        <f>VLOOKUP(A476,'dump '!A:AF,2,FALSE)</f>
        <v>1274SC1602</v>
      </c>
      <c r="D476" s="9">
        <f>VLOOKUP($A476,'dump '!$A:$AF,17,FALSE)</f>
        <v>52.295071999999998</v>
      </c>
      <c r="E476" s="9">
        <f>VLOOKUP($A476,'dump '!$A:$AF,18,FALSE)</f>
        <v>5.2629890000000001</v>
      </c>
      <c r="F476" s="9" t="str">
        <f>VLOOKUP(A476,'dump '!$A:$AF,11,FALSE)</f>
        <v>Oostermeent-Noord</v>
      </c>
      <c r="G476" s="9" t="str">
        <f>VLOOKUP($A476,'dump '!$A:$AF,12,FALSE)</f>
        <v>16</v>
      </c>
      <c r="H476" s="9" t="str">
        <f>VLOOKUP($A476,'dump '!$A:$AF,13,FALSE)</f>
        <v>1272SC</v>
      </c>
      <c r="I476" s="11" t="str">
        <f>VLOOKUP($A476,'dump '!$A:$AF,14,FALSE)</f>
        <v>Huizen</v>
      </c>
      <c r="J476" s="9">
        <f>VLOOKUP($A476,'dump '!$A:$AF,15,FALSE)</f>
        <v>5</v>
      </c>
      <c r="K476" s="9" t="str">
        <f>VLOOKUP($A476,'dump '!$A:$AF,3,FALSE)</f>
        <v>GLAS</v>
      </c>
      <c r="L476" s="9" t="str">
        <f>VLOOKUP($A476,'dump '!$A:$AF,31,FALSE)</f>
        <v>3-haak</v>
      </c>
      <c r="M476" s="9" t="str">
        <f>VLOOKUP($A476,'containers '!$A:$AA,12,FALSE)</f>
        <v>Ondergronds</v>
      </c>
      <c r="N476" s="9">
        <f>VLOOKUP($A476,'containers '!$A:$AA,14,FALSE)</f>
        <v>0</v>
      </c>
      <c r="O476" s="9">
        <f>VLOOKUP($A476,'containers '!$A:$AA,15,FALSE)</f>
        <v>100</v>
      </c>
      <c r="P476" s="9" t="str">
        <f>VLOOKUP($A476,'containers '!$A:$AA,16,FALSE)</f>
        <v>Onbekend</v>
      </c>
    </row>
    <row r="477" spans="1:16" x14ac:dyDescent="0.25">
      <c r="A477" s="9" t="s">
        <v>5247</v>
      </c>
      <c r="B477" s="9" t="str">
        <f>VLOOKUP(A477,'dump '!A:C,1,FALSE)</f>
        <v>GO059</v>
      </c>
      <c r="C477" s="9" t="str">
        <f>VLOOKUP(A477,'dump '!A:AF,2,FALSE)</f>
        <v>1274SC1603</v>
      </c>
      <c r="D477" s="9">
        <f>VLOOKUP($A477,'dump '!$A:$AF,17,FALSE)</f>
        <v>52.295071999999998</v>
      </c>
      <c r="E477" s="9">
        <f>VLOOKUP($A477,'dump '!$A:$AF,18,FALSE)</f>
        <v>5.2629890000000001</v>
      </c>
      <c r="F477" s="9" t="str">
        <f>VLOOKUP(A477,'dump '!$A:$AF,11,FALSE)</f>
        <v>Oostermeent-Noord</v>
      </c>
      <c r="G477" s="9" t="str">
        <f>VLOOKUP($A477,'dump '!$A:$AF,12,FALSE)</f>
        <v>16</v>
      </c>
      <c r="H477" s="9" t="str">
        <f>VLOOKUP($A477,'dump '!$A:$AF,13,FALSE)</f>
        <v>1274SC</v>
      </c>
      <c r="I477" s="11" t="str">
        <f>VLOOKUP($A477,'dump '!$A:$AF,14,FALSE)</f>
        <v>Huizen</v>
      </c>
      <c r="J477" s="9">
        <f>VLOOKUP($A477,'dump '!$A:$AF,15,FALSE)</f>
        <v>5</v>
      </c>
      <c r="K477" s="9" t="str">
        <f>VLOOKUP($A477,'dump '!$A:$AF,3,FALSE)</f>
        <v>GLAS</v>
      </c>
      <c r="L477" s="9" t="str">
        <f>VLOOKUP($A477,'dump '!$A:$AF,31,FALSE)</f>
        <v>3-haak</v>
      </c>
      <c r="M477" s="9" t="str">
        <f>VLOOKUP($A477,'containers '!$A:$AA,12,FALSE)</f>
        <v>Ondergronds</v>
      </c>
      <c r="N477" s="9">
        <f>VLOOKUP($A477,'containers '!$A:$AA,14,FALSE)</f>
        <v>0</v>
      </c>
      <c r="O477" s="9">
        <f>VLOOKUP($A477,'containers '!$A:$AA,15,FALSE)</f>
        <v>100</v>
      </c>
      <c r="P477" s="9" t="str">
        <f>VLOOKUP($A477,'containers '!$A:$AA,16,FALSE)</f>
        <v>Onbekend</v>
      </c>
    </row>
    <row r="478" spans="1:16" x14ac:dyDescent="0.25">
      <c r="A478" s="9" t="s">
        <v>5079</v>
      </c>
      <c r="B478" s="9" t="str">
        <f>VLOOKUP(A478,'dump '!A:C,1,FALSE)</f>
        <v>GO060</v>
      </c>
      <c r="C478" s="9" t="str">
        <f>VLOOKUP(A478,'dump '!A:AF,2,FALSE)</f>
        <v>1274RL2801</v>
      </c>
      <c r="D478" s="9">
        <f>VLOOKUP($A478,'dump '!$A:$AF,17,FALSE)</f>
        <v>52.294007000000001</v>
      </c>
      <c r="E478" s="9">
        <f>VLOOKUP($A478,'dump '!$A:$AF,18,FALSE)</f>
        <v>5.2630749999999997</v>
      </c>
      <c r="F478" s="9" t="str">
        <f>VLOOKUP(A478,'dump '!$A:$AF,11,FALSE)</f>
        <v>Bovenmaatweg</v>
      </c>
      <c r="G478" s="9" t="str">
        <f>VLOOKUP($A478,'dump '!$A:$AF,12,FALSE)</f>
        <v>28</v>
      </c>
      <c r="H478" s="9" t="str">
        <f>VLOOKUP($A478,'dump '!$A:$AF,13,FALSE)</f>
        <v>1274RL</v>
      </c>
      <c r="I478" s="11" t="str">
        <f>VLOOKUP($A478,'dump '!$A:$AF,14,FALSE)</f>
        <v>Huizen</v>
      </c>
      <c r="J478" s="9">
        <f>VLOOKUP($A478,'dump '!$A:$AF,15,FALSE)</f>
        <v>6</v>
      </c>
      <c r="K478" s="9" t="str">
        <f>VLOOKUP($A478,'dump '!$A:$AF,3,FALSE)</f>
        <v>GLAS</v>
      </c>
      <c r="L478" s="9" t="str">
        <f>VLOOKUP($A478,'dump '!$A:$AF,31,FALSE)</f>
        <v>3-haak</v>
      </c>
      <c r="M478" s="9" t="str">
        <f>VLOOKUP($A478,'containers '!$A:$AA,12,FALSE)</f>
        <v>Ondergronds</v>
      </c>
      <c r="N478" s="9">
        <f>VLOOKUP($A478,'containers '!$A:$AA,14,FALSE)</f>
        <v>0</v>
      </c>
      <c r="O478" s="9">
        <f>VLOOKUP($A478,'containers '!$A:$AA,15,FALSE)</f>
        <v>100</v>
      </c>
      <c r="P478" s="9" t="str">
        <f>VLOOKUP($A478,'containers '!$A:$AA,16,FALSE)</f>
        <v>Onbekend</v>
      </c>
    </row>
    <row r="479" spans="1:16" x14ac:dyDescent="0.25">
      <c r="A479" s="9" t="s">
        <v>5212</v>
      </c>
      <c r="B479" s="9" t="str">
        <f>VLOOKUP(A479,'dump '!A:C,1,FALSE)</f>
        <v>GO063</v>
      </c>
      <c r="C479" s="9" t="str">
        <f>VLOOKUP(A479,'dump '!A:AF,2,FALSE)</f>
        <v>1382GZ40104</v>
      </c>
      <c r="D479" s="9">
        <f>VLOOKUP($A479,'dump '!$A:$AF,17,FALSE)</f>
        <v>52.315005999999997</v>
      </c>
      <c r="E479" s="9">
        <f>VLOOKUP($A479,'dump '!$A:$AF,18,FALSE)</f>
        <v>5.029318</v>
      </c>
      <c r="F479" s="9" t="str">
        <f>VLOOKUP(A479,'dump '!$A:$AF,11,FALSE)</f>
        <v>Heemraadweg</v>
      </c>
      <c r="G479" s="9" t="str">
        <f>VLOOKUP($A479,'dump '!$A:$AF,12,FALSE)</f>
        <v>401</v>
      </c>
      <c r="H479" s="9" t="str">
        <f>VLOOKUP($A479,'dump '!$A:$AF,13,FALSE)</f>
        <v>1382GZ</v>
      </c>
      <c r="I479" s="11" t="str">
        <f>VLOOKUP($A479,'dump '!$A:$AF,14,FALSE)</f>
        <v>Weesp</v>
      </c>
      <c r="J479" s="9">
        <f>VLOOKUP($A479,'dump '!$A:$AF,15,FALSE)</f>
        <v>5</v>
      </c>
      <c r="K479" s="9" t="str">
        <f>VLOOKUP($A479,'dump '!$A:$AF,3,FALSE)</f>
        <v>GLAS</v>
      </c>
      <c r="L479" s="9" t="str">
        <f>VLOOKUP($A479,'dump '!$A:$AF,31,FALSE)</f>
        <v>3-haak</v>
      </c>
      <c r="M479" s="9" t="str">
        <f>VLOOKUP($A479,'containers '!$A:$AA,12,FALSE)</f>
        <v>Ondergronds</v>
      </c>
      <c r="N479" s="9">
        <f>VLOOKUP($A479,'containers '!$A:$AA,14,FALSE)</f>
        <v>0</v>
      </c>
      <c r="O479" s="9">
        <f>VLOOKUP($A479,'containers '!$A:$AA,15,FALSE)</f>
        <v>100</v>
      </c>
      <c r="P479" s="9" t="str">
        <f>VLOOKUP($A479,'containers '!$A:$AA,16,FALSE)</f>
        <v>Onbekend</v>
      </c>
    </row>
    <row r="480" spans="1:16" x14ac:dyDescent="0.25">
      <c r="A480" s="9" t="s">
        <v>5486</v>
      </c>
      <c r="B480" s="9" t="str">
        <f>VLOOKUP(A480,'dump '!A:C,1,FALSE)</f>
        <v>GO070</v>
      </c>
      <c r="C480" s="9" t="str">
        <f>VLOOKUP(A480,'dump '!A:AF,2,FALSE)</f>
        <v>9999AA99901</v>
      </c>
      <c r="D480" s="9">
        <f>VLOOKUP($A480,'dump '!$A:$AF,17,FALSE)</f>
        <v>52.285634000000002</v>
      </c>
      <c r="E480" s="9">
        <f>VLOOKUP($A480,'dump '!$A:$AF,18,FALSE)</f>
        <v>5.2724529999999996</v>
      </c>
      <c r="F480" s="9" t="str">
        <f>VLOOKUP(A480,'dump '!$A:$AF,11,FALSE)</f>
        <v>De Noord</v>
      </c>
      <c r="G480" s="9" t="str">
        <f>VLOOKUP($A480,'dump '!$A:$AF,12,FALSE)</f>
        <v>999</v>
      </c>
      <c r="H480" s="9" t="str">
        <f>VLOOKUP($A480,'dump '!$A:$AF,13,FALSE)</f>
        <v>9999AA</v>
      </c>
      <c r="I480" s="11" t="str">
        <f>VLOOKUP($A480,'dump '!$A:$AF,14,FALSE)</f>
        <v>Blaricum</v>
      </c>
      <c r="J480" s="9">
        <f>VLOOKUP($A480,'dump '!$A:$AF,15,FALSE)</f>
        <v>3</v>
      </c>
      <c r="K480" s="9" t="str">
        <f>VLOOKUP($A480,'dump '!$A:$AF,3,FALSE)</f>
        <v>GLAS</v>
      </c>
      <c r="L480" s="9" t="str">
        <f>VLOOKUP($A480,'dump '!$A:$AF,31,FALSE)</f>
        <v>3-haak</v>
      </c>
      <c r="M480" s="9" t="str">
        <f>VLOOKUP($A480,'containers '!$A:$AA,12,FALSE)</f>
        <v>Ondergronds</v>
      </c>
      <c r="N480" s="9">
        <f>VLOOKUP($A480,'containers '!$A:$AA,14,FALSE)</f>
        <v>0</v>
      </c>
      <c r="O480" s="9">
        <f>VLOOKUP($A480,'containers '!$A:$AA,15,FALSE)</f>
        <v>100</v>
      </c>
      <c r="P480" s="9" t="str">
        <f>VLOOKUP($A480,'containers '!$A:$AA,16,FALSE)</f>
        <v>Onbekend</v>
      </c>
    </row>
    <row r="481" spans="1:16" x14ac:dyDescent="0.25">
      <c r="A481" s="9" t="s">
        <v>5086</v>
      </c>
      <c r="B481" s="9" t="str">
        <f>VLOOKUP(A481,'dump '!A:C,1,FALSE)</f>
        <v>GO071</v>
      </c>
      <c r="C481" s="9" t="str">
        <f>VLOOKUP(A481,'dump '!A:AF,2,FALSE)</f>
        <v>1261LN1805</v>
      </c>
      <c r="D481" s="9">
        <f>VLOOKUP($A481,'dump '!$A:$AF,17,FALSE)</f>
        <v>52.286589999999997</v>
      </c>
      <c r="E481" s="9">
        <f>VLOOKUP($A481,'dump '!$A:$AF,18,FALSE)</f>
        <v>5.2649549999999996</v>
      </c>
      <c r="F481" s="9" t="str">
        <f>VLOOKUP(A481,'dump '!$A:$AF,11,FALSE)</f>
        <v>Karrekamer</v>
      </c>
      <c r="G481" s="9" t="str">
        <f>VLOOKUP($A481,'dump '!$A:$AF,12,FALSE)</f>
        <v>18</v>
      </c>
      <c r="H481" s="9" t="str">
        <f>VLOOKUP($A481,'dump '!$A:$AF,13,FALSE)</f>
        <v>1261LN</v>
      </c>
      <c r="I481" s="11" t="str">
        <f>VLOOKUP($A481,'dump '!$A:$AF,14,FALSE)</f>
        <v>Blaricum</v>
      </c>
      <c r="J481" s="9">
        <f>VLOOKUP($A481,'dump '!$A:$AF,15,FALSE)</f>
        <v>5</v>
      </c>
      <c r="K481" s="9" t="str">
        <f>VLOOKUP($A481,'dump '!$A:$AF,3,FALSE)</f>
        <v>GLAS</v>
      </c>
      <c r="L481" s="9" t="str">
        <f>VLOOKUP($A481,'dump '!$A:$AF,31,FALSE)</f>
        <v>3-haak</v>
      </c>
      <c r="M481" s="9" t="str">
        <f>VLOOKUP($A481,'containers '!$A:$AA,12,FALSE)</f>
        <v>Ondergronds</v>
      </c>
      <c r="N481" s="9">
        <f>VLOOKUP($A481,'containers '!$A:$AA,14,FALSE)</f>
        <v>0</v>
      </c>
      <c r="O481" s="9">
        <f>VLOOKUP($A481,'containers '!$A:$AA,15,FALSE)</f>
        <v>100</v>
      </c>
      <c r="P481" s="9" t="str">
        <f>VLOOKUP($A481,'containers '!$A:$AA,16,FALSE)</f>
        <v>Onbekend</v>
      </c>
    </row>
    <row r="482" spans="1:16" x14ac:dyDescent="0.25">
      <c r="A482" s="9" t="s">
        <v>5088</v>
      </c>
      <c r="B482" s="9" t="str">
        <f>VLOOKUP(A482,'dump '!A:C,1,FALSE)</f>
        <v>GO072</v>
      </c>
      <c r="C482" s="9" t="str">
        <f>VLOOKUP(A482,'dump '!A:AF,2,FALSE)</f>
        <v>1261LN1806</v>
      </c>
      <c r="D482" s="9">
        <f>VLOOKUP($A482,'dump '!$A:$AF,17,FALSE)</f>
        <v>52.286589999999997</v>
      </c>
      <c r="E482" s="9">
        <f>VLOOKUP($A482,'dump '!$A:$AF,18,FALSE)</f>
        <v>5.2649549999999996</v>
      </c>
      <c r="F482" s="9" t="str">
        <f>VLOOKUP(A482,'dump '!$A:$AF,11,FALSE)</f>
        <v>Karrekamer</v>
      </c>
      <c r="G482" s="9" t="str">
        <f>VLOOKUP($A482,'dump '!$A:$AF,12,FALSE)</f>
        <v>18</v>
      </c>
      <c r="H482" s="9" t="str">
        <f>VLOOKUP($A482,'dump '!$A:$AF,13,FALSE)</f>
        <v>1261LN</v>
      </c>
      <c r="I482" s="11" t="str">
        <f>VLOOKUP($A482,'dump '!$A:$AF,14,FALSE)</f>
        <v>Blaricum</v>
      </c>
      <c r="J482" s="9">
        <f>VLOOKUP($A482,'dump '!$A:$AF,15,FALSE)</f>
        <v>5</v>
      </c>
      <c r="K482" s="9" t="str">
        <f>VLOOKUP($A482,'dump '!$A:$AF,3,FALSE)</f>
        <v>GLAS</v>
      </c>
      <c r="L482" s="9" t="str">
        <f>VLOOKUP($A482,'dump '!$A:$AF,31,FALSE)</f>
        <v>3-haak</v>
      </c>
      <c r="M482" s="9" t="str">
        <f>VLOOKUP($A482,'containers '!$A:$AA,12,FALSE)</f>
        <v>Ondergronds</v>
      </c>
      <c r="N482" s="9">
        <f>VLOOKUP($A482,'containers '!$A:$AA,14,FALSE)</f>
        <v>0</v>
      </c>
      <c r="O482" s="9">
        <f>VLOOKUP($A482,'containers '!$A:$AA,15,FALSE)</f>
        <v>100</v>
      </c>
      <c r="P482" s="9" t="str">
        <f>VLOOKUP($A482,'containers '!$A:$AA,16,FALSE)</f>
        <v>Onbekend</v>
      </c>
    </row>
    <row r="483" spans="1:16" x14ac:dyDescent="0.25">
      <c r="A483" s="9" t="s">
        <v>5741</v>
      </c>
      <c r="B483" s="9" t="str">
        <f>VLOOKUP(A483,'dump '!A:C,1,FALSE)</f>
        <v>GO077</v>
      </c>
      <c r="C483" s="9" t="str">
        <f>VLOOKUP(A483,'dump '!A:AF,2,FALSE)</f>
        <v>1231KT20901</v>
      </c>
      <c r="D483" s="9">
        <f>VLOOKUP($A483,'dump '!$A:$AF,17,FALSE)</f>
        <v>52.188347999999998</v>
      </c>
      <c r="E483" s="9">
        <f>VLOOKUP($A483,'dump '!$A:$AF,18,FALSE)</f>
        <v>5.1007249999999997</v>
      </c>
      <c r="F483" s="9" t="str">
        <f>VLOOKUP(A483,'dump '!$A:$AF,11,FALSE)</f>
        <v>Nieuw-Loosdrechtsedijk</v>
      </c>
      <c r="G483" s="9" t="str">
        <f>VLOOKUP($A483,'dump '!$A:$AF,12,FALSE)</f>
        <v>209</v>
      </c>
      <c r="H483" s="9" t="str">
        <f>VLOOKUP($A483,'dump '!$A:$AF,13,FALSE)</f>
        <v>1231KT</v>
      </c>
      <c r="I483" s="11" t="str">
        <f>VLOOKUP($A483,'dump '!$A:$AF,14,FALSE)</f>
        <v>Loosdrecht</v>
      </c>
      <c r="J483" s="9">
        <f>VLOOKUP($A483,'dump '!$A:$AF,15,FALSE)</f>
        <v>5</v>
      </c>
      <c r="K483" s="9" t="str">
        <f>VLOOKUP($A483,'dump '!$A:$AF,3,FALSE)</f>
        <v>GLAS</v>
      </c>
      <c r="L483" s="9" t="str">
        <f>VLOOKUP($A483,'dump '!$A:$AF,31,FALSE)</f>
        <v>3-haak</v>
      </c>
      <c r="M483" s="9" t="str">
        <f>VLOOKUP($A483,'containers '!$A:$AA,12,FALSE)</f>
        <v>Ondergronds</v>
      </c>
      <c r="N483" s="9">
        <f>VLOOKUP($A483,'containers '!$A:$AA,14,FALSE)</f>
        <v>0</v>
      </c>
      <c r="O483" s="9">
        <f>VLOOKUP($A483,'containers '!$A:$AA,15,FALSE)</f>
        <v>100</v>
      </c>
      <c r="P483" s="9" t="str">
        <f>VLOOKUP($A483,'containers '!$A:$AA,16,FALSE)</f>
        <v>Onbekend</v>
      </c>
    </row>
    <row r="484" spans="1:16" x14ac:dyDescent="0.25">
      <c r="A484" s="9" t="s">
        <v>5135</v>
      </c>
      <c r="B484" s="9" t="str">
        <f>VLOOKUP(A484,'dump '!A:C,1,FALSE)</f>
        <v>GO078</v>
      </c>
      <c r="C484" s="9" t="str">
        <f>VLOOKUP(A484,'dump '!A:AF,2,FALSE)</f>
        <v>1251RN204</v>
      </c>
      <c r="D484" s="9">
        <f>VLOOKUP($A484,'dump '!$A:$AF,17,FALSE)</f>
        <v>52.254142199999997</v>
      </c>
      <c r="E484" s="9">
        <f>VLOOKUP($A484,'dump '!$A:$AF,18,FALSE)</f>
        <v>5.2275055000000004</v>
      </c>
      <c r="F484" s="9" t="str">
        <f>VLOOKUP(A484,'dump '!$A:$AF,11,FALSE)</f>
        <v>Zevenend</v>
      </c>
      <c r="G484" s="9" t="str">
        <f>VLOOKUP($A484,'dump '!$A:$AF,12,FALSE)</f>
        <v>2D BOV</v>
      </c>
      <c r="H484" s="9" t="str">
        <f>VLOOKUP($A484,'dump '!$A:$AF,13,FALSE)</f>
        <v>1251RN</v>
      </c>
      <c r="I484" s="11" t="str">
        <f>VLOOKUP($A484,'dump '!$A:$AF,14,FALSE)</f>
        <v>Laren</v>
      </c>
      <c r="J484" s="9">
        <f>VLOOKUP($A484,'dump '!$A:$AF,15,FALSE)</f>
        <v>5</v>
      </c>
      <c r="K484" s="9" t="str">
        <f>VLOOKUP($A484,'dump '!$A:$AF,3,FALSE)</f>
        <v>GLAS</v>
      </c>
      <c r="L484" s="9" t="str">
        <f>VLOOKUP($A484,'dump '!$A:$AF,31,FALSE)</f>
        <v>3-haak</v>
      </c>
      <c r="M484" s="9" t="str">
        <f>VLOOKUP($A484,'containers '!$A:$AA,12,FALSE)</f>
        <v>Ondergronds</v>
      </c>
      <c r="N484" s="9">
        <f>VLOOKUP($A484,'containers '!$A:$AA,14,FALSE)</f>
        <v>0</v>
      </c>
      <c r="O484" s="9">
        <f>VLOOKUP($A484,'containers '!$A:$AA,15,FALSE)</f>
        <v>100</v>
      </c>
      <c r="P484" s="9" t="str">
        <f>VLOOKUP($A484,'containers '!$A:$AA,16,FALSE)</f>
        <v>Onbekend</v>
      </c>
    </row>
    <row r="485" spans="1:16" x14ac:dyDescent="0.25">
      <c r="A485" s="9" t="s">
        <v>5137</v>
      </c>
      <c r="B485" s="9" t="str">
        <f>VLOOKUP(A485,'dump '!A:C,1,FALSE)</f>
        <v>GO079</v>
      </c>
      <c r="C485" s="9" t="str">
        <f>VLOOKUP(A485,'dump '!A:AF,2,FALSE)</f>
        <v>1251RN205</v>
      </c>
      <c r="D485" s="9">
        <f>VLOOKUP($A485,'dump '!$A:$AF,17,FALSE)</f>
        <v>52.254142199999997</v>
      </c>
      <c r="E485" s="9">
        <f>VLOOKUP($A485,'dump '!$A:$AF,18,FALSE)</f>
        <v>5.2275055000000004</v>
      </c>
      <c r="F485" s="9" t="str">
        <f>VLOOKUP(A485,'dump '!$A:$AF,11,FALSE)</f>
        <v>Zevenend</v>
      </c>
      <c r="G485" s="9" t="str">
        <f>VLOOKUP($A485,'dump '!$A:$AF,12,FALSE)</f>
        <v>2D BOV</v>
      </c>
      <c r="H485" s="9" t="str">
        <f>VLOOKUP($A485,'dump '!$A:$AF,13,FALSE)</f>
        <v>1251RN</v>
      </c>
      <c r="I485" s="11" t="str">
        <f>VLOOKUP($A485,'dump '!$A:$AF,14,FALSE)</f>
        <v>Laren</v>
      </c>
      <c r="J485" s="9">
        <f>VLOOKUP($A485,'dump '!$A:$AF,15,FALSE)</f>
        <v>5</v>
      </c>
      <c r="K485" s="9" t="str">
        <f>VLOOKUP($A485,'dump '!$A:$AF,3,FALSE)</f>
        <v>GLAS</v>
      </c>
      <c r="L485" s="9" t="str">
        <f>VLOOKUP($A485,'dump '!$A:$AF,31,FALSE)</f>
        <v>3-haak</v>
      </c>
      <c r="M485" s="9" t="str">
        <f>VLOOKUP($A485,'containers '!$A:$AA,12,FALSE)</f>
        <v>Ondergronds</v>
      </c>
      <c r="N485" s="9">
        <f>VLOOKUP($A485,'containers '!$A:$AA,14,FALSE)</f>
        <v>0</v>
      </c>
      <c r="O485" s="9">
        <f>VLOOKUP($A485,'containers '!$A:$AA,15,FALSE)</f>
        <v>100</v>
      </c>
      <c r="P485" s="9" t="str">
        <f>VLOOKUP($A485,'containers '!$A:$AA,16,FALSE)</f>
        <v>Onbekend</v>
      </c>
    </row>
    <row r="486" spans="1:16" x14ac:dyDescent="0.25">
      <c r="A486" s="9" t="s">
        <v>5722</v>
      </c>
      <c r="B486" s="9" t="str">
        <f>VLOOKUP(A486,'dump '!A:C,1,FALSE)</f>
        <v>GO083</v>
      </c>
      <c r="C486" s="9" t="str">
        <f>VLOOKUP(A486,'dump '!A:AF,2,FALSE)</f>
        <v>1251KC301</v>
      </c>
      <c r="D486" s="9">
        <f>VLOOKUP($A486,'dump '!$A:$AF,17,FALSE)</f>
        <v>52.256216999999999</v>
      </c>
      <c r="E486" s="9">
        <f>VLOOKUP($A486,'dump '!$A:$AF,18,FALSE)</f>
        <v>5.2212829999999997</v>
      </c>
      <c r="F486" s="9" t="str">
        <f>VLOOKUP(A486,'dump '!$A:$AF,11,FALSE)</f>
        <v>Stationsweg</v>
      </c>
      <c r="G486" s="9" t="str">
        <f>VLOOKUP($A486,'dump '!$A:$AF,12,FALSE)</f>
        <v>3</v>
      </c>
      <c r="H486" s="9" t="str">
        <f>VLOOKUP($A486,'dump '!$A:$AF,13,FALSE)</f>
        <v>1251KC</v>
      </c>
      <c r="I486" s="11" t="str">
        <f>VLOOKUP($A486,'dump '!$A:$AF,14,FALSE)</f>
        <v>Laren</v>
      </c>
      <c r="J486" s="9">
        <f>VLOOKUP($A486,'dump '!$A:$AF,15,FALSE)</f>
        <v>5</v>
      </c>
      <c r="K486" s="9" t="str">
        <f>VLOOKUP($A486,'dump '!$A:$AF,3,FALSE)</f>
        <v>GLAS</v>
      </c>
      <c r="L486" s="9" t="str">
        <f>VLOOKUP($A486,'dump '!$A:$AF,31,FALSE)</f>
        <v>3-haak</v>
      </c>
      <c r="M486" s="9" t="str">
        <f>VLOOKUP($A486,'containers '!$A:$AA,12,FALSE)</f>
        <v>Ondergronds</v>
      </c>
      <c r="N486" s="9">
        <f>VLOOKUP($A486,'containers '!$A:$AA,14,FALSE)</f>
        <v>0</v>
      </c>
      <c r="O486" s="9">
        <f>VLOOKUP($A486,'containers '!$A:$AA,15,FALSE)</f>
        <v>100</v>
      </c>
      <c r="P486" s="9" t="str">
        <f>VLOOKUP($A486,'containers '!$A:$AA,16,FALSE)</f>
        <v>Onbekend</v>
      </c>
    </row>
    <row r="487" spans="1:16" x14ac:dyDescent="0.25">
      <c r="A487" s="9" t="s">
        <v>5596</v>
      </c>
      <c r="B487" s="9" t="str">
        <f>VLOOKUP(A487,'dump '!A:C,1,FALSE)</f>
        <v>GO087</v>
      </c>
      <c r="C487" s="9" t="str">
        <f>VLOOKUP(A487,'dump '!A:AF,2,FALSE)</f>
        <v>1222TB701</v>
      </c>
      <c r="D487" s="9">
        <f>VLOOKUP($A487,'dump '!$A:$AF,17,FALSE)</f>
        <v>52.231802999999999</v>
      </c>
      <c r="E487" s="9">
        <f>VLOOKUP($A487,'dump '!$A:$AF,18,FALSE)</f>
        <v>5.1797110000000002</v>
      </c>
      <c r="F487" s="9" t="str">
        <f>VLOOKUP(A487,'dump '!$A:$AF,11,FALSE)</f>
        <v>Snelliuslaan</v>
      </c>
      <c r="G487" s="9" t="str">
        <f>VLOOKUP($A487,'dump '!$A:$AF,12,FALSE)</f>
        <v>7</v>
      </c>
      <c r="H487" s="9" t="str">
        <f>VLOOKUP($A487,'dump '!$A:$AF,13,FALSE)</f>
        <v>1222TB</v>
      </c>
      <c r="I487" s="11" t="str">
        <f>VLOOKUP($A487,'dump '!$A:$AF,14,FALSE)</f>
        <v>Hilversum</v>
      </c>
      <c r="J487" s="9">
        <f>VLOOKUP($A487,'dump '!$A:$AF,15,FALSE)</f>
        <v>5</v>
      </c>
      <c r="K487" s="9" t="str">
        <f>VLOOKUP($A487,'dump '!$A:$AF,3,FALSE)</f>
        <v>GLAS</v>
      </c>
      <c r="L487" s="9" t="str">
        <f>VLOOKUP($A487,'dump '!$A:$AF,31,FALSE)</f>
        <v>3-haak</v>
      </c>
      <c r="M487" s="9" t="str">
        <f>VLOOKUP($A487,'containers '!$A:$AA,12,FALSE)</f>
        <v>Ondergronds</v>
      </c>
      <c r="N487" s="9">
        <f>VLOOKUP($A487,'containers '!$A:$AA,14,FALSE)</f>
        <v>0</v>
      </c>
      <c r="O487" s="9">
        <f>VLOOKUP($A487,'containers '!$A:$AA,15,FALSE)</f>
        <v>100</v>
      </c>
      <c r="P487" s="9" t="str">
        <f>VLOOKUP($A487,'containers '!$A:$AA,16,FALSE)</f>
        <v>Onbekend</v>
      </c>
    </row>
    <row r="488" spans="1:16" x14ac:dyDescent="0.25">
      <c r="A488" s="9" t="s">
        <v>5325</v>
      </c>
      <c r="B488" s="9" t="str">
        <f>VLOOKUP(A488,'dump '!A:C,1,FALSE)</f>
        <v>GO088</v>
      </c>
      <c r="C488" s="9" t="str">
        <f>VLOOKUP(A488,'dump '!A:AF,2,FALSE)</f>
        <v>1221CL15702</v>
      </c>
      <c r="D488" s="9">
        <f>VLOOKUP($A488,'dump '!$A:$AF,17,FALSE)</f>
        <v>52.232733000000003</v>
      </c>
      <c r="E488" s="9">
        <f>VLOOKUP($A488,'dump '!$A:$AF,18,FALSE)</f>
        <v>5.1886919999999996</v>
      </c>
      <c r="F488" s="9" t="str">
        <f>VLOOKUP(A488,'dump '!$A:$AF,11,FALSE)</f>
        <v>Larenseweg</v>
      </c>
      <c r="G488" s="9" t="str">
        <f>VLOOKUP($A488,'dump '!$A:$AF,12,FALSE)</f>
        <v>157 1</v>
      </c>
      <c r="H488" s="9" t="str">
        <f>VLOOKUP($A488,'dump '!$A:$AF,13,FALSE)</f>
        <v>1221CL</v>
      </c>
      <c r="I488" s="11" t="str">
        <f>VLOOKUP($A488,'dump '!$A:$AF,14,FALSE)</f>
        <v>Hilversum</v>
      </c>
      <c r="J488" s="9">
        <f>VLOOKUP($A488,'dump '!$A:$AF,15,FALSE)</f>
        <v>5</v>
      </c>
      <c r="K488" s="9" t="str">
        <f>VLOOKUP($A488,'dump '!$A:$AF,3,FALSE)</f>
        <v>GLAS</v>
      </c>
      <c r="L488" s="9" t="str">
        <f>VLOOKUP($A488,'dump '!$A:$AF,31,FALSE)</f>
        <v>3-haak</v>
      </c>
      <c r="M488" s="9" t="str">
        <f>VLOOKUP($A488,'containers '!$A:$AA,12,FALSE)</f>
        <v>Ondergronds</v>
      </c>
      <c r="N488" s="9">
        <f>VLOOKUP($A488,'containers '!$A:$AA,14,FALSE)</f>
        <v>0</v>
      </c>
      <c r="O488" s="9">
        <f>VLOOKUP($A488,'containers '!$A:$AA,15,FALSE)</f>
        <v>100</v>
      </c>
      <c r="P488" s="9" t="str">
        <f>VLOOKUP($A488,'containers '!$A:$AA,16,FALSE)</f>
        <v>Onbekend</v>
      </c>
    </row>
    <row r="489" spans="1:16" x14ac:dyDescent="0.25">
      <c r="A489" s="9" t="s">
        <v>5330</v>
      </c>
      <c r="B489" s="9" t="str">
        <f>VLOOKUP(A489,'dump '!A:C,1,FALSE)</f>
        <v>GO089</v>
      </c>
      <c r="C489" s="9" t="str">
        <f>VLOOKUP(A489,'dump '!A:AF,2,FALSE)</f>
        <v>1221CL15703</v>
      </c>
      <c r="D489" s="9">
        <f>VLOOKUP($A489,'dump '!$A:$AF,17,FALSE)</f>
        <v>52.232733000000003</v>
      </c>
      <c r="E489" s="9">
        <f>VLOOKUP($A489,'dump '!$A:$AF,18,FALSE)</f>
        <v>5.1886919999999996</v>
      </c>
      <c r="F489" s="9" t="str">
        <f>VLOOKUP(A489,'dump '!$A:$AF,11,FALSE)</f>
        <v>Larenseweg</v>
      </c>
      <c r="G489" s="9" t="str">
        <f>VLOOKUP($A489,'dump '!$A:$AF,12,FALSE)</f>
        <v>157 1</v>
      </c>
      <c r="H489" s="9" t="str">
        <f>VLOOKUP($A489,'dump '!$A:$AF,13,FALSE)</f>
        <v>1221CL</v>
      </c>
      <c r="I489" s="11" t="str">
        <f>VLOOKUP($A489,'dump '!$A:$AF,14,FALSE)</f>
        <v>Hilversum</v>
      </c>
      <c r="J489" s="9">
        <f>VLOOKUP($A489,'dump '!$A:$AF,15,FALSE)</f>
        <v>5</v>
      </c>
      <c r="K489" s="9" t="str">
        <f>VLOOKUP($A489,'dump '!$A:$AF,3,FALSE)</f>
        <v>GLAS</v>
      </c>
      <c r="L489" s="9" t="str">
        <f>VLOOKUP($A489,'dump '!$A:$AF,31,FALSE)</f>
        <v>3-haak</v>
      </c>
      <c r="M489" s="9" t="str">
        <f>VLOOKUP($A489,'containers '!$A:$AA,12,FALSE)</f>
        <v>Ondergronds</v>
      </c>
      <c r="N489" s="9">
        <f>VLOOKUP($A489,'containers '!$A:$AA,14,FALSE)</f>
        <v>0</v>
      </c>
      <c r="O489" s="9">
        <f>VLOOKUP($A489,'containers '!$A:$AA,15,FALSE)</f>
        <v>100</v>
      </c>
      <c r="P489" s="9" t="str">
        <f>VLOOKUP($A489,'containers '!$A:$AA,16,FALSE)</f>
        <v>Onbekend</v>
      </c>
    </row>
    <row r="490" spans="1:16" x14ac:dyDescent="0.25">
      <c r="A490" s="9" t="s">
        <v>5332</v>
      </c>
      <c r="B490" s="9" t="str">
        <f>VLOOKUP(A490,'dump '!A:C,1,FALSE)</f>
        <v>GO090</v>
      </c>
      <c r="C490" s="9" t="str">
        <f>VLOOKUP(A490,'dump '!A:AF,2,FALSE)</f>
        <v>1221CL15704</v>
      </c>
      <c r="D490" s="9">
        <f>VLOOKUP($A490,'dump '!$A:$AF,17,FALSE)</f>
        <v>52.232733000000003</v>
      </c>
      <c r="E490" s="9">
        <f>VLOOKUP($A490,'dump '!$A:$AF,18,FALSE)</f>
        <v>5.1886919999999996</v>
      </c>
      <c r="F490" s="9" t="str">
        <f>VLOOKUP(A490,'dump '!$A:$AF,11,FALSE)</f>
        <v>Larenseweg</v>
      </c>
      <c r="G490" s="9" t="str">
        <f>VLOOKUP($A490,'dump '!$A:$AF,12,FALSE)</f>
        <v>157 1</v>
      </c>
      <c r="H490" s="9" t="str">
        <f>VLOOKUP($A490,'dump '!$A:$AF,13,FALSE)</f>
        <v>1221CL</v>
      </c>
      <c r="I490" s="11" t="str">
        <f>VLOOKUP($A490,'dump '!$A:$AF,14,FALSE)</f>
        <v>Hilversum</v>
      </c>
      <c r="J490" s="9">
        <f>VLOOKUP($A490,'dump '!$A:$AF,15,FALSE)</f>
        <v>5</v>
      </c>
      <c r="K490" s="9" t="str">
        <f>VLOOKUP($A490,'dump '!$A:$AF,3,FALSE)</f>
        <v>GLAS</v>
      </c>
      <c r="L490" s="9" t="str">
        <f>VLOOKUP($A490,'dump '!$A:$AF,31,FALSE)</f>
        <v>3-haak</v>
      </c>
      <c r="M490" s="9" t="str">
        <f>VLOOKUP($A490,'containers '!$A:$AA,12,FALSE)</f>
        <v>Ondergronds</v>
      </c>
      <c r="N490" s="9">
        <f>VLOOKUP($A490,'containers '!$A:$AA,14,FALSE)</f>
        <v>0</v>
      </c>
      <c r="O490" s="9">
        <f>VLOOKUP($A490,'containers '!$A:$AA,15,FALSE)</f>
        <v>100</v>
      </c>
      <c r="P490" s="9" t="str">
        <f>VLOOKUP($A490,'containers '!$A:$AA,16,FALSE)</f>
        <v>Onbekend</v>
      </c>
    </row>
    <row r="491" spans="1:16" x14ac:dyDescent="0.25">
      <c r="A491" s="9" t="s">
        <v>5911</v>
      </c>
      <c r="B491" s="9" t="str">
        <f>VLOOKUP(A491,'dump '!A:C,1,FALSE)</f>
        <v>GO091</v>
      </c>
      <c r="C491" s="9" t="str">
        <f>VLOOKUP(A491,'dump '!A:AF,2,FALSE)</f>
        <v>1222HP3903</v>
      </c>
      <c r="D491" s="9">
        <f>VLOOKUP($A491,'dump '!$A:$AF,17,FALSE)</f>
        <v>52.232348999999999</v>
      </c>
      <c r="E491" s="9">
        <f>VLOOKUP($A491,'dump '!$A:$AF,18,FALSE)</f>
        <v>5.1909850000000004</v>
      </c>
      <c r="F491" s="9" t="str">
        <f>VLOOKUP(A491,'dump '!$A:$AF,11,FALSE)</f>
        <v>Jan van der Heijdenstraat</v>
      </c>
      <c r="G491" s="9" t="str">
        <f>VLOOKUP($A491,'dump '!$A:$AF,12,FALSE)</f>
        <v>39</v>
      </c>
      <c r="H491" s="9" t="str">
        <f>VLOOKUP($A491,'dump '!$A:$AF,13,FALSE)</f>
        <v>1222HP</v>
      </c>
      <c r="I491" s="11" t="str">
        <f>VLOOKUP($A491,'dump '!$A:$AF,14,FALSE)</f>
        <v>Hilversum</v>
      </c>
      <c r="J491" s="9">
        <f>VLOOKUP($A491,'dump '!$A:$AF,15,FALSE)</f>
        <v>5</v>
      </c>
      <c r="K491" s="9" t="str">
        <f>VLOOKUP($A491,'dump '!$A:$AF,3,FALSE)</f>
        <v>GLAS</v>
      </c>
      <c r="L491" s="9" t="str">
        <f>VLOOKUP($A491,'dump '!$A:$AF,31,FALSE)</f>
        <v>3-haak</v>
      </c>
      <c r="M491" s="9" t="str">
        <f>VLOOKUP($A491,'containers '!$A:$AA,12,FALSE)</f>
        <v>Ondergronds</v>
      </c>
      <c r="N491" s="9">
        <f>VLOOKUP($A491,'containers '!$A:$AA,14,FALSE)</f>
        <v>0</v>
      </c>
      <c r="O491" s="9">
        <f>VLOOKUP($A491,'containers '!$A:$AA,15,FALSE)</f>
        <v>100</v>
      </c>
      <c r="P491" s="9" t="str">
        <f>VLOOKUP($A491,'containers '!$A:$AA,16,FALSE)</f>
        <v>Onbekend</v>
      </c>
    </row>
    <row r="492" spans="1:16" x14ac:dyDescent="0.25">
      <c r="A492" s="9" t="s">
        <v>5305</v>
      </c>
      <c r="B492" s="9" t="str">
        <f>VLOOKUP(A492,'dump '!A:C,1,FALSE)</f>
        <v>GO092</v>
      </c>
      <c r="C492" s="9" t="str">
        <f>VLOOKUP(A492,'dump '!A:AF,2,FALSE)</f>
        <v>1222HP3904</v>
      </c>
      <c r="D492" s="9">
        <f>VLOOKUP($A492,'dump '!$A:$AF,17,FALSE)</f>
        <v>52.232348999999999</v>
      </c>
      <c r="E492" s="9">
        <f>VLOOKUP($A492,'dump '!$A:$AF,18,FALSE)</f>
        <v>5.1909850000000004</v>
      </c>
      <c r="F492" s="9" t="str">
        <f>VLOOKUP(A492,'dump '!$A:$AF,11,FALSE)</f>
        <v>Jan van der Heijdenstraat</v>
      </c>
      <c r="G492" s="9" t="str">
        <f>VLOOKUP($A492,'dump '!$A:$AF,12,FALSE)</f>
        <v>39</v>
      </c>
      <c r="H492" s="9" t="str">
        <f>VLOOKUP($A492,'dump '!$A:$AF,13,FALSE)</f>
        <v>1222HP</v>
      </c>
      <c r="I492" s="11" t="str">
        <f>VLOOKUP($A492,'dump '!$A:$AF,14,FALSE)</f>
        <v>Hilversum</v>
      </c>
      <c r="J492" s="9">
        <f>VLOOKUP($A492,'dump '!$A:$AF,15,FALSE)</f>
        <v>5</v>
      </c>
      <c r="K492" s="9" t="str">
        <f>VLOOKUP($A492,'dump '!$A:$AF,3,FALSE)</f>
        <v>GLAS</v>
      </c>
      <c r="L492" s="9" t="str">
        <f>VLOOKUP($A492,'dump '!$A:$AF,31,FALSE)</f>
        <v>3-haak</v>
      </c>
      <c r="M492" s="9" t="str">
        <f>VLOOKUP($A492,'containers '!$A:$AA,12,FALSE)</f>
        <v>Ondergronds</v>
      </c>
      <c r="N492" s="9">
        <f>VLOOKUP($A492,'containers '!$A:$AA,14,FALSE)</f>
        <v>0</v>
      </c>
      <c r="O492" s="9">
        <f>VLOOKUP($A492,'containers '!$A:$AA,15,FALSE)</f>
        <v>100</v>
      </c>
      <c r="P492" s="9" t="str">
        <f>VLOOKUP($A492,'containers '!$A:$AA,16,FALSE)</f>
        <v>Onbekend</v>
      </c>
    </row>
    <row r="493" spans="1:16" x14ac:dyDescent="0.25">
      <c r="A493" s="9" t="s">
        <v>5307</v>
      </c>
      <c r="B493" s="9" t="str">
        <f>VLOOKUP(A493,'dump '!A:C,1,FALSE)</f>
        <v>GO093</v>
      </c>
      <c r="C493" s="9" t="str">
        <f>VLOOKUP(A493,'dump '!A:AF,2,FALSE)</f>
        <v>1222HP3905</v>
      </c>
      <c r="D493" s="9">
        <f>VLOOKUP($A493,'dump '!$A:$AF,17,FALSE)</f>
        <v>52.232348999999999</v>
      </c>
      <c r="E493" s="9">
        <f>VLOOKUP($A493,'dump '!$A:$AF,18,FALSE)</f>
        <v>5.1909850000000004</v>
      </c>
      <c r="F493" s="9" t="str">
        <f>VLOOKUP(A493,'dump '!$A:$AF,11,FALSE)</f>
        <v>Jan van der Heijdenstraat</v>
      </c>
      <c r="G493" s="9" t="str">
        <f>VLOOKUP($A493,'dump '!$A:$AF,12,FALSE)</f>
        <v>39</v>
      </c>
      <c r="H493" s="9" t="str">
        <f>VLOOKUP($A493,'dump '!$A:$AF,13,FALSE)</f>
        <v>1222HP</v>
      </c>
      <c r="I493" s="11" t="str">
        <f>VLOOKUP($A493,'dump '!$A:$AF,14,FALSE)</f>
        <v>Hilversum</v>
      </c>
      <c r="J493" s="9">
        <f>VLOOKUP($A493,'dump '!$A:$AF,15,FALSE)</f>
        <v>5</v>
      </c>
      <c r="K493" s="9" t="str">
        <f>VLOOKUP($A493,'dump '!$A:$AF,3,FALSE)</f>
        <v>GLAS</v>
      </c>
      <c r="L493" s="9" t="str">
        <f>VLOOKUP($A493,'dump '!$A:$AF,31,FALSE)</f>
        <v>3-haak</v>
      </c>
      <c r="M493" s="9" t="str">
        <f>VLOOKUP($A493,'containers '!$A:$AA,12,FALSE)</f>
        <v>Ondergronds</v>
      </c>
      <c r="N493" s="9">
        <f>VLOOKUP($A493,'containers '!$A:$AA,14,FALSE)</f>
        <v>0</v>
      </c>
      <c r="O493" s="9">
        <f>VLOOKUP($A493,'containers '!$A:$AA,15,FALSE)</f>
        <v>100</v>
      </c>
      <c r="P493" s="9" t="str">
        <f>VLOOKUP($A493,'containers '!$A:$AA,16,FALSE)</f>
        <v>Onbekend</v>
      </c>
    </row>
    <row r="494" spans="1:16" x14ac:dyDescent="0.25">
      <c r="A494" s="9" t="s">
        <v>5101</v>
      </c>
      <c r="B494" s="9" t="str">
        <f>VLOOKUP(A494,'dump '!A:C,1,FALSE)</f>
        <v>GO096</v>
      </c>
      <c r="C494" s="9" t="str">
        <f>VLOOKUP(A494,'dump '!A:AF,2,FALSE)</f>
        <v>1411RC205</v>
      </c>
      <c r="D494" s="9">
        <f>VLOOKUP($A494,'dump '!$A:$AF,17,FALSE)</f>
        <v>52.294994000000003</v>
      </c>
      <c r="E494" s="9">
        <f>VLOOKUP($A494,'dump '!$A:$AF,18,FALSE)</f>
        <v>5.1644349900000002</v>
      </c>
      <c r="F494" s="9" t="str">
        <f>VLOOKUP(A494,'dump '!$A:$AF,11,FALSE)</f>
        <v>Adriaan Dortsmanplein</v>
      </c>
      <c r="G494" s="9" t="str">
        <f>VLOOKUP($A494,'dump '!$A:$AF,12,FALSE)</f>
        <v>2</v>
      </c>
      <c r="H494" s="9" t="str">
        <f>VLOOKUP($A494,'dump '!$A:$AF,13,FALSE)</f>
        <v>1411RC</v>
      </c>
      <c r="I494" s="11" t="str">
        <f>VLOOKUP($A494,'dump '!$A:$AF,14,FALSE)</f>
        <v>Naarden</v>
      </c>
      <c r="J494" s="9">
        <f>VLOOKUP($A494,'dump '!$A:$AF,15,FALSE)</f>
        <v>5</v>
      </c>
      <c r="K494" s="9" t="str">
        <f>VLOOKUP($A494,'dump '!$A:$AF,3,FALSE)</f>
        <v>GLAS</v>
      </c>
      <c r="L494" s="9" t="str">
        <f>VLOOKUP($A494,'dump '!$A:$AF,31,FALSE)</f>
        <v>3-haak</v>
      </c>
      <c r="M494" s="9" t="str">
        <f>VLOOKUP($A494,'containers '!$A:$AA,12,FALSE)</f>
        <v>Ondergronds</v>
      </c>
      <c r="N494" s="9">
        <f>VLOOKUP($A494,'containers '!$A:$AA,14,FALSE)</f>
        <v>0</v>
      </c>
      <c r="O494" s="9">
        <f>VLOOKUP($A494,'containers '!$A:$AA,15,FALSE)</f>
        <v>100</v>
      </c>
      <c r="P494" s="9" t="str">
        <f>VLOOKUP($A494,'containers '!$A:$AA,16,FALSE)</f>
        <v>Onbekend</v>
      </c>
    </row>
    <row r="495" spans="1:16" x14ac:dyDescent="0.25">
      <c r="A495" s="9" t="s">
        <v>5376</v>
      </c>
      <c r="B495" s="9" t="str">
        <f>VLOOKUP(A495,'dump '!A:C,1,FALSE)</f>
        <v>GO101</v>
      </c>
      <c r="C495" s="9" t="str">
        <f>VLOOKUP(A495,'dump '!A:AF,2,FALSE)</f>
        <v>1211LZ1204</v>
      </c>
      <c r="D495" s="9">
        <f>VLOOKUP($A495,'dump '!$A:$AF,17,FALSE)</f>
        <v>52.221612999999998</v>
      </c>
      <c r="E495" s="9">
        <f>VLOOKUP($A495,'dump '!$A:$AF,18,FALSE)</f>
        <v>5.1761559999999998</v>
      </c>
      <c r="F495" s="9" t="str">
        <f>VLOOKUP(A495,'dump '!$A:$AF,11,FALSE)</f>
        <v>Kapelstraat</v>
      </c>
      <c r="G495" s="9" t="str">
        <f>VLOOKUP($A495,'dump '!$A:$AF,12,FALSE)</f>
        <v>12</v>
      </c>
      <c r="H495" s="9" t="str">
        <f>VLOOKUP($A495,'dump '!$A:$AF,13,FALSE)</f>
        <v>1211LZ</v>
      </c>
      <c r="I495" s="11" t="str">
        <f>VLOOKUP($A495,'dump '!$A:$AF,14,FALSE)</f>
        <v>Hilversum</v>
      </c>
      <c r="J495" s="9">
        <f>VLOOKUP($A495,'dump '!$A:$AF,15,FALSE)</f>
        <v>5</v>
      </c>
      <c r="K495" s="9" t="str">
        <f>VLOOKUP($A495,'dump '!$A:$AF,3,FALSE)</f>
        <v>GLAS</v>
      </c>
      <c r="L495" s="9" t="str">
        <f>VLOOKUP($A495,'dump '!$A:$AF,31,FALSE)</f>
        <v>3-haak</v>
      </c>
      <c r="M495" s="9" t="str">
        <f>VLOOKUP($A495,'containers '!$A:$AA,12,FALSE)</f>
        <v>Ondergronds</v>
      </c>
      <c r="N495" s="9">
        <f>VLOOKUP($A495,'containers '!$A:$AA,14,FALSE)</f>
        <v>0</v>
      </c>
      <c r="O495" s="9">
        <f>VLOOKUP($A495,'containers '!$A:$AA,15,FALSE)</f>
        <v>100</v>
      </c>
      <c r="P495" s="9" t="str">
        <f>VLOOKUP($A495,'containers '!$A:$AA,16,FALSE)</f>
        <v>Onbekend</v>
      </c>
    </row>
    <row r="496" spans="1:16" x14ac:dyDescent="0.25">
      <c r="A496" s="9" t="s">
        <v>5378</v>
      </c>
      <c r="B496" s="9" t="str">
        <f>VLOOKUP(A496,'dump '!A:C,1,FALSE)</f>
        <v>GO102</v>
      </c>
      <c r="C496" s="9" t="str">
        <f>VLOOKUP(A496,'dump '!A:AF,2,FALSE)</f>
        <v>1211LZ1205</v>
      </c>
      <c r="D496" s="9">
        <f>VLOOKUP($A496,'dump '!$A:$AF,17,FALSE)</f>
        <v>52.221612999999998</v>
      </c>
      <c r="E496" s="9">
        <f>VLOOKUP($A496,'dump '!$A:$AF,18,FALSE)</f>
        <v>5.1761559999999998</v>
      </c>
      <c r="F496" s="9" t="str">
        <f>VLOOKUP(A496,'dump '!$A:$AF,11,FALSE)</f>
        <v>Kapelstraat</v>
      </c>
      <c r="G496" s="9" t="str">
        <f>VLOOKUP($A496,'dump '!$A:$AF,12,FALSE)</f>
        <v>12</v>
      </c>
      <c r="H496" s="9" t="str">
        <f>VLOOKUP($A496,'dump '!$A:$AF,13,FALSE)</f>
        <v>1211LZ</v>
      </c>
      <c r="I496" s="11" t="str">
        <f>VLOOKUP($A496,'dump '!$A:$AF,14,FALSE)</f>
        <v>Hilversum</v>
      </c>
      <c r="J496" s="9">
        <f>VLOOKUP($A496,'dump '!$A:$AF,15,FALSE)</f>
        <v>5</v>
      </c>
      <c r="K496" s="9" t="str">
        <f>VLOOKUP($A496,'dump '!$A:$AF,3,FALSE)</f>
        <v>GLAS</v>
      </c>
      <c r="L496" s="9" t="str">
        <f>VLOOKUP($A496,'dump '!$A:$AF,31,FALSE)</f>
        <v>3-haak</v>
      </c>
      <c r="M496" s="9" t="str">
        <f>VLOOKUP($A496,'containers '!$A:$AA,12,FALSE)</f>
        <v>Ondergronds</v>
      </c>
      <c r="N496" s="9">
        <f>VLOOKUP($A496,'containers '!$A:$AA,14,FALSE)</f>
        <v>0</v>
      </c>
      <c r="O496" s="9">
        <f>VLOOKUP($A496,'containers '!$A:$AA,15,FALSE)</f>
        <v>100</v>
      </c>
      <c r="P496" s="9" t="str">
        <f>VLOOKUP($A496,'containers '!$A:$AA,16,FALSE)</f>
        <v>Onbekend</v>
      </c>
    </row>
    <row r="497" spans="1:16" x14ac:dyDescent="0.25">
      <c r="A497" s="9" t="s">
        <v>5380</v>
      </c>
      <c r="B497" s="9" t="str">
        <f>VLOOKUP(A497,'dump '!A:C,1,FALSE)</f>
        <v>GO104</v>
      </c>
      <c r="C497" s="9" t="str">
        <f>VLOOKUP(A497,'dump '!A:AF,2,FALSE)</f>
        <v>1211LZ1206</v>
      </c>
      <c r="D497" s="9">
        <f>VLOOKUP($A497,'dump '!$A:$AF,17,FALSE)</f>
        <v>52.221612999999998</v>
      </c>
      <c r="E497" s="9">
        <f>VLOOKUP($A497,'dump '!$A:$AF,18,FALSE)</f>
        <v>5.1761559999999998</v>
      </c>
      <c r="F497" s="9" t="str">
        <f>VLOOKUP(A497,'dump '!$A:$AF,11,FALSE)</f>
        <v>Kapelstraat</v>
      </c>
      <c r="G497" s="9" t="str">
        <f>VLOOKUP($A497,'dump '!$A:$AF,12,FALSE)</f>
        <v>12</v>
      </c>
      <c r="H497" s="9" t="str">
        <f>VLOOKUP($A497,'dump '!$A:$AF,13,FALSE)</f>
        <v>1211LZ</v>
      </c>
      <c r="I497" s="11" t="str">
        <f>VLOOKUP($A497,'dump '!$A:$AF,14,FALSE)</f>
        <v>Hilversum</v>
      </c>
      <c r="J497" s="9">
        <f>VLOOKUP($A497,'dump '!$A:$AF,15,FALSE)</f>
        <v>5</v>
      </c>
      <c r="K497" s="9" t="str">
        <f>VLOOKUP($A497,'dump '!$A:$AF,3,FALSE)</f>
        <v>GLAS</v>
      </c>
      <c r="L497" s="9" t="str">
        <f>VLOOKUP($A497,'dump '!$A:$AF,31,FALSE)</f>
        <v>3-haak</v>
      </c>
      <c r="M497" s="9" t="str">
        <f>VLOOKUP($A497,'containers '!$A:$AA,12,FALSE)</f>
        <v>Ondergronds</v>
      </c>
      <c r="N497" s="9">
        <f>VLOOKUP($A497,'containers '!$A:$AA,14,FALSE)</f>
        <v>0</v>
      </c>
      <c r="O497" s="9">
        <f>VLOOKUP($A497,'containers '!$A:$AA,15,FALSE)</f>
        <v>100</v>
      </c>
      <c r="P497" s="9" t="str">
        <f>VLOOKUP($A497,'containers '!$A:$AA,16,FALSE)</f>
        <v>Onbekend</v>
      </c>
    </row>
    <row r="498" spans="1:16" x14ac:dyDescent="0.25">
      <c r="A498" s="9" t="s">
        <v>5601</v>
      </c>
      <c r="B498" s="9" t="str">
        <f>VLOOKUP(A498,'dump '!A:C,1,FALSE)</f>
        <v>GO106</v>
      </c>
      <c r="C498" s="9" t="str">
        <f>VLOOKUP(A498,'dump '!A:AF,2,FALSE)</f>
        <v>1213CL7001</v>
      </c>
      <c r="D498" s="9">
        <f>VLOOKUP($A498,'dump '!$A:$AF,17,FALSE)</f>
        <v>52.215513000000001</v>
      </c>
      <c r="E498" s="9">
        <f>VLOOKUP($A498,'dump '!$A:$AF,18,FALSE)</f>
        <v>5.1742229999999996</v>
      </c>
      <c r="F498" s="9" t="str">
        <f>VLOOKUP(A498,'dump '!$A:$AF,11,FALSE)</f>
        <v>Gijsbrecht van Amstelstraat</v>
      </c>
      <c r="G498" s="9" t="str">
        <f>VLOOKUP($A498,'dump '!$A:$AF,12,FALSE)</f>
        <v>70</v>
      </c>
      <c r="H498" s="9" t="str">
        <f>VLOOKUP($A498,'dump '!$A:$AF,13,FALSE)</f>
        <v>1213CL</v>
      </c>
      <c r="I498" s="11" t="str">
        <f>VLOOKUP($A498,'dump '!$A:$AF,14,FALSE)</f>
        <v>Hilversum</v>
      </c>
      <c r="J498" s="9">
        <f>VLOOKUP($A498,'dump '!$A:$AF,15,FALSE)</f>
        <v>5</v>
      </c>
      <c r="K498" s="9" t="str">
        <f>VLOOKUP($A498,'dump '!$A:$AF,3,FALSE)</f>
        <v>GLAS</v>
      </c>
      <c r="L498" s="9" t="str">
        <f>VLOOKUP($A498,'dump '!$A:$AF,31,FALSE)</f>
        <v>3-haak</v>
      </c>
      <c r="M498" s="9" t="str">
        <f>VLOOKUP($A498,'containers '!$A:$AA,12,FALSE)</f>
        <v>Ondergronds</v>
      </c>
      <c r="N498" s="9">
        <f>VLOOKUP($A498,'containers '!$A:$AA,14,FALSE)</f>
        <v>0</v>
      </c>
      <c r="O498" s="9">
        <f>VLOOKUP($A498,'containers '!$A:$AA,15,FALSE)</f>
        <v>100</v>
      </c>
      <c r="P498" s="9" t="str">
        <f>VLOOKUP($A498,'containers '!$A:$AA,16,FALSE)</f>
        <v>Onbekend</v>
      </c>
    </row>
    <row r="499" spans="1:16" x14ac:dyDescent="0.25">
      <c r="A499" s="9" t="s">
        <v>5913</v>
      </c>
      <c r="B499" s="9" t="str">
        <f>VLOOKUP(A499,'dump '!A:C,1,FALSE)</f>
        <v>GO110</v>
      </c>
      <c r="C499" s="9" t="str">
        <f>VLOOKUP(A499,'dump '!A:AF,2,FALSE)</f>
        <v>1215EG1701</v>
      </c>
      <c r="D499" s="9">
        <f>VLOOKUP($A499,'dump '!$A:$AF,17,FALSE)</f>
        <v>52.214559999999999</v>
      </c>
      <c r="E499" s="9">
        <f>VLOOKUP($A499,'dump '!$A:$AF,18,FALSE)</f>
        <v>5.1560600000000001</v>
      </c>
      <c r="F499" s="9" t="str">
        <f>VLOOKUP(A499,'dump '!$A:$AF,11,FALSE)</f>
        <v>Van Hogendorplaan</v>
      </c>
      <c r="G499" s="9" t="str">
        <f>VLOOKUP($A499,'dump '!$A:$AF,12,FALSE)</f>
        <v>17</v>
      </c>
      <c r="H499" s="9" t="str">
        <f>VLOOKUP($A499,'dump '!$A:$AF,13,FALSE)</f>
        <v>1215EG</v>
      </c>
      <c r="I499" s="11" t="str">
        <f>VLOOKUP($A499,'dump '!$A:$AF,14,FALSE)</f>
        <v>Hilversum</v>
      </c>
      <c r="J499" s="9">
        <f>VLOOKUP($A499,'dump '!$A:$AF,15,FALSE)</f>
        <v>5</v>
      </c>
      <c r="K499" s="9" t="str">
        <f>VLOOKUP($A499,'dump '!$A:$AF,3,FALSE)</f>
        <v>GLAS</v>
      </c>
      <c r="L499" s="9" t="str">
        <f>VLOOKUP($A499,'dump '!$A:$AF,31,FALSE)</f>
        <v>3-haak</v>
      </c>
      <c r="M499" s="9" t="str">
        <f>VLOOKUP($A499,'containers '!$A:$AA,12,FALSE)</f>
        <v>Ondergronds</v>
      </c>
      <c r="N499" s="9">
        <f>VLOOKUP($A499,'containers '!$A:$AA,14,FALSE)</f>
        <v>0</v>
      </c>
      <c r="O499" s="9">
        <f>VLOOKUP($A499,'containers '!$A:$AA,15,FALSE)</f>
        <v>100</v>
      </c>
      <c r="P499" s="9" t="str">
        <f>VLOOKUP($A499,'containers '!$A:$AA,16,FALSE)</f>
        <v>Onbekend</v>
      </c>
    </row>
    <row r="500" spans="1:16" x14ac:dyDescent="0.25">
      <c r="A500" s="9" t="s">
        <v>5362</v>
      </c>
      <c r="B500" s="9" t="str">
        <f>VLOOKUP(A500,'dump '!A:C,1,FALSE)</f>
        <v>GO111</v>
      </c>
      <c r="C500" s="9" t="str">
        <f>VLOOKUP(A500,'dump '!A:AF,2,FALSE)</f>
        <v>1215EG1702</v>
      </c>
      <c r="D500" s="9">
        <f>VLOOKUP($A500,'dump '!$A:$AF,17,FALSE)</f>
        <v>52.214559999999999</v>
      </c>
      <c r="E500" s="9">
        <f>VLOOKUP($A500,'dump '!$A:$AF,18,FALSE)</f>
        <v>5.1560600000000001</v>
      </c>
      <c r="F500" s="9" t="str">
        <f>VLOOKUP(A500,'dump '!$A:$AF,11,FALSE)</f>
        <v>Van Hogendorplaan</v>
      </c>
      <c r="G500" s="9" t="str">
        <f>VLOOKUP($A500,'dump '!$A:$AF,12,FALSE)</f>
        <v>17</v>
      </c>
      <c r="H500" s="9" t="str">
        <f>VLOOKUP($A500,'dump '!$A:$AF,13,FALSE)</f>
        <v>1215EG</v>
      </c>
      <c r="I500" s="11" t="str">
        <f>VLOOKUP($A500,'dump '!$A:$AF,14,FALSE)</f>
        <v>Hilversum</v>
      </c>
      <c r="J500" s="9">
        <f>VLOOKUP($A500,'dump '!$A:$AF,15,FALSE)</f>
        <v>5</v>
      </c>
      <c r="K500" s="9" t="str">
        <f>VLOOKUP($A500,'dump '!$A:$AF,3,FALSE)</f>
        <v>GLAS</v>
      </c>
      <c r="L500" s="9" t="str">
        <f>VLOOKUP($A500,'dump '!$A:$AF,31,FALSE)</f>
        <v>3-haak</v>
      </c>
      <c r="M500" s="9" t="str">
        <f>VLOOKUP($A500,'containers '!$A:$AA,12,FALSE)</f>
        <v>Ondergronds</v>
      </c>
      <c r="N500" s="9">
        <f>VLOOKUP($A500,'containers '!$A:$AA,14,FALSE)</f>
        <v>0</v>
      </c>
      <c r="O500" s="9">
        <f>VLOOKUP($A500,'containers '!$A:$AA,15,FALSE)</f>
        <v>100</v>
      </c>
      <c r="P500" s="9" t="str">
        <f>VLOOKUP($A500,'containers '!$A:$AA,16,FALSE)</f>
        <v>Onbekend</v>
      </c>
    </row>
    <row r="501" spans="1:16" x14ac:dyDescent="0.25">
      <c r="A501" s="9" t="s">
        <v>5367</v>
      </c>
      <c r="B501" s="9" t="str">
        <f>VLOOKUP(A501,'dump '!A:C,1,FALSE)</f>
        <v>GO112</v>
      </c>
      <c r="C501" s="9" t="str">
        <f>VLOOKUP(A501,'dump '!A:AF,2,FALSE)</f>
        <v>1215EG1703</v>
      </c>
      <c r="D501" s="9">
        <f>VLOOKUP($A501,'dump '!$A:$AF,17,FALSE)</f>
        <v>52.214559999999999</v>
      </c>
      <c r="E501" s="9">
        <f>VLOOKUP($A501,'dump '!$A:$AF,18,FALSE)</f>
        <v>5.1560600000000001</v>
      </c>
      <c r="F501" s="9" t="str">
        <f>VLOOKUP(A501,'dump '!$A:$AF,11,FALSE)</f>
        <v>Van Hogendorplaan</v>
      </c>
      <c r="G501" s="9" t="str">
        <f>VLOOKUP($A501,'dump '!$A:$AF,12,FALSE)</f>
        <v>17</v>
      </c>
      <c r="H501" s="9" t="str">
        <f>VLOOKUP($A501,'dump '!$A:$AF,13,FALSE)</f>
        <v>1215EG</v>
      </c>
      <c r="I501" s="11" t="str">
        <f>VLOOKUP($A501,'dump '!$A:$AF,14,FALSE)</f>
        <v>Hilversum</v>
      </c>
      <c r="J501" s="9">
        <f>VLOOKUP($A501,'dump '!$A:$AF,15,FALSE)</f>
        <v>5</v>
      </c>
      <c r="K501" s="9" t="str">
        <f>VLOOKUP($A501,'dump '!$A:$AF,3,FALSE)</f>
        <v>GLAS</v>
      </c>
      <c r="L501" s="9" t="str">
        <f>VLOOKUP($A501,'dump '!$A:$AF,31,FALSE)</f>
        <v>3-haak</v>
      </c>
      <c r="M501" s="9" t="str">
        <f>VLOOKUP($A501,'containers '!$A:$AA,12,FALSE)</f>
        <v>Ondergronds</v>
      </c>
      <c r="N501" s="9">
        <f>VLOOKUP($A501,'containers '!$A:$AA,14,FALSE)</f>
        <v>0</v>
      </c>
      <c r="O501" s="9">
        <f>VLOOKUP($A501,'containers '!$A:$AA,15,FALSE)</f>
        <v>100</v>
      </c>
      <c r="P501" s="9" t="str">
        <f>VLOOKUP($A501,'containers '!$A:$AA,16,FALSE)</f>
        <v>Onbekend</v>
      </c>
    </row>
    <row r="502" spans="1:16" x14ac:dyDescent="0.25">
      <c r="A502" s="9" t="s">
        <v>5915</v>
      </c>
      <c r="B502" s="9" t="str">
        <f>VLOOKUP(A502,'dump '!A:C,1,FALSE)</f>
        <v>GO113</v>
      </c>
      <c r="C502" s="9" t="str">
        <f>VLOOKUP(A502,'dump '!A:AF,2,FALSE)</f>
        <v>1215JX4601</v>
      </c>
      <c r="D502" s="9">
        <f>VLOOKUP($A502,'dump '!$A:$AF,17,FALSE)</f>
        <v>52.220602</v>
      </c>
      <c r="E502" s="9">
        <f>VLOOKUP($A502,'dump '!$A:$AF,18,FALSE)</f>
        <v>5.1559679000000003</v>
      </c>
      <c r="F502" s="9" t="str">
        <f>VLOOKUP(A502,'dump '!$A:$AF,11,FALSE)</f>
        <v>Loosdrechtseweg</v>
      </c>
      <c r="G502" s="9" t="str">
        <f>VLOOKUP($A502,'dump '!$A:$AF,12,FALSE)</f>
        <v>46</v>
      </c>
      <c r="H502" s="9" t="str">
        <f>VLOOKUP($A502,'dump '!$A:$AF,13,FALSE)</f>
        <v>1215JX</v>
      </c>
      <c r="I502" s="11" t="str">
        <f>VLOOKUP($A502,'dump '!$A:$AF,14,FALSE)</f>
        <v>Hilversum</v>
      </c>
      <c r="J502" s="9">
        <f>VLOOKUP($A502,'dump '!$A:$AF,15,FALSE)</f>
        <v>5</v>
      </c>
      <c r="K502" s="9" t="str">
        <f>VLOOKUP($A502,'dump '!$A:$AF,3,FALSE)</f>
        <v>GLAS</v>
      </c>
      <c r="L502" s="9" t="str">
        <f>VLOOKUP($A502,'dump '!$A:$AF,31,FALSE)</f>
        <v>3-haak</v>
      </c>
      <c r="M502" s="9" t="str">
        <f>VLOOKUP($A502,'containers '!$A:$AA,12,FALSE)</f>
        <v>Ondergronds</v>
      </c>
      <c r="N502" s="9">
        <f>VLOOKUP($A502,'containers '!$A:$AA,14,FALSE)</f>
        <v>0</v>
      </c>
      <c r="O502" s="9">
        <f>VLOOKUP($A502,'containers '!$A:$AA,15,FALSE)</f>
        <v>100</v>
      </c>
      <c r="P502" s="9" t="str">
        <f>VLOOKUP($A502,'containers '!$A:$AA,16,FALSE)</f>
        <v>Onbekend</v>
      </c>
    </row>
    <row r="503" spans="1:16" x14ac:dyDescent="0.25">
      <c r="A503" s="9" t="s">
        <v>5344</v>
      </c>
      <c r="B503" s="9" t="str">
        <f>VLOOKUP(A503,'dump '!A:C,1,FALSE)</f>
        <v>GO114</v>
      </c>
      <c r="C503" s="9" t="str">
        <f>VLOOKUP(A503,'dump '!A:AF,2,FALSE)</f>
        <v>1215JX4602</v>
      </c>
      <c r="D503" s="9">
        <f>VLOOKUP($A503,'dump '!$A:$AF,17,FALSE)</f>
        <v>52.220602</v>
      </c>
      <c r="E503" s="9">
        <f>VLOOKUP($A503,'dump '!$A:$AF,18,FALSE)</f>
        <v>5.1559679000000003</v>
      </c>
      <c r="F503" s="9" t="str">
        <f>VLOOKUP(A503,'dump '!$A:$AF,11,FALSE)</f>
        <v>Loosdrechtseweg</v>
      </c>
      <c r="G503" s="9" t="str">
        <f>VLOOKUP($A503,'dump '!$A:$AF,12,FALSE)</f>
        <v>46</v>
      </c>
      <c r="H503" s="9" t="str">
        <f>VLOOKUP($A503,'dump '!$A:$AF,13,FALSE)</f>
        <v>1215JX</v>
      </c>
      <c r="I503" s="11" t="str">
        <f>VLOOKUP($A503,'dump '!$A:$AF,14,FALSE)</f>
        <v>Hilversum</v>
      </c>
      <c r="J503" s="9">
        <f>VLOOKUP($A503,'dump '!$A:$AF,15,FALSE)</f>
        <v>5</v>
      </c>
      <c r="K503" s="9" t="str">
        <f>VLOOKUP($A503,'dump '!$A:$AF,3,FALSE)</f>
        <v>GLAS</v>
      </c>
      <c r="L503" s="9" t="str">
        <f>VLOOKUP($A503,'dump '!$A:$AF,31,FALSE)</f>
        <v>3-haak</v>
      </c>
      <c r="M503" s="9" t="str">
        <f>VLOOKUP($A503,'containers '!$A:$AA,12,FALSE)</f>
        <v>Ondergronds</v>
      </c>
      <c r="N503" s="9">
        <f>VLOOKUP($A503,'containers '!$A:$AA,14,FALSE)</f>
        <v>0</v>
      </c>
      <c r="O503" s="9">
        <f>VLOOKUP($A503,'containers '!$A:$AA,15,FALSE)</f>
        <v>100</v>
      </c>
      <c r="P503" s="9" t="str">
        <f>VLOOKUP($A503,'containers '!$A:$AA,16,FALSE)</f>
        <v>Onbekend</v>
      </c>
    </row>
    <row r="504" spans="1:16" x14ac:dyDescent="0.25">
      <c r="A504" s="9" t="s">
        <v>5334</v>
      </c>
      <c r="B504" s="9" t="str">
        <f>VLOOKUP(A504,'dump '!A:C,1,FALSE)</f>
        <v>GO115</v>
      </c>
      <c r="C504" s="9" t="str">
        <f>VLOOKUP(A504,'dump '!A:AF,2,FALSE)</f>
        <v>1216JJ11402</v>
      </c>
      <c r="D504" s="9">
        <f>VLOOKUP($A504,'dump '!$A:$AF,17,FALSE)</f>
        <v>52.215850000000003</v>
      </c>
      <c r="E504" s="9">
        <f>VLOOKUP($A504,'dump '!$A:$AF,18,FALSE)</f>
        <v>5.1425400000000003</v>
      </c>
      <c r="F504" s="9" t="str">
        <f>VLOOKUP(A504,'dump '!$A:$AF,11,FALSE)</f>
        <v>Kapittelweg</v>
      </c>
      <c r="G504" s="9" t="str">
        <f>VLOOKUP($A504,'dump '!$A:$AF,12,FALSE)</f>
        <v>114</v>
      </c>
      <c r="H504" s="9" t="str">
        <f>VLOOKUP($A504,'dump '!$A:$AF,13,FALSE)</f>
        <v>1216JJ</v>
      </c>
      <c r="I504" s="11" t="str">
        <f>VLOOKUP($A504,'dump '!$A:$AF,14,FALSE)</f>
        <v>Hilversum</v>
      </c>
      <c r="J504" s="9">
        <f>VLOOKUP($A504,'dump '!$A:$AF,15,FALSE)</f>
        <v>5</v>
      </c>
      <c r="K504" s="9" t="str">
        <f>VLOOKUP($A504,'dump '!$A:$AF,3,FALSE)</f>
        <v>GLAS</v>
      </c>
      <c r="L504" s="9" t="str">
        <f>VLOOKUP($A504,'dump '!$A:$AF,31,FALSE)</f>
        <v>3-haak</v>
      </c>
      <c r="M504" s="9" t="str">
        <f>VLOOKUP($A504,'containers '!$A:$AA,12,FALSE)</f>
        <v>Ondergronds</v>
      </c>
      <c r="N504" s="9">
        <f>VLOOKUP($A504,'containers '!$A:$AA,14,FALSE)</f>
        <v>0</v>
      </c>
      <c r="O504" s="9">
        <f>VLOOKUP($A504,'containers '!$A:$AA,15,FALSE)</f>
        <v>100</v>
      </c>
      <c r="P504" s="9" t="str">
        <f>VLOOKUP($A504,'containers '!$A:$AA,16,FALSE)</f>
        <v>Onbekend</v>
      </c>
    </row>
    <row r="505" spans="1:16" x14ac:dyDescent="0.25">
      <c r="A505" s="9" t="s">
        <v>5336</v>
      </c>
      <c r="B505" s="9" t="str">
        <f>VLOOKUP(A505,'dump '!A:C,1,FALSE)</f>
        <v>GO116</v>
      </c>
      <c r="C505" s="9" t="str">
        <f>VLOOKUP(A505,'dump '!A:AF,2,FALSE)</f>
        <v>1216JJ11403</v>
      </c>
      <c r="D505" s="9">
        <f>VLOOKUP($A505,'dump '!$A:$AF,17,FALSE)</f>
        <v>52.215850000000003</v>
      </c>
      <c r="E505" s="9">
        <f>VLOOKUP($A505,'dump '!$A:$AF,18,FALSE)</f>
        <v>5.1425409999999996</v>
      </c>
      <c r="F505" s="9" t="str">
        <f>VLOOKUP(A505,'dump '!$A:$AF,11,FALSE)</f>
        <v>Kapittelweg</v>
      </c>
      <c r="G505" s="9" t="str">
        <f>VLOOKUP($A505,'dump '!$A:$AF,12,FALSE)</f>
        <v>114</v>
      </c>
      <c r="H505" s="9" t="str">
        <f>VLOOKUP($A505,'dump '!$A:$AF,13,FALSE)</f>
        <v>1216JJ</v>
      </c>
      <c r="I505" s="11" t="str">
        <f>VLOOKUP($A505,'dump '!$A:$AF,14,FALSE)</f>
        <v>Hilversum</v>
      </c>
      <c r="J505" s="9">
        <f>VLOOKUP($A505,'dump '!$A:$AF,15,FALSE)</f>
        <v>5</v>
      </c>
      <c r="K505" s="9" t="str">
        <f>VLOOKUP($A505,'dump '!$A:$AF,3,FALSE)</f>
        <v>GLAS</v>
      </c>
      <c r="L505" s="9" t="str">
        <f>VLOOKUP($A505,'dump '!$A:$AF,31,FALSE)</f>
        <v>3-haak</v>
      </c>
      <c r="M505" s="9" t="str">
        <f>VLOOKUP($A505,'containers '!$A:$AA,12,FALSE)</f>
        <v>Ondergronds</v>
      </c>
      <c r="N505" s="9">
        <f>VLOOKUP($A505,'containers '!$A:$AA,14,FALSE)</f>
        <v>0</v>
      </c>
      <c r="O505" s="9">
        <f>VLOOKUP($A505,'containers '!$A:$AA,15,FALSE)</f>
        <v>100</v>
      </c>
      <c r="P505" s="9" t="str">
        <f>VLOOKUP($A505,'containers '!$A:$AA,16,FALSE)</f>
        <v>Onbekend</v>
      </c>
    </row>
    <row r="506" spans="1:16" x14ac:dyDescent="0.25">
      <c r="A506" s="9" t="s">
        <v>5338</v>
      </c>
      <c r="B506" s="9" t="str">
        <f>VLOOKUP(A506,'dump '!A:C,1,FALSE)</f>
        <v>GO117</v>
      </c>
      <c r="C506" s="9" t="str">
        <f>VLOOKUP(A506,'dump '!A:AF,2,FALSE)</f>
        <v>1216JJ11404</v>
      </c>
      <c r="D506" s="9">
        <f>VLOOKUP($A506,'dump '!$A:$AF,17,FALSE)</f>
        <v>52.215850000000003</v>
      </c>
      <c r="E506" s="9">
        <f>VLOOKUP($A506,'dump '!$A:$AF,18,FALSE)</f>
        <v>5.1425409999999996</v>
      </c>
      <c r="F506" s="9" t="str">
        <f>VLOOKUP(A506,'dump '!$A:$AF,11,FALSE)</f>
        <v>Kapittelweg</v>
      </c>
      <c r="G506" s="9" t="str">
        <f>VLOOKUP($A506,'dump '!$A:$AF,12,FALSE)</f>
        <v>114</v>
      </c>
      <c r="H506" s="9" t="str">
        <f>VLOOKUP($A506,'dump '!$A:$AF,13,FALSE)</f>
        <v>1216JJ</v>
      </c>
      <c r="I506" s="11" t="str">
        <f>VLOOKUP($A506,'dump '!$A:$AF,14,FALSE)</f>
        <v>Hilversum</v>
      </c>
      <c r="J506" s="9">
        <f>VLOOKUP($A506,'dump '!$A:$AF,15,FALSE)</f>
        <v>5</v>
      </c>
      <c r="K506" s="9" t="str">
        <f>VLOOKUP($A506,'dump '!$A:$AF,3,FALSE)</f>
        <v>GLAS</v>
      </c>
      <c r="L506" s="9" t="str">
        <f>VLOOKUP($A506,'dump '!$A:$AF,31,FALSE)</f>
        <v>3-haak</v>
      </c>
      <c r="M506" s="9" t="str">
        <f>VLOOKUP($A506,'containers '!$A:$AA,12,FALSE)</f>
        <v>Ondergronds</v>
      </c>
      <c r="N506" s="9">
        <f>VLOOKUP($A506,'containers '!$A:$AA,14,FALSE)</f>
        <v>0</v>
      </c>
      <c r="O506" s="9">
        <f>VLOOKUP($A506,'containers '!$A:$AA,15,FALSE)</f>
        <v>100</v>
      </c>
      <c r="P506" s="9" t="str">
        <f>VLOOKUP($A506,'containers '!$A:$AA,16,FALSE)</f>
        <v>Onbekend</v>
      </c>
    </row>
    <row r="507" spans="1:16" x14ac:dyDescent="0.25">
      <c r="A507" s="9" t="s">
        <v>5299</v>
      </c>
      <c r="B507" s="9" t="str">
        <f>VLOOKUP(A507,'dump '!A:C,1,FALSE)</f>
        <v>GO126</v>
      </c>
      <c r="C507" s="9" t="str">
        <f>VLOOKUP(A507,'dump '!A:AF,2,FALSE)</f>
        <v>1241XZ704</v>
      </c>
      <c r="D507" s="9">
        <f>VLOOKUP($A507,'dump '!$A:$AF,17,FALSE)</f>
        <v>52.239687000000004</v>
      </c>
      <c r="E507" s="9">
        <f>VLOOKUP($A507,'dump '!$A:$AF,18,FALSE)</f>
        <v>5.1139609000000004</v>
      </c>
      <c r="F507" s="9" t="str">
        <f>VLOOKUP(A507,'dump '!$A:$AF,11,FALSE)</f>
        <v>Curtevenneweg</v>
      </c>
      <c r="G507" s="9" t="str">
        <f>VLOOKUP($A507,'dump '!$A:$AF,12,FALSE)</f>
        <v>7</v>
      </c>
      <c r="H507" s="9" t="str">
        <f>VLOOKUP($A507,'dump '!$A:$AF,13,FALSE)</f>
        <v>1241XZ</v>
      </c>
      <c r="I507" s="11" t="str">
        <f>VLOOKUP($A507,'dump '!$A:$AF,14,FALSE)</f>
        <v>Kortenhoef</v>
      </c>
      <c r="J507" s="9">
        <f>VLOOKUP($A507,'dump '!$A:$AF,15,FALSE)</f>
        <v>5</v>
      </c>
      <c r="K507" s="9" t="str">
        <f>VLOOKUP($A507,'dump '!$A:$AF,3,FALSE)</f>
        <v>GLAS</v>
      </c>
      <c r="L507" s="9" t="str">
        <f>VLOOKUP($A507,'dump '!$A:$AF,31,FALSE)</f>
        <v>3-haak</v>
      </c>
      <c r="M507" s="9" t="str">
        <f>VLOOKUP($A507,'containers '!$A:$AA,12,FALSE)</f>
        <v>Ondergronds</v>
      </c>
      <c r="N507" s="9">
        <f>VLOOKUP($A507,'containers '!$A:$AA,14,FALSE)</f>
        <v>0</v>
      </c>
      <c r="O507" s="9">
        <f>VLOOKUP($A507,'containers '!$A:$AA,15,FALSE)</f>
        <v>100</v>
      </c>
      <c r="P507" s="9" t="str">
        <f>VLOOKUP($A507,'containers '!$A:$AA,16,FALSE)</f>
        <v>Onbekend</v>
      </c>
    </row>
    <row r="508" spans="1:16" x14ac:dyDescent="0.25">
      <c r="A508" s="9" t="s">
        <v>5301</v>
      </c>
      <c r="B508" s="9" t="str">
        <f>VLOOKUP(A508,'dump '!A:C,1,FALSE)</f>
        <v>GO127</v>
      </c>
      <c r="C508" s="9" t="str">
        <f>VLOOKUP(A508,'dump '!A:AF,2,FALSE)</f>
        <v>1241XZ705</v>
      </c>
      <c r="D508" s="9">
        <f>VLOOKUP($A508,'dump '!$A:$AF,17,FALSE)</f>
        <v>52.239687000000004</v>
      </c>
      <c r="E508" s="9">
        <f>VLOOKUP($A508,'dump '!$A:$AF,18,FALSE)</f>
        <v>5.1139609000000004</v>
      </c>
      <c r="F508" s="9" t="str">
        <f>VLOOKUP(A508,'dump '!$A:$AF,11,FALSE)</f>
        <v>Curtevenneweg</v>
      </c>
      <c r="G508" s="9" t="str">
        <f>VLOOKUP($A508,'dump '!$A:$AF,12,FALSE)</f>
        <v>7</v>
      </c>
      <c r="H508" s="9" t="str">
        <f>VLOOKUP($A508,'dump '!$A:$AF,13,FALSE)</f>
        <v>1241XZ</v>
      </c>
      <c r="I508" s="11" t="str">
        <f>VLOOKUP($A508,'dump '!$A:$AF,14,FALSE)</f>
        <v>Kortenhoef</v>
      </c>
      <c r="J508" s="9">
        <f>VLOOKUP($A508,'dump '!$A:$AF,15,FALSE)</f>
        <v>5</v>
      </c>
      <c r="K508" s="9" t="str">
        <f>VLOOKUP($A508,'dump '!$A:$AF,3,FALSE)</f>
        <v>GLAS</v>
      </c>
      <c r="L508" s="9" t="str">
        <f>VLOOKUP($A508,'dump '!$A:$AF,31,FALSE)</f>
        <v>3-haak</v>
      </c>
      <c r="M508" s="9" t="str">
        <f>VLOOKUP($A508,'containers '!$A:$AA,12,FALSE)</f>
        <v>Ondergronds</v>
      </c>
      <c r="N508" s="9">
        <f>VLOOKUP($A508,'containers '!$A:$AA,14,FALSE)</f>
        <v>0</v>
      </c>
      <c r="O508" s="9">
        <f>VLOOKUP($A508,'containers '!$A:$AA,15,FALSE)</f>
        <v>100</v>
      </c>
      <c r="P508" s="9" t="str">
        <f>VLOOKUP($A508,'containers '!$A:$AA,16,FALSE)</f>
        <v>Onbekend</v>
      </c>
    </row>
    <row r="509" spans="1:16" x14ac:dyDescent="0.25">
      <c r="A509" s="9" t="s">
        <v>5303</v>
      </c>
      <c r="B509" s="9" t="str">
        <f>VLOOKUP(A509,'dump '!A:C,1,FALSE)</f>
        <v>GO128</v>
      </c>
      <c r="C509" s="9" t="str">
        <f>VLOOKUP(A509,'dump '!A:AF,2,FALSE)</f>
        <v>1241XZ706</v>
      </c>
      <c r="D509" s="9">
        <f>VLOOKUP($A509,'dump '!$A:$AF,17,FALSE)</f>
        <v>52.239687000000004</v>
      </c>
      <c r="E509" s="9">
        <f>VLOOKUP($A509,'dump '!$A:$AF,18,FALSE)</f>
        <v>5.1139609000000004</v>
      </c>
      <c r="F509" s="9" t="str">
        <f>VLOOKUP(A509,'dump '!$A:$AF,11,FALSE)</f>
        <v>Curtevenneweg</v>
      </c>
      <c r="G509" s="9" t="str">
        <f>VLOOKUP($A509,'dump '!$A:$AF,12,FALSE)</f>
        <v>7</v>
      </c>
      <c r="H509" s="9" t="str">
        <f>VLOOKUP($A509,'dump '!$A:$AF,13,FALSE)</f>
        <v>1241XZ</v>
      </c>
      <c r="I509" s="11" t="str">
        <f>VLOOKUP($A509,'dump '!$A:$AF,14,FALSE)</f>
        <v>Kortenhoef</v>
      </c>
      <c r="J509" s="9">
        <f>VLOOKUP($A509,'dump '!$A:$AF,15,FALSE)</f>
        <v>5</v>
      </c>
      <c r="K509" s="9" t="str">
        <f>VLOOKUP($A509,'dump '!$A:$AF,3,FALSE)</f>
        <v>GLAS</v>
      </c>
      <c r="L509" s="9" t="str">
        <f>VLOOKUP($A509,'dump '!$A:$AF,31,FALSE)</f>
        <v>3-haak</v>
      </c>
      <c r="M509" s="9" t="str">
        <f>VLOOKUP($A509,'containers '!$A:$AA,12,FALSE)</f>
        <v>Ondergronds</v>
      </c>
      <c r="N509" s="9">
        <f>VLOOKUP($A509,'containers '!$A:$AA,14,FALSE)</f>
        <v>0</v>
      </c>
      <c r="O509" s="9">
        <f>VLOOKUP($A509,'containers '!$A:$AA,15,FALSE)</f>
        <v>100</v>
      </c>
      <c r="P509" s="9" t="str">
        <f>VLOOKUP($A509,'containers '!$A:$AA,16,FALSE)</f>
        <v>Onbekend</v>
      </c>
    </row>
    <row r="510" spans="1:16" x14ac:dyDescent="0.25">
      <c r="A510" s="9" t="s">
        <v>5492</v>
      </c>
      <c r="B510" s="9" t="str">
        <f>VLOOKUP(A510,'dump '!A:C,1,FALSE)</f>
        <v>GO129</v>
      </c>
      <c r="C510" s="9" t="str">
        <f>VLOOKUP(A510,'dump '!A:AF,2,FALSE)</f>
        <v>1261XX403</v>
      </c>
      <c r="D510" s="9">
        <f>VLOOKUP($A510,'dump '!$A:$AF,17,FALSE)</f>
        <v>52.274503000000003</v>
      </c>
      <c r="E510" s="9">
        <f>VLOOKUP($A510,'dump '!$A:$AF,18,FALSE)</f>
        <v>5.242731</v>
      </c>
      <c r="F510" s="9" t="str">
        <f>VLOOKUP(A510,'dump '!$A:$AF,11,FALSE)</f>
        <v>Bergweg</v>
      </c>
      <c r="G510" s="9" t="str">
        <f>VLOOKUP($A510,'dump '!$A:$AF,12,FALSE)</f>
        <v>4</v>
      </c>
      <c r="H510" s="9" t="str">
        <f>VLOOKUP($A510,'dump '!$A:$AF,13,FALSE)</f>
        <v>1261XX</v>
      </c>
      <c r="I510" s="11" t="str">
        <f>VLOOKUP($A510,'dump '!$A:$AF,14,FALSE)</f>
        <v>Blaricum</v>
      </c>
      <c r="J510" s="9">
        <f>VLOOKUP($A510,'dump '!$A:$AF,15,FALSE)</f>
        <v>5</v>
      </c>
      <c r="K510" s="9" t="str">
        <f>VLOOKUP($A510,'dump '!$A:$AF,3,FALSE)</f>
        <v>GLAS</v>
      </c>
      <c r="L510" s="9" t="str">
        <f>VLOOKUP($A510,'dump '!$A:$AF,31,FALSE)</f>
        <v>3-haak</v>
      </c>
      <c r="M510" s="9" t="str">
        <f>VLOOKUP($A510,'containers '!$A:$AA,12,FALSE)</f>
        <v>Ondergronds</v>
      </c>
      <c r="N510" s="9">
        <f>VLOOKUP($A510,'containers '!$A:$AA,14,FALSE)</f>
        <v>0</v>
      </c>
      <c r="O510" s="9">
        <f>VLOOKUP($A510,'containers '!$A:$AA,15,FALSE)</f>
        <v>100</v>
      </c>
      <c r="P510" s="9" t="str">
        <f>VLOOKUP($A510,'containers '!$A:$AA,16,FALSE)</f>
        <v>Onbekend</v>
      </c>
    </row>
    <row r="511" spans="1:16" x14ac:dyDescent="0.25">
      <c r="A511" s="9" t="s">
        <v>5497</v>
      </c>
      <c r="B511" s="9" t="str">
        <f>VLOOKUP(A511,'dump '!A:C,1,FALSE)</f>
        <v>GO130</v>
      </c>
      <c r="C511" s="9" t="str">
        <f>VLOOKUP(A511,'dump '!A:AF,2,FALSE)</f>
        <v>1261XX404</v>
      </c>
      <c r="D511" s="9">
        <f>VLOOKUP($A511,'dump '!$A:$AF,17,FALSE)</f>
        <v>52.274503000000003</v>
      </c>
      <c r="E511" s="9">
        <f>VLOOKUP($A511,'dump '!$A:$AF,18,FALSE)</f>
        <v>5.242731</v>
      </c>
      <c r="F511" s="9" t="str">
        <f>VLOOKUP(A511,'dump '!$A:$AF,11,FALSE)</f>
        <v>Bergweg</v>
      </c>
      <c r="G511" s="9" t="str">
        <f>VLOOKUP($A511,'dump '!$A:$AF,12,FALSE)</f>
        <v>4</v>
      </c>
      <c r="H511" s="9" t="str">
        <f>VLOOKUP($A511,'dump '!$A:$AF,13,FALSE)</f>
        <v>1261XX</v>
      </c>
      <c r="I511" s="11" t="str">
        <f>VLOOKUP($A511,'dump '!$A:$AF,14,FALSE)</f>
        <v>Blaricum</v>
      </c>
      <c r="J511" s="9">
        <f>VLOOKUP($A511,'dump '!$A:$AF,15,FALSE)</f>
        <v>5</v>
      </c>
      <c r="K511" s="9" t="str">
        <f>VLOOKUP($A511,'dump '!$A:$AF,3,FALSE)</f>
        <v>GLAS</v>
      </c>
      <c r="L511" s="9" t="str">
        <f>VLOOKUP($A511,'dump '!$A:$AF,31,FALSE)</f>
        <v>3-haak</v>
      </c>
      <c r="M511" s="9" t="str">
        <f>VLOOKUP($A511,'containers '!$A:$AA,12,FALSE)</f>
        <v>Ondergronds</v>
      </c>
      <c r="N511" s="9">
        <f>VLOOKUP($A511,'containers '!$A:$AA,14,FALSE)</f>
        <v>0</v>
      </c>
      <c r="O511" s="9">
        <f>VLOOKUP($A511,'containers '!$A:$AA,15,FALSE)</f>
        <v>100</v>
      </c>
      <c r="P511" s="9" t="str">
        <f>VLOOKUP($A511,'containers '!$A:$AA,16,FALSE)</f>
        <v>Onbekend</v>
      </c>
    </row>
    <row r="512" spans="1:16" x14ac:dyDescent="0.25">
      <c r="A512" s="9" t="s">
        <v>5605</v>
      </c>
      <c r="B512" s="9" t="str">
        <f>VLOOKUP(A512,'dump '!A:C,1,FALSE)</f>
        <v>GO131</v>
      </c>
      <c r="C512" s="9" t="str">
        <f>VLOOKUP(A512,'dump '!A:AF,2,FALSE)</f>
        <v>1218GW401</v>
      </c>
      <c r="D512" s="9">
        <f>VLOOKUP($A512,'dump '!$A:$AF,17,FALSE)</f>
        <v>52.271410000000003</v>
      </c>
      <c r="E512" s="9">
        <f>VLOOKUP($A512,'dump '!$A:$AF,18,FALSE)</f>
        <v>5.1385909999999999</v>
      </c>
      <c r="F512" s="9" t="str">
        <f>VLOOKUP(A512,'dump '!$A:$AF,11,FALSE)</f>
        <v>Zuidermeent</v>
      </c>
      <c r="G512" s="9" t="str">
        <f>VLOOKUP($A512,'dump '!$A:$AF,12,FALSE)</f>
        <v>4</v>
      </c>
      <c r="H512" s="9" t="str">
        <f>VLOOKUP($A512,'dump '!$A:$AF,13,FALSE)</f>
        <v>1218GW</v>
      </c>
      <c r="I512" s="11" t="str">
        <f>VLOOKUP($A512,'dump '!$A:$AF,14,FALSE)</f>
        <v>Hilversum</v>
      </c>
      <c r="J512" s="9">
        <f>VLOOKUP($A512,'dump '!$A:$AF,15,FALSE)</f>
        <v>5</v>
      </c>
      <c r="K512" s="9" t="str">
        <f>VLOOKUP($A512,'dump '!$A:$AF,3,FALSE)</f>
        <v>GLAS</v>
      </c>
      <c r="L512" s="9" t="str">
        <f>VLOOKUP($A512,'dump '!$A:$AF,31,FALSE)</f>
        <v>3-haak</v>
      </c>
      <c r="M512" s="9" t="str">
        <f>VLOOKUP($A512,'containers '!$A:$AA,12,FALSE)</f>
        <v>Ondergronds</v>
      </c>
      <c r="N512" s="9">
        <f>VLOOKUP($A512,'containers '!$A:$AA,14,FALSE)</f>
        <v>0</v>
      </c>
      <c r="O512" s="9">
        <f>VLOOKUP($A512,'containers '!$A:$AA,15,FALSE)</f>
        <v>100</v>
      </c>
      <c r="P512" s="9" t="str">
        <f>VLOOKUP($A512,'containers '!$A:$AA,16,FALSE)</f>
        <v>Onbekend</v>
      </c>
    </row>
    <row r="513" spans="1:16" x14ac:dyDescent="0.25">
      <c r="A513" s="9" t="s">
        <v>5608</v>
      </c>
      <c r="B513" s="9" t="str">
        <f>VLOOKUP(A513,'dump '!A:C,1,FALSE)</f>
        <v>GO132</v>
      </c>
      <c r="C513" s="9" t="str">
        <f>VLOOKUP(A513,'dump '!A:AF,2,FALSE)</f>
        <v>1218GW402</v>
      </c>
      <c r="D513" s="9">
        <f>VLOOKUP($A513,'dump '!$A:$AF,17,FALSE)</f>
        <v>52.271410000000003</v>
      </c>
      <c r="E513" s="9">
        <f>VLOOKUP($A513,'dump '!$A:$AF,18,FALSE)</f>
        <v>5.1385909999999999</v>
      </c>
      <c r="F513" s="9" t="str">
        <f>VLOOKUP(A513,'dump '!$A:$AF,11,FALSE)</f>
        <v>Zuidermeent</v>
      </c>
      <c r="G513" s="9" t="str">
        <f>VLOOKUP($A513,'dump '!$A:$AF,12,FALSE)</f>
        <v>4</v>
      </c>
      <c r="H513" s="9" t="str">
        <f>VLOOKUP($A513,'dump '!$A:$AF,13,FALSE)</f>
        <v>1218GW</v>
      </c>
      <c r="I513" s="11" t="str">
        <f>VLOOKUP($A513,'dump '!$A:$AF,14,FALSE)</f>
        <v>Hilversum</v>
      </c>
      <c r="J513" s="9">
        <f>VLOOKUP($A513,'dump '!$A:$AF,15,FALSE)</f>
        <v>5</v>
      </c>
      <c r="K513" s="9" t="str">
        <f>VLOOKUP($A513,'dump '!$A:$AF,3,FALSE)</f>
        <v>GLAS</v>
      </c>
      <c r="L513" s="9" t="str">
        <f>VLOOKUP($A513,'dump '!$A:$AF,31,FALSE)</f>
        <v>3-haak</v>
      </c>
      <c r="M513" s="9" t="str">
        <f>VLOOKUP($A513,'containers '!$A:$AA,12,FALSE)</f>
        <v>Ondergronds</v>
      </c>
      <c r="N513" s="9">
        <f>VLOOKUP($A513,'containers '!$A:$AA,14,FALSE)</f>
        <v>0</v>
      </c>
      <c r="O513" s="9">
        <f>VLOOKUP($A513,'containers '!$A:$AA,15,FALSE)</f>
        <v>100</v>
      </c>
      <c r="P513" s="9" t="str">
        <f>VLOOKUP($A513,'containers '!$A:$AA,16,FALSE)</f>
        <v>Onbekend</v>
      </c>
    </row>
    <row r="514" spans="1:16" x14ac:dyDescent="0.25">
      <c r="A514" s="9" t="s">
        <v>5610</v>
      </c>
      <c r="B514" s="9" t="str">
        <f>VLOOKUP(A514,'dump '!A:C,1,FALSE)</f>
        <v>GO136</v>
      </c>
      <c r="C514" s="9" t="str">
        <f>VLOOKUP(A514,'dump '!A:AF,2,FALSE)</f>
        <v>1223ME301</v>
      </c>
      <c r="D514" s="9">
        <f>VLOOKUP($A514,'dump '!$A:$AF,17,FALSE)</f>
        <v>52.22363</v>
      </c>
      <c r="E514" s="9">
        <f>VLOOKUP($A514,'dump '!$A:$AF,18,FALSE)</f>
        <v>5.2030269999999996</v>
      </c>
      <c r="F514" s="9" t="str">
        <f>VLOOKUP(A514,'dump '!$A:$AF,11,FALSE)</f>
        <v>Rogier van Otterloostraat</v>
      </c>
      <c r="G514" s="9" t="str">
        <f>VLOOKUP($A514,'dump '!$A:$AF,12,FALSE)</f>
        <v>3</v>
      </c>
      <c r="H514" s="9" t="str">
        <f>VLOOKUP($A514,'dump '!$A:$AF,13,FALSE)</f>
        <v>1223ME</v>
      </c>
      <c r="I514" s="11" t="str">
        <f>VLOOKUP($A514,'dump '!$A:$AF,14,FALSE)</f>
        <v>Hilversum</v>
      </c>
      <c r="J514" s="9">
        <f>VLOOKUP($A514,'dump '!$A:$AF,15,FALSE)</f>
        <v>5</v>
      </c>
      <c r="K514" s="9" t="str">
        <f>VLOOKUP($A514,'dump '!$A:$AF,3,FALSE)</f>
        <v>GLAS</v>
      </c>
      <c r="L514" s="9" t="str">
        <f>VLOOKUP($A514,'dump '!$A:$AF,31,FALSE)</f>
        <v>3-haak</v>
      </c>
      <c r="M514" s="9" t="str">
        <f>VLOOKUP($A514,'containers '!$A:$AA,12,FALSE)</f>
        <v>Ondergronds</v>
      </c>
      <c r="N514" s="9">
        <f>VLOOKUP($A514,'containers '!$A:$AA,14,FALSE)</f>
        <v>0</v>
      </c>
      <c r="O514" s="9">
        <f>VLOOKUP($A514,'containers '!$A:$AA,15,FALSE)</f>
        <v>100</v>
      </c>
      <c r="P514" s="9" t="str">
        <f>VLOOKUP($A514,'containers '!$A:$AA,16,FALSE)</f>
        <v>Onbekend</v>
      </c>
    </row>
    <row r="515" spans="1:16" x14ac:dyDescent="0.25">
      <c r="A515" s="9" t="s">
        <v>5613</v>
      </c>
      <c r="B515" s="9" t="str">
        <f>VLOOKUP(A515,'dump '!A:C,1,FALSE)</f>
        <v>GO137</v>
      </c>
      <c r="C515" s="9" t="str">
        <f>VLOOKUP(A515,'dump '!A:AF,2,FALSE)</f>
        <v>1217AB101</v>
      </c>
      <c r="D515" s="9">
        <f>VLOOKUP($A515,'dump '!$A:$AF,17,FALSE)</f>
        <v>52.227474000000001</v>
      </c>
      <c r="E515" s="9">
        <f>VLOOKUP($A515,'dump '!$A:$AF,18,FALSE)</f>
        <v>5.1692020000000003</v>
      </c>
      <c r="F515" s="9" t="str">
        <f>VLOOKUP(A515,'dump '!$A:$AF,11,FALSE)</f>
        <v>Hoge Naarderweg</v>
      </c>
      <c r="G515" s="9" t="str">
        <f>VLOOKUP($A515,'dump '!$A:$AF,12,FALSE)</f>
        <v>1</v>
      </c>
      <c r="H515" s="9" t="str">
        <f>VLOOKUP($A515,'dump '!$A:$AF,13,FALSE)</f>
        <v>1217AB</v>
      </c>
      <c r="I515" s="11" t="str">
        <f>VLOOKUP($A515,'dump '!$A:$AF,14,FALSE)</f>
        <v>Hilversum</v>
      </c>
      <c r="J515" s="9">
        <f>VLOOKUP($A515,'dump '!$A:$AF,15,FALSE)</f>
        <v>5</v>
      </c>
      <c r="K515" s="9" t="str">
        <f>VLOOKUP($A515,'dump '!$A:$AF,3,FALSE)</f>
        <v>GLAS</v>
      </c>
      <c r="L515" s="9" t="str">
        <f>VLOOKUP($A515,'dump '!$A:$AF,31,FALSE)</f>
        <v>3-haak</v>
      </c>
      <c r="M515" s="9" t="str">
        <f>VLOOKUP($A515,'containers '!$A:$AA,12,FALSE)</f>
        <v>Ondergronds</v>
      </c>
      <c r="N515" s="9">
        <f>VLOOKUP($A515,'containers '!$A:$AA,14,FALSE)</f>
        <v>0</v>
      </c>
      <c r="O515" s="9">
        <f>VLOOKUP($A515,'containers '!$A:$AA,15,FALSE)</f>
        <v>100</v>
      </c>
      <c r="P515" s="9" t="str">
        <f>VLOOKUP($A515,'containers '!$A:$AA,16,FALSE)</f>
        <v>Onbekend</v>
      </c>
    </row>
    <row r="516" spans="1:16" x14ac:dyDescent="0.25">
      <c r="A516" s="9" t="s">
        <v>5394</v>
      </c>
      <c r="B516" s="9" t="str">
        <f>VLOOKUP(A516,'dump '!A:C,1,FALSE)</f>
        <v>GO138</v>
      </c>
      <c r="C516" s="9" t="str">
        <f>VLOOKUP(A516,'dump '!A:AF,2,FALSE)</f>
        <v>1403AW27702</v>
      </c>
      <c r="D516" s="9">
        <f>VLOOKUP($A516,'dump '!$A:$AF,17,FALSE)</f>
        <v>52.271354000000002</v>
      </c>
      <c r="E516" s="9">
        <f>VLOOKUP($A516,'dump '!$A:$AF,18,FALSE)</f>
        <v>5.1873990000000001</v>
      </c>
      <c r="F516" s="9" t="str">
        <f>VLOOKUP(A516,'dump '!$A:$AF,11,FALSE)</f>
        <v>Lijsterlaan</v>
      </c>
      <c r="G516" s="9" t="str">
        <f>VLOOKUP($A516,'dump '!$A:$AF,12,FALSE)</f>
        <v>277</v>
      </c>
      <c r="H516" s="9" t="str">
        <f>VLOOKUP($A516,'dump '!$A:$AF,13,FALSE)</f>
        <v>1403AW</v>
      </c>
      <c r="I516" s="11" t="str">
        <f>VLOOKUP($A516,'dump '!$A:$AF,14,FALSE)</f>
        <v>Bussum</v>
      </c>
      <c r="J516" s="9">
        <f>VLOOKUP($A516,'dump '!$A:$AF,15,FALSE)</f>
        <v>5</v>
      </c>
      <c r="K516" s="9" t="str">
        <f>VLOOKUP($A516,'dump '!$A:$AF,3,FALSE)</f>
        <v>GLAS</v>
      </c>
      <c r="L516" s="9" t="str">
        <f>VLOOKUP($A516,'dump '!$A:$AF,31,FALSE)</f>
        <v>3-haak</v>
      </c>
      <c r="M516" s="9" t="str">
        <f>VLOOKUP($A516,'containers '!$A:$AA,12,FALSE)</f>
        <v>Ondergronds</v>
      </c>
      <c r="N516" s="9">
        <f>VLOOKUP($A516,'containers '!$A:$AA,14,FALSE)</f>
        <v>0</v>
      </c>
      <c r="O516" s="9">
        <f>VLOOKUP($A516,'containers '!$A:$AA,15,FALSE)</f>
        <v>100</v>
      </c>
      <c r="P516" s="9" t="str">
        <f>VLOOKUP($A516,'containers '!$A:$AA,16,FALSE)</f>
        <v>Onbekend</v>
      </c>
    </row>
    <row r="517" spans="1:16" x14ac:dyDescent="0.25">
      <c r="A517" s="9" t="s">
        <v>6028</v>
      </c>
      <c r="B517" s="9" t="str">
        <f>VLOOKUP(A517,'dump '!A:C,1,FALSE)</f>
        <v>GO139</v>
      </c>
      <c r="C517" s="9" t="str">
        <f>VLOOKUP(A517,'dump '!A:AF,2,FALSE)</f>
        <v>1383CC201</v>
      </c>
      <c r="D517" s="9">
        <f>VLOOKUP($A517,'dump '!$A:$AF,17,FALSE)</f>
        <v>52.298344415661198</v>
      </c>
      <c r="E517" s="9">
        <f>VLOOKUP($A517,'dump '!$A:$AF,18,FALSE)</f>
        <v>5.0431307964073904</v>
      </c>
      <c r="F517" s="9" t="str">
        <f>VLOOKUP(A517,'dump '!$A:$AF,11,FALSE)</f>
        <v>G.J.Wiefferingdreef</v>
      </c>
      <c r="G517" s="9" t="str">
        <f>VLOOKUP($A517,'dump '!$A:$AF,12,FALSE)</f>
        <v>2</v>
      </c>
      <c r="H517" s="9" t="str">
        <f>VLOOKUP($A517,'dump '!$A:$AF,13,FALSE)</f>
        <v>1383CC</v>
      </c>
      <c r="I517" s="11" t="str">
        <f>VLOOKUP($A517,'dump '!$A:$AF,14,FALSE)</f>
        <v>Weesp</v>
      </c>
      <c r="J517" s="9">
        <f>VLOOKUP($A517,'dump '!$A:$AF,15,FALSE)</f>
        <v>5</v>
      </c>
      <c r="K517" s="9" t="str">
        <f>VLOOKUP($A517,'dump '!$A:$AF,3,FALSE)</f>
        <v>GLAS</v>
      </c>
      <c r="L517" s="9" t="str">
        <f>VLOOKUP($A517,'dump '!$A:$AF,31,FALSE)</f>
        <v>3-haak</v>
      </c>
      <c r="M517" s="9" t="str">
        <f>VLOOKUP($A517,'containers '!$A:$AA,12,FALSE)</f>
        <v>Ondergronds</v>
      </c>
      <c r="N517" s="9">
        <f>VLOOKUP($A517,'containers '!$A:$AA,14,FALSE)</f>
        <v>0</v>
      </c>
      <c r="O517" s="9">
        <f>VLOOKUP($A517,'containers '!$A:$AA,15,FALSE)</f>
        <v>100</v>
      </c>
      <c r="P517" s="9" t="str">
        <f>VLOOKUP($A517,'containers '!$A:$AA,16,FALSE)</f>
        <v>Onbekend</v>
      </c>
    </row>
    <row r="518" spans="1:16" x14ac:dyDescent="0.25">
      <c r="A518" s="9" t="s">
        <v>5278</v>
      </c>
      <c r="B518" s="9" t="str">
        <f>VLOOKUP(A518,'dump '!A:C,1,FALSE)</f>
        <v>GO140</v>
      </c>
      <c r="C518" s="9" t="str">
        <f>VLOOKUP(A518,'dump '!A:AF,2,FALSE)</f>
        <v>1221CX1203</v>
      </c>
      <c r="D518" s="9">
        <f>VLOOKUP($A518,'dump '!$A:$AF,17,FALSE)</f>
        <v>52.227707000000002</v>
      </c>
      <c r="E518" s="9">
        <f>VLOOKUP($A518,'dump '!$A:$AF,18,FALSE)</f>
        <v>5.1840310000000001</v>
      </c>
      <c r="F518" s="9" t="str">
        <f>VLOOKUP(A518,'dump '!$A:$AF,11,FALSE)</f>
        <v>Eemnesserweg</v>
      </c>
      <c r="G518" s="9" t="str">
        <f>VLOOKUP($A518,'dump '!$A:$AF,12,FALSE)</f>
        <v>12 A</v>
      </c>
      <c r="H518" s="9" t="str">
        <f>VLOOKUP($A518,'dump '!$A:$AF,13,FALSE)</f>
        <v>1221CX</v>
      </c>
      <c r="I518" s="11" t="str">
        <f>VLOOKUP($A518,'dump '!$A:$AF,14,FALSE)</f>
        <v>Hilversum</v>
      </c>
      <c r="J518" s="9">
        <f>VLOOKUP($A518,'dump '!$A:$AF,15,FALSE)</f>
        <v>5</v>
      </c>
      <c r="K518" s="9" t="str">
        <f>VLOOKUP($A518,'dump '!$A:$AF,3,FALSE)</f>
        <v>GLAS</v>
      </c>
      <c r="L518" s="9" t="str">
        <f>VLOOKUP($A518,'dump '!$A:$AF,31,FALSE)</f>
        <v>3-haak</v>
      </c>
      <c r="M518" s="9" t="str">
        <f>VLOOKUP($A518,'containers '!$A:$AA,12,FALSE)</f>
        <v>Ondergronds</v>
      </c>
      <c r="N518" s="9">
        <f>VLOOKUP($A518,'containers '!$A:$AA,14,FALSE)</f>
        <v>0</v>
      </c>
      <c r="O518" s="9">
        <f>VLOOKUP($A518,'containers '!$A:$AA,15,FALSE)</f>
        <v>100</v>
      </c>
      <c r="P518" s="9" t="str">
        <f>VLOOKUP($A518,'containers '!$A:$AA,16,FALSE)</f>
        <v>Onbekend</v>
      </c>
    </row>
    <row r="519" spans="1:16" x14ac:dyDescent="0.25">
      <c r="A519" s="9" t="s">
        <v>5618</v>
      </c>
      <c r="B519" s="9" t="str">
        <f>VLOOKUP(A519,'dump '!A:C,1,FALSE)</f>
        <v>GO141</v>
      </c>
      <c r="C519" s="9" t="str">
        <f>VLOOKUP(A519,'dump '!A:AF,2,FALSE)</f>
        <v>1218AP201</v>
      </c>
      <c r="D519" s="9">
        <f>VLOOKUP($A519,'dump '!$A:$AF,17,FALSE)</f>
        <v>52.273893999999999</v>
      </c>
      <c r="E519" s="9">
        <f>VLOOKUP($A519,'dump '!$A:$AF,18,FALSE)</f>
        <v>5.1376059999999999</v>
      </c>
      <c r="F519" s="9" t="str">
        <f>VLOOKUP(A519,'dump '!$A:$AF,11,FALSE)</f>
        <v>Varenmeent</v>
      </c>
      <c r="G519" s="9" t="str">
        <f>VLOOKUP($A519,'dump '!$A:$AF,12,FALSE)</f>
        <v>2</v>
      </c>
      <c r="H519" s="9" t="str">
        <f>VLOOKUP($A519,'dump '!$A:$AF,13,FALSE)</f>
        <v>1218AP</v>
      </c>
      <c r="I519" s="11" t="str">
        <f>VLOOKUP($A519,'dump '!$A:$AF,14,FALSE)</f>
        <v>Hilversum</v>
      </c>
      <c r="J519" s="9">
        <f>VLOOKUP($A519,'dump '!$A:$AF,15,FALSE)</f>
        <v>5</v>
      </c>
      <c r="K519" s="9" t="str">
        <f>VLOOKUP($A519,'dump '!$A:$AF,3,FALSE)</f>
        <v>GLAS</v>
      </c>
      <c r="L519" s="9" t="str">
        <f>VLOOKUP($A519,'dump '!$A:$AF,31,FALSE)</f>
        <v>3-haak</v>
      </c>
      <c r="M519" s="9" t="str">
        <f>VLOOKUP($A519,'containers '!$A:$AA,12,FALSE)</f>
        <v>Ondergronds</v>
      </c>
      <c r="N519" s="9">
        <f>VLOOKUP($A519,'containers '!$A:$AA,14,FALSE)</f>
        <v>0</v>
      </c>
      <c r="O519" s="9">
        <f>VLOOKUP($A519,'containers '!$A:$AA,15,FALSE)</f>
        <v>100</v>
      </c>
      <c r="P519" s="9" t="str">
        <f>VLOOKUP($A519,'containers '!$A:$AA,16,FALSE)</f>
        <v>Onbekend</v>
      </c>
    </row>
    <row r="520" spans="1:16" x14ac:dyDescent="0.25">
      <c r="A520" s="9" t="s">
        <v>5623</v>
      </c>
      <c r="B520" s="9" t="str">
        <f>VLOOKUP(A520,'dump '!A:C,1,FALSE)</f>
        <v>GO142</v>
      </c>
      <c r="C520" s="9" t="str">
        <f>VLOOKUP(A520,'dump '!A:AF,2,FALSE)</f>
        <v>1221MA43401</v>
      </c>
      <c r="D520" s="9">
        <f>VLOOKUP($A520,'dump '!$A:$AF,17,FALSE)</f>
        <v>52.222293999999998</v>
      </c>
      <c r="E520" s="9">
        <f>VLOOKUP($A520,'dump '!$A:$AF,18,FALSE)</f>
        <v>5.1927560000000001</v>
      </c>
      <c r="F520" s="9" t="str">
        <f>VLOOKUP(A520,'dump '!$A:$AF,11,FALSE)</f>
        <v>Liebergerweg</v>
      </c>
      <c r="G520" s="9" t="str">
        <f>VLOOKUP($A520,'dump '!$A:$AF,12,FALSE)</f>
        <v>434</v>
      </c>
      <c r="H520" s="9" t="str">
        <f>VLOOKUP($A520,'dump '!$A:$AF,13,FALSE)</f>
        <v>1221MA</v>
      </c>
      <c r="I520" s="11" t="str">
        <f>VLOOKUP($A520,'dump '!$A:$AF,14,FALSE)</f>
        <v>Hilversum</v>
      </c>
      <c r="J520" s="9">
        <f>VLOOKUP($A520,'dump '!$A:$AF,15,FALSE)</f>
        <v>5</v>
      </c>
      <c r="K520" s="9" t="str">
        <f>VLOOKUP($A520,'dump '!$A:$AF,3,FALSE)</f>
        <v>GLAS</v>
      </c>
      <c r="L520" s="9" t="str">
        <f>VLOOKUP($A520,'dump '!$A:$AF,31,FALSE)</f>
        <v>3-haak</v>
      </c>
      <c r="M520" s="9" t="str">
        <f>VLOOKUP($A520,'containers '!$A:$AA,12,FALSE)</f>
        <v>Ondergronds</v>
      </c>
      <c r="N520" s="9">
        <f>VLOOKUP($A520,'containers '!$A:$AA,14,FALSE)</f>
        <v>0</v>
      </c>
      <c r="O520" s="9">
        <f>VLOOKUP($A520,'containers '!$A:$AA,15,FALSE)</f>
        <v>100</v>
      </c>
      <c r="P520" s="9" t="str">
        <f>VLOOKUP($A520,'containers '!$A:$AA,16,FALSE)</f>
        <v>Onbekend</v>
      </c>
    </row>
    <row r="521" spans="1:16" x14ac:dyDescent="0.25">
      <c r="A521" s="9" t="s">
        <v>5629</v>
      </c>
      <c r="B521" s="9" t="str">
        <f>VLOOKUP(A521,'dump '!A:C,1,FALSE)</f>
        <v>GO144</v>
      </c>
      <c r="C521" s="9" t="str">
        <f>VLOOKUP(A521,'dump '!A:AF,2,FALSE)</f>
        <v>1223JE15101</v>
      </c>
      <c r="D521" s="9">
        <f>VLOOKUP($A521,'dump '!$A:$AF,17,FALSE)</f>
        <v>52.228439000000002</v>
      </c>
      <c r="E521" s="9">
        <f>VLOOKUP($A521,'dump '!$A:$AF,18,FALSE)</f>
        <v>5.2005439999999998</v>
      </c>
      <c r="F521" s="9" t="str">
        <f>VLOOKUP(A521,'dump '!$A:$AF,11,FALSE)</f>
        <v>Kamerlingh Onnesweg</v>
      </c>
      <c r="G521" s="9" t="str">
        <f>VLOOKUP($A521,'dump '!$A:$AF,12,FALSE)</f>
        <v>151</v>
      </c>
      <c r="H521" s="9" t="str">
        <f>VLOOKUP($A521,'dump '!$A:$AF,13,FALSE)</f>
        <v>1223JE</v>
      </c>
      <c r="I521" s="11" t="str">
        <f>VLOOKUP($A521,'dump '!$A:$AF,14,FALSE)</f>
        <v>Hilversum</v>
      </c>
      <c r="J521" s="9">
        <f>VLOOKUP($A521,'dump '!$A:$AF,15,FALSE)</f>
        <v>5</v>
      </c>
      <c r="K521" s="9" t="str">
        <f>VLOOKUP($A521,'dump '!$A:$AF,3,FALSE)</f>
        <v>GLAS</v>
      </c>
      <c r="L521" s="9" t="str">
        <f>VLOOKUP($A521,'dump '!$A:$AF,31,FALSE)</f>
        <v>3-haak</v>
      </c>
      <c r="M521" s="9" t="str">
        <f>VLOOKUP($A521,'containers '!$A:$AA,12,FALSE)</f>
        <v>Ondergronds</v>
      </c>
      <c r="N521" s="9">
        <f>VLOOKUP($A521,'containers '!$A:$AA,14,FALSE)</f>
        <v>0</v>
      </c>
      <c r="O521" s="9">
        <f>VLOOKUP($A521,'containers '!$A:$AA,15,FALSE)</f>
        <v>100</v>
      </c>
      <c r="P521" s="9" t="str">
        <f>VLOOKUP($A521,'containers '!$A:$AA,16,FALSE)</f>
        <v>Onbekend</v>
      </c>
    </row>
    <row r="522" spans="1:16" x14ac:dyDescent="0.25">
      <c r="A522" s="9" t="s">
        <v>5712</v>
      </c>
      <c r="B522" s="9" t="str">
        <f>VLOOKUP(A522,'dump '!A:C,1,FALSE)</f>
        <v>GO146</v>
      </c>
      <c r="C522" s="9" t="str">
        <f>VLOOKUP(A522,'dump '!A:AF,2,FALSE)</f>
        <v>1241BS1901</v>
      </c>
      <c r="D522" s="9">
        <f>VLOOKUP($A522,'dump '!$A:$AF,17,FALSE)</f>
        <v>52.240901000000001</v>
      </c>
      <c r="E522" s="9">
        <f>VLOOKUP($A522,'dump '!$A:$AF,18,FALSE)</f>
        <v>5.1170450000000001</v>
      </c>
      <c r="F522" s="9" t="str">
        <f>VLOOKUP(A522,'dump '!$A:$AF,11,FALSE)</f>
        <v>Egidius Blocklaan</v>
      </c>
      <c r="G522" s="9" t="str">
        <f>VLOOKUP($A522,'dump '!$A:$AF,12,FALSE)</f>
        <v>19</v>
      </c>
      <c r="H522" s="9" t="str">
        <f>VLOOKUP($A522,'dump '!$A:$AF,13,FALSE)</f>
        <v>1241BS</v>
      </c>
      <c r="I522" s="11" t="str">
        <f>VLOOKUP($A522,'dump '!$A:$AF,14,FALSE)</f>
        <v>Kortenhoef</v>
      </c>
      <c r="J522" s="9">
        <f>VLOOKUP($A522,'dump '!$A:$AF,15,FALSE)</f>
        <v>5</v>
      </c>
      <c r="K522" s="9" t="str">
        <f>VLOOKUP($A522,'dump '!$A:$AF,3,FALSE)</f>
        <v>GLAS</v>
      </c>
      <c r="L522" s="9" t="str">
        <f>VLOOKUP($A522,'dump '!$A:$AF,31,FALSE)</f>
        <v>3-haak</v>
      </c>
      <c r="M522" s="9" t="str">
        <f>VLOOKUP($A522,'containers '!$A:$AA,12,FALSE)</f>
        <v>Ondergronds</v>
      </c>
      <c r="N522" s="9">
        <f>VLOOKUP($A522,'containers '!$A:$AA,14,FALSE)</f>
        <v>0</v>
      </c>
      <c r="O522" s="9">
        <f>VLOOKUP($A522,'containers '!$A:$AA,15,FALSE)</f>
        <v>100</v>
      </c>
      <c r="P522" s="9" t="str">
        <f>VLOOKUP($A522,'containers '!$A:$AA,16,FALSE)</f>
        <v>Onbekend</v>
      </c>
    </row>
    <row r="523" spans="1:16" x14ac:dyDescent="0.25">
      <c r="A523" s="9" t="s">
        <v>5219</v>
      </c>
      <c r="B523" s="9" t="str">
        <f>VLOOKUP(A523,'dump '!A:C,1,FALSE)</f>
        <v>GO148</v>
      </c>
      <c r="C523" s="9" t="str">
        <f>VLOOKUP(A523,'dump '!A:AF,2,FALSE)</f>
        <v>1383BH4902</v>
      </c>
      <c r="D523" s="9">
        <f>VLOOKUP($A523,'dump '!$A:$AF,17,FALSE)</f>
        <v>52.301127000000001</v>
      </c>
      <c r="E523" s="9">
        <f>VLOOKUP($A523,'dump '!$A:$AF,18,FALSE)</f>
        <v>5.0431568999999996</v>
      </c>
      <c r="F523" s="9" t="str">
        <f>VLOOKUP(A523,'dump '!$A:$AF,11,FALSE)</f>
        <v>Ravelijn</v>
      </c>
      <c r="G523" s="9" t="str">
        <f>VLOOKUP($A523,'dump '!$A:$AF,12,FALSE)</f>
        <v>49</v>
      </c>
      <c r="H523" s="9" t="str">
        <f>VLOOKUP($A523,'dump '!$A:$AF,13,FALSE)</f>
        <v>1383BH</v>
      </c>
      <c r="I523" s="11" t="str">
        <f>VLOOKUP($A523,'dump '!$A:$AF,14,FALSE)</f>
        <v>Weesp</v>
      </c>
      <c r="J523" s="9">
        <f>VLOOKUP($A523,'dump '!$A:$AF,15,FALSE)</f>
        <v>5</v>
      </c>
      <c r="K523" s="9" t="str">
        <f>VLOOKUP($A523,'dump '!$A:$AF,3,FALSE)</f>
        <v>GLAS</v>
      </c>
      <c r="L523" s="9" t="str">
        <f>VLOOKUP($A523,'dump '!$A:$AF,31,FALSE)</f>
        <v>3-haak</v>
      </c>
      <c r="M523" s="9" t="str">
        <f>VLOOKUP($A523,'containers '!$A:$AA,12,FALSE)</f>
        <v>Ondergronds</v>
      </c>
      <c r="N523" s="9">
        <f>VLOOKUP($A523,'containers '!$A:$AA,14,FALSE)</f>
        <v>0</v>
      </c>
      <c r="O523" s="9">
        <f>VLOOKUP($A523,'containers '!$A:$AA,15,FALSE)</f>
        <v>100</v>
      </c>
      <c r="P523" s="9" t="str">
        <f>VLOOKUP($A523,'containers '!$A:$AA,16,FALSE)</f>
        <v>Onbekend</v>
      </c>
    </row>
    <row r="524" spans="1:16" x14ac:dyDescent="0.25">
      <c r="A524" s="9" t="s">
        <v>5387</v>
      </c>
      <c r="B524" s="9" t="str">
        <f>VLOOKUP(A524,'dump '!A:C,1,FALSE)</f>
        <v>GO149</v>
      </c>
      <c r="C524" s="9" t="str">
        <f>VLOOKUP(A524,'dump '!A:AF,2,FALSE)</f>
        <v>1211BE4505</v>
      </c>
      <c r="D524" s="9">
        <f>VLOOKUP($A524,'dump '!$A:$AF,17,FALSE)</f>
        <v>52.226472999999999</v>
      </c>
      <c r="E524" s="9">
        <f>VLOOKUP($A524,'dump '!$A:$AF,18,FALSE)</f>
        <v>5.1733929999999999</v>
      </c>
      <c r="F524" s="9" t="str">
        <f>VLOOKUP(A524,'dump '!$A:$AF,11,FALSE)</f>
        <v>Noordse Bosje</v>
      </c>
      <c r="G524" s="9" t="str">
        <f>VLOOKUP($A524,'dump '!$A:$AF,12,FALSE)</f>
        <v>45B</v>
      </c>
      <c r="H524" s="9" t="str">
        <f>VLOOKUP($A524,'dump '!$A:$AF,13,FALSE)</f>
        <v>1211BE</v>
      </c>
      <c r="I524" s="11" t="str">
        <f>VLOOKUP($A524,'dump '!$A:$AF,14,FALSE)</f>
        <v>Hilversum</v>
      </c>
      <c r="J524" s="9">
        <f>VLOOKUP($A524,'dump '!$A:$AF,15,FALSE)</f>
        <v>5</v>
      </c>
      <c r="K524" s="9" t="str">
        <f>VLOOKUP($A524,'dump '!$A:$AF,3,FALSE)</f>
        <v>GLAS</v>
      </c>
      <c r="L524" s="9" t="str">
        <f>VLOOKUP($A524,'dump '!$A:$AF,31,FALSE)</f>
        <v>3-haak</v>
      </c>
      <c r="M524" s="9" t="str">
        <f>VLOOKUP($A524,'containers '!$A:$AA,12,FALSE)</f>
        <v>Ondergronds</v>
      </c>
      <c r="N524" s="9">
        <f>VLOOKUP($A524,'containers '!$A:$AA,14,FALSE)</f>
        <v>0</v>
      </c>
      <c r="O524" s="9">
        <f>VLOOKUP($A524,'containers '!$A:$AA,15,FALSE)</f>
        <v>100</v>
      </c>
      <c r="P524" s="9" t="str">
        <f>VLOOKUP($A524,'containers '!$A:$AA,16,FALSE)</f>
        <v>Onbekend</v>
      </c>
    </row>
    <row r="525" spans="1:16" x14ac:dyDescent="0.25">
      <c r="A525" s="9" t="s">
        <v>5290</v>
      </c>
      <c r="B525" s="9" t="str">
        <f>VLOOKUP(A525,'dump '!A:C,1,FALSE)</f>
        <v>GO150</v>
      </c>
      <c r="C525" s="9" t="str">
        <f>VLOOKUP(A525,'dump '!A:AF,2,FALSE)</f>
        <v>1231XK202</v>
      </c>
      <c r="D525" s="9">
        <f>VLOOKUP($A525,'dump '!$A:$AF,17,FALSE)</f>
        <v>52.199382999999997</v>
      </c>
      <c r="E525" s="9">
        <f>VLOOKUP($A525,'dump '!$A:$AF,18,FALSE)</f>
        <v>5.1407870000000004</v>
      </c>
      <c r="F525" s="9" t="str">
        <f>VLOOKUP(A525,'dump '!$A:$AF,11,FALSE)</f>
        <v>Prinses Marijkestraat</v>
      </c>
      <c r="G525" s="9" t="str">
        <f>VLOOKUP($A525,'dump '!$A:$AF,12,FALSE)</f>
        <v>2</v>
      </c>
      <c r="H525" s="9" t="str">
        <f>VLOOKUP($A525,'dump '!$A:$AF,13,FALSE)</f>
        <v>1231XK</v>
      </c>
      <c r="I525" s="11" t="str">
        <f>VLOOKUP($A525,'dump '!$A:$AF,14,FALSE)</f>
        <v>Loosdrecht</v>
      </c>
      <c r="J525" s="9">
        <f>VLOOKUP($A525,'dump '!$A:$AF,15,FALSE)</f>
        <v>5</v>
      </c>
      <c r="K525" s="9" t="str">
        <f>VLOOKUP($A525,'dump '!$A:$AF,3,FALSE)</f>
        <v>GLAS</v>
      </c>
      <c r="L525" s="9" t="str">
        <f>VLOOKUP($A525,'dump '!$A:$AF,31,FALSE)</f>
        <v>3-haak</v>
      </c>
      <c r="M525" s="9" t="str">
        <f>VLOOKUP($A525,'containers '!$A:$AA,12,FALSE)</f>
        <v>Ondergronds</v>
      </c>
      <c r="N525" s="9">
        <f>VLOOKUP($A525,'containers '!$A:$AA,14,FALSE)</f>
        <v>0</v>
      </c>
      <c r="O525" s="9">
        <f>VLOOKUP($A525,'containers '!$A:$AA,15,FALSE)</f>
        <v>100</v>
      </c>
      <c r="P525" s="9" t="str">
        <f>VLOOKUP($A525,'containers '!$A:$AA,16,FALSE)</f>
        <v>Onbekend</v>
      </c>
    </row>
    <row r="526" spans="1:16" x14ac:dyDescent="0.25">
      <c r="A526" s="9" t="s">
        <v>5295</v>
      </c>
      <c r="B526" s="9" t="str">
        <f>VLOOKUP(A526,'dump '!A:C,1,FALSE)</f>
        <v>GO151</v>
      </c>
      <c r="C526" s="9" t="str">
        <f>VLOOKUP(A526,'dump '!A:AF,2,FALSE)</f>
        <v>1241CK4503</v>
      </c>
      <c r="D526" s="9">
        <f>VLOOKUP($A526,'dump '!$A:$AF,17,FALSE)</f>
        <v>52.240276000000001</v>
      </c>
      <c r="E526" s="9">
        <f>VLOOKUP($A526,'dump '!$A:$AF,18,FALSE)</f>
        <v>5.113677</v>
      </c>
      <c r="F526" s="9" t="str">
        <f>VLOOKUP(A526,'dump '!$A:$AF,11,FALSE)</f>
        <v>Kerklaan</v>
      </c>
      <c r="G526" s="9" t="str">
        <f>VLOOKUP($A526,'dump '!$A:$AF,12,FALSE)</f>
        <v>45</v>
      </c>
      <c r="H526" s="9" t="str">
        <f>VLOOKUP($A526,'dump '!$A:$AF,13,FALSE)</f>
        <v>1241CK</v>
      </c>
      <c r="I526" s="11" t="str">
        <f>VLOOKUP($A526,'dump '!$A:$AF,14,FALSE)</f>
        <v>Kortenhoef</v>
      </c>
      <c r="J526" s="9">
        <f>VLOOKUP($A526,'dump '!$A:$AF,15,FALSE)</f>
        <v>5</v>
      </c>
      <c r="K526" s="9" t="str">
        <f>VLOOKUP($A526,'dump '!$A:$AF,3,FALSE)</f>
        <v>GLAS</v>
      </c>
      <c r="L526" s="9" t="str">
        <f>VLOOKUP($A526,'dump '!$A:$AF,31,FALSE)</f>
        <v>3-haak</v>
      </c>
      <c r="M526" s="9" t="str">
        <f>VLOOKUP($A526,'containers '!$A:$AA,12,FALSE)</f>
        <v>Ondergronds</v>
      </c>
      <c r="N526" s="9">
        <f>VLOOKUP($A526,'containers '!$A:$AA,14,FALSE)</f>
        <v>0</v>
      </c>
      <c r="O526" s="9">
        <f>VLOOKUP($A526,'containers '!$A:$AA,15,FALSE)</f>
        <v>100</v>
      </c>
      <c r="P526" s="9" t="str">
        <f>VLOOKUP($A526,'containers '!$A:$AA,16,FALSE)</f>
        <v>Onbekend</v>
      </c>
    </row>
    <row r="527" spans="1:16" x14ac:dyDescent="0.25">
      <c r="A527" s="9" t="s">
        <v>5297</v>
      </c>
      <c r="B527" s="9" t="str">
        <f>VLOOKUP(A527,'dump '!A:C,1,FALSE)</f>
        <v>GO152</v>
      </c>
      <c r="C527" s="9" t="str">
        <f>VLOOKUP(A527,'dump '!A:AF,2,FALSE)</f>
        <v>1241CK4504</v>
      </c>
      <c r="D527" s="9">
        <f>VLOOKUP($A527,'dump '!$A:$AF,17,FALSE)</f>
        <v>52.240276000000001</v>
      </c>
      <c r="E527" s="9">
        <f>VLOOKUP($A527,'dump '!$A:$AF,18,FALSE)</f>
        <v>5.113677</v>
      </c>
      <c r="F527" s="9" t="str">
        <f>VLOOKUP(A527,'dump '!$A:$AF,11,FALSE)</f>
        <v>Kerklaan</v>
      </c>
      <c r="G527" s="9" t="str">
        <f>VLOOKUP($A527,'dump '!$A:$AF,12,FALSE)</f>
        <v>45</v>
      </c>
      <c r="H527" s="9" t="str">
        <f>VLOOKUP($A527,'dump '!$A:$AF,13,FALSE)</f>
        <v>1241CK</v>
      </c>
      <c r="I527" s="11" t="str">
        <f>VLOOKUP($A527,'dump '!$A:$AF,14,FALSE)</f>
        <v>Kortenhoef</v>
      </c>
      <c r="J527" s="9">
        <f>VLOOKUP($A527,'dump '!$A:$AF,15,FALSE)</f>
        <v>5</v>
      </c>
      <c r="K527" s="9" t="str">
        <f>VLOOKUP($A527,'dump '!$A:$AF,3,FALSE)</f>
        <v>GLAS</v>
      </c>
      <c r="L527" s="9" t="str">
        <f>VLOOKUP($A527,'dump '!$A:$AF,31,FALSE)</f>
        <v>3-haak</v>
      </c>
      <c r="M527" s="9" t="str">
        <f>VLOOKUP($A527,'containers '!$A:$AA,12,FALSE)</f>
        <v>Ondergronds</v>
      </c>
      <c r="N527" s="9">
        <f>VLOOKUP($A527,'containers '!$A:$AA,14,FALSE)</f>
        <v>0</v>
      </c>
      <c r="O527" s="9">
        <f>VLOOKUP($A527,'containers '!$A:$AA,15,FALSE)</f>
        <v>100</v>
      </c>
      <c r="P527" s="9" t="str">
        <f>VLOOKUP($A527,'containers '!$A:$AA,16,FALSE)</f>
        <v>Onbekend</v>
      </c>
    </row>
    <row r="528" spans="1:16" x14ac:dyDescent="0.25">
      <c r="A528" s="9" t="s">
        <v>5373</v>
      </c>
      <c r="B528" s="9" t="str">
        <f>VLOOKUP(A528,'dump '!A:C,1,FALSE)</f>
        <v>GO154</v>
      </c>
      <c r="C528" s="9" t="str">
        <f>VLOOKUP(A528,'dump '!A:AF,2,FALSE)</f>
        <v>1212BX104</v>
      </c>
      <c r="D528" s="9">
        <f>VLOOKUP($A528,'dump '!$A:$AF,17,FALSE)</f>
        <v>52.219234999999998</v>
      </c>
      <c r="E528" s="9">
        <f>VLOOKUP($A528,'dump '!$A:$AF,18,FALSE)</f>
        <v>5.1942159999999999</v>
      </c>
      <c r="F528" s="9" t="str">
        <f>VLOOKUP(A528,'dump '!$A:$AF,11,FALSE)</f>
        <v>Willem Bontekoestraat</v>
      </c>
      <c r="G528" s="9" t="str">
        <f>VLOOKUP($A528,'dump '!$A:$AF,12,FALSE)</f>
        <v>1</v>
      </c>
      <c r="H528" s="9" t="str">
        <f>VLOOKUP($A528,'dump '!$A:$AF,13,FALSE)</f>
        <v>1212BX</v>
      </c>
      <c r="I528" s="11" t="str">
        <f>VLOOKUP($A528,'dump '!$A:$AF,14,FALSE)</f>
        <v>Hilversum</v>
      </c>
      <c r="J528" s="9">
        <f>VLOOKUP($A528,'dump '!$A:$AF,15,FALSE)</f>
        <v>5</v>
      </c>
      <c r="K528" s="9" t="str">
        <f>VLOOKUP($A528,'dump '!$A:$AF,3,FALSE)</f>
        <v>GLAS</v>
      </c>
      <c r="L528" s="9" t="str">
        <f>VLOOKUP($A528,'dump '!$A:$AF,31,FALSE)</f>
        <v>3-haak</v>
      </c>
      <c r="M528" s="9" t="str">
        <f>VLOOKUP($A528,'containers '!$A:$AA,12,FALSE)</f>
        <v>Ondergronds</v>
      </c>
      <c r="N528" s="9">
        <f>VLOOKUP($A528,'containers '!$A:$AA,14,FALSE)</f>
        <v>0</v>
      </c>
      <c r="O528" s="9">
        <f>VLOOKUP($A528,'containers '!$A:$AA,15,FALSE)</f>
        <v>100</v>
      </c>
      <c r="P528" s="9" t="str">
        <f>VLOOKUP($A528,'containers '!$A:$AA,16,FALSE)</f>
        <v>Onbekend</v>
      </c>
    </row>
    <row r="529" spans="1:16" x14ac:dyDescent="0.25">
      <c r="A529" s="9" t="s">
        <v>5090</v>
      </c>
      <c r="B529" s="9" t="str">
        <f>VLOOKUP(A529,'dump '!A:C,1,FALSE)</f>
        <v>GO155</v>
      </c>
      <c r="C529" s="9" t="str">
        <f>VLOOKUP(A529,'dump '!A:AF,2,FALSE)</f>
        <v>1412BW702</v>
      </c>
      <c r="D529" s="9">
        <f>VLOOKUP($A529,'dump '!$A:$AF,17,FALSE)</f>
        <v>52.284373000000002</v>
      </c>
      <c r="E529" s="9">
        <f>VLOOKUP($A529,'dump '!$A:$AF,18,FALSE)</f>
        <v>5.1483489999999996</v>
      </c>
      <c r="F529" s="9" t="str">
        <f>VLOOKUP(A529,'dump '!$A:$AF,11,FALSE)</f>
        <v>Cort van der Lindenlaan</v>
      </c>
      <c r="G529" s="9" t="str">
        <f>VLOOKUP($A529,'dump '!$A:$AF,12,FALSE)</f>
        <v>7</v>
      </c>
      <c r="H529" s="9" t="str">
        <f>VLOOKUP($A529,'dump '!$A:$AF,13,FALSE)</f>
        <v>1412BW</v>
      </c>
      <c r="I529" s="11" t="str">
        <f>VLOOKUP($A529,'dump '!$A:$AF,14,FALSE)</f>
        <v>Naarden</v>
      </c>
      <c r="J529" s="9">
        <f>VLOOKUP($A529,'dump '!$A:$AF,15,FALSE)</f>
        <v>5</v>
      </c>
      <c r="K529" s="9" t="str">
        <f>VLOOKUP($A529,'dump '!$A:$AF,3,FALSE)</f>
        <v>GLAS</v>
      </c>
      <c r="L529" s="9" t="str">
        <f>VLOOKUP($A529,'dump '!$A:$AF,31,FALSE)</f>
        <v>3-haak</v>
      </c>
      <c r="M529" s="9" t="str">
        <f>VLOOKUP($A529,'containers '!$A:$AA,12,FALSE)</f>
        <v>Ondergronds</v>
      </c>
      <c r="N529" s="9">
        <f>VLOOKUP($A529,'containers '!$A:$AA,14,FALSE)</f>
        <v>0</v>
      </c>
      <c r="O529" s="9">
        <f>VLOOKUP($A529,'containers '!$A:$AA,15,FALSE)</f>
        <v>100</v>
      </c>
      <c r="P529" s="9" t="str">
        <f>VLOOKUP($A529,'containers '!$A:$AA,16,FALSE)</f>
        <v>Onbekend</v>
      </c>
    </row>
    <row r="530" spans="1:16" x14ac:dyDescent="0.25">
      <c r="A530" s="9" t="s">
        <v>5092</v>
      </c>
      <c r="B530" s="9" t="str">
        <f>VLOOKUP(A530,'dump '!A:C,1,FALSE)</f>
        <v>GO156</v>
      </c>
      <c r="C530" s="9" t="str">
        <f>VLOOKUP(A530,'dump '!A:AF,2,FALSE)</f>
        <v>1412BW703</v>
      </c>
      <c r="D530" s="9">
        <f>VLOOKUP($A530,'dump '!$A:$AF,17,FALSE)</f>
        <v>52.284373000000002</v>
      </c>
      <c r="E530" s="9">
        <f>VLOOKUP($A530,'dump '!$A:$AF,18,FALSE)</f>
        <v>5.1483489999999996</v>
      </c>
      <c r="F530" s="9" t="str">
        <f>VLOOKUP(A530,'dump '!$A:$AF,11,FALSE)</f>
        <v>Cort van der Lindenlaan</v>
      </c>
      <c r="G530" s="9" t="str">
        <f>VLOOKUP($A530,'dump '!$A:$AF,12,FALSE)</f>
        <v>7</v>
      </c>
      <c r="H530" s="9" t="str">
        <f>VLOOKUP($A530,'dump '!$A:$AF,13,FALSE)</f>
        <v>1412BW</v>
      </c>
      <c r="I530" s="11" t="str">
        <f>VLOOKUP($A530,'dump '!$A:$AF,14,FALSE)</f>
        <v>Naarden</v>
      </c>
      <c r="J530" s="9">
        <f>VLOOKUP($A530,'dump '!$A:$AF,15,FALSE)</f>
        <v>5</v>
      </c>
      <c r="K530" s="9" t="str">
        <f>VLOOKUP($A530,'dump '!$A:$AF,3,FALSE)</f>
        <v>GLAS</v>
      </c>
      <c r="L530" s="9" t="str">
        <f>VLOOKUP($A530,'dump '!$A:$AF,31,FALSE)</f>
        <v>3-haak</v>
      </c>
      <c r="M530" s="9" t="str">
        <f>VLOOKUP($A530,'containers '!$A:$AA,12,FALSE)</f>
        <v>Ondergronds</v>
      </c>
      <c r="N530" s="9">
        <f>VLOOKUP($A530,'containers '!$A:$AA,14,FALSE)</f>
        <v>0</v>
      </c>
      <c r="O530" s="9">
        <f>VLOOKUP($A530,'containers '!$A:$AA,15,FALSE)</f>
        <v>100</v>
      </c>
      <c r="P530" s="9" t="str">
        <f>VLOOKUP($A530,'containers '!$A:$AA,16,FALSE)</f>
        <v>Onbekend</v>
      </c>
    </row>
    <row r="531" spans="1:16" x14ac:dyDescent="0.25">
      <c r="A531" s="9" t="s">
        <v>5389</v>
      </c>
      <c r="B531" s="9" t="str">
        <f>VLOOKUP(A531,'dump '!A:C,1,FALSE)</f>
        <v>GO157</v>
      </c>
      <c r="C531" s="9" t="str">
        <f>VLOOKUP(A531,'dump '!A:AF,2,FALSE)</f>
        <v>1211GK9803</v>
      </c>
      <c r="D531" s="9">
        <f>VLOOKUP($A531,'dump '!$A:$AF,17,FALSE)</f>
        <v>52.224001999999999</v>
      </c>
      <c r="E531" s="9">
        <f>VLOOKUP($A531,'dump '!$A:$AF,18,FALSE)</f>
        <v>5.1793560000000003</v>
      </c>
      <c r="F531" s="9" t="str">
        <f>VLOOKUP(A531,'dump '!$A:$AF,11,FALSE)</f>
        <v>Prins Bernhardstraat</v>
      </c>
      <c r="G531" s="9" t="str">
        <f>VLOOKUP($A531,'dump '!$A:$AF,12,FALSE)</f>
        <v>98</v>
      </c>
      <c r="H531" s="9" t="str">
        <f>VLOOKUP($A531,'dump '!$A:$AF,13,FALSE)</f>
        <v>1211GHK</v>
      </c>
      <c r="I531" s="11" t="str">
        <f>VLOOKUP($A531,'dump '!$A:$AF,14,FALSE)</f>
        <v>Hilversum</v>
      </c>
      <c r="J531" s="9">
        <f>VLOOKUP($A531,'dump '!$A:$AF,15,FALSE)</f>
        <v>5</v>
      </c>
      <c r="K531" s="9" t="str">
        <f>VLOOKUP($A531,'dump '!$A:$AF,3,FALSE)</f>
        <v>GLAS</v>
      </c>
      <c r="L531" s="9" t="str">
        <f>VLOOKUP($A531,'dump '!$A:$AF,31,FALSE)</f>
        <v>3-haak</v>
      </c>
      <c r="M531" s="9" t="str">
        <f>VLOOKUP($A531,'containers '!$A:$AA,12,FALSE)</f>
        <v>Ondergronds</v>
      </c>
      <c r="N531" s="9">
        <f>VLOOKUP($A531,'containers '!$A:$AA,14,FALSE)</f>
        <v>0</v>
      </c>
      <c r="O531" s="9">
        <f>VLOOKUP($A531,'containers '!$A:$AA,15,FALSE)</f>
        <v>100</v>
      </c>
      <c r="P531" s="9" t="str">
        <f>VLOOKUP($A531,'containers '!$A:$AA,16,FALSE)</f>
        <v>Onbekend</v>
      </c>
    </row>
    <row r="532" spans="1:16" x14ac:dyDescent="0.25">
      <c r="A532" s="9" t="s">
        <v>5786</v>
      </c>
      <c r="B532" s="9" t="str">
        <f>VLOOKUP(A532,'dump '!A:C,1,FALSE)</f>
        <v>GO158</v>
      </c>
      <c r="C532" s="9" t="str">
        <f>VLOOKUP(A532,'dump '!A:AF,2,FALSE)</f>
        <v>1401CV3901</v>
      </c>
      <c r="D532" s="9">
        <f>VLOOKUP($A532,'dump '!$A:$AF,17,FALSE)</f>
        <v>52.278547000000003</v>
      </c>
      <c r="E532" s="9">
        <f>VLOOKUP($A532,'dump '!$A:$AF,18,FALSE)</f>
        <v>5.1843490000000001</v>
      </c>
      <c r="F532" s="9" t="str">
        <f>VLOOKUP(A532,'dump '!$A:$AF,11,FALSE)</f>
        <v>Amersfoortsestraatweg</v>
      </c>
      <c r="G532" s="9" t="str">
        <f>VLOOKUP($A532,'dump '!$A:$AF,12,FALSE)</f>
        <v>39</v>
      </c>
      <c r="H532" s="9" t="str">
        <f>VLOOKUP($A532,'dump '!$A:$AF,13,FALSE)</f>
        <v>1401CV</v>
      </c>
      <c r="I532" s="11" t="str">
        <f>VLOOKUP($A532,'dump '!$A:$AF,14,FALSE)</f>
        <v>Bussum</v>
      </c>
      <c r="J532" s="9">
        <f>VLOOKUP($A532,'dump '!$A:$AF,15,FALSE)</f>
        <v>5</v>
      </c>
      <c r="K532" s="9" t="str">
        <f>VLOOKUP($A532,'dump '!$A:$AF,3,FALSE)</f>
        <v>GLAS</v>
      </c>
      <c r="L532" s="9" t="str">
        <f>VLOOKUP($A532,'dump '!$A:$AF,31,FALSE)</f>
        <v>3-haak</v>
      </c>
      <c r="M532" s="9" t="str">
        <f>VLOOKUP($A532,'containers '!$A:$AA,12,FALSE)</f>
        <v>Ondergronds</v>
      </c>
      <c r="N532" s="9">
        <f>VLOOKUP($A532,'containers '!$A:$AA,14,FALSE)</f>
        <v>0</v>
      </c>
      <c r="O532" s="9">
        <f>VLOOKUP($A532,'containers '!$A:$AA,15,FALSE)</f>
        <v>100</v>
      </c>
      <c r="P532" s="9" t="str">
        <f>VLOOKUP($A532,'containers '!$A:$AA,16,FALSE)</f>
        <v>Onbekend</v>
      </c>
    </row>
    <row r="533" spans="1:16" x14ac:dyDescent="0.25">
      <c r="A533" s="9" t="s">
        <v>5185</v>
      </c>
      <c r="B533" s="9" t="str">
        <f>VLOOKUP(A533,'dump '!A:C,1,FALSE)</f>
        <v>GO159</v>
      </c>
      <c r="C533" s="9" t="str">
        <f>VLOOKUP(A533,'dump '!A:AF,2,FALSE)</f>
        <v>1398GA105</v>
      </c>
      <c r="D533" s="9">
        <f>VLOOKUP($A533,'dump '!$A:$AF,17,FALSE)</f>
        <v>52.331047300000002</v>
      </c>
      <c r="E533" s="9">
        <f>VLOOKUP($A533,'dump '!$A:$AF,18,FALSE)</f>
        <v>5.0712729999999997</v>
      </c>
      <c r="F533" s="9" t="str">
        <f>VLOOKUP(A533,'dump '!$A:$AF,11,FALSE)</f>
        <v>Ton Kootsingel</v>
      </c>
      <c r="G533" s="9" t="str">
        <f>VLOOKUP($A533,'dump '!$A:$AF,12,FALSE)</f>
        <v>1</v>
      </c>
      <c r="H533" s="9" t="str">
        <f>VLOOKUP($A533,'dump '!$A:$AF,13,FALSE)</f>
        <v>1398GA</v>
      </c>
      <c r="I533" s="11" t="str">
        <f>VLOOKUP($A533,'dump '!$A:$AF,14,FALSE)</f>
        <v>Muiden</v>
      </c>
      <c r="J533" s="9">
        <f>VLOOKUP($A533,'dump '!$A:$AF,15,FALSE)</f>
        <v>5</v>
      </c>
      <c r="K533" s="9" t="str">
        <f>VLOOKUP($A533,'dump '!$A:$AF,3,FALSE)</f>
        <v>GLAS</v>
      </c>
      <c r="L533" s="9" t="str">
        <f>VLOOKUP($A533,'dump '!$A:$AF,31,FALSE)</f>
        <v>3-haak</v>
      </c>
      <c r="M533" s="9" t="str">
        <f>VLOOKUP($A533,'containers '!$A:$AA,12,FALSE)</f>
        <v>Ondergronds</v>
      </c>
      <c r="N533" s="9">
        <f>VLOOKUP($A533,'containers '!$A:$AA,14,FALSE)</f>
        <v>0</v>
      </c>
      <c r="O533" s="9">
        <f>VLOOKUP($A533,'containers '!$A:$AA,15,FALSE)</f>
        <v>100</v>
      </c>
      <c r="P533" s="9" t="str">
        <f>VLOOKUP($A533,'containers '!$A:$AA,16,FALSE)</f>
        <v>Onbekend</v>
      </c>
    </row>
    <row r="534" spans="1:16" ht="30" x14ac:dyDescent="0.25">
      <c r="A534" s="9" t="s">
        <v>5200</v>
      </c>
      <c r="B534" s="9" t="str">
        <f>VLOOKUP(A534,'dump '!A:C,1,FALSE)</f>
        <v>GO160</v>
      </c>
      <c r="C534" s="9" t="str">
        <f>VLOOKUP(A534,'dump '!A:AF,2,FALSE)</f>
        <v>1399VW103</v>
      </c>
      <c r="D534" s="9">
        <f>VLOOKUP($A534,'dump '!$A:$AF,17,FALSE)</f>
        <v>52.322370999999997</v>
      </c>
      <c r="E534" s="9">
        <f>VLOOKUP($A534,'dump '!$A:$AF,18,FALSE)</f>
        <v>5.1154339000000002</v>
      </c>
      <c r="F534" s="9" t="str">
        <f>VLOOKUP(A534,'dump '!$A:$AF,11,FALSE)</f>
        <v>Kocherplantsoen</v>
      </c>
      <c r="G534" s="9" t="str">
        <f>VLOOKUP($A534,'dump '!$A:$AF,12,FALSE)</f>
        <v>1A 1</v>
      </c>
      <c r="H534" s="9" t="str">
        <f>VLOOKUP($A534,'dump '!$A:$AF,13,FALSE)</f>
        <v>1399VW</v>
      </c>
      <c r="I534" s="11" t="str">
        <f>VLOOKUP($A534,'dump '!$A:$AF,14,FALSE)</f>
        <v>Muiderberg</v>
      </c>
      <c r="J534" s="9">
        <f>VLOOKUP($A534,'dump '!$A:$AF,15,FALSE)</f>
        <v>5</v>
      </c>
      <c r="K534" s="9" t="str">
        <f>VLOOKUP($A534,'dump '!$A:$AF,3,FALSE)</f>
        <v>GLAS</v>
      </c>
      <c r="L534" s="9" t="str">
        <f>VLOOKUP($A534,'dump '!$A:$AF,31,FALSE)</f>
        <v>3-haak</v>
      </c>
      <c r="M534" s="9" t="str">
        <f>VLOOKUP($A534,'containers '!$A:$AA,12,FALSE)</f>
        <v>Ondergronds</v>
      </c>
      <c r="N534" s="9">
        <f>VLOOKUP($A534,'containers '!$A:$AA,14,FALSE)</f>
        <v>0</v>
      </c>
      <c r="O534" s="9">
        <f>VLOOKUP($A534,'containers '!$A:$AA,15,FALSE)</f>
        <v>100</v>
      </c>
      <c r="P534" s="9" t="str">
        <f>VLOOKUP($A534,'containers '!$A:$AA,16,FALSE)</f>
        <v>Onbekend</v>
      </c>
    </row>
    <row r="535" spans="1:16" x14ac:dyDescent="0.25">
      <c r="A535" s="9" t="s">
        <v>5727</v>
      </c>
      <c r="B535" s="9" t="str">
        <f>VLOOKUP(A535,'dump '!A:C,1,FALSE)</f>
        <v>GO161</v>
      </c>
      <c r="C535" s="9" t="str">
        <f>VLOOKUP(A535,'dump '!A:AF,2,FALSE)</f>
        <v>1251BT301</v>
      </c>
      <c r="D535" s="9">
        <f>VLOOKUP($A535,'dump '!$A:$AF,17,FALSE)</f>
        <v>52.259008000000001</v>
      </c>
      <c r="E535" s="9">
        <f>VLOOKUP($A535,'dump '!$A:$AF,18,FALSE)</f>
        <v>5.2210609999999997</v>
      </c>
      <c r="F535" s="9" t="str">
        <f>VLOOKUP(A535,'dump '!$A:$AF,11,FALSE)</f>
        <v>Hein Keverweg</v>
      </c>
      <c r="G535" s="9" t="str">
        <f>VLOOKUP($A535,'dump '!$A:$AF,12,FALSE)</f>
        <v>3</v>
      </c>
      <c r="H535" s="9" t="str">
        <f>VLOOKUP($A535,'dump '!$A:$AF,13,FALSE)</f>
        <v>1251BT</v>
      </c>
      <c r="I535" s="11" t="str">
        <f>VLOOKUP($A535,'dump '!$A:$AF,14,FALSE)</f>
        <v>Laren</v>
      </c>
      <c r="J535" s="9">
        <f>VLOOKUP($A535,'dump '!$A:$AF,15,FALSE)</f>
        <v>5</v>
      </c>
      <c r="K535" s="9" t="str">
        <f>VLOOKUP($A535,'dump '!$A:$AF,3,FALSE)</f>
        <v>GLAS</v>
      </c>
      <c r="L535" s="9" t="str">
        <f>VLOOKUP($A535,'dump '!$A:$AF,31,FALSE)</f>
        <v>3-haak</v>
      </c>
      <c r="M535" s="9" t="str">
        <f>VLOOKUP($A535,'containers '!$A:$AA,12,FALSE)</f>
        <v>Ondergronds</v>
      </c>
      <c r="N535" s="9">
        <f>VLOOKUP($A535,'containers '!$A:$AA,14,FALSE)</f>
        <v>0</v>
      </c>
      <c r="O535" s="9">
        <f>VLOOKUP($A535,'containers '!$A:$AA,15,FALSE)</f>
        <v>100</v>
      </c>
      <c r="P535" s="9" t="str">
        <f>VLOOKUP($A535,'containers '!$A:$AA,16,FALSE)</f>
        <v>Onbekend</v>
      </c>
    </row>
    <row r="536" spans="1:16" ht="30" x14ac:dyDescent="0.25">
      <c r="A536" s="9" t="s">
        <v>5202</v>
      </c>
      <c r="B536" s="9" t="str">
        <f>VLOOKUP(A536,'dump '!A:C,1,FALSE)</f>
        <v>GO163</v>
      </c>
      <c r="C536" s="9" t="str">
        <f>VLOOKUP(A536,'dump '!A:AF,2,FALSE)</f>
        <v>1394GM503</v>
      </c>
      <c r="D536" s="9">
        <f>VLOOKUP($A536,'dump '!$A:$AF,17,FALSE)</f>
        <v>52.264369000000002</v>
      </c>
      <c r="E536" s="9">
        <f>VLOOKUP($A536,'dump '!$A:$AF,18,FALSE)</f>
        <v>5.04542</v>
      </c>
      <c r="F536" s="9" t="str">
        <f>VLOOKUP(A536,'dump '!$A:$AF,11,FALSE)</f>
        <v>Dammerweg</v>
      </c>
      <c r="G536" s="9" t="str">
        <f>VLOOKUP($A536,'dump '!$A:$AF,12,FALSE)</f>
        <v>5</v>
      </c>
      <c r="H536" s="9" t="str">
        <f>VLOOKUP($A536,'dump '!$A:$AF,13,FALSE)</f>
        <v>1394GM</v>
      </c>
      <c r="I536" s="11" t="str">
        <f>VLOOKUP($A536,'dump '!$A:$AF,14,FALSE)</f>
        <v>Nederhorst den Berg</v>
      </c>
      <c r="J536" s="9">
        <f>VLOOKUP($A536,'dump '!$A:$AF,15,FALSE)</f>
        <v>5</v>
      </c>
      <c r="K536" s="9" t="str">
        <f>VLOOKUP($A536,'dump '!$A:$AF,3,FALSE)</f>
        <v>GLAS</v>
      </c>
      <c r="L536" s="9" t="str">
        <f>VLOOKUP($A536,'dump '!$A:$AF,31,FALSE)</f>
        <v>3-haak</v>
      </c>
      <c r="M536" s="9" t="str">
        <f>VLOOKUP($A536,'containers '!$A:$AA,12,FALSE)</f>
        <v>Ondergronds</v>
      </c>
      <c r="N536" s="9">
        <f>VLOOKUP($A536,'containers '!$A:$AA,14,FALSE)</f>
        <v>0</v>
      </c>
      <c r="O536" s="9">
        <f>VLOOKUP($A536,'containers '!$A:$AA,15,FALSE)</f>
        <v>100</v>
      </c>
      <c r="P536" s="9" t="str">
        <f>VLOOKUP($A536,'containers '!$A:$AA,16,FALSE)</f>
        <v>Onbekend</v>
      </c>
    </row>
    <row r="537" spans="1:16" ht="30" x14ac:dyDescent="0.25">
      <c r="A537" s="9" t="s">
        <v>5204</v>
      </c>
      <c r="B537" s="9" t="str">
        <f>VLOOKUP(A537,'dump '!A:C,1,FALSE)</f>
        <v>GO164</v>
      </c>
      <c r="C537" s="9" t="str">
        <f>VLOOKUP(A537,'dump '!A:AF,2,FALSE)</f>
        <v>1394GM504</v>
      </c>
      <c r="D537" s="9">
        <f>VLOOKUP($A537,'dump '!$A:$AF,17,FALSE)</f>
        <v>52.264369000000002</v>
      </c>
      <c r="E537" s="9">
        <f>VLOOKUP($A537,'dump '!$A:$AF,18,FALSE)</f>
        <v>5.0454203</v>
      </c>
      <c r="F537" s="9" t="str">
        <f>VLOOKUP(A537,'dump '!$A:$AF,11,FALSE)</f>
        <v>Dammerweg</v>
      </c>
      <c r="G537" s="9" t="str">
        <f>VLOOKUP($A537,'dump '!$A:$AF,12,FALSE)</f>
        <v>5</v>
      </c>
      <c r="H537" s="9" t="str">
        <f>VLOOKUP($A537,'dump '!$A:$AF,13,FALSE)</f>
        <v>1394GM</v>
      </c>
      <c r="I537" s="11" t="str">
        <f>VLOOKUP($A537,'dump '!$A:$AF,14,FALSE)</f>
        <v>Nederhorst den Berg</v>
      </c>
      <c r="J537" s="9">
        <f>VLOOKUP($A537,'dump '!$A:$AF,15,FALSE)</f>
        <v>5</v>
      </c>
      <c r="K537" s="9" t="str">
        <f>VLOOKUP($A537,'dump '!$A:$AF,3,FALSE)</f>
        <v>GLAS</v>
      </c>
      <c r="L537" s="9" t="str">
        <f>VLOOKUP($A537,'dump '!$A:$AF,31,FALSE)</f>
        <v>3-haak</v>
      </c>
      <c r="M537" s="9" t="str">
        <f>VLOOKUP($A537,'containers '!$A:$AA,12,FALSE)</f>
        <v>Ondergronds</v>
      </c>
      <c r="N537" s="9">
        <f>VLOOKUP($A537,'containers '!$A:$AA,14,FALSE)</f>
        <v>0</v>
      </c>
      <c r="O537" s="9">
        <f>VLOOKUP($A537,'containers '!$A:$AA,15,FALSE)</f>
        <v>100</v>
      </c>
      <c r="P537" s="9" t="str">
        <f>VLOOKUP($A537,'containers '!$A:$AA,16,FALSE)</f>
        <v>Onbekend</v>
      </c>
    </row>
    <row r="538" spans="1:16" x14ac:dyDescent="0.25">
      <c r="A538" s="9" t="s">
        <v>5354</v>
      </c>
      <c r="B538" s="9" t="str">
        <f>VLOOKUP(A538,'dump '!A:C,1,FALSE)</f>
        <v>GO165</v>
      </c>
      <c r="C538" s="9" t="str">
        <f>VLOOKUP(A538,'dump '!A:AF,2,FALSE)</f>
        <v>1214JJ7601</v>
      </c>
      <c r="D538" s="9">
        <f>VLOOKUP($A538,'dump '!$A:$AF,17,FALSE)</f>
        <v>52.215395000000001</v>
      </c>
      <c r="E538" s="9">
        <f>VLOOKUP($A538,'dump '!$A:$AF,18,FALSE)</f>
        <v>5.1678660000000001</v>
      </c>
      <c r="F538" s="9" t="str">
        <f>VLOOKUP(A538,'dump '!$A:$AF,11,FALSE)</f>
        <v>Hilvertsweg</v>
      </c>
      <c r="G538" s="9" t="str">
        <f>VLOOKUP($A538,'dump '!$A:$AF,12,FALSE)</f>
        <v>76A</v>
      </c>
      <c r="H538" s="9" t="str">
        <f>VLOOKUP($A538,'dump '!$A:$AF,13,FALSE)</f>
        <v>1214JJ</v>
      </c>
      <c r="I538" s="11" t="str">
        <f>VLOOKUP($A538,'dump '!$A:$AF,14,FALSE)</f>
        <v>Hilversum</v>
      </c>
      <c r="J538" s="9">
        <f>VLOOKUP($A538,'dump '!$A:$AF,15,FALSE)</f>
        <v>5</v>
      </c>
      <c r="K538" s="9" t="str">
        <f>VLOOKUP($A538,'dump '!$A:$AF,3,FALSE)</f>
        <v>GLAS</v>
      </c>
      <c r="L538" s="9" t="str">
        <f>VLOOKUP($A538,'dump '!$A:$AF,31,FALSE)</f>
        <v>3-haak</v>
      </c>
      <c r="M538" s="9" t="str">
        <f>VLOOKUP($A538,'containers '!$A:$AA,12,FALSE)</f>
        <v>Ondergronds</v>
      </c>
      <c r="N538" s="9">
        <f>VLOOKUP($A538,'containers '!$A:$AA,14,FALSE)</f>
        <v>0</v>
      </c>
      <c r="O538" s="9">
        <f>VLOOKUP($A538,'containers '!$A:$AA,15,FALSE)</f>
        <v>100</v>
      </c>
      <c r="P538" s="9" t="str">
        <f>VLOOKUP($A538,'containers '!$A:$AA,16,FALSE)</f>
        <v>Onbekend</v>
      </c>
    </row>
    <row r="539" spans="1:16" x14ac:dyDescent="0.25">
      <c r="A539" s="9" t="s">
        <v>5360</v>
      </c>
      <c r="B539" s="9" t="str">
        <f>VLOOKUP(A539,'dump '!A:C,1,FALSE)</f>
        <v>GO166</v>
      </c>
      <c r="C539" s="9" t="str">
        <f>VLOOKUP(A539,'dump '!A:AF,2,FALSE)</f>
        <v>1214JJ7602</v>
      </c>
      <c r="D539" s="9">
        <f>VLOOKUP($A539,'dump '!$A:$AF,17,FALSE)</f>
        <v>52.215395000000001</v>
      </c>
      <c r="E539" s="9">
        <f>VLOOKUP($A539,'dump '!$A:$AF,18,FALSE)</f>
        <v>5.1678660000000001</v>
      </c>
      <c r="F539" s="9" t="str">
        <f>VLOOKUP(A539,'dump '!$A:$AF,11,FALSE)</f>
        <v>Hilvertsweg</v>
      </c>
      <c r="G539" s="9" t="str">
        <f>VLOOKUP($A539,'dump '!$A:$AF,12,FALSE)</f>
        <v>76A</v>
      </c>
      <c r="H539" s="9" t="str">
        <f>VLOOKUP($A539,'dump '!$A:$AF,13,FALSE)</f>
        <v>1214JJ</v>
      </c>
      <c r="I539" s="11" t="str">
        <f>VLOOKUP($A539,'dump '!$A:$AF,14,FALSE)</f>
        <v>Hilversum</v>
      </c>
      <c r="J539" s="9">
        <f>VLOOKUP($A539,'dump '!$A:$AF,15,FALSE)</f>
        <v>5</v>
      </c>
      <c r="K539" s="9" t="str">
        <f>VLOOKUP($A539,'dump '!$A:$AF,3,FALSE)</f>
        <v>GLAS</v>
      </c>
      <c r="L539" s="9" t="str">
        <f>VLOOKUP($A539,'dump '!$A:$AF,31,FALSE)</f>
        <v>3-haak</v>
      </c>
      <c r="M539" s="9" t="str">
        <f>VLOOKUP($A539,'containers '!$A:$AA,12,FALSE)</f>
        <v>Ondergronds</v>
      </c>
      <c r="N539" s="9">
        <f>VLOOKUP($A539,'containers '!$A:$AA,14,FALSE)</f>
        <v>0</v>
      </c>
      <c r="O539" s="9">
        <f>VLOOKUP($A539,'containers '!$A:$AA,15,FALSE)</f>
        <v>100</v>
      </c>
      <c r="P539" s="9" t="str">
        <f>VLOOKUP($A539,'containers '!$A:$AA,16,FALSE)</f>
        <v>Onbekend</v>
      </c>
    </row>
    <row r="540" spans="1:16" x14ac:dyDescent="0.25">
      <c r="A540" s="9" t="s">
        <v>5392</v>
      </c>
      <c r="B540" s="9" t="str">
        <f>VLOOKUP(A540,'dump '!A:C,1,FALSE)</f>
        <v>GO167</v>
      </c>
      <c r="C540" s="9" t="str">
        <f>VLOOKUP(A540,'dump '!A:AF,2,FALSE)</f>
        <v>1211KB104</v>
      </c>
      <c r="D540" s="9">
        <f>VLOOKUP($A540,'dump '!$A:$AF,17,FALSE)</f>
        <v>52.221747000000001</v>
      </c>
      <c r="E540" s="9">
        <f>VLOOKUP($A540,'dump '!$A:$AF,18,FALSE)</f>
        <v>5.1684330000000003</v>
      </c>
      <c r="F540" s="9" t="str">
        <f>VLOOKUP(A540,'dump '!$A:$AF,11,FALSE)</f>
        <v>Gasthuisstraat</v>
      </c>
      <c r="G540" s="9" t="str">
        <f>VLOOKUP($A540,'dump '!$A:$AF,12,FALSE)</f>
        <v>1A</v>
      </c>
      <c r="H540" s="9" t="str">
        <f>VLOOKUP($A540,'dump '!$A:$AF,13,FALSE)</f>
        <v>1211KB</v>
      </c>
      <c r="I540" s="11" t="str">
        <f>VLOOKUP($A540,'dump '!$A:$AF,14,FALSE)</f>
        <v>Hilversum</v>
      </c>
      <c r="J540" s="9">
        <f>VLOOKUP($A540,'dump '!$A:$AF,15,FALSE)</f>
        <v>5</v>
      </c>
      <c r="K540" s="9" t="str">
        <f>VLOOKUP($A540,'dump '!$A:$AF,3,FALSE)</f>
        <v>GLAS</v>
      </c>
      <c r="L540" s="9" t="str">
        <f>VLOOKUP($A540,'dump '!$A:$AF,31,FALSE)</f>
        <v>3-haak</v>
      </c>
      <c r="M540" s="9" t="str">
        <f>VLOOKUP($A540,'containers '!$A:$AA,12,FALSE)</f>
        <v>Ondergronds</v>
      </c>
      <c r="N540" s="9">
        <f>VLOOKUP($A540,'containers '!$A:$AA,14,FALSE)</f>
        <v>0</v>
      </c>
      <c r="O540" s="9">
        <f>VLOOKUP($A540,'containers '!$A:$AA,15,FALSE)</f>
        <v>100</v>
      </c>
      <c r="P540" s="9" t="str">
        <f>VLOOKUP($A540,'containers '!$A:$AA,16,FALSE)</f>
        <v>Onbekend</v>
      </c>
    </row>
    <row r="541" spans="1:16" x14ac:dyDescent="0.25">
      <c r="A541" s="9" t="s">
        <v>5944</v>
      </c>
      <c r="B541" s="9" t="str">
        <f>VLOOKUP(A541,'dump '!A:C,1,FALSE)</f>
        <v>GO168</v>
      </c>
      <c r="C541" s="9" t="str">
        <f>VLOOKUP(A541,'dump '!A:AF,2,FALSE)</f>
        <v>1211BA2107</v>
      </c>
      <c r="D541" s="9">
        <f>VLOOKUP($A541,'dump '!$A:$AF,17,FALSE)</f>
        <v>52.228172302246101</v>
      </c>
      <c r="E541" s="9">
        <f>VLOOKUP($A541,'dump '!$A:$AF,18,FALSE)</f>
        <v>5.1771721839904803</v>
      </c>
      <c r="F541" s="9" t="str">
        <f>VLOOKUP(A541,'dump '!$A:$AF,11,FALSE)</f>
        <v>Langgewenst</v>
      </c>
      <c r="G541" s="9" t="str">
        <f>VLOOKUP($A541,'dump '!$A:$AF,12,FALSE)</f>
        <v>21</v>
      </c>
      <c r="H541" s="9" t="str">
        <f>VLOOKUP($A541,'dump '!$A:$AF,13,FALSE)</f>
        <v>1211BA</v>
      </c>
      <c r="I541" s="11" t="str">
        <f>VLOOKUP($A541,'dump '!$A:$AF,14,FALSE)</f>
        <v>Hilversum</v>
      </c>
      <c r="J541" s="9">
        <f>VLOOKUP($A541,'dump '!$A:$AF,15,FALSE)</f>
        <v>6</v>
      </c>
      <c r="K541" s="9" t="str">
        <f>VLOOKUP($A541,'dump '!$A:$AF,3,FALSE)</f>
        <v>GLAS</v>
      </c>
      <c r="L541" s="9" t="str">
        <f>VLOOKUP($A541,'dump '!$A:$AF,31,FALSE)</f>
        <v>3-haak</v>
      </c>
      <c r="M541" s="9" t="str">
        <f>VLOOKUP($A541,'containers '!$A:$AA,12,FALSE)</f>
        <v>Ondergronds</v>
      </c>
      <c r="N541" s="9">
        <f>VLOOKUP($A541,'containers '!$A:$AA,14,FALSE)</f>
        <v>0</v>
      </c>
      <c r="O541" s="9">
        <f>VLOOKUP($A541,'containers '!$A:$AA,15,FALSE)</f>
        <v>100</v>
      </c>
      <c r="P541" s="9" t="str">
        <f>VLOOKUP($A541,'containers '!$A:$AA,16,FALSE)</f>
        <v>Onbekend</v>
      </c>
    </row>
    <row r="542" spans="1:16" x14ac:dyDescent="0.25">
      <c r="A542" s="9" t="s">
        <v>5259</v>
      </c>
      <c r="B542" s="9" t="str">
        <f>VLOOKUP(A542,'dump '!A:C,1,FALSE)</f>
        <v>GO169</v>
      </c>
      <c r="C542" s="9" t="str">
        <f>VLOOKUP(A542,'dump '!A:AF,2,FALSE)</f>
        <v>1261ZP3003</v>
      </c>
      <c r="D542" s="9">
        <f>VLOOKUP($A542,'dump '!$A:$AF,17,FALSE)</f>
        <v>52.293349999999997</v>
      </c>
      <c r="E542" s="9">
        <f>VLOOKUP($A542,'dump '!$A:$AF,18,FALSE)</f>
        <v>5.2756189999999998</v>
      </c>
      <c r="F542" s="9" t="str">
        <f>VLOOKUP(A542,'dump '!$A:$AF,11,FALSE)</f>
        <v>Erfgooiersdreef</v>
      </c>
      <c r="G542" s="9" t="str">
        <f>VLOOKUP($A542,'dump '!$A:$AF,12,FALSE)</f>
        <v>30</v>
      </c>
      <c r="H542" s="9" t="str">
        <f>VLOOKUP($A542,'dump '!$A:$AF,13,FALSE)</f>
        <v>1261ZP</v>
      </c>
      <c r="I542" s="11" t="str">
        <f>VLOOKUP($A542,'dump '!$A:$AF,14,FALSE)</f>
        <v>Blaricum</v>
      </c>
      <c r="J542" s="9">
        <f>VLOOKUP($A542,'dump '!$A:$AF,15,FALSE)</f>
        <v>5</v>
      </c>
      <c r="K542" s="9" t="str">
        <f>VLOOKUP($A542,'dump '!$A:$AF,3,FALSE)</f>
        <v>GLAS</v>
      </c>
      <c r="L542" s="9" t="str">
        <f>VLOOKUP($A542,'dump '!$A:$AF,31,FALSE)</f>
        <v>3-haak</v>
      </c>
      <c r="M542" s="9" t="str">
        <f>VLOOKUP($A542,'containers '!$A:$AA,12,FALSE)</f>
        <v>Ondergronds</v>
      </c>
      <c r="N542" s="9">
        <f>VLOOKUP($A542,'containers '!$A:$AA,14,FALSE)</f>
        <v>0</v>
      </c>
      <c r="O542" s="9">
        <f>VLOOKUP($A542,'containers '!$A:$AA,15,FALSE)</f>
        <v>100</v>
      </c>
      <c r="P542" s="9" t="str">
        <f>VLOOKUP($A542,'containers '!$A:$AA,16,FALSE)</f>
        <v>Onbekend</v>
      </c>
    </row>
    <row r="543" spans="1:16" x14ac:dyDescent="0.25">
      <c r="A543" s="9" t="s">
        <v>5131</v>
      </c>
      <c r="B543" s="9" t="str">
        <f>VLOOKUP(A543,'dump '!A:C,1,FALSE)</f>
        <v>GO170</v>
      </c>
      <c r="C543" s="9" t="str">
        <f>VLOOKUP(A543,'dump '!A:AF,2,FALSE)</f>
        <v>1215PP206</v>
      </c>
      <c r="D543" s="9">
        <f>VLOOKUP($A543,'dump '!$A:$AF,17,FALSE)</f>
        <v>52.213000000000001</v>
      </c>
      <c r="E543" s="9">
        <f>VLOOKUP($A543,'dump '!$A:$AF,18,FALSE)</f>
        <v>5.1529439999999997</v>
      </c>
      <c r="F543" s="9" t="str">
        <f>VLOOKUP(A543,'dump '!$A:$AF,11,FALSE)</f>
        <v>Van Ghentlaan</v>
      </c>
      <c r="G543" s="9" t="str">
        <f>VLOOKUP($A543,'dump '!$A:$AF,12,FALSE)</f>
        <v>2</v>
      </c>
      <c r="H543" s="9" t="str">
        <f>VLOOKUP($A543,'dump '!$A:$AF,13,FALSE)</f>
        <v>1215PP</v>
      </c>
      <c r="I543" s="11" t="str">
        <f>VLOOKUP($A543,'dump '!$A:$AF,14,FALSE)</f>
        <v>Hilversum</v>
      </c>
      <c r="J543" s="9">
        <f>VLOOKUP($A543,'dump '!$A:$AF,15,FALSE)</f>
        <v>5</v>
      </c>
      <c r="K543" s="9" t="str">
        <f>VLOOKUP($A543,'dump '!$A:$AF,3,FALSE)</f>
        <v>GLAS</v>
      </c>
      <c r="L543" s="9" t="str">
        <f>VLOOKUP($A543,'dump '!$A:$AF,31,FALSE)</f>
        <v>3-haak</v>
      </c>
      <c r="M543" s="9" t="str">
        <f>VLOOKUP($A543,'containers '!$A:$AA,12,FALSE)</f>
        <v>Ondergronds</v>
      </c>
      <c r="N543" s="9">
        <f>VLOOKUP($A543,'containers '!$A:$AA,14,FALSE)</f>
        <v>0</v>
      </c>
      <c r="O543" s="9">
        <f>VLOOKUP($A543,'containers '!$A:$AA,15,FALSE)</f>
        <v>100</v>
      </c>
      <c r="P543" s="9" t="str">
        <f>VLOOKUP($A543,'containers '!$A:$AA,16,FALSE)</f>
        <v>Onbekend</v>
      </c>
    </row>
    <row r="544" spans="1:16" x14ac:dyDescent="0.25">
      <c r="A544" s="9" t="s">
        <v>5690</v>
      </c>
      <c r="B544" s="9" t="str">
        <f>VLOOKUP(A544,'dump '!A:C,1,FALSE)</f>
        <v>GO171</v>
      </c>
      <c r="C544" s="9" t="str">
        <f>VLOOKUP(A544,'dump '!A:AF,2,FALSE)</f>
        <v>1271XZ4401</v>
      </c>
      <c r="D544" s="9">
        <f>VLOOKUP($A544,'dump '!$A:$AF,17,FALSE)</f>
        <v>52.305354000000001</v>
      </c>
      <c r="E544" s="9">
        <f>VLOOKUP($A544,'dump '!$A:$AF,18,FALSE)</f>
        <v>5.2363350000000004</v>
      </c>
      <c r="F544" s="9" t="str">
        <f>VLOOKUP(A544,'dump '!$A:$AF,11,FALSE)</f>
        <v>Bestevaer</v>
      </c>
      <c r="G544" s="9" t="str">
        <f>VLOOKUP($A544,'dump '!$A:$AF,12,FALSE)</f>
        <v>44</v>
      </c>
      <c r="H544" s="9" t="str">
        <f>VLOOKUP($A544,'dump '!$A:$AF,13,FALSE)</f>
        <v>1271XZ</v>
      </c>
      <c r="I544" s="11" t="str">
        <f>VLOOKUP($A544,'dump '!$A:$AF,14,FALSE)</f>
        <v>Huizen</v>
      </c>
      <c r="J544" s="9">
        <f>VLOOKUP($A544,'dump '!$A:$AF,15,FALSE)</f>
        <v>5</v>
      </c>
      <c r="K544" s="9" t="str">
        <f>VLOOKUP($A544,'dump '!$A:$AF,3,FALSE)</f>
        <v>GLAS</v>
      </c>
      <c r="L544" s="9" t="str">
        <f>VLOOKUP($A544,'dump '!$A:$AF,31,FALSE)</f>
        <v>3-haak</v>
      </c>
      <c r="M544" s="9" t="str">
        <f>VLOOKUP($A544,'containers '!$A:$AA,12,FALSE)</f>
        <v>Ondergronds</v>
      </c>
      <c r="N544" s="9">
        <f>VLOOKUP($A544,'containers '!$A:$AA,14,FALSE)</f>
        <v>0</v>
      </c>
      <c r="O544" s="9">
        <f>VLOOKUP($A544,'containers '!$A:$AA,15,FALSE)</f>
        <v>100</v>
      </c>
      <c r="P544" s="9" t="str">
        <f>VLOOKUP($A544,'containers '!$A:$AA,16,FALSE)</f>
        <v>Onbekend</v>
      </c>
    </row>
    <row r="545" spans="1:16" x14ac:dyDescent="0.25">
      <c r="A545" s="9" t="s">
        <v>5695</v>
      </c>
      <c r="B545" s="9" t="str">
        <f>VLOOKUP(A545,'dump '!A:C,1,FALSE)</f>
        <v>GO172</v>
      </c>
      <c r="C545" s="9" t="str">
        <f>VLOOKUP(A545,'dump '!A:AF,2,FALSE)</f>
        <v>1271XZ4402</v>
      </c>
      <c r="D545" s="9">
        <f>VLOOKUP($A545,'dump '!$A:$AF,17,FALSE)</f>
        <v>52.305354000000001</v>
      </c>
      <c r="E545" s="9">
        <f>VLOOKUP($A545,'dump '!$A:$AF,18,FALSE)</f>
        <v>5.2363350000000004</v>
      </c>
      <c r="F545" s="9" t="str">
        <f>VLOOKUP(A545,'dump '!$A:$AF,11,FALSE)</f>
        <v>Bestevaer</v>
      </c>
      <c r="G545" s="9" t="str">
        <f>VLOOKUP($A545,'dump '!$A:$AF,12,FALSE)</f>
        <v>44</v>
      </c>
      <c r="H545" s="9" t="str">
        <f>VLOOKUP($A545,'dump '!$A:$AF,13,FALSE)</f>
        <v>1271XZ</v>
      </c>
      <c r="I545" s="11" t="str">
        <f>VLOOKUP($A545,'dump '!$A:$AF,14,FALSE)</f>
        <v>Huizen</v>
      </c>
      <c r="J545" s="9">
        <f>VLOOKUP($A545,'dump '!$A:$AF,15,FALSE)</f>
        <v>5</v>
      </c>
      <c r="K545" s="9" t="str">
        <f>VLOOKUP($A545,'dump '!$A:$AF,3,FALSE)</f>
        <v>GLAS</v>
      </c>
      <c r="L545" s="9" t="str">
        <f>VLOOKUP($A545,'dump '!$A:$AF,31,FALSE)</f>
        <v>3-haak</v>
      </c>
      <c r="M545" s="9" t="str">
        <f>VLOOKUP($A545,'containers '!$A:$AA,12,FALSE)</f>
        <v>Ondergronds</v>
      </c>
      <c r="N545" s="9">
        <f>VLOOKUP($A545,'containers '!$A:$AA,14,FALSE)</f>
        <v>0</v>
      </c>
      <c r="O545" s="9">
        <f>VLOOKUP($A545,'containers '!$A:$AA,15,FALSE)</f>
        <v>100</v>
      </c>
      <c r="P545" s="9" t="str">
        <f>VLOOKUP($A545,'containers '!$A:$AA,16,FALSE)</f>
        <v>Onbekend</v>
      </c>
    </row>
    <row r="546" spans="1:16" x14ac:dyDescent="0.25">
      <c r="A546" s="9" t="s">
        <v>5133</v>
      </c>
      <c r="B546" s="9" t="str">
        <f>VLOOKUP(A546,'dump '!A:C,1,FALSE)</f>
        <v>GO173</v>
      </c>
      <c r="C546" s="9" t="str">
        <f>VLOOKUP(A546,'dump '!A:AF,2,FALSE)</f>
        <v>1222NL19104</v>
      </c>
      <c r="D546" s="9">
        <f>VLOOKUP($A546,'dump '!$A:$AF,17,FALSE)</f>
        <v>52.241774999999997</v>
      </c>
      <c r="E546" s="9">
        <f>VLOOKUP($A546,'dump '!$A:$AF,18,FALSE)</f>
        <v>5.1770019999999999</v>
      </c>
      <c r="F546" s="9" t="str">
        <f>VLOOKUP(A546,'dump '!$A:$AF,11,FALSE)</f>
        <v>Laan 1940-1945</v>
      </c>
      <c r="G546" s="9" t="str">
        <f>VLOOKUP($A546,'dump '!$A:$AF,12,FALSE)</f>
        <v>191</v>
      </c>
      <c r="H546" s="9" t="str">
        <f>VLOOKUP($A546,'dump '!$A:$AF,13,FALSE)</f>
        <v>1222NL</v>
      </c>
      <c r="I546" s="11" t="str">
        <f>VLOOKUP($A546,'dump '!$A:$AF,14,FALSE)</f>
        <v>Hilversum</v>
      </c>
      <c r="J546" s="9">
        <f>VLOOKUP($A546,'dump '!$A:$AF,15,FALSE)</f>
        <v>5</v>
      </c>
      <c r="K546" s="9" t="str">
        <f>VLOOKUP($A546,'dump '!$A:$AF,3,FALSE)</f>
        <v>GLAS</v>
      </c>
      <c r="L546" s="9" t="str">
        <f>VLOOKUP($A546,'dump '!$A:$AF,31,FALSE)</f>
        <v>3-haak</v>
      </c>
      <c r="M546" s="9" t="str">
        <f>VLOOKUP($A546,'containers '!$A:$AA,12,FALSE)</f>
        <v>Ondergronds</v>
      </c>
      <c r="N546" s="9">
        <f>VLOOKUP($A546,'containers '!$A:$AA,14,FALSE)</f>
        <v>0</v>
      </c>
      <c r="O546" s="9">
        <f>VLOOKUP($A546,'containers '!$A:$AA,15,FALSE)</f>
        <v>100</v>
      </c>
      <c r="P546" s="9" t="str">
        <f>VLOOKUP($A546,'containers '!$A:$AA,16,FALSE)</f>
        <v>Onbekend</v>
      </c>
    </row>
    <row r="547" spans="1:16" x14ac:dyDescent="0.25">
      <c r="A547" s="9" t="s">
        <v>5317</v>
      </c>
      <c r="B547" s="9" t="str">
        <f>VLOOKUP(A547,'dump '!A:C,1,FALSE)</f>
        <v>GO175</v>
      </c>
      <c r="C547" s="9" t="str">
        <f>VLOOKUP(A547,'dump '!A:AF,2,FALSE)</f>
        <v>1231BG5104</v>
      </c>
      <c r="D547" s="9">
        <f>VLOOKUP($A547,'dump '!$A:$AF,17,FALSE)</f>
        <v>52.204439999999998</v>
      </c>
      <c r="E547" s="9">
        <f>VLOOKUP($A547,'dump '!$A:$AF,18,FALSE)</f>
        <v>5.1392759999999997</v>
      </c>
      <c r="F547" s="9" t="str">
        <f>VLOOKUP(A547,'dump '!$A:$AF,11,FALSE)</f>
        <v>Eikenlaan</v>
      </c>
      <c r="G547" s="9" t="str">
        <f>VLOOKUP($A547,'dump '!$A:$AF,12,FALSE)</f>
        <v>51F 21</v>
      </c>
      <c r="H547" s="9" t="str">
        <f>VLOOKUP($A547,'dump '!$A:$AF,13,FALSE)</f>
        <v>1231BG</v>
      </c>
      <c r="I547" s="11" t="str">
        <f>VLOOKUP($A547,'dump '!$A:$AF,14,FALSE)</f>
        <v>Loosdrecht</v>
      </c>
      <c r="J547" s="9">
        <f>VLOOKUP($A547,'dump '!$A:$AF,15,FALSE)</f>
        <v>5</v>
      </c>
      <c r="K547" s="9" t="str">
        <f>VLOOKUP($A547,'dump '!$A:$AF,3,FALSE)</f>
        <v>GLAS</v>
      </c>
      <c r="L547" s="9" t="str">
        <f>VLOOKUP($A547,'dump '!$A:$AF,31,FALSE)</f>
        <v>3-haak</v>
      </c>
      <c r="M547" s="9" t="str">
        <f>VLOOKUP($A547,'containers '!$A:$AA,12,FALSE)</f>
        <v>Ondergronds</v>
      </c>
      <c r="N547" s="9">
        <f>VLOOKUP($A547,'containers '!$A:$AA,14,FALSE)</f>
        <v>0</v>
      </c>
      <c r="O547" s="9">
        <f>VLOOKUP($A547,'containers '!$A:$AA,15,FALSE)</f>
        <v>100</v>
      </c>
      <c r="P547" s="9" t="str">
        <f>VLOOKUP($A547,'containers '!$A:$AA,16,FALSE)</f>
        <v>Onbekend</v>
      </c>
    </row>
    <row r="548" spans="1:16" x14ac:dyDescent="0.25">
      <c r="A548" s="9" t="s">
        <v>5746</v>
      </c>
      <c r="B548" s="9" t="str">
        <f>VLOOKUP(A548,'dump '!A:C,1,FALSE)</f>
        <v>GO176</v>
      </c>
      <c r="C548" s="9" t="str">
        <f>VLOOKUP(A548,'dump '!A:AF,2,FALSE)</f>
        <v>1231KT20902</v>
      </c>
      <c r="D548" s="9">
        <f>VLOOKUP($A548,'dump '!$A:$AF,17,FALSE)</f>
        <v>52.188347999999998</v>
      </c>
      <c r="E548" s="9">
        <f>VLOOKUP($A548,'dump '!$A:$AF,18,FALSE)</f>
        <v>5.1007249999999997</v>
      </c>
      <c r="F548" s="9" t="str">
        <f>VLOOKUP(A548,'dump '!$A:$AF,11,FALSE)</f>
        <v>Nieuw-Loosdrechtsedijk</v>
      </c>
      <c r="G548" s="9" t="str">
        <f>VLOOKUP($A548,'dump '!$A:$AF,12,FALSE)</f>
        <v>209</v>
      </c>
      <c r="H548" s="9" t="str">
        <f>VLOOKUP($A548,'dump '!$A:$AF,13,FALSE)</f>
        <v>1231KT</v>
      </c>
      <c r="I548" s="11" t="str">
        <f>VLOOKUP($A548,'dump '!$A:$AF,14,FALSE)</f>
        <v>Loosdrecht</v>
      </c>
      <c r="J548" s="9">
        <f>VLOOKUP($A548,'dump '!$A:$AF,15,FALSE)</f>
        <v>5</v>
      </c>
      <c r="K548" s="9" t="str">
        <f>VLOOKUP($A548,'dump '!$A:$AF,3,FALSE)</f>
        <v>GLAS</v>
      </c>
      <c r="L548" s="9" t="str">
        <f>VLOOKUP($A548,'dump '!$A:$AF,31,FALSE)</f>
        <v>3-haak</v>
      </c>
      <c r="M548" s="9" t="str">
        <f>VLOOKUP($A548,'containers '!$A:$AA,12,FALSE)</f>
        <v>Ondergronds</v>
      </c>
      <c r="N548" s="9">
        <f>VLOOKUP($A548,'containers '!$A:$AA,14,FALSE)</f>
        <v>0</v>
      </c>
      <c r="O548" s="9">
        <f>VLOOKUP($A548,'containers '!$A:$AA,15,FALSE)</f>
        <v>100</v>
      </c>
      <c r="P548" s="9" t="str">
        <f>VLOOKUP($A548,'containers '!$A:$AA,16,FALSE)</f>
        <v>Onbekend</v>
      </c>
    </row>
    <row r="549" spans="1:16" x14ac:dyDescent="0.25">
      <c r="A549" s="9" t="s">
        <v>5238</v>
      </c>
      <c r="B549" s="9" t="str">
        <f>VLOOKUP(A549,'dump '!A:C,1,FALSE)</f>
        <v>GO177</v>
      </c>
      <c r="C549" s="9" t="str">
        <f>VLOOKUP(A549,'dump '!A:AF,2,FALSE)</f>
        <v>1274PA905</v>
      </c>
      <c r="D549" s="9">
        <f>VLOOKUP($A549,'dump '!$A:$AF,17,FALSE)</f>
        <v>52.294786999999999</v>
      </c>
      <c r="E549" s="9">
        <f>VLOOKUP($A549,'dump '!$A:$AF,18,FALSE)</f>
        <v>5.2655969999999996</v>
      </c>
      <c r="F549" s="9" t="str">
        <f>VLOOKUP(A549,'dump '!$A:$AF,11,FALSE)</f>
        <v>Betuining</v>
      </c>
      <c r="G549" s="9" t="str">
        <f>VLOOKUP($A549,'dump '!$A:$AF,12,FALSE)</f>
        <v>9</v>
      </c>
      <c r="H549" s="9" t="str">
        <f>VLOOKUP($A549,'dump '!$A:$AF,13,FALSE)</f>
        <v>1274PA</v>
      </c>
      <c r="I549" s="11" t="str">
        <f>VLOOKUP($A549,'dump '!$A:$AF,14,FALSE)</f>
        <v>Huizen</v>
      </c>
      <c r="J549" s="9">
        <f>VLOOKUP($A549,'dump '!$A:$AF,15,FALSE)</f>
        <v>5</v>
      </c>
      <c r="K549" s="9" t="str">
        <f>VLOOKUP($A549,'dump '!$A:$AF,3,FALSE)</f>
        <v>GLAS</v>
      </c>
      <c r="L549" s="9" t="str">
        <f>VLOOKUP($A549,'dump '!$A:$AF,31,FALSE)</f>
        <v>3-haak</v>
      </c>
      <c r="M549" s="9" t="str">
        <f>VLOOKUP($A549,'containers '!$A:$AA,12,FALSE)</f>
        <v>Ondergronds</v>
      </c>
      <c r="N549" s="9">
        <f>VLOOKUP($A549,'containers '!$A:$AA,14,FALSE)</f>
        <v>0</v>
      </c>
      <c r="O549" s="9">
        <f>VLOOKUP($A549,'containers '!$A:$AA,15,FALSE)</f>
        <v>100</v>
      </c>
      <c r="P549" s="9" t="str">
        <f>VLOOKUP($A549,'containers '!$A:$AA,16,FALSE)</f>
        <v>Onbekend</v>
      </c>
    </row>
    <row r="550" spans="1:16" x14ac:dyDescent="0.25">
      <c r="A550" s="9" t="s">
        <v>5240</v>
      </c>
      <c r="B550" s="9" t="str">
        <f>VLOOKUP(A550,'dump '!A:C,1,FALSE)</f>
        <v>GO178</v>
      </c>
      <c r="C550" s="9" t="str">
        <f>VLOOKUP(A550,'dump '!A:AF,2,FALSE)</f>
        <v>1274PA906</v>
      </c>
      <c r="D550" s="9">
        <f>VLOOKUP($A550,'dump '!$A:$AF,17,FALSE)</f>
        <v>52.294786999999999</v>
      </c>
      <c r="E550" s="9">
        <f>VLOOKUP($A550,'dump '!$A:$AF,18,FALSE)</f>
        <v>5.2655969999999996</v>
      </c>
      <c r="F550" s="9" t="str">
        <f>VLOOKUP(A550,'dump '!$A:$AF,11,FALSE)</f>
        <v>Betuining</v>
      </c>
      <c r="G550" s="9" t="str">
        <f>VLOOKUP($A550,'dump '!$A:$AF,12,FALSE)</f>
        <v>9</v>
      </c>
      <c r="H550" s="9" t="str">
        <f>VLOOKUP($A550,'dump '!$A:$AF,13,FALSE)</f>
        <v>1274PA</v>
      </c>
      <c r="I550" s="11" t="str">
        <f>VLOOKUP($A550,'dump '!$A:$AF,14,FALSE)</f>
        <v>Huizen</v>
      </c>
      <c r="J550" s="9">
        <f>VLOOKUP($A550,'dump '!$A:$AF,15,FALSE)</f>
        <v>5</v>
      </c>
      <c r="K550" s="9" t="str">
        <f>VLOOKUP($A550,'dump '!$A:$AF,3,FALSE)</f>
        <v>GLAS</v>
      </c>
      <c r="L550" s="9" t="str">
        <f>VLOOKUP($A550,'dump '!$A:$AF,31,FALSE)</f>
        <v>3-haak</v>
      </c>
      <c r="M550" s="9" t="str">
        <f>VLOOKUP($A550,'containers '!$A:$AA,12,FALSE)</f>
        <v>Ondergronds</v>
      </c>
      <c r="N550" s="9">
        <f>VLOOKUP($A550,'containers '!$A:$AA,14,FALSE)</f>
        <v>0</v>
      </c>
      <c r="O550" s="9">
        <f>VLOOKUP($A550,'containers '!$A:$AA,15,FALSE)</f>
        <v>100</v>
      </c>
      <c r="P550" s="9" t="str">
        <f>VLOOKUP($A550,'containers '!$A:$AA,16,FALSE)</f>
        <v>Onbekend</v>
      </c>
    </row>
    <row r="551" spans="1:16" x14ac:dyDescent="0.25">
      <c r="A551" s="9" t="s">
        <v>5249</v>
      </c>
      <c r="B551" s="9" t="str">
        <f>VLOOKUP(A551,'dump '!A:C,1,FALSE)</f>
        <v>GO179</v>
      </c>
      <c r="C551" s="9" t="str">
        <f>VLOOKUP(A551,'dump '!A:AF,2,FALSE)</f>
        <v>1276CH3302</v>
      </c>
      <c r="D551" s="9">
        <f>VLOOKUP($A551,'dump '!$A:$AF,17,FALSE)</f>
        <v>52.291473000000003</v>
      </c>
      <c r="E551" s="9">
        <f>VLOOKUP($A551,'dump '!$A:$AF,18,FALSE)</f>
        <v>5.2544069999999996</v>
      </c>
      <c r="F551" s="9" t="str">
        <f>VLOOKUP(A551,'dump '!$A:$AF,11,FALSE)</f>
        <v>Kostmand</v>
      </c>
      <c r="G551" s="9" t="str">
        <f>VLOOKUP($A551,'dump '!$A:$AF,12,FALSE)</f>
        <v>33</v>
      </c>
      <c r="H551" s="9" t="str">
        <f>VLOOKUP($A551,'dump '!$A:$AF,13,FALSE)</f>
        <v>1276CH</v>
      </c>
      <c r="I551" s="11" t="str">
        <f>VLOOKUP($A551,'dump '!$A:$AF,14,FALSE)</f>
        <v>Huizen</v>
      </c>
      <c r="J551" s="9">
        <f>VLOOKUP($A551,'dump '!$A:$AF,15,FALSE)</f>
        <v>5</v>
      </c>
      <c r="K551" s="9" t="str">
        <f>VLOOKUP($A551,'dump '!$A:$AF,3,FALSE)</f>
        <v>GLAS</v>
      </c>
      <c r="L551" s="9" t="str">
        <f>VLOOKUP($A551,'dump '!$A:$AF,31,FALSE)</f>
        <v>3-haak</v>
      </c>
      <c r="M551" s="9" t="str">
        <f>VLOOKUP($A551,'containers '!$A:$AA,12,FALSE)</f>
        <v>Ondergronds</v>
      </c>
      <c r="N551" s="9">
        <f>VLOOKUP($A551,'containers '!$A:$AA,14,FALSE)</f>
        <v>0</v>
      </c>
      <c r="O551" s="9">
        <f>VLOOKUP($A551,'containers '!$A:$AA,15,FALSE)</f>
        <v>100</v>
      </c>
      <c r="P551" s="9" t="str">
        <f>VLOOKUP($A551,'containers '!$A:$AA,16,FALSE)</f>
        <v>Onbekend</v>
      </c>
    </row>
    <row r="552" spans="1:16" x14ac:dyDescent="0.25">
      <c r="A552" s="9" t="s">
        <v>5251</v>
      </c>
      <c r="B552" s="9" t="str">
        <f>VLOOKUP(A552,'dump '!A:C,1,FALSE)</f>
        <v>GO180</v>
      </c>
      <c r="C552" s="9" t="str">
        <f>VLOOKUP(A552,'dump '!A:AF,2,FALSE)</f>
        <v>1276CH3303</v>
      </c>
      <c r="D552" s="9">
        <f>VLOOKUP($A552,'dump '!$A:$AF,17,FALSE)</f>
        <v>52.291473000000003</v>
      </c>
      <c r="E552" s="9">
        <f>VLOOKUP($A552,'dump '!$A:$AF,18,FALSE)</f>
        <v>5.2544069999999996</v>
      </c>
      <c r="F552" s="9" t="str">
        <f>VLOOKUP(A552,'dump '!$A:$AF,11,FALSE)</f>
        <v>Kostmand</v>
      </c>
      <c r="G552" s="9" t="str">
        <f>VLOOKUP($A552,'dump '!$A:$AF,12,FALSE)</f>
        <v>33</v>
      </c>
      <c r="H552" s="9" t="str">
        <f>VLOOKUP($A552,'dump '!$A:$AF,13,FALSE)</f>
        <v>1276CH</v>
      </c>
      <c r="I552" s="11" t="str">
        <f>VLOOKUP($A552,'dump '!$A:$AF,14,FALSE)</f>
        <v>Huizen</v>
      </c>
      <c r="J552" s="9">
        <f>VLOOKUP($A552,'dump '!$A:$AF,15,FALSE)</f>
        <v>5</v>
      </c>
      <c r="K552" s="9" t="str">
        <f>VLOOKUP($A552,'dump '!$A:$AF,3,FALSE)</f>
        <v>GLAS</v>
      </c>
      <c r="L552" s="9" t="str">
        <f>VLOOKUP($A552,'dump '!$A:$AF,31,FALSE)</f>
        <v>3-haak</v>
      </c>
      <c r="M552" s="9" t="str">
        <f>VLOOKUP($A552,'containers '!$A:$AA,12,FALSE)</f>
        <v>Ondergronds</v>
      </c>
      <c r="N552" s="9">
        <f>VLOOKUP($A552,'containers '!$A:$AA,14,FALSE)</f>
        <v>0</v>
      </c>
      <c r="O552" s="9">
        <f>VLOOKUP($A552,'containers '!$A:$AA,15,FALSE)</f>
        <v>100</v>
      </c>
      <c r="P552" s="9" t="str">
        <f>VLOOKUP($A552,'containers '!$A:$AA,16,FALSE)</f>
        <v>Onbekend</v>
      </c>
    </row>
    <row r="553" spans="1:16" x14ac:dyDescent="0.25">
      <c r="A553" s="9" t="s">
        <v>5253</v>
      </c>
      <c r="B553" s="9" t="str">
        <f>VLOOKUP(A553,'dump '!A:C,1,FALSE)</f>
        <v>GO181</v>
      </c>
      <c r="C553" s="9" t="str">
        <f>VLOOKUP(A553,'dump '!A:AF,2,FALSE)</f>
        <v>1276CH3304</v>
      </c>
      <c r="D553" s="9">
        <f>VLOOKUP($A553,'dump '!$A:$AF,17,FALSE)</f>
        <v>52.291473000000003</v>
      </c>
      <c r="E553" s="9">
        <f>VLOOKUP($A553,'dump '!$A:$AF,18,FALSE)</f>
        <v>5.2544069999999996</v>
      </c>
      <c r="F553" s="9" t="str">
        <f>VLOOKUP(A553,'dump '!$A:$AF,11,FALSE)</f>
        <v>Kostmand</v>
      </c>
      <c r="G553" s="9" t="str">
        <f>VLOOKUP($A553,'dump '!$A:$AF,12,FALSE)</f>
        <v>33</v>
      </c>
      <c r="H553" s="9" t="str">
        <f>VLOOKUP($A553,'dump '!$A:$AF,13,FALSE)</f>
        <v>1276CH</v>
      </c>
      <c r="I553" s="11" t="str">
        <f>VLOOKUP($A553,'dump '!$A:$AF,14,FALSE)</f>
        <v>Huizen</v>
      </c>
      <c r="J553" s="9">
        <f>VLOOKUP($A553,'dump '!$A:$AF,15,FALSE)</f>
        <v>5</v>
      </c>
      <c r="K553" s="9" t="str">
        <f>VLOOKUP($A553,'dump '!$A:$AF,3,FALSE)</f>
        <v>GLAS</v>
      </c>
      <c r="L553" s="9" t="str">
        <f>VLOOKUP($A553,'dump '!$A:$AF,31,FALSE)</f>
        <v>3-haak</v>
      </c>
      <c r="M553" s="9" t="str">
        <f>VLOOKUP($A553,'containers '!$A:$AA,12,FALSE)</f>
        <v>Ondergronds</v>
      </c>
      <c r="N553" s="9">
        <f>VLOOKUP($A553,'containers '!$A:$AA,14,FALSE)</f>
        <v>0</v>
      </c>
      <c r="O553" s="9">
        <f>VLOOKUP($A553,'containers '!$A:$AA,15,FALSE)</f>
        <v>100</v>
      </c>
      <c r="P553" s="9" t="str">
        <f>VLOOKUP($A553,'containers '!$A:$AA,16,FALSE)</f>
        <v>Onbekend</v>
      </c>
    </row>
    <row r="554" spans="1:16" x14ac:dyDescent="0.25">
      <c r="A554" s="9" t="s">
        <v>5634</v>
      </c>
      <c r="B554" s="9" t="str">
        <f>VLOOKUP(A554,'dump '!A:C,1,FALSE)</f>
        <v>GO182</v>
      </c>
      <c r="C554" s="9" t="str">
        <f>VLOOKUP(A554,'dump '!A:AF,2,FALSE)</f>
        <v>1213RS1101</v>
      </c>
      <c r="D554" s="9">
        <f>VLOOKUP($A554,'dump '!$A:$AF,17,FALSE)</f>
        <v>52.207538999999997</v>
      </c>
      <c r="E554" s="9">
        <f>VLOOKUP($A554,'dump '!$A:$AF,18,FALSE)</f>
        <v>5.1651639999999999</v>
      </c>
      <c r="F554" s="9" t="str">
        <f>VLOOKUP(A554,'dump '!$A:$AF,11,FALSE)</f>
        <v>Kolhornseweg</v>
      </c>
      <c r="G554" s="9" t="str">
        <f>VLOOKUP($A554,'dump '!$A:$AF,12,FALSE)</f>
        <v>11</v>
      </c>
      <c r="H554" s="9" t="str">
        <f>VLOOKUP($A554,'dump '!$A:$AF,13,FALSE)</f>
        <v>1213RS</v>
      </c>
      <c r="I554" s="11" t="str">
        <f>VLOOKUP($A554,'dump '!$A:$AF,14,FALSE)</f>
        <v>Hilversum</v>
      </c>
      <c r="J554" s="9">
        <f>VLOOKUP($A554,'dump '!$A:$AF,15,FALSE)</f>
        <v>5</v>
      </c>
      <c r="K554" s="9" t="str">
        <f>VLOOKUP($A554,'dump '!$A:$AF,3,FALSE)</f>
        <v>GLAS</v>
      </c>
      <c r="L554" s="9" t="str">
        <f>VLOOKUP($A554,'dump '!$A:$AF,31,FALSE)</f>
        <v>3-haak</v>
      </c>
      <c r="M554" s="9" t="str">
        <f>VLOOKUP($A554,'containers '!$A:$AA,12,FALSE)</f>
        <v>Ondergronds</v>
      </c>
      <c r="N554" s="9">
        <f>VLOOKUP($A554,'containers '!$A:$AA,14,FALSE)</f>
        <v>0</v>
      </c>
      <c r="O554" s="9">
        <f>VLOOKUP($A554,'containers '!$A:$AA,15,FALSE)</f>
        <v>100</v>
      </c>
      <c r="P554" s="9" t="str">
        <f>VLOOKUP($A554,'containers '!$A:$AA,16,FALSE)</f>
        <v>Onbekend</v>
      </c>
    </row>
    <row r="555" spans="1:16" x14ac:dyDescent="0.25">
      <c r="A555" s="9" t="s">
        <v>5169</v>
      </c>
      <c r="B555" s="9" t="str">
        <f>VLOOKUP(A555,'dump '!A:C,1,FALSE)</f>
        <v>GO183</v>
      </c>
      <c r="C555" s="9" t="str">
        <f>VLOOKUP(A555,'dump '!A:AF,2,FALSE)</f>
        <v>1403TN4804</v>
      </c>
      <c r="D555" s="9">
        <f>VLOOKUP($A555,'dump '!$A:$AF,17,FALSE)</f>
        <v>52.266247900000003</v>
      </c>
      <c r="E555" s="9">
        <f>VLOOKUP($A555,'dump '!$A:$AF,18,FALSE)</f>
        <v>5.1780549999999996</v>
      </c>
      <c r="F555" s="9" t="str">
        <f>VLOOKUP(A555,'dump '!$A:$AF,11,FALSE)</f>
        <v>Karel Doormanlaan</v>
      </c>
      <c r="G555" s="9" t="str">
        <f>VLOOKUP($A555,'dump '!$A:$AF,12,FALSE)</f>
        <v>48A</v>
      </c>
      <c r="H555" s="9" t="str">
        <f>VLOOKUP($A555,'dump '!$A:$AF,13,FALSE)</f>
        <v>1403TN</v>
      </c>
      <c r="I555" s="11" t="str">
        <f>VLOOKUP($A555,'dump '!$A:$AF,14,FALSE)</f>
        <v>Bussum</v>
      </c>
      <c r="J555" s="9">
        <f>VLOOKUP($A555,'dump '!$A:$AF,15,FALSE)</f>
        <v>5</v>
      </c>
      <c r="K555" s="9" t="str">
        <f>VLOOKUP($A555,'dump '!$A:$AF,3,FALSE)</f>
        <v>GLAS</v>
      </c>
      <c r="L555" s="9" t="str">
        <f>VLOOKUP($A555,'dump '!$A:$AF,31,FALSE)</f>
        <v>3-haak</v>
      </c>
      <c r="M555" s="9" t="str">
        <f>VLOOKUP($A555,'containers '!$A:$AA,12,FALSE)</f>
        <v>Ondergronds</v>
      </c>
      <c r="N555" s="9">
        <f>VLOOKUP($A555,'containers '!$A:$AA,14,FALSE)</f>
        <v>0</v>
      </c>
      <c r="O555" s="9">
        <f>VLOOKUP($A555,'containers '!$A:$AA,15,FALSE)</f>
        <v>100</v>
      </c>
      <c r="P555" s="9" t="str">
        <f>VLOOKUP($A555,'containers '!$A:$AA,16,FALSE)</f>
        <v>Onbekend</v>
      </c>
    </row>
    <row r="556" spans="1:16" x14ac:dyDescent="0.25">
      <c r="A556" s="9" t="s">
        <v>5898</v>
      </c>
      <c r="B556" s="9" t="str">
        <f>VLOOKUP(A556,'dump '!A:C,1,FALSE)</f>
        <v>GO184</v>
      </c>
      <c r="C556" s="9" t="str">
        <f>VLOOKUP(A556,'dump '!A:AF,2,FALSE)</f>
        <v>1251WG4801</v>
      </c>
      <c r="D556" s="9">
        <f>VLOOKUP($A556,'dump '!$A:$AF,17,FALSE)</f>
        <v>52.249797000000001</v>
      </c>
      <c r="E556" s="9">
        <f>VLOOKUP($A556,'dump '!$A:$AF,18,FALSE)</f>
        <v>5.2364138999999996</v>
      </c>
      <c r="F556" s="9" t="str">
        <f>VLOOKUP(A556,'dump '!$A:$AF,11,FALSE)</f>
        <v>Kloosterweg</v>
      </c>
      <c r="G556" s="9" t="str">
        <f>VLOOKUP($A556,'dump '!$A:$AF,12,FALSE)</f>
        <v>48A</v>
      </c>
      <c r="H556" s="9" t="str">
        <f>VLOOKUP($A556,'dump '!$A:$AF,13,FALSE)</f>
        <v>1251WG</v>
      </c>
      <c r="I556" s="11" t="str">
        <f>VLOOKUP($A556,'dump '!$A:$AF,14,FALSE)</f>
        <v>Laren</v>
      </c>
      <c r="J556" s="9">
        <f>VLOOKUP($A556,'dump '!$A:$AF,15,FALSE)</f>
        <v>5</v>
      </c>
      <c r="K556" s="9" t="str">
        <f>VLOOKUP($A556,'dump '!$A:$AF,3,FALSE)</f>
        <v>GLAS</v>
      </c>
      <c r="L556" s="9" t="str">
        <f>VLOOKUP($A556,'dump '!$A:$AF,31,FALSE)</f>
        <v>3-haak</v>
      </c>
      <c r="M556" s="9" t="str">
        <f>VLOOKUP($A556,'containers '!$A:$AA,12,FALSE)</f>
        <v>Ondergronds</v>
      </c>
      <c r="N556" s="9">
        <f>VLOOKUP($A556,'containers '!$A:$AA,14,FALSE)</f>
        <v>0</v>
      </c>
      <c r="O556" s="9">
        <f>VLOOKUP($A556,'containers '!$A:$AA,15,FALSE)</f>
        <v>100</v>
      </c>
      <c r="P556" s="9" t="str">
        <f>VLOOKUP($A556,'containers '!$A:$AA,16,FALSE)</f>
        <v>Onbekend</v>
      </c>
    </row>
    <row r="557" spans="1:16" x14ac:dyDescent="0.25">
      <c r="A557" s="9" t="s">
        <v>5227</v>
      </c>
      <c r="B557" s="9" t="str">
        <f>VLOOKUP(A557,'dump '!A:C,1,FALSE)</f>
        <v>GO185</v>
      </c>
      <c r="C557" s="9" t="str">
        <f>VLOOKUP(A557,'dump '!A:AF,2,FALSE)</f>
        <v>1251WG4802</v>
      </c>
      <c r="D557" s="9">
        <f>VLOOKUP($A557,'dump '!$A:$AF,17,FALSE)</f>
        <v>52.249797000000001</v>
      </c>
      <c r="E557" s="9">
        <f>VLOOKUP($A557,'dump '!$A:$AF,18,FALSE)</f>
        <v>5.2364138999999996</v>
      </c>
      <c r="F557" s="9" t="str">
        <f>VLOOKUP(A557,'dump '!$A:$AF,11,FALSE)</f>
        <v>Kloosterweg</v>
      </c>
      <c r="G557" s="9" t="str">
        <f>VLOOKUP($A557,'dump '!$A:$AF,12,FALSE)</f>
        <v>48A</v>
      </c>
      <c r="H557" s="9" t="str">
        <f>VLOOKUP($A557,'dump '!$A:$AF,13,FALSE)</f>
        <v>1251WG</v>
      </c>
      <c r="I557" s="11" t="str">
        <f>VLOOKUP($A557,'dump '!$A:$AF,14,FALSE)</f>
        <v>Laren</v>
      </c>
      <c r="J557" s="9">
        <f>VLOOKUP($A557,'dump '!$A:$AF,15,FALSE)</f>
        <v>5</v>
      </c>
      <c r="K557" s="9" t="str">
        <f>VLOOKUP($A557,'dump '!$A:$AF,3,FALSE)</f>
        <v>GLAS</v>
      </c>
      <c r="L557" s="9" t="str">
        <f>VLOOKUP($A557,'dump '!$A:$AF,31,FALSE)</f>
        <v>3-haak</v>
      </c>
      <c r="M557" s="9" t="str">
        <f>VLOOKUP($A557,'containers '!$A:$AA,12,FALSE)</f>
        <v>Ondergronds</v>
      </c>
      <c r="N557" s="9">
        <f>VLOOKUP($A557,'containers '!$A:$AA,14,FALSE)</f>
        <v>0</v>
      </c>
      <c r="O557" s="9">
        <f>VLOOKUP($A557,'containers '!$A:$AA,15,FALSE)</f>
        <v>100</v>
      </c>
      <c r="P557" s="9" t="str">
        <f>VLOOKUP($A557,'containers '!$A:$AA,16,FALSE)</f>
        <v>Onbekend</v>
      </c>
    </row>
    <row r="558" spans="1:16" x14ac:dyDescent="0.25">
      <c r="A558" s="9" t="s">
        <v>5232</v>
      </c>
      <c r="B558" s="9" t="str">
        <f>VLOOKUP(A558,'dump '!A:C,1,FALSE)</f>
        <v>GO186</v>
      </c>
      <c r="C558" s="9" t="str">
        <f>VLOOKUP(A558,'dump '!A:AF,2,FALSE)</f>
        <v>1251WG4803</v>
      </c>
      <c r="D558" s="9">
        <f>VLOOKUP($A558,'dump '!$A:$AF,17,FALSE)</f>
        <v>52.249797000000001</v>
      </c>
      <c r="E558" s="9">
        <f>VLOOKUP($A558,'dump '!$A:$AF,18,FALSE)</f>
        <v>5.2364138999999996</v>
      </c>
      <c r="F558" s="9" t="str">
        <f>VLOOKUP(A558,'dump '!$A:$AF,11,FALSE)</f>
        <v>Kloosterweg</v>
      </c>
      <c r="G558" s="9" t="str">
        <f>VLOOKUP($A558,'dump '!$A:$AF,12,FALSE)</f>
        <v>48A</v>
      </c>
      <c r="H558" s="9" t="str">
        <f>VLOOKUP($A558,'dump '!$A:$AF,13,FALSE)</f>
        <v>1251WG</v>
      </c>
      <c r="I558" s="11" t="str">
        <f>VLOOKUP($A558,'dump '!$A:$AF,14,FALSE)</f>
        <v>Laren</v>
      </c>
      <c r="J558" s="9">
        <f>VLOOKUP($A558,'dump '!$A:$AF,15,FALSE)</f>
        <v>5</v>
      </c>
      <c r="K558" s="9" t="str">
        <f>VLOOKUP($A558,'dump '!$A:$AF,3,FALSE)</f>
        <v>GLAS</v>
      </c>
      <c r="L558" s="9" t="str">
        <f>VLOOKUP($A558,'dump '!$A:$AF,31,FALSE)</f>
        <v>3-haak</v>
      </c>
      <c r="M558" s="9" t="str">
        <f>VLOOKUP($A558,'containers '!$A:$AA,12,FALSE)</f>
        <v>Ondergronds</v>
      </c>
      <c r="N558" s="9">
        <f>VLOOKUP($A558,'containers '!$A:$AA,14,FALSE)</f>
        <v>0</v>
      </c>
      <c r="O558" s="9">
        <f>VLOOKUP($A558,'containers '!$A:$AA,15,FALSE)</f>
        <v>100</v>
      </c>
      <c r="P558" s="9" t="str">
        <f>VLOOKUP($A558,'containers '!$A:$AA,16,FALSE)</f>
        <v>Onbekend</v>
      </c>
    </row>
    <row r="559" spans="1:16" x14ac:dyDescent="0.25">
      <c r="A559" s="9" t="s">
        <v>5396</v>
      </c>
      <c r="B559" s="9" t="str">
        <f>VLOOKUP(A559,'dump '!A:C,1,FALSE)</f>
        <v>GO187</v>
      </c>
      <c r="C559" s="9" t="str">
        <f>VLOOKUP(A559,'dump '!A:AF,2,FALSE)</f>
        <v>1222NX4603</v>
      </c>
      <c r="D559" s="9">
        <f>VLOOKUP($A559,'dump '!$A:$AF,17,FALSE)</f>
        <v>52.238076999999997</v>
      </c>
      <c r="E559" s="9">
        <f>VLOOKUP($A559,'dump '!$A:$AF,18,FALSE)</f>
        <v>5.1756260000000003</v>
      </c>
      <c r="F559" s="9" t="str">
        <f>VLOOKUP(A559,'dump '!$A:$AF,11,FALSE)</f>
        <v>Stephensonlaan</v>
      </c>
      <c r="G559" s="9" t="str">
        <f>VLOOKUP($A559,'dump '!$A:$AF,12,FALSE)</f>
        <v>46</v>
      </c>
      <c r="H559" s="9" t="str">
        <f>VLOOKUP($A559,'dump '!$A:$AF,13,FALSE)</f>
        <v>1222NX</v>
      </c>
      <c r="I559" s="11" t="str">
        <f>VLOOKUP($A559,'dump '!$A:$AF,14,FALSE)</f>
        <v>Hilversum</v>
      </c>
      <c r="J559" s="9">
        <f>VLOOKUP($A559,'dump '!$A:$AF,15,FALSE)</f>
        <v>5</v>
      </c>
      <c r="K559" s="9" t="str">
        <f>VLOOKUP($A559,'dump '!$A:$AF,3,FALSE)</f>
        <v>GLAS</v>
      </c>
      <c r="L559" s="9" t="str">
        <f>VLOOKUP($A559,'dump '!$A:$AF,31,FALSE)</f>
        <v>3-haak</v>
      </c>
      <c r="M559" s="9" t="str">
        <f>VLOOKUP($A559,'containers '!$A:$AA,12,FALSE)</f>
        <v>Ondergronds</v>
      </c>
      <c r="N559" s="9">
        <f>VLOOKUP($A559,'containers '!$A:$AA,14,FALSE)</f>
        <v>0</v>
      </c>
      <c r="O559" s="9">
        <f>VLOOKUP($A559,'containers '!$A:$AA,15,FALSE)</f>
        <v>100</v>
      </c>
      <c r="P559" s="9" t="str">
        <f>VLOOKUP($A559,'containers '!$A:$AA,16,FALSE)</f>
        <v>Onbekend</v>
      </c>
    </row>
    <row r="560" spans="1:16" x14ac:dyDescent="0.25">
      <c r="A560" s="9" t="s">
        <v>5398</v>
      </c>
      <c r="B560" s="9" t="str">
        <f>VLOOKUP(A560,'dump '!A:C,1,FALSE)</f>
        <v>GO188</v>
      </c>
      <c r="C560" s="9" t="str">
        <f>VLOOKUP(A560,'dump '!A:AF,2,FALSE)</f>
        <v>1222NX4604</v>
      </c>
      <c r="D560" s="9">
        <f>VLOOKUP($A560,'dump '!$A:$AF,17,FALSE)</f>
        <v>52.238076999999997</v>
      </c>
      <c r="E560" s="9">
        <f>VLOOKUP($A560,'dump '!$A:$AF,18,FALSE)</f>
        <v>5.1756266000000002</v>
      </c>
      <c r="F560" s="9" t="str">
        <f>VLOOKUP(A560,'dump '!$A:$AF,11,FALSE)</f>
        <v>Stephensonlaan</v>
      </c>
      <c r="G560" s="9" t="str">
        <f>VLOOKUP($A560,'dump '!$A:$AF,12,FALSE)</f>
        <v>46</v>
      </c>
      <c r="H560" s="9" t="str">
        <f>VLOOKUP($A560,'dump '!$A:$AF,13,FALSE)</f>
        <v>1222NX</v>
      </c>
      <c r="I560" s="11" t="str">
        <f>VLOOKUP($A560,'dump '!$A:$AF,14,FALSE)</f>
        <v>Hilversum</v>
      </c>
      <c r="J560" s="9">
        <f>VLOOKUP($A560,'dump '!$A:$AF,15,FALSE)</f>
        <v>5</v>
      </c>
      <c r="K560" s="9" t="str">
        <f>VLOOKUP($A560,'dump '!$A:$AF,3,FALSE)</f>
        <v>GLAS</v>
      </c>
      <c r="L560" s="9" t="str">
        <f>VLOOKUP($A560,'dump '!$A:$AF,31,FALSE)</f>
        <v>3-haak</v>
      </c>
      <c r="M560" s="9" t="str">
        <f>VLOOKUP($A560,'containers '!$A:$AA,12,FALSE)</f>
        <v>Ondergronds</v>
      </c>
      <c r="N560" s="9">
        <f>VLOOKUP($A560,'containers '!$A:$AA,14,FALSE)</f>
        <v>0</v>
      </c>
      <c r="O560" s="9">
        <f>VLOOKUP($A560,'containers '!$A:$AA,15,FALSE)</f>
        <v>100</v>
      </c>
      <c r="P560" s="9" t="str">
        <f>VLOOKUP($A560,'containers '!$A:$AA,16,FALSE)</f>
        <v>Onbekend</v>
      </c>
    </row>
    <row r="561" spans="1:16" x14ac:dyDescent="0.25">
      <c r="A561" s="9" t="s">
        <v>5348</v>
      </c>
      <c r="B561" s="9" t="str">
        <f>VLOOKUP(A561,'dump '!A:C,1,FALSE)</f>
        <v>GO189</v>
      </c>
      <c r="C561" s="9" t="str">
        <f>VLOOKUP(A561,'dump '!A:AF,2,FALSE)</f>
        <v>1215LV3503</v>
      </c>
      <c r="D561" s="9">
        <f>VLOOKUP($A561,'dump '!$A:$AF,17,FALSE)</f>
        <v>52.210917500000001</v>
      </c>
      <c r="E561" s="9">
        <f>VLOOKUP($A561,'dump '!$A:$AF,18,FALSE)</f>
        <v>5.1575470000000001</v>
      </c>
      <c r="F561" s="9" t="str">
        <f>VLOOKUP(A561,'dump '!$A:$AF,11,FALSE)</f>
        <v>Admiraal de Ruyterlaan</v>
      </c>
      <c r="G561" s="9" t="str">
        <f>VLOOKUP($A561,'dump '!$A:$AF,12,FALSE)</f>
        <v>35</v>
      </c>
      <c r="H561" s="9" t="str">
        <f>VLOOKUP($A561,'dump '!$A:$AF,13,FALSE)</f>
        <v>1215LV</v>
      </c>
      <c r="I561" s="11" t="str">
        <f>VLOOKUP($A561,'dump '!$A:$AF,14,FALSE)</f>
        <v>Hilversum</v>
      </c>
      <c r="J561" s="9">
        <f>VLOOKUP($A561,'dump '!$A:$AF,15,FALSE)</f>
        <v>5</v>
      </c>
      <c r="K561" s="9" t="str">
        <f>VLOOKUP($A561,'dump '!$A:$AF,3,FALSE)</f>
        <v>GLAS</v>
      </c>
      <c r="L561" s="9" t="str">
        <f>VLOOKUP($A561,'dump '!$A:$AF,31,FALSE)</f>
        <v>3-haak</v>
      </c>
      <c r="M561" s="9" t="str">
        <f>VLOOKUP($A561,'containers '!$A:$AA,12,FALSE)</f>
        <v>Ondergronds</v>
      </c>
      <c r="N561" s="9">
        <f>VLOOKUP($A561,'containers '!$A:$AA,14,FALSE)</f>
        <v>0</v>
      </c>
      <c r="O561" s="9">
        <f>VLOOKUP($A561,'containers '!$A:$AA,15,FALSE)</f>
        <v>100</v>
      </c>
      <c r="P561" s="9" t="str">
        <f>VLOOKUP($A561,'containers '!$A:$AA,16,FALSE)</f>
        <v>Onbekend</v>
      </c>
    </row>
    <row r="562" spans="1:16" x14ac:dyDescent="0.25">
      <c r="A562" s="9" t="s">
        <v>5350</v>
      </c>
      <c r="B562" s="9" t="str">
        <f>VLOOKUP(A562,'dump '!A:C,1,FALSE)</f>
        <v>GO190</v>
      </c>
      <c r="C562" s="9" t="str">
        <f>VLOOKUP(A562,'dump '!A:AF,2,FALSE)</f>
        <v>1215LV3504</v>
      </c>
      <c r="D562" s="9">
        <f>VLOOKUP($A562,'dump '!$A:$AF,17,FALSE)</f>
        <v>52.210917500000001</v>
      </c>
      <c r="E562" s="9">
        <f>VLOOKUP($A562,'dump '!$A:$AF,18,FALSE)</f>
        <v>5.1575470000000001</v>
      </c>
      <c r="F562" s="9" t="str">
        <f>VLOOKUP(A562,'dump '!$A:$AF,11,FALSE)</f>
        <v>Admiraal de Ruyterlaan</v>
      </c>
      <c r="G562" s="9" t="str">
        <f>VLOOKUP($A562,'dump '!$A:$AF,12,FALSE)</f>
        <v>35</v>
      </c>
      <c r="H562" s="9" t="str">
        <f>VLOOKUP($A562,'dump '!$A:$AF,13,FALSE)</f>
        <v>1215LV</v>
      </c>
      <c r="I562" s="11" t="str">
        <f>VLOOKUP($A562,'dump '!$A:$AF,14,FALSE)</f>
        <v>Hilversum</v>
      </c>
      <c r="J562" s="9">
        <f>VLOOKUP($A562,'dump '!$A:$AF,15,FALSE)</f>
        <v>5</v>
      </c>
      <c r="K562" s="9" t="str">
        <f>VLOOKUP($A562,'dump '!$A:$AF,3,FALSE)</f>
        <v>GLAS</v>
      </c>
      <c r="L562" s="9" t="str">
        <f>VLOOKUP($A562,'dump '!$A:$AF,31,FALSE)</f>
        <v>3-haak</v>
      </c>
      <c r="M562" s="9" t="str">
        <f>VLOOKUP($A562,'containers '!$A:$AA,12,FALSE)</f>
        <v>Ondergronds</v>
      </c>
      <c r="N562" s="9">
        <f>VLOOKUP($A562,'containers '!$A:$AA,14,FALSE)</f>
        <v>0</v>
      </c>
      <c r="O562" s="9">
        <f>VLOOKUP($A562,'containers '!$A:$AA,15,FALSE)</f>
        <v>100</v>
      </c>
      <c r="P562" s="9" t="str">
        <f>VLOOKUP($A562,'containers '!$A:$AA,16,FALSE)</f>
        <v>Onbekend</v>
      </c>
    </row>
    <row r="563" spans="1:16" x14ac:dyDescent="0.25">
      <c r="A563" s="9" t="s">
        <v>5352</v>
      </c>
      <c r="B563" s="9" t="str">
        <f>VLOOKUP(A563,'dump '!A:C,1,FALSE)</f>
        <v>GO191</v>
      </c>
      <c r="C563" s="9" t="str">
        <f>VLOOKUP(A563,'dump '!A:AF,2,FALSE)</f>
        <v>1215LV3505</v>
      </c>
      <c r="D563" s="9">
        <f>VLOOKUP($A563,'dump '!$A:$AF,17,FALSE)</f>
        <v>52.210917500000001</v>
      </c>
      <c r="E563" s="9">
        <f>VLOOKUP($A563,'dump '!$A:$AF,18,FALSE)</f>
        <v>5.1575470000000001</v>
      </c>
      <c r="F563" s="9" t="str">
        <f>VLOOKUP(A563,'dump '!$A:$AF,11,FALSE)</f>
        <v>Admiraal de Ruyterlaan</v>
      </c>
      <c r="G563" s="9" t="str">
        <f>VLOOKUP($A563,'dump '!$A:$AF,12,FALSE)</f>
        <v>35</v>
      </c>
      <c r="H563" s="9" t="str">
        <f>VLOOKUP($A563,'dump '!$A:$AF,13,FALSE)</f>
        <v>1215LV</v>
      </c>
      <c r="I563" s="11" t="str">
        <f>VLOOKUP($A563,'dump '!$A:$AF,14,FALSE)</f>
        <v>Hilversum</v>
      </c>
      <c r="J563" s="9">
        <f>VLOOKUP($A563,'dump '!$A:$AF,15,FALSE)</f>
        <v>5</v>
      </c>
      <c r="K563" s="9" t="str">
        <f>VLOOKUP($A563,'dump '!$A:$AF,3,FALSE)</f>
        <v>GLAS</v>
      </c>
      <c r="L563" s="9" t="str">
        <f>VLOOKUP($A563,'dump '!$A:$AF,31,FALSE)</f>
        <v>3-haak</v>
      </c>
      <c r="M563" s="9" t="str">
        <f>VLOOKUP($A563,'containers '!$A:$AA,12,FALSE)</f>
        <v>Ondergronds</v>
      </c>
      <c r="N563" s="9">
        <f>VLOOKUP($A563,'containers '!$A:$AA,14,FALSE)</f>
        <v>0</v>
      </c>
      <c r="O563" s="9">
        <f>VLOOKUP($A563,'containers '!$A:$AA,15,FALSE)</f>
        <v>100</v>
      </c>
      <c r="P563" s="9" t="str">
        <f>VLOOKUP($A563,'containers '!$A:$AA,16,FALSE)</f>
        <v>Onbekend</v>
      </c>
    </row>
    <row r="564" spans="1:16" x14ac:dyDescent="0.25">
      <c r="A564" s="9" t="s">
        <v>5174</v>
      </c>
      <c r="B564" s="9" t="str">
        <f>VLOOKUP(A564,'dump '!A:C,1,FALSE)</f>
        <v>GO192</v>
      </c>
      <c r="C564" s="9" t="str">
        <f>VLOOKUP(A564,'dump '!A:AF,2,FALSE)</f>
        <v>1402KL4405</v>
      </c>
      <c r="D564" s="9">
        <f>VLOOKUP($A564,'dump '!$A:$AF,17,FALSE)</f>
        <v>52.267628999999999</v>
      </c>
      <c r="E564" s="9">
        <f>VLOOKUP($A564,'dump '!$A:$AF,18,FALSE)</f>
        <v>5.1655538999999999</v>
      </c>
      <c r="F564" s="9" t="str">
        <f>VLOOKUP(A564,'dump '!$A:$AF,11,FALSE)</f>
        <v>De Dennen</v>
      </c>
      <c r="G564" s="9" t="str">
        <f>VLOOKUP($A564,'dump '!$A:$AF,12,FALSE)</f>
        <v>44</v>
      </c>
      <c r="H564" s="9" t="str">
        <f>VLOOKUP($A564,'dump '!$A:$AF,13,FALSE)</f>
        <v>1402KL</v>
      </c>
      <c r="I564" s="11" t="str">
        <f>VLOOKUP($A564,'dump '!$A:$AF,14,FALSE)</f>
        <v>Bussum</v>
      </c>
      <c r="J564" s="9">
        <f>VLOOKUP($A564,'dump '!$A:$AF,15,FALSE)</f>
        <v>5</v>
      </c>
      <c r="K564" s="9" t="str">
        <f>VLOOKUP($A564,'dump '!$A:$AF,3,FALSE)</f>
        <v>GLAS</v>
      </c>
      <c r="L564" s="9" t="str">
        <f>VLOOKUP($A564,'dump '!$A:$AF,31,FALSE)</f>
        <v>3-haak</v>
      </c>
      <c r="M564" s="9" t="str">
        <f>VLOOKUP($A564,'containers '!$A:$AA,12,FALSE)</f>
        <v>Ondergronds</v>
      </c>
      <c r="N564" s="9">
        <f>VLOOKUP($A564,'containers '!$A:$AA,14,FALSE)</f>
        <v>0</v>
      </c>
      <c r="O564" s="9">
        <f>VLOOKUP($A564,'containers '!$A:$AA,15,FALSE)</f>
        <v>100</v>
      </c>
      <c r="P564" s="9" t="str">
        <f>VLOOKUP($A564,'containers '!$A:$AA,16,FALSE)</f>
        <v>Onbekend</v>
      </c>
    </row>
    <row r="565" spans="1:16" x14ac:dyDescent="0.25">
      <c r="A565" s="9" t="s">
        <v>5116</v>
      </c>
      <c r="B565" s="9" t="str">
        <f>VLOOKUP(A565,'dump '!A:C,1,FALSE)</f>
        <v>GO193</v>
      </c>
      <c r="C565" s="9" t="str">
        <f>VLOOKUP(A565,'dump '!A:AF,2,FALSE)</f>
        <v>1402RG12403</v>
      </c>
      <c r="D565" s="9">
        <f>VLOOKUP($A565,'dump '!$A:$AF,17,FALSE)</f>
        <v>52.268386</v>
      </c>
      <c r="E565" s="9">
        <f>VLOOKUP($A565,'dump '!$A:$AF,18,FALSE)</f>
        <v>5.1677381999999996</v>
      </c>
      <c r="F565" s="9" t="str">
        <f>VLOOKUP(A565,'dump '!$A:$AF,11,FALSE)</f>
        <v>Laarderweg</v>
      </c>
      <c r="G565" s="9" t="str">
        <f>VLOOKUP($A565,'dump '!$A:$AF,12,FALSE)</f>
        <v>124</v>
      </c>
      <c r="H565" s="9" t="str">
        <f>VLOOKUP($A565,'dump '!$A:$AF,13,FALSE)</f>
        <v>1402RG</v>
      </c>
      <c r="I565" s="11" t="str">
        <f>VLOOKUP($A565,'dump '!$A:$AF,14,FALSE)</f>
        <v>Bussum</v>
      </c>
      <c r="J565" s="9">
        <f>VLOOKUP($A565,'dump '!$A:$AF,15,FALSE)</f>
        <v>5</v>
      </c>
      <c r="K565" s="9" t="str">
        <f>VLOOKUP($A565,'dump '!$A:$AF,3,FALSE)</f>
        <v>GLAS</v>
      </c>
      <c r="L565" s="9" t="str">
        <f>VLOOKUP($A565,'dump '!$A:$AF,31,FALSE)</f>
        <v>3-haak</v>
      </c>
      <c r="M565" s="9" t="str">
        <f>VLOOKUP($A565,'containers '!$A:$AA,12,FALSE)</f>
        <v>Ondergronds</v>
      </c>
      <c r="N565" s="9">
        <f>VLOOKUP($A565,'containers '!$A:$AA,14,FALSE)</f>
        <v>0</v>
      </c>
      <c r="O565" s="9">
        <f>VLOOKUP($A565,'containers '!$A:$AA,15,FALSE)</f>
        <v>100</v>
      </c>
      <c r="P565" s="9" t="str">
        <f>VLOOKUP($A565,'containers '!$A:$AA,16,FALSE)</f>
        <v>Onbekend</v>
      </c>
    </row>
    <row r="566" spans="1:16" x14ac:dyDescent="0.25">
      <c r="A566" s="9" t="s">
        <v>5964</v>
      </c>
      <c r="B566" s="9" t="str">
        <f>VLOOKUP(A566,'dump '!A:C,1,FALSE)</f>
        <v>GO194</v>
      </c>
      <c r="C566" s="9" t="str">
        <f>VLOOKUP(A566,'dump '!A:AF,2,FALSE)</f>
        <v>1231KE14601</v>
      </c>
      <c r="D566" s="9">
        <f>VLOOKUP($A566,'dump '!$A:$AF,17,FALSE)</f>
        <v>52.196066000000002</v>
      </c>
      <c r="E566" s="9">
        <f>VLOOKUP($A566,'dump '!$A:$AF,18,FALSE)</f>
        <v>5.1433020000000003</v>
      </c>
      <c r="F566" s="9" t="str">
        <f>VLOOKUP(A566,'dump '!$A:$AF,11,FALSE)</f>
        <v>Rading</v>
      </c>
      <c r="G566" s="9" t="str">
        <f>VLOOKUP($A566,'dump '!$A:$AF,12,FALSE)</f>
        <v>146</v>
      </c>
      <c r="H566" s="9" t="str">
        <f>VLOOKUP($A566,'dump '!$A:$AF,13,FALSE)</f>
        <v>1231KE</v>
      </c>
      <c r="I566" s="11" t="str">
        <f>VLOOKUP($A566,'dump '!$A:$AF,14,FALSE)</f>
        <v>Loosdrecht</v>
      </c>
      <c r="J566" s="9">
        <f>VLOOKUP($A566,'dump '!$A:$AF,15,FALSE)</f>
        <v>5</v>
      </c>
      <c r="K566" s="9" t="str">
        <f>VLOOKUP($A566,'dump '!$A:$AF,3,FALSE)</f>
        <v>GLAS</v>
      </c>
      <c r="L566" s="9" t="str">
        <f>VLOOKUP($A566,'dump '!$A:$AF,31,FALSE)</f>
        <v>3-haak</v>
      </c>
      <c r="M566" s="9" t="str">
        <f>VLOOKUP($A566,'containers '!$A:$AA,12,FALSE)</f>
        <v>Ondergronds</v>
      </c>
      <c r="N566" s="9">
        <f>VLOOKUP($A566,'containers '!$A:$AA,14,FALSE)</f>
        <v>0</v>
      </c>
      <c r="O566" s="9">
        <f>VLOOKUP($A566,'containers '!$A:$AA,15,FALSE)</f>
        <v>100</v>
      </c>
      <c r="P566" s="9" t="str">
        <f>VLOOKUP($A566,'containers '!$A:$AA,16,FALSE)</f>
        <v>Onbekend</v>
      </c>
    </row>
    <row r="567" spans="1:16" x14ac:dyDescent="0.25">
      <c r="A567" s="9" t="s">
        <v>5966</v>
      </c>
      <c r="B567" s="9" t="str">
        <f>VLOOKUP(A567,'dump '!A:C,1,FALSE)</f>
        <v>GO195</v>
      </c>
      <c r="C567" s="9" t="str">
        <f>VLOOKUP(A567,'dump '!A:AF,2,FALSE)</f>
        <v>1231KE14602</v>
      </c>
      <c r="D567" s="9">
        <f>VLOOKUP($A567,'dump '!$A:$AF,17,FALSE)</f>
        <v>52.196066000000002</v>
      </c>
      <c r="E567" s="9">
        <f>VLOOKUP($A567,'dump '!$A:$AF,18,FALSE)</f>
        <v>5.1433020000000003</v>
      </c>
      <c r="F567" s="9" t="str">
        <f>VLOOKUP(A567,'dump '!$A:$AF,11,FALSE)</f>
        <v>Rading</v>
      </c>
      <c r="G567" s="9" t="str">
        <f>VLOOKUP($A567,'dump '!$A:$AF,12,FALSE)</f>
        <v>146</v>
      </c>
      <c r="H567" s="9" t="str">
        <f>VLOOKUP($A567,'dump '!$A:$AF,13,FALSE)</f>
        <v>1231KE</v>
      </c>
      <c r="I567" s="11" t="str">
        <f>VLOOKUP($A567,'dump '!$A:$AF,14,FALSE)</f>
        <v>Loosdrecht</v>
      </c>
      <c r="J567" s="9">
        <f>VLOOKUP($A567,'dump '!$A:$AF,15,FALSE)</f>
        <v>5</v>
      </c>
      <c r="K567" s="9" t="str">
        <f>VLOOKUP($A567,'dump '!$A:$AF,3,FALSE)</f>
        <v>GLAS</v>
      </c>
      <c r="L567" s="9" t="str">
        <f>VLOOKUP($A567,'dump '!$A:$AF,31,FALSE)</f>
        <v>3-haak</v>
      </c>
      <c r="M567" s="9" t="str">
        <f>VLOOKUP($A567,'containers '!$A:$AA,12,FALSE)</f>
        <v>Ondergronds</v>
      </c>
      <c r="N567" s="9">
        <f>VLOOKUP($A567,'containers '!$A:$AA,14,FALSE)</f>
        <v>0</v>
      </c>
      <c r="O567" s="9">
        <f>VLOOKUP($A567,'containers '!$A:$AA,15,FALSE)</f>
        <v>100</v>
      </c>
      <c r="P567" s="9" t="str">
        <f>VLOOKUP($A567,'containers '!$A:$AA,16,FALSE)</f>
        <v>Onbekend</v>
      </c>
    </row>
    <row r="568" spans="1:16" x14ac:dyDescent="0.25">
      <c r="A568" s="9" t="s">
        <v>5096</v>
      </c>
      <c r="B568" s="9" t="str">
        <f>VLOOKUP(A568,'dump '!A:C,1,FALSE)</f>
        <v>GO196</v>
      </c>
      <c r="C568" s="9" t="str">
        <f>VLOOKUP(A568,'dump '!A:AF,2,FALSE)</f>
        <v>1231KE14603</v>
      </c>
      <c r="D568" s="9">
        <f>VLOOKUP($A568,'dump '!$A:$AF,17,FALSE)</f>
        <v>52.196066000000002</v>
      </c>
      <c r="E568" s="9">
        <f>VLOOKUP($A568,'dump '!$A:$AF,18,FALSE)</f>
        <v>5.1433020000000003</v>
      </c>
      <c r="F568" s="9" t="str">
        <f>VLOOKUP(A568,'dump '!$A:$AF,11,FALSE)</f>
        <v>Rading</v>
      </c>
      <c r="G568" s="9" t="str">
        <f>VLOOKUP($A568,'dump '!$A:$AF,12,FALSE)</f>
        <v>146</v>
      </c>
      <c r="H568" s="9" t="str">
        <f>VLOOKUP($A568,'dump '!$A:$AF,13,FALSE)</f>
        <v>1231KE</v>
      </c>
      <c r="I568" s="11" t="str">
        <f>VLOOKUP($A568,'dump '!$A:$AF,14,FALSE)</f>
        <v>Loosdrecht</v>
      </c>
      <c r="J568" s="9">
        <f>VLOOKUP($A568,'dump '!$A:$AF,15,FALSE)</f>
        <v>5</v>
      </c>
      <c r="K568" s="9" t="str">
        <f>VLOOKUP($A568,'dump '!$A:$AF,3,FALSE)</f>
        <v>GLAS</v>
      </c>
      <c r="L568" s="9" t="str">
        <f>VLOOKUP($A568,'dump '!$A:$AF,31,FALSE)</f>
        <v>3-haak</v>
      </c>
      <c r="M568" s="9" t="str">
        <f>VLOOKUP($A568,'containers '!$A:$AA,12,FALSE)</f>
        <v>Ondergronds</v>
      </c>
      <c r="N568" s="9">
        <f>VLOOKUP($A568,'containers '!$A:$AA,14,FALSE)</f>
        <v>0</v>
      </c>
      <c r="O568" s="9">
        <f>VLOOKUP($A568,'containers '!$A:$AA,15,FALSE)</f>
        <v>100</v>
      </c>
      <c r="P568" s="9" t="str">
        <f>VLOOKUP($A568,'containers '!$A:$AA,16,FALSE)</f>
        <v>Onbekend</v>
      </c>
    </row>
    <row r="569" spans="1:16" x14ac:dyDescent="0.25">
      <c r="A569" s="9" t="s">
        <v>5315</v>
      </c>
      <c r="B569" s="9" t="str">
        <f>VLOOKUP(A569,'dump '!A:C,1,FALSE)</f>
        <v>GO197</v>
      </c>
      <c r="C569" s="9" t="str">
        <f>VLOOKUP(A569,'dump '!A:AF,2,FALSE)</f>
        <v>1223PC3803</v>
      </c>
      <c r="D569" s="9">
        <f>VLOOKUP($A569,'dump '!$A:$AF,17,FALSE)</f>
        <v>52.223101</v>
      </c>
      <c r="E569" s="9">
        <f>VLOOKUP($A569,'dump '!$A:$AF,18,FALSE)</f>
        <v>5.1979829999999998</v>
      </c>
      <c r="F569" s="9" t="str">
        <f>VLOOKUP(A569,'dump '!$A:$AF,11,FALSE)</f>
        <v>Reigerstraat</v>
      </c>
      <c r="G569" s="9" t="str">
        <f>VLOOKUP($A569,'dump '!$A:$AF,12,FALSE)</f>
        <v>38</v>
      </c>
      <c r="H569" s="9" t="str">
        <f>VLOOKUP($A569,'dump '!$A:$AF,13,FALSE)</f>
        <v>1223PC</v>
      </c>
      <c r="I569" s="11" t="str">
        <f>VLOOKUP($A569,'dump '!$A:$AF,14,FALSE)</f>
        <v>Hilversum</v>
      </c>
      <c r="J569" s="9">
        <f>VLOOKUP($A569,'dump '!$A:$AF,15,FALSE)</f>
        <v>5</v>
      </c>
      <c r="K569" s="9" t="str">
        <f>VLOOKUP($A569,'dump '!$A:$AF,3,FALSE)</f>
        <v>GLAS</v>
      </c>
      <c r="L569" s="9" t="str">
        <f>VLOOKUP($A569,'dump '!$A:$AF,31,FALSE)</f>
        <v>3-haak</v>
      </c>
      <c r="M569" s="9" t="str">
        <f>VLOOKUP($A569,'containers '!$A:$AA,12,FALSE)</f>
        <v>Ondergronds</v>
      </c>
      <c r="N569" s="9">
        <f>VLOOKUP($A569,'containers '!$A:$AA,14,FALSE)</f>
        <v>0</v>
      </c>
      <c r="O569" s="9">
        <f>VLOOKUP($A569,'containers '!$A:$AA,15,FALSE)</f>
        <v>100</v>
      </c>
      <c r="P569" s="9" t="str">
        <f>VLOOKUP($A569,'containers '!$A:$AA,16,FALSE)</f>
        <v>Onbekend</v>
      </c>
    </row>
    <row r="570" spans="1:16" x14ac:dyDescent="0.25">
      <c r="A570" s="9" t="s">
        <v>5288</v>
      </c>
      <c r="B570" s="9" t="str">
        <f>VLOOKUP(A570,'dump '!A:C,1,FALSE)</f>
        <v>GO198</v>
      </c>
      <c r="C570" s="9" t="str">
        <f>VLOOKUP(A570,'dump '!A:AF,2,FALSE)</f>
        <v>1231NP706</v>
      </c>
      <c r="D570" s="9">
        <f>VLOOKUP($A570,'dump '!$A:$AF,17,FALSE)</f>
        <v>52.207009999999997</v>
      </c>
      <c r="E570" s="9">
        <f>VLOOKUP($A570,'dump '!$A:$AF,18,FALSE)</f>
        <v>5.0807770000000003</v>
      </c>
      <c r="F570" s="9" t="str">
        <f>VLOOKUP(A570,'dump '!$A:$AF,11,FALSE)</f>
        <v>Vuntuslaan</v>
      </c>
      <c r="G570" s="9" t="str">
        <f>VLOOKUP($A570,'dump '!$A:$AF,12,FALSE)</f>
        <v>7</v>
      </c>
      <c r="H570" s="9" t="str">
        <f>VLOOKUP($A570,'dump '!$A:$AF,13,FALSE)</f>
        <v>1231NP</v>
      </c>
      <c r="I570" s="11" t="str">
        <f>VLOOKUP($A570,'dump '!$A:$AF,14,FALSE)</f>
        <v>Loosdrecht</v>
      </c>
      <c r="J570" s="9">
        <f>VLOOKUP($A570,'dump '!$A:$AF,15,FALSE)</f>
        <v>5</v>
      </c>
      <c r="K570" s="9" t="str">
        <f>VLOOKUP($A570,'dump '!$A:$AF,3,FALSE)</f>
        <v>GLAS</v>
      </c>
      <c r="L570" s="9" t="str">
        <f>VLOOKUP($A570,'dump '!$A:$AF,31,FALSE)</f>
        <v>3-haak</v>
      </c>
      <c r="M570" s="9" t="str">
        <f>VLOOKUP($A570,'containers '!$A:$AA,12,FALSE)</f>
        <v>Ondergronds</v>
      </c>
      <c r="N570" s="9">
        <f>VLOOKUP($A570,'containers '!$A:$AA,14,FALSE)</f>
        <v>0</v>
      </c>
      <c r="O570" s="9">
        <f>VLOOKUP($A570,'containers '!$A:$AA,15,FALSE)</f>
        <v>100</v>
      </c>
      <c r="P570" s="9" t="str">
        <f>VLOOKUP($A570,'containers '!$A:$AA,16,FALSE)</f>
        <v>Onbekend</v>
      </c>
    </row>
    <row r="571" spans="1:16" x14ac:dyDescent="0.25">
      <c r="A571" s="9" t="s">
        <v>5167</v>
      </c>
      <c r="B571" s="9" t="str">
        <f>VLOOKUP(A571,'dump '!A:C,1,FALSE)</f>
        <v>GO199</v>
      </c>
      <c r="C571" s="9" t="str">
        <f>VLOOKUP(A571,'dump '!A:AF,2,FALSE)</f>
        <v>1403SL104</v>
      </c>
      <c r="D571" s="9">
        <f>VLOOKUP($A571,'dump '!$A:$AF,17,FALSE)</f>
        <v>52.267699</v>
      </c>
      <c r="E571" s="9">
        <f>VLOOKUP($A571,'dump '!$A:$AF,18,FALSE)</f>
        <v>5.1742319999999999</v>
      </c>
      <c r="F571" s="9" t="str">
        <f>VLOOKUP(A571,'dump '!$A:$AF,11,FALSE)</f>
        <v>T.B. Huurmanlaan</v>
      </c>
      <c r="G571" s="9" t="str">
        <f>VLOOKUP($A571,'dump '!$A:$AF,12,FALSE)</f>
        <v>1A</v>
      </c>
      <c r="H571" s="9" t="str">
        <f>VLOOKUP($A571,'dump '!$A:$AF,13,FALSE)</f>
        <v>1403SL</v>
      </c>
      <c r="I571" s="11" t="str">
        <f>VLOOKUP($A571,'dump '!$A:$AF,14,FALSE)</f>
        <v>Bussum</v>
      </c>
      <c r="J571" s="9">
        <f>VLOOKUP($A571,'dump '!$A:$AF,15,FALSE)</f>
        <v>5</v>
      </c>
      <c r="K571" s="9" t="str">
        <f>VLOOKUP($A571,'dump '!$A:$AF,3,FALSE)</f>
        <v>GLAS</v>
      </c>
      <c r="L571" s="9" t="str">
        <f>VLOOKUP($A571,'dump '!$A:$AF,31,FALSE)</f>
        <v>3-haak</v>
      </c>
      <c r="M571" s="9" t="str">
        <f>VLOOKUP($A571,'containers '!$A:$AA,12,FALSE)</f>
        <v>Ondergronds</v>
      </c>
      <c r="N571" s="9">
        <f>VLOOKUP($A571,'containers '!$A:$AA,14,FALSE)</f>
        <v>0</v>
      </c>
      <c r="O571" s="9">
        <f>VLOOKUP($A571,'containers '!$A:$AA,15,FALSE)</f>
        <v>100</v>
      </c>
      <c r="P571" s="9" t="str">
        <f>VLOOKUP($A571,'containers '!$A:$AA,16,FALSE)</f>
        <v>Onbekend</v>
      </c>
    </row>
    <row r="572" spans="1:16" x14ac:dyDescent="0.25">
      <c r="A572" s="9" t="s">
        <v>5405</v>
      </c>
      <c r="B572" s="9" t="str">
        <f>VLOOKUP(A572,'dump '!A:C,1,FALSE)</f>
        <v>GO200</v>
      </c>
      <c r="C572" s="9" t="str">
        <f>VLOOKUP(A572,'dump '!A:AF,2,FALSE)</f>
        <v>1404DE10103</v>
      </c>
      <c r="D572" s="9">
        <f>VLOOKUP($A572,'dump '!$A:$AF,17,FALSE)</f>
        <v>52.276411000000003</v>
      </c>
      <c r="E572" s="9">
        <f>VLOOKUP($A572,'dump '!$A:$AF,18,FALSE)</f>
        <v>5.1607368999999998</v>
      </c>
      <c r="F572" s="9" t="str">
        <f>VLOOKUP(A572,'dump '!$A:$AF,11,FALSE)</f>
        <v>Olmenlaan</v>
      </c>
      <c r="G572" s="9" t="str">
        <f>VLOOKUP($A572,'dump '!$A:$AF,12,FALSE)</f>
        <v>101</v>
      </c>
      <c r="H572" s="9" t="str">
        <f>VLOOKUP($A572,'dump '!$A:$AF,13,FALSE)</f>
        <v>1404DE</v>
      </c>
      <c r="I572" s="11" t="str">
        <f>VLOOKUP($A572,'dump '!$A:$AF,14,FALSE)</f>
        <v>Bussum</v>
      </c>
      <c r="J572" s="9">
        <f>VLOOKUP($A572,'dump '!$A:$AF,15,FALSE)</f>
        <v>5</v>
      </c>
      <c r="K572" s="9" t="str">
        <f>VLOOKUP($A572,'dump '!$A:$AF,3,FALSE)</f>
        <v>GLAS</v>
      </c>
      <c r="L572" s="9" t="str">
        <f>VLOOKUP($A572,'dump '!$A:$AF,31,FALSE)</f>
        <v>3-haak</v>
      </c>
      <c r="M572" s="9" t="str">
        <f>VLOOKUP($A572,'containers '!$A:$AA,12,FALSE)</f>
        <v>Ondergronds</v>
      </c>
      <c r="N572" s="9">
        <f>VLOOKUP($A572,'containers '!$A:$AA,14,FALSE)</f>
        <v>0</v>
      </c>
      <c r="O572" s="9">
        <f>VLOOKUP($A572,'containers '!$A:$AA,15,FALSE)</f>
        <v>100</v>
      </c>
      <c r="P572" s="9" t="str">
        <f>VLOOKUP($A572,'containers '!$A:$AA,16,FALSE)</f>
        <v>Onbekend</v>
      </c>
    </row>
    <row r="573" spans="1:16" x14ac:dyDescent="0.25">
      <c r="A573" s="9" t="s">
        <v>5407</v>
      </c>
      <c r="B573" s="9" t="str">
        <f>VLOOKUP(A573,'dump '!A:C,1,FALSE)</f>
        <v>GO201</v>
      </c>
      <c r="C573" s="9" t="str">
        <f>VLOOKUP(A573,'dump '!A:AF,2,FALSE)</f>
        <v>1404DE10104</v>
      </c>
      <c r="D573" s="9">
        <f>VLOOKUP($A573,'dump '!$A:$AF,17,FALSE)</f>
        <v>52.276411000000003</v>
      </c>
      <c r="E573" s="9">
        <f>VLOOKUP($A573,'dump '!$A:$AF,18,FALSE)</f>
        <v>5.1607368999999998</v>
      </c>
      <c r="F573" s="9" t="str">
        <f>VLOOKUP(A573,'dump '!$A:$AF,11,FALSE)</f>
        <v>Olmenlaan</v>
      </c>
      <c r="G573" s="9" t="str">
        <f>VLOOKUP($A573,'dump '!$A:$AF,12,FALSE)</f>
        <v>101</v>
      </c>
      <c r="H573" s="9" t="str">
        <f>VLOOKUP($A573,'dump '!$A:$AF,13,FALSE)</f>
        <v>1404DE</v>
      </c>
      <c r="I573" s="11" t="str">
        <f>VLOOKUP($A573,'dump '!$A:$AF,14,FALSE)</f>
        <v>Bussum</v>
      </c>
      <c r="J573" s="9">
        <f>VLOOKUP($A573,'dump '!$A:$AF,15,FALSE)</f>
        <v>5</v>
      </c>
      <c r="K573" s="9" t="str">
        <f>VLOOKUP($A573,'dump '!$A:$AF,3,FALSE)</f>
        <v>GLAS</v>
      </c>
      <c r="L573" s="9" t="str">
        <f>VLOOKUP($A573,'dump '!$A:$AF,31,FALSE)</f>
        <v>3-haak</v>
      </c>
      <c r="M573" s="9" t="str">
        <f>VLOOKUP($A573,'containers '!$A:$AA,12,FALSE)</f>
        <v>Ondergronds</v>
      </c>
      <c r="N573" s="9">
        <f>VLOOKUP($A573,'containers '!$A:$AA,14,FALSE)</f>
        <v>0</v>
      </c>
      <c r="O573" s="9">
        <f>VLOOKUP($A573,'containers '!$A:$AA,15,FALSE)</f>
        <v>100</v>
      </c>
      <c r="P573" s="9" t="str">
        <f>VLOOKUP($A573,'containers '!$A:$AA,16,FALSE)</f>
        <v>Onbekend</v>
      </c>
    </row>
    <row r="574" spans="1:16" x14ac:dyDescent="0.25">
      <c r="A574" s="9" t="s">
        <v>5161</v>
      </c>
      <c r="B574" s="9" t="str">
        <f>VLOOKUP(A574,'dump '!A:C,1,FALSE)</f>
        <v>GO202</v>
      </c>
      <c r="C574" s="9" t="str">
        <f>VLOOKUP(A574,'dump '!A:AF,2,FALSE)</f>
        <v>1403RD103</v>
      </c>
      <c r="D574" s="9">
        <f>VLOOKUP($A574,'dump '!$A:$AF,17,FALSE)</f>
        <v>52.263762</v>
      </c>
      <c r="E574" s="9">
        <f>VLOOKUP($A574,'dump '!$A:$AF,18,FALSE)</f>
        <v>5.1708891000000001</v>
      </c>
      <c r="F574" s="9" t="str">
        <f>VLOOKUP(A574,'dump '!$A:$AF,11,FALSE)</f>
        <v>Beeklaan</v>
      </c>
      <c r="G574" s="9" t="str">
        <f>VLOOKUP($A574,'dump '!$A:$AF,12,FALSE)</f>
        <v>1</v>
      </c>
      <c r="H574" s="9" t="str">
        <f>VLOOKUP($A574,'dump '!$A:$AF,13,FALSE)</f>
        <v>1403RD</v>
      </c>
      <c r="I574" s="11" t="str">
        <f>VLOOKUP($A574,'dump '!$A:$AF,14,FALSE)</f>
        <v>Bussum</v>
      </c>
      <c r="J574" s="9">
        <f>VLOOKUP($A574,'dump '!$A:$AF,15,FALSE)</f>
        <v>5</v>
      </c>
      <c r="K574" s="9" t="str">
        <f>VLOOKUP($A574,'dump '!$A:$AF,3,FALSE)</f>
        <v>GLAS</v>
      </c>
      <c r="L574" s="9" t="str">
        <f>VLOOKUP($A574,'dump '!$A:$AF,31,FALSE)</f>
        <v>3-haak</v>
      </c>
      <c r="M574" s="9" t="str">
        <f>VLOOKUP($A574,'containers '!$A:$AA,12,FALSE)</f>
        <v>Ondergronds</v>
      </c>
      <c r="N574" s="9">
        <f>VLOOKUP($A574,'containers '!$A:$AA,14,FALSE)</f>
        <v>0</v>
      </c>
      <c r="O574" s="9">
        <f>VLOOKUP($A574,'containers '!$A:$AA,15,FALSE)</f>
        <v>100</v>
      </c>
      <c r="P574" s="9" t="str">
        <f>VLOOKUP($A574,'containers '!$A:$AA,16,FALSE)</f>
        <v>Onbekend</v>
      </c>
    </row>
    <row r="575" spans="1:16" x14ac:dyDescent="0.25">
      <c r="A575" s="9" t="s">
        <v>5309</v>
      </c>
      <c r="B575" s="9" t="str">
        <f>VLOOKUP(A575,'dump '!A:C,1,FALSE)</f>
        <v>GO203</v>
      </c>
      <c r="C575" s="9" t="str">
        <f>VLOOKUP(A575,'dump '!A:AF,2,FALSE)</f>
        <v>1222KD12303</v>
      </c>
      <c r="D575" s="9">
        <f>VLOOKUP($A575,'dump '!$A:$AF,17,FALSE)</f>
        <v>52.238599999999998</v>
      </c>
      <c r="E575" s="9">
        <f>VLOOKUP($A575,'dump '!$A:$AF,18,FALSE)</f>
        <v>5.185937</v>
      </c>
      <c r="F575" s="9" t="str">
        <f>VLOOKUP(A575,'dump '!$A:$AF,11,FALSE)</f>
        <v>Jacob van Campenlaan</v>
      </c>
      <c r="G575" s="9" t="str">
        <f>VLOOKUP($A575,'dump '!$A:$AF,12,FALSE)</f>
        <v>123</v>
      </c>
      <c r="H575" s="9" t="str">
        <f>VLOOKUP($A575,'dump '!$A:$AF,13,FALSE)</f>
        <v>1222KD</v>
      </c>
      <c r="I575" s="11" t="str">
        <f>VLOOKUP($A575,'dump '!$A:$AF,14,FALSE)</f>
        <v>Hilversum</v>
      </c>
      <c r="J575" s="9">
        <f>VLOOKUP($A575,'dump '!$A:$AF,15,FALSE)</f>
        <v>1</v>
      </c>
      <c r="K575" s="9" t="str">
        <f>VLOOKUP($A575,'dump '!$A:$AF,3,FALSE)</f>
        <v>GLAS</v>
      </c>
      <c r="L575" s="9" t="str">
        <f>VLOOKUP($A575,'dump '!$A:$AF,31,FALSE)</f>
        <v>3-haak</v>
      </c>
      <c r="M575" s="9" t="str">
        <f>VLOOKUP($A575,'containers '!$A:$AA,12,FALSE)</f>
        <v>Ondergronds</v>
      </c>
      <c r="N575" s="9">
        <f>VLOOKUP($A575,'containers '!$A:$AA,14,FALSE)</f>
        <v>0</v>
      </c>
      <c r="O575" s="9">
        <f>VLOOKUP($A575,'containers '!$A:$AA,15,FALSE)</f>
        <v>100</v>
      </c>
      <c r="P575" s="9" t="str">
        <f>VLOOKUP($A575,'containers '!$A:$AA,16,FALSE)</f>
        <v>Onbekend</v>
      </c>
    </row>
    <row r="576" spans="1:16" x14ac:dyDescent="0.25">
      <c r="A576" s="9" t="s">
        <v>5425</v>
      </c>
      <c r="B576" s="9" t="str">
        <f>VLOOKUP(A576,'dump '!A:C,1,FALSE)</f>
        <v>GO204</v>
      </c>
      <c r="C576" s="9" t="str">
        <f>VLOOKUP(A576,'dump '!A:AF,2,FALSE)</f>
        <v>1276EH1002</v>
      </c>
      <c r="D576" s="9">
        <f>VLOOKUP($A576,'dump '!$A:$AF,17,FALSE)</f>
        <v>52.290370000000003</v>
      </c>
      <c r="E576" s="9">
        <f>VLOOKUP($A576,'dump '!$A:$AF,18,FALSE)</f>
        <v>5.2454689999999999</v>
      </c>
      <c r="F576" s="9" t="str">
        <f>VLOOKUP(A576,'dump '!$A:$AF,11,FALSE)</f>
        <v>Phohistraat</v>
      </c>
      <c r="G576" s="9" t="str">
        <f>VLOOKUP($A576,'dump '!$A:$AF,12,FALSE)</f>
        <v>10</v>
      </c>
      <c r="H576" s="9" t="str">
        <f>VLOOKUP($A576,'dump '!$A:$AF,13,FALSE)</f>
        <v>1276EH</v>
      </c>
      <c r="I576" s="11" t="str">
        <f>VLOOKUP($A576,'dump '!$A:$AF,14,FALSE)</f>
        <v>Huizen</v>
      </c>
      <c r="J576" s="9">
        <f>VLOOKUP($A576,'dump '!$A:$AF,15,FALSE)</f>
        <v>5</v>
      </c>
      <c r="K576" s="9" t="str">
        <f>VLOOKUP($A576,'dump '!$A:$AF,3,FALSE)</f>
        <v>GLAS</v>
      </c>
      <c r="L576" s="9" t="str">
        <f>VLOOKUP($A576,'dump '!$A:$AF,31,FALSE)</f>
        <v>3-haak</v>
      </c>
      <c r="M576" s="9" t="str">
        <f>VLOOKUP($A576,'containers '!$A:$AA,12,FALSE)</f>
        <v>Ondergronds</v>
      </c>
      <c r="N576" s="9">
        <f>VLOOKUP($A576,'containers '!$A:$AA,14,FALSE)</f>
        <v>0</v>
      </c>
      <c r="O576" s="9">
        <f>VLOOKUP($A576,'containers '!$A:$AA,15,FALSE)</f>
        <v>100</v>
      </c>
      <c r="P576" s="9" t="str">
        <f>VLOOKUP($A576,'containers '!$A:$AA,16,FALSE)</f>
        <v>Onbekend</v>
      </c>
    </row>
    <row r="577" spans="1:16" x14ac:dyDescent="0.25">
      <c r="A577" s="9" t="s">
        <v>5427</v>
      </c>
      <c r="B577" s="9" t="str">
        <f>VLOOKUP(A577,'dump '!A:C,1,FALSE)</f>
        <v>GO205</v>
      </c>
      <c r="C577" s="9" t="str">
        <f>VLOOKUP(A577,'dump '!A:AF,2,FALSE)</f>
        <v>1276EH1003</v>
      </c>
      <c r="D577" s="9">
        <f>VLOOKUP($A577,'dump '!$A:$AF,17,FALSE)</f>
        <v>52.290370000000003</v>
      </c>
      <c r="E577" s="9">
        <f>VLOOKUP($A577,'dump '!$A:$AF,18,FALSE)</f>
        <v>5.2454689999999999</v>
      </c>
      <c r="F577" s="9" t="str">
        <f>VLOOKUP(A577,'dump '!$A:$AF,11,FALSE)</f>
        <v>Phohistraat</v>
      </c>
      <c r="G577" s="9" t="str">
        <f>VLOOKUP($A577,'dump '!$A:$AF,12,FALSE)</f>
        <v>10</v>
      </c>
      <c r="H577" s="9" t="str">
        <f>VLOOKUP($A577,'dump '!$A:$AF,13,FALSE)</f>
        <v>1276EH</v>
      </c>
      <c r="I577" s="11" t="str">
        <f>VLOOKUP($A577,'dump '!$A:$AF,14,FALSE)</f>
        <v>Huizen</v>
      </c>
      <c r="J577" s="9">
        <f>VLOOKUP($A577,'dump '!$A:$AF,15,FALSE)</f>
        <v>5</v>
      </c>
      <c r="K577" s="9" t="str">
        <f>VLOOKUP($A577,'dump '!$A:$AF,3,FALSE)</f>
        <v>GLAS</v>
      </c>
      <c r="L577" s="9" t="str">
        <f>VLOOKUP($A577,'dump '!$A:$AF,31,FALSE)</f>
        <v>3-haak</v>
      </c>
      <c r="M577" s="9" t="str">
        <f>VLOOKUP($A577,'containers '!$A:$AA,12,FALSE)</f>
        <v>Ondergronds</v>
      </c>
      <c r="N577" s="9">
        <f>VLOOKUP($A577,'containers '!$A:$AA,14,FALSE)</f>
        <v>0</v>
      </c>
      <c r="O577" s="9">
        <f>VLOOKUP($A577,'containers '!$A:$AA,15,FALSE)</f>
        <v>100</v>
      </c>
      <c r="P577" s="9" t="str">
        <f>VLOOKUP($A577,'containers '!$A:$AA,16,FALSE)</f>
        <v>Onbekend</v>
      </c>
    </row>
    <row r="578" spans="1:16" x14ac:dyDescent="0.25">
      <c r="A578" s="9" t="s">
        <v>5281</v>
      </c>
      <c r="B578" s="9" t="str">
        <f>VLOOKUP(A578,'dump '!A:C,1,FALSE)</f>
        <v>GO206</v>
      </c>
      <c r="C578" s="9" t="str">
        <f>VLOOKUP(A578,'dump '!A:AF,2,FALSE)</f>
        <v>1221JZ7104</v>
      </c>
      <c r="D578" s="9">
        <f>VLOOKUP($A578,'dump '!$A:$AF,17,FALSE)</f>
        <v>52.225673100000002</v>
      </c>
      <c r="E578" s="9">
        <f>VLOOKUP($A578,'dump '!$A:$AF,18,FALSE)</f>
        <v>5.1898534999999999</v>
      </c>
      <c r="F578" s="9" t="str">
        <f>VLOOKUP(A578,'dump '!$A:$AF,11,FALSE)</f>
        <v>Kleine Drift</v>
      </c>
      <c r="G578" s="9" t="str">
        <f>VLOOKUP($A578,'dump '!$A:$AF,12,FALSE)</f>
        <v>71A</v>
      </c>
      <c r="H578" s="9" t="str">
        <f>VLOOKUP($A578,'dump '!$A:$AF,13,FALSE)</f>
        <v>1221JZ</v>
      </c>
      <c r="I578" s="11" t="str">
        <f>VLOOKUP($A578,'dump '!$A:$AF,14,FALSE)</f>
        <v>Hilversum</v>
      </c>
      <c r="J578" s="9">
        <f>VLOOKUP($A578,'dump '!$A:$AF,15,FALSE)</f>
        <v>5</v>
      </c>
      <c r="K578" s="9" t="str">
        <f>VLOOKUP($A578,'dump '!$A:$AF,3,FALSE)</f>
        <v>GLAS</v>
      </c>
      <c r="L578" s="9" t="str">
        <f>VLOOKUP($A578,'dump '!$A:$AF,31,FALSE)</f>
        <v>3-haak</v>
      </c>
      <c r="M578" s="9" t="str">
        <f>VLOOKUP($A578,'containers '!$A:$AA,12,FALSE)</f>
        <v>Ondergronds</v>
      </c>
      <c r="N578" s="9">
        <f>VLOOKUP($A578,'containers '!$A:$AA,14,FALSE)</f>
        <v>0</v>
      </c>
      <c r="O578" s="9">
        <f>VLOOKUP($A578,'containers '!$A:$AA,15,FALSE)</f>
        <v>100</v>
      </c>
      <c r="P578" s="9" t="str">
        <f>VLOOKUP($A578,'containers '!$A:$AA,16,FALSE)</f>
        <v>Onbekend</v>
      </c>
    </row>
    <row r="579" spans="1:16" x14ac:dyDescent="0.25">
      <c r="A579" s="9" t="s">
        <v>5311</v>
      </c>
      <c r="B579" s="9" t="str">
        <f>VLOOKUP(A579,'dump '!A:C,1,FALSE)</f>
        <v>GO209</v>
      </c>
      <c r="C579" s="9" t="str">
        <f>VLOOKUP(A579,'dump '!A:AF,2,FALSE)</f>
        <v>1223KB1204</v>
      </c>
      <c r="D579" s="9">
        <f>VLOOKUP($A579,'dump '!$A:$AF,17,FALSE)</f>
        <v>52.234631999999998</v>
      </c>
      <c r="E579" s="9">
        <f>VLOOKUP($A579,'dump '!$A:$AF,18,FALSE)</f>
        <v>5.198429</v>
      </c>
      <c r="F579" s="9" t="str">
        <f>VLOOKUP(A579,'dump '!$A:$AF,11,FALSE)</f>
        <v>Baerbergen</v>
      </c>
      <c r="G579" s="9" t="str">
        <f>VLOOKUP($A579,'dump '!$A:$AF,12,FALSE)</f>
        <v>12</v>
      </c>
      <c r="H579" s="9" t="str">
        <f>VLOOKUP($A579,'dump '!$A:$AF,13,FALSE)</f>
        <v>1223KB</v>
      </c>
      <c r="I579" s="11" t="str">
        <f>VLOOKUP($A579,'dump '!$A:$AF,14,FALSE)</f>
        <v>Hilversum</v>
      </c>
      <c r="J579" s="9">
        <f>VLOOKUP($A579,'dump '!$A:$AF,15,FALSE)</f>
        <v>5</v>
      </c>
      <c r="K579" s="9" t="str">
        <f>VLOOKUP($A579,'dump '!$A:$AF,3,FALSE)</f>
        <v>GLAS</v>
      </c>
      <c r="L579" s="9" t="str">
        <f>VLOOKUP($A579,'dump '!$A:$AF,31,FALSE)</f>
        <v>3-haak</v>
      </c>
      <c r="M579" s="9" t="str">
        <f>VLOOKUP($A579,'containers '!$A:$AA,12,FALSE)</f>
        <v>Ondergronds</v>
      </c>
      <c r="N579" s="9">
        <f>VLOOKUP($A579,'containers '!$A:$AA,14,FALSE)</f>
        <v>0</v>
      </c>
      <c r="O579" s="9">
        <f>VLOOKUP($A579,'containers '!$A:$AA,15,FALSE)</f>
        <v>100</v>
      </c>
      <c r="P579" s="9" t="str">
        <f>VLOOKUP($A579,'containers '!$A:$AA,16,FALSE)</f>
        <v>Onbekend</v>
      </c>
    </row>
    <row r="580" spans="1:16" x14ac:dyDescent="0.25">
      <c r="A580" s="9" t="s">
        <v>5194</v>
      </c>
      <c r="B580" s="9" t="str">
        <f>VLOOKUP(A580,'dump '!A:C,1,FALSE)</f>
        <v>GO210</v>
      </c>
      <c r="C580" s="9" t="str">
        <f>VLOOKUP(A580,'dump '!A:AF,2,FALSE)</f>
        <v>1401ES8404</v>
      </c>
      <c r="D580" s="9">
        <f>VLOOKUP($A580,'dump '!$A:$AF,17,FALSE)</f>
        <v>52.277380000000001</v>
      </c>
      <c r="E580" s="9">
        <f>VLOOKUP($A580,'dump '!$A:$AF,18,FALSE)</f>
        <v>5.1644370000000004</v>
      </c>
      <c r="F580" s="9" t="str">
        <f>VLOOKUP(A580,'dump '!$A:$AF,11,FALSE)</f>
        <v>Landstraat</v>
      </c>
      <c r="G580" s="9" t="str">
        <f>VLOOKUP($A580,'dump '!$A:$AF,12,FALSE)</f>
        <v>84</v>
      </c>
      <c r="H580" s="9" t="str">
        <f>VLOOKUP($A580,'dump '!$A:$AF,13,FALSE)</f>
        <v>1401ES</v>
      </c>
      <c r="I580" s="11" t="str">
        <f>VLOOKUP($A580,'dump '!$A:$AF,14,FALSE)</f>
        <v>Bussum</v>
      </c>
      <c r="J580" s="9">
        <f>VLOOKUP($A580,'dump '!$A:$AF,15,FALSE)</f>
        <v>5</v>
      </c>
      <c r="K580" s="9" t="str">
        <f>VLOOKUP($A580,'dump '!$A:$AF,3,FALSE)</f>
        <v>GLAS</v>
      </c>
      <c r="L580" s="9" t="str">
        <f>VLOOKUP($A580,'dump '!$A:$AF,31,FALSE)</f>
        <v>3-haak</v>
      </c>
      <c r="M580" s="9" t="str">
        <f>VLOOKUP($A580,'containers '!$A:$AA,12,FALSE)</f>
        <v>Ondergronds</v>
      </c>
      <c r="N580" s="9">
        <f>VLOOKUP($A580,'containers '!$A:$AA,14,FALSE)</f>
        <v>0</v>
      </c>
      <c r="O580" s="9">
        <f>VLOOKUP($A580,'containers '!$A:$AA,15,FALSE)</f>
        <v>100</v>
      </c>
      <c r="P580" s="9" t="str">
        <f>VLOOKUP($A580,'containers '!$A:$AA,16,FALSE)</f>
        <v>Onbekend</v>
      </c>
    </row>
    <row r="581" spans="1:16" x14ac:dyDescent="0.25">
      <c r="A581" s="9" t="s">
        <v>5196</v>
      </c>
      <c r="B581" s="9" t="str">
        <f>VLOOKUP(A581,'dump '!A:C,1,FALSE)</f>
        <v>GO211</v>
      </c>
      <c r="C581" s="9" t="str">
        <f>VLOOKUP(A581,'dump '!A:AF,2,FALSE)</f>
        <v>1401ES8405</v>
      </c>
      <c r="D581" s="9">
        <f>VLOOKUP($A581,'dump '!$A:$AF,17,FALSE)</f>
        <v>52.277380000000001</v>
      </c>
      <c r="E581" s="9">
        <f>VLOOKUP($A581,'dump '!$A:$AF,18,FALSE)</f>
        <v>5.1644370000000004</v>
      </c>
      <c r="F581" s="9" t="str">
        <f>VLOOKUP(A581,'dump '!$A:$AF,11,FALSE)</f>
        <v>Landstraat</v>
      </c>
      <c r="G581" s="9" t="str">
        <f>VLOOKUP($A581,'dump '!$A:$AF,12,FALSE)</f>
        <v>84</v>
      </c>
      <c r="H581" s="9" t="str">
        <f>VLOOKUP($A581,'dump '!$A:$AF,13,FALSE)</f>
        <v>1401ES</v>
      </c>
      <c r="I581" s="11" t="str">
        <f>VLOOKUP($A581,'dump '!$A:$AF,14,FALSE)</f>
        <v>Bussum</v>
      </c>
      <c r="J581" s="9">
        <f>VLOOKUP($A581,'dump '!$A:$AF,15,FALSE)</f>
        <v>5</v>
      </c>
      <c r="K581" s="9" t="str">
        <f>VLOOKUP($A581,'dump '!$A:$AF,3,FALSE)</f>
        <v>GLAS</v>
      </c>
      <c r="L581" s="9" t="str">
        <f>VLOOKUP($A581,'dump '!$A:$AF,31,FALSE)</f>
        <v>3-haak</v>
      </c>
      <c r="M581" s="9" t="str">
        <f>VLOOKUP($A581,'containers '!$A:$AA,12,FALSE)</f>
        <v>Ondergronds</v>
      </c>
      <c r="N581" s="9">
        <f>VLOOKUP($A581,'containers '!$A:$AA,14,FALSE)</f>
        <v>0</v>
      </c>
      <c r="O581" s="9">
        <f>VLOOKUP($A581,'containers '!$A:$AA,15,FALSE)</f>
        <v>100</v>
      </c>
      <c r="P581" s="9" t="str">
        <f>VLOOKUP($A581,'containers '!$A:$AA,16,FALSE)</f>
        <v>Onbekend</v>
      </c>
    </row>
    <row r="582" spans="1:16" x14ac:dyDescent="0.25">
      <c r="A582" s="9" t="s">
        <v>5198</v>
      </c>
      <c r="B582" s="9" t="str">
        <f>VLOOKUP(A582,'dump '!A:C,1,FALSE)</f>
        <v>GO212</v>
      </c>
      <c r="C582" s="9" t="str">
        <f>VLOOKUP(A582,'dump '!A:AF,2,FALSE)</f>
        <v>1401ES8406</v>
      </c>
      <c r="D582" s="9">
        <f>VLOOKUP($A582,'dump '!$A:$AF,17,FALSE)</f>
        <v>52.277380000000001</v>
      </c>
      <c r="E582" s="9">
        <f>VLOOKUP($A582,'dump '!$A:$AF,18,FALSE)</f>
        <v>5.1644370000000004</v>
      </c>
      <c r="F582" s="9" t="str">
        <f>VLOOKUP(A582,'dump '!$A:$AF,11,FALSE)</f>
        <v>Landstraat</v>
      </c>
      <c r="G582" s="9" t="str">
        <f>VLOOKUP($A582,'dump '!$A:$AF,12,FALSE)</f>
        <v>84</v>
      </c>
      <c r="H582" s="9" t="str">
        <f>VLOOKUP($A582,'dump '!$A:$AF,13,FALSE)</f>
        <v>1401ES</v>
      </c>
      <c r="I582" s="11" t="str">
        <f>VLOOKUP($A582,'dump '!$A:$AF,14,FALSE)</f>
        <v>Bussum</v>
      </c>
      <c r="J582" s="9">
        <f>VLOOKUP($A582,'dump '!$A:$AF,15,FALSE)</f>
        <v>6</v>
      </c>
      <c r="K582" s="9" t="str">
        <f>VLOOKUP($A582,'dump '!$A:$AF,3,FALSE)</f>
        <v>GLAS</v>
      </c>
      <c r="L582" s="9" t="str">
        <f>VLOOKUP($A582,'dump '!$A:$AF,31,FALSE)</f>
        <v>3-haak</v>
      </c>
      <c r="M582" s="9" t="str">
        <f>VLOOKUP($A582,'containers '!$A:$AA,12,FALSE)</f>
        <v>Ondergronds</v>
      </c>
      <c r="N582" s="9">
        <f>VLOOKUP($A582,'containers '!$A:$AA,14,FALSE)</f>
        <v>0</v>
      </c>
      <c r="O582" s="9">
        <f>VLOOKUP($A582,'containers '!$A:$AA,15,FALSE)</f>
        <v>100</v>
      </c>
      <c r="P582" s="9" t="str">
        <f>VLOOKUP($A582,'containers '!$A:$AA,16,FALSE)</f>
        <v>Onbekend</v>
      </c>
    </row>
    <row r="583" spans="1:16" x14ac:dyDescent="0.25">
      <c r="A583" s="9" t="s">
        <v>5274</v>
      </c>
      <c r="B583" s="9" t="str">
        <f>VLOOKUP(A583,'dump '!A:C,1,FALSE)</f>
        <v>GO213</v>
      </c>
      <c r="C583" s="9" t="str">
        <f>VLOOKUP(A583,'dump '!A:AF,2,FALSE)</f>
        <v>1251MA503</v>
      </c>
      <c r="D583" s="9">
        <f>VLOOKUP($A583,'dump '!$A:$AF,17,FALSE)</f>
        <v>52.254665000000003</v>
      </c>
      <c r="E583" s="9">
        <f>VLOOKUP($A583,'dump '!$A:$AF,18,FALSE)</f>
        <v>5.2290539999999996</v>
      </c>
      <c r="F583" s="9" t="str">
        <f>VLOOKUP(A583,'dump '!$A:$AF,11,FALSE)</f>
        <v>Plein 1945</v>
      </c>
      <c r="G583" s="9" t="str">
        <f>VLOOKUP($A583,'dump '!$A:$AF,12,FALSE)</f>
        <v>5</v>
      </c>
      <c r="H583" s="9" t="str">
        <f>VLOOKUP($A583,'dump '!$A:$AF,13,FALSE)</f>
        <v>1251MA</v>
      </c>
      <c r="I583" s="11" t="str">
        <f>VLOOKUP($A583,'dump '!$A:$AF,14,FALSE)</f>
        <v>Laren</v>
      </c>
      <c r="J583" s="9">
        <f>VLOOKUP($A583,'dump '!$A:$AF,15,FALSE)</f>
        <v>5</v>
      </c>
      <c r="K583" s="9" t="str">
        <f>VLOOKUP($A583,'dump '!$A:$AF,3,FALSE)</f>
        <v>GLAS</v>
      </c>
      <c r="L583" s="9" t="str">
        <f>VLOOKUP($A583,'dump '!$A:$AF,31,FALSE)</f>
        <v>3-haak</v>
      </c>
      <c r="M583" s="9" t="str">
        <f>VLOOKUP($A583,'containers '!$A:$AA,12,FALSE)</f>
        <v>Ondergronds</v>
      </c>
      <c r="N583" s="9">
        <f>VLOOKUP($A583,'containers '!$A:$AA,14,FALSE)</f>
        <v>0</v>
      </c>
      <c r="O583" s="9">
        <f>VLOOKUP($A583,'containers '!$A:$AA,15,FALSE)</f>
        <v>100</v>
      </c>
      <c r="P583" s="9" t="str">
        <f>VLOOKUP($A583,'containers '!$A:$AA,16,FALSE)</f>
        <v>Onbekend</v>
      </c>
    </row>
    <row r="584" spans="1:16" x14ac:dyDescent="0.25">
      <c r="A584" s="9" t="s">
        <v>5276</v>
      </c>
      <c r="B584" s="9" t="str">
        <f>VLOOKUP(A584,'dump '!A:C,1,FALSE)</f>
        <v>GO214</v>
      </c>
      <c r="C584" s="9" t="str">
        <f>VLOOKUP(A584,'dump '!A:AF,2,FALSE)</f>
        <v>1251MA504</v>
      </c>
      <c r="D584" s="9">
        <f>VLOOKUP($A584,'dump '!$A:$AF,17,FALSE)</f>
        <v>52.254655</v>
      </c>
      <c r="E584" s="9">
        <f>VLOOKUP($A584,'dump '!$A:$AF,18,FALSE)</f>
        <v>5.2290539999999996</v>
      </c>
      <c r="F584" s="9" t="str">
        <f>VLOOKUP(A584,'dump '!$A:$AF,11,FALSE)</f>
        <v>Plein 1945</v>
      </c>
      <c r="G584" s="9" t="str">
        <f>VLOOKUP($A584,'dump '!$A:$AF,12,FALSE)</f>
        <v>5</v>
      </c>
      <c r="H584" s="9" t="str">
        <f>VLOOKUP($A584,'dump '!$A:$AF,13,FALSE)</f>
        <v>1251MA</v>
      </c>
      <c r="I584" s="11" t="str">
        <f>VLOOKUP($A584,'dump '!$A:$AF,14,FALSE)</f>
        <v>Laren</v>
      </c>
      <c r="J584" s="9">
        <f>VLOOKUP($A584,'dump '!$A:$AF,15,FALSE)</f>
        <v>5</v>
      </c>
      <c r="K584" s="9" t="str">
        <f>VLOOKUP($A584,'dump '!$A:$AF,3,FALSE)</f>
        <v>GLAS</v>
      </c>
      <c r="L584" s="9" t="str">
        <f>VLOOKUP($A584,'dump '!$A:$AF,31,FALSE)</f>
        <v>3-haak</v>
      </c>
      <c r="M584" s="9" t="str">
        <f>VLOOKUP($A584,'containers '!$A:$AA,12,FALSE)</f>
        <v>Ondergronds</v>
      </c>
      <c r="N584" s="9">
        <f>VLOOKUP($A584,'containers '!$A:$AA,14,FALSE)</f>
        <v>0</v>
      </c>
      <c r="O584" s="9">
        <f>VLOOKUP($A584,'containers '!$A:$AA,15,FALSE)</f>
        <v>100</v>
      </c>
      <c r="P584" s="9" t="str">
        <f>VLOOKUP($A584,'containers '!$A:$AA,16,FALSE)</f>
        <v>Onbekend</v>
      </c>
    </row>
    <row r="585" spans="1:16" x14ac:dyDescent="0.25">
      <c r="A585" s="9" t="s">
        <v>5401</v>
      </c>
      <c r="B585" s="9" t="str">
        <f>VLOOKUP(A585,'dump '!A:C,1,FALSE)</f>
        <v>GO215</v>
      </c>
      <c r="C585" s="9" t="str">
        <f>VLOOKUP(A585,'dump '!A:AF,2,FALSE)</f>
        <v>1401EX2503</v>
      </c>
      <c r="D585" s="9">
        <f>VLOOKUP($A585,'dump '!$A:$AF,17,FALSE)</f>
        <v>52.274760000000001</v>
      </c>
      <c r="E585" s="9">
        <f>VLOOKUP($A585,'dump '!$A:$AF,18,FALSE)</f>
        <v>5.1665679999999998</v>
      </c>
      <c r="F585" s="9" t="str">
        <f>VLOOKUP(A585,'dump '!$A:$AF,11,FALSE)</f>
        <v>Poststraat</v>
      </c>
      <c r="G585" s="9" t="str">
        <f>VLOOKUP($A585,'dump '!$A:$AF,12,FALSE)</f>
        <v>25</v>
      </c>
      <c r="H585" s="9" t="str">
        <f>VLOOKUP($A585,'dump '!$A:$AF,13,FALSE)</f>
        <v>1401EX</v>
      </c>
      <c r="I585" s="11" t="str">
        <f>VLOOKUP($A585,'dump '!$A:$AF,14,FALSE)</f>
        <v>Bussum</v>
      </c>
      <c r="J585" s="9">
        <f>VLOOKUP($A585,'dump '!$A:$AF,15,FALSE)</f>
        <v>5</v>
      </c>
      <c r="K585" s="9" t="str">
        <f>VLOOKUP($A585,'dump '!$A:$AF,3,FALSE)</f>
        <v>GLAS</v>
      </c>
      <c r="L585" s="9" t="str">
        <f>VLOOKUP($A585,'dump '!$A:$AF,31,FALSE)</f>
        <v>3-haak</v>
      </c>
      <c r="M585" s="9" t="str">
        <f>VLOOKUP($A585,'containers '!$A:$AA,12,FALSE)</f>
        <v>Ondergronds</v>
      </c>
      <c r="N585" s="9">
        <f>VLOOKUP($A585,'containers '!$A:$AA,14,FALSE)</f>
        <v>0</v>
      </c>
      <c r="O585" s="9">
        <f>VLOOKUP($A585,'containers '!$A:$AA,15,FALSE)</f>
        <v>100</v>
      </c>
      <c r="P585" s="9" t="str">
        <f>VLOOKUP($A585,'containers '!$A:$AA,16,FALSE)</f>
        <v>Onbekend</v>
      </c>
    </row>
    <row r="586" spans="1:16" x14ac:dyDescent="0.25">
      <c r="A586" s="9" t="s">
        <v>5403</v>
      </c>
      <c r="B586" s="9" t="str">
        <f>VLOOKUP(A586,'dump '!A:C,1,FALSE)</f>
        <v>GO216</v>
      </c>
      <c r="C586" s="9" t="str">
        <f>VLOOKUP(A586,'dump '!A:AF,2,FALSE)</f>
        <v>1401EX2504</v>
      </c>
      <c r="D586" s="9">
        <f>VLOOKUP($A586,'dump '!$A:$AF,17,FALSE)</f>
        <v>52.274762000000003</v>
      </c>
      <c r="E586" s="9">
        <f>VLOOKUP($A586,'dump '!$A:$AF,18,FALSE)</f>
        <v>5.1665684000000001</v>
      </c>
      <c r="F586" s="9" t="str">
        <f>VLOOKUP(A586,'dump '!$A:$AF,11,FALSE)</f>
        <v>Poststraat</v>
      </c>
      <c r="G586" s="9" t="str">
        <f>VLOOKUP($A586,'dump '!$A:$AF,12,FALSE)</f>
        <v>25</v>
      </c>
      <c r="H586" s="9" t="str">
        <f>VLOOKUP($A586,'dump '!$A:$AF,13,FALSE)</f>
        <v>1401EX</v>
      </c>
      <c r="I586" s="11" t="str">
        <f>VLOOKUP($A586,'dump '!$A:$AF,14,FALSE)</f>
        <v>Bussum</v>
      </c>
      <c r="J586" s="9">
        <f>VLOOKUP($A586,'dump '!$A:$AF,15,FALSE)</f>
        <v>5</v>
      </c>
      <c r="K586" s="9" t="str">
        <f>VLOOKUP($A586,'dump '!$A:$AF,3,FALSE)</f>
        <v>GLAS</v>
      </c>
      <c r="L586" s="9" t="str">
        <f>VLOOKUP($A586,'dump '!$A:$AF,31,FALSE)</f>
        <v>3-haak</v>
      </c>
      <c r="M586" s="9" t="str">
        <f>VLOOKUP($A586,'containers '!$A:$AA,12,FALSE)</f>
        <v>Ondergronds</v>
      </c>
      <c r="N586" s="9">
        <f>VLOOKUP($A586,'containers '!$A:$AA,14,FALSE)</f>
        <v>0</v>
      </c>
      <c r="O586" s="9">
        <f>VLOOKUP($A586,'containers '!$A:$AA,15,FALSE)</f>
        <v>100</v>
      </c>
      <c r="P586" s="9" t="str">
        <f>VLOOKUP($A586,'containers '!$A:$AA,16,FALSE)</f>
        <v>Onbekend</v>
      </c>
    </row>
    <row r="587" spans="1:16" x14ac:dyDescent="0.25">
      <c r="A587" s="9" t="s">
        <v>5499</v>
      </c>
      <c r="B587" s="9" t="str">
        <f>VLOOKUP(A587,'dump '!A:C,1,FALSE)</f>
        <v>GO217</v>
      </c>
      <c r="C587" s="9" t="str">
        <f>VLOOKUP(A587,'dump '!A:AF,2,FALSE)</f>
        <v>1405AL104</v>
      </c>
      <c r="D587" s="9">
        <f>VLOOKUP($A587,'dump '!$A:$AF,17,FALSE)</f>
        <v>52.278829899999998</v>
      </c>
      <c r="E587" s="9">
        <f>VLOOKUP($A587,'dump '!$A:$AF,18,FALSE)</f>
        <v>5.1569485999999998</v>
      </c>
      <c r="F587" s="9" t="str">
        <f>VLOOKUP(A587,'dump '!$A:$AF,11,FALSE)</f>
        <v>Slochterenlaan</v>
      </c>
      <c r="G587" s="9" t="str">
        <f>VLOOKUP($A587,'dump '!$A:$AF,12,FALSE)</f>
        <v>1</v>
      </c>
      <c r="H587" s="9" t="str">
        <f>VLOOKUP($A587,'dump '!$A:$AF,13,FALSE)</f>
        <v>1405AL</v>
      </c>
      <c r="I587" s="11" t="str">
        <f>VLOOKUP($A587,'dump '!$A:$AF,14,FALSE)</f>
        <v>Bussum</v>
      </c>
      <c r="J587" s="9">
        <f>VLOOKUP($A587,'dump '!$A:$AF,15,FALSE)</f>
        <v>6</v>
      </c>
      <c r="K587" s="9" t="str">
        <f>VLOOKUP($A587,'dump '!$A:$AF,3,FALSE)</f>
        <v>GLAS</v>
      </c>
      <c r="L587" s="9" t="str">
        <f>VLOOKUP($A587,'dump '!$A:$AF,31,FALSE)</f>
        <v>3-haak</v>
      </c>
      <c r="M587" s="9" t="str">
        <f>VLOOKUP($A587,'containers '!$A:$AA,12,FALSE)</f>
        <v>Ondergronds</v>
      </c>
      <c r="N587" s="9">
        <f>VLOOKUP($A587,'containers '!$A:$AA,14,FALSE)</f>
        <v>0</v>
      </c>
      <c r="O587" s="9">
        <f>VLOOKUP($A587,'containers '!$A:$AA,15,FALSE)</f>
        <v>100</v>
      </c>
      <c r="P587" s="9" t="str">
        <f>VLOOKUP($A587,'containers '!$A:$AA,16,FALSE)</f>
        <v>Onbekend</v>
      </c>
    </row>
    <row r="588" spans="1:16" x14ac:dyDescent="0.25">
      <c r="A588" s="9" t="s">
        <v>5849</v>
      </c>
      <c r="B588" s="9" t="str">
        <f>VLOOKUP(A588,'dump '!A:C,1,FALSE)</f>
        <v>GO218</v>
      </c>
      <c r="C588" s="9" t="str">
        <f>VLOOKUP(A588,'dump '!A:AF,2,FALSE)</f>
        <v>1276KZ24804</v>
      </c>
      <c r="D588" s="9">
        <f>VLOOKUP($A588,'dump '!$A:$AF,17,FALSE)</f>
        <v>52.296470999999997</v>
      </c>
      <c r="E588" s="9">
        <f>VLOOKUP($A588,'dump '!$A:$AF,18,FALSE)</f>
        <v>5.2518319</v>
      </c>
      <c r="F588" s="9" t="str">
        <f>VLOOKUP(A588,'dump '!$A:$AF,11,FALSE)</f>
        <v>Gooierserf</v>
      </c>
      <c r="G588" s="9" t="str">
        <f>VLOOKUP($A588,'dump '!$A:$AF,12,FALSE)</f>
        <v>248</v>
      </c>
      <c r="H588" s="9" t="str">
        <f>VLOOKUP($A588,'dump '!$A:$AF,13,FALSE)</f>
        <v>1276KZ</v>
      </c>
      <c r="I588" s="11" t="str">
        <f>VLOOKUP($A588,'dump '!$A:$AF,14,FALSE)</f>
        <v>Huizen</v>
      </c>
      <c r="J588" s="9">
        <f>VLOOKUP($A588,'dump '!$A:$AF,15,FALSE)</f>
        <v>6</v>
      </c>
      <c r="K588" s="9" t="str">
        <f>VLOOKUP($A588,'dump '!$A:$AF,3,FALSE)</f>
        <v>GLAS</v>
      </c>
      <c r="L588" s="9" t="str">
        <f>VLOOKUP($A588,'dump '!$A:$AF,31,FALSE)</f>
        <v>3-haak</v>
      </c>
      <c r="M588" s="9" t="str">
        <f>VLOOKUP($A588,'containers '!$A:$AA,12,FALSE)</f>
        <v>Ondergronds</v>
      </c>
      <c r="N588" s="9">
        <f>VLOOKUP($A588,'containers '!$A:$AA,14,FALSE)</f>
        <v>0</v>
      </c>
      <c r="O588" s="9">
        <f>VLOOKUP($A588,'containers '!$A:$AA,15,FALSE)</f>
        <v>100</v>
      </c>
      <c r="P588" s="9" t="str">
        <f>VLOOKUP($A588,'containers '!$A:$AA,16,FALSE)</f>
        <v>Onbekend</v>
      </c>
    </row>
    <row r="589" spans="1:16" x14ac:dyDescent="0.25">
      <c r="A589" s="9" t="s">
        <v>5342</v>
      </c>
      <c r="B589" s="9" t="str">
        <f>VLOOKUP(A589,'dump '!A:C,1,FALSE)</f>
        <v>GO219</v>
      </c>
      <c r="C589" s="9" t="str">
        <f>VLOOKUP(A589,'dump '!A:AF,2,FALSE)</f>
        <v>1216GL3006</v>
      </c>
      <c r="D589" s="9">
        <f>VLOOKUP($A589,'dump '!$A:$AF,17,FALSE)</f>
        <v>52.218759999900001</v>
      </c>
      <c r="E589" s="9">
        <f>VLOOKUP($A589,'dump '!$A:$AF,18,FALSE)</f>
        <v>5.1472299990000003</v>
      </c>
      <c r="F589" s="9" t="str">
        <f>VLOOKUP(A589,'dump '!$A:$AF,11,FALSE)</f>
        <v>Zeverijnstraat</v>
      </c>
      <c r="G589" s="9" t="str">
        <f>VLOOKUP($A589,'dump '!$A:$AF,12,FALSE)</f>
        <v>30</v>
      </c>
      <c r="H589" s="9" t="str">
        <f>VLOOKUP($A589,'dump '!$A:$AF,13,FALSE)</f>
        <v>1216GL</v>
      </c>
      <c r="I589" s="11" t="str">
        <f>VLOOKUP($A589,'dump '!$A:$AF,14,FALSE)</f>
        <v>Hilversum</v>
      </c>
      <c r="J589" s="9">
        <f>VLOOKUP($A589,'dump '!$A:$AF,15,FALSE)</f>
        <v>6</v>
      </c>
      <c r="K589" s="9" t="str">
        <f>VLOOKUP($A589,'dump '!$A:$AF,3,FALSE)</f>
        <v>GLAS</v>
      </c>
      <c r="L589" s="9" t="str">
        <f>VLOOKUP($A589,'dump '!$A:$AF,31,FALSE)</f>
        <v>3-haak</v>
      </c>
      <c r="M589" s="9" t="str">
        <f>VLOOKUP($A589,'containers '!$A:$AA,12,FALSE)</f>
        <v>Ondergronds</v>
      </c>
      <c r="N589" s="9">
        <f>VLOOKUP($A589,'containers '!$A:$AA,14,FALSE)</f>
        <v>0</v>
      </c>
      <c r="O589" s="9">
        <f>VLOOKUP($A589,'containers '!$A:$AA,15,FALSE)</f>
        <v>100</v>
      </c>
      <c r="P589" s="9" t="str">
        <f>VLOOKUP($A589,'containers '!$A:$AA,16,FALSE)</f>
        <v>Onbekend</v>
      </c>
    </row>
    <row r="590" spans="1:16" x14ac:dyDescent="0.25">
      <c r="A590" s="9" t="s">
        <v>6030</v>
      </c>
      <c r="B590" s="9" t="str">
        <f>VLOOKUP(A590,'dump '!A:C,1,FALSE)</f>
        <v>GO220</v>
      </c>
      <c r="C590" s="9" t="str">
        <f>VLOOKUP(A590,'dump '!A:AF,2,FALSE)</f>
        <v>1411TC7401</v>
      </c>
      <c r="D590" s="9">
        <f>VLOOKUP($A590,'dump '!$A:$AF,17,FALSE)</f>
        <v>52.298409999999997</v>
      </c>
      <c r="E590" s="9">
        <f>VLOOKUP($A590,'dump '!$A:$AF,18,FALSE)</f>
        <v>5.1464400000000001</v>
      </c>
      <c r="F590" s="9" t="str">
        <f>VLOOKUP(A590,'dump '!$A:$AF,11,FALSE)</f>
        <v>E. de Bruynstraat</v>
      </c>
      <c r="G590" s="9" t="str">
        <f>VLOOKUP($A590,'dump '!$A:$AF,12,FALSE)</f>
        <v>74A</v>
      </c>
      <c r="H590" s="9" t="str">
        <f>VLOOKUP($A590,'dump '!$A:$AF,13,FALSE)</f>
        <v>1411TC</v>
      </c>
      <c r="I590" s="11" t="str">
        <f>VLOOKUP($A590,'dump '!$A:$AF,14,FALSE)</f>
        <v>Naarden</v>
      </c>
      <c r="J590" s="9">
        <f>VLOOKUP($A590,'dump '!$A:$AF,15,FALSE)</f>
        <v>5</v>
      </c>
      <c r="K590" s="9" t="str">
        <f>VLOOKUP($A590,'dump '!$A:$AF,3,FALSE)</f>
        <v>GLAS</v>
      </c>
      <c r="L590" s="9" t="str">
        <f>VLOOKUP($A590,'dump '!$A:$AF,31,FALSE)</f>
        <v>3-haak</v>
      </c>
      <c r="M590" s="9" t="str">
        <f>VLOOKUP($A590,'containers '!$A:$AA,12,FALSE)</f>
        <v>Ondergronds</v>
      </c>
      <c r="N590" s="9">
        <f>VLOOKUP($A590,'containers '!$A:$AA,14,FALSE)</f>
        <v>0</v>
      </c>
      <c r="O590" s="9">
        <f>VLOOKUP($A590,'containers '!$A:$AA,15,FALSE)</f>
        <v>100</v>
      </c>
      <c r="P590" s="9" t="str">
        <f>VLOOKUP($A590,'containers '!$A:$AA,16,FALSE)</f>
        <v>VDL/HMI2022</v>
      </c>
    </row>
    <row r="591" spans="1:16" x14ac:dyDescent="0.25">
      <c r="A591" s="9" t="s">
        <v>5950</v>
      </c>
      <c r="B591" s="9" t="str">
        <f>VLOOKUP(A591,'dump '!A:C,1,FALSE)</f>
        <v>GO221</v>
      </c>
      <c r="C591" s="9" t="str">
        <f>VLOOKUP(A591,'dump '!A:AF,2,FALSE)</f>
        <v>1411TC7402</v>
      </c>
      <c r="D591" s="9">
        <f>VLOOKUP($A591,'dump '!$A:$AF,17,FALSE)</f>
        <v>52.298426999999997</v>
      </c>
      <c r="E591" s="9">
        <f>VLOOKUP($A591,'dump '!$A:$AF,18,FALSE)</f>
        <v>5.1464259999999999</v>
      </c>
      <c r="F591" s="9" t="str">
        <f>VLOOKUP(A591,'dump '!$A:$AF,11,FALSE)</f>
        <v>E. de Bruynstraat</v>
      </c>
      <c r="G591" s="9" t="str">
        <f>VLOOKUP($A591,'dump '!$A:$AF,12,FALSE)</f>
        <v>74A</v>
      </c>
      <c r="H591" s="9" t="str">
        <f>VLOOKUP($A591,'dump '!$A:$AF,13,FALSE)</f>
        <v>1411TC</v>
      </c>
      <c r="I591" s="11" t="str">
        <f>VLOOKUP($A591,'dump '!$A:$AF,14,FALSE)</f>
        <v>Naarden</v>
      </c>
      <c r="J591" s="9">
        <f>VLOOKUP($A591,'dump '!$A:$AF,15,FALSE)</f>
        <v>5</v>
      </c>
      <c r="K591" s="9" t="str">
        <f>VLOOKUP($A591,'dump '!$A:$AF,3,FALSE)</f>
        <v>GLAS</v>
      </c>
      <c r="L591" s="9" t="str">
        <f>VLOOKUP($A591,'dump '!$A:$AF,31,FALSE)</f>
        <v>3-haak</v>
      </c>
      <c r="M591" s="9" t="str">
        <f>VLOOKUP($A591,'containers '!$A:$AA,12,FALSE)</f>
        <v>Ondergronds</v>
      </c>
      <c r="N591" s="9">
        <f>VLOOKUP($A591,'containers '!$A:$AA,14,FALSE)</f>
        <v>0</v>
      </c>
      <c r="O591" s="9">
        <f>VLOOKUP($A591,'containers '!$A:$AA,15,FALSE)</f>
        <v>100</v>
      </c>
      <c r="P591" s="9" t="str">
        <f>VLOOKUP($A591,'containers '!$A:$AA,16,FALSE)</f>
        <v>VDL/HMI2022</v>
      </c>
    </row>
    <row r="592" spans="1:16" x14ac:dyDescent="0.25">
      <c r="A592" s="9" t="s">
        <v>5105</v>
      </c>
      <c r="B592" s="9" t="str">
        <f>VLOOKUP(A592,'dump '!A:C,1,FALSE)</f>
        <v>GO222</v>
      </c>
      <c r="C592" s="9" t="str">
        <f>VLOOKUP(A592,'dump '!A:AF,2,FALSE)</f>
        <v>1411TC7403</v>
      </c>
      <c r="D592" s="9">
        <f>VLOOKUP($A592,'dump '!$A:$AF,17,FALSE)</f>
        <v>52.298426999999997</v>
      </c>
      <c r="E592" s="9">
        <f>VLOOKUP($A592,'dump '!$A:$AF,18,FALSE)</f>
        <v>5.1464259999999999</v>
      </c>
      <c r="F592" s="9" t="str">
        <f>VLOOKUP(A592,'dump '!$A:$AF,11,FALSE)</f>
        <v>E. de Bruynstraat</v>
      </c>
      <c r="G592" s="9" t="str">
        <f>VLOOKUP($A592,'dump '!$A:$AF,12,FALSE)</f>
        <v>74A</v>
      </c>
      <c r="H592" s="9" t="str">
        <f>VLOOKUP($A592,'dump '!$A:$AF,13,FALSE)</f>
        <v>1411TC</v>
      </c>
      <c r="I592" s="11" t="str">
        <f>VLOOKUP($A592,'dump '!$A:$AF,14,FALSE)</f>
        <v>Naarden</v>
      </c>
      <c r="J592" s="9">
        <f>VLOOKUP($A592,'dump '!$A:$AF,15,FALSE)</f>
        <v>5</v>
      </c>
      <c r="K592" s="9" t="str">
        <f>VLOOKUP($A592,'dump '!$A:$AF,3,FALSE)</f>
        <v>GLAS</v>
      </c>
      <c r="L592" s="9" t="str">
        <f>VLOOKUP($A592,'dump '!$A:$AF,31,FALSE)</f>
        <v>3-haak</v>
      </c>
      <c r="M592" s="9" t="str">
        <f>VLOOKUP($A592,'containers '!$A:$AA,12,FALSE)</f>
        <v>Ondergronds</v>
      </c>
      <c r="N592" s="9">
        <f>VLOOKUP($A592,'containers '!$A:$AA,14,FALSE)</f>
        <v>0</v>
      </c>
      <c r="O592" s="9">
        <f>VLOOKUP($A592,'containers '!$A:$AA,15,FALSE)</f>
        <v>100</v>
      </c>
      <c r="P592" s="9" t="str">
        <f>VLOOKUP($A592,'containers '!$A:$AA,16,FALSE)</f>
        <v>VDL/HMI2022</v>
      </c>
    </row>
    <row r="593" spans="1:16" x14ac:dyDescent="0.25">
      <c r="A593" s="9" t="s">
        <v>5686</v>
      </c>
      <c r="B593" s="9" t="str">
        <f>VLOOKUP(A593,'dump '!A:C,1,FALSE)</f>
        <v>GO223</v>
      </c>
      <c r="C593" s="9" t="str">
        <f>VLOOKUP(A593,'dump '!A:AF,2,FALSE)</f>
        <v>1271CA3101</v>
      </c>
      <c r="D593" s="9">
        <f>VLOOKUP($A593,'dump '!$A:$AF,17,FALSE)</f>
        <v>52.298555</v>
      </c>
      <c r="E593" s="9">
        <f>VLOOKUP($A593,'dump '!$A:$AF,18,FALSE)</f>
        <v>5.2270490000000001</v>
      </c>
      <c r="F593" s="9" t="str">
        <f>VLOOKUP(A593,'dump '!$A:$AF,11,FALSE)</f>
        <v>Karel Doormanlaan</v>
      </c>
      <c r="G593" s="9" t="str">
        <f>VLOOKUP($A593,'dump '!$A:$AF,12,FALSE)</f>
        <v>31</v>
      </c>
      <c r="H593" s="9" t="str">
        <f>VLOOKUP($A593,'dump '!$A:$AF,13,FALSE)</f>
        <v>1271CA</v>
      </c>
      <c r="I593" s="11" t="str">
        <f>VLOOKUP($A593,'dump '!$A:$AF,14,FALSE)</f>
        <v>Huizen</v>
      </c>
      <c r="J593" s="9">
        <f>VLOOKUP($A593,'dump '!$A:$AF,15,FALSE)</f>
        <v>5</v>
      </c>
      <c r="K593" s="9" t="str">
        <f>VLOOKUP($A593,'dump '!$A:$AF,3,FALSE)</f>
        <v>GLAS</v>
      </c>
      <c r="L593" s="9" t="str">
        <f>VLOOKUP($A593,'dump '!$A:$AF,31,FALSE)</f>
        <v>3-haak</v>
      </c>
      <c r="M593" s="9" t="str">
        <f>VLOOKUP($A593,'containers '!$A:$AA,12,FALSE)</f>
        <v>Ondergronds</v>
      </c>
      <c r="N593" s="9">
        <f>VLOOKUP($A593,'containers '!$A:$AA,14,FALSE)</f>
        <v>0</v>
      </c>
      <c r="O593" s="9">
        <f>VLOOKUP($A593,'containers '!$A:$AA,15,FALSE)</f>
        <v>100</v>
      </c>
      <c r="P593" s="9" t="str">
        <f>VLOOKUP($A593,'containers '!$A:$AA,16,FALSE)</f>
        <v>VDL/HMI2022</v>
      </c>
    </row>
    <row r="594" spans="1:16" x14ac:dyDescent="0.25">
      <c r="A594" s="9" t="s">
        <v>5103</v>
      </c>
      <c r="B594" s="9" t="str">
        <f>VLOOKUP(A594,'dump '!A:C,1,FALSE)</f>
        <v>GO224</v>
      </c>
      <c r="C594" s="9" t="str">
        <f>VLOOKUP(A594,'dump '!A:AF,2,FALSE)</f>
        <v>1411RZ506</v>
      </c>
      <c r="D594" s="9">
        <f>VLOOKUP($A594,'dump '!$A:$AF,17,FALSE)</f>
        <v>52.296526</v>
      </c>
      <c r="E594" s="9">
        <f>VLOOKUP($A594,'dump '!$A:$AF,18,FALSE)</f>
        <v>5.1596399000000002</v>
      </c>
      <c r="F594" s="9" t="str">
        <f>VLOOKUP(A594,'dump '!$A:$AF,11,FALSE)</f>
        <v>Kooltjesbuurt</v>
      </c>
      <c r="G594" s="9" t="str">
        <f>VLOOKUP($A594,'dump '!$A:$AF,12,FALSE)</f>
        <v>5</v>
      </c>
      <c r="H594" s="9" t="str">
        <f>VLOOKUP($A594,'dump '!$A:$AF,13,FALSE)</f>
        <v>1411RZ</v>
      </c>
      <c r="I594" s="11" t="str">
        <f>VLOOKUP($A594,'dump '!$A:$AF,14,FALSE)</f>
        <v>Naarden</v>
      </c>
      <c r="J594" s="9">
        <f>VLOOKUP($A594,'dump '!$A:$AF,15,FALSE)</f>
        <v>5</v>
      </c>
      <c r="K594" s="9" t="str">
        <f>VLOOKUP($A594,'dump '!$A:$AF,3,FALSE)</f>
        <v>GLAS</v>
      </c>
      <c r="L594" s="9" t="str">
        <f>VLOOKUP($A594,'dump '!$A:$AF,31,FALSE)</f>
        <v>3-haak</v>
      </c>
      <c r="M594" s="9" t="str">
        <f>VLOOKUP($A594,'containers '!$A:$AA,12,FALSE)</f>
        <v>Ondergronds</v>
      </c>
      <c r="N594" s="9">
        <f>VLOOKUP($A594,'containers '!$A:$AA,14,FALSE)</f>
        <v>0</v>
      </c>
      <c r="O594" s="9">
        <f>VLOOKUP($A594,'containers '!$A:$AA,15,FALSE)</f>
        <v>100</v>
      </c>
      <c r="P594" s="9" t="str">
        <f>VLOOKUP($A594,'containers '!$A:$AA,16,FALSE)</f>
        <v>VDL/HMI2023</v>
      </c>
    </row>
    <row r="595" spans="1:16" x14ac:dyDescent="0.25">
      <c r="A595" s="9" t="s">
        <v>6056</v>
      </c>
      <c r="B595" s="9" t="str">
        <f>VLOOKUP(A595,'dump '!A:C,1,FALSE)</f>
        <v>PO052</v>
      </c>
      <c r="C595" s="9" t="str">
        <f>VLOOKUP(A595,'dump '!A:AF,2,FALSE)</f>
        <v>1404GZ7401</v>
      </c>
      <c r="D595" s="9">
        <f>VLOOKUP($A595,'dump '!$A:$AF,17,FALSE)</f>
        <v>52.271262999999998</v>
      </c>
      <c r="E595" s="9">
        <f>VLOOKUP($A595,'dump '!$A:$AF,18,FALSE)</f>
        <v>5.1613550000000004</v>
      </c>
      <c r="F595" s="9" t="str">
        <f>VLOOKUP(A595,'dump '!$A:$AF,11,FALSE)</f>
        <v>Burgemeester de Bordesstraat</v>
      </c>
      <c r="G595" s="9" t="str">
        <f>VLOOKUP($A595,'dump '!$A:$AF,12,FALSE)</f>
        <v>74</v>
      </c>
      <c r="H595" s="9" t="str">
        <f>VLOOKUP($A595,'dump '!$A:$AF,13,FALSE)</f>
        <v>1404GZ</v>
      </c>
      <c r="I595" s="11" t="str">
        <f>VLOOKUP($A595,'dump '!$A:$AF,14,FALSE)</f>
        <v>Bussum</v>
      </c>
      <c r="J595" s="9">
        <f>VLOOKUP($A595,'dump '!$A:$AF,15,FALSE)</f>
        <v>5</v>
      </c>
      <c r="K595" s="9" t="str">
        <f>VLOOKUP($A595,'dump '!$A:$AF,3,FALSE)</f>
        <v>OPK</v>
      </c>
      <c r="L595" s="9" t="str">
        <f>VLOOKUP($A595,'dump '!$A:$AF,31,FALSE)</f>
        <v>3-haak</v>
      </c>
      <c r="M595" s="9" t="str">
        <f>VLOOKUP($A595,'containers '!$A:$AA,12,FALSE)</f>
        <v>Ondergronds</v>
      </c>
      <c r="N595" s="9">
        <f>VLOOKUP($A595,'containers '!$A:$AA,14,FALSE)</f>
        <v>80</v>
      </c>
      <c r="O595" s="9">
        <f>VLOOKUP($A595,'containers '!$A:$AA,15,FALSE)</f>
        <v>100</v>
      </c>
      <c r="P595" s="9" t="str">
        <f>VLOOKUP($A595,'containers '!$A:$AA,16,FALSE)</f>
        <v>HMISOL2017</v>
      </c>
    </row>
    <row r="596" spans="1:16" x14ac:dyDescent="0.25">
      <c r="A596" s="9" t="s">
        <v>6077</v>
      </c>
      <c r="B596" s="9" t="str">
        <f>VLOOKUP(A596,'dump '!A:C,1,FALSE)</f>
        <v>PO053</v>
      </c>
      <c r="C596" s="9" t="str">
        <f>VLOOKUP(A596,'dump '!A:AF,2,FALSE)</f>
        <v>1406TX902</v>
      </c>
      <c r="D596" s="9">
        <f>VLOOKUP($A596,'dump '!$A:$AF,17,FALSE)</f>
        <v>52.262865118731099</v>
      </c>
      <c r="E596" s="9">
        <f>VLOOKUP($A596,'dump '!$A:$AF,18,FALSE)</f>
        <v>5.1467973366427699</v>
      </c>
      <c r="F596" s="9" t="str">
        <f>VLOOKUP(A596,'dump '!$A:$AF,11,FALSE)</f>
        <v>Waldenlaan</v>
      </c>
      <c r="G596" s="9" t="str">
        <f>VLOOKUP($A596,'dump '!$A:$AF,12,FALSE)</f>
        <v>9</v>
      </c>
      <c r="H596" s="9" t="str">
        <f>VLOOKUP($A596,'dump '!$A:$AF,13,FALSE)</f>
        <v>1406TX</v>
      </c>
      <c r="I596" s="11" t="str">
        <f>VLOOKUP($A596,'dump '!$A:$AF,14,FALSE)</f>
        <v>Bussum</v>
      </c>
      <c r="J596" s="9">
        <f>VLOOKUP($A596,'dump '!$A:$AF,15,FALSE)</f>
        <v>5</v>
      </c>
      <c r="K596" s="9" t="str">
        <f>VLOOKUP($A596,'dump '!$A:$AF,3,FALSE)</f>
        <v>OPK</v>
      </c>
      <c r="L596" s="9" t="str">
        <f>VLOOKUP($A596,'dump '!$A:$AF,31,FALSE)</f>
        <v>3-haak</v>
      </c>
      <c r="M596" s="9" t="str">
        <f>VLOOKUP($A596,'containers '!$A:$AA,12,FALSE)</f>
        <v>Ondergronds</v>
      </c>
      <c r="N596" s="9">
        <f>VLOOKUP($A596,'containers '!$A:$AA,14,FALSE)</f>
        <v>80</v>
      </c>
      <c r="O596" s="9">
        <f>VLOOKUP($A596,'containers '!$A:$AA,15,FALSE)</f>
        <v>100</v>
      </c>
      <c r="P596" s="9" t="str">
        <f>VLOOKUP($A596,'containers '!$A:$AA,16,FALSE)</f>
        <v>HMISOL2016</v>
      </c>
    </row>
    <row r="597" spans="1:16" x14ac:dyDescent="0.25">
      <c r="A597" s="9" t="s">
        <v>5871</v>
      </c>
      <c r="B597" s="9" t="str">
        <f>VLOOKUP(A597,'dump '!A:C,1,FALSE)</f>
        <v>PO054</v>
      </c>
      <c r="C597" s="9" t="str">
        <f>VLOOKUP(A597,'dump '!A:AF,2,FALSE)</f>
        <v>1211RZ7402</v>
      </c>
      <c r="D597" s="9">
        <f>VLOOKUP($A597,'dump '!$A:$AF,17,FALSE)</f>
        <v>52.222751000000002</v>
      </c>
      <c r="E597" s="9">
        <f>VLOOKUP($A597,'dump '!$A:$AF,18,FALSE)</f>
        <v>5.1726349999999996</v>
      </c>
      <c r="F597" s="9" t="str">
        <f>VLOOKUP(A597,'dump '!$A:$AF,11,FALSE)</f>
        <v>Brinkweg</v>
      </c>
      <c r="G597" s="9" t="str">
        <f>VLOOKUP($A597,'dump '!$A:$AF,12,FALSE)</f>
        <v>74</v>
      </c>
      <c r="H597" s="9" t="str">
        <f>VLOOKUP($A597,'dump '!$A:$AF,13,FALSE)</f>
        <v>1211RZ</v>
      </c>
      <c r="I597" s="11" t="str">
        <f>VLOOKUP($A597,'dump '!$A:$AF,14,FALSE)</f>
        <v>Hilversum</v>
      </c>
      <c r="J597" s="9">
        <f>VLOOKUP($A597,'dump '!$A:$AF,15,FALSE)</f>
        <v>5</v>
      </c>
      <c r="K597" s="9" t="str">
        <f>VLOOKUP($A597,'dump '!$A:$AF,3,FALSE)</f>
        <v>OPK</v>
      </c>
      <c r="L597" s="9" t="str">
        <f>VLOOKUP($A597,'dump '!$A:$AF,31,FALSE)</f>
        <v>3-haak</v>
      </c>
      <c r="M597" s="9" t="str">
        <f>VLOOKUP($A597,'containers '!$A:$AA,12,FALSE)</f>
        <v>Ondergronds</v>
      </c>
      <c r="N597" s="9">
        <f>VLOOKUP($A597,'containers '!$A:$AA,14,FALSE)</f>
        <v>80</v>
      </c>
      <c r="O597" s="9">
        <f>VLOOKUP($A597,'containers '!$A:$AA,15,FALSE)</f>
        <v>100</v>
      </c>
      <c r="P597" s="9" t="str">
        <f>VLOOKUP($A597,'containers '!$A:$AA,16,FALSE)</f>
        <v>HMISOL2017</v>
      </c>
    </row>
    <row r="598" spans="1:16" x14ac:dyDescent="0.25">
      <c r="A598" s="9" t="s">
        <v>5863</v>
      </c>
      <c r="B598" s="9" t="str">
        <f>VLOOKUP(A598,'dump '!A:C,1,FALSE)</f>
        <v>PO055</v>
      </c>
      <c r="C598" s="9" t="str">
        <f>VLOOKUP(A598,'dump '!A:AF,2,FALSE)</f>
        <v>1211GT2701</v>
      </c>
      <c r="D598" s="9">
        <f>VLOOKUP($A598,'dump '!$A:$AF,17,FALSE)</f>
        <v>52.221995</v>
      </c>
      <c r="E598" s="9">
        <f>VLOOKUP($A598,'dump '!$A:$AF,18,FALSE)</f>
        <v>5.1761229999999996</v>
      </c>
      <c r="F598" s="9" t="str">
        <f>VLOOKUP(A598,'dump '!$A:$AF,11,FALSE)</f>
        <v>Langestraat</v>
      </c>
      <c r="G598" s="9" t="str">
        <f>VLOOKUP($A598,'dump '!$A:$AF,12,FALSE)</f>
        <v>27</v>
      </c>
      <c r="H598" s="9" t="str">
        <f>VLOOKUP($A598,'dump '!$A:$AF,13,FALSE)</f>
        <v>1211GT</v>
      </c>
      <c r="I598" s="11" t="str">
        <f>VLOOKUP($A598,'dump '!$A:$AF,14,FALSE)</f>
        <v>Hilversum</v>
      </c>
      <c r="J598" s="9">
        <f>VLOOKUP($A598,'dump '!$A:$AF,15,FALSE)</f>
        <v>5</v>
      </c>
      <c r="K598" s="9" t="str">
        <f>VLOOKUP($A598,'dump '!$A:$AF,3,FALSE)</f>
        <v>OPK</v>
      </c>
      <c r="L598" s="9" t="str">
        <f>VLOOKUP($A598,'dump '!$A:$AF,31,FALSE)</f>
        <v>3-haak</v>
      </c>
      <c r="M598" s="9" t="str">
        <f>VLOOKUP($A598,'containers '!$A:$AA,12,FALSE)</f>
        <v>Ondergronds</v>
      </c>
      <c r="N598" s="9">
        <f>VLOOKUP($A598,'containers '!$A:$AA,14,FALSE)</f>
        <v>80</v>
      </c>
      <c r="O598" s="9">
        <f>VLOOKUP($A598,'containers '!$A:$AA,15,FALSE)</f>
        <v>100</v>
      </c>
      <c r="P598" s="9" t="str">
        <f>VLOOKUP($A598,'containers '!$A:$AA,16,FALSE)</f>
        <v>HMISOL2017</v>
      </c>
    </row>
    <row r="599" spans="1:16" x14ac:dyDescent="0.25">
      <c r="A599" s="9" t="s">
        <v>5865</v>
      </c>
      <c r="B599" s="9" t="str">
        <f>VLOOKUP(A599,'dump '!A:C,1,FALSE)</f>
        <v>PO056</v>
      </c>
      <c r="C599" s="9" t="str">
        <f>VLOOKUP(A599,'dump '!A:AF,2,FALSE)</f>
        <v>1221JZ7102</v>
      </c>
      <c r="D599" s="9">
        <f>VLOOKUP($A599,'dump '!$A:$AF,17,FALSE)</f>
        <v>52.225673100000002</v>
      </c>
      <c r="E599" s="9">
        <f>VLOOKUP($A599,'dump '!$A:$AF,18,FALSE)</f>
        <v>5.1898534999999999</v>
      </c>
      <c r="F599" s="9" t="str">
        <f>VLOOKUP(A599,'dump '!$A:$AF,11,FALSE)</f>
        <v>Kleine Drift</v>
      </c>
      <c r="G599" s="9" t="str">
        <f>VLOOKUP($A599,'dump '!$A:$AF,12,FALSE)</f>
        <v>71A</v>
      </c>
      <c r="H599" s="9" t="str">
        <f>VLOOKUP($A599,'dump '!$A:$AF,13,FALSE)</f>
        <v>1221JZ</v>
      </c>
      <c r="I599" s="11" t="str">
        <f>VLOOKUP($A599,'dump '!$A:$AF,14,FALSE)</f>
        <v>Hilversum</v>
      </c>
      <c r="J599" s="9">
        <f>VLOOKUP($A599,'dump '!$A:$AF,15,FALSE)</f>
        <v>5</v>
      </c>
      <c r="K599" s="9" t="str">
        <f>VLOOKUP($A599,'dump '!$A:$AF,3,FALSE)</f>
        <v>OPK</v>
      </c>
      <c r="L599" s="9" t="str">
        <f>VLOOKUP($A599,'dump '!$A:$AF,31,FALSE)</f>
        <v>3-haak</v>
      </c>
      <c r="M599" s="9" t="str">
        <f>VLOOKUP($A599,'containers '!$A:$AA,12,FALSE)</f>
        <v>Ondergronds</v>
      </c>
      <c r="N599" s="9">
        <f>VLOOKUP($A599,'containers '!$A:$AA,14,FALSE)</f>
        <v>80</v>
      </c>
      <c r="O599" s="9">
        <f>VLOOKUP($A599,'containers '!$A:$AA,15,FALSE)</f>
        <v>100</v>
      </c>
      <c r="P599" s="9" t="str">
        <f>VLOOKUP($A599,'containers '!$A:$AA,16,FALSE)</f>
        <v>HMISOL2017</v>
      </c>
    </row>
    <row r="600" spans="1:16" x14ac:dyDescent="0.25">
      <c r="A600" s="9" t="s">
        <v>2866</v>
      </c>
      <c r="B600" s="9" t="str">
        <f>VLOOKUP(A600,'dump '!A:C,1,FALSE)</f>
        <v>PO057</v>
      </c>
      <c r="C600" s="9" t="str">
        <f>VLOOKUP(A600,'dump '!A:AF,2,FALSE)</f>
        <v>1411PC2703</v>
      </c>
      <c r="D600" s="9">
        <f>VLOOKUP($A600,'dump '!$A:$AF,17,FALSE)</f>
        <v>52.294992115397299</v>
      </c>
      <c r="E600" s="9">
        <f>VLOOKUP($A600,'dump '!$A:$AF,18,FALSE)</f>
        <v>5.1586388703483701</v>
      </c>
      <c r="F600" s="9" t="str">
        <f>VLOOKUP(A600,'dump '!$A:$AF,11,FALSE)</f>
        <v>Westwalstraat</v>
      </c>
      <c r="G600" s="9" t="str">
        <f>VLOOKUP($A600,'dump '!$A:$AF,12,FALSE)</f>
        <v>27</v>
      </c>
      <c r="H600" s="9" t="str">
        <f>VLOOKUP($A600,'dump '!$A:$AF,13,FALSE)</f>
        <v>1411PC</v>
      </c>
      <c r="I600" s="11" t="str">
        <f>VLOOKUP($A600,'dump '!$A:$AF,14,FALSE)</f>
        <v>Naarden</v>
      </c>
      <c r="J600" s="9">
        <f>VLOOKUP($A600,'dump '!$A:$AF,15,FALSE)</f>
        <v>5</v>
      </c>
      <c r="K600" s="9" t="str">
        <f>VLOOKUP($A600,'dump '!$A:$AF,3,FALSE)</f>
        <v>OPK</v>
      </c>
      <c r="L600" s="9" t="str">
        <f>VLOOKUP($A600,'dump '!$A:$AF,31,FALSE)</f>
        <v>3-haak</v>
      </c>
      <c r="M600" s="9" t="str">
        <f>VLOOKUP($A600,'containers '!$A:$AA,12,FALSE)</f>
        <v>Ondergronds</v>
      </c>
      <c r="N600" s="9">
        <f>VLOOKUP($A600,'containers '!$A:$AA,14,FALSE)</f>
        <v>80</v>
      </c>
      <c r="O600" s="9">
        <f>VLOOKUP($A600,'containers '!$A:$AA,15,FALSE)</f>
        <v>100</v>
      </c>
      <c r="P600" s="9" t="str">
        <f>VLOOKUP($A600,'containers '!$A:$AA,16,FALSE)</f>
        <v>HMISOL2017</v>
      </c>
    </row>
    <row r="601" spans="1:16" x14ac:dyDescent="0.25">
      <c r="A601" s="9" t="s">
        <v>2890</v>
      </c>
      <c r="B601" s="9" t="str">
        <f>VLOOKUP(A601,'dump '!A:C,1,FALSE)</f>
        <v>PO058</v>
      </c>
      <c r="C601" s="9" t="str">
        <f>VLOOKUP(A601,'dump '!A:AF,2,FALSE)</f>
        <v>1411WB2601</v>
      </c>
      <c r="D601" s="9">
        <f>VLOOKUP($A601,'dump '!$A:$AF,17,FALSE)</f>
        <v>52.297764848966402</v>
      </c>
      <c r="E601" s="9">
        <f>VLOOKUP($A601,'dump '!$A:$AF,18,FALSE)</f>
        <v>5.1638641487855104</v>
      </c>
      <c r="F601" s="9" t="str">
        <f>VLOOKUP(A601,'dump '!$A:$AF,11,FALSE)</f>
        <v>Oude Haven</v>
      </c>
      <c r="G601" s="9" t="str">
        <f>VLOOKUP($A601,'dump '!$A:$AF,12,FALSE)</f>
        <v>26</v>
      </c>
      <c r="H601" s="9" t="str">
        <f>VLOOKUP($A601,'dump '!$A:$AF,13,FALSE)</f>
        <v>1411WB</v>
      </c>
      <c r="I601" s="11" t="str">
        <f>VLOOKUP($A601,'dump '!$A:$AF,14,FALSE)</f>
        <v>Naarden</v>
      </c>
      <c r="J601" s="9">
        <f>VLOOKUP($A601,'dump '!$A:$AF,15,FALSE)</f>
        <v>5</v>
      </c>
      <c r="K601" s="9" t="str">
        <f>VLOOKUP($A601,'dump '!$A:$AF,3,FALSE)</f>
        <v>OPK</v>
      </c>
      <c r="L601" s="9" t="str">
        <f>VLOOKUP($A601,'dump '!$A:$AF,31,FALSE)</f>
        <v>3-haak</v>
      </c>
      <c r="M601" s="9" t="str">
        <f>VLOOKUP($A601,'containers '!$A:$AA,12,FALSE)</f>
        <v>Ondergronds</v>
      </c>
      <c r="N601" s="9">
        <f>VLOOKUP($A601,'containers '!$A:$AA,14,FALSE)</f>
        <v>80</v>
      </c>
      <c r="O601" s="9">
        <f>VLOOKUP($A601,'containers '!$A:$AA,15,FALSE)</f>
        <v>100</v>
      </c>
      <c r="P601" s="9" t="str">
        <f>VLOOKUP($A601,'containers '!$A:$AA,16,FALSE)</f>
        <v>HMISOL2017</v>
      </c>
    </row>
    <row r="602" spans="1:16" x14ac:dyDescent="0.25">
      <c r="A602" s="9" t="s">
        <v>6065</v>
      </c>
      <c r="B602" s="9" t="str">
        <f>VLOOKUP(A602,'dump '!A:C,1,FALSE)</f>
        <v>PO060</v>
      </c>
      <c r="C602" s="9" t="str">
        <f>VLOOKUP(A602,'dump '!A:AF,2,FALSE)</f>
        <v>1398GA102</v>
      </c>
      <c r="D602" s="9">
        <f>VLOOKUP($A602,'dump '!$A:$AF,17,FALSE)</f>
        <v>52.3311779648553</v>
      </c>
      <c r="E602" s="9">
        <f>VLOOKUP($A602,'dump '!$A:$AF,18,FALSE)</f>
        <v>5.0711751356768104</v>
      </c>
      <c r="F602" s="9" t="str">
        <f>VLOOKUP(A602,'dump '!$A:$AF,11,FALSE)</f>
        <v>Ton Kootsingel</v>
      </c>
      <c r="G602" s="9" t="str">
        <f>VLOOKUP($A602,'dump '!$A:$AF,12,FALSE)</f>
        <v>1</v>
      </c>
      <c r="H602" s="9" t="str">
        <f>VLOOKUP($A602,'dump '!$A:$AF,13,FALSE)</f>
        <v>1398GA</v>
      </c>
      <c r="I602" s="11" t="str">
        <f>VLOOKUP($A602,'dump '!$A:$AF,14,FALSE)</f>
        <v>Muiden</v>
      </c>
      <c r="J602" s="9">
        <f>VLOOKUP($A602,'dump '!$A:$AF,15,FALSE)</f>
        <v>5</v>
      </c>
      <c r="K602" s="9" t="str">
        <f>VLOOKUP($A602,'dump '!$A:$AF,3,FALSE)</f>
        <v>OPK</v>
      </c>
      <c r="L602" s="9" t="str">
        <f>VLOOKUP($A602,'dump '!$A:$AF,31,FALSE)</f>
        <v>3-haak</v>
      </c>
      <c r="M602" s="9" t="str">
        <f>VLOOKUP($A602,'containers '!$A:$AA,12,FALSE)</f>
        <v>Ondergronds</v>
      </c>
      <c r="N602" s="9">
        <f>VLOOKUP($A602,'containers '!$A:$AA,14,FALSE)</f>
        <v>80</v>
      </c>
      <c r="O602" s="9">
        <f>VLOOKUP($A602,'containers '!$A:$AA,15,FALSE)</f>
        <v>100</v>
      </c>
      <c r="P602" s="9" t="str">
        <f>VLOOKUP($A602,'containers '!$A:$AA,16,FALSE)</f>
        <v>BAMRUB2016</v>
      </c>
    </row>
    <row r="603" spans="1:16" x14ac:dyDescent="0.25">
      <c r="A603" s="9" t="s">
        <v>6079</v>
      </c>
      <c r="B603" s="9" t="str">
        <f>VLOOKUP(A603,'dump '!A:C,1,FALSE)</f>
        <v>PO065</v>
      </c>
      <c r="C603" s="9" t="str">
        <f>VLOOKUP(A603,'dump '!A:AF,2,FALSE)</f>
        <v>1211GJ4102</v>
      </c>
      <c r="D603" s="9">
        <f>VLOOKUP($A603,'dump '!$A:$AF,17,FALSE)</f>
        <v>52.224499220077199</v>
      </c>
      <c r="E603" s="9">
        <f>VLOOKUP($A603,'dump '!$A:$AF,18,FALSE)</f>
        <v>5.1818186882931601</v>
      </c>
      <c r="F603" s="9" t="str">
        <f>VLOOKUP(A603,'dump '!$A:$AF,11,FALSE)</f>
        <v>Prins Bernhardstraat</v>
      </c>
      <c r="G603" s="9" t="str">
        <f>VLOOKUP($A603,'dump '!$A:$AF,12,FALSE)</f>
        <v>41</v>
      </c>
      <c r="H603" s="9" t="str">
        <f>VLOOKUP($A603,'dump '!$A:$AF,13,FALSE)</f>
        <v>1211GJ</v>
      </c>
      <c r="I603" s="11" t="str">
        <f>VLOOKUP($A603,'dump '!$A:$AF,14,FALSE)</f>
        <v>Hilversum</v>
      </c>
      <c r="J603" s="9">
        <f>VLOOKUP($A603,'dump '!$A:$AF,15,FALSE)</f>
        <v>5</v>
      </c>
      <c r="K603" s="9" t="str">
        <f>VLOOKUP($A603,'dump '!$A:$AF,3,FALSE)</f>
        <v>OPK</v>
      </c>
      <c r="L603" s="9" t="str">
        <f>VLOOKUP($A603,'dump '!$A:$AF,31,FALSE)</f>
        <v>3-haak</v>
      </c>
      <c r="M603" s="9" t="str">
        <f>VLOOKUP($A603,'containers '!$A:$AA,12,FALSE)</f>
        <v>Ondergronds</v>
      </c>
      <c r="N603" s="9">
        <f>VLOOKUP($A603,'containers '!$A:$AA,14,FALSE)</f>
        <v>80</v>
      </c>
      <c r="O603" s="9">
        <f>VLOOKUP($A603,'containers '!$A:$AA,15,FALSE)</f>
        <v>100</v>
      </c>
      <c r="P603" s="9" t="str">
        <f>VLOOKUP($A603,'containers '!$A:$AA,16,FALSE)</f>
        <v>BAMENG2015</v>
      </c>
    </row>
    <row r="604" spans="1:16" x14ac:dyDescent="0.25">
      <c r="A604" s="9" t="s">
        <v>6081</v>
      </c>
      <c r="B604" s="9" t="str">
        <f>VLOOKUP(A604,'dump '!A:C,1,FALSE)</f>
        <v>PO067</v>
      </c>
      <c r="C604" s="9" t="str">
        <f>VLOOKUP(A604,'dump '!A:AF,2,FALSE)</f>
        <v>1403RE5802</v>
      </c>
      <c r="D604" s="9">
        <f>VLOOKUP($A604,'dump '!$A:$AF,17,FALSE)</f>
        <v>52.263615634341001</v>
      </c>
      <c r="E604" s="9">
        <f>VLOOKUP($A604,'dump '!$A:$AF,18,FALSE)</f>
        <v>5.1702599600005597</v>
      </c>
      <c r="F604" s="9" t="str">
        <f>VLOOKUP(A604,'dump '!$A:$AF,11,FALSE)</f>
        <v>Beeklaan</v>
      </c>
      <c r="G604" s="9" t="str">
        <f>VLOOKUP($A604,'dump '!$A:$AF,12,FALSE)</f>
        <v>58</v>
      </c>
      <c r="H604" s="9" t="str">
        <f>VLOOKUP($A604,'dump '!$A:$AF,13,FALSE)</f>
        <v>1403RE</v>
      </c>
      <c r="I604" s="11" t="str">
        <f>VLOOKUP($A604,'dump '!$A:$AF,14,FALSE)</f>
        <v>Bussum</v>
      </c>
      <c r="J604" s="9">
        <f>VLOOKUP($A604,'dump '!$A:$AF,15,FALSE)</f>
        <v>5</v>
      </c>
      <c r="K604" s="9" t="str">
        <f>VLOOKUP($A604,'dump '!$A:$AF,3,FALSE)</f>
        <v>OPK</v>
      </c>
      <c r="L604" s="9" t="str">
        <f>VLOOKUP($A604,'dump '!$A:$AF,31,FALSE)</f>
        <v>3-haak</v>
      </c>
      <c r="M604" s="9" t="str">
        <f>VLOOKUP($A604,'containers '!$A:$AA,12,FALSE)</f>
        <v>Ondergronds</v>
      </c>
      <c r="N604" s="9">
        <f>VLOOKUP($A604,'containers '!$A:$AA,14,FALSE)</f>
        <v>80</v>
      </c>
      <c r="O604" s="9">
        <f>VLOOKUP($A604,'containers '!$A:$AA,15,FALSE)</f>
        <v>100</v>
      </c>
      <c r="P604" s="9" t="str">
        <f>VLOOKUP($A604,'containers '!$A:$AA,16,FALSE)</f>
        <v>HMISOL2016</v>
      </c>
    </row>
    <row r="605" spans="1:16" x14ac:dyDescent="0.25">
      <c r="A605" s="9" t="s">
        <v>5029</v>
      </c>
      <c r="B605" s="9" t="str">
        <f>VLOOKUP(A605,'dump '!A:C,1,FALSE)</f>
        <v>PO068</v>
      </c>
      <c r="C605" s="9" t="str">
        <f>VLOOKUP(A605,'dump '!A:AF,2,FALSE)</f>
        <v>1261LN1803</v>
      </c>
      <c r="D605" s="9">
        <f>VLOOKUP($A605,'dump '!$A:$AF,17,FALSE)</f>
        <v>52.286608000000001</v>
      </c>
      <c r="E605" s="9">
        <f>VLOOKUP($A605,'dump '!$A:$AF,18,FALSE)</f>
        <v>5.2648599999999997</v>
      </c>
      <c r="F605" s="9" t="str">
        <f>VLOOKUP(A605,'dump '!$A:$AF,11,FALSE)</f>
        <v>Karrekamer</v>
      </c>
      <c r="G605" s="9" t="str">
        <f>VLOOKUP($A605,'dump '!$A:$AF,12,FALSE)</f>
        <v>18</v>
      </c>
      <c r="H605" s="9" t="str">
        <f>VLOOKUP($A605,'dump '!$A:$AF,13,FALSE)</f>
        <v>1261LN</v>
      </c>
      <c r="I605" s="11" t="str">
        <f>VLOOKUP($A605,'dump '!$A:$AF,14,FALSE)</f>
        <v>Blaricum</v>
      </c>
      <c r="J605" s="9">
        <f>VLOOKUP($A605,'dump '!$A:$AF,15,FALSE)</f>
        <v>6</v>
      </c>
      <c r="K605" s="9" t="str">
        <f>VLOOKUP($A605,'dump '!$A:$AF,3,FALSE)</f>
        <v>OPK</v>
      </c>
      <c r="L605" s="9" t="str">
        <f>VLOOKUP($A605,'dump '!$A:$AF,31,FALSE)</f>
        <v>3-haak</v>
      </c>
      <c r="M605" s="9" t="str">
        <f>VLOOKUP($A605,'containers '!$A:$AA,12,FALSE)</f>
        <v>Ondergronds</v>
      </c>
      <c r="N605" s="9">
        <f>VLOOKUP($A605,'containers '!$A:$AA,14,FALSE)</f>
        <v>80</v>
      </c>
      <c r="O605" s="9">
        <f>VLOOKUP($A605,'containers '!$A:$AA,15,FALSE)</f>
        <v>100</v>
      </c>
      <c r="P605" s="9" t="str">
        <f>VLOOKUP($A605,'containers '!$A:$AA,16,FALSE)</f>
        <v>HMISOL2017</v>
      </c>
    </row>
    <row r="606" spans="1:16" x14ac:dyDescent="0.25">
      <c r="A606" s="9" t="s">
        <v>5859</v>
      </c>
      <c r="B606" s="9" t="str">
        <f>VLOOKUP(A606,'dump '!A:C,1,FALSE)</f>
        <v>PO069</v>
      </c>
      <c r="C606" s="9" t="str">
        <f>VLOOKUP(A606,'dump '!A:AF,2,FALSE)</f>
        <v>1221EN18202</v>
      </c>
      <c r="D606" s="9">
        <f>VLOOKUP($A606,'dump '!$A:$AF,17,FALSE)</f>
        <v>52.225690999999998</v>
      </c>
      <c r="E606" s="9">
        <f>VLOOKUP($A606,'dump '!$A:$AF,18,FALSE)</f>
        <v>5.1927539999999999</v>
      </c>
      <c r="F606" s="9" t="str">
        <f>VLOOKUP(A606,'dump '!$A:$AF,11,FALSE)</f>
        <v>Jan van der Heijdenstraat</v>
      </c>
      <c r="G606" s="9" t="str">
        <f>VLOOKUP($A606,'dump '!$A:$AF,12,FALSE)</f>
        <v>182A</v>
      </c>
      <c r="H606" s="9" t="str">
        <f>VLOOKUP($A606,'dump '!$A:$AF,13,FALSE)</f>
        <v>1221EN</v>
      </c>
      <c r="I606" s="11" t="str">
        <f>VLOOKUP($A606,'dump '!$A:$AF,14,FALSE)</f>
        <v>Hilversum</v>
      </c>
      <c r="J606" s="9">
        <f>VLOOKUP($A606,'dump '!$A:$AF,15,FALSE)</f>
        <v>5</v>
      </c>
      <c r="K606" s="9" t="str">
        <f>VLOOKUP($A606,'dump '!$A:$AF,3,FALSE)</f>
        <v>OPK</v>
      </c>
      <c r="L606" s="9" t="str">
        <f>VLOOKUP($A606,'dump '!$A:$AF,31,FALSE)</f>
        <v>3-haak</v>
      </c>
      <c r="M606" s="9" t="str">
        <f>VLOOKUP($A606,'containers '!$A:$AA,12,FALSE)</f>
        <v>Ondergronds</v>
      </c>
      <c r="N606" s="9">
        <f>VLOOKUP($A606,'containers '!$A:$AA,14,FALSE)</f>
        <v>80</v>
      </c>
      <c r="O606" s="9">
        <f>VLOOKUP($A606,'containers '!$A:$AA,15,FALSE)</f>
        <v>100</v>
      </c>
      <c r="P606" s="9" t="str">
        <f>VLOOKUP($A606,'containers '!$A:$AA,16,FALSE)</f>
        <v>HMISOL2017</v>
      </c>
    </row>
    <row r="607" spans="1:16" x14ac:dyDescent="0.25">
      <c r="A607" s="9" t="s">
        <v>5147</v>
      </c>
      <c r="B607" s="9" t="str">
        <f>VLOOKUP(A607,'dump '!A:C,1,FALSE)</f>
        <v>PO070</v>
      </c>
      <c r="C607" s="9" t="str">
        <f>VLOOKUP(A607,'dump '!A:AF,2,FALSE)</f>
        <v>1216JJ11408</v>
      </c>
      <c r="D607" s="9">
        <f>VLOOKUP($A607,'dump '!$A:$AF,17,FALSE)</f>
        <v>52.215855298612503</v>
      </c>
      <c r="E607" s="9">
        <f>VLOOKUP($A607,'dump '!$A:$AF,18,FALSE)</f>
        <v>5.1425866037655101</v>
      </c>
      <c r="F607" s="9" t="str">
        <f>VLOOKUP(A607,'dump '!$A:$AF,11,FALSE)</f>
        <v>Kapittelweg</v>
      </c>
      <c r="G607" s="9" t="str">
        <f>VLOOKUP($A607,'dump '!$A:$AF,12,FALSE)</f>
        <v>114</v>
      </c>
      <c r="H607" s="9" t="str">
        <f>VLOOKUP($A607,'dump '!$A:$AF,13,FALSE)</f>
        <v>1216JJ</v>
      </c>
      <c r="I607" s="11" t="str">
        <f>VLOOKUP($A607,'dump '!$A:$AF,14,FALSE)</f>
        <v>Hilversum</v>
      </c>
      <c r="J607" s="9">
        <f>VLOOKUP($A607,'dump '!$A:$AF,15,FALSE)</f>
        <v>5</v>
      </c>
      <c r="K607" s="9" t="str">
        <f>VLOOKUP($A607,'dump '!$A:$AF,3,FALSE)</f>
        <v>OPK</v>
      </c>
      <c r="L607" s="9" t="str">
        <f>VLOOKUP($A607,'dump '!$A:$AF,31,FALSE)</f>
        <v>3-haak</v>
      </c>
      <c r="M607" s="9" t="str">
        <f>VLOOKUP($A607,'containers '!$A:$AA,12,FALSE)</f>
        <v>Ondergronds</v>
      </c>
      <c r="N607" s="9">
        <f>VLOOKUP($A607,'containers '!$A:$AA,14,FALSE)</f>
        <v>80</v>
      </c>
      <c r="O607" s="9">
        <f>VLOOKUP($A607,'containers '!$A:$AA,15,FALSE)</f>
        <v>100</v>
      </c>
      <c r="P607" s="9" t="str">
        <f>VLOOKUP($A607,'containers '!$A:$AA,16,FALSE)</f>
        <v>HMISOL2017</v>
      </c>
    </row>
    <row r="608" spans="1:16" x14ac:dyDescent="0.25">
      <c r="A608" s="9" t="s">
        <v>5867</v>
      </c>
      <c r="B608" s="9" t="str">
        <f>VLOOKUP(A608,'dump '!A:C,1,FALSE)</f>
        <v>PO071</v>
      </c>
      <c r="C608" s="9" t="str">
        <f>VLOOKUP(A608,'dump '!A:AF,2,FALSE)</f>
        <v>1211LZ2802</v>
      </c>
      <c r="D608" s="9">
        <f>VLOOKUP($A608,'dump '!$A:$AF,17,FALSE)</f>
        <v>52.221505999999998</v>
      </c>
      <c r="E608" s="9">
        <f>VLOOKUP($A608,'dump '!$A:$AF,18,FALSE)</f>
        <v>5.1763630000000003</v>
      </c>
      <c r="F608" s="9" t="str">
        <f>VLOOKUP(A608,'dump '!$A:$AF,11,FALSE)</f>
        <v>Kapelstraat</v>
      </c>
      <c r="G608" s="9" t="str">
        <f>VLOOKUP($A608,'dump '!$A:$AF,12,FALSE)</f>
        <v>28</v>
      </c>
      <c r="H608" s="9" t="str">
        <f>VLOOKUP($A608,'dump '!$A:$AF,13,FALSE)</f>
        <v>1211LZ</v>
      </c>
      <c r="I608" s="11" t="str">
        <f>VLOOKUP($A608,'dump '!$A:$AF,14,FALSE)</f>
        <v>Hilversum</v>
      </c>
      <c r="J608" s="9">
        <f>VLOOKUP($A608,'dump '!$A:$AF,15,FALSE)</f>
        <v>6</v>
      </c>
      <c r="K608" s="9" t="str">
        <f>VLOOKUP($A608,'dump '!$A:$AF,3,FALSE)</f>
        <v>OPK</v>
      </c>
      <c r="L608" s="9" t="str">
        <f>VLOOKUP($A608,'dump '!$A:$AF,31,FALSE)</f>
        <v>3-haak</v>
      </c>
      <c r="M608" s="9" t="str">
        <f>VLOOKUP($A608,'containers '!$A:$AA,12,FALSE)</f>
        <v>Ondergronds</v>
      </c>
      <c r="N608" s="9">
        <f>VLOOKUP($A608,'containers '!$A:$AA,14,FALSE)</f>
        <v>80</v>
      </c>
      <c r="O608" s="9">
        <f>VLOOKUP($A608,'containers '!$A:$AA,15,FALSE)</f>
        <v>100</v>
      </c>
      <c r="P608" s="9" t="str">
        <f>VLOOKUP($A608,'containers '!$A:$AA,16,FALSE)</f>
        <v>HMISOL2017</v>
      </c>
    </row>
    <row r="609" spans="1:16" x14ac:dyDescent="0.25">
      <c r="A609" s="9" t="s">
        <v>6101</v>
      </c>
      <c r="B609" s="9" t="str">
        <f>VLOOKUP(A609,'dump '!A:C,1,FALSE)</f>
        <v>PO072</v>
      </c>
      <c r="C609" s="9" t="str">
        <f>VLOOKUP(A609,'dump '!A:AF,2,FALSE)</f>
        <v>1403NE6901</v>
      </c>
      <c r="D609" s="9">
        <f>VLOOKUP($A609,'dump '!$A:$AF,17,FALSE)</f>
        <v>52.265334804590999</v>
      </c>
      <c r="E609" s="9">
        <f>VLOOKUP($A609,'dump '!$A:$AF,18,FALSE)</f>
        <v>5.1688958890784198</v>
      </c>
      <c r="F609" s="9" t="str">
        <f>VLOOKUP(A609,'dump '!$A:$AF,11,FALSE)</f>
        <v>Weidehof</v>
      </c>
      <c r="G609" s="9" t="str">
        <f>VLOOKUP($A609,'dump '!$A:$AF,12,FALSE)</f>
        <v>69</v>
      </c>
      <c r="H609" s="9" t="str">
        <f>VLOOKUP($A609,'dump '!$A:$AF,13,FALSE)</f>
        <v>1403NE</v>
      </c>
      <c r="I609" s="11" t="str">
        <f>VLOOKUP($A609,'dump '!$A:$AF,14,FALSE)</f>
        <v>Bussum</v>
      </c>
      <c r="J609" s="9">
        <f>VLOOKUP($A609,'dump '!$A:$AF,15,FALSE)</f>
        <v>5</v>
      </c>
      <c r="K609" s="9" t="str">
        <f>VLOOKUP($A609,'dump '!$A:$AF,3,FALSE)</f>
        <v>OPK</v>
      </c>
      <c r="L609" s="9" t="str">
        <f>VLOOKUP($A609,'dump '!$A:$AF,31,FALSE)</f>
        <v>3-haak</v>
      </c>
      <c r="M609" s="9" t="str">
        <f>VLOOKUP($A609,'containers '!$A:$AA,12,FALSE)</f>
        <v>Ondergronds</v>
      </c>
      <c r="N609" s="9">
        <f>VLOOKUP($A609,'containers '!$A:$AA,14,FALSE)</f>
        <v>80</v>
      </c>
      <c r="O609" s="9">
        <f>VLOOKUP($A609,'containers '!$A:$AA,15,FALSE)</f>
        <v>100</v>
      </c>
      <c r="P609" s="9" t="str">
        <f>VLOOKUP($A609,'containers '!$A:$AA,16,FALSE)</f>
        <v>HMISOL2017</v>
      </c>
    </row>
    <row r="610" spans="1:16" x14ac:dyDescent="0.25">
      <c r="A610" s="9" t="s">
        <v>5021</v>
      </c>
      <c r="B610" s="9" t="str">
        <f>VLOOKUP(A610,'dump '!A:C,1,FALSE)</f>
        <v>PO073</v>
      </c>
      <c r="C610" s="9" t="str">
        <f>VLOOKUP(A610,'dump '!A:AF,2,FALSE)</f>
        <v>1403NS18803</v>
      </c>
      <c r="D610" s="9">
        <f>VLOOKUP($A610,'dump '!$A:$AF,17,FALSE)</f>
        <v>52.265134000000003</v>
      </c>
      <c r="E610" s="9">
        <f>VLOOKUP($A610,'dump '!$A:$AF,18,FALSE)</f>
        <v>5.165654</v>
      </c>
      <c r="F610" s="9" t="str">
        <f>VLOOKUP(A610,'dump '!$A:$AF,11,FALSE)</f>
        <v>Bloemhof</v>
      </c>
      <c r="G610" s="9" t="str">
        <f>VLOOKUP($A610,'dump '!$A:$AF,12,FALSE)</f>
        <v>188</v>
      </c>
      <c r="H610" s="9" t="str">
        <f>VLOOKUP($A610,'dump '!$A:$AF,13,FALSE)</f>
        <v>1403NS</v>
      </c>
      <c r="I610" s="11" t="str">
        <f>VLOOKUP($A610,'dump '!$A:$AF,14,FALSE)</f>
        <v>Bussum</v>
      </c>
      <c r="J610" s="9">
        <f>VLOOKUP($A610,'dump '!$A:$AF,15,FALSE)</f>
        <v>6</v>
      </c>
      <c r="K610" s="9" t="str">
        <f>VLOOKUP($A610,'dump '!$A:$AF,3,FALSE)</f>
        <v>OPK</v>
      </c>
      <c r="L610" s="9" t="str">
        <f>VLOOKUP($A610,'dump '!$A:$AF,31,FALSE)</f>
        <v>3-haak</v>
      </c>
      <c r="M610" s="9" t="str">
        <f>VLOOKUP($A610,'containers '!$A:$AA,12,FALSE)</f>
        <v>Ondergronds</v>
      </c>
      <c r="N610" s="9">
        <f>VLOOKUP($A610,'containers '!$A:$AA,14,FALSE)</f>
        <v>80</v>
      </c>
      <c r="O610" s="9">
        <f>VLOOKUP($A610,'containers '!$A:$AA,15,FALSE)</f>
        <v>100</v>
      </c>
      <c r="P610" s="9" t="str">
        <f>VLOOKUP($A610,'containers '!$A:$AA,16,FALSE)</f>
        <v>HMISOL2016</v>
      </c>
    </row>
    <row r="611" spans="1:16" x14ac:dyDescent="0.25">
      <c r="A611" s="9" t="s">
        <v>6075</v>
      </c>
      <c r="B611" s="9" t="str">
        <f>VLOOKUP(A611,'dump '!A:C,1,FALSE)</f>
        <v>PO074</v>
      </c>
      <c r="C611" s="9" t="str">
        <f>VLOOKUP(A611,'dump '!A:AF,2,FALSE)</f>
        <v>1403NV28202</v>
      </c>
      <c r="D611" s="9">
        <f>VLOOKUP($A611,'dump '!$A:$AF,17,FALSE)</f>
        <v>52.263145999999999</v>
      </c>
      <c r="E611" s="9">
        <f>VLOOKUP($A611,'dump '!$A:$AF,18,FALSE)</f>
        <v>5.1673140000000002</v>
      </c>
      <c r="F611" s="9" t="str">
        <f>VLOOKUP(A611,'dump '!$A:$AF,11,FALSE)</f>
        <v>Lange Heul</v>
      </c>
      <c r="G611" s="9" t="str">
        <f>VLOOKUP($A611,'dump '!$A:$AF,12,FALSE)</f>
        <v>282</v>
      </c>
      <c r="H611" s="9" t="str">
        <f>VLOOKUP($A611,'dump '!$A:$AF,13,FALSE)</f>
        <v>1403NV</v>
      </c>
      <c r="I611" s="11" t="str">
        <f>VLOOKUP($A611,'dump '!$A:$AF,14,FALSE)</f>
        <v>Bussum</v>
      </c>
      <c r="J611" s="9">
        <f>VLOOKUP($A611,'dump '!$A:$AF,15,FALSE)</f>
        <v>5</v>
      </c>
      <c r="K611" s="9" t="str">
        <f>VLOOKUP($A611,'dump '!$A:$AF,3,FALSE)</f>
        <v>OPK</v>
      </c>
      <c r="L611" s="9" t="str">
        <f>VLOOKUP($A611,'dump '!$A:$AF,31,FALSE)</f>
        <v>3-haak</v>
      </c>
      <c r="M611" s="9" t="str">
        <f>VLOOKUP($A611,'containers '!$A:$AA,12,FALSE)</f>
        <v>Ondergronds</v>
      </c>
      <c r="N611" s="9">
        <f>VLOOKUP($A611,'containers '!$A:$AA,14,FALSE)</f>
        <v>80</v>
      </c>
      <c r="O611" s="9">
        <f>VLOOKUP($A611,'containers '!$A:$AA,15,FALSE)</f>
        <v>100</v>
      </c>
      <c r="P611" s="9" t="str">
        <f>VLOOKUP($A611,'containers '!$A:$AA,16,FALSE)</f>
        <v>BAMRUB2014</v>
      </c>
    </row>
    <row r="612" spans="1:16" x14ac:dyDescent="0.25">
      <c r="A612" s="9" t="s">
        <v>6089</v>
      </c>
      <c r="B612" s="9" t="str">
        <f>VLOOKUP(A612,'dump '!A:C,1,FALSE)</f>
        <v>PO075</v>
      </c>
      <c r="C612" s="9" t="str">
        <f>VLOOKUP(A612,'dump '!A:AF,2,FALSE)</f>
        <v>1411WZ13201</v>
      </c>
      <c r="D612" s="9">
        <f>VLOOKUP($A612,'dump '!$A:$AF,17,FALSE)</f>
        <v>52.301717880230697</v>
      </c>
      <c r="E612" s="9">
        <f>VLOOKUP($A612,'dump '!$A:$AF,18,FALSE)</f>
        <v>5.1443390082615803</v>
      </c>
      <c r="F612" s="9" t="str">
        <f>VLOOKUP(A612,'dump '!$A:$AF,11,FALSE)</f>
        <v>Nesciohof</v>
      </c>
      <c r="G612" s="9" t="str">
        <f>VLOOKUP($A612,'dump '!$A:$AF,12,FALSE)</f>
        <v>132</v>
      </c>
      <c r="H612" s="9" t="str">
        <f>VLOOKUP($A612,'dump '!$A:$AF,13,FALSE)</f>
        <v>1411WZ</v>
      </c>
      <c r="I612" s="11" t="str">
        <f>VLOOKUP($A612,'dump '!$A:$AF,14,FALSE)</f>
        <v>Naarden</v>
      </c>
      <c r="J612" s="9">
        <f>VLOOKUP($A612,'dump '!$A:$AF,15,FALSE)</f>
        <v>5</v>
      </c>
      <c r="K612" s="9" t="str">
        <f>VLOOKUP($A612,'dump '!$A:$AF,3,FALSE)</f>
        <v>OPK</v>
      </c>
      <c r="L612" s="9" t="str">
        <f>VLOOKUP($A612,'dump '!$A:$AF,31,FALSE)</f>
        <v>3-haak</v>
      </c>
      <c r="M612" s="9" t="str">
        <f>VLOOKUP($A612,'containers '!$A:$AA,12,FALSE)</f>
        <v>Ondergronds</v>
      </c>
      <c r="N612" s="9">
        <f>VLOOKUP($A612,'containers '!$A:$AA,14,FALSE)</f>
        <v>80</v>
      </c>
      <c r="O612" s="9">
        <f>VLOOKUP($A612,'containers '!$A:$AA,15,FALSE)</f>
        <v>100</v>
      </c>
      <c r="P612" s="9" t="str">
        <f>VLOOKUP($A612,'containers '!$A:$AA,16,FALSE)</f>
        <v>HMISOL2016</v>
      </c>
    </row>
    <row r="613" spans="1:16" x14ac:dyDescent="0.25">
      <c r="A613" s="9" t="s">
        <v>6095</v>
      </c>
      <c r="B613" s="9" t="str">
        <f>VLOOKUP(A613,'dump '!A:C,1,FALSE)</f>
        <v>PO077</v>
      </c>
      <c r="C613" s="9" t="str">
        <f>VLOOKUP(A613,'dump '!A:AF,2,FALSE)</f>
        <v>1251ZV701</v>
      </c>
      <c r="D613" s="9">
        <f>VLOOKUP($A613,'dump '!$A:$AF,17,FALSE)</f>
        <v>52.25655364</v>
      </c>
      <c r="E613" s="9">
        <f>VLOOKUP($A613,'dump '!$A:$AF,18,FALSE)</f>
        <v>5.2345153519999998</v>
      </c>
      <c r="F613" s="9" t="str">
        <f>VLOOKUP(A613,'dump '!$A:$AF,11,FALSE)</f>
        <v>Jagerspad</v>
      </c>
      <c r="G613" s="9" t="str">
        <f>VLOOKUP($A613,'dump '!$A:$AF,12,FALSE)</f>
        <v>7</v>
      </c>
      <c r="H613" s="9" t="str">
        <f>VLOOKUP($A613,'dump '!$A:$AF,13,FALSE)</f>
        <v>1251ZV</v>
      </c>
      <c r="I613" s="11" t="str">
        <f>VLOOKUP($A613,'dump '!$A:$AF,14,FALSE)</f>
        <v>Laren</v>
      </c>
      <c r="J613" s="9">
        <f>VLOOKUP($A613,'dump '!$A:$AF,15,FALSE)</f>
        <v>5</v>
      </c>
      <c r="K613" s="9" t="str">
        <f>VLOOKUP($A613,'dump '!$A:$AF,3,FALSE)</f>
        <v>OPK</v>
      </c>
      <c r="L613" s="9" t="str">
        <f>VLOOKUP($A613,'dump '!$A:$AF,31,FALSE)</f>
        <v>3-haak</v>
      </c>
      <c r="M613" s="9" t="str">
        <f>VLOOKUP($A613,'containers '!$A:$AA,12,FALSE)</f>
        <v>Ondergronds</v>
      </c>
      <c r="N613" s="9">
        <f>VLOOKUP($A613,'containers '!$A:$AA,14,FALSE)</f>
        <v>80</v>
      </c>
      <c r="O613" s="9">
        <f>VLOOKUP($A613,'containers '!$A:$AA,15,FALSE)</f>
        <v>100</v>
      </c>
      <c r="P613" s="9" t="str">
        <f>VLOOKUP($A613,'containers '!$A:$AA,16,FALSE)</f>
        <v>HMISOL2017</v>
      </c>
    </row>
    <row r="614" spans="1:16" x14ac:dyDescent="0.25">
      <c r="A614" s="9" t="s">
        <v>5875</v>
      </c>
      <c r="B614" s="9" t="str">
        <f>VLOOKUP(A614,'dump '!A:C,1,FALSE)</f>
        <v>PO078</v>
      </c>
      <c r="C614" s="9" t="str">
        <f>VLOOKUP(A614,'dump '!A:AF,2,FALSE)</f>
        <v>1221CX1202</v>
      </c>
      <c r="D614" s="9">
        <f>VLOOKUP($A614,'dump '!$A:$AF,17,FALSE)</f>
        <v>52.227738000000002</v>
      </c>
      <c r="E614" s="9">
        <f>VLOOKUP($A614,'dump '!$A:$AF,18,FALSE)</f>
        <v>5.1840149999999996</v>
      </c>
      <c r="F614" s="9" t="str">
        <f>VLOOKUP(A614,'dump '!$A:$AF,11,FALSE)</f>
        <v>Eemnesserweg</v>
      </c>
      <c r="G614" s="9" t="str">
        <f>VLOOKUP($A614,'dump '!$A:$AF,12,FALSE)</f>
        <v>12A</v>
      </c>
      <c r="H614" s="9" t="str">
        <f>VLOOKUP($A614,'dump '!$A:$AF,13,FALSE)</f>
        <v>1221CX</v>
      </c>
      <c r="I614" s="11" t="str">
        <f>VLOOKUP($A614,'dump '!$A:$AF,14,FALSE)</f>
        <v>Hilversum</v>
      </c>
      <c r="J614" s="9">
        <f>VLOOKUP($A614,'dump '!$A:$AF,15,FALSE)</f>
        <v>5</v>
      </c>
      <c r="K614" s="9" t="str">
        <f>VLOOKUP($A614,'dump '!$A:$AF,3,FALSE)</f>
        <v>OPK</v>
      </c>
      <c r="L614" s="9" t="str">
        <f>VLOOKUP($A614,'dump '!$A:$AF,31,FALSE)</f>
        <v>3-haak</v>
      </c>
      <c r="M614" s="9" t="str">
        <f>VLOOKUP($A614,'containers '!$A:$AA,12,FALSE)</f>
        <v>Ondergronds</v>
      </c>
      <c r="N614" s="9">
        <f>VLOOKUP($A614,'containers '!$A:$AA,14,FALSE)</f>
        <v>80</v>
      </c>
      <c r="O614" s="9">
        <f>VLOOKUP($A614,'containers '!$A:$AA,15,FALSE)</f>
        <v>100</v>
      </c>
      <c r="P614" s="9" t="str">
        <f>VLOOKUP($A614,'containers '!$A:$AA,16,FALSE)</f>
        <v>HMISOL2017</v>
      </c>
    </row>
    <row r="615" spans="1:16" x14ac:dyDescent="0.25">
      <c r="A615" s="9" t="s">
        <v>6073</v>
      </c>
      <c r="B615" s="9" t="str">
        <f>VLOOKUP(A615,'dump '!A:C,1,FALSE)</f>
        <v>PO079</v>
      </c>
      <c r="C615" s="9" t="str">
        <f>VLOOKUP(A615,'dump '!A:AF,2,FALSE)</f>
        <v>1211EZ101</v>
      </c>
      <c r="D615" s="9">
        <f>VLOOKUP($A615,'dump '!$A:$AF,17,FALSE)</f>
        <v>52.225233899999999</v>
      </c>
      <c r="E615" s="9">
        <f>VLOOKUP($A615,'dump '!$A:$AF,18,FALSE)</f>
        <v>5.1801748999999999</v>
      </c>
      <c r="F615" s="9" t="str">
        <f>VLOOKUP(A615,'dump '!$A:$AF,11,FALSE)</f>
        <v>Spoorstraat</v>
      </c>
      <c r="G615" s="9" t="str">
        <f>VLOOKUP($A615,'dump '!$A:$AF,12,FALSE)</f>
        <v>1A</v>
      </c>
      <c r="H615" s="9" t="str">
        <f>VLOOKUP($A615,'dump '!$A:$AF,13,FALSE)</f>
        <v>1211EZ</v>
      </c>
      <c r="I615" s="11" t="str">
        <f>VLOOKUP($A615,'dump '!$A:$AF,14,FALSE)</f>
        <v>Hilversum</v>
      </c>
      <c r="J615" s="9">
        <f>VLOOKUP($A615,'dump '!$A:$AF,15,FALSE)</f>
        <v>5</v>
      </c>
      <c r="K615" s="9" t="str">
        <f>VLOOKUP($A615,'dump '!$A:$AF,3,FALSE)</f>
        <v>OPK</v>
      </c>
      <c r="L615" s="9" t="str">
        <f>VLOOKUP($A615,'dump '!$A:$AF,31,FALSE)</f>
        <v>3-haak</v>
      </c>
      <c r="M615" s="9" t="str">
        <f>VLOOKUP($A615,'containers '!$A:$AA,12,FALSE)</f>
        <v>Ondergronds</v>
      </c>
      <c r="N615" s="9">
        <f>VLOOKUP($A615,'containers '!$A:$AA,14,FALSE)</f>
        <v>80</v>
      </c>
      <c r="O615" s="9">
        <f>VLOOKUP($A615,'containers '!$A:$AA,15,FALSE)</f>
        <v>100</v>
      </c>
      <c r="P615" s="9" t="str">
        <f>VLOOKUP($A615,'containers '!$A:$AA,16,FALSE)</f>
        <v>HMISOL2017</v>
      </c>
    </row>
    <row r="616" spans="1:16" x14ac:dyDescent="0.25">
      <c r="A616" s="9" t="s">
        <v>6071</v>
      </c>
      <c r="B616" s="9" t="str">
        <f>VLOOKUP(A616,'dump '!A:C,1,FALSE)</f>
        <v>PO080</v>
      </c>
      <c r="C616" s="9" t="str">
        <f>VLOOKUP(A616,'dump '!A:AF,2,FALSE)</f>
        <v>1211BA2101</v>
      </c>
      <c r="D616" s="9">
        <f>VLOOKUP($A616,'dump '!$A:$AF,17,FALSE)</f>
        <v>52.228380799999996</v>
      </c>
      <c r="E616" s="9">
        <f>VLOOKUP($A616,'dump '!$A:$AF,18,FALSE)</f>
        <v>5.1779691999999997</v>
      </c>
      <c r="F616" s="9" t="str">
        <f>VLOOKUP(A616,'dump '!$A:$AF,11,FALSE)</f>
        <v>Langgewenst</v>
      </c>
      <c r="G616" s="9" t="str">
        <f>VLOOKUP($A616,'dump '!$A:$AF,12,FALSE)</f>
        <v>21</v>
      </c>
      <c r="H616" s="9" t="str">
        <f>VLOOKUP($A616,'dump '!$A:$AF,13,FALSE)</f>
        <v>1211BA</v>
      </c>
      <c r="I616" s="11" t="str">
        <f>VLOOKUP($A616,'dump '!$A:$AF,14,FALSE)</f>
        <v>Hilversum</v>
      </c>
      <c r="J616" s="9">
        <f>VLOOKUP($A616,'dump '!$A:$AF,15,FALSE)</f>
        <v>5</v>
      </c>
      <c r="K616" s="9" t="str">
        <f>VLOOKUP($A616,'dump '!$A:$AF,3,FALSE)</f>
        <v>OPK</v>
      </c>
      <c r="L616" s="9" t="str">
        <f>VLOOKUP($A616,'dump '!$A:$AF,31,FALSE)</f>
        <v>3-haak</v>
      </c>
      <c r="M616" s="9" t="str">
        <f>VLOOKUP($A616,'containers '!$A:$AA,12,FALSE)</f>
        <v>Ondergronds</v>
      </c>
      <c r="N616" s="9">
        <f>VLOOKUP($A616,'containers '!$A:$AA,14,FALSE)</f>
        <v>80</v>
      </c>
      <c r="O616" s="9">
        <f>VLOOKUP($A616,'containers '!$A:$AA,15,FALSE)</f>
        <v>100</v>
      </c>
      <c r="P616" s="9" t="str">
        <f>VLOOKUP($A616,'containers '!$A:$AA,16,FALSE)</f>
        <v>BAMRUB2016</v>
      </c>
    </row>
    <row r="617" spans="1:16" x14ac:dyDescent="0.25">
      <c r="A617" s="9" t="s">
        <v>6058</v>
      </c>
      <c r="B617" s="9" t="str">
        <f>VLOOKUP(A617,'dump '!A:C,1,FALSE)</f>
        <v>PO081</v>
      </c>
      <c r="C617" s="9" t="str">
        <f>VLOOKUP(A617,'dump '!A:AF,2,FALSE)</f>
        <v>1211BG204</v>
      </c>
      <c r="D617" s="9">
        <f>VLOOKUP($A617,'dump '!$A:$AF,17,FALSE)</f>
        <v>52.225749999999998</v>
      </c>
      <c r="E617" s="9">
        <f>VLOOKUP($A617,'dump '!$A:$AF,18,FALSE)</f>
        <v>5.1732399999999998</v>
      </c>
      <c r="F617" s="9" t="str">
        <f>VLOOKUP(A617,'dump '!$A:$AF,11,FALSE)</f>
        <v>Noordse Bosje</v>
      </c>
      <c r="G617" s="9" t="str">
        <f>VLOOKUP($A617,'dump '!$A:$AF,12,FALSE)</f>
        <v>2B</v>
      </c>
      <c r="H617" s="9" t="str">
        <f>VLOOKUP($A617,'dump '!$A:$AF,13,FALSE)</f>
        <v>1211BG</v>
      </c>
      <c r="I617" s="11" t="str">
        <f>VLOOKUP($A617,'dump '!$A:$AF,14,FALSE)</f>
        <v>Hilversum</v>
      </c>
      <c r="J617" s="9">
        <f>VLOOKUP($A617,'dump '!$A:$AF,15,FALSE)</f>
        <v>5</v>
      </c>
      <c r="K617" s="9" t="str">
        <f>VLOOKUP($A617,'dump '!$A:$AF,3,FALSE)</f>
        <v>OPK</v>
      </c>
      <c r="L617" s="9" t="str">
        <f>VLOOKUP($A617,'dump '!$A:$AF,31,FALSE)</f>
        <v>3-haak</v>
      </c>
      <c r="M617" s="9" t="str">
        <f>VLOOKUP($A617,'containers '!$A:$AA,12,FALSE)</f>
        <v>Ondergronds</v>
      </c>
      <c r="N617" s="9">
        <f>VLOOKUP($A617,'containers '!$A:$AA,14,FALSE)</f>
        <v>80</v>
      </c>
      <c r="O617" s="9">
        <f>VLOOKUP($A617,'containers '!$A:$AA,15,FALSE)</f>
        <v>100</v>
      </c>
      <c r="P617" s="9" t="str">
        <f>VLOOKUP($A617,'containers '!$A:$AA,16,FALSE)</f>
        <v>BAMRUB2016</v>
      </c>
    </row>
    <row r="618" spans="1:16" x14ac:dyDescent="0.25">
      <c r="A618" s="9" t="s">
        <v>2855</v>
      </c>
      <c r="B618" s="9" t="str">
        <f>VLOOKUP(A618,'dump '!A:C,1,FALSE)</f>
        <v>PO082</v>
      </c>
      <c r="C618" s="9" t="str">
        <f>VLOOKUP(A618,'dump '!A:AF,2,FALSE)</f>
        <v>1411RA102</v>
      </c>
      <c r="D618" s="9">
        <f>VLOOKUP($A618,'dump '!$A:$AF,17,FALSE)</f>
        <v>52.2939498</v>
      </c>
      <c r="E618" s="9">
        <f>VLOOKUP($A618,'dump '!$A:$AF,18,FALSE)</f>
        <v>5.1630628999999999</v>
      </c>
      <c r="F618" s="9" t="str">
        <f>VLOOKUP(A618,'dump '!$A:$AF,11,FALSE)</f>
        <v>Peperstraat</v>
      </c>
      <c r="G618" s="9" t="str">
        <f>VLOOKUP($A618,'dump '!$A:$AF,12,FALSE)</f>
        <v>1</v>
      </c>
      <c r="H618" s="9" t="str">
        <f>VLOOKUP($A618,'dump '!$A:$AF,13,FALSE)</f>
        <v>1411RA</v>
      </c>
      <c r="I618" s="11" t="str">
        <f>VLOOKUP($A618,'dump '!$A:$AF,14,FALSE)</f>
        <v>Naarden</v>
      </c>
      <c r="J618" s="9">
        <f>VLOOKUP($A618,'dump '!$A:$AF,15,FALSE)</f>
        <v>5</v>
      </c>
      <c r="K618" s="9" t="str">
        <f>VLOOKUP($A618,'dump '!$A:$AF,3,FALSE)</f>
        <v>OPK</v>
      </c>
      <c r="L618" s="9" t="str">
        <f>VLOOKUP($A618,'dump '!$A:$AF,31,FALSE)</f>
        <v>3-haak</v>
      </c>
      <c r="M618" s="9" t="str">
        <f>VLOOKUP($A618,'containers '!$A:$AA,12,FALSE)</f>
        <v>Ondergronds</v>
      </c>
      <c r="N618" s="9">
        <f>VLOOKUP($A618,'containers '!$A:$AA,14,FALSE)</f>
        <v>80</v>
      </c>
      <c r="O618" s="9">
        <f>VLOOKUP($A618,'containers '!$A:$AA,15,FALSE)</f>
        <v>100</v>
      </c>
      <c r="P618" s="9" t="str">
        <f>VLOOKUP($A618,'containers '!$A:$AA,16,FALSE)</f>
        <v>HMISOL2017</v>
      </c>
    </row>
    <row r="619" spans="1:16" x14ac:dyDescent="0.25">
      <c r="A619" s="9" t="s">
        <v>5873</v>
      </c>
      <c r="B619" s="9" t="str">
        <f>VLOOKUP(A619,'dump '!A:C,1,FALSE)</f>
        <v>PO083</v>
      </c>
      <c r="C619" s="9" t="str">
        <f>VLOOKUP(A619,'dump '!A:AF,2,FALSE)</f>
        <v>1211KM4402</v>
      </c>
      <c r="D619" s="9">
        <f>VLOOKUP($A619,'dump '!$A:$AF,17,FALSE)</f>
        <v>52.220509</v>
      </c>
      <c r="E619" s="9">
        <f>VLOOKUP($A619,'dump '!$A:$AF,18,FALSE)</f>
        <v>5.1680820000000001</v>
      </c>
      <c r="F619" s="9" t="str">
        <f>VLOOKUP(A619,'dump '!$A:$AF,11,FALSE)</f>
        <v>Havenstraat</v>
      </c>
      <c r="G619" s="9" t="str">
        <f>VLOOKUP($A619,'dump '!$A:$AF,12,FALSE)</f>
        <v>44A</v>
      </c>
      <c r="H619" s="9" t="str">
        <f>VLOOKUP($A619,'dump '!$A:$AF,13,FALSE)</f>
        <v>1211KM</v>
      </c>
      <c r="I619" s="11" t="str">
        <f>VLOOKUP($A619,'dump '!$A:$AF,14,FALSE)</f>
        <v>Hilversum</v>
      </c>
      <c r="J619" s="9">
        <f>VLOOKUP($A619,'dump '!$A:$AF,15,FALSE)</f>
        <v>5</v>
      </c>
      <c r="K619" s="9" t="str">
        <f>VLOOKUP($A619,'dump '!$A:$AF,3,FALSE)</f>
        <v>OPK</v>
      </c>
      <c r="L619" s="9" t="str">
        <f>VLOOKUP($A619,'dump '!$A:$AF,31,FALSE)</f>
        <v>3-haak</v>
      </c>
      <c r="M619" s="9" t="str">
        <f>VLOOKUP($A619,'containers '!$A:$AA,12,FALSE)</f>
        <v>Ondergronds</v>
      </c>
      <c r="N619" s="9">
        <f>VLOOKUP($A619,'containers '!$A:$AA,14,FALSE)</f>
        <v>80</v>
      </c>
      <c r="O619" s="9">
        <f>VLOOKUP($A619,'containers '!$A:$AA,15,FALSE)</f>
        <v>100</v>
      </c>
      <c r="P619" s="9" t="str">
        <f>VLOOKUP($A619,'containers '!$A:$AA,16,FALSE)</f>
        <v>HMISOL2017</v>
      </c>
    </row>
    <row r="620" spans="1:16" x14ac:dyDescent="0.25">
      <c r="A620" s="9" t="s">
        <v>5869</v>
      </c>
      <c r="B620" s="9" t="str">
        <f>VLOOKUP(A620,'dump '!A:C,1,FALSE)</f>
        <v>PO084</v>
      </c>
      <c r="C620" s="9" t="str">
        <f>VLOOKUP(A620,'dump '!A:AF,2,FALSE)</f>
        <v>1214JJ7603</v>
      </c>
      <c r="D620" s="9">
        <f>VLOOKUP($A620,'dump '!$A:$AF,17,FALSE)</f>
        <v>52.215437000000001</v>
      </c>
      <c r="E620" s="9">
        <f>VLOOKUP($A620,'dump '!$A:$AF,18,FALSE)</f>
        <v>5.1678329999999999</v>
      </c>
      <c r="F620" s="9" t="str">
        <f>VLOOKUP(A620,'dump '!$A:$AF,11,FALSE)</f>
        <v>Hilvertsweg</v>
      </c>
      <c r="G620" s="9" t="str">
        <f>VLOOKUP($A620,'dump '!$A:$AF,12,FALSE)</f>
        <v>76A</v>
      </c>
      <c r="H620" s="9" t="str">
        <f>VLOOKUP($A620,'dump '!$A:$AF,13,FALSE)</f>
        <v>1214JJ</v>
      </c>
      <c r="I620" s="11" t="str">
        <f>VLOOKUP($A620,'dump '!$A:$AF,14,FALSE)</f>
        <v>Hilversum</v>
      </c>
      <c r="J620" s="9">
        <f>VLOOKUP($A620,'dump '!$A:$AF,15,FALSE)</f>
        <v>5</v>
      </c>
      <c r="K620" s="9" t="str">
        <f>VLOOKUP($A620,'dump '!$A:$AF,3,FALSE)</f>
        <v>OPK</v>
      </c>
      <c r="L620" s="9" t="str">
        <f>VLOOKUP($A620,'dump '!$A:$AF,31,FALSE)</f>
        <v>3-haak</v>
      </c>
      <c r="M620" s="9" t="str">
        <f>VLOOKUP($A620,'containers '!$A:$AA,12,FALSE)</f>
        <v>Ondergronds</v>
      </c>
      <c r="N620" s="9">
        <f>VLOOKUP($A620,'containers '!$A:$AA,14,FALSE)</f>
        <v>80</v>
      </c>
      <c r="O620" s="9">
        <f>VLOOKUP($A620,'containers '!$A:$AA,15,FALSE)</f>
        <v>100</v>
      </c>
      <c r="P620" s="9" t="str">
        <f>VLOOKUP($A620,'containers '!$A:$AA,16,FALSE)</f>
        <v>HMISOL2017</v>
      </c>
    </row>
    <row r="621" spans="1:16" x14ac:dyDescent="0.25">
      <c r="A621" s="9" t="s">
        <v>1944</v>
      </c>
      <c r="B621" s="9" t="str">
        <f>VLOOKUP(A621,'dump '!A:C,1,FALSE)</f>
        <v>PO085</v>
      </c>
      <c r="C621" s="9" t="str">
        <f>VLOOKUP(A621,'dump '!A:AF,2,FALSE)</f>
        <v>1211BS1602</v>
      </c>
      <c r="D621" s="9">
        <f>VLOOKUP($A621,'dump '!$A:$AF,17,FALSE)</f>
        <v>52.225777000000001</v>
      </c>
      <c r="E621" s="9">
        <f>VLOOKUP($A621,'dump '!$A:$AF,18,FALSE)</f>
        <v>5.1714560000000001</v>
      </c>
      <c r="F621" s="9" t="str">
        <f>VLOOKUP(A621,'dump '!$A:$AF,11,FALSE)</f>
        <v>'s-Gravelandseweg</v>
      </c>
      <c r="G621" s="9" t="str">
        <f>VLOOKUP($A621,'dump '!$A:$AF,12,FALSE)</f>
        <v>16B</v>
      </c>
      <c r="H621" s="9" t="str">
        <f>VLOOKUP($A621,'dump '!$A:$AF,13,FALSE)</f>
        <v>1211BS</v>
      </c>
      <c r="I621" s="11" t="str">
        <f>VLOOKUP($A621,'dump '!$A:$AF,14,FALSE)</f>
        <v>Hilversum</v>
      </c>
      <c r="J621" s="9">
        <f>VLOOKUP($A621,'dump '!$A:$AF,15,FALSE)</f>
        <v>5</v>
      </c>
      <c r="K621" s="9" t="str">
        <f>VLOOKUP($A621,'dump '!$A:$AF,3,FALSE)</f>
        <v>OPK</v>
      </c>
      <c r="L621" s="9" t="str">
        <f>VLOOKUP($A621,'dump '!$A:$AF,31,FALSE)</f>
        <v>3-haak</v>
      </c>
      <c r="M621" s="9" t="str">
        <f>VLOOKUP($A621,'containers '!$A:$AA,12,FALSE)</f>
        <v>Ondergronds</v>
      </c>
      <c r="N621" s="9">
        <f>VLOOKUP($A621,'containers '!$A:$AA,14,FALSE)</f>
        <v>80</v>
      </c>
      <c r="O621" s="9">
        <f>VLOOKUP($A621,'containers '!$A:$AA,15,FALSE)</f>
        <v>100</v>
      </c>
      <c r="P621" s="9" t="str">
        <f>VLOOKUP($A621,'containers '!$A:$AA,16,FALSE)</f>
        <v>HMISOL2018</v>
      </c>
    </row>
    <row r="622" spans="1:16" x14ac:dyDescent="0.25">
      <c r="A622" s="9" t="s">
        <v>3516</v>
      </c>
      <c r="B622" s="9" t="str">
        <f>VLOOKUP(A622,'dump '!A:C,1,FALSE)</f>
        <v>PO086</v>
      </c>
      <c r="C622" s="9" t="str">
        <f>VLOOKUP(A622,'dump '!A:AF,2,FALSE)</f>
        <v>1273JZ2501</v>
      </c>
      <c r="D622" s="9">
        <f>VLOOKUP($A622,'dump '!$A:$AF,17,FALSE)</f>
        <v>52.294962699999999</v>
      </c>
      <c r="E622" s="9">
        <f>VLOOKUP($A622,'dump '!$A:$AF,18,FALSE)</f>
        <v>5.2607926999999997</v>
      </c>
      <c r="F622" s="9" t="str">
        <f>VLOOKUP(A622,'dump '!$A:$AF,11,FALSE)</f>
        <v>De Regentesse</v>
      </c>
      <c r="G622" s="9" t="str">
        <f>VLOOKUP($A622,'dump '!$A:$AF,12,FALSE)</f>
        <v>25</v>
      </c>
      <c r="H622" s="9" t="str">
        <f>VLOOKUP($A622,'dump '!$A:$AF,13,FALSE)</f>
        <v>1273JZ</v>
      </c>
      <c r="I622" s="11" t="str">
        <f>VLOOKUP($A622,'dump '!$A:$AF,14,FALSE)</f>
        <v>Huizen</v>
      </c>
      <c r="J622" s="9">
        <f>VLOOKUP($A622,'dump '!$A:$AF,15,FALSE)</f>
        <v>5</v>
      </c>
      <c r="K622" s="9" t="str">
        <f>VLOOKUP($A622,'dump '!$A:$AF,3,FALSE)</f>
        <v>OPK</v>
      </c>
      <c r="L622" s="9" t="str">
        <f>VLOOKUP($A622,'dump '!$A:$AF,31,FALSE)</f>
        <v>3-haak</v>
      </c>
      <c r="M622" s="9" t="str">
        <f>VLOOKUP($A622,'containers '!$A:$AA,12,FALSE)</f>
        <v>Ondergronds</v>
      </c>
      <c r="N622" s="9">
        <f>VLOOKUP($A622,'containers '!$A:$AA,14,FALSE)</f>
        <v>80</v>
      </c>
      <c r="O622" s="9">
        <f>VLOOKUP($A622,'containers '!$A:$AA,15,FALSE)</f>
        <v>100</v>
      </c>
      <c r="P622" s="9" t="str">
        <f>VLOOKUP($A622,'containers '!$A:$AA,16,FALSE)</f>
        <v>HMISOL2018</v>
      </c>
    </row>
    <row r="623" spans="1:16" x14ac:dyDescent="0.25">
      <c r="A623" s="9" t="s">
        <v>6087</v>
      </c>
      <c r="B623" s="9" t="str">
        <f>VLOOKUP(A623,'dump '!A:C,1,FALSE)</f>
        <v>PO087</v>
      </c>
      <c r="C623" s="9" t="str">
        <f>VLOOKUP(A623,'dump '!A:AF,2,FALSE)</f>
        <v>1261ZP3001</v>
      </c>
      <c r="D623" s="9">
        <f>VLOOKUP($A623,'dump '!$A:$AF,17,FALSE)</f>
        <v>52.293351000000001</v>
      </c>
      <c r="E623" s="9">
        <f>VLOOKUP($A623,'dump '!$A:$AF,18,FALSE)</f>
        <v>5.2756189999999998</v>
      </c>
      <c r="F623" s="9" t="str">
        <f>VLOOKUP(A623,'dump '!$A:$AF,11,FALSE)</f>
        <v>Erfgooiersdreef</v>
      </c>
      <c r="G623" s="9" t="str">
        <f>VLOOKUP($A623,'dump '!$A:$AF,12,FALSE)</f>
        <v>30</v>
      </c>
      <c r="H623" s="9" t="str">
        <f>VLOOKUP($A623,'dump '!$A:$AF,13,FALSE)</f>
        <v>1261ZP</v>
      </c>
      <c r="I623" s="11" t="str">
        <f>VLOOKUP($A623,'dump '!$A:$AF,14,FALSE)</f>
        <v>Blaricum</v>
      </c>
      <c r="J623" s="9">
        <f>VLOOKUP($A623,'dump '!$A:$AF,15,FALSE)</f>
        <v>5</v>
      </c>
      <c r="K623" s="9" t="str">
        <f>VLOOKUP($A623,'dump '!$A:$AF,3,FALSE)</f>
        <v>OPK</v>
      </c>
      <c r="L623" s="9" t="str">
        <f>VLOOKUP($A623,'dump '!$A:$AF,31,FALSE)</f>
        <v>3-haak</v>
      </c>
      <c r="M623" s="9" t="str">
        <f>VLOOKUP($A623,'containers '!$A:$AA,12,FALSE)</f>
        <v>Ondergronds</v>
      </c>
      <c r="N623" s="9">
        <f>VLOOKUP($A623,'containers '!$A:$AA,14,FALSE)</f>
        <v>80</v>
      </c>
      <c r="O623" s="9">
        <f>VLOOKUP($A623,'containers '!$A:$AA,15,FALSE)</f>
        <v>100</v>
      </c>
      <c r="P623" s="9" t="str">
        <f>VLOOKUP($A623,'containers '!$A:$AA,16,FALSE)</f>
        <v>BAMRUB2016</v>
      </c>
    </row>
    <row r="624" spans="1:16" x14ac:dyDescent="0.25">
      <c r="A624" s="9" t="s">
        <v>5861</v>
      </c>
      <c r="B624" s="9" t="str">
        <f>VLOOKUP(A624,'dump '!A:C,1,FALSE)</f>
        <v>PO088</v>
      </c>
      <c r="C624" s="9" t="str">
        <f>VLOOKUP(A624,'dump '!A:AF,2,FALSE)</f>
        <v>1274SC1604</v>
      </c>
      <c r="D624" s="9">
        <f>VLOOKUP($A624,'dump '!$A:$AF,17,FALSE)</f>
        <v>52.295071999999998</v>
      </c>
      <c r="E624" s="9">
        <f>VLOOKUP($A624,'dump '!$A:$AF,18,FALSE)</f>
        <v>5.2629890000000001</v>
      </c>
      <c r="F624" s="9" t="str">
        <f>VLOOKUP(A624,'dump '!$A:$AF,11,FALSE)</f>
        <v>Oostermeent-Noord</v>
      </c>
      <c r="G624" s="9" t="str">
        <f>VLOOKUP($A624,'dump '!$A:$AF,12,FALSE)</f>
        <v>16</v>
      </c>
      <c r="H624" s="9" t="str">
        <f>VLOOKUP($A624,'dump '!$A:$AF,13,FALSE)</f>
        <v>1274SC</v>
      </c>
      <c r="I624" s="11" t="str">
        <f>VLOOKUP($A624,'dump '!$A:$AF,14,FALSE)</f>
        <v>Huizen</v>
      </c>
      <c r="J624" s="9">
        <f>VLOOKUP($A624,'dump '!$A:$AF,15,FALSE)</f>
        <v>5</v>
      </c>
      <c r="K624" s="9" t="str">
        <f>VLOOKUP($A624,'dump '!$A:$AF,3,FALSE)</f>
        <v>OPK</v>
      </c>
      <c r="L624" s="9" t="str">
        <f>VLOOKUP($A624,'dump '!$A:$AF,31,FALSE)</f>
        <v>3-haak</v>
      </c>
      <c r="M624" s="9" t="str">
        <f>VLOOKUP($A624,'containers '!$A:$AA,12,FALSE)</f>
        <v>Ondergronds</v>
      </c>
      <c r="N624" s="9">
        <f>VLOOKUP($A624,'containers '!$A:$AA,14,FALSE)</f>
        <v>80</v>
      </c>
      <c r="O624" s="9">
        <f>VLOOKUP($A624,'containers '!$A:$AA,15,FALSE)</f>
        <v>100</v>
      </c>
      <c r="P624" s="9" t="str">
        <f>VLOOKUP($A624,'containers '!$A:$AA,16,FALSE)</f>
        <v>HMISOL2018</v>
      </c>
    </row>
    <row r="625" spans="1:16" x14ac:dyDescent="0.25">
      <c r="A625" s="9" t="s">
        <v>3187</v>
      </c>
      <c r="B625" s="9" t="str">
        <f>VLOOKUP(A625,'dump '!A:C,1,FALSE)</f>
        <v>PO089</v>
      </c>
      <c r="C625" s="9" t="str">
        <f>VLOOKUP(A625,'dump '!A:AF,2,FALSE)</f>
        <v>1276NJ8801</v>
      </c>
      <c r="D625" s="9">
        <f>VLOOKUP($A625,'dump '!$A:$AF,17,FALSE)</f>
        <v>52.291774699999998</v>
      </c>
      <c r="E625" s="9">
        <f>VLOOKUP($A625,'dump '!$A:$AF,18,FALSE)</f>
        <v>5.2459962000000004</v>
      </c>
      <c r="F625" s="9" t="str">
        <f>VLOOKUP(A625,'dump '!$A:$AF,11,FALSE)</f>
        <v>Ambonlaan</v>
      </c>
      <c r="G625" s="9" t="str">
        <f>VLOOKUP($A625,'dump '!$A:$AF,12,FALSE)</f>
        <v>88</v>
      </c>
      <c r="H625" s="9" t="str">
        <f>VLOOKUP($A625,'dump '!$A:$AF,13,FALSE)</f>
        <v>1276NJ</v>
      </c>
      <c r="I625" s="11" t="str">
        <f>VLOOKUP($A625,'dump '!$A:$AF,14,FALSE)</f>
        <v>Huizen</v>
      </c>
      <c r="J625" s="9">
        <f>VLOOKUP($A625,'dump '!$A:$AF,15,FALSE)</f>
        <v>5</v>
      </c>
      <c r="K625" s="9" t="str">
        <f>VLOOKUP($A625,'dump '!$A:$AF,3,FALSE)</f>
        <v>OPK</v>
      </c>
      <c r="L625" s="9" t="str">
        <f>VLOOKUP($A625,'dump '!$A:$AF,31,FALSE)</f>
        <v>3-haak</v>
      </c>
      <c r="M625" s="9" t="str">
        <f>VLOOKUP($A625,'containers '!$A:$AA,12,FALSE)</f>
        <v>Ondergronds</v>
      </c>
      <c r="N625" s="9">
        <f>VLOOKUP($A625,'containers '!$A:$AA,14,FALSE)</f>
        <v>80</v>
      </c>
      <c r="O625" s="9">
        <f>VLOOKUP($A625,'containers '!$A:$AA,15,FALSE)</f>
        <v>100</v>
      </c>
      <c r="P625" s="9" t="str">
        <f>VLOOKUP($A625,'containers '!$A:$AA,16,FALSE)</f>
        <v>HMISOL2018</v>
      </c>
    </row>
    <row r="626" spans="1:16" x14ac:dyDescent="0.25">
      <c r="A626" s="9" t="s">
        <v>6067</v>
      </c>
      <c r="B626" s="9" t="str">
        <f>VLOOKUP(A626,'dump '!A:C,1,FALSE)</f>
        <v>PO090</v>
      </c>
      <c r="C626" s="9" t="str">
        <f>VLOOKUP(A626,'dump '!A:AF,2,FALSE)</f>
        <v>1211EE8802</v>
      </c>
      <c r="D626" s="9">
        <f>VLOOKUP($A626,'dump '!$A:$AF,17,FALSE)</f>
        <v>52.224299999999999</v>
      </c>
      <c r="E626" s="9">
        <f>VLOOKUP($A626,'dump '!$A:$AF,18,FALSE)</f>
        <v>5.1772</v>
      </c>
      <c r="F626" s="9" t="str">
        <f>VLOOKUP(A626,'dump '!$A:$AF,11,FALSE)</f>
        <v>Groest</v>
      </c>
      <c r="G626" s="9" t="str">
        <f>VLOOKUP($A626,'dump '!$A:$AF,12,FALSE)</f>
        <v>88</v>
      </c>
      <c r="H626" s="9" t="str">
        <f>VLOOKUP($A626,'dump '!$A:$AF,13,FALSE)</f>
        <v>1211EE</v>
      </c>
      <c r="I626" s="11" t="str">
        <f>VLOOKUP($A626,'dump '!$A:$AF,14,FALSE)</f>
        <v>Hilversum</v>
      </c>
      <c r="J626" s="9">
        <f>VLOOKUP($A626,'dump '!$A:$AF,15,FALSE)</f>
        <v>5</v>
      </c>
      <c r="K626" s="9" t="str">
        <f>VLOOKUP($A626,'dump '!$A:$AF,3,FALSE)</f>
        <v>OPK</v>
      </c>
      <c r="L626" s="9" t="str">
        <f>VLOOKUP($A626,'dump '!$A:$AF,31,FALSE)</f>
        <v>3-haak</v>
      </c>
      <c r="M626" s="9" t="str">
        <f>VLOOKUP($A626,'containers '!$A:$AA,12,FALSE)</f>
        <v>Ondergronds</v>
      </c>
      <c r="N626" s="9">
        <f>VLOOKUP($A626,'containers '!$A:$AA,14,FALSE)</f>
        <v>80</v>
      </c>
      <c r="O626" s="9">
        <f>VLOOKUP($A626,'containers '!$A:$AA,15,FALSE)</f>
        <v>100</v>
      </c>
      <c r="P626" s="9" t="str">
        <f>VLOOKUP($A626,'containers '!$A:$AA,16,FALSE)</f>
        <v>HMISOL2017</v>
      </c>
    </row>
    <row r="627" spans="1:16" x14ac:dyDescent="0.25">
      <c r="A627" s="9" t="s">
        <v>6069</v>
      </c>
      <c r="B627" s="9" t="str">
        <f>VLOOKUP(A627,'dump '!A:C,1,FALSE)</f>
        <v>PO091</v>
      </c>
      <c r="C627" s="9" t="str">
        <f>VLOOKUP(A627,'dump '!A:AF,2,FALSE)</f>
        <v>1211HL102</v>
      </c>
      <c r="D627" s="9">
        <f>VLOOKUP($A627,'dump '!$A:$AF,17,FALSE)</f>
        <v>52.223599999999998</v>
      </c>
      <c r="E627" s="9">
        <f>VLOOKUP($A627,'dump '!$A:$AF,18,FALSE)</f>
        <v>5.1792999999999996</v>
      </c>
      <c r="F627" s="9" t="str">
        <f>VLOOKUP(A627,'dump '!$A:$AF,11,FALSE)</f>
        <v>Schapenstraat</v>
      </c>
      <c r="G627" s="9" t="str">
        <f>VLOOKUP($A627,'dump '!$A:$AF,12,FALSE)</f>
        <v>1</v>
      </c>
      <c r="H627" s="9" t="str">
        <f>VLOOKUP($A627,'dump '!$A:$AF,13,FALSE)</f>
        <v>1211HL</v>
      </c>
      <c r="I627" s="11" t="str">
        <f>VLOOKUP($A627,'dump '!$A:$AF,14,FALSE)</f>
        <v>Hilversum</v>
      </c>
      <c r="J627" s="9">
        <f>VLOOKUP($A627,'dump '!$A:$AF,15,FALSE)</f>
        <v>5</v>
      </c>
      <c r="K627" s="9" t="str">
        <f>VLOOKUP($A627,'dump '!$A:$AF,3,FALSE)</f>
        <v>OPK</v>
      </c>
      <c r="L627" s="9" t="str">
        <f>VLOOKUP($A627,'dump '!$A:$AF,31,FALSE)</f>
        <v>3-haak</v>
      </c>
      <c r="M627" s="9" t="str">
        <f>VLOOKUP($A627,'containers '!$A:$AA,12,FALSE)</f>
        <v>Ondergronds</v>
      </c>
      <c r="N627" s="9">
        <f>VLOOKUP($A627,'containers '!$A:$AA,14,FALSE)</f>
        <v>80</v>
      </c>
      <c r="O627" s="9">
        <f>VLOOKUP($A627,'containers '!$A:$AA,15,FALSE)</f>
        <v>100</v>
      </c>
      <c r="P627" s="9" t="str">
        <f>VLOOKUP($A627,'containers '!$A:$AA,16,FALSE)</f>
        <v>HMISOL2017</v>
      </c>
    </row>
    <row r="628" spans="1:16" x14ac:dyDescent="0.25">
      <c r="A628" s="9" t="s">
        <v>5879</v>
      </c>
      <c r="B628" s="9" t="str">
        <f>VLOOKUP(A628,'dump '!A:C,1,FALSE)</f>
        <v>PO092</v>
      </c>
      <c r="C628" s="9" t="str">
        <f>VLOOKUP(A628,'dump '!A:AF,2,FALSE)</f>
        <v>1271GC11703</v>
      </c>
      <c r="D628" s="9">
        <f>VLOOKUP($A628,'dump '!$A:$AF,17,FALSE)</f>
        <v>52.306407</v>
      </c>
      <c r="E628" s="9">
        <f>VLOOKUP($A628,'dump '!$A:$AF,18,FALSE)</f>
        <v>5.240253</v>
      </c>
      <c r="F628" s="9" t="str">
        <f>VLOOKUP(A628,'dump '!$A:$AF,11,FALSE)</f>
        <v>IJsbaankade</v>
      </c>
      <c r="G628" s="9" t="str">
        <f>VLOOKUP($A628,'dump '!$A:$AF,12,FALSE)</f>
        <v>117</v>
      </c>
      <c r="H628" s="9" t="str">
        <f>VLOOKUP($A628,'dump '!$A:$AF,13,FALSE)</f>
        <v>1271GC</v>
      </c>
      <c r="I628" s="11" t="str">
        <f>VLOOKUP($A628,'dump '!$A:$AF,14,FALSE)</f>
        <v>Huizen</v>
      </c>
      <c r="J628" s="9">
        <f>VLOOKUP($A628,'dump '!$A:$AF,15,FALSE)</f>
        <v>5</v>
      </c>
      <c r="K628" s="9" t="str">
        <f>VLOOKUP($A628,'dump '!$A:$AF,3,FALSE)</f>
        <v>OPK</v>
      </c>
      <c r="L628" s="9" t="str">
        <f>VLOOKUP($A628,'dump '!$A:$AF,31,FALSE)</f>
        <v>3-haak</v>
      </c>
      <c r="M628" s="9" t="str">
        <f>VLOOKUP($A628,'containers '!$A:$AA,12,FALSE)</f>
        <v>Ondergronds</v>
      </c>
      <c r="N628" s="9">
        <f>VLOOKUP($A628,'containers '!$A:$AA,14,FALSE)</f>
        <v>80</v>
      </c>
      <c r="O628" s="9">
        <f>VLOOKUP($A628,'containers '!$A:$AA,15,FALSE)</f>
        <v>100</v>
      </c>
      <c r="P628" s="9" t="str">
        <f>VLOOKUP($A628,'containers '!$A:$AA,16,FALSE)</f>
        <v>HMISOL2018</v>
      </c>
    </row>
    <row r="629" spans="1:16" x14ac:dyDescent="0.25">
      <c r="A629" s="9" t="s">
        <v>2938</v>
      </c>
      <c r="B629" s="9" t="str">
        <f>VLOOKUP(A629,'dump '!A:C,1,FALSE)</f>
        <v>PO093</v>
      </c>
      <c r="C629" s="9" t="str">
        <f>VLOOKUP(A629,'dump '!A:AF,2,FALSE)</f>
        <v>1274GT8701</v>
      </c>
      <c r="D629" s="9">
        <f>VLOOKUP($A629,'dump '!$A:$AF,17,FALSE)</f>
        <v>52.300735018264803</v>
      </c>
      <c r="E629" s="9">
        <f>VLOOKUP($A629,'dump '!$A:$AF,18,FALSE)</f>
        <v>5.2674887795050296</v>
      </c>
      <c r="F629" s="9" t="str">
        <f>VLOOKUP(A629,'dump '!$A:$AF,11,FALSE)</f>
        <v>Zuidwal</v>
      </c>
      <c r="G629" s="9" t="str">
        <f>VLOOKUP($A629,'dump '!$A:$AF,12,FALSE)</f>
        <v>87</v>
      </c>
      <c r="H629" s="9" t="str">
        <f>VLOOKUP($A629,'dump '!$A:$AF,13,FALSE)</f>
        <v>1274GT</v>
      </c>
      <c r="I629" s="11" t="str">
        <f>VLOOKUP($A629,'dump '!$A:$AF,14,FALSE)</f>
        <v>Huizen</v>
      </c>
      <c r="J629" s="9">
        <f>VLOOKUP($A629,'dump '!$A:$AF,15,FALSE)</f>
        <v>5</v>
      </c>
      <c r="K629" s="9" t="str">
        <f>VLOOKUP($A629,'dump '!$A:$AF,3,FALSE)</f>
        <v>OPK</v>
      </c>
      <c r="L629" s="9" t="str">
        <f>VLOOKUP($A629,'dump '!$A:$AF,31,FALSE)</f>
        <v>3-haak</v>
      </c>
      <c r="M629" s="9" t="str">
        <f>VLOOKUP($A629,'containers '!$A:$AA,12,FALSE)</f>
        <v>Ondergronds</v>
      </c>
      <c r="N629" s="9">
        <f>VLOOKUP($A629,'containers '!$A:$AA,14,FALSE)</f>
        <v>80</v>
      </c>
      <c r="O629" s="9">
        <f>VLOOKUP($A629,'containers '!$A:$AA,15,FALSE)</f>
        <v>100</v>
      </c>
      <c r="P629" s="9" t="str">
        <f>VLOOKUP($A629,'containers '!$A:$AA,16,FALSE)</f>
        <v>HMISOL2018</v>
      </c>
    </row>
    <row r="630" spans="1:16" x14ac:dyDescent="0.25">
      <c r="A630" s="9" t="s">
        <v>1223</v>
      </c>
      <c r="B630" s="9" t="str">
        <f>VLOOKUP(A630,'dump '!A:C,1,FALSE)</f>
        <v>PO094</v>
      </c>
      <c r="C630" s="9" t="str">
        <f>VLOOKUP(A630,'dump '!A:AF,2,FALSE)</f>
        <v>1215PP205</v>
      </c>
      <c r="D630" s="9">
        <f>VLOOKUP($A630,'dump '!$A:$AF,17,FALSE)</f>
        <v>52.2130126953125</v>
      </c>
      <c r="E630" s="9">
        <f>VLOOKUP($A630,'dump '!$A:$AF,18,FALSE)</f>
        <v>5.1525950431823704</v>
      </c>
      <c r="F630" s="9" t="str">
        <f>VLOOKUP(A630,'dump '!$A:$AF,11,FALSE)</f>
        <v>Van Ghentlaan</v>
      </c>
      <c r="G630" s="9" t="str">
        <f>VLOOKUP($A630,'dump '!$A:$AF,12,FALSE)</f>
        <v>2</v>
      </c>
      <c r="H630" s="9" t="str">
        <f>VLOOKUP($A630,'dump '!$A:$AF,13,FALSE)</f>
        <v>1215PP</v>
      </c>
      <c r="I630" s="11" t="str">
        <f>VLOOKUP($A630,'dump '!$A:$AF,14,FALSE)</f>
        <v>Hilversum</v>
      </c>
      <c r="J630" s="9">
        <f>VLOOKUP($A630,'dump '!$A:$AF,15,FALSE)</f>
        <v>6</v>
      </c>
      <c r="K630" s="9" t="str">
        <f>VLOOKUP($A630,'dump '!$A:$AF,3,FALSE)</f>
        <v>OPK</v>
      </c>
      <c r="L630" s="9" t="str">
        <f>VLOOKUP($A630,'dump '!$A:$AF,31,FALSE)</f>
        <v>3-haak</v>
      </c>
      <c r="M630" s="9" t="str">
        <f>VLOOKUP($A630,'containers '!$A:$AA,12,FALSE)</f>
        <v>Ondergronds</v>
      </c>
      <c r="N630" s="9">
        <f>VLOOKUP($A630,'containers '!$A:$AA,14,FALSE)</f>
        <v>80</v>
      </c>
      <c r="O630" s="9">
        <f>VLOOKUP($A630,'containers '!$A:$AA,15,FALSE)</f>
        <v>100</v>
      </c>
      <c r="P630" s="9" t="str">
        <f>VLOOKUP($A630,'containers '!$A:$AA,16,FALSE)</f>
        <v>HMISOL2018</v>
      </c>
    </row>
    <row r="631" spans="1:16" x14ac:dyDescent="0.25">
      <c r="A631" s="9" t="s">
        <v>1669</v>
      </c>
      <c r="B631" s="9" t="str">
        <f>VLOOKUP(A631,'dump '!A:C,1,FALSE)</f>
        <v>PO095</v>
      </c>
      <c r="C631" s="9" t="str">
        <f>VLOOKUP(A631,'dump '!A:AF,2,FALSE)</f>
        <v>1211KT2703</v>
      </c>
      <c r="D631" s="9">
        <f>VLOOKUP($A631,'dump '!$A:$AF,17,FALSE)</f>
        <v>52.221809</v>
      </c>
      <c r="E631" s="9">
        <f>VLOOKUP($A631,'dump '!$A:$AF,18,FALSE)</f>
        <v>5.1725919999999999</v>
      </c>
      <c r="F631" s="9" t="str">
        <f>VLOOKUP(A631,'dump '!$A:$AF,11,FALSE)</f>
        <v>Ruitersweg</v>
      </c>
      <c r="G631" s="9" t="str">
        <f>VLOOKUP($A631,'dump '!$A:$AF,12,FALSE)</f>
        <v>27</v>
      </c>
      <c r="H631" s="9" t="str">
        <f>VLOOKUP($A631,'dump '!$A:$AF,13,FALSE)</f>
        <v>1211KT</v>
      </c>
      <c r="I631" s="11" t="str">
        <f>VLOOKUP($A631,'dump '!$A:$AF,14,FALSE)</f>
        <v>Hilversum</v>
      </c>
      <c r="J631" s="9">
        <f>VLOOKUP($A631,'dump '!$A:$AF,15,FALSE)</f>
        <v>6</v>
      </c>
      <c r="K631" s="9" t="str">
        <f>VLOOKUP($A631,'dump '!$A:$AF,3,FALSE)</f>
        <v>OPK</v>
      </c>
      <c r="L631" s="9" t="str">
        <f>VLOOKUP($A631,'dump '!$A:$AF,31,FALSE)</f>
        <v>3-haak</v>
      </c>
      <c r="M631" s="9" t="str">
        <f>VLOOKUP($A631,'containers '!$A:$AA,12,FALSE)</f>
        <v>Ondergronds</v>
      </c>
      <c r="N631" s="9">
        <f>VLOOKUP($A631,'containers '!$A:$AA,14,FALSE)</f>
        <v>80</v>
      </c>
      <c r="O631" s="9">
        <f>VLOOKUP($A631,'containers '!$A:$AA,15,FALSE)</f>
        <v>100</v>
      </c>
      <c r="P631" s="9" t="str">
        <f>VLOOKUP($A631,'containers '!$A:$AA,16,FALSE)</f>
        <v>HMISOL2018</v>
      </c>
    </row>
    <row r="632" spans="1:16" x14ac:dyDescent="0.25">
      <c r="A632" s="9" t="s">
        <v>1221</v>
      </c>
      <c r="B632" s="9" t="str">
        <f>VLOOKUP(A632,'dump '!A:C,1,FALSE)</f>
        <v>PO096</v>
      </c>
      <c r="C632" s="9" t="str">
        <f>VLOOKUP(A632,'dump '!A:AF,2,FALSE)</f>
        <v>1211KW3803</v>
      </c>
      <c r="D632" s="9">
        <f>VLOOKUP($A632,'dump '!$A:$AF,17,FALSE)</f>
        <v>52.221862000000002</v>
      </c>
      <c r="E632" s="9">
        <f>VLOOKUP($A632,'dump '!$A:$AF,18,FALSE)</f>
        <v>5.1718580000000003</v>
      </c>
      <c r="F632" s="9" t="str">
        <f>VLOOKUP(A632,'dump '!$A:$AF,11,FALSE)</f>
        <v>Ruitersweg</v>
      </c>
      <c r="G632" s="9" t="str">
        <f>VLOOKUP($A632,'dump '!$A:$AF,12,FALSE)</f>
        <v>38</v>
      </c>
      <c r="H632" s="9" t="str">
        <f>VLOOKUP($A632,'dump '!$A:$AF,13,FALSE)</f>
        <v>1211KW</v>
      </c>
      <c r="I632" s="11" t="str">
        <f>VLOOKUP($A632,'dump '!$A:$AF,14,FALSE)</f>
        <v>Hilversum</v>
      </c>
      <c r="J632" s="9">
        <f>VLOOKUP($A632,'dump '!$A:$AF,15,FALSE)</f>
        <v>6</v>
      </c>
      <c r="K632" s="9" t="str">
        <f>VLOOKUP($A632,'dump '!$A:$AF,3,FALSE)</f>
        <v>OPK</v>
      </c>
      <c r="L632" s="9" t="str">
        <f>VLOOKUP($A632,'dump '!$A:$AF,31,FALSE)</f>
        <v>3-haak</v>
      </c>
      <c r="M632" s="9" t="str">
        <f>VLOOKUP($A632,'containers '!$A:$AA,12,FALSE)</f>
        <v>Ondergronds</v>
      </c>
      <c r="N632" s="9">
        <f>VLOOKUP($A632,'containers '!$A:$AA,14,FALSE)</f>
        <v>80</v>
      </c>
      <c r="O632" s="9">
        <f>VLOOKUP($A632,'containers '!$A:$AA,15,FALSE)</f>
        <v>100</v>
      </c>
      <c r="P632" s="9" t="str">
        <f>VLOOKUP($A632,'containers '!$A:$AA,16,FALSE)</f>
        <v>HMISOL2018</v>
      </c>
    </row>
    <row r="633" spans="1:16" x14ac:dyDescent="0.25">
      <c r="A633" s="9" t="s">
        <v>1673</v>
      </c>
      <c r="B633" s="9" t="str">
        <f>VLOOKUP(A633,'dump '!A:C,1,FALSE)</f>
        <v>PO097</v>
      </c>
      <c r="C633" s="9" t="str">
        <f>VLOOKUP(A633,'dump '!A:AF,2,FALSE)</f>
        <v>1211KB103</v>
      </c>
      <c r="D633" s="9">
        <f>VLOOKUP($A633,'dump '!$A:$AF,17,FALSE)</f>
        <v>52.221705</v>
      </c>
      <c r="E633" s="9">
        <f>VLOOKUP($A633,'dump '!$A:$AF,18,FALSE)</f>
        <v>5.168336</v>
      </c>
      <c r="F633" s="9" t="str">
        <f>VLOOKUP(A633,'dump '!$A:$AF,11,FALSE)</f>
        <v>Gasthuisstraat</v>
      </c>
      <c r="G633" s="9" t="str">
        <f>VLOOKUP($A633,'dump '!$A:$AF,12,FALSE)</f>
        <v>1A</v>
      </c>
      <c r="H633" s="9" t="str">
        <f>VLOOKUP($A633,'dump '!$A:$AF,13,FALSE)</f>
        <v>1211KB</v>
      </c>
      <c r="I633" s="11" t="str">
        <f>VLOOKUP($A633,'dump '!$A:$AF,14,FALSE)</f>
        <v>Hilversum</v>
      </c>
      <c r="J633" s="9">
        <f>VLOOKUP($A633,'dump '!$A:$AF,15,FALSE)</f>
        <v>6</v>
      </c>
      <c r="K633" s="9" t="str">
        <f>VLOOKUP($A633,'dump '!$A:$AF,3,FALSE)</f>
        <v>OPK</v>
      </c>
      <c r="L633" s="9" t="str">
        <f>VLOOKUP($A633,'dump '!$A:$AF,31,FALSE)</f>
        <v>3-haak</v>
      </c>
      <c r="M633" s="9" t="str">
        <f>VLOOKUP($A633,'containers '!$A:$AA,12,FALSE)</f>
        <v>Ondergronds</v>
      </c>
      <c r="N633" s="9">
        <f>VLOOKUP($A633,'containers '!$A:$AA,14,FALSE)</f>
        <v>80</v>
      </c>
      <c r="O633" s="9">
        <f>VLOOKUP($A633,'containers '!$A:$AA,15,FALSE)</f>
        <v>100</v>
      </c>
      <c r="P633" s="9" t="str">
        <f>VLOOKUP($A633,'containers '!$A:$AA,16,FALSE)</f>
        <v>HMISOL2018</v>
      </c>
    </row>
    <row r="634" spans="1:16" x14ac:dyDescent="0.25">
      <c r="A634" s="9" t="s">
        <v>3212</v>
      </c>
      <c r="B634" s="9" t="str">
        <f>VLOOKUP(A634,'dump '!A:C,1,FALSE)</f>
        <v>PO098</v>
      </c>
      <c r="C634" s="9" t="str">
        <f>VLOOKUP(A634,'dump '!A:AF,2,FALSE)</f>
        <v>1251JB2801</v>
      </c>
      <c r="D634" s="9">
        <f>VLOOKUP($A634,'dump '!$A:$AF,17,FALSE)</f>
        <v>52.260179850321499</v>
      </c>
      <c r="E634" s="9">
        <f>VLOOKUP($A634,'dump '!$A:$AF,18,FALSE)</f>
        <v>5.2321484126199298</v>
      </c>
      <c r="F634" s="9" t="str">
        <f>VLOOKUP(A634,'dump '!$A:$AF,11,FALSE)</f>
        <v>Zandgat</v>
      </c>
      <c r="G634" s="9" t="str">
        <f>VLOOKUP($A634,'dump '!$A:$AF,12,FALSE)</f>
        <v>28</v>
      </c>
      <c r="H634" s="9" t="str">
        <f>VLOOKUP($A634,'dump '!$A:$AF,13,FALSE)</f>
        <v>1251JB</v>
      </c>
      <c r="I634" s="11" t="str">
        <f>VLOOKUP($A634,'dump '!$A:$AF,14,FALSE)</f>
        <v>Laren</v>
      </c>
      <c r="J634" s="9">
        <f>VLOOKUP($A634,'dump '!$A:$AF,15,FALSE)</f>
        <v>5</v>
      </c>
      <c r="K634" s="9" t="str">
        <f>VLOOKUP($A634,'dump '!$A:$AF,3,FALSE)</f>
        <v>OPK</v>
      </c>
      <c r="L634" s="9" t="str">
        <f>VLOOKUP($A634,'dump '!$A:$AF,31,FALSE)</f>
        <v>3-haak</v>
      </c>
      <c r="M634" s="9" t="str">
        <f>VLOOKUP($A634,'containers '!$A:$AA,12,FALSE)</f>
        <v>Ondergronds</v>
      </c>
      <c r="N634" s="9">
        <f>VLOOKUP($A634,'containers '!$A:$AA,14,FALSE)</f>
        <v>80</v>
      </c>
      <c r="O634" s="9">
        <f>VLOOKUP($A634,'containers '!$A:$AA,15,FALSE)</f>
        <v>100</v>
      </c>
      <c r="P634" s="9" t="str">
        <f>VLOOKUP($A634,'containers '!$A:$AA,16,FALSE)</f>
        <v>HMISOL2018</v>
      </c>
    </row>
    <row r="635" spans="1:16" x14ac:dyDescent="0.25">
      <c r="A635" s="9" t="s">
        <v>1709</v>
      </c>
      <c r="B635" s="9" t="str">
        <f>VLOOKUP(A635,'dump '!A:C,1,FALSE)</f>
        <v>PO099</v>
      </c>
      <c r="C635" s="9" t="str">
        <f>VLOOKUP(A635,'dump '!A:AF,2,FALSE)</f>
        <v>1222NL19103</v>
      </c>
      <c r="D635" s="9">
        <f>VLOOKUP($A635,'dump '!$A:$AF,17,FALSE)</f>
        <v>52.241775512695298</v>
      </c>
      <c r="E635" s="9">
        <f>VLOOKUP($A635,'dump '!$A:$AF,18,FALSE)</f>
        <v>5.17700242996216</v>
      </c>
      <c r="F635" s="9" t="str">
        <f>VLOOKUP(A635,'dump '!$A:$AF,11,FALSE)</f>
        <v>Laan 1940-1945</v>
      </c>
      <c r="G635" s="9" t="str">
        <f>VLOOKUP($A635,'dump '!$A:$AF,12,FALSE)</f>
        <v>191</v>
      </c>
      <c r="H635" s="9" t="str">
        <f>VLOOKUP($A635,'dump '!$A:$AF,13,FALSE)</f>
        <v>1222NL</v>
      </c>
      <c r="I635" s="11" t="str">
        <f>VLOOKUP($A635,'dump '!$A:$AF,14,FALSE)</f>
        <v>Hilversum</v>
      </c>
      <c r="J635" s="9">
        <f>VLOOKUP($A635,'dump '!$A:$AF,15,FALSE)</f>
        <v>6</v>
      </c>
      <c r="K635" s="9" t="str">
        <f>VLOOKUP($A635,'dump '!$A:$AF,3,FALSE)</f>
        <v>OPK</v>
      </c>
      <c r="L635" s="9" t="str">
        <f>VLOOKUP($A635,'dump '!$A:$AF,31,FALSE)</f>
        <v>3-haak</v>
      </c>
      <c r="M635" s="9" t="str">
        <f>VLOOKUP($A635,'containers '!$A:$AA,12,FALSE)</f>
        <v>Ondergronds</v>
      </c>
      <c r="N635" s="9">
        <f>VLOOKUP($A635,'containers '!$A:$AA,14,FALSE)</f>
        <v>80</v>
      </c>
      <c r="O635" s="9">
        <f>VLOOKUP($A635,'containers '!$A:$AA,15,FALSE)</f>
        <v>100</v>
      </c>
      <c r="P635" s="9" t="str">
        <f>VLOOKUP($A635,'containers '!$A:$AA,16,FALSE)</f>
        <v>HMISOL2018</v>
      </c>
    </row>
    <row r="636" spans="1:16" x14ac:dyDescent="0.25">
      <c r="A636" s="9" t="s">
        <v>3234</v>
      </c>
      <c r="B636" s="9" t="str">
        <f>VLOOKUP(A636,'dump '!A:C,1,FALSE)</f>
        <v>PO100</v>
      </c>
      <c r="C636" s="9" t="str">
        <f>VLOOKUP(A636,'dump '!A:AF,2,FALSE)</f>
        <v>1223DP27401</v>
      </c>
      <c r="D636" s="9">
        <f>VLOOKUP($A636,'dump '!$A:$AF,17,FALSE)</f>
        <v>52.232165000000002</v>
      </c>
      <c r="E636" s="9">
        <f>VLOOKUP($A636,'dump '!$A:$AF,18,FALSE)</f>
        <v>5.1922810000000004</v>
      </c>
      <c r="F636" s="9" t="str">
        <f>VLOOKUP(A636,'dump '!$A:$AF,11,FALSE)</f>
        <v>Zenderstraat</v>
      </c>
      <c r="G636" s="9" t="str">
        <f>VLOOKUP($A636,'dump '!$A:$AF,12,FALSE)</f>
        <v>274</v>
      </c>
      <c r="H636" s="9" t="str">
        <f>VLOOKUP($A636,'dump '!$A:$AF,13,FALSE)</f>
        <v>1223DP</v>
      </c>
      <c r="I636" s="11" t="str">
        <f>VLOOKUP($A636,'dump '!$A:$AF,14,FALSE)</f>
        <v>Hilversum</v>
      </c>
      <c r="J636" s="9">
        <f>VLOOKUP($A636,'dump '!$A:$AF,15,FALSE)</f>
        <v>5</v>
      </c>
      <c r="K636" s="9" t="str">
        <f>VLOOKUP($A636,'dump '!$A:$AF,3,FALSE)</f>
        <v>OPK</v>
      </c>
      <c r="L636" s="9" t="str">
        <f>VLOOKUP($A636,'dump '!$A:$AF,31,FALSE)</f>
        <v>3-haak</v>
      </c>
      <c r="M636" s="9" t="str">
        <f>VLOOKUP($A636,'containers '!$A:$AA,12,FALSE)</f>
        <v>Ondergronds</v>
      </c>
      <c r="N636" s="9">
        <f>VLOOKUP($A636,'containers '!$A:$AA,14,FALSE)</f>
        <v>80</v>
      </c>
      <c r="O636" s="9">
        <f>VLOOKUP($A636,'containers '!$A:$AA,15,FALSE)</f>
        <v>100</v>
      </c>
      <c r="P636" s="9" t="str">
        <f>VLOOKUP($A636,'containers '!$A:$AA,16,FALSE)</f>
        <v>HMISOL2019</v>
      </c>
    </row>
    <row r="637" spans="1:16" x14ac:dyDescent="0.25">
      <c r="A637" s="9" t="s">
        <v>284</v>
      </c>
      <c r="B637" s="9" t="str">
        <f>VLOOKUP(A637,'dump '!A:C,1,FALSE)</f>
        <v>PO101</v>
      </c>
      <c r="C637" s="9" t="str">
        <f>VLOOKUP(A637,'dump '!A:AF,2,FALSE)</f>
        <v>1223MH202</v>
      </c>
      <c r="D637" s="9">
        <f>VLOOKUP($A637,'dump '!$A:$AF,17,FALSE)</f>
        <v>52.224491999999998</v>
      </c>
      <c r="E637" s="9">
        <f>VLOOKUP($A637,'dump '!$A:$AF,18,FALSE)</f>
        <v>5.2037509999999996</v>
      </c>
      <c r="F637" s="9" t="str">
        <f>VLOOKUP(A637,'dump '!$A:$AF,11,FALSE)</f>
        <v>Rita Reyshof</v>
      </c>
      <c r="G637" s="9" t="str">
        <f>VLOOKUP($A637,'dump '!$A:$AF,12,FALSE)</f>
        <v>2</v>
      </c>
      <c r="H637" s="9" t="str">
        <f>VLOOKUP($A637,'dump '!$A:$AF,13,FALSE)</f>
        <v>1223MH</v>
      </c>
      <c r="I637" s="11" t="str">
        <f>VLOOKUP($A637,'dump '!$A:$AF,14,FALSE)</f>
        <v>Hilversum</v>
      </c>
      <c r="J637" s="9">
        <f>VLOOKUP($A637,'dump '!$A:$AF,15,FALSE)</f>
        <v>6</v>
      </c>
      <c r="K637" s="9" t="str">
        <f>VLOOKUP($A637,'dump '!$A:$AF,3,FALSE)</f>
        <v>OPK</v>
      </c>
      <c r="L637" s="9" t="str">
        <f>VLOOKUP($A637,'dump '!$A:$AF,31,FALSE)</f>
        <v>3-haak</v>
      </c>
      <c r="M637" s="9" t="str">
        <f>VLOOKUP($A637,'containers '!$A:$AA,12,FALSE)</f>
        <v>Ondergronds</v>
      </c>
      <c r="N637" s="9">
        <f>VLOOKUP($A637,'containers '!$A:$AA,14,FALSE)</f>
        <v>80</v>
      </c>
      <c r="O637" s="9">
        <f>VLOOKUP($A637,'containers '!$A:$AA,15,FALSE)</f>
        <v>100</v>
      </c>
      <c r="P637" s="9" t="str">
        <f>VLOOKUP($A637,'containers '!$A:$AA,16,FALSE)</f>
        <v>HMISOL2021</v>
      </c>
    </row>
    <row r="638" spans="1:16" x14ac:dyDescent="0.25">
      <c r="A638" s="9" t="s">
        <v>1616</v>
      </c>
      <c r="B638" s="9" t="str">
        <f>VLOOKUP(A638,'dump '!A:C,1,FALSE)</f>
        <v>PO102</v>
      </c>
      <c r="C638" s="9" t="str">
        <f>VLOOKUP(A638,'dump '!A:AF,2,FALSE)</f>
        <v>1274LD3402</v>
      </c>
      <c r="D638" s="9">
        <f>VLOOKUP($A638,'dump '!$A:$AF,17,FALSE)</f>
        <v>52.29638671875</v>
      </c>
      <c r="E638" s="9">
        <f>VLOOKUP($A638,'dump '!$A:$AF,18,FALSE)</f>
        <v>5.2714962959289604</v>
      </c>
      <c r="F638" s="9" t="str">
        <f>VLOOKUP(A638,'dump '!$A:$AF,11,FALSE)</f>
        <v>Schieland</v>
      </c>
      <c r="G638" s="9" t="str">
        <f>VLOOKUP($A638,'dump '!$A:$AF,12,FALSE)</f>
        <v>34</v>
      </c>
      <c r="H638" s="9" t="str">
        <f>VLOOKUP($A638,'dump '!$A:$AF,13,FALSE)</f>
        <v>1274LD</v>
      </c>
      <c r="I638" s="11" t="str">
        <f>VLOOKUP($A638,'dump '!$A:$AF,14,FALSE)</f>
        <v>Huizen</v>
      </c>
      <c r="J638" s="9">
        <f>VLOOKUP($A638,'dump '!$A:$AF,15,FALSE)</f>
        <v>6</v>
      </c>
      <c r="K638" s="9" t="str">
        <f>VLOOKUP($A638,'dump '!$A:$AF,3,FALSE)</f>
        <v>OPK</v>
      </c>
      <c r="L638" s="9" t="str">
        <f>VLOOKUP($A638,'dump '!$A:$AF,31,FALSE)</f>
        <v>3-haak</v>
      </c>
      <c r="M638" s="9" t="str">
        <f>VLOOKUP($A638,'containers '!$A:$AA,12,FALSE)</f>
        <v>Ondergronds</v>
      </c>
      <c r="N638" s="9">
        <f>VLOOKUP($A638,'containers '!$A:$AA,14,FALSE)</f>
        <v>80</v>
      </c>
      <c r="O638" s="9">
        <f>VLOOKUP($A638,'containers '!$A:$AA,15,FALSE)</f>
        <v>100</v>
      </c>
      <c r="P638" s="9" t="str">
        <f>VLOOKUP($A638,'containers '!$A:$AA,16,FALSE)</f>
        <v>HMISOL2017</v>
      </c>
    </row>
    <row r="639" spans="1:16" x14ac:dyDescent="0.25">
      <c r="A639" s="9" t="s">
        <v>1744</v>
      </c>
      <c r="B639" s="9" t="str">
        <f>VLOOKUP(A639,'dump '!A:C,1,FALSE)</f>
        <v>PO103</v>
      </c>
      <c r="C639" s="9" t="str">
        <f>VLOOKUP(A639,'dump '!A:AF,2,FALSE)</f>
        <v>1261MR9101</v>
      </c>
      <c r="D639" s="9">
        <f>VLOOKUP($A639,'dump '!$A:$AF,17,FALSE)</f>
        <v>52.285953999999997</v>
      </c>
      <c r="E639" s="9">
        <f>VLOOKUP($A639,'dump '!$A:$AF,18,FALSE)</f>
        <v>5.2693120000000002</v>
      </c>
      <c r="F639" s="9" t="str">
        <f>VLOOKUP(A639,'dump '!$A:$AF,11,FALSE)</f>
        <v>'t Schaar</v>
      </c>
      <c r="G639" s="9" t="str">
        <f>VLOOKUP($A639,'dump '!$A:$AF,12,FALSE)</f>
        <v>91</v>
      </c>
      <c r="H639" s="9" t="str">
        <f>VLOOKUP($A639,'dump '!$A:$AF,13,FALSE)</f>
        <v>1261MR</v>
      </c>
      <c r="I639" s="11" t="str">
        <f>VLOOKUP($A639,'dump '!$A:$AF,14,FALSE)</f>
        <v>Blaricum</v>
      </c>
      <c r="J639" s="9">
        <f>VLOOKUP($A639,'dump '!$A:$AF,15,FALSE)</f>
        <v>5</v>
      </c>
      <c r="K639" s="9" t="str">
        <f>VLOOKUP($A639,'dump '!$A:$AF,3,FALSE)</f>
        <v>OPK</v>
      </c>
      <c r="L639" s="9" t="str">
        <f>VLOOKUP($A639,'dump '!$A:$AF,31,FALSE)</f>
        <v>3-haak</v>
      </c>
      <c r="M639" s="9" t="str">
        <f>VLOOKUP($A639,'containers '!$A:$AA,12,FALSE)</f>
        <v>Ondergronds</v>
      </c>
      <c r="N639" s="9">
        <f>VLOOKUP($A639,'containers '!$A:$AA,14,FALSE)</f>
        <v>80</v>
      </c>
      <c r="O639" s="9">
        <f>VLOOKUP($A639,'containers '!$A:$AA,15,FALSE)</f>
        <v>100</v>
      </c>
      <c r="P639" s="9" t="str">
        <f>VLOOKUP($A639,'containers '!$A:$AA,16,FALSE)</f>
        <v>HMISOL2017</v>
      </c>
    </row>
    <row r="640" spans="1:16" x14ac:dyDescent="0.25">
      <c r="A640" s="9" t="s">
        <v>1711</v>
      </c>
      <c r="B640" s="9" t="str">
        <f>VLOOKUP(A640,'dump '!A:C,1,FALSE)</f>
        <v>PO104</v>
      </c>
      <c r="C640" s="9" t="str">
        <f>VLOOKUP(A640,'dump '!A:AF,2,FALSE)</f>
        <v>1398DC4604</v>
      </c>
      <c r="D640" s="9">
        <f>VLOOKUP($A640,'dump '!$A:$AF,17,FALSE)</f>
        <v>52.334987640380902</v>
      </c>
      <c r="E640" s="9">
        <f>VLOOKUP($A640,'dump '!$A:$AF,18,FALSE)</f>
        <v>5.0604195594787598</v>
      </c>
      <c r="F640" s="9" t="str">
        <f>VLOOKUP(A640,'dump '!$A:$AF,11,FALSE)</f>
        <v>Rietpolderlaan</v>
      </c>
      <c r="G640" s="9" t="str">
        <f>VLOOKUP($A640,'dump '!$A:$AF,12,FALSE)</f>
        <v>46</v>
      </c>
      <c r="H640" s="9" t="str">
        <f>VLOOKUP($A640,'dump '!$A:$AF,13,FALSE)</f>
        <v>1398DC</v>
      </c>
      <c r="I640" s="11" t="str">
        <f>VLOOKUP($A640,'dump '!$A:$AF,14,FALSE)</f>
        <v>Muiden</v>
      </c>
      <c r="J640" s="9">
        <f>VLOOKUP($A640,'dump '!$A:$AF,15,FALSE)</f>
        <v>6</v>
      </c>
      <c r="K640" s="9" t="str">
        <f>VLOOKUP($A640,'dump '!$A:$AF,3,FALSE)</f>
        <v>OPK</v>
      </c>
      <c r="L640" s="9" t="str">
        <f>VLOOKUP($A640,'dump '!$A:$AF,31,FALSE)</f>
        <v>3-haak</v>
      </c>
      <c r="M640" s="9" t="str">
        <f>VLOOKUP($A640,'containers '!$A:$AA,12,FALSE)</f>
        <v>Ondergronds</v>
      </c>
      <c r="N640" s="9">
        <f>VLOOKUP($A640,'containers '!$A:$AA,14,FALSE)</f>
        <v>80</v>
      </c>
      <c r="O640" s="9">
        <f>VLOOKUP($A640,'containers '!$A:$AA,15,FALSE)</f>
        <v>100</v>
      </c>
      <c r="P640" s="9" t="str">
        <f>VLOOKUP($A640,'containers '!$A:$AA,16,FALSE)</f>
        <v>HMISOL2017</v>
      </c>
    </row>
    <row r="641" spans="1:16" x14ac:dyDescent="0.25">
      <c r="A641" s="9" t="s">
        <v>1671</v>
      </c>
      <c r="B641" s="9" t="str">
        <f>VLOOKUP(A641,'dump '!A:C,1,FALSE)</f>
        <v>PO105</v>
      </c>
      <c r="C641" s="9" t="str">
        <f>VLOOKUP(A641,'dump '!A:AF,2,FALSE)</f>
        <v>1212EA2604</v>
      </c>
      <c r="D641" s="9">
        <f>VLOOKUP($A641,'dump '!$A:$AF,17,FALSE)</f>
        <v>52.2188529968262</v>
      </c>
      <c r="E641" s="9">
        <f>VLOOKUP($A641,'dump '!$A:$AF,18,FALSE)</f>
        <v>5.1968021392822301</v>
      </c>
      <c r="F641" s="9" t="str">
        <f>VLOOKUP(A641,'dump '!$A:$AF,11,FALSE)</f>
        <v>Compagnieweg</v>
      </c>
      <c r="G641" s="9" t="str">
        <f>VLOOKUP($A641,'dump '!$A:$AF,12,FALSE)</f>
        <v>26</v>
      </c>
      <c r="H641" s="9" t="str">
        <f>VLOOKUP($A641,'dump '!$A:$AF,13,FALSE)</f>
        <v>1212EA</v>
      </c>
      <c r="I641" s="11" t="str">
        <f>VLOOKUP($A641,'dump '!$A:$AF,14,FALSE)</f>
        <v>Hilversum</v>
      </c>
      <c r="J641" s="9">
        <f>VLOOKUP($A641,'dump '!$A:$AF,15,FALSE)</f>
        <v>6</v>
      </c>
      <c r="K641" s="9" t="str">
        <f>VLOOKUP($A641,'dump '!$A:$AF,3,FALSE)</f>
        <v>OPK</v>
      </c>
      <c r="L641" s="9" t="str">
        <f>VLOOKUP($A641,'dump '!$A:$AF,31,FALSE)</f>
        <v>3-haak</v>
      </c>
      <c r="M641" s="9" t="str">
        <f>VLOOKUP($A641,'containers '!$A:$AA,12,FALSE)</f>
        <v>Ondergronds</v>
      </c>
      <c r="N641" s="9">
        <f>VLOOKUP($A641,'containers '!$A:$AA,14,FALSE)</f>
        <v>80</v>
      </c>
      <c r="O641" s="9">
        <f>VLOOKUP($A641,'containers '!$A:$AA,15,FALSE)</f>
        <v>100</v>
      </c>
      <c r="P641" s="9" t="str">
        <f>VLOOKUP($A641,'containers '!$A:$AA,16,FALSE)</f>
        <v>HMISOL2018</v>
      </c>
    </row>
    <row r="642" spans="1:16" x14ac:dyDescent="0.25">
      <c r="A642" s="9" t="s">
        <v>1276</v>
      </c>
      <c r="B642" s="9" t="str">
        <f>VLOOKUP(A642,'dump '!A:C,1,FALSE)</f>
        <v>PO106</v>
      </c>
      <c r="C642" s="9" t="str">
        <f>VLOOKUP(A642,'dump '!A:AF,2,FALSE)</f>
        <v>1212EE7103</v>
      </c>
      <c r="D642" s="9">
        <f>VLOOKUP($A642,'dump '!$A:$AF,17,FALSE)</f>
        <v>52.217437744140597</v>
      </c>
      <c r="E642" s="9">
        <f>VLOOKUP($A642,'dump '!$A:$AF,18,FALSE)</f>
        <v>5.1982779502868697</v>
      </c>
      <c r="F642" s="9" t="str">
        <f>VLOOKUP(A642,'dump '!$A:$AF,11,FALSE)</f>
        <v>Zeevaertweg</v>
      </c>
      <c r="G642" s="9" t="str">
        <f>VLOOKUP($A642,'dump '!$A:$AF,12,FALSE)</f>
        <v>71</v>
      </c>
      <c r="H642" s="9" t="str">
        <f>VLOOKUP($A642,'dump '!$A:$AF,13,FALSE)</f>
        <v>1212EE</v>
      </c>
      <c r="I642" s="11" t="str">
        <f>VLOOKUP($A642,'dump '!$A:$AF,14,FALSE)</f>
        <v>Hilversum</v>
      </c>
      <c r="J642" s="9">
        <f>VLOOKUP($A642,'dump '!$A:$AF,15,FALSE)</f>
        <v>6</v>
      </c>
      <c r="K642" s="9" t="str">
        <f>VLOOKUP($A642,'dump '!$A:$AF,3,FALSE)</f>
        <v>OPK</v>
      </c>
      <c r="L642" s="9" t="str">
        <f>VLOOKUP($A642,'dump '!$A:$AF,31,FALSE)</f>
        <v>3-haak</v>
      </c>
      <c r="M642" s="9" t="str">
        <f>VLOOKUP($A642,'containers '!$A:$AA,12,FALSE)</f>
        <v>Ondergronds</v>
      </c>
      <c r="N642" s="9">
        <f>VLOOKUP($A642,'containers '!$A:$AA,14,FALSE)</f>
        <v>80</v>
      </c>
      <c r="O642" s="9">
        <f>VLOOKUP($A642,'containers '!$A:$AA,15,FALSE)</f>
        <v>100</v>
      </c>
      <c r="P642" s="9" t="str">
        <f>VLOOKUP($A642,'containers '!$A:$AA,16,FALSE)</f>
        <v>HMISOL2017</v>
      </c>
    </row>
    <row r="643" spans="1:16" x14ac:dyDescent="0.25">
      <c r="A643" s="9" t="s">
        <v>1684</v>
      </c>
      <c r="B643" s="9" t="str">
        <f>VLOOKUP(A643,'dump '!A:C,1,FALSE)</f>
        <v>PO107</v>
      </c>
      <c r="C643" s="9" t="str">
        <f>VLOOKUP(A643,'dump '!A:AF,2,FALSE)</f>
        <v>1213WX404</v>
      </c>
      <c r="D643" s="9">
        <f>VLOOKUP($A643,'dump '!$A:$AF,17,FALSE)</f>
        <v>52.2153129577637</v>
      </c>
      <c r="E643" s="9">
        <f>VLOOKUP($A643,'dump '!$A:$AF,18,FALSE)</f>
        <v>5.2029905319213903</v>
      </c>
      <c r="F643" s="9" t="str">
        <f>VLOOKUP(A643,'dump '!$A:$AF,11,FALSE)</f>
        <v>Dopheidelaan</v>
      </c>
      <c r="G643" s="9" t="str">
        <f>VLOOKUP($A643,'dump '!$A:$AF,12,FALSE)</f>
        <v>4</v>
      </c>
      <c r="H643" s="9" t="str">
        <f>VLOOKUP($A643,'dump '!$A:$AF,13,FALSE)</f>
        <v>1213WX</v>
      </c>
      <c r="I643" s="11" t="str">
        <f>VLOOKUP($A643,'dump '!$A:$AF,14,FALSE)</f>
        <v>Hilversum</v>
      </c>
      <c r="J643" s="9">
        <f>VLOOKUP($A643,'dump '!$A:$AF,15,FALSE)</f>
        <v>6</v>
      </c>
      <c r="K643" s="9" t="str">
        <f>VLOOKUP($A643,'dump '!$A:$AF,3,FALSE)</f>
        <v>OPK</v>
      </c>
      <c r="L643" s="9" t="str">
        <f>VLOOKUP($A643,'dump '!$A:$AF,31,FALSE)</f>
        <v>3-haak</v>
      </c>
      <c r="M643" s="9" t="str">
        <f>VLOOKUP($A643,'containers '!$A:$AA,12,FALSE)</f>
        <v>Ondergronds</v>
      </c>
      <c r="N643" s="9">
        <f>VLOOKUP($A643,'containers '!$A:$AA,14,FALSE)</f>
        <v>80</v>
      </c>
      <c r="O643" s="9">
        <f>VLOOKUP($A643,'containers '!$A:$AA,15,FALSE)</f>
        <v>100</v>
      </c>
      <c r="P643" s="9" t="str">
        <f>VLOOKUP($A643,'containers '!$A:$AA,16,FALSE)</f>
        <v>HMISOL2018</v>
      </c>
    </row>
    <row r="644" spans="1:16" x14ac:dyDescent="0.25">
      <c r="A644" s="9" t="s">
        <v>1713</v>
      </c>
      <c r="B644" s="9" t="str">
        <f>VLOOKUP(A644,'dump '!A:C,1,FALSE)</f>
        <v>PO108</v>
      </c>
      <c r="C644" s="9" t="str">
        <f>VLOOKUP(A644,'dump '!A:AF,2,FALSE)</f>
        <v>1216LT104</v>
      </c>
      <c r="D644" s="9">
        <f>VLOOKUP($A644,'dump '!$A:$AF,17,FALSE)</f>
        <v>52.217529296875</v>
      </c>
      <c r="E644" s="9">
        <f>VLOOKUP($A644,'dump '!$A:$AF,18,FALSE)</f>
        <v>5.1321644783020002</v>
      </c>
      <c r="F644" s="9" t="str">
        <f>VLOOKUP(A644,'dump '!$A:$AF,11,FALSE)</f>
        <v>Erasmuslaan</v>
      </c>
      <c r="G644" s="9" t="str">
        <f>VLOOKUP($A644,'dump '!$A:$AF,12,FALSE)</f>
        <v>1</v>
      </c>
      <c r="H644" s="9" t="str">
        <f>VLOOKUP($A644,'dump '!$A:$AF,13,FALSE)</f>
        <v>1216LT</v>
      </c>
      <c r="I644" s="11" t="str">
        <f>VLOOKUP($A644,'dump '!$A:$AF,14,FALSE)</f>
        <v>Hilversum</v>
      </c>
      <c r="J644" s="9">
        <f>VLOOKUP($A644,'dump '!$A:$AF,15,FALSE)</f>
        <v>6</v>
      </c>
      <c r="K644" s="9" t="str">
        <f>VLOOKUP($A644,'dump '!$A:$AF,3,FALSE)</f>
        <v>OPK</v>
      </c>
      <c r="L644" s="9" t="str">
        <f>VLOOKUP($A644,'dump '!$A:$AF,31,FALSE)</f>
        <v>3-haak</v>
      </c>
      <c r="M644" s="9" t="str">
        <f>VLOOKUP($A644,'containers '!$A:$AA,12,FALSE)</f>
        <v>Ondergronds</v>
      </c>
      <c r="N644" s="9">
        <f>VLOOKUP($A644,'containers '!$A:$AA,14,FALSE)</f>
        <v>80</v>
      </c>
      <c r="O644" s="9">
        <f>VLOOKUP($A644,'containers '!$A:$AA,15,FALSE)</f>
        <v>100</v>
      </c>
      <c r="P644" s="9" t="str">
        <f>VLOOKUP($A644,'containers '!$A:$AA,16,FALSE)</f>
        <v>HMISOL2018</v>
      </c>
    </row>
    <row r="645" spans="1:16" x14ac:dyDescent="0.25">
      <c r="A645" s="9" t="s">
        <v>256</v>
      </c>
      <c r="B645" s="9" t="str">
        <f>VLOOKUP(A645,'dump '!A:C,1,FALSE)</f>
        <v>PO109</v>
      </c>
      <c r="C645" s="9" t="str">
        <f>VLOOKUP(A645,'dump '!A:AF,2,FALSE)</f>
        <v>1412LA12703</v>
      </c>
      <c r="D645" s="9">
        <f>VLOOKUP($A645,'dump '!$A:$AF,17,FALSE)</f>
        <v>52.283489227294901</v>
      </c>
      <c r="E645" s="9">
        <f>VLOOKUP($A645,'dump '!$A:$AF,18,FALSE)</f>
        <v>5.1556501388549796</v>
      </c>
      <c r="F645" s="9" t="str">
        <f>VLOOKUP(A645,'dump '!$A:$AF,11,FALSE)</f>
        <v>Binnenhof</v>
      </c>
      <c r="G645" s="9" t="str">
        <f>VLOOKUP($A645,'dump '!$A:$AF,12,FALSE)</f>
        <v>127</v>
      </c>
      <c r="H645" s="9" t="str">
        <f>VLOOKUP($A645,'dump '!$A:$AF,13,FALSE)</f>
        <v>1412LA</v>
      </c>
      <c r="I645" s="11" t="str">
        <f>VLOOKUP($A645,'dump '!$A:$AF,14,FALSE)</f>
        <v>Naarden</v>
      </c>
      <c r="J645" s="9">
        <f>VLOOKUP($A645,'dump '!$A:$AF,15,FALSE)</f>
        <v>6</v>
      </c>
      <c r="K645" s="9" t="str">
        <f>VLOOKUP($A645,'dump '!$A:$AF,3,FALSE)</f>
        <v>OPK</v>
      </c>
      <c r="L645" s="9" t="str">
        <f>VLOOKUP($A645,'dump '!$A:$AF,31,FALSE)</f>
        <v>3-haak</v>
      </c>
      <c r="M645" s="9" t="str">
        <f>VLOOKUP($A645,'containers '!$A:$AA,12,FALSE)</f>
        <v>Ondergronds</v>
      </c>
      <c r="N645" s="9">
        <f>VLOOKUP($A645,'containers '!$A:$AA,14,FALSE)</f>
        <v>80</v>
      </c>
      <c r="O645" s="9">
        <f>VLOOKUP($A645,'containers '!$A:$AA,15,FALSE)</f>
        <v>100</v>
      </c>
      <c r="P645" s="9" t="str">
        <f>VLOOKUP($A645,'containers '!$A:$AA,16,FALSE)</f>
        <v>HMISOL2019</v>
      </c>
    </row>
    <row r="646" spans="1:16" x14ac:dyDescent="0.25">
      <c r="A646" s="9" t="s">
        <v>1730</v>
      </c>
      <c r="B646" s="9" t="str">
        <f>VLOOKUP(A646,'dump '!A:C,1,FALSE)</f>
        <v>PO110</v>
      </c>
      <c r="C646" s="9" t="str">
        <f>VLOOKUP(A646,'dump '!A:AF,2,FALSE)</f>
        <v>1273RR6401</v>
      </c>
      <c r="D646" s="9">
        <f>VLOOKUP($A646,'dump '!$A:$AF,17,FALSE)</f>
        <v>52.2986205993707</v>
      </c>
      <c r="E646" s="9">
        <f>VLOOKUP($A646,'dump '!$A:$AF,18,FALSE)</f>
        <v>5.2672579418916898</v>
      </c>
      <c r="F646" s="9" t="str">
        <f>VLOOKUP(A646,'dump '!$A:$AF,11,FALSE)</f>
        <v>Westkade</v>
      </c>
      <c r="G646" s="9" t="str">
        <f>VLOOKUP($A646,'dump '!$A:$AF,12,FALSE)</f>
        <v>64</v>
      </c>
      <c r="H646" s="9" t="str">
        <f>VLOOKUP($A646,'dump '!$A:$AF,13,FALSE)</f>
        <v>1273RR</v>
      </c>
      <c r="I646" s="11" t="str">
        <f>VLOOKUP($A646,'dump '!$A:$AF,14,FALSE)</f>
        <v>Huizen</v>
      </c>
      <c r="J646" s="9">
        <f>VLOOKUP($A646,'dump '!$A:$AF,15,FALSE)</f>
        <v>5</v>
      </c>
      <c r="K646" s="9" t="str">
        <f>VLOOKUP($A646,'dump '!$A:$AF,3,FALSE)</f>
        <v>OPK</v>
      </c>
      <c r="L646" s="9" t="str">
        <f>VLOOKUP($A646,'dump '!$A:$AF,31,FALSE)</f>
        <v>3-haak</v>
      </c>
      <c r="M646" s="9" t="str">
        <f>VLOOKUP($A646,'containers '!$A:$AA,12,FALSE)</f>
        <v>Ondergronds</v>
      </c>
      <c r="N646" s="9">
        <f>VLOOKUP($A646,'containers '!$A:$AA,14,FALSE)</f>
        <v>80</v>
      </c>
      <c r="O646" s="9">
        <f>VLOOKUP($A646,'containers '!$A:$AA,15,FALSE)</f>
        <v>100</v>
      </c>
      <c r="P646" s="9" t="str">
        <f>VLOOKUP($A646,'containers '!$A:$AA,16,FALSE)</f>
        <v>HMISOL2014</v>
      </c>
    </row>
    <row r="647" spans="1:16" x14ac:dyDescent="0.25">
      <c r="A647" s="9" t="s">
        <v>250</v>
      </c>
      <c r="B647" s="9" t="str">
        <f>VLOOKUP(A647,'dump '!A:C,1,FALSE)</f>
        <v>PO111</v>
      </c>
      <c r="C647" s="9" t="str">
        <f>VLOOKUP(A647,'dump '!A:AF,2,FALSE)</f>
        <v>1251RN203</v>
      </c>
      <c r="D647" s="9">
        <f>VLOOKUP($A647,'dump '!$A:$AF,17,FALSE)</f>
        <v>52.254146575927699</v>
      </c>
      <c r="E647" s="9">
        <f>VLOOKUP($A647,'dump '!$A:$AF,18,FALSE)</f>
        <v>5.2271142005920401</v>
      </c>
      <c r="F647" s="9" t="str">
        <f>VLOOKUP(A647,'dump '!$A:$AF,11,FALSE)</f>
        <v>Zevenend</v>
      </c>
      <c r="G647" s="9" t="str">
        <f>VLOOKUP($A647,'dump '!$A:$AF,12,FALSE)</f>
        <v>2D BOV</v>
      </c>
      <c r="H647" s="9" t="str">
        <f>VLOOKUP($A647,'dump '!$A:$AF,13,FALSE)</f>
        <v>1251RN</v>
      </c>
      <c r="I647" s="11" t="str">
        <f>VLOOKUP($A647,'dump '!$A:$AF,14,FALSE)</f>
        <v>Laren</v>
      </c>
      <c r="J647" s="9">
        <f>VLOOKUP($A647,'dump '!$A:$AF,15,FALSE)</f>
        <v>6</v>
      </c>
      <c r="K647" s="9" t="str">
        <f>VLOOKUP($A647,'dump '!$A:$AF,3,FALSE)</f>
        <v>OPK</v>
      </c>
      <c r="L647" s="9" t="str">
        <f>VLOOKUP($A647,'dump '!$A:$AF,31,FALSE)</f>
        <v>3-haak</v>
      </c>
      <c r="M647" s="9" t="str">
        <f>VLOOKUP($A647,'containers '!$A:$AA,12,FALSE)</f>
        <v>Ondergronds</v>
      </c>
      <c r="N647" s="9">
        <f>VLOOKUP($A647,'containers '!$A:$AA,14,FALSE)</f>
        <v>80</v>
      </c>
      <c r="O647" s="9">
        <f>VLOOKUP($A647,'containers '!$A:$AA,15,FALSE)</f>
        <v>100</v>
      </c>
      <c r="P647" s="9" t="str">
        <f>VLOOKUP($A647,'containers '!$A:$AA,16,FALSE)</f>
        <v>HMISOL2017</v>
      </c>
    </row>
    <row r="648" spans="1:16" x14ac:dyDescent="0.25">
      <c r="A648" s="9" t="s">
        <v>2683</v>
      </c>
      <c r="B648" s="9" t="str">
        <f>VLOOKUP(A648,'dump '!A:C,1,FALSE)</f>
        <v>PO112</v>
      </c>
      <c r="C648" s="9" t="str">
        <f>VLOOKUP(A648,'dump '!A:AF,2,FALSE)</f>
        <v>1276LB4201</v>
      </c>
      <c r="D648" s="9">
        <f>VLOOKUP($A648,'dump '!$A:$AF,17,FALSE)</f>
        <v>52.298204144511701</v>
      </c>
      <c r="E648" s="9">
        <f>VLOOKUP($A648,'dump '!$A:$AF,18,FALSE)</f>
        <v>5.2476474735934699</v>
      </c>
      <c r="F648" s="9" t="str">
        <f>VLOOKUP(A648,'dump '!$A:$AF,11,FALSE)</f>
        <v>Huizermaatweg</v>
      </c>
      <c r="G648" s="9" t="str">
        <f>VLOOKUP($A648,'dump '!$A:$AF,12,FALSE)</f>
        <v>42</v>
      </c>
      <c r="H648" s="9" t="str">
        <f>VLOOKUP($A648,'dump '!$A:$AF,13,FALSE)</f>
        <v>1276LB</v>
      </c>
      <c r="I648" s="11" t="str">
        <f>VLOOKUP($A648,'dump '!$A:$AF,14,FALSE)</f>
        <v>Huizen</v>
      </c>
      <c r="J648" s="9">
        <f>VLOOKUP($A648,'dump '!$A:$AF,15,FALSE)</f>
        <v>5</v>
      </c>
      <c r="K648" s="9" t="str">
        <f>VLOOKUP($A648,'dump '!$A:$AF,3,FALSE)</f>
        <v>OPK</v>
      </c>
      <c r="L648" s="9" t="str">
        <f>VLOOKUP($A648,'dump '!$A:$AF,31,FALSE)</f>
        <v>3-haak</v>
      </c>
      <c r="M648" s="9" t="str">
        <f>VLOOKUP($A648,'containers '!$A:$AA,12,FALSE)</f>
        <v>Ondergronds</v>
      </c>
      <c r="N648" s="9">
        <f>VLOOKUP($A648,'containers '!$A:$AA,14,FALSE)</f>
        <v>80</v>
      </c>
      <c r="O648" s="9">
        <f>VLOOKUP($A648,'containers '!$A:$AA,15,FALSE)</f>
        <v>100</v>
      </c>
      <c r="P648" s="9" t="str">
        <f>VLOOKUP($A648,'containers '!$A:$AA,16,FALSE)</f>
        <v>HMISOL2018</v>
      </c>
    </row>
    <row r="649" spans="1:16" x14ac:dyDescent="0.25">
      <c r="A649" s="9" t="s">
        <v>629</v>
      </c>
      <c r="B649" s="9" t="str">
        <f>VLOOKUP(A649,'dump '!A:C,1,FALSE)</f>
        <v>PO113</v>
      </c>
      <c r="C649" s="9" t="str">
        <f>VLOOKUP(A649,'dump '!A:AF,2,FALSE)</f>
        <v>1276DD5903</v>
      </c>
      <c r="D649" s="9">
        <f>VLOOKUP($A649,'dump '!$A:$AF,17,FALSE)</f>
        <v>52.294750213622997</v>
      </c>
      <c r="E649" s="9">
        <f>VLOOKUP($A649,'dump '!$A:$AF,18,FALSE)</f>
        <v>5.2515301704406703</v>
      </c>
      <c r="F649" s="9" t="str">
        <f>VLOOKUP(A649,'dump '!$A:$AF,11,FALSE)</f>
        <v>Akkerweg</v>
      </c>
      <c r="G649" s="9" t="str">
        <f>VLOOKUP($A649,'dump '!$A:$AF,12,FALSE)</f>
        <v>59</v>
      </c>
      <c r="H649" s="9" t="str">
        <f>VLOOKUP($A649,'dump '!$A:$AF,13,FALSE)</f>
        <v>1276DD</v>
      </c>
      <c r="I649" s="11" t="str">
        <f>VLOOKUP($A649,'dump '!$A:$AF,14,FALSE)</f>
        <v>Huizen</v>
      </c>
      <c r="J649" s="9">
        <f>VLOOKUP($A649,'dump '!$A:$AF,15,FALSE)</f>
        <v>6</v>
      </c>
      <c r="K649" s="9" t="str">
        <f>VLOOKUP($A649,'dump '!$A:$AF,3,FALSE)</f>
        <v>OPK</v>
      </c>
      <c r="L649" s="9" t="str">
        <f>VLOOKUP($A649,'dump '!$A:$AF,31,FALSE)</f>
        <v>3-haak</v>
      </c>
      <c r="M649" s="9" t="str">
        <f>VLOOKUP($A649,'containers '!$A:$AA,12,FALSE)</f>
        <v>Ondergronds</v>
      </c>
      <c r="N649" s="9">
        <f>VLOOKUP($A649,'containers '!$A:$AA,14,FALSE)</f>
        <v>80</v>
      </c>
      <c r="O649" s="9">
        <f>VLOOKUP($A649,'containers '!$A:$AA,15,FALSE)</f>
        <v>100</v>
      </c>
      <c r="P649" s="9" t="str">
        <f>VLOOKUP($A649,'containers '!$A:$AA,16,FALSE)</f>
        <v>HMISOL2018</v>
      </c>
    </row>
    <row r="650" spans="1:16" x14ac:dyDescent="0.25">
      <c r="A650" s="9" t="s">
        <v>5927</v>
      </c>
      <c r="B650" s="9" t="str">
        <f>VLOOKUP(A650,'dump '!A:C,1,FALSE)</f>
        <v>PO114</v>
      </c>
      <c r="C650" s="9" t="str">
        <f>VLOOKUP(A650,'dump '!A:AF,2,FALSE)</f>
        <v>1276KR31404</v>
      </c>
      <c r="D650" s="9">
        <f>VLOOKUP($A650,'dump '!$A:$AF,17,FALSE)</f>
        <v>52.2959594726563</v>
      </c>
      <c r="E650" s="9">
        <f>VLOOKUP($A650,'dump '!$A:$AF,18,FALSE)</f>
        <v>5.25620317459106</v>
      </c>
      <c r="F650" s="9" t="str">
        <f>VLOOKUP(A650,'dump '!$A:$AF,11,FALSE)</f>
        <v>Gooierserf</v>
      </c>
      <c r="G650" s="9" t="str">
        <f>VLOOKUP($A650,'dump '!$A:$AF,12,FALSE)</f>
        <v>314</v>
      </c>
      <c r="H650" s="9" t="str">
        <f>VLOOKUP($A650,'dump '!$A:$AF,13,FALSE)</f>
        <v>1276KR</v>
      </c>
      <c r="I650" s="11" t="str">
        <f>VLOOKUP($A650,'dump '!$A:$AF,14,FALSE)</f>
        <v>Huizen</v>
      </c>
      <c r="J650" s="9">
        <f>VLOOKUP($A650,'dump '!$A:$AF,15,FALSE)</f>
        <v>6</v>
      </c>
      <c r="K650" s="9" t="str">
        <f>VLOOKUP($A650,'dump '!$A:$AF,3,FALSE)</f>
        <v>OPK</v>
      </c>
      <c r="L650" s="9" t="str">
        <f>VLOOKUP($A650,'dump '!$A:$AF,31,FALSE)</f>
        <v>3-haak</v>
      </c>
      <c r="M650" s="9" t="str">
        <f>VLOOKUP($A650,'containers '!$A:$AA,12,FALSE)</f>
        <v>Ondergronds</v>
      </c>
      <c r="N650" s="9">
        <f>VLOOKUP($A650,'containers '!$A:$AA,14,FALSE)</f>
        <v>80</v>
      </c>
      <c r="O650" s="9">
        <f>VLOOKUP($A650,'containers '!$A:$AA,15,FALSE)</f>
        <v>100</v>
      </c>
      <c r="P650" s="9" t="str">
        <f>VLOOKUP($A650,'containers '!$A:$AA,16,FALSE)</f>
        <v>HMISOL2018</v>
      </c>
    </row>
    <row r="651" spans="1:16" ht="30" x14ac:dyDescent="0.25">
      <c r="A651" s="9" t="s">
        <v>639</v>
      </c>
      <c r="B651" s="9" t="str">
        <f>VLOOKUP(A651,'dump '!A:C,1,FALSE)</f>
        <v>PO116</v>
      </c>
      <c r="C651" s="9" t="str">
        <f>VLOOKUP(A651,'dump '!A:AF,2,FALSE)</f>
        <v>1243JG380103</v>
      </c>
      <c r="D651" s="9">
        <f>VLOOKUP($A651,'dump '!$A:$AF,17,FALSE)</f>
        <v>52.245204925537102</v>
      </c>
      <c r="E651" s="9">
        <f>VLOOKUP($A651,'dump '!$A:$AF,18,FALSE)</f>
        <v>5.1223125457763699</v>
      </c>
      <c r="F651" s="9" t="str">
        <f>VLOOKUP(A651,'dump '!$A:$AF,11,FALSE)</f>
        <v>Noordereinde</v>
      </c>
      <c r="G651" s="9" t="str">
        <f>VLOOKUP($A651,'dump '!$A:$AF,12,FALSE)</f>
        <v>38ap01</v>
      </c>
      <c r="H651" s="9" t="str">
        <f>VLOOKUP($A651,'dump '!$A:$AF,13,FALSE)</f>
        <v>1243JG</v>
      </c>
      <c r="I651" s="11" t="str">
        <f>VLOOKUP($A651,'dump '!$A:$AF,14,FALSE)</f>
        <v>'s-Graveland</v>
      </c>
      <c r="J651" s="9">
        <f>VLOOKUP($A651,'dump '!$A:$AF,15,FALSE)</f>
        <v>6</v>
      </c>
      <c r="K651" s="9" t="str">
        <f>VLOOKUP($A651,'dump '!$A:$AF,3,FALSE)</f>
        <v>OPK</v>
      </c>
      <c r="L651" s="9" t="str">
        <f>VLOOKUP($A651,'dump '!$A:$AF,31,FALSE)</f>
        <v>3-haak</v>
      </c>
      <c r="M651" s="9" t="str">
        <f>VLOOKUP($A651,'containers '!$A:$AA,12,FALSE)</f>
        <v>Ondergronds</v>
      </c>
      <c r="N651" s="9">
        <f>VLOOKUP($A651,'containers '!$A:$AA,14,FALSE)</f>
        <v>80</v>
      </c>
      <c r="O651" s="9">
        <f>VLOOKUP($A651,'containers '!$A:$AA,15,FALSE)</f>
        <v>100</v>
      </c>
      <c r="P651" s="9" t="str">
        <f>VLOOKUP($A651,'containers '!$A:$AA,16,FALSE)</f>
        <v>HMISOL2018</v>
      </c>
    </row>
    <row r="652" spans="1:16" x14ac:dyDescent="0.25">
      <c r="A652" s="9" t="s">
        <v>187</v>
      </c>
      <c r="B652" s="9" t="str">
        <f>VLOOKUP(A652,'dump '!A:C,1,FALSE)</f>
        <v>PO117</v>
      </c>
      <c r="C652" s="9" t="str">
        <f>VLOOKUP(A652,'dump '!A:AF,2,FALSE)</f>
        <v>1216JE203</v>
      </c>
      <c r="D652" s="9">
        <f>VLOOKUP($A652,'dump '!$A:$AF,17,FALSE)</f>
        <v>52.215141296386697</v>
      </c>
      <c r="E652" s="9">
        <f>VLOOKUP($A652,'dump '!$A:$AF,18,FALSE)</f>
        <v>5.1431250572204599</v>
      </c>
      <c r="F652" s="9" t="str">
        <f>VLOOKUP(A652,'dump '!$A:$AF,11,FALSE)</f>
        <v>Kapittelweg</v>
      </c>
      <c r="G652" s="9" t="str">
        <f>VLOOKUP($A652,'dump '!$A:$AF,12,FALSE)</f>
        <v>2</v>
      </c>
      <c r="H652" s="9" t="str">
        <f>VLOOKUP($A652,'dump '!$A:$AF,13,FALSE)</f>
        <v>1216JE</v>
      </c>
      <c r="I652" s="11" t="str">
        <f>VLOOKUP($A652,'dump '!$A:$AF,14,FALSE)</f>
        <v>Hilversum</v>
      </c>
      <c r="J652" s="9">
        <f>VLOOKUP($A652,'dump '!$A:$AF,15,FALSE)</f>
        <v>6</v>
      </c>
      <c r="K652" s="9" t="str">
        <f>VLOOKUP($A652,'dump '!$A:$AF,3,FALSE)</f>
        <v>OPK</v>
      </c>
      <c r="L652" s="9" t="str">
        <f>VLOOKUP($A652,'dump '!$A:$AF,31,FALSE)</f>
        <v>3-haak</v>
      </c>
      <c r="M652" s="9" t="str">
        <f>VLOOKUP($A652,'containers '!$A:$AA,12,FALSE)</f>
        <v>Ondergronds</v>
      </c>
      <c r="N652" s="9">
        <f>VLOOKUP($A652,'containers '!$A:$AA,14,FALSE)</f>
        <v>80</v>
      </c>
      <c r="O652" s="9">
        <f>VLOOKUP($A652,'containers '!$A:$AA,15,FALSE)</f>
        <v>100</v>
      </c>
      <c r="P652" s="9" t="str">
        <f>VLOOKUP($A652,'containers '!$A:$AA,16,FALSE)</f>
        <v>HMISOL2017</v>
      </c>
    </row>
    <row r="653" spans="1:16" x14ac:dyDescent="0.25">
      <c r="A653" s="9" t="s">
        <v>1619</v>
      </c>
      <c r="B653" s="9" t="str">
        <f>VLOOKUP(A653,'dump '!A:C,1,FALSE)</f>
        <v>PO118</v>
      </c>
      <c r="C653" s="9" t="str">
        <f>VLOOKUP(A653,'dump '!A:AF,2,FALSE)</f>
        <v>1274PA904</v>
      </c>
      <c r="D653" s="9">
        <f>VLOOKUP($A653,'dump '!$A:$AF,17,FALSE)</f>
        <v>52.294811248779297</v>
      </c>
      <c r="E653" s="9">
        <f>VLOOKUP($A653,'dump '!$A:$AF,18,FALSE)</f>
        <v>5.2656598091125497</v>
      </c>
      <c r="F653" s="9" t="str">
        <f>VLOOKUP(A653,'dump '!$A:$AF,11,FALSE)</f>
        <v>Betuining</v>
      </c>
      <c r="G653" s="9" t="str">
        <f>VLOOKUP($A653,'dump '!$A:$AF,12,FALSE)</f>
        <v>9</v>
      </c>
      <c r="H653" s="9" t="str">
        <f>VLOOKUP($A653,'dump '!$A:$AF,13,FALSE)</f>
        <v>1274PA</v>
      </c>
      <c r="I653" s="11" t="str">
        <f>VLOOKUP($A653,'dump '!$A:$AF,14,FALSE)</f>
        <v>Huizen</v>
      </c>
      <c r="J653" s="9">
        <f>VLOOKUP($A653,'dump '!$A:$AF,15,FALSE)</f>
        <v>6</v>
      </c>
      <c r="K653" s="9" t="str">
        <f>VLOOKUP($A653,'dump '!$A:$AF,3,FALSE)</f>
        <v>OPK</v>
      </c>
      <c r="L653" s="9" t="str">
        <f>VLOOKUP($A653,'dump '!$A:$AF,31,FALSE)</f>
        <v>3-haak</v>
      </c>
      <c r="M653" s="9" t="str">
        <f>VLOOKUP($A653,'containers '!$A:$AA,12,FALSE)</f>
        <v>Ondergronds</v>
      </c>
      <c r="N653" s="9">
        <f>VLOOKUP($A653,'containers '!$A:$AA,14,FALSE)</f>
        <v>80</v>
      </c>
      <c r="O653" s="9">
        <f>VLOOKUP($A653,'containers '!$A:$AA,15,FALSE)</f>
        <v>100</v>
      </c>
      <c r="P653" s="9" t="str">
        <f>VLOOKUP($A653,'containers '!$A:$AA,16,FALSE)</f>
        <v>HMISOL2017</v>
      </c>
    </row>
    <row r="654" spans="1:16" x14ac:dyDescent="0.25">
      <c r="A654" s="9" t="s">
        <v>166</v>
      </c>
      <c r="B654" s="9" t="str">
        <f>VLOOKUP(A654,'dump '!A:C,1,FALSE)</f>
        <v>PO119</v>
      </c>
      <c r="C654" s="9" t="str">
        <f>VLOOKUP(A654,'dump '!A:AF,2,FALSE)</f>
        <v>1251CG7102</v>
      </c>
      <c r="D654" s="9">
        <f>VLOOKUP($A654,'dump '!$A:$AF,17,FALSE)</f>
        <v>52.263160705566399</v>
      </c>
      <c r="E654" s="9">
        <f>VLOOKUP($A654,'dump '!$A:$AF,18,FALSE)</f>
        <v>5.2104401588439897</v>
      </c>
      <c r="F654" s="9" t="str">
        <f>VLOOKUP(A654,'dump '!$A:$AF,11,FALSE)</f>
        <v>Hector Treublaan</v>
      </c>
      <c r="G654" s="9" t="str">
        <f>VLOOKUP($A654,'dump '!$A:$AF,12,FALSE)</f>
        <v>71</v>
      </c>
      <c r="H654" s="9" t="str">
        <f>VLOOKUP($A654,'dump '!$A:$AF,13,FALSE)</f>
        <v>1251CG</v>
      </c>
      <c r="I654" s="11" t="str">
        <f>VLOOKUP($A654,'dump '!$A:$AF,14,FALSE)</f>
        <v>Laren</v>
      </c>
      <c r="J654" s="9">
        <f>VLOOKUP($A654,'dump '!$A:$AF,15,FALSE)</f>
        <v>6</v>
      </c>
      <c r="K654" s="9" t="str">
        <f>VLOOKUP($A654,'dump '!$A:$AF,3,FALSE)</f>
        <v>OPK</v>
      </c>
      <c r="L654" s="9" t="str">
        <f>VLOOKUP($A654,'dump '!$A:$AF,31,FALSE)</f>
        <v>3-haak</v>
      </c>
      <c r="M654" s="9" t="str">
        <f>VLOOKUP($A654,'containers '!$A:$AA,12,FALSE)</f>
        <v>Ondergronds</v>
      </c>
      <c r="N654" s="9">
        <f>VLOOKUP($A654,'containers '!$A:$AA,14,FALSE)</f>
        <v>80</v>
      </c>
      <c r="O654" s="9">
        <f>VLOOKUP($A654,'containers '!$A:$AA,15,FALSE)</f>
        <v>100</v>
      </c>
      <c r="P654" s="9" t="str">
        <f>VLOOKUP($A654,'containers '!$A:$AA,16,FALSE)</f>
        <v>HMISOL2021</v>
      </c>
    </row>
    <row r="655" spans="1:16" x14ac:dyDescent="0.25">
      <c r="A655" s="9" t="s">
        <v>289</v>
      </c>
      <c r="B655" s="9" t="str">
        <f>VLOOKUP(A655,'dump '!A:C,1,FALSE)</f>
        <v>PO120</v>
      </c>
      <c r="C655" s="9" t="str">
        <f>VLOOKUP(A655,'dump '!A:AF,2,FALSE)</f>
        <v>1251CH10002</v>
      </c>
      <c r="D655" s="9">
        <f>VLOOKUP($A655,'dump '!$A:$AF,17,FALSE)</f>
        <v>52.261569976806598</v>
      </c>
      <c r="E655" s="9">
        <f>VLOOKUP($A655,'dump '!$A:$AF,18,FALSE)</f>
        <v>5.2100119590759304</v>
      </c>
      <c r="F655" s="9" t="str">
        <f>VLOOKUP(A655,'dump '!$A:$AF,11,FALSE)</f>
        <v>Pruisenbergen</v>
      </c>
      <c r="G655" s="9" t="str">
        <f>VLOOKUP($A655,'dump '!$A:$AF,12,FALSE)</f>
        <v>100</v>
      </c>
      <c r="H655" s="9" t="str">
        <f>VLOOKUP($A655,'dump '!$A:$AF,13,FALSE)</f>
        <v>1251CH</v>
      </c>
      <c r="I655" s="11" t="str">
        <f>VLOOKUP($A655,'dump '!$A:$AF,14,FALSE)</f>
        <v>Laren</v>
      </c>
      <c r="J655" s="9">
        <f>VLOOKUP($A655,'dump '!$A:$AF,15,FALSE)</f>
        <v>6</v>
      </c>
      <c r="K655" s="9" t="str">
        <f>VLOOKUP($A655,'dump '!$A:$AF,3,FALSE)</f>
        <v>OPK</v>
      </c>
      <c r="L655" s="9" t="str">
        <f>VLOOKUP($A655,'dump '!$A:$AF,31,FALSE)</f>
        <v>3-haak</v>
      </c>
      <c r="M655" s="9" t="str">
        <f>VLOOKUP($A655,'containers '!$A:$AA,12,FALSE)</f>
        <v>Ondergronds</v>
      </c>
      <c r="N655" s="9">
        <f>VLOOKUP($A655,'containers '!$A:$AA,14,FALSE)</f>
        <v>80</v>
      </c>
      <c r="O655" s="9">
        <f>VLOOKUP($A655,'containers '!$A:$AA,15,FALSE)</f>
        <v>100</v>
      </c>
      <c r="P655" s="9" t="str">
        <f>VLOOKUP($A655,'containers '!$A:$AA,16,FALSE)</f>
        <v>HMISOL2021</v>
      </c>
    </row>
    <row r="656" spans="1:16" x14ac:dyDescent="0.25">
      <c r="A656" s="9" t="s">
        <v>3221</v>
      </c>
      <c r="B656" s="9" t="str">
        <f>VLOOKUP(A656,'dump '!A:C,1,FALSE)</f>
        <v>PO121</v>
      </c>
      <c r="C656" s="9" t="str">
        <f>VLOOKUP(A656,'dump '!A:AF,2,FALSE)</f>
        <v>1403AT16302</v>
      </c>
      <c r="D656" s="9">
        <f>VLOOKUP($A656,'dump '!$A:$AF,17,FALSE)</f>
        <v>52.270500906791803</v>
      </c>
      <c r="E656" s="9">
        <f>VLOOKUP($A656,'dump '!$A:$AF,18,FALSE)</f>
        <v>5.1867006439763896</v>
      </c>
      <c r="F656" s="9" t="str">
        <f>VLOOKUP(A656,'dump '!$A:$AF,11,FALSE)</f>
        <v>Lijsterlaan</v>
      </c>
      <c r="G656" s="9" t="str">
        <f>VLOOKUP($A656,'dump '!$A:$AF,12,FALSE)</f>
        <v>163</v>
      </c>
      <c r="H656" s="9" t="str">
        <f>VLOOKUP($A656,'dump '!$A:$AF,13,FALSE)</f>
        <v>1403AT</v>
      </c>
      <c r="I656" s="11" t="str">
        <f>VLOOKUP($A656,'dump '!$A:$AF,14,FALSE)</f>
        <v>Bussum</v>
      </c>
      <c r="J656" s="9">
        <f>VLOOKUP($A656,'dump '!$A:$AF,15,FALSE)</f>
        <v>5</v>
      </c>
      <c r="K656" s="9" t="str">
        <f>VLOOKUP($A656,'dump '!$A:$AF,3,FALSE)</f>
        <v>OPK</v>
      </c>
      <c r="L656" s="9" t="str">
        <f>VLOOKUP($A656,'dump '!$A:$AF,31,FALSE)</f>
        <v>3-haak</v>
      </c>
      <c r="M656" s="9" t="str">
        <f>VLOOKUP($A656,'containers '!$A:$AA,12,FALSE)</f>
        <v>Ondergronds</v>
      </c>
      <c r="N656" s="9">
        <f>VLOOKUP($A656,'containers '!$A:$AA,14,FALSE)</f>
        <v>80</v>
      </c>
      <c r="O656" s="9">
        <f>VLOOKUP($A656,'containers '!$A:$AA,15,FALSE)</f>
        <v>100</v>
      </c>
      <c r="P656" s="9" t="str">
        <f>VLOOKUP($A656,'containers '!$A:$AA,16,FALSE)</f>
        <v>HMISOL2021</v>
      </c>
    </row>
    <row r="657" spans="1:16" x14ac:dyDescent="0.25">
      <c r="A657" s="9" t="s">
        <v>3228</v>
      </c>
      <c r="B657" s="9" t="str">
        <f>VLOOKUP(A657,'dump '!A:C,1,FALSE)</f>
        <v>PO122</v>
      </c>
      <c r="C657" s="9" t="str">
        <f>VLOOKUP(A657,'dump '!A:AF,2,FALSE)</f>
        <v>1403KC10002</v>
      </c>
      <c r="D657" s="9">
        <f>VLOOKUP($A657,'dump '!$A:$AF,17,FALSE)</f>
        <v>52.266039177824098</v>
      </c>
      <c r="E657" s="9">
        <f>VLOOKUP($A657,'dump '!$A:$AF,18,FALSE)</f>
        <v>5.1896357350099702</v>
      </c>
      <c r="F657" s="9" t="str">
        <f>VLOOKUP(A657,'dump '!$A:$AF,11,FALSE)</f>
        <v>Elisabethgaarde</v>
      </c>
      <c r="G657" s="9" t="str">
        <f>VLOOKUP($A657,'dump '!$A:$AF,12,FALSE)</f>
        <v>100</v>
      </c>
      <c r="H657" s="9" t="str">
        <f>VLOOKUP($A657,'dump '!$A:$AF,13,FALSE)</f>
        <v>1403KC</v>
      </c>
      <c r="I657" s="11" t="str">
        <f>VLOOKUP($A657,'dump '!$A:$AF,14,FALSE)</f>
        <v>Bussum</v>
      </c>
      <c r="J657" s="9">
        <f>VLOOKUP($A657,'dump '!$A:$AF,15,FALSE)</f>
        <v>5</v>
      </c>
      <c r="K657" s="9" t="str">
        <f>VLOOKUP($A657,'dump '!$A:$AF,3,FALSE)</f>
        <v>OPK</v>
      </c>
      <c r="L657" s="9" t="str">
        <f>VLOOKUP($A657,'dump '!$A:$AF,31,FALSE)</f>
        <v>3-haak</v>
      </c>
      <c r="M657" s="9" t="str">
        <f>VLOOKUP($A657,'containers '!$A:$AA,12,FALSE)</f>
        <v>Ondergronds</v>
      </c>
      <c r="N657" s="9">
        <f>VLOOKUP($A657,'containers '!$A:$AA,14,FALSE)</f>
        <v>80</v>
      </c>
      <c r="O657" s="9">
        <f>VLOOKUP($A657,'containers '!$A:$AA,15,FALSE)</f>
        <v>100</v>
      </c>
      <c r="P657" s="9" t="str">
        <f>VLOOKUP($A657,'containers '!$A:$AA,16,FALSE)</f>
        <v>HMISOL2021</v>
      </c>
    </row>
    <row r="658" spans="1:16" x14ac:dyDescent="0.25">
      <c r="A658" s="9" t="s">
        <v>1736</v>
      </c>
      <c r="B658" s="9" t="str">
        <f>VLOOKUP(A658,'dump '!A:C,1,FALSE)</f>
        <v>PO123</v>
      </c>
      <c r="C658" s="9" t="str">
        <f>VLOOKUP(A658,'dump '!A:AF,2,FALSE)</f>
        <v>1403JX10001</v>
      </c>
      <c r="D658" s="9">
        <f>VLOOKUP($A658,'dump '!$A:$AF,17,FALSE)</f>
        <v>52.265905109282798</v>
      </c>
      <c r="E658" s="9">
        <f>VLOOKUP($A658,'dump '!$A:$AF,18,FALSE)</f>
        <v>5.1882603485185497</v>
      </c>
      <c r="F658" s="9" t="str">
        <f>VLOOKUP(A658,'dump '!$A:$AF,11,FALSE)</f>
        <v>Dorotheagaarde</v>
      </c>
      <c r="G658" s="9" t="str">
        <f>VLOOKUP($A658,'dump '!$A:$AF,12,FALSE)</f>
        <v>100</v>
      </c>
      <c r="H658" s="9" t="str">
        <f>VLOOKUP($A658,'dump '!$A:$AF,13,FALSE)</f>
        <v>1403JX</v>
      </c>
      <c r="I658" s="11" t="str">
        <f>VLOOKUP($A658,'dump '!$A:$AF,14,FALSE)</f>
        <v>Bussum</v>
      </c>
      <c r="J658" s="9">
        <f>VLOOKUP($A658,'dump '!$A:$AF,15,FALSE)</f>
        <v>5</v>
      </c>
      <c r="K658" s="9" t="str">
        <f>VLOOKUP($A658,'dump '!$A:$AF,3,FALSE)</f>
        <v>OPK</v>
      </c>
      <c r="L658" s="9" t="str">
        <f>VLOOKUP($A658,'dump '!$A:$AF,31,FALSE)</f>
        <v>3-haak</v>
      </c>
      <c r="M658" s="9" t="str">
        <f>VLOOKUP($A658,'containers '!$A:$AA,12,FALSE)</f>
        <v>Ondergronds</v>
      </c>
      <c r="N658" s="9">
        <f>VLOOKUP($A658,'containers '!$A:$AA,14,FALSE)</f>
        <v>80</v>
      </c>
      <c r="O658" s="9">
        <f>VLOOKUP($A658,'containers '!$A:$AA,15,FALSE)</f>
        <v>100</v>
      </c>
      <c r="P658" s="9" t="str">
        <f>VLOOKUP($A658,'containers '!$A:$AA,16,FALSE)</f>
        <v>HMISOL2021</v>
      </c>
    </row>
    <row r="659" spans="1:16" x14ac:dyDescent="0.25">
      <c r="A659" s="9" t="s">
        <v>2940</v>
      </c>
      <c r="B659" s="9" t="str">
        <f>VLOOKUP(A659,'dump '!A:C,1,FALSE)</f>
        <v>PO124</v>
      </c>
      <c r="C659" s="9" t="str">
        <f>VLOOKUP(A659,'dump '!A:AF,2,FALSE)</f>
        <v>1403JS10001</v>
      </c>
      <c r="D659" s="9">
        <f>VLOOKUP($A659,'dump '!$A:$AF,17,FALSE)</f>
        <v>52.2656981600935</v>
      </c>
      <c r="E659" s="9">
        <f>VLOOKUP($A659,'dump '!$A:$AF,18,FALSE)</f>
        <v>5.1868347544271396</v>
      </c>
      <c r="F659" s="9" t="str">
        <f>VLOOKUP(A659,'dump '!$A:$AF,11,FALSE)</f>
        <v>Claudiagaarde</v>
      </c>
      <c r="G659" s="9" t="str">
        <f>VLOOKUP($A659,'dump '!$A:$AF,12,FALSE)</f>
        <v>100</v>
      </c>
      <c r="H659" s="9" t="str">
        <f>VLOOKUP($A659,'dump '!$A:$AF,13,FALSE)</f>
        <v>1403JS</v>
      </c>
      <c r="I659" s="11" t="str">
        <f>VLOOKUP($A659,'dump '!$A:$AF,14,FALSE)</f>
        <v>Bussum</v>
      </c>
      <c r="J659" s="9">
        <f>VLOOKUP($A659,'dump '!$A:$AF,15,FALSE)</f>
        <v>5</v>
      </c>
      <c r="K659" s="9" t="str">
        <f>VLOOKUP($A659,'dump '!$A:$AF,3,FALSE)</f>
        <v>OPK</v>
      </c>
      <c r="L659" s="9" t="str">
        <f>VLOOKUP($A659,'dump '!$A:$AF,31,FALSE)</f>
        <v>3-haak</v>
      </c>
      <c r="M659" s="9" t="str">
        <f>VLOOKUP($A659,'containers '!$A:$AA,12,FALSE)</f>
        <v>Ondergronds</v>
      </c>
      <c r="N659" s="9">
        <f>VLOOKUP($A659,'containers '!$A:$AA,14,FALSE)</f>
        <v>80</v>
      </c>
      <c r="O659" s="9">
        <f>VLOOKUP($A659,'containers '!$A:$AA,15,FALSE)</f>
        <v>100</v>
      </c>
      <c r="P659" s="9" t="str">
        <f>VLOOKUP($A659,'containers '!$A:$AA,16,FALSE)</f>
        <v>HMISOL2021</v>
      </c>
    </row>
    <row r="660" spans="1:16" x14ac:dyDescent="0.25">
      <c r="A660" s="9" t="s">
        <v>2962</v>
      </c>
      <c r="B660" s="9" t="str">
        <f>VLOOKUP(A660,'dump '!A:C,1,FALSE)</f>
        <v>PO125</v>
      </c>
      <c r="C660" s="9" t="str">
        <f>VLOOKUP(A660,'dump '!A:AF,2,FALSE)</f>
        <v>1403JM7201</v>
      </c>
      <c r="D660" s="9">
        <f>VLOOKUP($A660,'dump '!$A:$AF,17,FALSE)</f>
        <v>52.265351275030802</v>
      </c>
      <c r="E660" s="9">
        <f>VLOOKUP($A660,'dump '!$A:$AF,18,FALSE)</f>
        <v>5.1855204720098396</v>
      </c>
      <c r="F660" s="9" t="str">
        <f>VLOOKUP(A660,'dump '!$A:$AF,11,FALSE)</f>
        <v>Barbaragaarde</v>
      </c>
      <c r="G660" s="9" t="str">
        <f>VLOOKUP($A660,'dump '!$A:$AF,12,FALSE)</f>
        <v>72</v>
      </c>
      <c r="H660" s="9" t="str">
        <f>VLOOKUP($A660,'dump '!$A:$AF,13,FALSE)</f>
        <v>1403JM</v>
      </c>
      <c r="I660" s="11" t="str">
        <f>VLOOKUP($A660,'dump '!$A:$AF,14,FALSE)</f>
        <v>Bussum</v>
      </c>
      <c r="J660" s="9">
        <f>VLOOKUP($A660,'dump '!$A:$AF,15,FALSE)</f>
        <v>5</v>
      </c>
      <c r="K660" s="9" t="str">
        <f>VLOOKUP($A660,'dump '!$A:$AF,3,FALSE)</f>
        <v>OPK</v>
      </c>
      <c r="L660" s="9" t="str">
        <f>VLOOKUP($A660,'dump '!$A:$AF,31,FALSE)</f>
        <v>3-haak</v>
      </c>
      <c r="M660" s="9" t="str">
        <f>VLOOKUP($A660,'containers '!$A:$AA,12,FALSE)</f>
        <v>Ondergronds</v>
      </c>
      <c r="N660" s="9">
        <f>VLOOKUP($A660,'containers '!$A:$AA,14,FALSE)</f>
        <v>80</v>
      </c>
      <c r="O660" s="9">
        <f>VLOOKUP($A660,'containers '!$A:$AA,15,FALSE)</f>
        <v>100</v>
      </c>
      <c r="P660" s="9" t="str">
        <f>VLOOKUP($A660,'containers '!$A:$AA,16,FALSE)</f>
        <v>HMISOL2021</v>
      </c>
    </row>
    <row r="661" spans="1:16" x14ac:dyDescent="0.25">
      <c r="A661" s="9" t="s">
        <v>262</v>
      </c>
      <c r="B661" s="9" t="str">
        <f>VLOOKUP(A661,'dump '!A:C,1,FALSE)</f>
        <v>PO126</v>
      </c>
      <c r="C661" s="9" t="str">
        <f>VLOOKUP(A661,'dump '!A:AF,2,FALSE)</f>
        <v>1403JJ7202</v>
      </c>
      <c r="D661" s="9">
        <f>VLOOKUP($A661,'dump '!$A:$AF,17,FALSE)</f>
        <v>52.265270233154297</v>
      </c>
      <c r="E661" s="9">
        <f>VLOOKUP($A661,'dump '!$A:$AF,18,FALSE)</f>
        <v>5.1842193603515598</v>
      </c>
      <c r="F661" s="9" t="str">
        <f>VLOOKUP(A661,'dump '!$A:$AF,11,FALSE)</f>
        <v>Amaliagaarde</v>
      </c>
      <c r="G661" s="9" t="str">
        <f>VLOOKUP($A661,'dump '!$A:$AF,12,FALSE)</f>
        <v>72</v>
      </c>
      <c r="H661" s="9" t="str">
        <f>VLOOKUP($A661,'dump '!$A:$AF,13,FALSE)</f>
        <v>1403JJ</v>
      </c>
      <c r="I661" s="11" t="str">
        <f>VLOOKUP($A661,'dump '!$A:$AF,14,FALSE)</f>
        <v>Bussum</v>
      </c>
      <c r="J661" s="9">
        <f>VLOOKUP($A661,'dump '!$A:$AF,15,FALSE)</f>
        <v>6</v>
      </c>
      <c r="K661" s="9" t="str">
        <f>VLOOKUP($A661,'dump '!$A:$AF,3,FALSE)</f>
        <v>OPK</v>
      </c>
      <c r="L661" s="9" t="str">
        <f>VLOOKUP($A661,'dump '!$A:$AF,31,FALSE)</f>
        <v>3-haak</v>
      </c>
      <c r="M661" s="9" t="str">
        <f>VLOOKUP($A661,'containers '!$A:$AA,12,FALSE)</f>
        <v>Ondergronds</v>
      </c>
      <c r="N661" s="9">
        <f>VLOOKUP($A661,'containers '!$A:$AA,14,FALSE)</f>
        <v>80</v>
      </c>
      <c r="O661" s="9">
        <f>VLOOKUP($A661,'containers '!$A:$AA,15,FALSE)</f>
        <v>100</v>
      </c>
      <c r="P661" s="9" t="str">
        <f>VLOOKUP($A661,'containers '!$A:$AA,16,FALSE)</f>
        <v>HMISOL2021</v>
      </c>
    </row>
    <row r="662" spans="1:16" x14ac:dyDescent="0.25">
      <c r="A662" s="9" t="s">
        <v>1598</v>
      </c>
      <c r="B662" s="9" t="str">
        <f>VLOOKUP(A662,'dump '!A:C,1,FALSE)</f>
        <v>PO127</v>
      </c>
      <c r="C662" s="9" t="str">
        <f>VLOOKUP(A662,'dump '!A:AF,2,FALSE)</f>
        <v>1403HP29905</v>
      </c>
      <c r="D662" s="9">
        <f>VLOOKUP($A662,'dump '!$A:$AF,17,FALSE)</f>
        <v>52.2660942077637</v>
      </c>
      <c r="E662" s="9">
        <f>VLOOKUP($A662,'dump '!$A:$AF,18,FALSE)</f>
        <v>5.1907234191894496</v>
      </c>
      <c r="F662" s="9" t="str">
        <f>VLOOKUP(A662,'dump '!$A:$AF,11,FALSE)</f>
        <v>Anne Franklaan</v>
      </c>
      <c r="G662" s="9" t="str">
        <f>VLOOKUP($A662,'dump '!$A:$AF,12,FALSE)</f>
        <v>299</v>
      </c>
      <c r="H662" s="9" t="str">
        <f>VLOOKUP($A662,'dump '!$A:$AF,13,FALSE)</f>
        <v>1403HP</v>
      </c>
      <c r="I662" s="11" t="str">
        <f>VLOOKUP($A662,'dump '!$A:$AF,14,FALSE)</f>
        <v>Bussum</v>
      </c>
      <c r="J662" s="9">
        <f>VLOOKUP($A662,'dump '!$A:$AF,15,FALSE)</f>
        <v>6</v>
      </c>
      <c r="K662" s="9" t="str">
        <f>VLOOKUP($A662,'dump '!$A:$AF,3,FALSE)</f>
        <v>OPK</v>
      </c>
      <c r="L662" s="9" t="str">
        <f>VLOOKUP($A662,'dump '!$A:$AF,31,FALSE)</f>
        <v>3-haak</v>
      </c>
      <c r="M662" s="9" t="str">
        <f>VLOOKUP($A662,'containers '!$A:$AA,12,FALSE)</f>
        <v>OGDUO</v>
      </c>
      <c r="N662" s="9">
        <f>VLOOKUP($A662,'containers '!$A:$AA,14,FALSE)</f>
        <v>60</v>
      </c>
      <c r="O662" s="9">
        <f>VLOOKUP($A662,'containers '!$A:$AA,15,FALSE)</f>
        <v>100</v>
      </c>
      <c r="P662" s="9" t="str">
        <f>VLOOKUP($A662,'containers '!$A:$AA,16,FALSE)</f>
        <v>HMIDUO2021</v>
      </c>
    </row>
    <row r="663" spans="1:16" x14ac:dyDescent="0.25">
      <c r="A663" s="9" t="s">
        <v>438</v>
      </c>
      <c r="B663" s="9" t="str">
        <f>VLOOKUP(A663,'dump '!A:C,1,FALSE)</f>
        <v>PO128</v>
      </c>
      <c r="C663" s="9" t="str">
        <f>VLOOKUP(A663,'dump '!A:AF,2,FALSE)</f>
        <v>1402KX702</v>
      </c>
      <c r="D663" s="9">
        <f>VLOOKUP($A663,'dump '!$A:$AF,17,FALSE)</f>
        <v>52.2729301452637</v>
      </c>
      <c r="E663" s="9">
        <f>VLOOKUP($A663,'dump '!$A:$AF,18,FALSE)</f>
        <v>5.1665611267089799</v>
      </c>
      <c r="F663" s="9" t="str">
        <f>VLOOKUP(A663,'dump '!$A:$AF,11,FALSE)</f>
        <v>Nieuwe Veldheim</v>
      </c>
      <c r="G663" s="9" t="str">
        <f>VLOOKUP($A663,'dump '!$A:$AF,12,FALSE)</f>
        <v>7</v>
      </c>
      <c r="H663" s="9" t="str">
        <f>VLOOKUP($A663,'dump '!$A:$AF,13,FALSE)</f>
        <v>1402KX</v>
      </c>
      <c r="I663" s="11" t="str">
        <f>VLOOKUP($A663,'dump '!$A:$AF,14,FALSE)</f>
        <v>Bussum</v>
      </c>
      <c r="J663" s="9">
        <f>VLOOKUP($A663,'dump '!$A:$AF,15,FALSE)</f>
        <v>6</v>
      </c>
      <c r="K663" s="9" t="str">
        <f>VLOOKUP($A663,'dump '!$A:$AF,3,FALSE)</f>
        <v>OPK</v>
      </c>
      <c r="L663" s="9" t="str">
        <f>VLOOKUP($A663,'dump '!$A:$AF,31,FALSE)</f>
        <v>3-haak</v>
      </c>
      <c r="M663" s="9" t="str">
        <f>VLOOKUP($A663,'containers '!$A:$AA,12,FALSE)</f>
        <v>Ondergronds</v>
      </c>
      <c r="N663" s="9">
        <f>VLOOKUP($A663,'containers '!$A:$AA,14,FALSE)</f>
        <v>80</v>
      </c>
      <c r="O663" s="9">
        <f>VLOOKUP($A663,'containers '!$A:$AA,15,FALSE)</f>
        <v>100</v>
      </c>
      <c r="P663" s="9" t="str">
        <f>VLOOKUP($A663,'containers '!$A:$AA,16,FALSE)</f>
        <v>HMISOL2021</v>
      </c>
    </row>
    <row r="664" spans="1:16" x14ac:dyDescent="0.25">
      <c r="A664" s="9" t="s">
        <v>1667</v>
      </c>
      <c r="B664" s="9" t="str">
        <f>VLOOKUP(A664,'dump '!A:C,1,FALSE)</f>
        <v>PO129</v>
      </c>
      <c r="C664" s="9" t="str">
        <f>VLOOKUP(A664,'dump '!A:AF,2,FALSE)</f>
        <v>1412AR9502</v>
      </c>
      <c r="D664" s="9">
        <f>VLOOKUP($A664,'dump '!$A:$AF,17,FALSE)</f>
        <v>52.2891235351563</v>
      </c>
      <c r="E664" s="9">
        <f>VLOOKUP($A664,'dump '!$A:$AF,18,FALSE)</f>
        <v>5.15036916732788</v>
      </c>
      <c r="F664" s="9" t="str">
        <f>VLOOKUP(A664,'dump '!$A:$AF,11,FALSE)</f>
        <v>Graaf Willem de Oudelaan</v>
      </c>
      <c r="G664" s="9" t="str">
        <f>VLOOKUP($A664,'dump '!$A:$AF,12,FALSE)</f>
        <v>95</v>
      </c>
      <c r="H664" s="9" t="str">
        <f>VLOOKUP($A664,'dump '!$A:$AF,13,FALSE)</f>
        <v>1412AR</v>
      </c>
      <c r="I664" s="11" t="str">
        <f>VLOOKUP($A664,'dump '!$A:$AF,14,FALSE)</f>
        <v>Naarden</v>
      </c>
      <c r="J664" s="9">
        <f>VLOOKUP($A664,'dump '!$A:$AF,15,FALSE)</f>
        <v>5</v>
      </c>
      <c r="K664" s="9" t="str">
        <f>VLOOKUP($A664,'dump '!$A:$AF,3,FALSE)</f>
        <v>OPK</v>
      </c>
      <c r="L664" s="9" t="str">
        <f>VLOOKUP($A664,'dump '!$A:$AF,31,FALSE)</f>
        <v>3-haak</v>
      </c>
      <c r="M664" s="9" t="str">
        <f>VLOOKUP($A664,'containers '!$A:$AA,12,FALSE)</f>
        <v>Ondergronds</v>
      </c>
      <c r="N664" s="9">
        <f>VLOOKUP($A664,'containers '!$A:$AA,14,FALSE)</f>
        <v>80</v>
      </c>
      <c r="O664" s="9">
        <f>VLOOKUP($A664,'containers '!$A:$AA,15,FALSE)</f>
        <v>100</v>
      </c>
      <c r="P664" s="9" t="str">
        <f>VLOOKUP($A664,'containers '!$A:$AA,16,FALSE)</f>
        <v>HMISOL2021</v>
      </c>
    </row>
    <row r="665" spans="1:16" x14ac:dyDescent="0.25">
      <c r="A665" s="9" t="s">
        <v>180</v>
      </c>
      <c r="B665" s="9" t="str">
        <f>VLOOKUP(A665,'dump '!A:C,1,FALSE)</f>
        <v>PO130</v>
      </c>
      <c r="C665" s="9" t="str">
        <f>VLOOKUP(A665,'dump '!A:AF,2,FALSE)</f>
        <v>1231NG22603</v>
      </c>
      <c r="D665" s="9">
        <f>VLOOKUP($A665,'dump '!$A:$AF,17,FALSE)</f>
        <v>52.206824282178999</v>
      </c>
      <c r="E665" s="9">
        <f>VLOOKUP($A665,'dump '!$A:$AF,18,FALSE)</f>
        <v>5.0768744945526096</v>
      </c>
      <c r="F665" s="9" t="str">
        <f>VLOOKUP(A665,'dump '!$A:$AF,11,FALSE)</f>
        <v>Oud-Loosdrechtsedijk</v>
      </c>
      <c r="G665" s="9" t="str">
        <f>VLOOKUP($A665,'dump '!$A:$AF,12,FALSE)</f>
        <v>226</v>
      </c>
      <c r="H665" s="9" t="str">
        <f>VLOOKUP($A665,'dump '!$A:$AF,13,FALSE)</f>
        <v>1231NG</v>
      </c>
      <c r="I665" s="11" t="str">
        <f>VLOOKUP($A665,'dump '!$A:$AF,14,FALSE)</f>
        <v>Loosdrecht</v>
      </c>
      <c r="J665" s="9">
        <f>VLOOKUP($A665,'dump '!$A:$AF,15,FALSE)</f>
        <v>6</v>
      </c>
      <c r="K665" s="9" t="str">
        <f>VLOOKUP($A665,'dump '!$A:$AF,3,FALSE)</f>
        <v>OPK</v>
      </c>
      <c r="L665" s="9" t="str">
        <f>VLOOKUP($A665,'dump '!$A:$AF,31,FALSE)</f>
        <v>3-haak</v>
      </c>
      <c r="M665" s="9" t="str">
        <f>VLOOKUP($A665,'containers '!$A:$AA,12,FALSE)</f>
        <v>Ondergronds</v>
      </c>
      <c r="N665" s="9">
        <f>VLOOKUP($A665,'containers '!$A:$AA,14,FALSE)</f>
        <v>80</v>
      </c>
      <c r="O665" s="9">
        <f>VLOOKUP($A665,'containers '!$A:$AA,15,FALSE)</f>
        <v>100</v>
      </c>
      <c r="P665" s="9" t="str">
        <f>VLOOKUP($A665,'containers '!$A:$AA,16,FALSE)</f>
        <v>HMISOL2016</v>
      </c>
    </row>
    <row r="666" spans="1:16" x14ac:dyDescent="0.25">
      <c r="A666" s="9" t="s">
        <v>3785</v>
      </c>
      <c r="B666" s="9" t="str">
        <f>VLOOKUP(A666,'dump '!A:C,1,FALSE)</f>
        <v>PO131</v>
      </c>
      <c r="C666" s="9" t="str">
        <f>VLOOKUP(A666,'dump '!A:AF,2,FALSE)</f>
        <v>1211HJ5303</v>
      </c>
      <c r="D666" s="9">
        <f>VLOOKUP($A666,'dump '!$A:$AF,17,FALSE)</f>
        <v>52.223077000000004</v>
      </c>
      <c r="E666" s="9">
        <f>VLOOKUP($A666,'dump '!$A:$AF,18,FALSE)</f>
        <v>5.176323</v>
      </c>
      <c r="F666" s="9" t="str">
        <f>VLOOKUP(A666,'dump '!$A:$AF,11,FALSE)</f>
        <v>Veerstraat</v>
      </c>
      <c r="G666" s="9" t="str">
        <f>VLOOKUP($A666,'dump '!$A:$AF,12,FALSE)</f>
        <v>53</v>
      </c>
      <c r="H666" s="9" t="str">
        <f>VLOOKUP($A666,'dump '!$A:$AF,13,FALSE)</f>
        <v>1211HJ</v>
      </c>
      <c r="I666" s="11" t="str">
        <f>VLOOKUP($A666,'dump '!$A:$AF,14,FALSE)</f>
        <v>Hilversum</v>
      </c>
      <c r="J666" s="9">
        <f>VLOOKUP($A666,'dump '!$A:$AF,15,FALSE)</f>
        <v>5</v>
      </c>
      <c r="K666" s="9" t="str">
        <f>VLOOKUP($A666,'dump '!$A:$AF,3,FALSE)</f>
        <v>OPK</v>
      </c>
      <c r="L666" s="9" t="str">
        <f>VLOOKUP($A666,'dump '!$A:$AF,31,FALSE)</f>
        <v>3-haak</v>
      </c>
      <c r="M666" s="9" t="str">
        <f>VLOOKUP($A666,'containers '!$A:$AA,12,FALSE)</f>
        <v>Ondergronds</v>
      </c>
      <c r="N666" s="9">
        <f>VLOOKUP($A666,'containers '!$A:$AA,14,FALSE)</f>
        <v>80</v>
      </c>
      <c r="O666" s="9">
        <f>VLOOKUP($A666,'containers '!$A:$AA,15,FALSE)</f>
        <v>100</v>
      </c>
      <c r="P666" s="9" t="str">
        <f>VLOOKUP($A666,'containers '!$A:$AA,16,FALSE)</f>
        <v>HMISOL2016</v>
      </c>
    </row>
    <row r="667" spans="1:16" x14ac:dyDescent="0.25">
      <c r="A667" s="9" t="s">
        <v>1148</v>
      </c>
      <c r="B667" s="9" t="str">
        <f>VLOOKUP(A667,'dump '!A:C,1,FALSE)</f>
        <v>PO132</v>
      </c>
      <c r="C667" s="9" t="str">
        <f>VLOOKUP(A667,'dump '!A:AF,2,FALSE)</f>
        <v>1215PL3103</v>
      </c>
      <c r="D667" s="9">
        <f>VLOOKUP($A667,'dump '!$A:$AF,17,FALSE)</f>
        <v>52.209918975830099</v>
      </c>
      <c r="E667" s="9">
        <f>VLOOKUP($A667,'dump '!$A:$AF,18,FALSE)</f>
        <v>5.1520080566406303</v>
      </c>
      <c r="F667" s="9" t="str">
        <f>VLOOKUP(A667,'dump '!$A:$AF,11,FALSE)</f>
        <v>Van Neslaan</v>
      </c>
      <c r="G667" s="9" t="str">
        <f>VLOOKUP($A667,'dump '!$A:$AF,12,FALSE)</f>
        <v>31</v>
      </c>
      <c r="H667" s="9" t="str">
        <f>VLOOKUP($A667,'dump '!$A:$AF,13,FALSE)</f>
        <v>1215PL</v>
      </c>
      <c r="I667" s="11" t="str">
        <f>VLOOKUP($A667,'dump '!$A:$AF,14,FALSE)</f>
        <v>Hilversum</v>
      </c>
      <c r="J667" s="9">
        <f>VLOOKUP($A667,'dump '!$A:$AF,15,FALSE)</f>
        <v>6</v>
      </c>
      <c r="K667" s="9" t="str">
        <f>VLOOKUP($A667,'dump '!$A:$AF,3,FALSE)</f>
        <v>OPK</v>
      </c>
      <c r="L667" s="9" t="str">
        <f>VLOOKUP($A667,'dump '!$A:$AF,31,FALSE)</f>
        <v>3-haak</v>
      </c>
      <c r="M667" s="9" t="str">
        <f>VLOOKUP($A667,'containers '!$A:$AA,12,FALSE)</f>
        <v>Ondergronds</v>
      </c>
      <c r="N667" s="9">
        <f>VLOOKUP($A667,'containers '!$A:$AA,14,FALSE)</f>
        <v>80</v>
      </c>
      <c r="O667" s="9">
        <f>VLOOKUP($A667,'containers '!$A:$AA,15,FALSE)</f>
        <v>100</v>
      </c>
      <c r="P667" s="9" t="str">
        <f>VLOOKUP($A667,'containers '!$A:$AA,16,FALSE)</f>
        <v>HMISOL2020</v>
      </c>
    </row>
    <row r="668" spans="1:16" x14ac:dyDescent="0.25">
      <c r="A668" s="9" t="s">
        <v>1430</v>
      </c>
      <c r="B668" s="9" t="str">
        <f>VLOOKUP(A668,'dump '!A:C,1,FALSE)</f>
        <v>PO133</v>
      </c>
      <c r="C668" s="9" t="str">
        <f>VLOOKUP(A668,'dump '!A:AF,2,FALSE)</f>
        <v>1215LX10903</v>
      </c>
      <c r="D668" s="9">
        <f>VLOOKUP($A668,'dump '!$A:$AF,17,FALSE)</f>
        <v>52.210361480712898</v>
      </c>
      <c r="E668" s="9">
        <f>VLOOKUP($A668,'dump '!$A:$AF,18,FALSE)</f>
        <v>5.1568460464477504</v>
      </c>
      <c r="F668" s="9" t="str">
        <f>VLOOKUP(A668,'dump '!$A:$AF,11,FALSE)</f>
        <v>Admiraal de Ruyterlaan</v>
      </c>
      <c r="G668" s="9" t="str">
        <f>VLOOKUP($A668,'dump '!$A:$AF,12,FALSE)</f>
        <v>109</v>
      </c>
      <c r="H668" s="9" t="str">
        <f>VLOOKUP($A668,'dump '!$A:$AF,13,FALSE)</f>
        <v>1215LX</v>
      </c>
      <c r="I668" s="11" t="str">
        <f>VLOOKUP($A668,'dump '!$A:$AF,14,FALSE)</f>
        <v>Hilversum</v>
      </c>
      <c r="J668" s="9">
        <f>VLOOKUP($A668,'dump '!$A:$AF,15,FALSE)</f>
        <v>6</v>
      </c>
      <c r="K668" s="9" t="str">
        <f>VLOOKUP($A668,'dump '!$A:$AF,3,FALSE)</f>
        <v>OPK</v>
      </c>
      <c r="L668" s="9" t="str">
        <f>VLOOKUP($A668,'dump '!$A:$AF,31,FALSE)</f>
        <v>3-haak</v>
      </c>
      <c r="M668" s="9" t="str">
        <f>VLOOKUP($A668,'containers '!$A:$AA,12,FALSE)</f>
        <v>Ondergronds</v>
      </c>
      <c r="N668" s="9">
        <f>VLOOKUP($A668,'containers '!$A:$AA,14,FALSE)</f>
        <v>80</v>
      </c>
      <c r="O668" s="9">
        <f>VLOOKUP($A668,'containers '!$A:$AA,15,FALSE)</f>
        <v>100</v>
      </c>
      <c r="P668" s="9" t="str">
        <f>VLOOKUP($A668,'containers '!$A:$AA,16,FALSE)</f>
        <v>HMISOL2020</v>
      </c>
    </row>
    <row r="669" spans="1:16" x14ac:dyDescent="0.25">
      <c r="A669" s="9" t="s">
        <v>1408</v>
      </c>
      <c r="B669" s="9" t="str">
        <f>VLOOKUP(A669,'dump '!A:C,1,FALSE)</f>
        <v>PO134</v>
      </c>
      <c r="C669" s="9" t="str">
        <f>VLOOKUP(A669,'dump '!A:AF,2,FALSE)</f>
        <v>1223LE23303</v>
      </c>
      <c r="D669" s="9">
        <f>VLOOKUP($A669,'dump '!$A:$AF,17,FALSE)</f>
        <v>52.222679138183601</v>
      </c>
      <c r="E669" s="9">
        <f>VLOOKUP($A669,'dump '!$A:$AF,18,FALSE)</f>
        <v>5.2073488235473597</v>
      </c>
      <c r="F669" s="9" t="str">
        <f>VLOOKUP(A669,'dump '!$A:$AF,11,FALSE)</f>
        <v>Minckelersstraat</v>
      </c>
      <c r="G669" s="9" t="str">
        <f>VLOOKUP($A669,'dump '!$A:$AF,12,FALSE)</f>
        <v>233</v>
      </c>
      <c r="H669" s="9" t="str">
        <f>VLOOKUP($A669,'dump '!$A:$AF,13,FALSE)</f>
        <v>1223LE</v>
      </c>
      <c r="I669" s="11" t="str">
        <f>VLOOKUP($A669,'dump '!$A:$AF,14,FALSE)</f>
        <v>Hilversum</v>
      </c>
      <c r="J669" s="9">
        <f>VLOOKUP($A669,'dump '!$A:$AF,15,FALSE)</f>
        <v>6</v>
      </c>
      <c r="K669" s="9" t="str">
        <f>VLOOKUP($A669,'dump '!$A:$AF,3,FALSE)</f>
        <v>OPK</v>
      </c>
      <c r="L669" s="9" t="str">
        <f>VLOOKUP($A669,'dump '!$A:$AF,31,FALSE)</f>
        <v>3-haak</v>
      </c>
      <c r="M669" s="9" t="str">
        <f>VLOOKUP($A669,'containers '!$A:$AA,12,FALSE)</f>
        <v>Ondergronds</v>
      </c>
      <c r="N669" s="9">
        <f>VLOOKUP($A669,'containers '!$A:$AA,14,FALSE)</f>
        <v>80</v>
      </c>
      <c r="O669" s="9">
        <f>VLOOKUP($A669,'containers '!$A:$AA,15,FALSE)</f>
        <v>100</v>
      </c>
      <c r="P669" s="9" t="str">
        <f>VLOOKUP($A669,'containers '!$A:$AA,16,FALSE)</f>
        <v>HMISOL2020</v>
      </c>
    </row>
    <row r="670" spans="1:16" x14ac:dyDescent="0.25">
      <c r="A670" s="9" t="s">
        <v>3707</v>
      </c>
      <c r="B670" s="9" t="str">
        <f>VLOOKUP(A670,'dump '!A:C,1,FALSE)</f>
        <v>PO135</v>
      </c>
      <c r="C670" s="9" t="str">
        <f>VLOOKUP(A670,'dump '!A:AF,2,FALSE)</f>
        <v>1276CG1303</v>
      </c>
      <c r="D670" s="9">
        <f>VLOOKUP($A670,'dump '!$A:$AF,17,FALSE)</f>
        <v>52.291896999999999</v>
      </c>
      <c r="E670" s="9">
        <f>VLOOKUP($A670,'dump '!$A:$AF,18,FALSE)</f>
        <v>5.2549200000000003</v>
      </c>
      <c r="F670" s="9" t="str">
        <f>VLOOKUP(A670,'dump '!$A:$AF,11,FALSE)</f>
        <v>Kostmand</v>
      </c>
      <c r="G670" s="9" t="str">
        <f>VLOOKUP($A670,'dump '!$A:$AF,12,FALSE)</f>
        <v>13</v>
      </c>
      <c r="H670" s="9" t="str">
        <f>VLOOKUP($A670,'dump '!$A:$AF,13,FALSE)</f>
        <v>1276CG</v>
      </c>
      <c r="I670" s="11" t="str">
        <f>VLOOKUP($A670,'dump '!$A:$AF,14,FALSE)</f>
        <v>Huizen</v>
      </c>
      <c r="J670" s="9">
        <f>VLOOKUP($A670,'dump '!$A:$AF,15,FALSE)</f>
        <v>5</v>
      </c>
      <c r="K670" s="9" t="str">
        <f>VLOOKUP($A670,'dump '!$A:$AF,3,FALSE)</f>
        <v>OPK</v>
      </c>
      <c r="L670" s="9" t="str">
        <f>VLOOKUP($A670,'dump '!$A:$AF,31,FALSE)</f>
        <v>3-haak</v>
      </c>
      <c r="M670" s="9" t="str">
        <f>VLOOKUP($A670,'containers '!$A:$AA,12,FALSE)</f>
        <v>Ondergronds</v>
      </c>
      <c r="N670" s="9">
        <f>VLOOKUP($A670,'containers '!$A:$AA,14,FALSE)</f>
        <v>80</v>
      </c>
      <c r="O670" s="9">
        <f>VLOOKUP($A670,'containers '!$A:$AA,15,FALSE)</f>
        <v>100</v>
      </c>
      <c r="P670" s="9" t="str">
        <f>VLOOKUP($A670,'containers '!$A:$AA,16,FALSE)</f>
        <v>HMISOL2020</v>
      </c>
    </row>
    <row r="671" spans="1:16" x14ac:dyDescent="0.25">
      <c r="A671" s="9" t="s">
        <v>1278</v>
      </c>
      <c r="B671" s="9" t="str">
        <f>VLOOKUP(A671,'dump '!A:C,1,FALSE)</f>
        <v>PO136</v>
      </c>
      <c r="C671" s="9" t="str">
        <f>VLOOKUP(A671,'dump '!A:AF,2,FALSE)</f>
        <v>1398DL302</v>
      </c>
      <c r="D671" s="9">
        <f>VLOOKUP($A671,'dump '!$A:$AF,17,FALSE)</f>
        <v>52.333463000000002</v>
      </c>
      <c r="E671" s="9">
        <f>VLOOKUP($A671,'dump '!$A:$AF,18,FALSE)</f>
        <v>5.0640590000000003</v>
      </c>
      <c r="F671" s="9" t="str">
        <f>VLOOKUP(A671,'dump '!$A:$AF,11,FALSE)</f>
        <v>Waterlinie</v>
      </c>
      <c r="G671" s="9" t="str">
        <f>VLOOKUP($A671,'dump '!$A:$AF,12,FALSE)</f>
        <v>3</v>
      </c>
      <c r="H671" s="9" t="str">
        <f>VLOOKUP($A671,'dump '!$A:$AF,13,FALSE)</f>
        <v>1398DL</v>
      </c>
      <c r="I671" s="11" t="str">
        <f>VLOOKUP($A671,'dump '!$A:$AF,14,FALSE)</f>
        <v>Muiden</v>
      </c>
      <c r="J671" s="9">
        <f>VLOOKUP($A671,'dump '!$A:$AF,15,FALSE)</f>
        <v>5</v>
      </c>
      <c r="K671" s="9" t="str">
        <f>VLOOKUP($A671,'dump '!$A:$AF,3,FALSE)</f>
        <v>OPK</v>
      </c>
      <c r="L671" s="9" t="str">
        <f>VLOOKUP($A671,'dump '!$A:$AF,31,FALSE)</f>
        <v>3-haak</v>
      </c>
      <c r="M671" s="9" t="str">
        <f>VLOOKUP($A671,'containers '!$A:$AA,12,FALSE)</f>
        <v>Ondergronds</v>
      </c>
      <c r="N671" s="9">
        <f>VLOOKUP($A671,'containers '!$A:$AA,14,FALSE)</f>
        <v>80</v>
      </c>
      <c r="O671" s="9">
        <f>VLOOKUP($A671,'containers '!$A:$AA,15,FALSE)</f>
        <v>100</v>
      </c>
      <c r="P671" s="9" t="str">
        <f>VLOOKUP($A671,'containers '!$A:$AA,16,FALSE)</f>
        <v>HMISOL2020</v>
      </c>
    </row>
    <row r="672" spans="1:16" x14ac:dyDescent="0.25">
      <c r="A672" s="9" t="s">
        <v>1138</v>
      </c>
      <c r="B672" s="9" t="str">
        <f>VLOOKUP(A672,'dump '!A:C,1,FALSE)</f>
        <v>PO137</v>
      </c>
      <c r="C672" s="9" t="str">
        <f>VLOOKUP(A672,'dump '!A:AF,2,FALSE)</f>
        <v>1222CT20004</v>
      </c>
      <c r="D672" s="9">
        <f>VLOOKUP($A672,'dump '!$A:$AF,17,FALSE)</f>
        <v>52.243991851806598</v>
      </c>
      <c r="E672" s="9">
        <f>VLOOKUP($A672,'dump '!$A:$AF,18,FALSE)</f>
        <v>5.1721000671386701</v>
      </c>
      <c r="F672" s="9" t="str">
        <f>VLOOKUP(A672,'dump '!$A:$AF,11,FALSE)</f>
        <v>Verschurestraat</v>
      </c>
      <c r="G672" s="9" t="str">
        <f>VLOOKUP($A672,'dump '!$A:$AF,12,FALSE)</f>
        <v>200</v>
      </c>
      <c r="H672" s="9" t="str">
        <f>VLOOKUP($A672,'dump '!$A:$AF,13,FALSE)</f>
        <v>1222CT</v>
      </c>
      <c r="I672" s="11" t="str">
        <f>VLOOKUP($A672,'dump '!$A:$AF,14,FALSE)</f>
        <v>Hilversum</v>
      </c>
      <c r="J672" s="9">
        <f>VLOOKUP($A672,'dump '!$A:$AF,15,FALSE)</f>
        <v>6</v>
      </c>
      <c r="K672" s="9" t="str">
        <f>VLOOKUP($A672,'dump '!$A:$AF,3,FALSE)</f>
        <v>OPK</v>
      </c>
      <c r="L672" s="9" t="str">
        <f>VLOOKUP($A672,'dump '!$A:$AF,31,FALSE)</f>
        <v>3-haak</v>
      </c>
      <c r="M672" s="9" t="str">
        <f>VLOOKUP($A672,'containers '!$A:$AA,12,FALSE)</f>
        <v>Ondergronds</v>
      </c>
      <c r="N672" s="9">
        <f>VLOOKUP($A672,'containers '!$A:$AA,14,FALSE)</f>
        <v>80</v>
      </c>
      <c r="O672" s="9">
        <f>VLOOKUP($A672,'containers '!$A:$AA,15,FALSE)</f>
        <v>100</v>
      </c>
      <c r="P672" s="9" t="str">
        <f>VLOOKUP($A672,'containers '!$A:$AA,16,FALSE)</f>
        <v>HMISOL2020</v>
      </c>
    </row>
    <row r="673" spans="1:16" x14ac:dyDescent="0.25">
      <c r="A673" s="9" t="s">
        <v>3847</v>
      </c>
      <c r="B673" s="9" t="str">
        <f>VLOOKUP(A673,'dump '!A:C,1,FALSE)</f>
        <v>PO138</v>
      </c>
      <c r="C673" s="9" t="str">
        <f>VLOOKUP(A673,'dump '!A:AF,2,FALSE)</f>
        <v>1216ML102</v>
      </c>
      <c r="D673" s="9">
        <f>VLOOKUP($A673,'dump '!$A:$AF,17,FALSE)</f>
        <v>52.216141540605797</v>
      </c>
      <c r="E673" s="9">
        <f>VLOOKUP($A673,'dump '!$A:$AF,18,FALSE)</f>
        <v>5.1396887283820103</v>
      </c>
      <c r="F673" s="9" t="str">
        <f>VLOOKUP(A673,'dump '!$A:$AF,11,FALSE)</f>
        <v>Ambrosiushof</v>
      </c>
      <c r="G673" s="9" t="str">
        <f>VLOOKUP($A673,'dump '!$A:$AF,12,FALSE)</f>
        <v>1</v>
      </c>
      <c r="H673" s="9" t="str">
        <f>VLOOKUP($A673,'dump '!$A:$AF,13,FALSE)</f>
        <v>1216ML</v>
      </c>
      <c r="I673" s="11" t="str">
        <f>VLOOKUP($A673,'dump '!$A:$AF,14,FALSE)</f>
        <v>Hilversum</v>
      </c>
      <c r="J673" s="9">
        <f>VLOOKUP($A673,'dump '!$A:$AF,15,FALSE)</f>
        <v>5</v>
      </c>
      <c r="K673" s="9" t="str">
        <f>VLOOKUP($A673,'dump '!$A:$AF,3,FALSE)</f>
        <v>OPK</v>
      </c>
      <c r="L673" s="9" t="str">
        <f>VLOOKUP($A673,'dump '!$A:$AF,31,FALSE)</f>
        <v>3-haak</v>
      </c>
      <c r="M673" s="9" t="str">
        <f>VLOOKUP($A673,'containers '!$A:$AA,12,FALSE)</f>
        <v>Ondergronds</v>
      </c>
      <c r="N673" s="9">
        <f>VLOOKUP($A673,'containers '!$A:$AA,14,FALSE)</f>
        <v>80</v>
      </c>
      <c r="O673" s="9">
        <f>VLOOKUP($A673,'containers '!$A:$AA,15,FALSE)</f>
        <v>100</v>
      </c>
      <c r="P673" s="9" t="str">
        <f>VLOOKUP($A673,'containers '!$A:$AA,16,FALSE)</f>
        <v>HMISOL2020</v>
      </c>
    </row>
    <row r="674" spans="1:16" x14ac:dyDescent="0.25">
      <c r="A674" s="9" t="s">
        <v>4443</v>
      </c>
      <c r="B674" s="9" t="str">
        <f>VLOOKUP(A674,'dump '!A:C,1,FALSE)</f>
        <v>PO139</v>
      </c>
      <c r="C674" s="9" t="str">
        <f>VLOOKUP(A674,'dump '!A:AF,2,FALSE)</f>
        <v>1403AP6903</v>
      </c>
      <c r="D674" s="9">
        <f>VLOOKUP($A674,'dump '!$A:$AF,17,FALSE)</f>
        <v>52.273208618164098</v>
      </c>
      <c r="E674" s="9">
        <f>VLOOKUP($A674,'dump '!$A:$AF,18,FALSE)</f>
        <v>5.1912260055542001</v>
      </c>
      <c r="F674" s="9" t="str">
        <f>VLOOKUP(A674,'dump '!$A:$AF,11,FALSE)</f>
        <v>Amersfoortsestraatweg</v>
      </c>
      <c r="G674" s="9" t="str">
        <f>VLOOKUP($A674,'dump '!$A:$AF,12,FALSE)</f>
        <v>69A 1</v>
      </c>
      <c r="H674" s="9" t="str">
        <f>VLOOKUP($A674,'dump '!$A:$AF,13,FALSE)</f>
        <v>1403AP</v>
      </c>
      <c r="I674" s="11" t="str">
        <f>VLOOKUP($A674,'dump '!$A:$AF,14,FALSE)</f>
        <v>Bussum</v>
      </c>
      <c r="J674" s="9">
        <f>VLOOKUP($A674,'dump '!$A:$AF,15,FALSE)</f>
        <v>6</v>
      </c>
      <c r="K674" s="9" t="str">
        <f>VLOOKUP($A674,'dump '!$A:$AF,3,FALSE)</f>
        <v>OPK</v>
      </c>
      <c r="L674" s="9" t="str">
        <f>VLOOKUP($A674,'dump '!$A:$AF,31,FALSE)</f>
        <v>3-haak</v>
      </c>
      <c r="M674" s="9" t="str">
        <f>VLOOKUP($A674,'containers '!$A:$AA,12,FALSE)</f>
        <v>Ondergronds</v>
      </c>
      <c r="N674" s="9">
        <f>VLOOKUP($A674,'containers '!$A:$AA,14,FALSE)</f>
        <v>80</v>
      </c>
      <c r="O674" s="9">
        <f>VLOOKUP($A674,'containers '!$A:$AA,15,FALSE)</f>
        <v>100</v>
      </c>
      <c r="P674" s="9" t="str">
        <f>VLOOKUP($A674,'containers '!$A:$AA,16,FALSE)</f>
        <v>HMISOL2020</v>
      </c>
    </row>
    <row r="675" spans="1:16" x14ac:dyDescent="0.25">
      <c r="A675" s="9" t="s">
        <v>3974</v>
      </c>
      <c r="B675" s="9" t="str">
        <f>VLOOKUP(A675,'dump '!A:C,1,FALSE)</f>
        <v>PO140</v>
      </c>
      <c r="C675" s="9" t="str">
        <f>VLOOKUP(A675,'dump '!A:AF,2,FALSE)</f>
        <v>1222CL1704</v>
      </c>
      <c r="D675" s="9">
        <f>VLOOKUP($A675,'dump '!$A:$AF,17,FALSE)</f>
        <v>52.243911743164098</v>
      </c>
      <c r="E675" s="9">
        <f>VLOOKUP($A675,'dump '!$A:$AF,18,FALSE)</f>
        <v>5.1744728088378897</v>
      </c>
      <c r="F675" s="9" t="str">
        <f>VLOOKUP(A675,'dump '!$A:$AF,11,FALSE)</f>
        <v>Verschurestraat</v>
      </c>
      <c r="G675" s="9" t="str">
        <f>VLOOKUP($A675,'dump '!$A:$AF,12,FALSE)</f>
        <v>17</v>
      </c>
      <c r="H675" s="9" t="str">
        <f>VLOOKUP($A675,'dump '!$A:$AF,13,FALSE)</f>
        <v>1222CL</v>
      </c>
      <c r="I675" s="11" t="str">
        <f>VLOOKUP($A675,'dump '!$A:$AF,14,FALSE)</f>
        <v>Hilversum</v>
      </c>
      <c r="J675" s="9">
        <f>VLOOKUP($A675,'dump '!$A:$AF,15,FALSE)</f>
        <v>6</v>
      </c>
      <c r="K675" s="9" t="str">
        <f>VLOOKUP($A675,'dump '!$A:$AF,3,FALSE)</f>
        <v>OPK</v>
      </c>
      <c r="L675" s="9" t="str">
        <f>VLOOKUP($A675,'dump '!$A:$AF,31,FALSE)</f>
        <v>3-haak</v>
      </c>
      <c r="M675" s="9" t="str">
        <f>VLOOKUP($A675,'containers '!$A:$AA,12,FALSE)</f>
        <v>Ondergronds</v>
      </c>
      <c r="N675" s="9">
        <f>VLOOKUP($A675,'containers '!$A:$AA,14,FALSE)</f>
        <v>80</v>
      </c>
      <c r="O675" s="9">
        <f>VLOOKUP($A675,'containers '!$A:$AA,15,FALSE)</f>
        <v>100</v>
      </c>
      <c r="P675" s="9" t="str">
        <f>VLOOKUP($A675,'containers '!$A:$AA,16,FALSE)</f>
        <v>HMISOL2020</v>
      </c>
    </row>
    <row r="676" spans="1:16" x14ac:dyDescent="0.25">
      <c r="A676" s="9" t="s">
        <v>4056</v>
      </c>
      <c r="B676" s="9" t="str">
        <f>VLOOKUP(A676,'dump '!A:C,1,FALSE)</f>
        <v>PO141</v>
      </c>
      <c r="C676" s="9" t="str">
        <f>VLOOKUP(A676,'dump '!A:AF,2,FALSE)</f>
        <v>1214GR24503</v>
      </c>
      <c r="D676" s="9">
        <f>VLOOKUP($A676,'dump '!$A:$AF,17,FALSE)</f>
        <v>52.215274999999998</v>
      </c>
      <c r="E676" s="9">
        <f>VLOOKUP($A676,'dump '!$A:$AF,18,FALSE)</f>
        <v>5.1714979999999997</v>
      </c>
      <c r="F676" s="9" t="str">
        <f>VLOOKUP(A676,'dump '!$A:$AF,11,FALSE)</f>
        <v>Neuweg</v>
      </c>
      <c r="G676" s="9" t="str">
        <f>VLOOKUP($A676,'dump '!$A:$AF,12,FALSE)</f>
        <v>245</v>
      </c>
      <c r="H676" s="9" t="str">
        <f>VLOOKUP($A676,'dump '!$A:$AF,13,FALSE)</f>
        <v>1214GR</v>
      </c>
      <c r="I676" s="11" t="str">
        <f>VLOOKUP($A676,'dump '!$A:$AF,14,FALSE)</f>
        <v>Hilversum</v>
      </c>
      <c r="J676" s="9">
        <f>VLOOKUP($A676,'dump '!$A:$AF,15,FALSE)</f>
        <v>6</v>
      </c>
      <c r="K676" s="9" t="str">
        <f>VLOOKUP($A676,'dump '!$A:$AF,3,FALSE)</f>
        <v>OPK</v>
      </c>
      <c r="L676" s="9" t="str">
        <f>VLOOKUP($A676,'dump '!$A:$AF,31,FALSE)</f>
        <v>3-haak</v>
      </c>
      <c r="M676" s="9" t="str">
        <f>VLOOKUP($A676,'containers '!$A:$AA,12,FALSE)</f>
        <v>Ondergronds</v>
      </c>
      <c r="N676" s="9">
        <f>VLOOKUP($A676,'containers '!$A:$AA,14,FALSE)</f>
        <v>80</v>
      </c>
      <c r="O676" s="9">
        <f>VLOOKUP($A676,'containers '!$A:$AA,15,FALSE)</f>
        <v>100</v>
      </c>
      <c r="P676" s="9" t="str">
        <f>VLOOKUP($A676,'containers '!$A:$AA,16,FALSE)</f>
        <v>HMISOL2020</v>
      </c>
    </row>
    <row r="677" spans="1:16" x14ac:dyDescent="0.25">
      <c r="A677" s="9" t="s">
        <v>4439</v>
      </c>
      <c r="B677" s="9" t="str">
        <f>VLOOKUP(A677,'dump '!A:C,1,FALSE)</f>
        <v>PO142</v>
      </c>
      <c r="C677" s="9" t="str">
        <f>VLOOKUP(A677,'dump '!A:AF,2,FALSE)</f>
        <v>1231PD2103</v>
      </c>
      <c r="D677" s="9">
        <f>VLOOKUP($A677,'dump '!$A:$AF,17,FALSE)</f>
        <v>52.200482000000001</v>
      </c>
      <c r="E677" s="9">
        <f>VLOOKUP($A677,'dump '!$A:$AF,18,FALSE)</f>
        <v>5.0626389999999999</v>
      </c>
      <c r="F677" s="9" t="str">
        <f>VLOOKUP(A677,'dump '!$A:$AF,11,FALSE)</f>
        <v>Veendijk</v>
      </c>
      <c r="G677" s="9" t="str">
        <f>VLOOKUP($A677,'dump '!$A:$AF,12,FALSE)</f>
        <v>21B</v>
      </c>
      <c r="H677" s="9" t="str">
        <f>VLOOKUP($A677,'dump '!$A:$AF,13,FALSE)</f>
        <v>1231PD</v>
      </c>
      <c r="I677" s="11" t="str">
        <f>VLOOKUP($A677,'dump '!$A:$AF,14,FALSE)</f>
        <v>Loosdrecht</v>
      </c>
      <c r="J677" s="9">
        <f>VLOOKUP($A677,'dump '!$A:$AF,15,FALSE)</f>
        <v>1</v>
      </c>
      <c r="K677" s="9" t="str">
        <f>VLOOKUP($A677,'dump '!$A:$AF,3,FALSE)</f>
        <v>OPK</v>
      </c>
      <c r="L677" s="9" t="str">
        <f>VLOOKUP($A677,'dump '!$A:$AF,31,FALSE)</f>
        <v>3-haak</v>
      </c>
      <c r="M677" s="9" t="str">
        <f>VLOOKUP($A677,'containers '!$A:$AA,12,FALSE)</f>
        <v>Ondergronds</v>
      </c>
      <c r="N677" s="9">
        <f>VLOOKUP($A677,'containers '!$A:$AA,14,FALSE)</f>
        <v>80</v>
      </c>
      <c r="O677" s="9">
        <f>VLOOKUP($A677,'containers '!$A:$AA,15,FALSE)</f>
        <v>100</v>
      </c>
      <c r="P677" s="9" t="str">
        <f>VLOOKUP($A677,'containers '!$A:$AA,16,FALSE)</f>
        <v>HMISOL2020</v>
      </c>
    </row>
    <row r="678" spans="1:16" x14ac:dyDescent="0.25">
      <c r="A678" s="9" t="s">
        <v>4262</v>
      </c>
      <c r="B678" s="9" t="str">
        <f>VLOOKUP(A678,'dump '!A:C,1,FALSE)</f>
        <v>PO143</v>
      </c>
      <c r="C678" s="9" t="str">
        <f>VLOOKUP(A678,'dump '!A:AF,2,FALSE)</f>
        <v>1213AX1203</v>
      </c>
      <c r="D678" s="9">
        <f>VLOOKUP($A678,'dump '!$A:$AF,17,FALSE)</f>
        <v>52.22007</v>
      </c>
      <c r="E678" s="9">
        <f>VLOOKUP($A678,'dump '!$A:$AF,18,FALSE)</f>
        <v>5.1797199999999997</v>
      </c>
      <c r="F678" s="9" t="str">
        <f>VLOOKUP(A678,'dump '!$A:$AF,11,FALSE)</f>
        <v>Koningsstraat</v>
      </c>
      <c r="G678" s="9" t="str">
        <f>VLOOKUP($A678,'dump '!$A:$AF,12,FALSE)</f>
        <v>12</v>
      </c>
      <c r="H678" s="9" t="str">
        <f>VLOOKUP($A678,'dump '!$A:$AF,13,FALSE)</f>
        <v>1213AX</v>
      </c>
      <c r="I678" s="11" t="str">
        <f>VLOOKUP($A678,'dump '!$A:$AF,14,FALSE)</f>
        <v>Hilversum</v>
      </c>
      <c r="J678" s="9">
        <f>VLOOKUP($A678,'dump '!$A:$AF,15,FALSE)</f>
        <v>6</v>
      </c>
      <c r="K678" s="9" t="str">
        <f>VLOOKUP($A678,'dump '!$A:$AF,3,FALSE)</f>
        <v>OPK</v>
      </c>
      <c r="L678" s="9" t="str">
        <f>VLOOKUP($A678,'dump '!$A:$AF,31,FALSE)</f>
        <v>3-haak</v>
      </c>
      <c r="M678" s="9" t="str">
        <f>VLOOKUP($A678,'containers '!$A:$AA,12,FALSE)</f>
        <v>Ondergronds</v>
      </c>
      <c r="N678" s="9">
        <f>VLOOKUP($A678,'containers '!$A:$AA,14,FALSE)</f>
        <v>80</v>
      </c>
      <c r="O678" s="9">
        <f>VLOOKUP($A678,'containers '!$A:$AA,15,FALSE)</f>
        <v>100</v>
      </c>
      <c r="P678" s="9" t="str">
        <f>VLOOKUP($A678,'containers '!$A:$AA,16,FALSE)</f>
        <v>HMISOL2020</v>
      </c>
    </row>
    <row r="679" spans="1:16" x14ac:dyDescent="0.25">
      <c r="A679" s="9" t="s">
        <v>4064</v>
      </c>
      <c r="B679" s="9" t="str">
        <f>VLOOKUP(A679,'dump '!A:C,1,FALSE)</f>
        <v>PO144</v>
      </c>
      <c r="C679" s="9" t="str">
        <f>VLOOKUP(A679,'dump '!A:AF,2,FALSE)</f>
        <v>1251CK1003</v>
      </c>
      <c r="D679" s="9">
        <f>VLOOKUP($A679,'dump '!$A:$AF,17,FALSE)</f>
        <v>52.257877000000001</v>
      </c>
      <c r="E679" s="9">
        <f>VLOOKUP($A679,'dump '!$A:$AF,18,FALSE)</f>
        <v>5.2093619999999996</v>
      </c>
      <c r="F679" s="9" t="str">
        <f>VLOOKUP(A679,'dump '!$A:$AF,11,FALSE)</f>
        <v>Rijksweg West</v>
      </c>
      <c r="G679" s="9" t="str">
        <f>VLOOKUP($A679,'dump '!$A:$AF,12,FALSE)</f>
        <v>10</v>
      </c>
      <c r="H679" s="9" t="str">
        <f>VLOOKUP($A679,'dump '!$A:$AF,13,FALSE)</f>
        <v>1251CK</v>
      </c>
      <c r="I679" s="11" t="str">
        <f>VLOOKUP($A679,'dump '!$A:$AF,14,FALSE)</f>
        <v>Laren</v>
      </c>
      <c r="J679" s="9">
        <f>VLOOKUP($A679,'dump '!$A:$AF,15,FALSE)</f>
        <v>6</v>
      </c>
      <c r="K679" s="9" t="str">
        <f>VLOOKUP($A679,'dump '!$A:$AF,3,FALSE)</f>
        <v>OPK</v>
      </c>
      <c r="L679" s="9" t="str">
        <f>VLOOKUP($A679,'dump '!$A:$AF,31,FALSE)</f>
        <v>3-haak</v>
      </c>
      <c r="M679" s="9" t="str">
        <f>VLOOKUP($A679,'containers '!$A:$AA,12,FALSE)</f>
        <v>Ondergronds</v>
      </c>
      <c r="N679" s="9">
        <f>VLOOKUP($A679,'containers '!$A:$AA,14,FALSE)</f>
        <v>80</v>
      </c>
      <c r="O679" s="9">
        <f>VLOOKUP($A679,'containers '!$A:$AA,15,FALSE)</f>
        <v>100</v>
      </c>
      <c r="P679" s="9" t="str">
        <f>VLOOKUP($A679,'containers '!$A:$AA,16,FALSE)</f>
        <v>HMISOL2021</v>
      </c>
    </row>
    <row r="680" spans="1:16" x14ac:dyDescent="0.25">
      <c r="A680" s="9" t="s">
        <v>4512</v>
      </c>
      <c r="B680" s="9" t="str">
        <f>VLOOKUP(A680,'dump '!A:C,1,FALSE)</f>
        <v>PO145</v>
      </c>
      <c r="C680" s="9" t="str">
        <f>VLOOKUP(A680,'dump '!A:AF,2,FALSE)</f>
        <v>1215RK11403</v>
      </c>
      <c r="D680" s="9">
        <f>VLOOKUP($A680,'dump '!$A:$AF,17,FALSE)</f>
        <v>52.208233</v>
      </c>
      <c r="E680" s="9">
        <f>VLOOKUP($A680,'dump '!$A:$AF,18,FALSE)</f>
        <v>5.1564370000000004</v>
      </c>
      <c r="F680" s="9" t="str">
        <f>VLOOKUP(A680,'dump '!$A:$AF,11,FALSE)</f>
        <v>Kolhornseweg</v>
      </c>
      <c r="G680" s="9" t="str">
        <f>VLOOKUP($A680,'dump '!$A:$AF,12,FALSE)</f>
        <v>114</v>
      </c>
      <c r="H680" s="9" t="str">
        <f>VLOOKUP($A680,'dump '!$A:$AF,13,FALSE)</f>
        <v>1215RK</v>
      </c>
      <c r="I680" s="11" t="str">
        <f>VLOOKUP($A680,'dump '!$A:$AF,14,FALSE)</f>
        <v>Hilversum</v>
      </c>
      <c r="J680" s="9">
        <f>VLOOKUP($A680,'dump '!$A:$AF,15,FALSE)</f>
        <v>6</v>
      </c>
      <c r="K680" s="9" t="str">
        <f>VLOOKUP($A680,'dump '!$A:$AF,3,FALSE)</f>
        <v>OPK</v>
      </c>
      <c r="L680" s="9" t="str">
        <f>VLOOKUP($A680,'dump '!$A:$AF,31,FALSE)</f>
        <v>3-haak</v>
      </c>
      <c r="M680" s="9" t="str">
        <f>VLOOKUP($A680,'containers '!$A:$AA,12,FALSE)</f>
        <v>Ondergronds</v>
      </c>
      <c r="N680" s="9">
        <f>VLOOKUP($A680,'containers '!$A:$AA,14,FALSE)</f>
        <v>80</v>
      </c>
      <c r="O680" s="9">
        <f>VLOOKUP($A680,'containers '!$A:$AA,15,FALSE)</f>
        <v>100</v>
      </c>
      <c r="P680" s="9" t="str">
        <f>VLOOKUP($A680,'containers '!$A:$AA,16,FALSE)</f>
        <v>HMISOL2021</v>
      </c>
    </row>
    <row r="681" spans="1:16" x14ac:dyDescent="0.25">
      <c r="A681" s="9" t="s">
        <v>4002</v>
      </c>
      <c r="B681" s="9" t="str">
        <f>VLOOKUP(A681,'dump '!A:C,1,FALSE)</f>
        <v>PO146</v>
      </c>
      <c r="C681" s="9" t="str">
        <f>VLOOKUP(A681,'dump '!A:AF,2,FALSE)</f>
        <v>1384AW7105</v>
      </c>
      <c r="D681" s="9">
        <f>VLOOKUP($A681,'dump '!$A:$AF,17,FALSE)</f>
        <v>52.319899999999997</v>
      </c>
      <c r="E681" s="9">
        <f>VLOOKUP($A681,'dump '!$A:$AF,18,FALSE)</f>
        <v>5.0319900000000004</v>
      </c>
      <c r="F681" s="9" t="str">
        <f>VLOOKUP(A681,'dump '!$A:$AF,11,FALSE)</f>
        <v>Fort Heemstedestraat</v>
      </c>
      <c r="G681" s="9" t="str">
        <f>VLOOKUP($A681,'dump '!$A:$AF,12,FALSE)</f>
        <v>71</v>
      </c>
      <c r="H681" s="9" t="str">
        <f>VLOOKUP($A681,'dump '!$A:$AF,13,FALSE)</f>
        <v>1384AW</v>
      </c>
      <c r="I681" s="11" t="str">
        <f>VLOOKUP($A681,'dump '!$A:$AF,14,FALSE)</f>
        <v>Weesp</v>
      </c>
      <c r="J681" s="9">
        <f>VLOOKUP($A681,'dump '!$A:$AF,15,FALSE)</f>
        <v>6</v>
      </c>
      <c r="K681" s="9" t="str">
        <f>VLOOKUP($A681,'dump '!$A:$AF,3,FALSE)</f>
        <v>OPK</v>
      </c>
      <c r="L681" s="9" t="str">
        <f>VLOOKUP($A681,'dump '!$A:$AF,31,FALSE)</f>
        <v>3-haak</v>
      </c>
      <c r="M681" s="9" t="str">
        <f>VLOOKUP($A681,'containers '!$A:$AA,12,FALSE)</f>
        <v>Ondergronds</v>
      </c>
      <c r="N681" s="9">
        <f>VLOOKUP($A681,'containers '!$A:$AA,14,FALSE)</f>
        <v>80</v>
      </c>
      <c r="O681" s="9">
        <f>VLOOKUP($A681,'containers '!$A:$AA,15,FALSE)</f>
        <v>100</v>
      </c>
      <c r="P681" s="9" t="str">
        <f>VLOOKUP($A681,'containers '!$A:$AA,16,FALSE)</f>
        <v>HMISOL2021</v>
      </c>
    </row>
    <row r="682" spans="1:16" x14ac:dyDescent="0.25">
      <c r="A682" s="9" t="s">
        <v>4798</v>
      </c>
      <c r="B682" s="9" t="str">
        <f>VLOOKUP(A682,'dump '!A:C,1,FALSE)</f>
        <v>PO147</v>
      </c>
      <c r="C682" s="9" t="str">
        <f>VLOOKUP(A682,'dump '!A:AF,2,FALSE)</f>
        <v>1403TN4803</v>
      </c>
      <c r="D682" s="9">
        <f>VLOOKUP($A682,'dump '!$A:$AF,17,FALSE)</f>
        <v>52.266247999999997</v>
      </c>
      <c r="E682" s="9">
        <f>VLOOKUP($A682,'dump '!$A:$AF,18,FALSE)</f>
        <v>5.1780549999999996</v>
      </c>
      <c r="F682" s="9" t="str">
        <f>VLOOKUP(A682,'dump '!$A:$AF,11,FALSE)</f>
        <v>Karel Doormanlaan</v>
      </c>
      <c r="G682" s="9" t="str">
        <f>VLOOKUP($A682,'dump '!$A:$AF,12,FALSE)</f>
        <v>48A</v>
      </c>
      <c r="H682" s="9" t="str">
        <f>VLOOKUP($A682,'dump '!$A:$AF,13,FALSE)</f>
        <v>1403TN</v>
      </c>
      <c r="I682" s="11" t="str">
        <f>VLOOKUP($A682,'dump '!$A:$AF,14,FALSE)</f>
        <v>Bussum</v>
      </c>
      <c r="J682" s="9">
        <f>VLOOKUP($A682,'dump '!$A:$AF,15,FALSE)</f>
        <v>6</v>
      </c>
      <c r="K682" s="9" t="str">
        <f>VLOOKUP($A682,'dump '!$A:$AF,3,FALSE)</f>
        <v>OPK</v>
      </c>
      <c r="L682" s="9" t="str">
        <f>VLOOKUP($A682,'dump '!$A:$AF,31,FALSE)</f>
        <v>3-haak</v>
      </c>
      <c r="M682" s="9" t="str">
        <f>VLOOKUP($A682,'containers '!$A:$AA,12,FALSE)</f>
        <v>Ondergronds</v>
      </c>
      <c r="N682" s="9">
        <f>VLOOKUP($A682,'containers '!$A:$AA,14,FALSE)</f>
        <v>80</v>
      </c>
      <c r="O682" s="9">
        <f>VLOOKUP($A682,'containers '!$A:$AA,15,FALSE)</f>
        <v>100</v>
      </c>
      <c r="P682" s="9" t="str">
        <f>VLOOKUP($A682,'containers '!$A:$AA,16,FALSE)</f>
        <v>HMISOL2021</v>
      </c>
    </row>
    <row r="683" spans="1:16" x14ac:dyDescent="0.25">
      <c r="A683" s="9" t="s">
        <v>4786</v>
      </c>
      <c r="B683" s="9" t="str">
        <f>VLOOKUP(A683,'dump '!A:C,1,FALSE)</f>
        <v>PO148</v>
      </c>
      <c r="C683" s="9" t="str">
        <f>VLOOKUP(A683,'dump '!A:AF,2,FALSE)</f>
        <v>1403HA8803</v>
      </c>
      <c r="D683" s="9">
        <f>VLOOKUP($A683,'dump '!$A:$AF,17,FALSE)</f>
        <v>52.268045000000001</v>
      </c>
      <c r="E683" s="9">
        <f>VLOOKUP($A683,'dump '!$A:$AF,18,FALSE)</f>
        <v>5.1904789999999998</v>
      </c>
      <c r="F683" s="9" t="str">
        <f>VLOOKUP(A683,'dump '!$A:$AF,11,FALSE)</f>
        <v>Betje Wolfflaan</v>
      </c>
      <c r="G683" s="9" t="str">
        <f>VLOOKUP($A683,'dump '!$A:$AF,12,FALSE)</f>
        <v>88</v>
      </c>
      <c r="H683" s="9" t="str">
        <f>VLOOKUP($A683,'dump '!$A:$AF,13,FALSE)</f>
        <v>1403HA</v>
      </c>
      <c r="I683" s="11" t="str">
        <f>VLOOKUP($A683,'dump '!$A:$AF,14,FALSE)</f>
        <v>Bussum</v>
      </c>
      <c r="J683" s="9">
        <f>VLOOKUP($A683,'dump '!$A:$AF,15,FALSE)</f>
        <v>6</v>
      </c>
      <c r="K683" s="9" t="str">
        <f>VLOOKUP($A683,'dump '!$A:$AF,3,FALSE)</f>
        <v>OPK</v>
      </c>
      <c r="L683" s="9" t="str">
        <f>VLOOKUP($A683,'dump '!$A:$AF,31,FALSE)</f>
        <v>3-haak</v>
      </c>
      <c r="M683" s="9" t="str">
        <f>VLOOKUP($A683,'containers '!$A:$AA,12,FALSE)</f>
        <v>Ondergronds</v>
      </c>
      <c r="N683" s="9">
        <f>VLOOKUP($A683,'containers '!$A:$AA,14,FALSE)</f>
        <v>80</v>
      </c>
      <c r="O683" s="9">
        <f>VLOOKUP($A683,'containers '!$A:$AA,15,FALSE)</f>
        <v>100</v>
      </c>
      <c r="P683" s="9" t="str">
        <f>VLOOKUP($A683,'containers '!$A:$AA,16,FALSE)</f>
        <v>HMISOL2021</v>
      </c>
    </row>
    <row r="684" spans="1:16" x14ac:dyDescent="0.25">
      <c r="A684" s="9" t="s">
        <v>4800</v>
      </c>
      <c r="B684" s="9" t="str">
        <f>VLOOKUP(A684,'dump '!A:C,1,FALSE)</f>
        <v>PO149</v>
      </c>
      <c r="C684" s="9" t="str">
        <f>VLOOKUP(A684,'dump '!A:AF,2,FALSE)</f>
        <v>1403AW27701</v>
      </c>
      <c r="D684" s="9">
        <f>VLOOKUP($A684,'dump '!$A:$AF,17,FALSE)</f>
        <v>52.271354000000002</v>
      </c>
      <c r="E684" s="9">
        <f>VLOOKUP($A684,'dump '!$A:$AF,18,FALSE)</f>
        <v>5.1873990000000001</v>
      </c>
      <c r="F684" s="9" t="str">
        <f>VLOOKUP(A684,'dump '!$A:$AF,11,FALSE)</f>
        <v>Lijsterlaan</v>
      </c>
      <c r="G684" s="9" t="str">
        <f>VLOOKUP($A684,'dump '!$A:$AF,12,FALSE)</f>
        <v>277</v>
      </c>
      <c r="H684" s="9" t="str">
        <f>VLOOKUP($A684,'dump '!$A:$AF,13,FALSE)</f>
        <v>1403AW</v>
      </c>
      <c r="I684" s="11" t="str">
        <f>VLOOKUP($A684,'dump '!$A:$AF,14,FALSE)</f>
        <v>Bussum</v>
      </c>
      <c r="J684" s="9">
        <f>VLOOKUP($A684,'dump '!$A:$AF,15,FALSE)</f>
        <v>6</v>
      </c>
      <c r="K684" s="9" t="str">
        <f>VLOOKUP($A684,'dump '!$A:$AF,3,FALSE)</f>
        <v>OPK</v>
      </c>
      <c r="L684" s="9" t="str">
        <f>VLOOKUP($A684,'dump '!$A:$AF,31,FALSE)</f>
        <v>3-haak</v>
      </c>
      <c r="M684" s="9" t="str">
        <f>VLOOKUP($A684,'containers '!$A:$AA,12,FALSE)</f>
        <v>Ondergronds</v>
      </c>
      <c r="N684" s="9">
        <f>VLOOKUP($A684,'containers '!$A:$AA,14,FALSE)</f>
        <v>80</v>
      </c>
      <c r="O684" s="9">
        <f>VLOOKUP($A684,'containers '!$A:$AA,15,FALSE)</f>
        <v>100</v>
      </c>
      <c r="P684" s="9" t="str">
        <f>VLOOKUP($A684,'containers '!$A:$AA,16,FALSE)</f>
        <v>HMISOL2021</v>
      </c>
    </row>
    <row r="685" spans="1:16" x14ac:dyDescent="0.25">
      <c r="A685" s="9" t="s">
        <v>4843</v>
      </c>
      <c r="B685" s="9" t="str">
        <f>VLOOKUP(A685,'dump '!A:C,1,FALSE)</f>
        <v>PO150</v>
      </c>
      <c r="C685" s="9" t="str">
        <f>VLOOKUP(A685,'dump '!A:AF,2,FALSE)</f>
        <v>1213WZ6303</v>
      </c>
      <c r="D685" s="9">
        <f>VLOOKUP($A685,'dump '!$A:$AF,17,FALSE)</f>
        <v>52.214942000000001</v>
      </c>
      <c r="E685" s="9">
        <f>VLOOKUP($A685,'dump '!$A:$AF,18,FALSE)</f>
        <v>5.2043169999999996</v>
      </c>
      <c r="F685" s="9" t="str">
        <f>VLOOKUP(A685,'dump '!$A:$AF,11,FALSE)</f>
        <v>Struikheidelaan</v>
      </c>
      <c r="G685" s="9" t="str">
        <f>VLOOKUP($A685,'dump '!$A:$AF,12,FALSE)</f>
        <v>63</v>
      </c>
      <c r="H685" s="9" t="str">
        <f>VLOOKUP($A685,'dump '!$A:$AF,13,FALSE)</f>
        <v>1213WZ</v>
      </c>
      <c r="I685" s="11" t="str">
        <f>VLOOKUP($A685,'dump '!$A:$AF,14,FALSE)</f>
        <v>Hilversum</v>
      </c>
      <c r="J685" s="9">
        <f>VLOOKUP($A685,'dump '!$A:$AF,15,FALSE)</f>
        <v>6</v>
      </c>
      <c r="K685" s="9" t="str">
        <f>VLOOKUP($A685,'dump '!$A:$AF,3,FALSE)</f>
        <v>OPK</v>
      </c>
      <c r="L685" s="9" t="str">
        <f>VLOOKUP($A685,'dump '!$A:$AF,31,FALSE)</f>
        <v>3-haak</v>
      </c>
      <c r="M685" s="9" t="str">
        <f>VLOOKUP($A685,'containers '!$A:$AA,12,FALSE)</f>
        <v>Ondergronds</v>
      </c>
      <c r="N685" s="9">
        <f>VLOOKUP($A685,'containers '!$A:$AA,14,FALSE)</f>
        <v>80</v>
      </c>
      <c r="O685" s="9">
        <f>VLOOKUP($A685,'containers '!$A:$AA,15,FALSE)</f>
        <v>100</v>
      </c>
      <c r="P685" s="9" t="str">
        <f>VLOOKUP($A685,'containers '!$A:$AA,16,FALSE)</f>
        <v>HMISOL2021</v>
      </c>
    </row>
    <row r="686" spans="1:16" x14ac:dyDescent="0.25">
      <c r="A686" s="9" t="s">
        <v>1146</v>
      </c>
      <c r="B686" s="9" t="str">
        <f>VLOOKUP(A686,'dump '!A:C,1,FALSE)</f>
        <v>PO151</v>
      </c>
      <c r="C686" s="9" t="str">
        <f>VLOOKUP(A686,'dump '!A:AF,2,FALSE)</f>
        <v>1212BX103</v>
      </c>
      <c r="D686" s="9">
        <f>VLOOKUP($A686,'dump '!$A:$AF,17,FALSE)</f>
        <v>52.219123840332003</v>
      </c>
      <c r="E686" s="9">
        <f>VLOOKUP($A686,'dump '!$A:$AF,18,FALSE)</f>
        <v>5.1942300796508798</v>
      </c>
      <c r="F686" s="9" t="str">
        <f>VLOOKUP(A686,'dump '!$A:$AF,11,FALSE)</f>
        <v>Willem Bontekoestraat</v>
      </c>
      <c r="G686" s="9" t="str">
        <f>VLOOKUP($A686,'dump '!$A:$AF,12,FALSE)</f>
        <v>1</v>
      </c>
      <c r="H686" s="9" t="str">
        <f>VLOOKUP($A686,'dump '!$A:$AF,13,FALSE)</f>
        <v>1212BX</v>
      </c>
      <c r="I686" s="11" t="str">
        <f>VLOOKUP($A686,'dump '!$A:$AF,14,FALSE)</f>
        <v>Hilversum</v>
      </c>
      <c r="J686" s="9">
        <f>VLOOKUP($A686,'dump '!$A:$AF,15,FALSE)</f>
        <v>6</v>
      </c>
      <c r="K686" s="9" t="str">
        <f>VLOOKUP($A686,'dump '!$A:$AF,3,FALSE)</f>
        <v>OPK</v>
      </c>
      <c r="L686" s="9" t="str">
        <f>VLOOKUP($A686,'dump '!$A:$AF,31,FALSE)</f>
        <v>3-haak</v>
      </c>
      <c r="M686" s="9" t="str">
        <f>VLOOKUP($A686,'containers '!$A:$AA,12,FALSE)</f>
        <v>Ondergronds</v>
      </c>
      <c r="N686" s="9">
        <f>VLOOKUP($A686,'containers '!$A:$AA,14,FALSE)</f>
        <v>80</v>
      </c>
      <c r="O686" s="9">
        <f>VLOOKUP($A686,'containers '!$A:$AA,15,FALSE)</f>
        <v>100</v>
      </c>
      <c r="P686" s="9" t="str">
        <f>VLOOKUP($A686,'containers '!$A:$AA,16,FALSE)</f>
        <v>HMISOL2020</v>
      </c>
    </row>
    <row r="687" spans="1:16" x14ac:dyDescent="0.25">
      <c r="A687" s="9" t="s">
        <v>3753</v>
      </c>
      <c r="B687" s="9" t="str">
        <f>VLOOKUP(A687,'dump '!A:C,1,FALSE)</f>
        <v>PO152</v>
      </c>
      <c r="C687" s="9" t="str">
        <f>VLOOKUP(A687,'dump '!A:AF,2,FALSE)</f>
        <v>1406PX8005</v>
      </c>
      <c r="D687" s="9">
        <f>VLOOKUP($A687,'dump '!$A:$AF,17,FALSE)</f>
        <v>52.272491455078097</v>
      </c>
      <c r="E687" s="9">
        <f>VLOOKUP($A687,'dump '!$A:$AF,18,FALSE)</f>
        <v>5.1599869728088397</v>
      </c>
      <c r="F687" s="9" t="str">
        <f>VLOOKUP(A687,'dump '!$A:$AF,11,FALSE)</f>
        <v>Cacaostraat</v>
      </c>
      <c r="G687" s="9" t="str">
        <f>VLOOKUP($A687,'dump '!$A:$AF,12,FALSE)</f>
        <v>80</v>
      </c>
      <c r="H687" s="9" t="str">
        <f>VLOOKUP($A687,'dump '!$A:$AF,13,FALSE)</f>
        <v>1406PX</v>
      </c>
      <c r="I687" s="11" t="str">
        <f>VLOOKUP($A687,'dump '!$A:$AF,14,FALSE)</f>
        <v>Bussum</v>
      </c>
      <c r="J687" s="9">
        <f>VLOOKUP($A687,'dump '!$A:$AF,15,FALSE)</f>
        <v>6</v>
      </c>
      <c r="K687" s="9" t="str">
        <f>VLOOKUP($A687,'dump '!$A:$AF,3,FALSE)</f>
        <v>OPK</v>
      </c>
      <c r="L687" s="9" t="str">
        <f>VLOOKUP($A687,'dump '!$A:$AF,31,FALSE)</f>
        <v>3-haak</v>
      </c>
      <c r="M687" s="9" t="str">
        <f>VLOOKUP($A687,'containers '!$A:$AA,12,FALSE)</f>
        <v>Ondergronds</v>
      </c>
      <c r="N687" s="9">
        <f>VLOOKUP($A687,'containers '!$A:$AA,14,FALSE)</f>
        <v>80</v>
      </c>
      <c r="O687" s="9">
        <f>VLOOKUP($A687,'containers '!$A:$AA,15,FALSE)</f>
        <v>100</v>
      </c>
      <c r="P687" s="9" t="str">
        <f>VLOOKUP($A687,'containers '!$A:$AA,16,FALSE)</f>
        <v>HMISOL2020</v>
      </c>
    </row>
    <row r="688" spans="1:16" x14ac:dyDescent="0.25">
      <c r="A688" s="9" t="s">
        <v>3944</v>
      </c>
      <c r="B688" s="9" t="str">
        <f>VLOOKUP(A688,'dump '!A:C,1,FALSE)</f>
        <v>PO153</v>
      </c>
      <c r="C688" s="9" t="str">
        <f>VLOOKUP(A688,'dump '!A:AF,2,FALSE)</f>
        <v>1215PS3103</v>
      </c>
      <c r="D688" s="9">
        <f>VLOOKUP($A688,'dump '!$A:$AF,17,FALSE)</f>
        <v>52.209940000000003</v>
      </c>
      <c r="E688" s="9">
        <f>VLOOKUP($A688,'dump '!$A:$AF,18,FALSE)</f>
        <v>5.1508500000000002</v>
      </c>
      <c r="F688" s="9" t="str">
        <f>VLOOKUP(A688,'dump '!$A:$AF,11,FALSE)</f>
        <v>Sweerslaan</v>
      </c>
      <c r="G688" s="9" t="str">
        <f>VLOOKUP($A688,'dump '!$A:$AF,12,FALSE)</f>
        <v>31</v>
      </c>
      <c r="H688" s="9" t="str">
        <f>VLOOKUP($A688,'dump '!$A:$AF,13,FALSE)</f>
        <v>1215PS</v>
      </c>
      <c r="I688" s="11" t="str">
        <f>VLOOKUP($A688,'dump '!$A:$AF,14,FALSE)</f>
        <v>Hilversum</v>
      </c>
      <c r="J688" s="9">
        <f>VLOOKUP($A688,'dump '!$A:$AF,15,FALSE)</f>
        <v>5</v>
      </c>
      <c r="K688" s="9" t="str">
        <f>VLOOKUP($A688,'dump '!$A:$AF,3,FALSE)</f>
        <v>OPK</v>
      </c>
      <c r="L688" s="9" t="str">
        <f>VLOOKUP($A688,'dump '!$A:$AF,31,FALSE)</f>
        <v>3-haak</v>
      </c>
      <c r="M688" s="9" t="str">
        <f>VLOOKUP($A688,'containers '!$A:$AA,12,FALSE)</f>
        <v>Ondergronds</v>
      </c>
      <c r="N688" s="9">
        <f>VLOOKUP($A688,'containers '!$A:$AA,14,FALSE)</f>
        <v>80</v>
      </c>
      <c r="O688" s="9">
        <f>VLOOKUP($A688,'containers '!$A:$AA,15,FALSE)</f>
        <v>100</v>
      </c>
      <c r="P688" s="9" t="str">
        <f>VLOOKUP($A688,'containers '!$A:$AA,16,FALSE)</f>
        <v>HMISOL2020</v>
      </c>
    </row>
    <row r="689" spans="1:16" x14ac:dyDescent="0.25">
      <c r="A689" s="9" t="s">
        <v>4572</v>
      </c>
      <c r="B689" s="9" t="str">
        <f>VLOOKUP(A689,'dump '!A:C,1,FALSE)</f>
        <v>PO154</v>
      </c>
      <c r="C689" s="9" t="str">
        <f>VLOOKUP(A689,'dump '!A:AF,2,FALSE)</f>
        <v>1402KL4403</v>
      </c>
      <c r="D689" s="9">
        <f>VLOOKUP($A689,'dump '!$A:$AF,17,FALSE)</f>
        <v>52.267628999999999</v>
      </c>
      <c r="E689" s="9">
        <f>VLOOKUP($A689,'dump '!$A:$AF,18,FALSE)</f>
        <v>5.1655540000000002</v>
      </c>
      <c r="F689" s="9" t="str">
        <f>VLOOKUP(A689,'dump '!$A:$AF,11,FALSE)</f>
        <v>De Dennen</v>
      </c>
      <c r="G689" s="9" t="str">
        <f>VLOOKUP($A689,'dump '!$A:$AF,12,FALSE)</f>
        <v>44</v>
      </c>
      <c r="H689" s="9" t="str">
        <f>VLOOKUP($A689,'dump '!$A:$AF,13,FALSE)</f>
        <v>1402KL</v>
      </c>
      <c r="I689" s="11" t="str">
        <f>VLOOKUP($A689,'dump '!$A:$AF,14,FALSE)</f>
        <v>Bussum</v>
      </c>
      <c r="J689" s="9">
        <f>VLOOKUP($A689,'dump '!$A:$AF,15,FALSE)</f>
        <v>6</v>
      </c>
      <c r="K689" s="9" t="str">
        <f>VLOOKUP($A689,'dump '!$A:$AF,3,FALSE)</f>
        <v>OPK</v>
      </c>
      <c r="L689" s="9" t="str">
        <f>VLOOKUP($A689,'dump '!$A:$AF,31,FALSE)</f>
        <v>3-haak</v>
      </c>
      <c r="M689" s="9" t="str">
        <f>VLOOKUP($A689,'containers '!$A:$AA,12,FALSE)</f>
        <v>Ondergronds</v>
      </c>
      <c r="N689" s="9">
        <f>VLOOKUP($A689,'containers '!$A:$AA,14,FALSE)</f>
        <v>80</v>
      </c>
      <c r="O689" s="9">
        <f>VLOOKUP($A689,'containers '!$A:$AA,15,FALSE)</f>
        <v>100</v>
      </c>
      <c r="P689" s="9" t="str">
        <f>VLOOKUP($A689,'containers '!$A:$AA,16,FALSE)</f>
        <v>HMISOL2021</v>
      </c>
    </row>
    <row r="690" spans="1:16" x14ac:dyDescent="0.25">
      <c r="A690" s="9" t="s">
        <v>3692</v>
      </c>
      <c r="B690" s="9" t="str">
        <f>VLOOKUP(A690,'dump '!A:C,1,FALSE)</f>
        <v>PO155</v>
      </c>
      <c r="C690" s="9" t="str">
        <f>VLOOKUP(A690,'dump '!A:AF,2,FALSE)</f>
        <v>1231PB101</v>
      </c>
      <c r="D690" s="9">
        <f>VLOOKUP($A690,'dump '!$A:$AF,17,FALSE)</f>
        <v>52.207092500000002</v>
      </c>
      <c r="E690" s="9">
        <f>VLOOKUP($A690,'dump '!$A:$AF,18,FALSE)</f>
        <v>5.0679604999999999</v>
      </c>
      <c r="F690" s="9" t="str">
        <f>VLOOKUP(A690,'dump '!$A:$AF,11,FALSE)</f>
        <v>Veendijk</v>
      </c>
      <c r="G690" s="9" t="str">
        <f>VLOOKUP($A690,'dump '!$A:$AF,12,FALSE)</f>
        <v>1A AP02</v>
      </c>
      <c r="H690" s="9" t="str">
        <f>VLOOKUP($A690,'dump '!$A:$AF,13,FALSE)</f>
        <v>1231PB</v>
      </c>
      <c r="I690" s="11" t="str">
        <f>VLOOKUP($A690,'dump '!$A:$AF,14,FALSE)</f>
        <v>Loosdrecht</v>
      </c>
      <c r="J690" s="9">
        <f>VLOOKUP($A690,'dump '!$A:$AF,15,FALSE)</f>
        <v>6</v>
      </c>
      <c r="K690" s="9" t="str">
        <f>VLOOKUP($A690,'dump '!$A:$AF,3,FALSE)</f>
        <v>OPK</v>
      </c>
      <c r="L690" s="9" t="str">
        <f>VLOOKUP($A690,'dump '!$A:$AF,31,FALSE)</f>
        <v>3-haak</v>
      </c>
      <c r="M690" s="9" t="str">
        <f>VLOOKUP($A690,'containers '!$A:$AA,12,FALSE)</f>
        <v>Ondergronds</v>
      </c>
      <c r="N690" s="9">
        <f>VLOOKUP($A690,'containers '!$A:$AA,14,FALSE)</f>
        <v>80</v>
      </c>
      <c r="O690" s="9">
        <f>VLOOKUP($A690,'containers '!$A:$AA,15,FALSE)</f>
        <v>100</v>
      </c>
      <c r="P690" s="9" t="str">
        <f>VLOOKUP($A690,'containers '!$A:$AA,16,FALSE)</f>
        <v>HMISOL2021</v>
      </c>
    </row>
    <row r="691" spans="1:16" x14ac:dyDescent="0.25">
      <c r="A691" s="9" t="s">
        <v>4819</v>
      </c>
      <c r="B691" s="9" t="str">
        <f>VLOOKUP(A691,'dump '!A:C,1,FALSE)</f>
        <v>PO156</v>
      </c>
      <c r="C691" s="9" t="str">
        <f>VLOOKUP(A691,'dump '!A:AF,2,FALSE)</f>
        <v>1262BA1903</v>
      </c>
      <c r="D691" s="9">
        <f>VLOOKUP($A691,'dump '!$A:$AF,17,FALSE)</f>
        <v>52.292727999999997</v>
      </c>
      <c r="E691" s="9">
        <f>VLOOKUP($A691,'dump '!$A:$AF,18,FALSE)</f>
        <v>5.2847010000000001</v>
      </c>
      <c r="F691" s="9" t="str">
        <f>VLOOKUP(A691,'dump '!$A:$AF,11,FALSE)</f>
        <v>Rueterlaan</v>
      </c>
      <c r="G691" s="9" t="str">
        <f>VLOOKUP($A691,'dump '!$A:$AF,12,FALSE)</f>
        <v>19</v>
      </c>
      <c r="H691" s="9" t="str">
        <f>VLOOKUP($A691,'dump '!$A:$AF,13,FALSE)</f>
        <v>1262BA</v>
      </c>
      <c r="I691" s="11" t="str">
        <f>VLOOKUP($A691,'dump '!$A:$AF,14,FALSE)</f>
        <v>Blaricum</v>
      </c>
      <c r="J691" s="9">
        <f>VLOOKUP($A691,'dump '!$A:$AF,15,FALSE)</f>
        <v>6</v>
      </c>
      <c r="K691" s="9" t="str">
        <f>VLOOKUP($A691,'dump '!$A:$AF,3,FALSE)</f>
        <v>OPK</v>
      </c>
      <c r="L691" s="9" t="str">
        <f>VLOOKUP($A691,'dump '!$A:$AF,31,FALSE)</f>
        <v>3-haak</v>
      </c>
      <c r="M691" s="9" t="str">
        <f>VLOOKUP($A691,'containers '!$A:$AA,12,FALSE)</f>
        <v>Ondergronds</v>
      </c>
      <c r="N691" s="9">
        <f>VLOOKUP($A691,'containers '!$A:$AA,14,FALSE)</f>
        <v>80</v>
      </c>
      <c r="O691" s="9">
        <f>VLOOKUP($A691,'containers '!$A:$AA,15,FALSE)</f>
        <v>100</v>
      </c>
      <c r="P691" s="9" t="str">
        <f>VLOOKUP($A691,'containers '!$A:$AA,16,FALSE)</f>
        <v>HMISOL2021</v>
      </c>
    </row>
    <row r="692" spans="1:16" x14ac:dyDescent="0.25">
      <c r="A692" s="9" t="s">
        <v>4777</v>
      </c>
      <c r="B692" s="9" t="str">
        <f>VLOOKUP(A692,'dump '!A:C,1,FALSE)</f>
        <v>PO157</v>
      </c>
      <c r="C692" s="9" t="str">
        <f>VLOOKUP(A692,'dump '!A:AF,2,FALSE)</f>
        <v>1221CD11503</v>
      </c>
      <c r="D692" s="9">
        <f>VLOOKUP($A692,'dump '!$A:$AF,17,FALSE)</f>
        <v>52.231084000000003</v>
      </c>
      <c r="E692" s="9">
        <f>VLOOKUP($A692,'dump '!$A:$AF,18,FALSE)</f>
        <v>5.1896409999999999</v>
      </c>
      <c r="F692" s="9" t="str">
        <f>VLOOKUP(A692,'dump '!$A:$AF,11,FALSE)</f>
        <v>Verbindingslaan</v>
      </c>
      <c r="G692" s="9" t="str">
        <f>VLOOKUP($A692,'dump '!$A:$AF,12,FALSE)</f>
        <v>115</v>
      </c>
      <c r="H692" s="9" t="str">
        <f>VLOOKUP($A692,'dump '!$A:$AF,13,FALSE)</f>
        <v>1221CD</v>
      </c>
      <c r="I692" s="11" t="str">
        <f>VLOOKUP($A692,'dump '!$A:$AF,14,FALSE)</f>
        <v>Hilversum</v>
      </c>
      <c r="J692" s="9">
        <f>VLOOKUP($A692,'dump '!$A:$AF,15,FALSE)</f>
        <v>6</v>
      </c>
      <c r="K692" s="9" t="str">
        <f>VLOOKUP($A692,'dump '!$A:$AF,3,FALSE)</f>
        <v>OPK</v>
      </c>
      <c r="L692" s="9" t="str">
        <f>VLOOKUP($A692,'dump '!$A:$AF,31,FALSE)</f>
        <v>3-haak</v>
      </c>
      <c r="M692" s="9" t="str">
        <f>VLOOKUP($A692,'containers '!$A:$AA,12,FALSE)</f>
        <v>Ondergronds</v>
      </c>
      <c r="N692" s="9">
        <f>VLOOKUP($A692,'containers '!$A:$AA,14,FALSE)</f>
        <v>80</v>
      </c>
      <c r="O692" s="9">
        <f>VLOOKUP($A692,'containers '!$A:$AA,15,FALSE)</f>
        <v>100</v>
      </c>
      <c r="P692" s="9" t="str">
        <f>VLOOKUP($A692,'containers '!$A:$AA,16,FALSE)</f>
        <v>HMISOL2021</v>
      </c>
    </row>
    <row r="693" spans="1:16" x14ac:dyDescent="0.25">
      <c r="A693" s="9" t="s">
        <v>4825</v>
      </c>
      <c r="B693" s="9" t="str">
        <f>VLOOKUP(A693,'dump '!A:C,1,FALSE)</f>
        <v>PO158</v>
      </c>
      <c r="C693" s="9" t="str">
        <f>VLOOKUP(A693,'dump '!A:AF,2,FALSE)</f>
        <v>1221CD203</v>
      </c>
      <c r="D693" s="9">
        <f>VLOOKUP($A693,'dump '!$A:$AF,17,FALSE)</f>
        <v>52.231158000000001</v>
      </c>
      <c r="E693" s="9">
        <f>VLOOKUP($A693,'dump '!$A:$AF,18,FALSE)</f>
        <v>5.1878479999999998</v>
      </c>
      <c r="F693" s="9" t="str">
        <f>VLOOKUP(A693,'dump '!$A:$AF,11,FALSE)</f>
        <v>Verbindingslaan</v>
      </c>
      <c r="G693" s="9" t="str">
        <f>VLOOKUP($A693,'dump '!$A:$AF,12,FALSE)</f>
        <v>2</v>
      </c>
      <c r="H693" s="9" t="str">
        <f>VLOOKUP($A693,'dump '!$A:$AF,13,FALSE)</f>
        <v>1221CD</v>
      </c>
      <c r="I693" s="11" t="str">
        <f>VLOOKUP($A693,'dump '!$A:$AF,14,FALSE)</f>
        <v>Hilversum</v>
      </c>
      <c r="J693" s="9">
        <f>VLOOKUP($A693,'dump '!$A:$AF,15,FALSE)</f>
        <v>6</v>
      </c>
      <c r="K693" s="9" t="str">
        <f>VLOOKUP($A693,'dump '!$A:$AF,3,FALSE)</f>
        <v>OPK</v>
      </c>
      <c r="L693" s="9" t="str">
        <f>VLOOKUP($A693,'dump '!$A:$AF,31,FALSE)</f>
        <v>3-haak</v>
      </c>
      <c r="M693" s="9" t="str">
        <f>VLOOKUP($A693,'containers '!$A:$AA,12,FALSE)</f>
        <v>Ondergronds</v>
      </c>
      <c r="N693" s="9">
        <f>VLOOKUP($A693,'containers '!$A:$AA,14,FALSE)</f>
        <v>80</v>
      </c>
      <c r="O693" s="9">
        <f>VLOOKUP($A693,'containers '!$A:$AA,15,FALSE)</f>
        <v>100</v>
      </c>
      <c r="P693" s="9" t="str">
        <f>VLOOKUP($A693,'containers '!$A:$AA,16,FALSE)</f>
        <v>HMISOL2021</v>
      </c>
    </row>
    <row r="694" spans="1:16" x14ac:dyDescent="0.25">
      <c r="A694" s="9" t="s">
        <v>5997</v>
      </c>
      <c r="B694" s="9" t="str">
        <f>VLOOKUP(A694,'dump '!A:C,1,FALSE)</f>
        <v>PO159</v>
      </c>
      <c r="C694" s="9" t="str">
        <f>VLOOKUP(A694,'dump '!A:AF,2,FALSE)</f>
        <v>1216JJ11401</v>
      </c>
      <c r="D694" s="9">
        <f>VLOOKUP($A694,'dump '!$A:$AF,17,FALSE)</f>
        <v>52.215855298612503</v>
      </c>
      <c r="E694" s="9">
        <f>VLOOKUP($A694,'dump '!$A:$AF,18,FALSE)</f>
        <v>5.1425866037655101</v>
      </c>
      <c r="F694" s="9" t="str">
        <f>VLOOKUP(A694,'dump '!$A:$AF,11,FALSE)</f>
        <v>Kapittelweg</v>
      </c>
      <c r="G694" s="9" t="str">
        <f>VLOOKUP($A694,'dump '!$A:$AF,12,FALSE)</f>
        <v>114</v>
      </c>
      <c r="H694" s="9" t="str">
        <f>VLOOKUP($A694,'dump '!$A:$AF,13,FALSE)</f>
        <v>1216JJ</v>
      </c>
      <c r="I694" s="11" t="str">
        <f>VLOOKUP($A694,'dump '!$A:$AF,14,FALSE)</f>
        <v>Hilversum</v>
      </c>
      <c r="J694" s="9">
        <f>VLOOKUP($A694,'dump '!$A:$AF,15,FALSE)</f>
        <v>5</v>
      </c>
      <c r="K694" s="9" t="str">
        <f>VLOOKUP($A694,'dump '!$A:$AF,3,FALSE)</f>
        <v>OPK</v>
      </c>
      <c r="L694" s="9" t="str">
        <f>VLOOKUP($A694,'dump '!$A:$AF,31,FALSE)</f>
        <v>Pers</v>
      </c>
      <c r="M694" s="9" t="str">
        <f>VLOOKUP($A694,'containers '!$A:$AA,12,FALSE)</f>
        <v>Ondergronds</v>
      </c>
      <c r="N694" s="9">
        <f>VLOOKUP($A694,'containers '!$A:$AA,14,FALSE)</f>
        <v>60</v>
      </c>
      <c r="O694" s="9">
        <f>VLOOKUP($A694,'containers '!$A:$AA,15,FALSE)</f>
        <v>100</v>
      </c>
      <c r="P694" s="9" t="str">
        <f>VLOOKUP($A694,'containers '!$A:$AA,16,FALSE)</f>
        <v>SIDCON_PERS</v>
      </c>
    </row>
    <row r="695" spans="1:16" x14ac:dyDescent="0.25">
      <c r="A695" s="9" t="s">
        <v>3700</v>
      </c>
      <c r="B695" s="9" t="str">
        <f>VLOOKUP(A695,'dump '!A:C,1,FALSE)</f>
        <v>PO160</v>
      </c>
      <c r="C695" s="9" t="str">
        <f>VLOOKUP(A695,'dump '!A:AF,2,FALSE)</f>
        <v>1213LK5701</v>
      </c>
      <c r="D695" s="9">
        <f>VLOOKUP($A695,'dump '!$A:$AF,17,FALSE)</f>
        <v>52.210664999999999</v>
      </c>
      <c r="E695" s="9">
        <f>VLOOKUP($A695,'dump '!$A:$AF,18,FALSE)</f>
        <v>5.1763110000000001</v>
      </c>
      <c r="F695" s="9" t="str">
        <f>VLOOKUP(A695,'dump '!$A:$AF,11,FALSE)</f>
        <v>Charley Tooropstraat</v>
      </c>
      <c r="G695" s="9" t="str">
        <f>VLOOKUP($A695,'dump '!$A:$AF,12,FALSE)</f>
        <v>57</v>
      </c>
      <c r="H695" s="9" t="str">
        <f>VLOOKUP($A695,'dump '!$A:$AF,13,FALSE)</f>
        <v>1213LK</v>
      </c>
      <c r="I695" s="11" t="str">
        <f>VLOOKUP($A695,'dump '!$A:$AF,14,FALSE)</f>
        <v>Hilversum</v>
      </c>
      <c r="J695" s="9">
        <f>VLOOKUP($A695,'dump '!$A:$AF,15,FALSE)</f>
        <v>5</v>
      </c>
      <c r="K695" s="9" t="str">
        <f>VLOOKUP($A695,'dump '!$A:$AF,3,FALSE)</f>
        <v>OPK</v>
      </c>
      <c r="L695" s="9" t="str">
        <f>VLOOKUP($A695,'dump '!$A:$AF,31,FALSE)</f>
        <v>3-haak</v>
      </c>
      <c r="M695" s="9" t="str">
        <f>VLOOKUP($A695,'containers '!$A:$AA,12,FALSE)</f>
        <v>Ondergronds</v>
      </c>
      <c r="N695" s="9">
        <f>VLOOKUP($A695,'containers '!$A:$AA,14,FALSE)</f>
        <v>80</v>
      </c>
      <c r="O695" s="9">
        <f>VLOOKUP($A695,'containers '!$A:$AA,15,FALSE)</f>
        <v>100</v>
      </c>
      <c r="P695" s="9" t="str">
        <f>VLOOKUP($A695,'containers '!$A:$AA,16,FALSE)</f>
        <v>HMISOL2021</v>
      </c>
    </row>
    <row r="696" spans="1:16" x14ac:dyDescent="0.25">
      <c r="A696" s="9" t="s">
        <v>4168</v>
      </c>
      <c r="B696" s="9" t="str">
        <f>VLOOKUP(A696,'dump '!A:C,1,FALSE)</f>
        <v>PO161</v>
      </c>
      <c r="C696" s="9" t="str">
        <f>VLOOKUP(A696,'dump '!A:AF,2,FALSE)</f>
        <v>1382GZ40103</v>
      </c>
      <c r="D696" s="9">
        <f>VLOOKUP($A696,'dump '!$A:$AF,17,FALSE)</f>
        <v>52.315151999999998</v>
      </c>
      <c r="E696" s="9">
        <f>VLOOKUP($A696,'dump '!$A:$AF,18,FALSE)</f>
        <v>5.029318</v>
      </c>
      <c r="F696" s="9" t="str">
        <f>VLOOKUP(A696,'dump '!$A:$AF,11,FALSE)</f>
        <v>Heemraadweg</v>
      </c>
      <c r="G696" s="9" t="str">
        <f>VLOOKUP($A696,'dump '!$A:$AF,12,FALSE)</f>
        <v>401</v>
      </c>
      <c r="H696" s="9" t="str">
        <f>VLOOKUP($A696,'dump '!$A:$AF,13,FALSE)</f>
        <v>1382GZ</v>
      </c>
      <c r="I696" s="11" t="str">
        <f>VLOOKUP($A696,'dump '!$A:$AF,14,FALSE)</f>
        <v>Weesp</v>
      </c>
      <c r="J696" s="9">
        <f>VLOOKUP($A696,'dump '!$A:$AF,15,FALSE)</f>
        <v>6</v>
      </c>
      <c r="K696" s="9" t="str">
        <f>VLOOKUP($A696,'dump '!$A:$AF,3,FALSE)</f>
        <v>OPK</v>
      </c>
      <c r="L696" s="9" t="str">
        <f>VLOOKUP($A696,'dump '!$A:$AF,31,FALSE)</f>
        <v>3-haak</v>
      </c>
      <c r="M696" s="9" t="str">
        <f>VLOOKUP($A696,'containers '!$A:$AA,12,FALSE)</f>
        <v>Ondergronds</v>
      </c>
      <c r="N696" s="9">
        <f>VLOOKUP($A696,'containers '!$A:$AA,14,FALSE)</f>
        <v>80</v>
      </c>
      <c r="O696" s="9">
        <f>VLOOKUP($A696,'containers '!$A:$AA,15,FALSE)</f>
        <v>100</v>
      </c>
      <c r="P696" s="9" t="str">
        <f>VLOOKUP($A696,'containers '!$A:$AA,16,FALSE)</f>
        <v>HMISOL2021</v>
      </c>
    </row>
    <row r="697" spans="1:16" x14ac:dyDescent="0.25">
      <c r="A697" s="9" t="s">
        <v>4069</v>
      </c>
      <c r="B697" s="9" t="str">
        <f>VLOOKUP(A697,'dump '!A:C,1,FALSE)</f>
        <v>PO162</v>
      </c>
      <c r="C697" s="9" t="str">
        <f>VLOOKUP(A697,'dump '!A:AF,2,FALSE)</f>
        <v>1231NP704</v>
      </c>
      <c r="D697" s="9">
        <f>VLOOKUP($A697,'dump '!$A:$AF,17,FALSE)</f>
        <v>52.207050000000002</v>
      </c>
      <c r="E697" s="9">
        <f>VLOOKUP($A697,'dump '!$A:$AF,18,FALSE)</f>
        <v>5.0808489999999997</v>
      </c>
      <c r="F697" s="9" t="str">
        <f>VLOOKUP(A697,'dump '!$A:$AF,11,FALSE)</f>
        <v>Vuntuslaan</v>
      </c>
      <c r="G697" s="9" t="str">
        <f>VLOOKUP($A697,'dump '!$A:$AF,12,FALSE)</f>
        <v>7</v>
      </c>
      <c r="H697" s="9" t="str">
        <f>VLOOKUP($A697,'dump '!$A:$AF,13,FALSE)</f>
        <v>1231NP</v>
      </c>
      <c r="I697" s="11" t="str">
        <f>VLOOKUP($A697,'dump '!$A:$AF,14,FALSE)</f>
        <v>Loosdrecht</v>
      </c>
      <c r="J697" s="9">
        <f>VLOOKUP($A697,'dump '!$A:$AF,15,FALSE)</f>
        <v>6</v>
      </c>
      <c r="K697" s="9" t="str">
        <f>VLOOKUP($A697,'dump '!$A:$AF,3,FALSE)</f>
        <v>OPK</v>
      </c>
      <c r="L697" s="9" t="str">
        <f>VLOOKUP($A697,'dump '!$A:$AF,31,FALSE)</f>
        <v>3-haak</v>
      </c>
      <c r="M697" s="9" t="str">
        <f>VLOOKUP($A697,'containers '!$A:$AA,12,FALSE)</f>
        <v>Ondergronds</v>
      </c>
      <c r="N697" s="9">
        <f>VLOOKUP($A697,'containers '!$A:$AA,14,FALSE)</f>
        <v>80</v>
      </c>
      <c r="O697" s="9">
        <f>VLOOKUP($A697,'containers '!$A:$AA,15,FALSE)</f>
        <v>100</v>
      </c>
      <c r="P697" s="9" t="str">
        <f>VLOOKUP($A697,'containers '!$A:$AA,16,FALSE)</f>
        <v>HMISOL2021</v>
      </c>
    </row>
    <row r="698" spans="1:16" x14ac:dyDescent="0.25">
      <c r="A698" s="9" t="s">
        <v>4811</v>
      </c>
      <c r="B698" s="9" t="str">
        <f>VLOOKUP(A698,'dump '!A:C,1,FALSE)</f>
        <v>PO163</v>
      </c>
      <c r="C698" s="9" t="str">
        <f>VLOOKUP(A698,'dump '!A:AF,2,FALSE)</f>
        <v>1222JZ4403</v>
      </c>
      <c r="D698" s="9">
        <f>VLOOKUP($A698,'dump '!$A:$AF,17,FALSE)</f>
        <v>52.238610000000001</v>
      </c>
      <c r="E698" s="9">
        <f>VLOOKUP($A698,'dump '!$A:$AF,18,FALSE)</f>
        <v>5.1870859999999999</v>
      </c>
      <c r="F698" s="9" t="str">
        <f>VLOOKUP(A698,'dump '!$A:$AF,11,FALSE)</f>
        <v>Berlagelaan</v>
      </c>
      <c r="G698" s="9" t="str">
        <f>VLOOKUP($A698,'dump '!$A:$AF,12,FALSE)</f>
        <v>44</v>
      </c>
      <c r="H698" s="9" t="str">
        <f>VLOOKUP($A698,'dump '!$A:$AF,13,FALSE)</f>
        <v>1222JZ</v>
      </c>
      <c r="I698" s="11" t="str">
        <f>VLOOKUP($A698,'dump '!$A:$AF,14,FALSE)</f>
        <v>Hilversum</v>
      </c>
      <c r="J698" s="9">
        <f>VLOOKUP($A698,'dump '!$A:$AF,15,FALSE)</f>
        <v>6</v>
      </c>
      <c r="K698" s="9" t="str">
        <f>VLOOKUP($A698,'dump '!$A:$AF,3,FALSE)</f>
        <v>OPK</v>
      </c>
      <c r="L698" s="9" t="str">
        <f>VLOOKUP($A698,'dump '!$A:$AF,31,FALSE)</f>
        <v>3-haak</v>
      </c>
      <c r="M698" s="9" t="str">
        <f>VLOOKUP($A698,'containers '!$A:$AA,12,FALSE)</f>
        <v>Ondergronds</v>
      </c>
      <c r="N698" s="9">
        <f>VLOOKUP($A698,'containers '!$A:$AA,14,FALSE)</f>
        <v>80</v>
      </c>
      <c r="O698" s="9">
        <f>VLOOKUP($A698,'containers '!$A:$AA,15,FALSE)</f>
        <v>100</v>
      </c>
      <c r="P698" s="9" t="str">
        <f>VLOOKUP($A698,'containers '!$A:$AA,16,FALSE)</f>
        <v>HMISOL2021</v>
      </c>
    </row>
    <row r="699" spans="1:16" x14ac:dyDescent="0.25">
      <c r="A699" s="9" t="s">
        <v>4746</v>
      </c>
      <c r="B699" s="9" t="str">
        <f>VLOOKUP(A699,'dump '!A:C,1,FALSE)</f>
        <v>PO164</v>
      </c>
      <c r="C699" s="9" t="str">
        <f>VLOOKUP(A699,'dump '!A:AF,2,FALSE)</f>
        <v>1222JZ4404</v>
      </c>
      <c r="D699" s="9">
        <f>VLOOKUP($A699,'dump '!$A:$AF,17,FALSE)</f>
        <v>52.238610000000001</v>
      </c>
      <c r="E699" s="9">
        <f>VLOOKUP($A699,'dump '!$A:$AF,18,FALSE)</f>
        <v>5.1870859999999999</v>
      </c>
      <c r="F699" s="9" t="str">
        <f>VLOOKUP(A699,'dump '!$A:$AF,11,FALSE)</f>
        <v>Berlagelaan</v>
      </c>
      <c r="G699" s="9" t="str">
        <f>VLOOKUP($A699,'dump '!$A:$AF,12,FALSE)</f>
        <v>44</v>
      </c>
      <c r="H699" s="9" t="str">
        <f>VLOOKUP($A699,'dump '!$A:$AF,13,FALSE)</f>
        <v>1222JZ</v>
      </c>
      <c r="I699" s="11" t="str">
        <f>VLOOKUP($A699,'dump '!$A:$AF,14,FALSE)</f>
        <v>Hilversum</v>
      </c>
      <c r="J699" s="9">
        <f>VLOOKUP($A699,'dump '!$A:$AF,15,FALSE)</f>
        <v>6</v>
      </c>
      <c r="K699" s="9" t="str">
        <f>VLOOKUP($A699,'dump '!$A:$AF,3,FALSE)</f>
        <v>OPK</v>
      </c>
      <c r="L699" s="9" t="str">
        <f>VLOOKUP($A699,'dump '!$A:$AF,31,FALSE)</f>
        <v>3-haak</v>
      </c>
      <c r="M699" s="9" t="str">
        <f>VLOOKUP($A699,'containers '!$A:$AA,12,FALSE)</f>
        <v>Ondergronds</v>
      </c>
      <c r="N699" s="9">
        <f>VLOOKUP($A699,'containers '!$A:$AA,14,FALSE)</f>
        <v>80</v>
      </c>
      <c r="O699" s="9">
        <f>VLOOKUP($A699,'containers '!$A:$AA,15,FALSE)</f>
        <v>100</v>
      </c>
      <c r="P699" s="9" t="str">
        <f>VLOOKUP($A699,'containers '!$A:$AA,16,FALSE)</f>
        <v>HMISOL2021</v>
      </c>
    </row>
    <row r="700" spans="1:16" x14ac:dyDescent="0.25">
      <c r="A700" s="9" t="s">
        <v>3763</v>
      </c>
      <c r="B700" s="9" t="str">
        <f>VLOOKUP(A700,'dump '!A:C,1,FALSE)</f>
        <v>PO165</v>
      </c>
      <c r="C700" s="9" t="str">
        <f>VLOOKUP(A700,'dump '!A:AF,2,FALSE)</f>
        <v>1403SL103</v>
      </c>
      <c r="D700" s="9">
        <f>VLOOKUP($A700,'dump '!$A:$AF,17,FALSE)</f>
        <v>52.267699999999998</v>
      </c>
      <c r="E700" s="9">
        <f>VLOOKUP($A700,'dump '!$A:$AF,18,FALSE)</f>
        <v>5.1742319999999999</v>
      </c>
      <c r="F700" s="9" t="str">
        <f>VLOOKUP(A700,'dump '!$A:$AF,11,FALSE)</f>
        <v>T.B. Huurmanlaan</v>
      </c>
      <c r="G700" s="9" t="str">
        <f>VLOOKUP($A700,'dump '!$A:$AF,12,FALSE)</f>
        <v>1A</v>
      </c>
      <c r="H700" s="9" t="str">
        <f>VLOOKUP($A700,'dump '!$A:$AF,13,FALSE)</f>
        <v>1403SL</v>
      </c>
      <c r="I700" s="11" t="str">
        <f>VLOOKUP($A700,'dump '!$A:$AF,14,FALSE)</f>
        <v>Bussum</v>
      </c>
      <c r="J700" s="9">
        <f>VLOOKUP($A700,'dump '!$A:$AF,15,FALSE)</f>
        <v>6</v>
      </c>
      <c r="K700" s="9" t="str">
        <f>VLOOKUP($A700,'dump '!$A:$AF,3,FALSE)</f>
        <v>OPK</v>
      </c>
      <c r="L700" s="9" t="str">
        <f>VLOOKUP($A700,'dump '!$A:$AF,31,FALSE)</f>
        <v>3-haak</v>
      </c>
      <c r="M700" s="9" t="str">
        <f>VLOOKUP($A700,'containers '!$A:$AA,12,FALSE)</f>
        <v>Ondergronds</v>
      </c>
      <c r="N700" s="9">
        <f>VLOOKUP($A700,'containers '!$A:$AA,14,FALSE)</f>
        <v>80</v>
      </c>
      <c r="O700" s="9">
        <f>VLOOKUP($A700,'containers '!$A:$AA,15,FALSE)</f>
        <v>100</v>
      </c>
      <c r="P700" s="9" t="str">
        <f>VLOOKUP($A700,'containers '!$A:$AA,16,FALSE)</f>
        <v>HMISOL2021</v>
      </c>
    </row>
    <row r="701" spans="1:16" x14ac:dyDescent="0.25">
      <c r="A701" s="9" t="s">
        <v>4829</v>
      </c>
      <c r="B701" s="9" t="str">
        <f>VLOOKUP(A701,'dump '!A:C,1,FALSE)</f>
        <v>PO166</v>
      </c>
      <c r="C701" s="9" t="str">
        <f>VLOOKUP(A701,'dump '!A:AF,2,FALSE)</f>
        <v>1231VZ103</v>
      </c>
      <c r="D701" s="9">
        <f>VLOOKUP($A701,'dump '!$A:$AF,17,FALSE)</f>
        <v>52.19849</v>
      </c>
      <c r="E701" s="9">
        <f>VLOOKUP($A701,'dump '!$A:$AF,18,FALSE)</f>
        <v>5.1375209999999996</v>
      </c>
      <c r="F701" s="9" t="str">
        <f>VLOOKUP(A701,'dump '!$A:$AF,11,FALSE)</f>
        <v>Godelindehof</v>
      </c>
      <c r="G701" s="9" t="str">
        <f>VLOOKUP($A701,'dump '!$A:$AF,12,FALSE)</f>
        <v>1</v>
      </c>
      <c r="H701" s="9" t="str">
        <f>VLOOKUP($A701,'dump '!$A:$AF,13,FALSE)</f>
        <v>1231VZ</v>
      </c>
      <c r="I701" s="11" t="str">
        <f>VLOOKUP($A701,'dump '!$A:$AF,14,FALSE)</f>
        <v>Loosdrecht</v>
      </c>
      <c r="J701" s="9">
        <f>VLOOKUP($A701,'dump '!$A:$AF,15,FALSE)</f>
        <v>6</v>
      </c>
      <c r="K701" s="9" t="str">
        <f>VLOOKUP($A701,'dump '!$A:$AF,3,FALSE)</f>
        <v>OPK</v>
      </c>
      <c r="L701" s="9" t="str">
        <f>VLOOKUP($A701,'dump '!$A:$AF,31,FALSE)</f>
        <v>3-haak</v>
      </c>
      <c r="M701" s="9" t="str">
        <f>VLOOKUP($A701,'containers '!$A:$AA,12,FALSE)</f>
        <v>Ondergronds</v>
      </c>
      <c r="N701" s="9">
        <f>VLOOKUP($A701,'containers '!$A:$AA,14,FALSE)</f>
        <v>80</v>
      </c>
      <c r="O701" s="9">
        <f>VLOOKUP($A701,'containers '!$A:$AA,15,FALSE)</f>
        <v>100</v>
      </c>
      <c r="P701" s="9" t="str">
        <f>VLOOKUP($A701,'containers '!$A:$AA,16,FALSE)</f>
        <v>HMISOL2021</v>
      </c>
    </row>
    <row r="702" spans="1:16" x14ac:dyDescent="0.25">
      <c r="A702" s="9" t="s">
        <v>5929</v>
      </c>
      <c r="B702" s="9" t="str">
        <f>VLOOKUP(A702,'dump '!A:C,1,FALSE)</f>
        <v>PO167</v>
      </c>
      <c r="C702" s="9" t="str">
        <f>VLOOKUP(A702,'dump '!A:AF,2,FALSE)</f>
        <v>1406SH603</v>
      </c>
      <c r="D702" s="9">
        <f>VLOOKUP($A702,'dump '!$A:$AF,17,FALSE)</f>
        <v>52.273097</v>
      </c>
      <c r="E702" s="9">
        <f>VLOOKUP($A702,'dump '!$A:$AF,18,FALSE)</f>
        <v>5.158989</v>
      </c>
      <c r="F702" s="9" t="str">
        <f>VLOOKUP(A702,'dump '!$A:$AF,11,FALSE)</f>
        <v>Nieuwe Spiegelstraat</v>
      </c>
      <c r="G702" s="9" t="str">
        <f>VLOOKUP($A702,'dump '!$A:$AF,12,FALSE)</f>
        <v>6A</v>
      </c>
      <c r="H702" s="9" t="str">
        <f>VLOOKUP($A702,'dump '!$A:$AF,13,FALSE)</f>
        <v>1406SH</v>
      </c>
      <c r="I702" s="11" t="str">
        <f>VLOOKUP($A702,'dump '!$A:$AF,14,FALSE)</f>
        <v>Bussum</v>
      </c>
      <c r="J702" s="9">
        <f>VLOOKUP($A702,'dump '!$A:$AF,15,FALSE)</f>
        <v>6</v>
      </c>
      <c r="K702" s="9" t="str">
        <f>VLOOKUP($A702,'dump '!$A:$AF,3,FALSE)</f>
        <v>OPK</v>
      </c>
      <c r="L702" s="9" t="str">
        <f>VLOOKUP($A702,'dump '!$A:$AF,31,FALSE)</f>
        <v>3-haak</v>
      </c>
      <c r="M702" s="9" t="str">
        <f>VLOOKUP($A702,'containers '!$A:$AA,12,FALSE)</f>
        <v>Ondergronds</v>
      </c>
      <c r="N702" s="9">
        <f>VLOOKUP($A702,'containers '!$A:$AA,14,FALSE)</f>
        <v>80</v>
      </c>
      <c r="O702" s="9">
        <f>VLOOKUP($A702,'containers '!$A:$AA,15,FALSE)</f>
        <v>100</v>
      </c>
      <c r="P702" s="9" t="str">
        <f>VLOOKUP($A702,'containers '!$A:$AA,16,FALSE)</f>
        <v>HMISOL2021</v>
      </c>
    </row>
    <row r="703" spans="1:16" x14ac:dyDescent="0.25">
      <c r="A703" s="9" t="s">
        <v>4775</v>
      </c>
      <c r="B703" s="9" t="str">
        <f>VLOOKUP(A703,'dump '!A:C,1,FALSE)</f>
        <v>PO168</v>
      </c>
      <c r="C703" s="9" t="str">
        <f>VLOOKUP(A703,'dump '!A:AF,2,FALSE)</f>
        <v>1384AW1503</v>
      </c>
      <c r="D703" s="9">
        <f>VLOOKUP($A703,'dump '!$A:$AF,17,FALSE)</f>
        <v>52.318882000000002</v>
      </c>
      <c r="E703" s="9">
        <f>VLOOKUP($A703,'dump '!$A:$AF,18,FALSE)</f>
        <v>5.0329259999999998</v>
      </c>
      <c r="F703" s="9" t="str">
        <f>VLOOKUP(A703,'dump '!$A:$AF,11,FALSE)</f>
        <v>Fort Heemstedestraat</v>
      </c>
      <c r="G703" s="9" t="str">
        <f>VLOOKUP($A703,'dump '!$A:$AF,12,FALSE)</f>
        <v>15</v>
      </c>
      <c r="H703" s="9" t="str">
        <f>VLOOKUP($A703,'dump '!$A:$AF,13,FALSE)</f>
        <v>1384AW</v>
      </c>
      <c r="I703" s="11" t="str">
        <f>VLOOKUP($A703,'dump '!$A:$AF,14,FALSE)</f>
        <v>Weesp</v>
      </c>
      <c r="J703" s="9">
        <f>VLOOKUP($A703,'dump '!$A:$AF,15,FALSE)</f>
        <v>6</v>
      </c>
      <c r="K703" s="9" t="str">
        <f>VLOOKUP($A703,'dump '!$A:$AF,3,FALSE)</f>
        <v>OPK</v>
      </c>
      <c r="L703" s="9" t="str">
        <f>VLOOKUP($A703,'dump '!$A:$AF,31,FALSE)</f>
        <v>3-haak</v>
      </c>
      <c r="M703" s="9" t="str">
        <f>VLOOKUP($A703,'containers '!$A:$AA,12,FALSE)</f>
        <v>Ondergronds</v>
      </c>
      <c r="N703" s="9">
        <f>VLOOKUP($A703,'containers '!$A:$AA,14,FALSE)</f>
        <v>80</v>
      </c>
      <c r="O703" s="9">
        <f>VLOOKUP($A703,'containers '!$A:$AA,15,FALSE)</f>
        <v>100</v>
      </c>
      <c r="P703" s="9" t="str">
        <f>VLOOKUP($A703,'containers '!$A:$AA,16,FALSE)</f>
        <v>HMISOL2021</v>
      </c>
    </row>
    <row r="704" spans="1:16" x14ac:dyDescent="0.25">
      <c r="A704" s="9" t="s">
        <v>3566</v>
      </c>
      <c r="B704" s="9" t="str">
        <f>VLOOKUP(A704,'dump '!A:C,1,FALSE)</f>
        <v>PO169</v>
      </c>
      <c r="C704" s="9" t="str">
        <f>VLOOKUP(A704,'dump '!A:AF,2,FALSE)</f>
        <v>1403NE6102</v>
      </c>
      <c r="D704" s="9">
        <f>VLOOKUP($A704,'dump '!$A:$AF,17,FALSE)</f>
        <v>52.265912999999998</v>
      </c>
      <c r="E704" s="9">
        <f>VLOOKUP($A704,'dump '!$A:$AF,18,FALSE)</f>
        <v>5.1676460000000004</v>
      </c>
      <c r="F704" s="9" t="str">
        <f>VLOOKUP(A704,'dump '!$A:$AF,11,FALSE)</f>
        <v>Lange Heul</v>
      </c>
      <c r="G704" s="9" t="str">
        <f>VLOOKUP($A704,'dump '!$A:$AF,12,FALSE)</f>
        <v>61</v>
      </c>
      <c r="H704" s="9" t="str">
        <f>VLOOKUP($A704,'dump '!$A:$AF,13,FALSE)</f>
        <v>1403NE</v>
      </c>
      <c r="I704" s="11" t="str">
        <f>VLOOKUP($A704,'dump '!$A:$AF,14,FALSE)</f>
        <v>Bussum</v>
      </c>
      <c r="J704" s="9">
        <f>VLOOKUP($A704,'dump '!$A:$AF,15,FALSE)</f>
        <v>5</v>
      </c>
      <c r="K704" s="9" t="str">
        <f>VLOOKUP($A704,'dump '!$A:$AF,3,FALSE)</f>
        <v>OPK</v>
      </c>
      <c r="L704" s="9" t="str">
        <f>VLOOKUP($A704,'dump '!$A:$AF,31,FALSE)</f>
        <v>3-haak</v>
      </c>
      <c r="M704" s="9" t="str">
        <f>VLOOKUP($A704,'containers '!$A:$AA,12,FALSE)</f>
        <v>Ondergronds</v>
      </c>
      <c r="N704" s="9">
        <f>VLOOKUP($A704,'containers '!$A:$AA,14,FALSE)</f>
        <v>80</v>
      </c>
      <c r="O704" s="9">
        <f>VLOOKUP($A704,'containers '!$A:$AA,15,FALSE)</f>
        <v>100</v>
      </c>
      <c r="P704" s="9" t="str">
        <f>VLOOKUP($A704,'containers '!$A:$AA,16,FALSE)</f>
        <v>HMISOL2021</v>
      </c>
    </row>
    <row r="705" spans="1:16" x14ac:dyDescent="0.25">
      <c r="A705" s="9" t="s">
        <v>4943</v>
      </c>
      <c r="B705" s="9" t="str">
        <f>VLOOKUP(A705,'dump '!A:C,1,FALSE)</f>
        <v>PO170</v>
      </c>
      <c r="C705" s="9" t="str">
        <f>VLOOKUP(A705,'dump '!A:AF,2,FALSE)</f>
        <v>1411HG9003</v>
      </c>
      <c r="D705" s="9">
        <f>VLOOKUP($A705,'dump '!$A:$AF,17,FALSE)</f>
        <v>52.288812999999998</v>
      </c>
      <c r="E705" s="9">
        <f>VLOOKUP($A705,'dump '!$A:$AF,18,FALSE)</f>
        <v>5.1740539999999999</v>
      </c>
      <c r="F705" s="9" t="str">
        <f>VLOOKUP(A705,'dump '!$A:$AF,11,FALSE)</f>
        <v>Amersfoortsestraatweg</v>
      </c>
      <c r="G705" s="9" t="str">
        <f>VLOOKUP($A705,'dump '!$A:$AF,12,FALSE)</f>
        <v>90</v>
      </c>
      <c r="H705" s="9" t="str">
        <f>VLOOKUP($A705,'dump '!$A:$AF,13,FALSE)</f>
        <v>1411HG</v>
      </c>
      <c r="I705" s="11" t="str">
        <f>VLOOKUP($A705,'dump '!$A:$AF,14,FALSE)</f>
        <v>Naarden</v>
      </c>
      <c r="J705" s="9">
        <f>VLOOKUP($A705,'dump '!$A:$AF,15,FALSE)</f>
        <v>6</v>
      </c>
      <c r="K705" s="9" t="str">
        <f>VLOOKUP($A705,'dump '!$A:$AF,3,FALSE)</f>
        <v>OPK</v>
      </c>
      <c r="L705" s="9" t="str">
        <f>VLOOKUP($A705,'dump '!$A:$AF,31,FALSE)</f>
        <v>3-haak</v>
      </c>
      <c r="M705" s="9" t="str">
        <f>VLOOKUP($A705,'containers '!$A:$AA,12,FALSE)</f>
        <v>Ondergronds</v>
      </c>
      <c r="N705" s="9">
        <f>VLOOKUP($A705,'containers '!$A:$AA,14,FALSE)</f>
        <v>80</v>
      </c>
      <c r="O705" s="9">
        <f>VLOOKUP($A705,'containers '!$A:$AA,15,FALSE)</f>
        <v>100</v>
      </c>
      <c r="P705" s="9" t="str">
        <f>VLOOKUP($A705,'containers '!$A:$AA,16,FALSE)</f>
        <v>HMISOL2021</v>
      </c>
    </row>
    <row r="706" spans="1:16" x14ac:dyDescent="0.25">
      <c r="A706" s="9" t="s">
        <v>1622</v>
      </c>
      <c r="B706" s="9" t="str">
        <f>VLOOKUP(A706,'dump '!A:C,1,FALSE)</f>
        <v>PO171</v>
      </c>
      <c r="C706" s="9" t="str">
        <f>VLOOKUP(A706,'dump '!A:AF,2,FALSE)</f>
        <v>1381DE3503</v>
      </c>
      <c r="D706" s="9">
        <f>VLOOKUP($A706,'dump '!$A:$AF,17,FALSE)</f>
        <v>52.304306030273402</v>
      </c>
      <c r="E706" s="9">
        <f>VLOOKUP($A706,'dump '!$A:$AF,18,FALSE)</f>
        <v>5.0390129089355504</v>
      </c>
      <c r="F706" s="9" t="str">
        <f>VLOOKUP(A706,'dump '!$A:$AF,11,FALSE)</f>
        <v>Hugo de Grootlaan</v>
      </c>
      <c r="G706" s="9" t="str">
        <f>VLOOKUP($A706,'dump '!$A:$AF,12,FALSE)</f>
        <v>35</v>
      </c>
      <c r="H706" s="9" t="str">
        <f>VLOOKUP($A706,'dump '!$A:$AF,13,FALSE)</f>
        <v>1381DE</v>
      </c>
      <c r="I706" s="11" t="str">
        <f>VLOOKUP($A706,'dump '!$A:$AF,14,FALSE)</f>
        <v>Weesp</v>
      </c>
      <c r="J706" s="9">
        <f>VLOOKUP($A706,'dump '!$A:$AF,15,FALSE)</f>
        <v>6</v>
      </c>
      <c r="K706" s="9" t="str">
        <f>VLOOKUP($A706,'dump '!$A:$AF,3,FALSE)</f>
        <v>OPK</v>
      </c>
      <c r="L706" s="9" t="str">
        <f>VLOOKUP($A706,'dump '!$A:$AF,31,FALSE)</f>
        <v>3-haak</v>
      </c>
      <c r="M706" s="9" t="str">
        <f>VLOOKUP($A706,'containers '!$A:$AA,12,FALSE)</f>
        <v>Ondergronds</v>
      </c>
      <c r="N706" s="9">
        <f>VLOOKUP($A706,'containers '!$A:$AA,14,FALSE)</f>
        <v>80</v>
      </c>
      <c r="O706" s="9">
        <f>VLOOKUP($A706,'containers '!$A:$AA,15,FALSE)</f>
        <v>100</v>
      </c>
      <c r="P706" s="9" t="str">
        <f>VLOOKUP($A706,'containers '!$A:$AA,16,FALSE)</f>
        <v>HMISOL2022</v>
      </c>
    </row>
    <row r="707" spans="1:16" x14ac:dyDescent="0.25">
      <c r="A707" s="9" t="s">
        <v>3758</v>
      </c>
      <c r="B707" s="9" t="str">
        <f>VLOOKUP(A707,'dump '!A:C,1,FALSE)</f>
        <v>PO172</v>
      </c>
      <c r="C707" s="9" t="str">
        <f>VLOOKUP(A707,'dump '!A:AF,2,FALSE)</f>
        <v>1215NT20204</v>
      </c>
      <c r="D707" s="9">
        <f>VLOOKUP($A707,'dump '!$A:$AF,17,FALSE)</f>
        <v>52.211928999999998</v>
      </c>
      <c r="E707" s="9">
        <f>VLOOKUP($A707,'dump '!$A:$AF,18,FALSE)</f>
        <v>5.1555410000000004</v>
      </c>
      <c r="F707" s="9" t="str">
        <f>VLOOKUP(A707,'dump '!$A:$AF,11,FALSE)</f>
        <v>Karel Doormanlaan</v>
      </c>
      <c r="G707" s="9" t="str">
        <f>VLOOKUP($A707,'dump '!$A:$AF,12,FALSE)</f>
        <v>202</v>
      </c>
      <c r="H707" s="9" t="str">
        <f>VLOOKUP($A707,'dump '!$A:$AF,13,FALSE)</f>
        <v>1215NT</v>
      </c>
      <c r="I707" s="11" t="str">
        <f>VLOOKUP($A707,'dump '!$A:$AF,14,FALSE)</f>
        <v>Hilversum</v>
      </c>
      <c r="J707" s="9">
        <f>VLOOKUP($A707,'dump '!$A:$AF,15,FALSE)</f>
        <v>6</v>
      </c>
      <c r="K707" s="9" t="str">
        <f>VLOOKUP($A707,'dump '!$A:$AF,3,FALSE)</f>
        <v>OPK</v>
      </c>
      <c r="L707" s="9" t="str">
        <f>VLOOKUP($A707,'dump '!$A:$AF,31,FALSE)</f>
        <v>3-haak</v>
      </c>
      <c r="M707" s="9" t="str">
        <f>VLOOKUP($A707,'containers '!$A:$AA,12,FALSE)</f>
        <v>Ondergronds</v>
      </c>
      <c r="N707" s="9">
        <f>VLOOKUP($A707,'containers '!$A:$AA,14,FALSE)</f>
        <v>80</v>
      </c>
      <c r="O707" s="9">
        <f>VLOOKUP($A707,'containers '!$A:$AA,15,FALSE)</f>
        <v>100</v>
      </c>
      <c r="P707" s="9" t="str">
        <f>VLOOKUP($A707,'containers '!$A:$AA,16,FALSE)</f>
        <v>HMISOL2021</v>
      </c>
    </row>
    <row r="708" spans="1:16" x14ac:dyDescent="0.25">
      <c r="A708" s="9" t="s">
        <v>4821</v>
      </c>
      <c r="B708" s="9" t="str">
        <f>VLOOKUP(A708,'dump '!A:C,1,FALSE)</f>
        <v>PO173</v>
      </c>
      <c r="C708" s="9" t="str">
        <f>VLOOKUP(A708,'dump '!A:AF,2,FALSE)</f>
        <v>1261LN1804</v>
      </c>
      <c r="D708" s="9">
        <f>VLOOKUP($A708,'dump '!$A:$AF,17,FALSE)</f>
        <v>52.286608000000001</v>
      </c>
      <c r="E708" s="9">
        <f>VLOOKUP($A708,'dump '!$A:$AF,18,FALSE)</f>
        <v>5.2648599999999997</v>
      </c>
      <c r="F708" s="9" t="str">
        <f>VLOOKUP(A708,'dump '!$A:$AF,11,FALSE)</f>
        <v>Karrekamer</v>
      </c>
      <c r="G708" s="9" t="str">
        <f>VLOOKUP($A708,'dump '!$A:$AF,12,FALSE)</f>
        <v>18</v>
      </c>
      <c r="H708" s="9" t="str">
        <f>VLOOKUP($A708,'dump '!$A:$AF,13,FALSE)</f>
        <v>1261LN</v>
      </c>
      <c r="I708" s="11" t="str">
        <f>VLOOKUP($A708,'dump '!$A:$AF,14,FALSE)</f>
        <v>Blaricum</v>
      </c>
      <c r="J708" s="9">
        <f>VLOOKUP($A708,'dump '!$A:$AF,15,FALSE)</f>
        <v>6</v>
      </c>
      <c r="K708" s="9" t="str">
        <f>VLOOKUP($A708,'dump '!$A:$AF,3,FALSE)</f>
        <v>OPK</v>
      </c>
      <c r="L708" s="9" t="str">
        <f>VLOOKUP($A708,'dump '!$A:$AF,31,FALSE)</f>
        <v>3-haak</v>
      </c>
      <c r="M708" s="9" t="str">
        <f>VLOOKUP($A708,'containers '!$A:$AA,12,FALSE)</f>
        <v>Ondergronds</v>
      </c>
      <c r="N708" s="9">
        <f>VLOOKUP($A708,'containers '!$A:$AA,14,FALSE)</f>
        <v>80</v>
      </c>
      <c r="O708" s="9">
        <f>VLOOKUP($A708,'containers '!$A:$AA,15,FALSE)</f>
        <v>100</v>
      </c>
      <c r="P708" s="9" t="str">
        <f>VLOOKUP($A708,'containers '!$A:$AA,16,FALSE)</f>
        <v>HMISOL2022</v>
      </c>
    </row>
    <row r="709" spans="1:16" x14ac:dyDescent="0.25">
      <c r="A709" s="9" t="s">
        <v>4628</v>
      </c>
      <c r="B709" s="9" t="str">
        <f>VLOOKUP(A709,'dump '!A:C,1,FALSE)</f>
        <v>PO174</v>
      </c>
      <c r="C709" s="9" t="str">
        <f>VLOOKUP(A709,'dump '!A:AF,2,FALSE)</f>
        <v>1398DR103</v>
      </c>
      <c r="D709" s="9">
        <f>VLOOKUP($A709,'dump '!$A:$AF,17,FALSE)</f>
        <v>52.332250000000002</v>
      </c>
      <c r="E709" s="9">
        <f>VLOOKUP($A709,'dump '!$A:$AF,18,FALSE)</f>
        <v>5.0640799999999997</v>
      </c>
      <c r="F709" s="9" t="str">
        <f>VLOOKUP(A709,'dump '!$A:$AF,11,FALSE)</f>
        <v>Cornelis Kraijenhoffstraat</v>
      </c>
      <c r="G709" s="9" t="str">
        <f>VLOOKUP($A709,'dump '!$A:$AF,12,FALSE)</f>
        <v>1</v>
      </c>
      <c r="H709" s="9" t="str">
        <f>VLOOKUP($A709,'dump '!$A:$AF,13,FALSE)</f>
        <v>1398DR</v>
      </c>
      <c r="I709" s="11" t="str">
        <f>VLOOKUP($A709,'dump '!$A:$AF,14,FALSE)</f>
        <v>Muiden</v>
      </c>
      <c r="J709" s="9">
        <f>VLOOKUP($A709,'dump '!$A:$AF,15,FALSE)</f>
        <v>6</v>
      </c>
      <c r="K709" s="9" t="str">
        <f>VLOOKUP($A709,'dump '!$A:$AF,3,FALSE)</f>
        <v>OPK</v>
      </c>
      <c r="L709" s="9" t="str">
        <f>VLOOKUP($A709,'dump '!$A:$AF,31,FALSE)</f>
        <v>3-haak</v>
      </c>
      <c r="M709" s="9" t="str">
        <f>VLOOKUP($A709,'containers '!$A:$AA,12,FALSE)</f>
        <v>Ondergronds</v>
      </c>
      <c r="N709" s="9">
        <f>VLOOKUP($A709,'containers '!$A:$AA,14,FALSE)</f>
        <v>80</v>
      </c>
      <c r="O709" s="9">
        <f>VLOOKUP($A709,'containers '!$A:$AA,15,FALSE)</f>
        <v>100</v>
      </c>
      <c r="P709" s="9" t="str">
        <f>VLOOKUP($A709,'containers '!$A:$AA,16,FALSE)</f>
        <v>HMISOL2021</v>
      </c>
    </row>
    <row r="710" spans="1:16" x14ac:dyDescent="0.25">
      <c r="A710" s="9" t="s">
        <v>1602</v>
      </c>
      <c r="B710" s="9" t="str">
        <f>VLOOKUP(A710,'dump '!A:C,1,FALSE)</f>
        <v>PO175</v>
      </c>
      <c r="C710" s="9" t="str">
        <f>VLOOKUP(A710,'dump '!A:AF,2,FALSE)</f>
        <v>1381AR4503</v>
      </c>
      <c r="D710" s="9">
        <f>VLOOKUP($A710,'dump '!$A:$AF,17,FALSE)</f>
        <v>52.306533813476598</v>
      </c>
      <c r="E710" s="9">
        <f>VLOOKUP($A710,'dump '!$A:$AF,18,FALSE)</f>
        <v>5.0370402336120597</v>
      </c>
      <c r="F710" s="9" t="str">
        <f>VLOOKUP(A710,'dump '!$A:$AF,11,FALSE)</f>
        <v>Singel</v>
      </c>
      <c r="G710" s="9" t="str">
        <f>VLOOKUP($A710,'dump '!$A:$AF,12,FALSE)</f>
        <v>45</v>
      </c>
      <c r="H710" s="9" t="str">
        <f>VLOOKUP($A710,'dump '!$A:$AF,13,FALSE)</f>
        <v>1381AR</v>
      </c>
      <c r="I710" s="11" t="str">
        <f>VLOOKUP($A710,'dump '!$A:$AF,14,FALSE)</f>
        <v>Weesp</v>
      </c>
      <c r="J710" s="9">
        <f>VLOOKUP($A710,'dump '!$A:$AF,15,FALSE)</f>
        <v>6</v>
      </c>
      <c r="K710" s="9" t="str">
        <f>VLOOKUP($A710,'dump '!$A:$AF,3,FALSE)</f>
        <v>OPK</v>
      </c>
      <c r="L710" s="9" t="str">
        <f>VLOOKUP($A710,'dump '!$A:$AF,31,FALSE)</f>
        <v>3-haak</v>
      </c>
      <c r="M710" s="9" t="str">
        <f>VLOOKUP($A710,'containers '!$A:$AA,12,FALSE)</f>
        <v>Ondergronds</v>
      </c>
      <c r="N710" s="9">
        <f>VLOOKUP($A710,'containers '!$A:$AA,14,FALSE)</f>
        <v>80</v>
      </c>
      <c r="O710" s="9">
        <f>VLOOKUP($A710,'containers '!$A:$AA,15,FALSE)</f>
        <v>100</v>
      </c>
      <c r="P710" s="9" t="str">
        <f>VLOOKUP($A710,'containers '!$A:$AA,16,FALSE)</f>
        <v>HMISOL2022</v>
      </c>
    </row>
    <row r="711" spans="1:16" x14ac:dyDescent="0.25">
      <c r="A711" s="9" t="s">
        <v>4758</v>
      </c>
      <c r="B711" s="9" t="str">
        <f>VLOOKUP(A711,'dump '!A:C,1,FALSE)</f>
        <v>PO176</v>
      </c>
      <c r="C711" s="9" t="str">
        <f>VLOOKUP(A711,'dump '!A:AF,2,FALSE)</f>
        <v>1403JA303</v>
      </c>
      <c r="D711" s="9">
        <f>VLOOKUP($A711,'dump '!$A:$AF,17,FALSE)</f>
        <v>52.266360800000001</v>
      </c>
      <c r="E711" s="9">
        <f>VLOOKUP($A711,'dump '!$A:$AF,18,FALSE)</f>
        <v>5.1833435000000003</v>
      </c>
      <c r="F711" s="9" t="str">
        <f>VLOOKUP(A711,'dump '!$A:$AF,11,FALSE)</f>
        <v>Aaltje Noordewierlaan</v>
      </c>
      <c r="G711" s="9" t="str">
        <f>VLOOKUP($A711,'dump '!$A:$AF,12,FALSE)</f>
        <v>3</v>
      </c>
      <c r="H711" s="9" t="str">
        <f>VLOOKUP($A711,'dump '!$A:$AF,13,FALSE)</f>
        <v>1403JA</v>
      </c>
      <c r="I711" s="11" t="str">
        <f>VLOOKUP($A711,'dump '!$A:$AF,14,FALSE)</f>
        <v>Bussum</v>
      </c>
      <c r="J711" s="9">
        <f>VLOOKUP($A711,'dump '!$A:$AF,15,FALSE)</f>
        <v>6</v>
      </c>
      <c r="K711" s="9" t="str">
        <f>VLOOKUP($A711,'dump '!$A:$AF,3,FALSE)</f>
        <v>OPK</v>
      </c>
      <c r="L711" s="9" t="str">
        <f>VLOOKUP($A711,'dump '!$A:$AF,31,FALSE)</f>
        <v>3-haak</v>
      </c>
      <c r="M711" s="9" t="str">
        <f>VLOOKUP($A711,'containers '!$A:$AA,12,FALSE)</f>
        <v>Ondergronds</v>
      </c>
      <c r="N711" s="9">
        <f>VLOOKUP($A711,'containers '!$A:$AA,14,FALSE)</f>
        <v>80</v>
      </c>
      <c r="O711" s="9">
        <f>VLOOKUP($A711,'containers '!$A:$AA,15,FALSE)</f>
        <v>100</v>
      </c>
      <c r="P711" s="9" t="str">
        <f>VLOOKUP($A711,'containers '!$A:$AA,16,FALSE)</f>
        <v>HMISOL2022</v>
      </c>
    </row>
    <row r="712" spans="1:16" x14ac:dyDescent="0.25">
      <c r="A712" s="9" t="s">
        <v>3879</v>
      </c>
      <c r="B712" s="9" t="str">
        <f>VLOOKUP(A712,'dump '!A:C,1,FALSE)</f>
        <v>PO177</v>
      </c>
      <c r="C712" s="9" t="str">
        <f>VLOOKUP(A712,'dump '!A:AF,2,FALSE)</f>
        <v>1411HN203</v>
      </c>
      <c r="D712" s="9">
        <f>VLOOKUP($A712,'dump '!$A:$AF,17,FALSE)</f>
        <v>52.287766599999998</v>
      </c>
      <c r="E712" s="9">
        <f>VLOOKUP($A712,'dump '!$A:$AF,18,FALSE)</f>
        <v>5.1750157999999997</v>
      </c>
      <c r="F712" s="9" t="str">
        <f>VLOOKUP(A712,'dump '!$A:$AF,11,FALSE)</f>
        <v>Chopinlaan</v>
      </c>
      <c r="G712" s="9" t="str">
        <f>VLOOKUP($A712,'dump '!$A:$AF,12,FALSE)</f>
        <v>2A 1</v>
      </c>
      <c r="H712" s="9" t="str">
        <f>VLOOKUP($A712,'dump '!$A:$AF,13,FALSE)</f>
        <v>1411HN</v>
      </c>
      <c r="I712" s="11" t="str">
        <f>VLOOKUP($A712,'dump '!$A:$AF,14,FALSE)</f>
        <v>Naarden</v>
      </c>
      <c r="J712" s="9">
        <f>VLOOKUP($A712,'dump '!$A:$AF,15,FALSE)</f>
        <v>6</v>
      </c>
      <c r="K712" s="9" t="str">
        <f>VLOOKUP($A712,'dump '!$A:$AF,3,FALSE)</f>
        <v>OPK</v>
      </c>
      <c r="L712" s="9" t="str">
        <f>VLOOKUP($A712,'dump '!$A:$AF,31,FALSE)</f>
        <v>3-haak</v>
      </c>
      <c r="M712" s="9" t="str">
        <f>VLOOKUP($A712,'containers '!$A:$AA,12,FALSE)</f>
        <v>Ondergronds</v>
      </c>
      <c r="N712" s="9">
        <f>VLOOKUP($A712,'containers '!$A:$AA,14,FALSE)</f>
        <v>80</v>
      </c>
      <c r="O712" s="9">
        <f>VLOOKUP($A712,'containers '!$A:$AA,15,FALSE)</f>
        <v>100</v>
      </c>
      <c r="P712" s="9" t="str">
        <f>VLOOKUP($A712,'containers '!$A:$AA,16,FALSE)</f>
        <v>HMISOL2022</v>
      </c>
    </row>
    <row r="713" spans="1:16" x14ac:dyDescent="0.25">
      <c r="A713" s="9" t="s">
        <v>4907</v>
      </c>
      <c r="B713" s="9" t="str">
        <f>VLOOKUP(A713,'dump '!A:C,1,FALSE)</f>
        <v>PO178</v>
      </c>
      <c r="C713" s="9" t="str">
        <f>VLOOKUP(A713,'dump '!A:AF,2,FALSE)</f>
        <v>1411HH9203</v>
      </c>
      <c r="D713" s="9">
        <f>VLOOKUP($A713,'dump '!$A:$AF,17,FALSE)</f>
        <v>52.287438299999998</v>
      </c>
      <c r="E713" s="9">
        <f>VLOOKUP($A713,'dump '!$A:$AF,18,FALSE)</f>
        <v>5.1736979999999999</v>
      </c>
      <c r="F713" s="9" t="str">
        <f>VLOOKUP(A713,'dump '!$A:$AF,11,FALSE)</f>
        <v>Amersfoortsestraatweg</v>
      </c>
      <c r="G713" s="9" t="str">
        <f>VLOOKUP($A713,'dump '!$A:$AF,12,FALSE)</f>
        <v>92A 1</v>
      </c>
      <c r="H713" s="9" t="str">
        <f>VLOOKUP($A713,'dump '!$A:$AF,13,FALSE)</f>
        <v>1411HH</v>
      </c>
      <c r="I713" s="11" t="str">
        <f>VLOOKUP($A713,'dump '!$A:$AF,14,FALSE)</f>
        <v>Naarden</v>
      </c>
      <c r="J713" s="9">
        <f>VLOOKUP($A713,'dump '!$A:$AF,15,FALSE)</f>
        <v>6</v>
      </c>
      <c r="K713" s="9" t="str">
        <f>VLOOKUP($A713,'dump '!$A:$AF,3,FALSE)</f>
        <v>OPK</v>
      </c>
      <c r="L713" s="9" t="str">
        <f>VLOOKUP($A713,'dump '!$A:$AF,31,FALSE)</f>
        <v>3-haak</v>
      </c>
      <c r="M713" s="9" t="str">
        <f>VLOOKUP($A713,'containers '!$A:$AA,12,FALSE)</f>
        <v>Ondergronds</v>
      </c>
      <c r="N713" s="9">
        <f>VLOOKUP($A713,'containers '!$A:$AA,14,FALSE)</f>
        <v>80</v>
      </c>
      <c r="O713" s="9">
        <f>VLOOKUP($A713,'containers '!$A:$AA,15,FALSE)</f>
        <v>100</v>
      </c>
      <c r="P713" s="9" t="str">
        <f>VLOOKUP($A713,'containers '!$A:$AA,16,FALSE)</f>
        <v>HMISOL2022</v>
      </c>
    </row>
    <row r="714" spans="1:16" x14ac:dyDescent="0.25">
      <c r="A714" s="9" t="s">
        <v>4765</v>
      </c>
      <c r="B714" s="9" t="str">
        <f>VLOOKUP(A714,'dump '!A:C,1,FALSE)</f>
        <v>PO179</v>
      </c>
      <c r="C714" s="9" t="str">
        <f>VLOOKUP(A714,'dump '!A:AF,2,FALSE)</f>
        <v>1271CR11204</v>
      </c>
      <c r="D714" s="9">
        <f>VLOOKUP($A714,'dump '!$A:$AF,17,FALSE)</f>
        <v>52.309043799999998</v>
      </c>
      <c r="E714" s="9">
        <f>VLOOKUP($A714,'dump '!$A:$AF,18,FALSE)</f>
        <v>5.2495649999999996</v>
      </c>
      <c r="F714" s="9" t="str">
        <f>VLOOKUP(A714,'dump '!$A:$AF,11,FALSE)</f>
        <v>Golfstroom</v>
      </c>
      <c r="G714" s="9" t="str">
        <f>VLOOKUP($A714,'dump '!$A:$AF,12,FALSE)</f>
        <v>112</v>
      </c>
      <c r="H714" s="9" t="str">
        <f>VLOOKUP($A714,'dump '!$A:$AF,13,FALSE)</f>
        <v>1271CR</v>
      </c>
      <c r="I714" s="11" t="str">
        <f>VLOOKUP($A714,'dump '!$A:$AF,14,FALSE)</f>
        <v>Huizen</v>
      </c>
      <c r="J714" s="9">
        <f>VLOOKUP($A714,'dump '!$A:$AF,15,FALSE)</f>
        <v>6</v>
      </c>
      <c r="K714" s="9" t="str">
        <f>VLOOKUP($A714,'dump '!$A:$AF,3,FALSE)</f>
        <v>OPK</v>
      </c>
      <c r="L714" s="9" t="str">
        <f>VLOOKUP($A714,'dump '!$A:$AF,31,FALSE)</f>
        <v>3-haak</v>
      </c>
      <c r="M714" s="9" t="str">
        <f>VLOOKUP($A714,'containers '!$A:$AA,12,FALSE)</f>
        <v>Ondergronds</v>
      </c>
      <c r="N714" s="9">
        <f>VLOOKUP($A714,'containers '!$A:$AA,14,FALSE)</f>
        <v>80</v>
      </c>
      <c r="O714" s="9">
        <f>VLOOKUP($A714,'containers '!$A:$AA,15,FALSE)</f>
        <v>100</v>
      </c>
      <c r="P714" s="9" t="str">
        <f>VLOOKUP($A714,'containers '!$A:$AA,16,FALSE)</f>
        <v>HMISOL2022</v>
      </c>
    </row>
    <row r="715" spans="1:16" x14ac:dyDescent="0.25">
      <c r="A715" s="9" t="s">
        <v>4902</v>
      </c>
      <c r="B715" s="9" t="str">
        <f>VLOOKUP(A715,'dump '!A:C,1,FALSE)</f>
        <v>PO180</v>
      </c>
      <c r="C715" s="9" t="str">
        <f>VLOOKUP(A715,'dump '!A:AF,2,FALSE)</f>
        <v>1276EH1001</v>
      </c>
      <c r="D715" s="9">
        <f>VLOOKUP($A715,'dump '!$A:$AF,17,FALSE)</f>
        <v>52.290370699999997</v>
      </c>
      <c r="E715" s="9">
        <f>VLOOKUP($A715,'dump '!$A:$AF,18,FALSE)</f>
        <v>5.2454698999999998</v>
      </c>
      <c r="F715" s="9" t="str">
        <f>VLOOKUP(A715,'dump '!$A:$AF,11,FALSE)</f>
        <v>Phohistraat</v>
      </c>
      <c r="G715" s="9" t="str">
        <f>VLOOKUP($A715,'dump '!$A:$AF,12,FALSE)</f>
        <v>10</v>
      </c>
      <c r="H715" s="9" t="str">
        <f>VLOOKUP($A715,'dump '!$A:$AF,13,FALSE)</f>
        <v>1276EH</v>
      </c>
      <c r="I715" s="11" t="str">
        <f>VLOOKUP($A715,'dump '!$A:$AF,14,FALSE)</f>
        <v>Huizen</v>
      </c>
      <c r="J715" s="9">
        <f>VLOOKUP($A715,'dump '!$A:$AF,15,FALSE)</f>
        <v>6</v>
      </c>
      <c r="K715" s="9" t="str">
        <f>VLOOKUP($A715,'dump '!$A:$AF,3,FALSE)</f>
        <v>OPK</v>
      </c>
      <c r="L715" s="9" t="str">
        <f>VLOOKUP($A715,'dump '!$A:$AF,31,FALSE)</f>
        <v>3-haak</v>
      </c>
      <c r="M715" s="9" t="str">
        <f>VLOOKUP($A715,'containers '!$A:$AA,12,FALSE)</f>
        <v>Ondergronds</v>
      </c>
      <c r="N715" s="9">
        <f>VLOOKUP($A715,'containers '!$A:$AA,14,FALSE)</f>
        <v>80</v>
      </c>
      <c r="O715" s="9">
        <f>VLOOKUP($A715,'containers '!$A:$AA,15,FALSE)</f>
        <v>100</v>
      </c>
      <c r="P715" s="9" t="str">
        <f>VLOOKUP($A715,'containers '!$A:$AA,16,FALSE)</f>
        <v>HMISOL2022</v>
      </c>
    </row>
    <row r="716" spans="1:16" x14ac:dyDescent="0.25">
      <c r="A716" s="9" t="s">
        <v>4162</v>
      </c>
      <c r="B716" s="9" t="str">
        <f>VLOOKUP(A716,'dump '!A:C,1,FALSE)</f>
        <v>PO181</v>
      </c>
      <c r="C716" s="9" t="str">
        <f>VLOOKUP(A716,'dump '!A:AF,2,FALSE)</f>
        <v>1222EL2603</v>
      </c>
      <c r="D716" s="9">
        <f>VLOOKUP($A716,'dump '!$A:$AF,17,FALSE)</f>
        <v>52.239029000000002</v>
      </c>
      <c r="E716" s="9">
        <f>VLOOKUP($A716,'dump '!$A:$AF,18,FALSE)</f>
        <v>5.1750499999999997</v>
      </c>
      <c r="F716" s="9" t="str">
        <f>VLOOKUP(A716,'dump '!$A:$AF,11,FALSE)</f>
        <v>Bonnikestraat</v>
      </c>
      <c r="G716" s="9" t="str">
        <f>VLOOKUP($A716,'dump '!$A:$AF,12,FALSE)</f>
        <v>26</v>
      </c>
      <c r="H716" s="9" t="str">
        <f>VLOOKUP($A716,'dump '!$A:$AF,13,FALSE)</f>
        <v>1222EL</v>
      </c>
      <c r="I716" s="11" t="str">
        <f>VLOOKUP($A716,'dump '!$A:$AF,14,FALSE)</f>
        <v>Hilversum</v>
      </c>
      <c r="J716" s="9">
        <f>VLOOKUP($A716,'dump '!$A:$AF,15,FALSE)</f>
        <v>6</v>
      </c>
      <c r="K716" s="9" t="str">
        <f>VLOOKUP($A716,'dump '!$A:$AF,3,FALSE)</f>
        <v>OPK</v>
      </c>
      <c r="L716" s="9" t="str">
        <f>VLOOKUP($A716,'dump '!$A:$AF,31,FALSE)</f>
        <v>3-haak</v>
      </c>
      <c r="M716" s="9" t="str">
        <f>VLOOKUP($A716,'containers '!$A:$AA,12,FALSE)</f>
        <v>Ondergronds</v>
      </c>
      <c r="N716" s="9">
        <f>VLOOKUP($A716,'containers '!$A:$AA,14,FALSE)</f>
        <v>80</v>
      </c>
      <c r="O716" s="9">
        <f>VLOOKUP($A716,'containers '!$A:$AA,15,FALSE)</f>
        <v>100</v>
      </c>
      <c r="P716" s="9" t="str">
        <f>VLOOKUP($A716,'containers '!$A:$AA,16,FALSE)</f>
        <v>HMISOL2022</v>
      </c>
    </row>
    <row r="717" spans="1:16" x14ac:dyDescent="0.25">
      <c r="A717" s="9" t="s">
        <v>4634</v>
      </c>
      <c r="B717" s="9" t="str">
        <f>VLOOKUP(A717,'dump '!A:C,1,FALSE)</f>
        <v>PO182</v>
      </c>
      <c r="C717" s="9" t="str">
        <f>VLOOKUP(A717,'dump '!A:AF,2,FALSE)</f>
        <v>1222LH5201</v>
      </c>
      <c r="D717" s="9">
        <f>VLOOKUP($A717,'dump '!$A:$AF,17,FALSE)</f>
        <v>52.236420000000003</v>
      </c>
      <c r="E717" s="9">
        <f>VLOOKUP($A717,'dump '!$A:$AF,18,FALSE)</f>
        <v>5.1845119999999998</v>
      </c>
      <c r="F717" s="9" t="str">
        <f>VLOOKUP(A717,'dump '!$A:$AF,11,FALSE)</f>
        <v>Lieven de Keylaan</v>
      </c>
      <c r="G717" s="9" t="str">
        <f>VLOOKUP($A717,'dump '!$A:$AF,12,FALSE)</f>
        <v>52</v>
      </c>
      <c r="H717" s="9" t="str">
        <f>VLOOKUP($A717,'dump '!$A:$AF,13,FALSE)</f>
        <v>1222LH</v>
      </c>
      <c r="I717" s="11" t="str">
        <f>VLOOKUP($A717,'dump '!$A:$AF,14,FALSE)</f>
        <v>Hilversum</v>
      </c>
      <c r="J717" s="9">
        <f>VLOOKUP($A717,'dump '!$A:$AF,15,FALSE)</f>
        <v>6</v>
      </c>
      <c r="K717" s="9" t="str">
        <f>VLOOKUP($A717,'dump '!$A:$AF,3,FALSE)</f>
        <v>OPK</v>
      </c>
      <c r="L717" s="9" t="str">
        <f>VLOOKUP($A717,'dump '!$A:$AF,31,FALSE)</f>
        <v>3-haak</v>
      </c>
      <c r="M717" s="9" t="str">
        <f>VLOOKUP($A717,'containers '!$A:$AA,12,FALSE)</f>
        <v>Ondergronds</v>
      </c>
      <c r="N717" s="9">
        <f>VLOOKUP($A717,'containers '!$A:$AA,14,FALSE)</f>
        <v>80</v>
      </c>
      <c r="O717" s="9">
        <f>VLOOKUP($A717,'containers '!$A:$AA,15,FALSE)</f>
        <v>100</v>
      </c>
      <c r="P717" s="9" t="str">
        <f>VLOOKUP($A717,'containers '!$A:$AA,16,FALSE)</f>
        <v>HMISOL2022</v>
      </c>
    </row>
    <row r="718" spans="1:16" x14ac:dyDescent="0.25">
      <c r="A718" s="9" t="s">
        <v>4929</v>
      </c>
      <c r="B718" s="9" t="str">
        <f>VLOOKUP(A718,'dump '!A:C,1,FALSE)</f>
        <v>PO183</v>
      </c>
      <c r="C718" s="9" t="str">
        <f>VLOOKUP(A718,'dump '!A:AF,2,FALSE)</f>
        <v>1218CC5103</v>
      </c>
      <c r="D718" s="9">
        <f>VLOOKUP($A718,'dump '!$A:$AF,17,FALSE)</f>
        <v>52.271953000000003</v>
      </c>
      <c r="E718" s="9">
        <f>VLOOKUP($A718,'dump '!$A:$AF,18,FALSE)</f>
        <v>5.1378079999999997</v>
      </c>
      <c r="F718" s="9" t="str">
        <f>VLOOKUP(A718,'dump '!$A:$AF,11,FALSE)</f>
        <v>Noordermeent</v>
      </c>
      <c r="G718" s="9" t="str">
        <f>VLOOKUP($A718,'dump '!$A:$AF,12,FALSE)</f>
        <v>51</v>
      </c>
      <c r="H718" s="9" t="str">
        <f>VLOOKUP($A718,'dump '!$A:$AF,13,FALSE)</f>
        <v>1218CC</v>
      </c>
      <c r="I718" s="11" t="str">
        <f>VLOOKUP($A718,'dump '!$A:$AF,14,FALSE)</f>
        <v>Hilversum</v>
      </c>
      <c r="J718" s="9">
        <f>VLOOKUP($A718,'dump '!$A:$AF,15,FALSE)</f>
        <v>6</v>
      </c>
      <c r="K718" s="9" t="str">
        <f>VLOOKUP($A718,'dump '!$A:$AF,3,FALSE)</f>
        <v>OPK</v>
      </c>
      <c r="L718" s="9" t="str">
        <f>VLOOKUP($A718,'dump '!$A:$AF,31,FALSE)</f>
        <v>3-haak</v>
      </c>
      <c r="M718" s="9" t="str">
        <f>VLOOKUP($A718,'containers '!$A:$AA,12,FALSE)</f>
        <v>Ondergronds</v>
      </c>
      <c r="N718" s="9">
        <f>VLOOKUP($A718,'containers '!$A:$AA,14,FALSE)</f>
        <v>80</v>
      </c>
      <c r="O718" s="9">
        <f>VLOOKUP($A718,'containers '!$A:$AA,15,FALSE)</f>
        <v>100</v>
      </c>
      <c r="P718" s="9" t="str">
        <f>VLOOKUP($A718,'containers '!$A:$AA,16,FALSE)</f>
        <v>HMISOL2022</v>
      </c>
    </row>
    <row r="719" spans="1:16" x14ac:dyDescent="0.25">
      <c r="A719" s="9" t="s">
        <v>4817</v>
      </c>
      <c r="B719" s="9" t="str">
        <f>VLOOKUP(A719,'dump '!A:C,1,FALSE)</f>
        <v>PO184</v>
      </c>
      <c r="C719" s="9" t="str">
        <f>VLOOKUP(A719,'dump '!A:AF,2,FALSE)</f>
        <v>1398JL3503</v>
      </c>
      <c r="D719" s="9">
        <f>VLOOKUP($A719,'dump '!$A:$AF,17,FALSE)</f>
        <v>52.335250299999998</v>
      </c>
      <c r="E719" s="9">
        <f>VLOOKUP($A719,'dump '!$A:$AF,18,FALSE)</f>
        <v>5.0536829000000001</v>
      </c>
      <c r="F719" s="9" t="str">
        <f>VLOOKUP(A719,'dump '!$A:$AF,11,FALSE)</f>
        <v>Ijsvogel</v>
      </c>
      <c r="G719" s="9" t="str">
        <f>VLOOKUP($A719,'dump '!$A:$AF,12,FALSE)</f>
        <v>35</v>
      </c>
      <c r="H719" s="9" t="str">
        <f>VLOOKUP($A719,'dump '!$A:$AF,13,FALSE)</f>
        <v>1398JL</v>
      </c>
      <c r="I719" s="11" t="str">
        <f>VLOOKUP($A719,'dump '!$A:$AF,14,FALSE)</f>
        <v>Muiden</v>
      </c>
      <c r="J719" s="9">
        <f>VLOOKUP($A719,'dump '!$A:$AF,15,FALSE)</f>
        <v>6</v>
      </c>
      <c r="K719" s="9" t="str">
        <f>VLOOKUP($A719,'dump '!$A:$AF,3,FALSE)</f>
        <v>OPK</v>
      </c>
      <c r="L719" s="9" t="str">
        <f>VLOOKUP($A719,'dump '!$A:$AF,31,FALSE)</f>
        <v>3-haak</v>
      </c>
      <c r="M719" s="9" t="str">
        <f>VLOOKUP($A719,'containers '!$A:$AA,12,FALSE)</f>
        <v>Ondergronds</v>
      </c>
      <c r="N719" s="9">
        <f>VLOOKUP($A719,'containers '!$A:$AA,14,FALSE)</f>
        <v>80</v>
      </c>
      <c r="O719" s="9">
        <f>VLOOKUP($A719,'containers '!$A:$AA,15,FALSE)</f>
        <v>100</v>
      </c>
      <c r="P719" s="9" t="str">
        <f>VLOOKUP($A719,'containers '!$A:$AA,16,FALSE)</f>
        <v>HMISOL2022</v>
      </c>
    </row>
    <row r="720" spans="1:16" x14ac:dyDescent="0.25">
      <c r="A720" s="9" t="s">
        <v>4071</v>
      </c>
      <c r="B720" s="9" t="str">
        <f>VLOOKUP(A720,'dump '!A:C,1,FALSE)</f>
        <v>PO185</v>
      </c>
      <c r="C720" s="9" t="str">
        <f>VLOOKUP(A720,'dump '!A:AF,2,FALSE)</f>
        <v>1241AX103</v>
      </c>
      <c r="D720" s="9">
        <f>VLOOKUP($A720,'dump '!$A:$AF,17,FALSE)</f>
        <v>52.242046999999999</v>
      </c>
      <c r="E720" s="9">
        <f>VLOOKUP($A720,'dump '!$A:$AF,18,FALSE)</f>
        <v>5.110341</v>
      </c>
      <c r="F720" s="9" t="str">
        <f>VLOOKUP(A720,'dump '!$A:$AF,11,FALSE)</f>
        <v>Oudergaarde</v>
      </c>
      <c r="G720" s="9" t="str">
        <f>VLOOKUP($A720,'dump '!$A:$AF,12,FALSE)</f>
        <v>1 1</v>
      </c>
      <c r="H720" s="9" t="str">
        <f>VLOOKUP($A720,'dump '!$A:$AF,13,FALSE)</f>
        <v>1241AX</v>
      </c>
      <c r="I720" s="11" t="str">
        <f>VLOOKUP($A720,'dump '!$A:$AF,14,FALSE)</f>
        <v>Kortenhoef</v>
      </c>
      <c r="J720" s="9">
        <f>VLOOKUP($A720,'dump '!$A:$AF,15,FALSE)</f>
        <v>6</v>
      </c>
      <c r="K720" s="9" t="str">
        <f>VLOOKUP($A720,'dump '!$A:$AF,3,FALSE)</f>
        <v>OPK</v>
      </c>
      <c r="L720" s="9" t="str">
        <f>VLOOKUP($A720,'dump '!$A:$AF,31,FALSE)</f>
        <v>3-haak</v>
      </c>
      <c r="M720" s="9" t="str">
        <f>VLOOKUP($A720,'containers '!$A:$AA,12,FALSE)</f>
        <v>Ondergronds</v>
      </c>
      <c r="N720" s="9">
        <f>VLOOKUP($A720,'containers '!$A:$AA,14,FALSE)</f>
        <v>80</v>
      </c>
      <c r="O720" s="9">
        <f>VLOOKUP($A720,'containers '!$A:$AA,15,FALSE)</f>
        <v>100</v>
      </c>
      <c r="P720" s="9" t="str">
        <f>VLOOKUP($A720,'containers '!$A:$AA,16,FALSE)</f>
        <v>HMISOL2022</v>
      </c>
    </row>
    <row r="721" spans="1:16" x14ac:dyDescent="0.25">
      <c r="A721" s="9" t="s">
        <v>4626</v>
      </c>
      <c r="B721" s="9" t="str">
        <f>VLOOKUP(A721,'dump '!A:C,1,FALSE)</f>
        <v>PO186</v>
      </c>
      <c r="C721" s="9" t="str">
        <f>VLOOKUP(A721,'dump '!A:AF,2,FALSE)</f>
        <v>1401ES8403</v>
      </c>
      <c r="D721" s="9">
        <f>VLOOKUP($A721,'dump '!$A:$AF,17,FALSE)</f>
        <v>52.277380000000001</v>
      </c>
      <c r="E721" s="9">
        <f>VLOOKUP($A721,'dump '!$A:$AF,18,FALSE)</f>
        <v>5.1644370000000004</v>
      </c>
      <c r="F721" s="9" t="str">
        <f>VLOOKUP(A721,'dump '!$A:$AF,11,FALSE)</f>
        <v>Landstraat</v>
      </c>
      <c r="G721" s="9" t="str">
        <f>VLOOKUP($A721,'dump '!$A:$AF,12,FALSE)</f>
        <v>84</v>
      </c>
      <c r="H721" s="9" t="str">
        <f>VLOOKUP($A721,'dump '!$A:$AF,13,FALSE)</f>
        <v>1401ES</v>
      </c>
      <c r="I721" s="11" t="str">
        <f>VLOOKUP($A721,'dump '!$A:$AF,14,FALSE)</f>
        <v>Bussum</v>
      </c>
      <c r="J721" s="9">
        <f>VLOOKUP($A721,'dump '!$A:$AF,15,FALSE)</f>
        <v>5</v>
      </c>
      <c r="K721" s="9" t="str">
        <f>VLOOKUP($A721,'dump '!$A:$AF,3,FALSE)</f>
        <v>OPK</v>
      </c>
      <c r="L721" s="9" t="str">
        <f>VLOOKUP($A721,'dump '!$A:$AF,31,FALSE)</f>
        <v>3-haak</v>
      </c>
      <c r="M721" s="9" t="str">
        <f>VLOOKUP($A721,'containers '!$A:$AA,12,FALSE)</f>
        <v>Ondergronds</v>
      </c>
      <c r="N721" s="9">
        <f>VLOOKUP($A721,'containers '!$A:$AA,14,FALSE)</f>
        <v>80</v>
      </c>
      <c r="O721" s="9">
        <f>VLOOKUP($A721,'containers '!$A:$AA,15,FALSE)</f>
        <v>100</v>
      </c>
      <c r="P721" s="9" t="str">
        <f>VLOOKUP($A721,'containers '!$A:$AA,16,FALSE)</f>
        <v>HMISOL2022</v>
      </c>
    </row>
    <row r="722" spans="1:16" x14ac:dyDescent="0.25">
      <c r="A722" s="9" t="s">
        <v>3840</v>
      </c>
      <c r="B722" s="9" t="str">
        <f>VLOOKUP(A722,'dump '!A:C,1,FALSE)</f>
        <v>PO187</v>
      </c>
      <c r="C722" s="9" t="str">
        <f>VLOOKUP(A722,'dump '!A:AF,2,FALSE)</f>
        <v>1215NP4603</v>
      </c>
      <c r="D722" s="9">
        <f>VLOOKUP($A722,'dump '!$A:$AF,17,FALSE)</f>
        <v>52.211559000000001</v>
      </c>
      <c r="E722" s="9">
        <f>VLOOKUP($A722,'dump '!$A:$AF,18,FALSE)</f>
        <v>5.1570229999999997</v>
      </c>
      <c r="F722" s="9" t="str">
        <f>VLOOKUP(A722,'dump '!$A:$AF,11,FALSE)</f>
        <v>Karel Doormanlaan</v>
      </c>
      <c r="G722" s="9" t="str">
        <f>VLOOKUP($A722,'dump '!$A:$AF,12,FALSE)</f>
        <v>46</v>
      </c>
      <c r="H722" s="9" t="str">
        <f>VLOOKUP($A722,'dump '!$A:$AF,13,FALSE)</f>
        <v>1215NP</v>
      </c>
      <c r="I722" s="11" t="str">
        <f>VLOOKUP($A722,'dump '!$A:$AF,14,FALSE)</f>
        <v>Hilversum</v>
      </c>
      <c r="J722" s="9">
        <f>VLOOKUP($A722,'dump '!$A:$AF,15,FALSE)</f>
        <v>5</v>
      </c>
      <c r="K722" s="9" t="str">
        <f>VLOOKUP($A722,'dump '!$A:$AF,3,FALSE)</f>
        <v>OPK</v>
      </c>
      <c r="L722" s="9" t="str">
        <f>VLOOKUP($A722,'dump '!$A:$AF,31,FALSE)</f>
        <v>3-haak</v>
      </c>
      <c r="M722" s="9" t="str">
        <f>VLOOKUP($A722,'containers '!$A:$AA,12,FALSE)</f>
        <v>Ondergronds</v>
      </c>
      <c r="N722" s="9">
        <f>VLOOKUP($A722,'containers '!$A:$AA,14,FALSE)</f>
        <v>80</v>
      </c>
      <c r="O722" s="9">
        <f>VLOOKUP($A722,'containers '!$A:$AA,15,FALSE)</f>
        <v>100</v>
      </c>
      <c r="P722" s="9" t="str">
        <f>VLOOKUP($A722,'containers '!$A:$AA,16,FALSE)</f>
        <v>HMISOL2022</v>
      </c>
    </row>
    <row r="723" spans="1:16" x14ac:dyDescent="0.25">
      <c r="A723" s="9" t="s">
        <v>3886</v>
      </c>
      <c r="B723" s="9" t="str">
        <f>VLOOKUP(A723,'dump '!A:C,1,FALSE)</f>
        <v>PO188</v>
      </c>
      <c r="C723" s="9" t="str">
        <f>VLOOKUP(A723,'dump '!A:AF,2,FALSE)</f>
        <v>1215NW29803</v>
      </c>
      <c r="D723" s="9">
        <f>VLOOKUP($A723,'dump '!$A:$AF,17,FALSE)</f>
        <v>52.212450500000003</v>
      </c>
      <c r="E723" s="9">
        <f>VLOOKUP($A723,'dump '!$A:$AF,18,FALSE)</f>
        <v>5.1543519</v>
      </c>
      <c r="F723" s="9" t="str">
        <f>VLOOKUP(A723,'dump '!$A:$AF,11,FALSE)</f>
        <v>Karel Doormanlaan</v>
      </c>
      <c r="G723" s="9" t="str">
        <f>VLOOKUP($A723,'dump '!$A:$AF,12,FALSE)</f>
        <v>298</v>
      </c>
      <c r="H723" s="9" t="str">
        <f>VLOOKUP($A723,'dump '!$A:$AF,13,FALSE)</f>
        <v>1215NW</v>
      </c>
      <c r="I723" s="11" t="str">
        <f>VLOOKUP($A723,'dump '!$A:$AF,14,FALSE)</f>
        <v>Hilversum</v>
      </c>
      <c r="J723" s="9">
        <f>VLOOKUP($A723,'dump '!$A:$AF,15,FALSE)</f>
        <v>5</v>
      </c>
      <c r="K723" s="9" t="str">
        <f>VLOOKUP($A723,'dump '!$A:$AF,3,FALSE)</f>
        <v>OPK</v>
      </c>
      <c r="L723" s="9" t="str">
        <f>VLOOKUP($A723,'dump '!$A:$AF,31,FALSE)</f>
        <v>3-haak</v>
      </c>
      <c r="M723" s="9" t="str">
        <f>VLOOKUP($A723,'containers '!$A:$AA,12,FALSE)</f>
        <v>Ondergronds</v>
      </c>
      <c r="N723" s="9">
        <f>VLOOKUP($A723,'containers '!$A:$AA,14,FALSE)</f>
        <v>80</v>
      </c>
      <c r="O723" s="9">
        <f>VLOOKUP($A723,'containers '!$A:$AA,15,FALSE)</f>
        <v>100</v>
      </c>
      <c r="P723" s="9" t="str">
        <f>VLOOKUP($A723,'containers '!$A:$AA,16,FALSE)</f>
        <v>HMISOL2022</v>
      </c>
    </row>
    <row r="724" spans="1:16" x14ac:dyDescent="0.25">
      <c r="A724" s="9" t="s">
        <v>3898</v>
      </c>
      <c r="B724" s="9" t="str">
        <f>VLOOKUP(A724,'dump '!A:C,1,FALSE)</f>
        <v>PO189</v>
      </c>
      <c r="C724" s="9" t="str">
        <f>VLOOKUP(A724,'dump '!A:AF,2,FALSE)</f>
        <v>1215NX35003</v>
      </c>
      <c r="D724" s="9">
        <f>VLOOKUP($A724,'dump '!$A:$AF,17,FALSE)</f>
        <v>52.212809</v>
      </c>
      <c r="E724" s="9">
        <f>VLOOKUP($A724,'dump '!$A:$AF,18,FALSE)</f>
        <v>5.153276</v>
      </c>
      <c r="F724" s="9" t="str">
        <f>VLOOKUP(A724,'dump '!$A:$AF,11,FALSE)</f>
        <v>Karel Doormanlaan</v>
      </c>
      <c r="G724" s="9" t="str">
        <f>VLOOKUP($A724,'dump '!$A:$AF,12,FALSE)</f>
        <v>350</v>
      </c>
      <c r="H724" s="9" t="str">
        <f>VLOOKUP($A724,'dump '!$A:$AF,13,FALSE)</f>
        <v>1215NX</v>
      </c>
      <c r="I724" s="11" t="str">
        <f>VLOOKUP($A724,'dump '!$A:$AF,14,FALSE)</f>
        <v>Hilversum</v>
      </c>
      <c r="J724" s="9">
        <f>VLOOKUP($A724,'dump '!$A:$AF,15,FALSE)</f>
        <v>5</v>
      </c>
      <c r="K724" s="9" t="str">
        <f>VLOOKUP($A724,'dump '!$A:$AF,3,FALSE)</f>
        <v>OPK</v>
      </c>
      <c r="L724" s="9" t="str">
        <f>VLOOKUP($A724,'dump '!$A:$AF,31,FALSE)</f>
        <v>3-haak</v>
      </c>
      <c r="M724" s="9" t="str">
        <f>VLOOKUP($A724,'containers '!$A:$AA,12,FALSE)</f>
        <v>Ondergronds</v>
      </c>
      <c r="N724" s="9">
        <f>VLOOKUP($A724,'containers '!$A:$AA,14,FALSE)</f>
        <v>80</v>
      </c>
      <c r="O724" s="9">
        <f>VLOOKUP($A724,'containers '!$A:$AA,15,FALSE)</f>
        <v>100</v>
      </c>
      <c r="P724" s="9" t="str">
        <f>VLOOKUP($A724,'containers '!$A:$AA,16,FALSE)</f>
        <v>HMISOL2022</v>
      </c>
    </row>
    <row r="725" spans="1:16" ht="30" x14ac:dyDescent="0.25">
      <c r="A725" s="9" t="s">
        <v>4700</v>
      </c>
      <c r="B725" s="9" t="str">
        <f>VLOOKUP(A725,'dump '!A:C,1,FALSE)</f>
        <v>PO190</v>
      </c>
      <c r="C725" s="9" t="str">
        <f>VLOOKUP(A725,'dump '!A:AF,2,FALSE)</f>
        <v>1394CT3503</v>
      </c>
      <c r="D725" s="9">
        <f>VLOOKUP($A725,'dump '!$A:$AF,17,FALSE)</f>
        <v>52.265584599999997</v>
      </c>
      <c r="E725" s="9">
        <f>VLOOKUP($A725,'dump '!$A:$AF,18,FALSE)</f>
        <v>5.0454067</v>
      </c>
      <c r="F725" s="9" t="str">
        <f>VLOOKUP(A725,'dump '!$A:$AF,11,FALSE)</f>
        <v>Voorstraat</v>
      </c>
      <c r="G725" s="9" t="str">
        <f>VLOOKUP($A725,'dump '!$A:$AF,12,FALSE)</f>
        <v>35</v>
      </c>
      <c r="H725" s="9" t="str">
        <f>VLOOKUP($A725,'dump '!$A:$AF,13,FALSE)</f>
        <v>1394CT</v>
      </c>
      <c r="I725" s="11" t="str">
        <f>VLOOKUP($A725,'dump '!$A:$AF,14,FALSE)</f>
        <v>Nederhorst den Berg</v>
      </c>
      <c r="J725" s="9">
        <f>VLOOKUP($A725,'dump '!$A:$AF,15,FALSE)</f>
        <v>6</v>
      </c>
      <c r="K725" s="9" t="str">
        <f>VLOOKUP($A725,'dump '!$A:$AF,3,FALSE)</f>
        <v>OPK</v>
      </c>
      <c r="L725" s="9" t="str">
        <f>VLOOKUP($A725,'dump '!$A:$AF,31,FALSE)</f>
        <v>3-haak</v>
      </c>
      <c r="M725" s="9" t="str">
        <f>VLOOKUP($A725,'containers '!$A:$AA,12,FALSE)</f>
        <v>Ondergronds</v>
      </c>
      <c r="N725" s="9">
        <f>VLOOKUP($A725,'containers '!$A:$AA,14,FALSE)</f>
        <v>80</v>
      </c>
      <c r="O725" s="9">
        <f>VLOOKUP($A725,'containers '!$A:$AA,15,FALSE)</f>
        <v>100</v>
      </c>
      <c r="P725" s="9" t="str">
        <f>VLOOKUP($A725,'containers '!$A:$AA,16,FALSE)</f>
        <v>HMISOL2022</v>
      </c>
    </row>
    <row r="726" spans="1:16" x14ac:dyDescent="0.25">
      <c r="A726" s="9" t="s">
        <v>4000</v>
      </c>
      <c r="B726" s="9" t="str">
        <f>VLOOKUP(A726,'dump '!A:C,1,FALSE)</f>
        <v>PO191</v>
      </c>
      <c r="C726" s="9" t="str">
        <f>VLOOKUP(A726,'dump '!A:AF,2,FALSE)</f>
        <v>1251SH103</v>
      </c>
      <c r="D726" s="9">
        <f>VLOOKUP($A726,'dump '!$A:$AF,17,FALSE)</f>
        <v>52.251846999999998</v>
      </c>
      <c r="E726" s="9">
        <f>VLOOKUP($A726,'dump '!$A:$AF,18,FALSE)</f>
        <v>5.2282905</v>
      </c>
      <c r="F726" s="9" t="str">
        <f>VLOOKUP(A726,'dump '!$A:$AF,11,FALSE)</f>
        <v>Vreedenburgh</v>
      </c>
      <c r="G726" s="9" t="str">
        <f>VLOOKUP($A726,'dump '!$A:$AF,12,FALSE)</f>
        <v>1</v>
      </c>
      <c r="H726" s="9" t="str">
        <f>VLOOKUP($A726,'dump '!$A:$AF,13,FALSE)</f>
        <v>1251SH</v>
      </c>
      <c r="I726" s="11" t="str">
        <f>VLOOKUP($A726,'dump '!$A:$AF,14,FALSE)</f>
        <v>Laren</v>
      </c>
      <c r="J726" s="9">
        <f>VLOOKUP($A726,'dump '!$A:$AF,15,FALSE)</f>
        <v>6</v>
      </c>
      <c r="K726" s="9" t="str">
        <f>VLOOKUP($A726,'dump '!$A:$AF,3,FALSE)</f>
        <v>OPK</v>
      </c>
      <c r="L726" s="9" t="str">
        <f>VLOOKUP($A726,'dump '!$A:$AF,31,FALSE)</f>
        <v>3-haak</v>
      </c>
      <c r="M726" s="9" t="str">
        <f>VLOOKUP($A726,'containers '!$A:$AA,12,FALSE)</f>
        <v>Ondergronds</v>
      </c>
      <c r="N726" s="9">
        <f>VLOOKUP($A726,'containers '!$A:$AA,14,FALSE)</f>
        <v>80</v>
      </c>
      <c r="O726" s="9">
        <f>VLOOKUP($A726,'containers '!$A:$AA,15,FALSE)</f>
        <v>100</v>
      </c>
      <c r="P726" s="9" t="str">
        <f>VLOOKUP($A726,'containers '!$A:$AA,16,FALSE)</f>
        <v>HMISOL2022</v>
      </c>
    </row>
    <row r="727" spans="1:16" x14ac:dyDescent="0.25">
      <c r="A727" s="9" t="s">
        <v>4750</v>
      </c>
      <c r="B727" s="9" t="str">
        <f>VLOOKUP(A727,'dump '!A:C,1,FALSE)</f>
        <v>PO192</v>
      </c>
      <c r="C727" s="9" t="str">
        <f>VLOOKUP(A727,'dump '!A:AF,2,FALSE)</f>
        <v>1403EG5003</v>
      </c>
      <c r="D727" s="9">
        <f>VLOOKUP($A727,'dump '!$A:$AF,17,FALSE)</f>
        <v>52.268417800000002</v>
      </c>
      <c r="E727" s="9">
        <f>VLOOKUP($A727,'dump '!$A:$AF,18,FALSE)</f>
        <v>5.1831706000000004</v>
      </c>
      <c r="F727" s="9" t="str">
        <f>VLOOKUP(A727,'dump '!$A:$AF,11,FALSE)</f>
        <v>Koekoeklaan</v>
      </c>
      <c r="G727" s="9" t="str">
        <f>VLOOKUP($A727,'dump '!$A:$AF,12,FALSE)</f>
        <v>50</v>
      </c>
      <c r="H727" s="9" t="str">
        <f>VLOOKUP($A727,'dump '!$A:$AF,13,FALSE)</f>
        <v>1403EG</v>
      </c>
      <c r="I727" s="11" t="str">
        <f>VLOOKUP($A727,'dump '!$A:$AF,14,FALSE)</f>
        <v>Bussum</v>
      </c>
      <c r="J727" s="9">
        <f>VLOOKUP($A727,'dump '!$A:$AF,15,FALSE)</f>
        <v>6</v>
      </c>
      <c r="K727" s="9" t="str">
        <f>VLOOKUP($A727,'dump '!$A:$AF,3,FALSE)</f>
        <v>OPK</v>
      </c>
      <c r="L727" s="9" t="str">
        <f>VLOOKUP($A727,'dump '!$A:$AF,31,FALSE)</f>
        <v>3-haak</v>
      </c>
      <c r="M727" s="9" t="str">
        <f>VLOOKUP($A727,'containers '!$A:$AA,12,FALSE)</f>
        <v>Ondergronds</v>
      </c>
      <c r="N727" s="9">
        <f>VLOOKUP($A727,'containers '!$A:$AA,14,FALSE)</f>
        <v>80</v>
      </c>
      <c r="O727" s="9">
        <f>VLOOKUP($A727,'containers '!$A:$AA,15,FALSE)</f>
        <v>100</v>
      </c>
      <c r="P727" s="9" t="str">
        <f>VLOOKUP($A727,'containers '!$A:$AA,16,FALSE)</f>
        <v>HMISOL2022</v>
      </c>
    </row>
    <row r="728" spans="1:16" x14ac:dyDescent="0.25">
      <c r="A728" s="9" t="s">
        <v>4630</v>
      </c>
      <c r="B728" s="9" t="str">
        <f>VLOOKUP(A728,'dump '!A:C,1,FALSE)</f>
        <v>PO193</v>
      </c>
      <c r="C728" s="9" t="str">
        <f>VLOOKUP(A728,'dump '!A:AF,2,FALSE)</f>
        <v>1401TV104</v>
      </c>
      <c r="D728" s="9">
        <f>VLOOKUP($A728,'dump '!$A:$AF,17,FALSE)</f>
        <v>52.274602999999999</v>
      </c>
      <c r="E728" s="9">
        <f>VLOOKUP($A728,'dump '!$A:$AF,18,FALSE)</f>
        <v>5.1695489999999999</v>
      </c>
      <c r="F728" s="9" t="str">
        <f>VLOOKUP(A728,'dump '!$A:$AF,11,FALSE)</f>
        <v>Noorderweg</v>
      </c>
      <c r="G728" s="9" t="str">
        <f>VLOOKUP($A728,'dump '!$A:$AF,12,FALSE)</f>
        <v>1B</v>
      </c>
      <c r="H728" s="9" t="str">
        <f>VLOOKUP($A728,'dump '!$A:$AF,13,FALSE)</f>
        <v>1401TV</v>
      </c>
      <c r="I728" s="11" t="str">
        <f>VLOOKUP($A728,'dump '!$A:$AF,14,FALSE)</f>
        <v>Bussum</v>
      </c>
      <c r="J728" s="9">
        <f>VLOOKUP($A728,'dump '!$A:$AF,15,FALSE)</f>
        <v>6</v>
      </c>
      <c r="K728" s="9" t="str">
        <f>VLOOKUP($A728,'dump '!$A:$AF,3,FALSE)</f>
        <v>OPK</v>
      </c>
      <c r="L728" s="9" t="str">
        <f>VLOOKUP($A728,'dump '!$A:$AF,31,FALSE)</f>
        <v>3-haak</v>
      </c>
      <c r="M728" s="9" t="str">
        <f>VLOOKUP($A728,'containers '!$A:$AA,12,FALSE)</f>
        <v>Ondergronds</v>
      </c>
      <c r="N728" s="9">
        <f>VLOOKUP($A728,'containers '!$A:$AA,14,FALSE)</f>
        <v>80</v>
      </c>
      <c r="O728" s="9">
        <f>VLOOKUP($A728,'containers '!$A:$AA,15,FALSE)</f>
        <v>100</v>
      </c>
      <c r="P728" s="9" t="str">
        <f>VLOOKUP($A728,'containers '!$A:$AA,16,FALSE)</f>
        <v>HMISOL2022</v>
      </c>
    </row>
    <row r="729" spans="1:16" x14ac:dyDescent="0.25">
      <c r="A729" s="9" t="s">
        <v>4779</v>
      </c>
      <c r="B729" s="9" t="str">
        <f>VLOOKUP(A729,'dump '!A:C,1,FALSE)</f>
        <v>PO194</v>
      </c>
      <c r="C729" s="9" t="str">
        <f>VLOOKUP(A729,'dump '!A:AF,2,FALSE)</f>
        <v>1251MA502</v>
      </c>
      <c r="D729" s="9">
        <f>VLOOKUP($A729,'dump '!$A:$AF,17,FALSE)</f>
        <v>52.254655</v>
      </c>
      <c r="E729" s="9">
        <f>VLOOKUP($A729,'dump '!$A:$AF,18,FALSE)</f>
        <v>5.22905</v>
      </c>
      <c r="F729" s="9" t="str">
        <f>VLOOKUP(A729,'dump '!$A:$AF,11,FALSE)</f>
        <v>Plein 1945</v>
      </c>
      <c r="G729" s="9" t="str">
        <f>VLOOKUP($A729,'dump '!$A:$AF,12,FALSE)</f>
        <v>5</v>
      </c>
      <c r="H729" s="9" t="str">
        <f>VLOOKUP($A729,'dump '!$A:$AF,13,FALSE)</f>
        <v>1251MA</v>
      </c>
      <c r="I729" s="11" t="str">
        <f>VLOOKUP($A729,'dump '!$A:$AF,14,FALSE)</f>
        <v>Laren</v>
      </c>
      <c r="J729" s="9">
        <f>VLOOKUP($A729,'dump '!$A:$AF,15,FALSE)</f>
        <v>5</v>
      </c>
      <c r="K729" s="9" t="str">
        <f>VLOOKUP($A729,'dump '!$A:$AF,3,FALSE)</f>
        <v>OPK</v>
      </c>
      <c r="L729" s="9" t="str">
        <f>VLOOKUP($A729,'dump '!$A:$AF,31,FALSE)</f>
        <v>3-haak</v>
      </c>
      <c r="M729" s="9" t="str">
        <f>VLOOKUP($A729,'containers '!$A:$AA,12,FALSE)</f>
        <v>Ondergronds</v>
      </c>
      <c r="N729" s="9">
        <f>VLOOKUP($A729,'containers '!$A:$AA,14,FALSE)</f>
        <v>80</v>
      </c>
      <c r="O729" s="9">
        <f>VLOOKUP($A729,'containers '!$A:$AA,15,FALSE)</f>
        <v>100</v>
      </c>
      <c r="P729" s="9" t="str">
        <f>VLOOKUP($A729,'containers '!$A:$AA,16,FALSE)</f>
        <v>HMISOL2022</v>
      </c>
    </row>
    <row r="730" spans="1:16" x14ac:dyDescent="0.25">
      <c r="A730" s="9" t="s">
        <v>4827</v>
      </c>
      <c r="B730" s="9" t="str">
        <f>VLOOKUP(A730,'dump '!A:C,1,FALSE)</f>
        <v>PO195</v>
      </c>
      <c r="C730" s="9" t="str">
        <f>VLOOKUP(A730,'dump '!A:AF,2,FALSE)</f>
        <v>1251MD203</v>
      </c>
      <c r="D730" s="9">
        <f>VLOOKUP($A730,'dump '!$A:$AF,17,FALSE)</f>
        <v>52.255302</v>
      </c>
      <c r="E730" s="9">
        <f>VLOOKUP($A730,'dump '!$A:$AF,18,FALSE)</f>
        <v>5.2308209999999997</v>
      </c>
      <c r="F730" s="9" t="str">
        <f>VLOOKUP(A730,'dump '!$A:$AF,11,FALSE)</f>
        <v>Pastoor Hendrikspark</v>
      </c>
      <c r="G730" s="9" t="str">
        <f>VLOOKUP($A730,'dump '!$A:$AF,12,FALSE)</f>
        <v>2</v>
      </c>
      <c r="H730" s="9" t="str">
        <f>VLOOKUP($A730,'dump '!$A:$AF,13,FALSE)</f>
        <v>1251MD</v>
      </c>
      <c r="I730" s="11" t="str">
        <f>VLOOKUP($A730,'dump '!$A:$AF,14,FALSE)</f>
        <v>Laren</v>
      </c>
      <c r="J730" s="9">
        <f>VLOOKUP($A730,'dump '!$A:$AF,15,FALSE)</f>
        <v>6</v>
      </c>
      <c r="K730" s="9" t="str">
        <f>VLOOKUP($A730,'dump '!$A:$AF,3,FALSE)</f>
        <v>OPK</v>
      </c>
      <c r="L730" s="9" t="str">
        <f>VLOOKUP($A730,'dump '!$A:$AF,31,FALSE)</f>
        <v>3-haak</v>
      </c>
      <c r="M730" s="9" t="str">
        <f>VLOOKUP($A730,'containers '!$A:$AA,12,FALSE)</f>
        <v>Ondergronds</v>
      </c>
      <c r="N730" s="9">
        <f>VLOOKUP($A730,'containers '!$A:$AA,14,FALSE)</f>
        <v>80</v>
      </c>
      <c r="O730" s="9">
        <f>VLOOKUP($A730,'containers '!$A:$AA,15,FALSE)</f>
        <v>100</v>
      </c>
      <c r="P730" s="9" t="str">
        <f>VLOOKUP($A730,'containers '!$A:$AA,16,FALSE)</f>
        <v>HMISOL2022</v>
      </c>
    </row>
    <row r="731" spans="1:16" x14ac:dyDescent="0.25">
      <c r="A731" s="9" t="s">
        <v>4665</v>
      </c>
      <c r="B731" s="9" t="str">
        <f>VLOOKUP(A731,'dump '!A:C,1,FALSE)</f>
        <v>PO196</v>
      </c>
      <c r="C731" s="9" t="str">
        <f>VLOOKUP(A731,'dump '!A:AF,2,FALSE)</f>
        <v>1217PV2903</v>
      </c>
      <c r="D731" s="9">
        <f>VLOOKUP($A731,'dump '!$A:$AF,17,FALSE)</f>
        <v>52.224355000000003</v>
      </c>
      <c r="E731" s="9">
        <f>VLOOKUP($A731,'dump '!$A:$AF,18,FALSE)</f>
        <v>5.1556800000000003</v>
      </c>
      <c r="F731" s="9" t="str">
        <f>VLOOKUP(A731,'dump '!$A:$AF,11,FALSE)</f>
        <v>Schuttersweg</v>
      </c>
      <c r="G731" s="9" t="str">
        <f>VLOOKUP($A731,'dump '!$A:$AF,12,FALSE)</f>
        <v>29</v>
      </c>
      <c r="H731" s="9" t="str">
        <f>VLOOKUP($A731,'dump '!$A:$AF,13,FALSE)</f>
        <v>1217PV</v>
      </c>
      <c r="I731" s="11" t="str">
        <f>VLOOKUP($A731,'dump '!$A:$AF,14,FALSE)</f>
        <v>Hilversum</v>
      </c>
      <c r="J731" s="9">
        <f>VLOOKUP($A731,'dump '!$A:$AF,15,FALSE)</f>
        <v>6</v>
      </c>
      <c r="K731" s="9" t="str">
        <f>VLOOKUP($A731,'dump '!$A:$AF,3,FALSE)</f>
        <v>OPK</v>
      </c>
      <c r="L731" s="9" t="str">
        <f>VLOOKUP($A731,'dump '!$A:$AF,31,FALSE)</f>
        <v>3-haak</v>
      </c>
      <c r="M731" s="9" t="str">
        <f>VLOOKUP($A731,'containers '!$A:$AA,12,FALSE)</f>
        <v>Ondergronds</v>
      </c>
      <c r="N731" s="9">
        <f>VLOOKUP($A731,'containers '!$A:$AA,14,FALSE)</f>
        <v>80</v>
      </c>
      <c r="O731" s="9">
        <f>VLOOKUP($A731,'containers '!$A:$AA,15,FALSE)</f>
        <v>100</v>
      </c>
      <c r="P731" s="9" t="str">
        <f>VLOOKUP($A731,'containers '!$A:$AA,16,FALSE)</f>
        <v>HMISOL2022</v>
      </c>
    </row>
    <row r="732" spans="1:16" ht="30" x14ac:dyDescent="0.25">
      <c r="A732" s="9" t="s">
        <v>4649</v>
      </c>
      <c r="B732" s="9" t="str">
        <f>VLOOKUP(A732,'dump '!A:C,1,FALSE)</f>
        <v>PO197</v>
      </c>
      <c r="C732" s="9" t="str">
        <f>VLOOKUP(A732,'dump '!A:AF,2,FALSE)</f>
        <v>1394NE303</v>
      </c>
      <c r="D732" s="9">
        <f>VLOOKUP($A732,'dump '!$A:$AF,17,FALSE)</f>
        <v>52.255896</v>
      </c>
      <c r="E732" s="9">
        <f>VLOOKUP($A732,'dump '!$A:$AF,18,FALSE)</f>
        <v>5.0482670000000001</v>
      </c>
      <c r="F732" s="9" t="str">
        <f>VLOOKUP(A732,'dump '!$A:$AF,11,FALSE)</f>
        <v>De Kooi</v>
      </c>
      <c r="G732" s="9" t="str">
        <f>VLOOKUP($A732,'dump '!$A:$AF,12,FALSE)</f>
        <v>3</v>
      </c>
      <c r="H732" s="9" t="str">
        <f>VLOOKUP($A732,'dump '!$A:$AF,13,FALSE)</f>
        <v>1394NE</v>
      </c>
      <c r="I732" s="11" t="str">
        <f>VLOOKUP($A732,'dump '!$A:$AF,14,FALSE)</f>
        <v>Nederhorst den Berg</v>
      </c>
      <c r="J732" s="9">
        <f>VLOOKUP($A732,'dump '!$A:$AF,15,FALSE)</f>
        <v>6</v>
      </c>
      <c r="K732" s="9" t="str">
        <f>VLOOKUP($A732,'dump '!$A:$AF,3,FALSE)</f>
        <v>OPK</v>
      </c>
      <c r="L732" s="9" t="str">
        <f>VLOOKUP($A732,'dump '!$A:$AF,31,FALSE)</f>
        <v>3-haak</v>
      </c>
      <c r="M732" s="9" t="str">
        <f>VLOOKUP($A732,'containers '!$A:$AA,12,FALSE)</f>
        <v>Ondergronds</v>
      </c>
      <c r="N732" s="9">
        <f>VLOOKUP($A732,'containers '!$A:$AA,14,FALSE)</f>
        <v>80</v>
      </c>
      <c r="O732" s="9">
        <f>VLOOKUP($A732,'containers '!$A:$AA,15,FALSE)</f>
        <v>100</v>
      </c>
      <c r="P732" s="9" t="str">
        <f>VLOOKUP($A732,'containers '!$A:$AA,16,FALSE)</f>
        <v>HMISOL2022</v>
      </c>
    </row>
    <row r="733" spans="1:16" x14ac:dyDescent="0.25">
      <c r="A733" s="9" t="s">
        <v>4931</v>
      </c>
      <c r="B733" s="9" t="str">
        <f>VLOOKUP(A733,'dump '!A:C,1,FALSE)</f>
        <v>PO198</v>
      </c>
      <c r="C733" s="9" t="str">
        <f>VLOOKUP(A733,'dump '!A:AF,2,FALSE)</f>
        <v>1405AL103</v>
      </c>
      <c r="D733" s="9">
        <f>VLOOKUP($A733,'dump '!$A:$AF,17,FALSE)</f>
        <v>52.278829899999998</v>
      </c>
      <c r="E733" s="9">
        <f>VLOOKUP($A733,'dump '!$A:$AF,18,FALSE)</f>
        <v>5.1569485999999998</v>
      </c>
      <c r="F733" s="9" t="str">
        <f>VLOOKUP(A733,'dump '!$A:$AF,11,FALSE)</f>
        <v>Slochterenlaan</v>
      </c>
      <c r="G733" s="9" t="str">
        <f>VLOOKUP($A733,'dump '!$A:$AF,12,FALSE)</f>
        <v>1</v>
      </c>
      <c r="H733" s="9" t="str">
        <f>VLOOKUP($A733,'dump '!$A:$AF,13,FALSE)</f>
        <v>1405AL</v>
      </c>
      <c r="I733" s="11" t="str">
        <f>VLOOKUP($A733,'dump '!$A:$AF,14,FALSE)</f>
        <v>Bussum</v>
      </c>
      <c r="J733" s="9">
        <f>VLOOKUP($A733,'dump '!$A:$AF,15,FALSE)</f>
        <v>6</v>
      </c>
      <c r="K733" s="9" t="str">
        <f>VLOOKUP($A733,'dump '!$A:$AF,3,FALSE)</f>
        <v>OPK</v>
      </c>
      <c r="L733" s="9" t="str">
        <f>VLOOKUP($A733,'dump '!$A:$AF,31,FALSE)</f>
        <v>3-haak</v>
      </c>
      <c r="M733" s="9" t="str">
        <f>VLOOKUP($A733,'containers '!$A:$AA,12,FALSE)</f>
        <v>Ondergronds</v>
      </c>
      <c r="N733" s="9">
        <f>VLOOKUP($A733,'containers '!$A:$AA,14,FALSE)</f>
        <v>80</v>
      </c>
      <c r="O733" s="9">
        <f>VLOOKUP($A733,'containers '!$A:$AA,15,FALSE)</f>
        <v>100</v>
      </c>
      <c r="P733" s="9" t="str">
        <f>VLOOKUP($A733,'containers '!$A:$AA,16,FALSE)</f>
        <v>HMISOL2022</v>
      </c>
    </row>
    <row r="734" spans="1:16" x14ac:dyDescent="0.25">
      <c r="A734" s="9" t="s">
        <v>4913</v>
      </c>
      <c r="B734" s="9" t="str">
        <f>VLOOKUP(A734,'dump '!A:C,1,FALSE)</f>
        <v>PO199</v>
      </c>
      <c r="C734" s="9" t="str">
        <f>VLOOKUP(A734,'dump '!A:AF,2,FALSE)</f>
        <v>1398HA305</v>
      </c>
      <c r="D734" s="9">
        <f>VLOOKUP($A734,'dump '!$A:$AF,17,FALSE)</f>
        <v>52.332740000000001</v>
      </c>
      <c r="E734" s="9">
        <f>VLOOKUP($A734,'dump '!$A:$AF,18,FALSE)</f>
        <v>5.0614400000000002</v>
      </c>
      <c r="F734" s="9" t="str">
        <f>VLOOKUP(A734,'dump '!$A:$AF,11,FALSE)</f>
        <v>Kruitmolen</v>
      </c>
      <c r="G734" s="9" t="str">
        <f>VLOOKUP($A734,'dump '!$A:$AF,12,FALSE)</f>
        <v>3</v>
      </c>
      <c r="H734" s="9" t="str">
        <f>VLOOKUP($A734,'dump '!$A:$AF,13,FALSE)</f>
        <v>1398HA</v>
      </c>
      <c r="I734" s="11" t="str">
        <f>VLOOKUP($A734,'dump '!$A:$AF,14,FALSE)</f>
        <v>Muiden</v>
      </c>
      <c r="J734" s="9">
        <f>VLOOKUP($A734,'dump '!$A:$AF,15,FALSE)</f>
        <v>6</v>
      </c>
      <c r="K734" s="9" t="str">
        <f>VLOOKUP($A734,'dump '!$A:$AF,3,FALSE)</f>
        <v>OPK</v>
      </c>
      <c r="L734" s="9" t="str">
        <f>VLOOKUP($A734,'dump '!$A:$AF,31,FALSE)</f>
        <v>3-haak</v>
      </c>
      <c r="M734" s="9" t="str">
        <f>VLOOKUP($A734,'containers '!$A:$AA,12,FALSE)</f>
        <v>Ondergronds</v>
      </c>
      <c r="N734" s="9">
        <f>VLOOKUP($A734,'containers '!$A:$AA,14,FALSE)</f>
        <v>80</v>
      </c>
      <c r="O734" s="9">
        <f>VLOOKUP($A734,'containers '!$A:$AA,15,FALSE)</f>
        <v>100</v>
      </c>
      <c r="P734" s="9" t="str">
        <f>VLOOKUP($A734,'containers '!$A:$AA,16,FALSE)</f>
        <v>HMISOL2022</v>
      </c>
    </row>
    <row r="735" spans="1:16" x14ac:dyDescent="0.25">
      <c r="A735" s="9" t="s">
        <v>4702</v>
      </c>
      <c r="B735" s="9" t="str">
        <f>VLOOKUP(A735,'dump '!A:C,1,FALSE)</f>
        <v>PO200</v>
      </c>
      <c r="C735" s="9" t="str">
        <f>VLOOKUP(A735,'dump '!A:AF,2,FALSE)</f>
        <v>1404HV3303</v>
      </c>
      <c r="D735" s="9">
        <f>VLOOKUP($A735,'dump '!$A:$AF,17,FALSE)</f>
        <v>52.273705999999997</v>
      </c>
      <c r="E735" s="9">
        <f>VLOOKUP($A735,'dump '!$A:$AF,18,FALSE)</f>
        <v>5.1651670000000003</v>
      </c>
      <c r="F735" s="9" t="str">
        <f>VLOOKUP(A735,'dump '!$A:$AF,11,FALSE)</f>
        <v>Kapelstraat</v>
      </c>
      <c r="G735" s="9" t="str">
        <f>VLOOKUP($A735,'dump '!$A:$AF,12,FALSE)</f>
        <v>33</v>
      </c>
      <c r="H735" s="9" t="str">
        <f>VLOOKUP($A735,'dump '!$A:$AF,13,FALSE)</f>
        <v>1404HV</v>
      </c>
      <c r="I735" s="11" t="str">
        <f>VLOOKUP($A735,'dump '!$A:$AF,14,FALSE)</f>
        <v>Bussum</v>
      </c>
      <c r="J735" s="9">
        <f>VLOOKUP($A735,'dump '!$A:$AF,15,FALSE)</f>
        <v>6</v>
      </c>
      <c r="K735" s="9" t="str">
        <f>VLOOKUP($A735,'dump '!$A:$AF,3,FALSE)</f>
        <v>OPK</v>
      </c>
      <c r="L735" s="9" t="str">
        <f>VLOOKUP($A735,'dump '!$A:$AF,31,FALSE)</f>
        <v>3-haak</v>
      </c>
      <c r="M735" s="9" t="str">
        <f>VLOOKUP($A735,'containers '!$A:$AA,12,FALSE)</f>
        <v>Ondergronds</v>
      </c>
      <c r="N735" s="9">
        <f>VLOOKUP($A735,'containers '!$A:$AA,14,FALSE)</f>
        <v>80</v>
      </c>
      <c r="O735" s="9">
        <f>VLOOKUP($A735,'containers '!$A:$AA,15,FALSE)</f>
        <v>100</v>
      </c>
      <c r="P735" s="9" t="str">
        <f>VLOOKUP($A735,'containers '!$A:$AA,16,FALSE)</f>
        <v>HMISOL2022</v>
      </c>
    </row>
    <row r="736" spans="1:16" x14ac:dyDescent="0.25">
      <c r="A736" s="9" t="s">
        <v>4698</v>
      </c>
      <c r="B736" s="9" t="str">
        <f>VLOOKUP(A736,'dump '!A:C,1,FALSE)</f>
        <v>PO202</v>
      </c>
      <c r="C736" s="9" t="str">
        <f>VLOOKUP(A736,'dump '!A:AF,2,FALSE)</f>
        <v>1276KZ24803</v>
      </c>
      <c r="D736" s="9">
        <f>VLOOKUP($A736,'dump '!$A:$AF,17,FALSE)</f>
        <v>52.296470999999997</v>
      </c>
      <c r="E736" s="9">
        <f>VLOOKUP($A736,'dump '!$A:$AF,18,FALSE)</f>
        <v>5.2518319</v>
      </c>
      <c r="F736" s="9" t="str">
        <f>VLOOKUP(A736,'dump '!$A:$AF,11,FALSE)</f>
        <v>Gooierserf</v>
      </c>
      <c r="G736" s="9" t="str">
        <f>VLOOKUP($A736,'dump '!$A:$AF,12,FALSE)</f>
        <v>248</v>
      </c>
      <c r="H736" s="9" t="str">
        <f>VLOOKUP($A736,'dump '!$A:$AF,13,FALSE)</f>
        <v>1276KZ</v>
      </c>
      <c r="I736" s="11" t="str">
        <f>VLOOKUP($A736,'dump '!$A:$AF,14,FALSE)</f>
        <v>Huizen</v>
      </c>
      <c r="J736" s="9">
        <f>VLOOKUP($A736,'dump '!$A:$AF,15,FALSE)</f>
        <v>6</v>
      </c>
      <c r="K736" s="9" t="str">
        <f>VLOOKUP($A736,'dump '!$A:$AF,3,FALSE)</f>
        <v>OPK</v>
      </c>
      <c r="L736" s="9" t="str">
        <f>VLOOKUP($A736,'dump '!$A:$AF,31,FALSE)</f>
        <v>3-haak</v>
      </c>
      <c r="M736" s="9" t="str">
        <f>VLOOKUP($A736,'containers '!$A:$AA,12,FALSE)</f>
        <v>Ondergronds</v>
      </c>
      <c r="N736" s="9">
        <f>VLOOKUP($A736,'containers '!$A:$AA,14,FALSE)</f>
        <v>80</v>
      </c>
      <c r="O736" s="9">
        <f>VLOOKUP($A736,'containers '!$A:$AA,15,FALSE)</f>
        <v>100</v>
      </c>
      <c r="P736" s="9" t="str">
        <f>VLOOKUP($A736,'containers '!$A:$AA,16,FALSE)</f>
        <v>HMISOL2022</v>
      </c>
    </row>
    <row r="737" spans="1:16" x14ac:dyDescent="0.25">
      <c r="A737" s="9" t="s">
        <v>3747</v>
      </c>
      <c r="B737" s="9" t="str">
        <f>VLOOKUP(A737,'dump '!A:C,1,FALSE)</f>
        <v>PO203</v>
      </c>
      <c r="C737" s="9" t="str">
        <f>VLOOKUP(A737,'dump '!A:AF,2,FALSE)</f>
        <v>1216RR2304</v>
      </c>
      <c r="D737" s="9">
        <f>VLOOKUP($A737,'dump '!$A:$AF,17,FALSE)</f>
        <v>52.215319999999998</v>
      </c>
      <c r="E737" s="9">
        <f>VLOOKUP($A737,'dump '!$A:$AF,18,FALSE)</f>
        <v>5.1461709989999997</v>
      </c>
      <c r="F737" s="9" t="str">
        <f>VLOOKUP(A737,'dump '!$A:$AF,11,FALSE)</f>
        <v>Kerkelandenlaan</v>
      </c>
      <c r="G737" s="9" t="str">
        <f>VLOOKUP($A737,'dump '!$A:$AF,12,FALSE)</f>
        <v>23A</v>
      </c>
      <c r="H737" s="9" t="str">
        <f>VLOOKUP($A737,'dump '!$A:$AF,13,FALSE)</f>
        <v>1216RR</v>
      </c>
      <c r="I737" s="11" t="str">
        <f>VLOOKUP($A737,'dump '!$A:$AF,14,FALSE)</f>
        <v>Hilversum</v>
      </c>
      <c r="J737" s="9">
        <f>VLOOKUP($A737,'dump '!$A:$AF,15,FALSE)</f>
        <v>5</v>
      </c>
      <c r="K737" s="9" t="str">
        <f>VLOOKUP($A737,'dump '!$A:$AF,3,FALSE)</f>
        <v>OPK</v>
      </c>
      <c r="L737" s="9" t="str">
        <f>VLOOKUP($A737,'dump '!$A:$AF,31,FALSE)</f>
        <v>3-haak</v>
      </c>
      <c r="M737" s="9" t="str">
        <f>VLOOKUP($A737,'containers '!$A:$AA,12,FALSE)</f>
        <v>Ondergronds</v>
      </c>
      <c r="N737" s="9">
        <f>VLOOKUP($A737,'containers '!$A:$AA,14,FALSE)</f>
        <v>80</v>
      </c>
      <c r="O737" s="9">
        <f>VLOOKUP($A737,'containers '!$A:$AA,15,FALSE)</f>
        <v>100</v>
      </c>
      <c r="P737" s="9" t="str">
        <f>VLOOKUP($A737,'containers '!$A:$AA,16,FALSE)</f>
        <v>HMISOL2022</v>
      </c>
    </row>
    <row r="738" spans="1:16" x14ac:dyDescent="0.25">
      <c r="A738" s="9" t="s">
        <v>4675</v>
      </c>
      <c r="B738" s="9" t="str">
        <f>VLOOKUP(A738,'dump '!A:C,1,FALSE)</f>
        <v>PO204</v>
      </c>
      <c r="C738" s="9" t="str">
        <f>VLOOKUP(A738,'dump '!A:AF,2,FALSE)</f>
        <v>1214EH12203</v>
      </c>
      <c r="D738" s="9">
        <f>VLOOKUP($A738,'dump '!$A:$AF,17,FALSE)</f>
        <v>52.213301907999998</v>
      </c>
      <c r="E738" s="9">
        <f>VLOOKUP($A738,'dump '!$A:$AF,18,FALSE)</f>
        <v>5.1723124699999996</v>
      </c>
      <c r="F738" s="9" t="str">
        <f>VLOOKUP(A738,'dump '!$A:$AF,11,FALSE)</f>
        <v>Egelantierstraat</v>
      </c>
      <c r="G738" s="9" t="str">
        <f>VLOOKUP($A738,'dump '!$A:$AF,12,FALSE)</f>
        <v>122</v>
      </c>
      <c r="H738" s="9" t="str">
        <f>VLOOKUP($A738,'dump '!$A:$AF,13,FALSE)</f>
        <v>1214EH</v>
      </c>
      <c r="I738" s="11" t="str">
        <f>VLOOKUP($A738,'dump '!$A:$AF,14,FALSE)</f>
        <v>Hilversum</v>
      </c>
      <c r="J738" s="9">
        <f>VLOOKUP($A738,'dump '!$A:$AF,15,FALSE)</f>
        <v>6</v>
      </c>
      <c r="K738" s="9" t="str">
        <f>VLOOKUP($A738,'dump '!$A:$AF,3,FALSE)</f>
        <v>OPK</v>
      </c>
      <c r="L738" s="9" t="str">
        <f>VLOOKUP($A738,'dump '!$A:$AF,31,FALSE)</f>
        <v>3-haak</v>
      </c>
      <c r="M738" s="9" t="str">
        <f>VLOOKUP($A738,'containers '!$A:$AA,12,FALSE)</f>
        <v>Ondergronds</v>
      </c>
      <c r="N738" s="9">
        <f>VLOOKUP($A738,'containers '!$A:$AA,14,FALSE)</f>
        <v>80</v>
      </c>
      <c r="O738" s="9">
        <f>VLOOKUP($A738,'containers '!$A:$AA,15,FALSE)</f>
        <v>100</v>
      </c>
      <c r="P738" s="9" t="str">
        <f>VLOOKUP($A738,'containers '!$A:$AA,16,FALSE)</f>
        <v>HMISOL2022</v>
      </c>
    </row>
    <row r="739" spans="1:16" x14ac:dyDescent="0.25">
      <c r="A739" s="9" t="s">
        <v>5038</v>
      </c>
      <c r="B739" s="9" t="str">
        <f>VLOOKUP(A739,'dump '!A:C,1,FALSE)</f>
        <v>PO205</v>
      </c>
      <c r="C739" s="9" t="str">
        <f>VLOOKUP(A739,'dump '!A:AF,2,FALSE)</f>
        <v>1216GW28603</v>
      </c>
      <c r="D739" s="9">
        <f>VLOOKUP($A739,'dump '!$A:$AF,17,FALSE)</f>
        <v>52.2191599999</v>
      </c>
      <c r="E739" s="9">
        <f>VLOOKUP($A739,'dump '!$A:$AF,18,FALSE)</f>
        <v>5.1468599900000003</v>
      </c>
      <c r="F739" s="9" t="str">
        <f>VLOOKUP(A739,'dump '!$A:$AF,11,FALSE)</f>
        <v>Zeverijnstraat</v>
      </c>
      <c r="G739" s="9" t="str">
        <f>VLOOKUP($A739,'dump '!$A:$AF,12,FALSE)</f>
        <v>286</v>
      </c>
      <c r="H739" s="9" t="str">
        <f>VLOOKUP($A739,'dump '!$A:$AF,13,FALSE)</f>
        <v>1216GW</v>
      </c>
      <c r="I739" s="11" t="str">
        <f>VLOOKUP($A739,'dump '!$A:$AF,14,FALSE)</f>
        <v>Hilversum</v>
      </c>
      <c r="J739" s="9">
        <f>VLOOKUP($A739,'dump '!$A:$AF,15,FALSE)</f>
        <v>6</v>
      </c>
      <c r="K739" s="9" t="str">
        <f>VLOOKUP($A739,'dump '!$A:$AF,3,FALSE)</f>
        <v>OPK</v>
      </c>
      <c r="L739" s="9" t="str">
        <f>VLOOKUP($A739,'dump '!$A:$AF,31,FALSE)</f>
        <v>3-haak</v>
      </c>
      <c r="M739" s="9" t="str">
        <f>VLOOKUP($A739,'containers '!$A:$AA,12,FALSE)</f>
        <v>Ondergronds</v>
      </c>
      <c r="N739" s="9">
        <f>VLOOKUP($A739,'containers '!$A:$AA,14,FALSE)</f>
        <v>80</v>
      </c>
      <c r="O739" s="9">
        <f>VLOOKUP($A739,'containers '!$A:$AA,15,FALSE)</f>
        <v>100</v>
      </c>
      <c r="P739" s="9" t="str">
        <f>VLOOKUP($A739,'containers '!$A:$AA,16,FALSE)</f>
        <v>HMISOL2022</v>
      </c>
    </row>
    <row r="740" spans="1:16" x14ac:dyDescent="0.25">
      <c r="A740" s="9" t="s">
        <v>5917</v>
      </c>
      <c r="B740" s="9" t="str">
        <f>VLOOKUP(A740,'dump '!A:C,1,FALSE)</f>
        <v>PO206</v>
      </c>
      <c r="C740" s="9" t="str">
        <f>VLOOKUP(A740,'dump '!A:AF,2,FALSE)</f>
        <v>1216GL3003</v>
      </c>
      <c r="D740" s="9">
        <f>VLOOKUP($A740,'dump '!$A:$AF,17,FALSE)</f>
        <v>52.218759999900001</v>
      </c>
      <c r="E740" s="9">
        <f>VLOOKUP($A740,'dump '!$A:$AF,18,FALSE)</f>
        <v>5.1472299990000003</v>
      </c>
      <c r="F740" s="9" t="str">
        <f>VLOOKUP(A740,'dump '!$A:$AF,11,FALSE)</f>
        <v>Zeverijnstraat</v>
      </c>
      <c r="G740" s="9" t="str">
        <f>VLOOKUP($A740,'dump '!$A:$AF,12,FALSE)</f>
        <v>30</v>
      </c>
      <c r="H740" s="9" t="str">
        <f>VLOOKUP($A740,'dump '!$A:$AF,13,FALSE)</f>
        <v>1216GL</v>
      </c>
      <c r="I740" s="11" t="str">
        <f>VLOOKUP($A740,'dump '!$A:$AF,14,FALSE)</f>
        <v>Hilversum</v>
      </c>
      <c r="J740" s="9">
        <f>VLOOKUP($A740,'dump '!$A:$AF,15,FALSE)</f>
        <v>6</v>
      </c>
      <c r="K740" s="9" t="str">
        <f>VLOOKUP($A740,'dump '!$A:$AF,3,FALSE)</f>
        <v>OPK</v>
      </c>
      <c r="L740" s="9" t="str">
        <f>VLOOKUP($A740,'dump '!$A:$AF,31,FALSE)</f>
        <v>3-haak</v>
      </c>
      <c r="M740" s="9" t="str">
        <f>VLOOKUP($A740,'containers '!$A:$AA,12,FALSE)</f>
        <v>Ondergronds</v>
      </c>
      <c r="N740" s="9">
        <f>VLOOKUP($A740,'containers '!$A:$AA,14,FALSE)</f>
        <v>80</v>
      </c>
      <c r="O740" s="9">
        <f>VLOOKUP($A740,'containers '!$A:$AA,15,FALSE)</f>
        <v>100</v>
      </c>
      <c r="P740" s="9" t="str">
        <f>VLOOKUP($A740,'containers '!$A:$AA,16,FALSE)</f>
        <v>HMISOL2022</v>
      </c>
    </row>
    <row r="741" spans="1:16" x14ac:dyDescent="0.25">
      <c r="A741" s="9" t="s">
        <v>4988</v>
      </c>
      <c r="B741" s="9" t="str">
        <f>VLOOKUP(A741,'dump '!A:C,1,FALSE)</f>
        <v>PO207</v>
      </c>
      <c r="C741" s="9" t="str">
        <f>VLOOKUP(A741,'dump '!A:AF,2,FALSE)</f>
        <v>1404ED7404</v>
      </c>
      <c r="D741" s="9">
        <f>VLOOKUP($A741,'dump '!$A:$AF,17,FALSE)</f>
        <v>52.278067999999998</v>
      </c>
      <c r="E741" s="9">
        <f>VLOOKUP($A741,'dump '!$A:$AF,18,FALSE)</f>
        <v>5.15861999</v>
      </c>
      <c r="F741" s="9" t="str">
        <f>VLOOKUP(A741,'dump '!$A:$AF,11,FALSE)</f>
        <v>Nieuwe Englaan</v>
      </c>
      <c r="G741" s="9" t="str">
        <f>VLOOKUP($A741,'dump '!$A:$AF,12,FALSE)</f>
        <v>74</v>
      </c>
      <c r="H741" s="9" t="str">
        <f>VLOOKUP($A741,'dump '!$A:$AF,13,FALSE)</f>
        <v>1404ED</v>
      </c>
      <c r="I741" s="11" t="str">
        <f>VLOOKUP($A741,'dump '!$A:$AF,14,FALSE)</f>
        <v>Bussum</v>
      </c>
      <c r="J741" s="9">
        <f>VLOOKUP($A741,'dump '!$A:$AF,15,FALSE)</f>
        <v>6</v>
      </c>
      <c r="K741" s="9" t="str">
        <f>VLOOKUP($A741,'dump '!$A:$AF,3,FALSE)</f>
        <v>OPK</v>
      </c>
      <c r="L741" s="9" t="str">
        <f>VLOOKUP($A741,'dump '!$A:$AF,31,FALSE)</f>
        <v>3-haak</v>
      </c>
      <c r="M741" s="9" t="str">
        <f>VLOOKUP($A741,'containers '!$A:$AA,12,FALSE)</f>
        <v>Ondergronds</v>
      </c>
      <c r="N741" s="9">
        <f>VLOOKUP($A741,'containers '!$A:$AA,14,FALSE)</f>
        <v>80</v>
      </c>
      <c r="O741" s="9">
        <f>VLOOKUP($A741,'containers '!$A:$AA,15,FALSE)</f>
        <v>100</v>
      </c>
      <c r="P741" s="9" t="str">
        <f>VLOOKUP($A741,'containers '!$A:$AA,16,FALSE)</f>
        <v>HMISOL2022</v>
      </c>
    </row>
    <row r="742" spans="1:16" x14ac:dyDescent="0.25">
      <c r="A742" s="9" t="s">
        <v>4900</v>
      </c>
      <c r="B742" s="9" t="str">
        <f>VLOOKUP(A742,'dump '!A:C,1,FALSE)</f>
        <v>PO208</v>
      </c>
      <c r="C742" s="9" t="str">
        <f>VLOOKUP(A742,'dump '!A:AF,2,FALSE)</f>
        <v>1217DV1802</v>
      </c>
      <c r="D742" s="9">
        <f>VLOOKUP($A742,'dump '!$A:$AF,17,FALSE)</f>
        <v>52.24156799</v>
      </c>
      <c r="E742" s="9">
        <f>VLOOKUP($A742,'dump '!$A:$AF,18,FALSE)</f>
        <v>5.16470099</v>
      </c>
      <c r="F742" s="9" t="str">
        <f>VLOOKUP(A742,'dump '!$A:$AF,11,FALSE)</f>
        <v>Vivaldipark</v>
      </c>
      <c r="G742" s="9" t="str">
        <f>VLOOKUP($A742,'dump '!$A:$AF,12,FALSE)</f>
        <v>18</v>
      </c>
      <c r="H742" s="9" t="str">
        <f>VLOOKUP($A742,'dump '!$A:$AF,13,FALSE)</f>
        <v>1217DV</v>
      </c>
      <c r="I742" s="11" t="str">
        <f>VLOOKUP($A742,'dump '!$A:$AF,14,FALSE)</f>
        <v>Hilversum</v>
      </c>
      <c r="J742" s="9">
        <f>VLOOKUP($A742,'dump '!$A:$AF,15,FALSE)</f>
        <v>6</v>
      </c>
      <c r="K742" s="9" t="str">
        <f>VLOOKUP($A742,'dump '!$A:$AF,3,FALSE)</f>
        <v>OPK</v>
      </c>
      <c r="L742" s="9" t="str">
        <f>VLOOKUP($A742,'dump '!$A:$AF,31,FALSE)</f>
        <v>3-haak</v>
      </c>
      <c r="M742" s="9" t="str">
        <f>VLOOKUP($A742,'containers '!$A:$AA,12,FALSE)</f>
        <v>OGDUO</v>
      </c>
      <c r="N742" s="9">
        <f>VLOOKUP($A742,'containers '!$A:$AA,14,FALSE)</f>
        <v>60</v>
      </c>
      <c r="O742" s="9">
        <f>VLOOKUP($A742,'containers '!$A:$AA,15,FALSE)</f>
        <v>100</v>
      </c>
      <c r="P742" s="9" t="str">
        <f>VLOOKUP($A742,'containers '!$A:$AA,16,FALSE)</f>
        <v>HMIDUO2022</v>
      </c>
    </row>
    <row r="743" spans="1:16" x14ac:dyDescent="0.25">
      <c r="A743" s="9" t="s">
        <v>4947</v>
      </c>
      <c r="B743" s="9" t="str">
        <f>VLOOKUP(A743,'dump '!A:C,1,FALSE)</f>
        <v>PO209</v>
      </c>
      <c r="C743" s="9" t="str">
        <f>VLOOKUP(A743,'dump '!A:AF,2,FALSE)</f>
        <v>1217DV3202</v>
      </c>
      <c r="D743" s="9">
        <f>VLOOKUP($A743,'dump '!$A:$AF,17,FALSE)</f>
        <v>52.241451990000002</v>
      </c>
      <c r="E743" s="9">
        <f>VLOOKUP($A743,'dump '!$A:$AF,18,FALSE)</f>
        <v>5.1639519900000002</v>
      </c>
      <c r="F743" s="9" t="str">
        <f>VLOOKUP(A743,'dump '!$A:$AF,11,FALSE)</f>
        <v>Vivaldipark</v>
      </c>
      <c r="G743" s="9" t="str">
        <f>VLOOKUP($A743,'dump '!$A:$AF,12,FALSE)</f>
        <v>32</v>
      </c>
      <c r="H743" s="9" t="str">
        <f>VLOOKUP($A743,'dump '!$A:$AF,13,FALSE)</f>
        <v>1217DV</v>
      </c>
      <c r="I743" s="11" t="str">
        <f>VLOOKUP($A743,'dump '!$A:$AF,14,FALSE)</f>
        <v>Hilversum</v>
      </c>
      <c r="J743" s="9">
        <f>VLOOKUP($A743,'dump '!$A:$AF,15,FALSE)</f>
        <v>6</v>
      </c>
      <c r="K743" s="9" t="str">
        <f>VLOOKUP($A743,'dump '!$A:$AF,3,FALSE)</f>
        <v>OPK</v>
      </c>
      <c r="L743" s="9" t="str">
        <f>VLOOKUP($A743,'dump '!$A:$AF,31,FALSE)</f>
        <v>3-haak</v>
      </c>
      <c r="M743" s="9" t="str">
        <f>VLOOKUP($A743,'containers '!$A:$AA,12,FALSE)</f>
        <v>OGDUO</v>
      </c>
      <c r="N743" s="9">
        <f>VLOOKUP($A743,'containers '!$A:$AA,14,FALSE)</f>
        <v>60</v>
      </c>
      <c r="O743" s="9">
        <f>VLOOKUP($A743,'containers '!$A:$AA,15,FALSE)</f>
        <v>100</v>
      </c>
      <c r="P743" s="9" t="str">
        <f>VLOOKUP($A743,'containers '!$A:$AA,16,FALSE)</f>
        <v>HMIDUO2022</v>
      </c>
    </row>
    <row r="744" spans="1:16" x14ac:dyDescent="0.25">
      <c r="A744" s="9" t="s">
        <v>988</v>
      </c>
      <c r="B744" s="9" t="str">
        <f>VLOOKUP(A744,'dump '!A:C,1,FALSE)</f>
        <v>PO210</v>
      </c>
      <c r="C744" s="9" t="str">
        <f>VLOOKUP(A744,'dump '!A:AF,2,FALSE)</f>
        <v>1211BX2402</v>
      </c>
      <c r="D744" s="9">
        <f>VLOOKUP($A744,'dump '!$A:$AF,17,FALSE)</f>
        <v>52.2234916687012</v>
      </c>
      <c r="E744" s="9">
        <f>VLOOKUP($A744,'dump '!$A:$AF,18,FALSE)</f>
        <v>5.1705298423767099</v>
      </c>
      <c r="F744" s="9" t="str">
        <f>VLOOKUP(A744,'dump '!$A:$AF,11,FALSE)</f>
        <v>Kerkbrink</v>
      </c>
      <c r="G744" s="9" t="str">
        <f>VLOOKUP($A744,'dump '!$A:$AF,12,FALSE)</f>
        <v>24</v>
      </c>
      <c r="H744" s="9" t="str">
        <f>VLOOKUP($A744,'dump '!$A:$AF,13,FALSE)</f>
        <v>1211BX</v>
      </c>
      <c r="I744" s="11" t="str">
        <f>VLOOKUP($A744,'dump '!$A:$AF,14,FALSE)</f>
        <v>Hilversum</v>
      </c>
      <c r="J744" s="9">
        <f>VLOOKUP($A744,'dump '!$A:$AF,15,FALSE)</f>
        <v>6</v>
      </c>
      <c r="K744" s="9" t="str">
        <f>VLOOKUP($A744,'dump '!$A:$AF,3,FALSE)</f>
        <v>OPK</v>
      </c>
      <c r="L744" s="9" t="str">
        <f>VLOOKUP($A744,'dump '!$A:$AF,31,FALSE)</f>
        <v>3-haak</v>
      </c>
      <c r="M744" s="9" t="str">
        <f>VLOOKUP($A744,'containers '!$A:$AA,12,FALSE)</f>
        <v>Ondergronds</v>
      </c>
      <c r="N744" s="9">
        <f>VLOOKUP($A744,'containers '!$A:$AA,14,FALSE)</f>
        <v>80</v>
      </c>
      <c r="O744" s="9">
        <f>VLOOKUP($A744,'containers '!$A:$AA,15,FALSE)</f>
        <v>100</v>
      </c>
      <c r="P744" s="9" t="str">
        <f>VLOOKUP($A744,'containers '!$A:$AA,16,FALSE)</f>
        <v>HMISOL2022</v>
      </c>
    </row>
    <row r="745" spans="1:16" x14ac:dyDescent="0.25">
      <c r="A745" s="9" t="s">
        <v>5153</v>
      </c>
      <c r="B745" s="9" t="str">
        <f>VLOOKUP(A745,'dump '!A:C,1,FALSE)</f>
        <v>PO211</v>
      </c>
      <c r="C745" s="9" t="str">
        <f>VLOOKUP(A745,'dump '!A:AF,2,FALSE)</f>
        <v>1212BK1501</v>
      </c>
      <c r="D745" s="9">
        <f>VLOOKUP($A745,'dump '!$A:$AF,17,FALSE)</f>
        <v>52.216775999900001</v>
      </c>
      <c r="E745" s="9">
        <f>VLOOKUP($A745,'dump '!$A:$AF,18,FALSE)</f>
        <v>5.1936260000000001</v>
      </c>
      <c r="F745" s="9" t="str">
        <f>VLOOKUP(A745,'dump '!$A:$AF,11,FALSE)</f>
        <v>Willem Barentszweg</v>
      </c>
      <c r="G745" s="9" t="str">
        <f>VLOOKUP($A745,'dump '!$A:$AF,12,FALSE)</f>
        <v>15A</v>
      </c>
      <c r="H745" s="9" t="str">
        <f>VLOOKUP($A745,'dump '!$A:$AF,13,FALSE)</f>
        <v>1212BK</v>
      </c>
      <c r="I745" s="11" t="str">
        <f>VLOOKUP($A745,'dump '!$A:$AF,14,FALSE)</f>
        <v>Hilversum</v>
      </c>
      <c r="J745" s="9">
        <f>VLOOKUP($A745,'dump '!$A:$AF,15,FALSE)</f>
        <v>6</v>
      </c>
      <c r="K745" s="9" t="str">
        <f>VLOOKUP($A745,'dump '!$A:$AF,3,FALSE)</f>
        <v>OPK</v>
      </c>
      <c r="L745" s="9" t="str">
        <f>VLOOKUP($A745,'dump '!$A:$AF,31,FALSE)</f>
        <v>3-haak</v>
      </c>
      <c r="M745" s="9" t="str">
        <f>VLOOKUP($A745,'containers '!$A:$AA,12,FALSE)</f>
        <v>Ondergronds</v>
      </c>
      <c r="N745" s="9">
        <f>VLOOKUP($A745,'containers '!$A:$AA,14,FALSE)</f>
        <v>80</v>
      </c>
      <c r="O745" s="9">
        <f>VLOOKUP($A745,'containers '!$A:$AA,15,FALSE)</f>
        <v>100</v>
      </c>
      <c r="P745" s="9" t="str">
        <f>VLOOKUP($A745,'containers '!$A:$AA,16,FALSE)</f>
        <v>HMISOL2023</v>
      </c>
    </row>
    <row r="746" spans="1:16" x14ac:dyDescent="0.25">
      <c r="A746" s="9" t="s">
        <v>3877</v>
      </c>
      <c r="B746" s="9" t="str">
        <f>VLOOKUP(A746,'dump '!A:C,1,FALSE)</f>
        <v>PO212</v>
      </c>
      <c r="C746" s="9" t="str">
        <f>VLOOKUP(A746,'dump '!A:AF,2,FALSE)</f>
        <v>1382XD50101</v>
      </c>
      <c r="D746" s="9">
        <f>VLOOKUP($A746,'dump '!$A:$AF,17,FALSE)</f>
        <v>52.309201999999999</v>
      </c>
      <c r="E746" s="9">
        <f>VLOOKUP($A746,'dump '!$A:$AF,18,FALSE)</f>
        <v>5.0359150000000001</v>
      </c>
      <c r="F746" s="9" t="str">
        <f>VLOOKUP(A746,'dump '!$A:$AF,11,FALSE)</f>
        <v>Meidoornlaan</v>
      </c>
      <c r="G746" s="9" t="str">
        <f>VLOOKUP($A746,'dump '!$A:$AF,12,FALSE)</f>
        <v>501</v>
      </c>
      <c r="H746" s="9" t="str">
        <f>VLOOKUP($A746,'dump '!$A:$AF,13,FALSE)</f>
        <v>1382XD</v>
      </c>
      <c r="I746" s="11" t="str">
        <f>VLOOKUP($A746,'dump '!$A:$AF,14,FALSE)</f>
        <v>Weesp</v>
      </c>
      <c r="J746" s="9">
        <f>VLOOKUP($A746,'dump '!$A:$AF,15,FALSE)</f>
        <v>5</v>
      </c>
      <c r="K746" s="9" t="str">
        <f>VLOOKUP($A746,'dump '!$A:$AF,3,FALSE)</f>
        <v>OPK</v>
      </c>
      <c r="L746" s="9" t="str">
        <f>VLOOKUP($A746,'dump '!$A:$AF,31,FALSE)</f>
        <v>3-haak</v>
      </c>
      <c r="M746" s="9" t="str">
        <f>VLOOKUP($A746,'containers '!$A:$AA,12,FALSE)</f>
        <v>Ondergronds</v>
      </c>
      <c r="N746" s="9">
        <f>VLOOKUP($A746,'containers '!$A:$AA,14,FALSE)</f>
        <v>80</v>
      </c>
      <c r="O746" s="9">
        <f>VLOOKUP($A746,'containers '!$A:$AA,15,FALSE)</f>
        <v>100</v>
      </c>
      <c r="P746" s="9" t="str">
        <f>VLOOKUP($A746,'containers '!$A:$AA,16,FALSE)</f>
        <v>HMISOL2023</v>
      </c>
    </row>
    <row r="747" spans="1:16" x14ac:dyDescent="0.25">
      <c r="A747" s="9" t="s">
        <v>3698</v>
      </c>
      <c r="B747" s="9" t="str">
        <f>VLOOKUP(A747,'dump '!A:C,1,FALSE)</f>
        <v>PO213</v>
      </c>
      <c r="C747" s="9" t="str">
        <f>VLOOKUP(A747,'dump '!A:AF,2,FALSE)</f>
        <v>1382XC42701</v>
      </c>
      <c r="D747" s="9">
        <f>VLOOKUP($A747,'dump '!$A:$AF,17,FALSE)</f>
        <v>52.309834000000002</v>
      </c>
      <c r="E747" s="9">
        <f>VLOOKUP($A747,'dump '!$A:$AF,18,FALSE)</f>
        <v>5.03559</v>
      </c>
      <c r="F747" s="9" t="str">
        <f>VLOOKUP(A747,'dump '!$A:$AF,11,FALSE)</f>
        <v>Meidoornlaan</v>
      </c>
      <c r="G747" s="9" t="str">
        <f>VLOOKUP($A747,'dump '!$A:$AF,12,FALSE)</f>
        <v>427</v>
      </c>
      <c r="H747" s="9" t="str">
        <f>VLOOKUP($A747,'dump '!$A:$AF,13,FALSE)</f>
        <v>1382XC</v>
      </c>
      <c r="I747" s="11" t="str">
        <f>VLOOKUP($A747,'dump '!$A:$AF,14,FALSE)</f>
        <v>Weesp</v>
      </c>
      <c r="J747" s="9">
        <f>VLOOKUP($A747,'dump '!$A:$AF,15,FALSE)</f>
        <v>5</v>
      </c>
      <c r="K747" s="9" t="str">
        <f>VLOOKUP($A747,'dump '!$A:$AF,3,FALSE)</f>
        <v>OPK</v>
      </c>
      <c r="L747" s="9" t="str">
        <f>VLOOKUP($A747,'dump '!$A:$AF,31,FALSE)</f>
        <v>3-haak</v>
      </c>
      <c r="M747" s="9" t="str">
        <f>VLOOKUP($A747,'containers '!$A:$AA,12,FALSE)</f>
        <v>Ondergronds</v>
      </c>
      <c r="N747" s="9">
        <f>VLOOKUP($A747,'containers '!$A:$AA,14,FALSE)</f>
        <v>80</v>
      </c>
      <c r="O747" s="9">
        <f>VLOOKUP($A747,'containers '!$A:$AA,15,FALSE)</f>
        <v>100</v>
      </c>
      <c r="P747" s="9" t="str">
        <f>VLOOKUP($A747,'containers '!$A:$AA,16,FALSE)</f>
        <v>HMISOL2023</v>
      </c>
    </row>
    <row r="748" spans="1:16" x14ac:dyDescent="0.25">
      <c r="A748" s="9" t="s">
        <v>3875</v>
      </c>
      <c r="B748" s="9" t="str">
        <f>VLOOKUP(A748,'dump '!A:C,1,FALSE)</f>
        <v>PO214</v>
      </c>
      <c r="C748" s="9" t="str">
        <f>VLOOKUP(A748,'dump '!A:AF,2,FALSE)</f>
        <v>1382TZ1502</v>
      </c>
      <c r="D748" s="9">
        <f>VLOOKUP($A748,'dump '!$A:$AF,17,FALSE)</f>
        <v>52.311092913199502</v>
      </c>
      <c r="E748" s="9">
        <f>VLOOKUP($A748,'dump '!$A:$AF,18,FALSE)</f>
        <v>5.0373544078367196</v>
      </c>
      <c r="F748" s="9" t="str">
        <f>VLOOKUP(A748,'dump '!$A:$AF,11,FALSE)</f>
        <v>Jan Tooropstraat</v>
      </c>
      <c r="G748" s="9" t="str">
        <f>VLOOKUP($A748,'dump '!$A:$AF,12,FALSE)</f>
        <v>15</v>
      </c>
      <c r="H748" s="9" t="str">
        <f>VLOOKUP($A748,'dump '!$A:$AF,13,FALSE)</f>
        <v>1382TZ</v>
      </c>
      <c r="I748" s="11" t="str">
        <f>VLOOKUP($A748,'dump '!$A:$AF,14,FALSE)</f>
        <v>Weesp</v>
      </c>
      <c r="J748" s="9">
        <f>VLOOKUP($A748,'dump '!$A:$AF,15,FALSE)</f>
        <v>5</v>
      </c>
      <c r="K748" s="9" t="str">
        <f>VLOOKUP($A748,'dump '!$A:$AF,3,FALSE)</f>
        <v>OPK</v>
      </c>
      <c r="L748" s="9" t="str">
        <f>VLOOKUP($A748,'dump '!$A:$AF,31,FALSE)</f>
        <v>3-haak</v>
      </c>
      <c r="M748" s="9" t="str">
        <f>VLOOKUP($A748,'containers '!$A:$AA,12,FALSE)</f>
        <v>Ondergronds</v>
      </c>
      <c r="N748" s="9">
        <f>VLOOKUP($A748,'containers '!$A:$AA,14,FALSE)</f>
        <v>80</v>
      </c>
      <c r="O748" s="9">
        <f>VLOOKUP($A748,'containers '!$A:$AA,15,FALSE)</f>
        <v>100</v>
      </c>
      <c r="P748" s="9" t="str">
        <f>VLOOKUP($A748,'containers '!$A:$AA,16,FALSE)</f>
        <v>HMISOL2023</v>
      </c>
    </row>
    <row r="749" spans="1:16" x14ac:dyDescent="0.25">
      <c r="A749" s="9" t="s">
        <v>2851</v>
      </c>
      <c r="B749" s="9" t="str">
        <f>VLOOKUP(A749,'dump '!A:C,1,FALSE)</f>
        <v>PO215</v>
      </c>
      <c r="C749" s="9" t="str">
        <f>VLOOKUP(A749,'dump '!A:AF,2,FALSE)</f>
        <v>1411RC202</v>
      </c>
      <c r="D749" s="9">
        <f>VLOOKUP($A749,'dump '!$A:$AF,17,FALSE)</f>
        <v>52.294941572521203</v>
      </c>
      <c r="E749" s="9">
        <f>VLOOKUP($A749,'dump '!$A:$AF,18,FALSE)</f>
        <v>5.1644255686599401</v>
      </c>
      <c r="F749" s="9" t="str">
        <f>VLOOKUP(A749,'dump '!$A:$AF,11,FALSE)</f>
        <v>Adriaan Dortsmanplein</v>
      </c>
      <c r="G749" s="9" t="str">
        <f>VLOOKUP($A749,'dump '!$A:$AF,12,FALSE)</f>
        <v>2</v>
      </c>
      <c r="H749" s="9" t="str">
        <f>VLOOKUP($A749,'dump '!$A:$AF,13,FALSE)</f>
        <v>1411RC</v>
      </c>
      <c r="I749" s="11" t="str">
        <f>VLOOKUP($A749,'dump '!$A:$AF,14,FALSE)</f>
        <v>Naarden</v>
      </c>
      <c r="J749" s="9">
        <f>VLOOKUP($A749,'dump '!$A:$AF,15,FALSE)</f>
        <v>5</v>
      </c>
      <c r="K749" s="9" t="str">
        <f>VLOOKUP($A749,'dump '!$A:$AF,3,FALSE)</f>
        <v>OPK</v>
      </c>
      <c r="L749" s="9" t="str">
        <f>VLOOKUP($A749,'dump '!$A:$AF,31,FALSE)</f>
        <v>3-haak</v>
      </c>
      <c r="M749" s="9" t="str">
        <f>VLOOKUP($A749,'containers '!$A:$AA,12,FALSE)</f>
        <v>Ondergronds</v>
      </c>
      <c r="N749" s="9">
        <f>VLOOKUP($A749,'containers '!$A:$AA,14,FALSE)</f>
        <v>80</v>
      </c>
      <c r="O749" s="9">
        <f>VLOOKUP($A749,'containers '!$A:$AA,15,FALSE)</f>
        <v>100</v>
      </c>
      <c r="P749" s="9" t="str">
        <f>VLOOKUP($A749,'containers '!$A:$AA,16,FALSE)</f>
        <v>HMISOL2017</v>
      </c>
    </row>
    <row r="750" spans="1:16" x14ac:dyDescent="0.25">
      <c r="A750" s="9" t="s">
        <v>2879</v>
      </c>
      <c r="B750" s="9" t="str">
        <f>VLOOKUP(A750,'dump '!A:C,1,FALSE)</f>
        <v>PO216</v>
      </c>
      <c r="C750" s="9" t="str">
        <f>VLOOKUP(A750,'dump '!A:AF,2,FALSE)</f>
        <v>1411RZ502</v>
      </c>
      <c r="D750" s="9">
        <f>VLOOKUP($A750,'dump '!$A:$AF,17,FALSE)</f>
        <v>52.296481621500398</v>
      </c>
      <c r="E750" s="9">
        <f>VLOOKUP($A750,'dump '!$A:$AF,18,FALSE)</f>
        <v>5.1597871910828701</v>
      </c>
      <c r="F750" s="9" t="str">
        <f>VLOOKUP(A750,'dump '!$A:$AF,11,FALSE)</f>
        <v>Kooltjesbuurt</v>
      </c>
      <c r="G750" s="9" t="str">
        <f>VLOOKUP($A750,'dump '!$A:$AF,12,FALSE)</f>
        <v>5</v>
      </c>
      <c r="H750" s="9" t="str">
        <f>VLOOKUP($A750,'dump '!$A:$AF,13,FALSE)</f>
        <v>1411RZ</v>
      </c>
      <c r="I750" s="11" t="str">
        <f>VLOOKUP($A750,'dump '!$A:$AF,14,FALSE)</f>
        <v>Naarden</v>
      </c>
      <c r="J750" s="9">
        <f>VLOOKUP($A750,'dump '!$A:$AF,15,FALSE)</f>
        <v>5</v>
      </c>
      <c r="K750" s="9" t="str">
        <f>VLOOKUP($A750,'dump '!$A:$AF,3,FALSE)</f>
        <v>OPK</v>
      </c>
      <c r="L750" s="9" t="str">
        <f>VLOOKUP($A750,'dump '!$A:$AF,31,FALSE)</f>
        <v>3-haak</v>
      </c>
      <c r="M750" s="9" t="str">
        <f>VLOOKUP($A750,'containers '!$A:$AA,12,FALSE)</f>
        <v>Ondergronds</v>
      </c>
      <c r="N750" s="9">
        <f>VLOOKUP($A750,'containers '!$A:$AA,14,FALSE)</f>
        <v>80</v>
      </c>
      <c r="O750" s="9">
        <f>VLOOKUP($A750,'containers '!$A:$AA,15,FALSE)</f>
        <v>100</v>
      </c>
      <c r="P750" s="9" t="str">
        <f>VLOOKUP($A750,'containers '!$A:$AA,16,FALSE)</f>
        <v>HMISOL2017</v>
      </c>
    </row>
    <row r="751" spans="1:16" x14ac:dyDescent="0.25">
      <c r="A751" s="9" t="s">
        <v>1880</v>
      </c>
      <c r="B751" s="9" t="str">
        <f>VLOOKUP(A751,'dump '!A:C,1,FALSE)</f>
        <v>RB002</v>
      </c>
      <c r="C751" s="9" t="str">
        <f>VLOOKUP(A751,'dump '!A:AF,2,FALSE)</f>
        <v>1412BW701</v>
      </c>
      <c r="D751" s="9">
        <f>VLOOKUP($A751,'dump '!$A:$AF,17,FALSE)</f>
        <v>52.284489548813802</v>
      </c>
      <c r="E751" s="9">
        <f>VLOOKUP($A751,'dump '!$A:$AF,18,FALSE)</f>
        <v>5.1484315563041196</v>
      </c>
      <c r="F751" s="9" t="str">
        <f>VLOOKUP(A751,'dump '!$A:$AF,11,FALSE)</f>
        <v>Cort van der Lindenlaan</v>
      </c>
      <c r="G751" s="9" t="str">
        <f>VLOOKUP($A751,'dump '!$A:$AF,12,FALSE)</f>
        <v>7</v>
      </c>
      <c r="H751" s="9" t="str">
        <f>VLOOKUP($A751,'dump '!$A:$AF,13,FALSE)</f>
        <v>1412BW</v>
      </c>
      <c r="I751" s="11" t="str">
        <f>VLOOKUP($A751,'dump '!$A:$AF,14,FALSE)</f>
        <v>Naarden</v>
      </c>
      <c r="J751" s="9">
        <f>VLOOKUP($A751,'dump '!$A:$AF,15,FALSE)</f>
        <v>5</v>
      </c>
      <c r="K751" s="9" t="str">
        <f>VLOOKUP($A751,'dump '!$A:$AF,3,FALSE)</f>
        <v>REST</v>
      </c>
      <c r="L751" s="9" t="str">
        <f>VLOOKUP($A751,'dump '!$A:$AF,31,FALSE)</f>
        <v>3-haak</v>
      </c>
      <c r="M751" s="9" t="str">
        <f>VLOOKUP($A751,'containers '!$A:$AA,12,FALSE)</f>
        <v>Semi</v>
      </c>
      <c r="N751" s="9">
        <f>VLOOKUP($A751,'containers '!$A:$AA,14,FALSE)</f>
        <v>0</v>
      </c>
      <c r="O751" s="9">
        <f>VLOOKUP($A751,'containers '!$A:$AA,15,FALSE)</f>
        <v>100</v>
      </c>
      <c r="P751" s="9" t="str">
        <f>VLOOKUP($A751,'containers '!$A:$AA,16,FALSE)</f>
        <v>KIKSOL2014</v>
      </c>
    </row>
    <row r="752" spans="1:16" x14ac:dyDescent="0.25">
      <c r="A752" s="9" t="s">
        <v>3421</v>
      </c>
      <c r="B752" s="9" t="str">
        <f>VLOOKUP(A752,'dump '!A:C,1,FALSE)</f>
        <v>RB003</v>
      </c>
      <c r="C752" s="9" t="str">
        <f>VLOOKUP(A752,'dump '!A:AF,2,FALSE)</f>
        <v>1411EL1701</v>
      </c>
      <c r="D752" s="9">
        <f>VLOOKUP($A752,'dump '!$A:$AF,17,FALSE)</f>
        <v>52.290472425569099</v>
      </c>
      <c r="E752" s="9">
        <f>VLOOKUP($A752,'dump '!$A:$AF,18,FALSE)</f>
        <v>5.1518831402111296</v>
      </c>
      <c r="F752" s="9" t="str">
        <f>VLOOKUP(A752,'dump '!$A:$AF,11,FALSE)</f>
        <v>Koningin Wilhelminalaan</v>
      </c>
      <c r="G752" s="9" t="str">
        <f>VLOOKUP($A752,'dump '!$A:$AF,12,FALSE)</f>
        <v>17F</v>
      </c>
      <c r="H752" s="9" t="str">
        <f>VLOOKUP($A752,'dump '!$A:$AF,13,FALSE)</f>
        <v>1411EL</v>
      </c>
      <c r="I752" s="11" t="str">
        <f>VLOOKUP($A752,'dump '!$A:$AF,14,FALSE)</f>
        <v>Naarden</v>
      </c>
      <c r="J752" s="9">
        <f>VLOOKUP($A752,'dump '!$A:$AF,15,FALSE)</f>
        <v>5</v>
      </c>
      <c r="K752" s="9" t="str">
        <f>VLOOKUP($A752,'dump '!$A:$AF,3,FALSE)</f>
        <v>REST</v>
      </c>
      <c r="L752" s="9" t="str">
        <f>VLOOKUP($A752,'dump '!$A:$AF,31,FALSE)</f>
        <v>3-haak</v>
      </c>
      <c r="M752" s="9" t="str">
        <f>VLOOKUP($A752,'containers '!$A:$AA,12,FALSE)</f>
        <v>Semi</v>
      </c>
      <c r="N752" s="9">
        <f>VLOOKUP($A752,'containers '!$A:$AA,14,FALSE)</f>
        <v>0</v>
      </c>
      <c r="O752" s="9">
        <f>VLOOKUP($A752,'containers '!$A:$AA,15,FALSE)</f>
        <v>100</v>
      </c>
      <c r="P752" s="9" t="str">
        <f>VLOOKUP($A752,'containers '!$A:$AA,16,FALSE)</f>
        <v>KIKSOL2014</v>
      </c>
    </row>
    <row r="753" spans="1:16" x14ac:dyDescent="0.25">
      <c r="A753" s="9" t="s">
        <v>6111</v>
      </c>
      <c r="B753" s="9" t="str">
        <f>VLOOKUP(A753,'dump '!A:C,1,FALSE)</f>
        <v>RB005</v>
      </c>
      <c r="C753" s="9" t="str">
        <f>VLOOKUP(A753,'dump '!A:AF,2,FALSE)</f>
        <v>1382RD201</v>
      </c>
      <c r="D753" s="9">
        <f>VLOOKUP($A753,'dump '!$A:$AF,17,FALSE)</f>
        <v>52.310370518874699</v>
      </c>
      <c r="E753" s="9">
        <f>VLOOKUP($A753,'dump '!$A:$AF,18,FALSE)</f>
        <v>5.0362729746895303</v>
      </c>
      <c r="F753" s="9" t="str">
        <f>VLOOKUP(A753,'dump '!$A:$AF,11,FALSE)</f>
        <v>Plataanlaan</v>
      </c>
      <c r="G753" s="9" t="str">
        <f>VLOOKUP($A753,'dump '!$A:$AF,12,FALSE)</f>
        <v>2</v>
      </c>
      <c r="H753" s="9" t="str">
        <f>VLOOKUP($A753,'dump '!$A:$AF,13,FALSE)</f>
        <v>1382RD</v>
      </c>
      <c r="I753" s="11" t="str">
        <f>VLOOKUP($A753,'dump '!$A:$AF,14,FALSE)</f>
        <v>Weesp</v>
      </c>
      <c r="J753" s="9">
        <f>VLOOKUP($A753,'dump '!$A:$AF,15,FALSE)</f>
        <v>5</v>
      </c>
      <c r="K753" s="9" t="str">
        <f>VLOOKUP($A753,'dump '!$A:$AF,3,FALSE)</f>
        <v>REST</v>
      </c>
      <c r="L753" s="9" t="str">
        <f>VLOOKUP($A753,'dump '!$A:$AF,31,FALSE)</f>
        <v>3-haak</v>
      </c>
      <c r="M753" s="9" t="str">
        <f>VLOOKUP($A753,'containers '!$A:$AA,12,FALSE)</f>
        <v>Semi</v>
      </c>
      <c r="N753" s="9">
        <f>VLOOKUP($A753,'containers '!$A:$AA,14,FALSE)</f>
        <v>0</v>
      </c>
      <c r="O753" s="9">
        <f>VLOOKUP($A753,'containers '!$A:$AA,15,FALSE)</f>
        <v>100</v>
      </c>
      <c r="P753" s="9" t="str">
        <f>VLOOKUP($A753,'containers '!$A:$AA,16,FALSE)</f>
        <v>KIKSOL2014</v>
      </c>
    </row>
    <row r="754" spans="1:16" x14ac:dyDescent="0.25">
      <c r="A754" s="9" t="s">
        <v>2990</v>
      </c>
      <c r="B754" s="9" t="str">
        <f>VLOOKUP(A754,'dump '!A:C,1,FALSE)</f>
        <v>RB007</v>
      </c>
      <c r="C754" s="9" t="str">
        <f>VLOOKUP(A754,'dump '!A:AF,2,FALSE)</f>
        <v>1271TA601</v>
      </c>
      <c r="D754" s="9">
        <f>VLOOKUP($A754,'dump '!$A:$AF,17,FALSE)</f>
        <v>52.297203554820499</v>
      </c>
      <c r="E754" s="9">
        <f>VLOOKUP($A754,'dump '!$A:$AF,18,FALSE)</f>
        <v>5.22862264886985</v>
      </c>
      <c r="F754" s="9" t="str">
        <f>VLOOKUP(A754,'dump '!$A:$AF,11,FALSE)</f>
        <v>Trompstraat</v>
      </c>
      <c r="G754" s="9" t="str">
        <f>VLOOKUP($A754,'dump '!$A:$AF,12,FALSE)</f>
        <v>6</v>
      </c>
      <c r="H754" s="9" t="str">
        <f>VLOOKUP($A754,'dump '!$A:$AF,13,FALSE)</f>
        <v>1271TA</v>
      </c>
      <c r="I754" s="11" t="str">
        <f>VLOOKUP($A754,'dump '!$A:$AF,14,FALSE)</f>
        <v>Huizen</v>
      </c>
      <c r="J754" s="9">
        <f>VLOOKUP($A754,'dump '!$A:$AF,15,FALSE)</f>
        <v>5</v>
      </c>
      <c r="K754" s="9" t="str">
        <f>VLOOKUP($A754,'dump '!$A:$AF,3,FALSE)</f>
        <v>REST</v>
      </c>
      <c r="L754" s="9" t="str">
        <f>VLOOKUP($A754,'dump '!$A:$AF,31,FALSE)</f>
        <v>3-haak</v>
      </c>
      <c r="M754" s="9" t="str">
        <f>VLOOKUP($A754,'containers '!$A:$AA,12,FALSE)</f>
        <v>Semi</v>
      </c>
      <c r="N754" s="9">
        <f>VLOOKUP($A754,'containers '!$A:$AA,14,FALSE)</f>
        <v>0</v>
      </c>
      <c r="O754" s="9">
        <f>VLOOKUP($A754,'containers '!$A:$AA,15,FALSE)</f>
        <v>100</v>
      </c>
      <c r="P754" s="9" t="str">
        <f>VLOOKUP($A754,'containers '!$A:$AA,16,FALSE)</f>
        <v>KIKSOL2014</v>
      </c>
    </row>
    <row r="755" spans="1:16" ht="30" x14ac:dyDescent="0.25">
      <c r="A755" s="9" t="s">
        <v>4259</v>
      </c>
      <c r="B755" s="9" t="str">
        <f>VLOOKUP(A755,'dump '!A:C,1,FALSE)</f>
        <v>RB008</v>
      </c>
      <c r="C755" s="9" t="str">
        <f>VLOOKUP(A755,'dump '!A:AF,2,FALSE)</f>
        <v>1394GM1501</v>
      </c>
      <c r="D755" s="9">
        <f>VLOOKUP($A755,'dump '!$A:$AF,17,FALSE)</f>
        <v>52.266888399999999</v>
      </c>
      <c r="E755" s="9">
        <f>VLOOKUP($A755,'dump '!$A:$AF,18,FALSE)</f>
        <v>5.0460583000000003</v>
      </c>
      <c r="F755" s="9" t="str">
        <f>VLOOKUP(A755,'dump '!$A:$AF,11,FALSE)</f>
        <v>Dammerweg</v>
      </c>
      <c r="G755" s="9" t="str">
        <f>VLOOKUP($A755,'dump '!$A:$AF,12,FALSE)</f>
        <v>15</v>
      </c>
      <c r="H755" s="9" t="str">
        <f>VLOOKUP($A755,'dump '!$A:$AF,13,FALSE)</f>
        <v>1394GM</v>
      </c>
      <c r="I755" s="11" t="str">
        <f>VLOOKUP($A755,'dump '!$A:$AF,14,FALSE)</f>
        <v>Nederhorst den Berg</v>
      </c>
      <c r="J755" s="9">
        <f>VLOOKUP($A755,'dump '!$A:$AF,15,FALSE)</f>
        <v>3</v>
      </c>
      <c r="K755" s="9" t="str">
        <f>VLOOKUP($A755,'dump '!$A:$AF,3,FALSE)</f>
        <v>REST</v>
      </c>
      <c r="L755" s="9" t="str">
        <f>VLOOKUP($A755,'dump '!$A:$AF,31,FALSE)</f>
        <v>3-haak</v>
      </c>
      <c r="M755" s="9" t="str">
        <f>VLOOKUP($A755,'containers '!$A:$AA,12,FALSE)</f>
        <v>Semi</v>
      </c>
      <c r="N755" s="9">
        <f>VLOOKUP($A755,'containers '!$A:$AA,14,FALSE)</f>
        <v>0</v>
      </c>
      <c r="O755" s="9">
        <f>VLOOKUP($A755,'containers '!$A:$AA,15,FALSE)</f>
        <v>100</v>
      </c>
      <c r="P755" s="9" t="str">
        <f>VLOOKUP($A755,'containers '!$A:$AA,16,FALSE)</f>
        <v>KIKSOL2014</v>
      </c>
    </row>
    <row r="756" spans="1:16" x14ac:dyDescent="0.25">
      <c r="A756" s="9" t="s">
        <v>2817</v>
      </c>
      <c r="B756" s="9" t="str">
        <f>VLOOKUP(A756,'dump '!A:C,1,FALSE)</f>
        <v>RB009</v>
      </c>
      <c r="C756" s="9" t="str">
        <f>VLOOKUP(A756,'dump '!A:AF,2,FALSE)</f>
        <v>1217KN501</v>
      </c>
      <c r="D756" s="9">
        <f>VLOOKUP($A756,'dump '!$A:$AF,17,FALSE)</f>
        <v>52.229903999999998</v>
      </c>
      <c r="E756" s="9">
        <f>VLOOKUP($A756,'dump '!$A:$AF,18,FALSE)</f>
        <v>5.1663959999999998</v>
      </c>
      <c r="F756" s="9" t="str">
        <f>VLOOKUP(A756,'dump '!$A:$AF,11,FALSE)</f>
        <v>Koninginneweg</v>
      </c>
      <c r="G756" s="9" t="str">
        <f>VLOOKUP($A756,'dump '!$A:$AF,12,FALSE)</f>
        <v>5A</v>
      </c>
      <c r="H756" s="9" t="str">
        <f>VLOOKUP($A756,'dump '!$A:$AF,13,FALSE)</f>
        <v>1217KN</v>
      </c>
      <c r="I756" s="11" t="str">
        <f>VLOOKUP($A756,'dump '!$A:$AF,14,FALSE)</f>
        <v>Hilversum</v>
      </c>
      <c r="J756" s="9">
        <f>VLOOKUP($A756,'dump '!$A:$AF,15,FALSE)</f>
        <v>5</v>
      </c>
      <c r="K756" s="9" t="str">
        <f>VLOOKUP($A756,'dump '!$A:$AF,3,FALSE)</f>
        <v>REST</v>
      </c>
      <c r="L756" s="9" t="str">
        <f>VLOOKUP($A756,'dump '!$A:$AF,31,FALSE)</f>
        <v>3-haak</v>
      </c>
      <c r="M756" s="9" t="str">
        <f>VLOOKUP($A756,'containers '!$A:$AA,12,FALSE)</f>
        <v>Semi</v>
      </c>
      <c r="N756" s="9">
        <f>VLOOKUP($A756,'containers '!$A:$AA,14,FALSE)</f>
        <v>0</v>
      </c>
      <c r="O756" s="9">
        <f>VLOOKUP($A756,'containers '!$A:$AA,15,FALSE)</f>
        <v>100</v>
      </c>
      <c r="P756" s="9" t="str">
        <f>VLOOKUP($A756,'containers '!$A:$AA,16,FALSE)</f>
        <v>KIKSOL2014</v>
      </c>
    </row>
    <row r="757" spans="1:16" x14ac:dyDescent="0.25">
      <c r="A757" s="9" t="s">
        <v>3461</v>
      </c>
      <c r="B757" s="9" t="str">
        <f>VLOOKUP(A757,'dump '!A:C,1,FALSE)</f>
        <v>RB014</v>
      </c>
      <c r="C757" s="9" t="str">
        <f>VLOOKUP(A757,'dump '!A:AF,2,FALSE)</f>
        <v>1215RJ6601</v>
      </c>
      <c r="D757" s="9">
        <f>VLOOKUP($A757,'dump '!$A:$AF,17,FALSE)</f>
        <v>52.207472000000003</v>
      </c>
      <c r="E757" s="9">
        <f>VLOOKUP($A757,'dump '!$A:$AF,18,FALSE)</f>
        <v>5.1613579999999999</v>
      </c>
      <c r="F757" s="9" t="str">
        <f>VLOOKUP(A757,'dump '!$A:$AF,11,FALSE)</f>
        <v>Kolhornseweg</v>
      </c>
      <c r="G757" s="9" t="str">
        <f>VLOOKUP($A757,'dump '!$A:$AF,12,FALSE)</f>
        <v>66</v>
      </c>
      <c r="H757" s="9" t="str">
        <f>VLOOKUP($A757,'dump '!$A:$AF,13,FALSE)</f>
        <v>1215RJ</v>
      </c>
      <c r="I757" s="11" t="str">
        <f>VLOOKUP($A757,'dump '!$A:$AF,14,FALSE)</f>
        <v>Hilversum</v>
      </c>
      <c r="J757" s="9">
        <f>VLOOKUP($A757,'dump '!$A:$AF,15,FALSE)</f>
        <v>5</v>
      </c>
      <c r="K757" s="9" t="str">
        <f>VLOOKUP($A757,'dump '!$A:$AF,3,FALSE)</f>
        <v>REST</v>
      </c>
      <c r="L757" s="9" t="str">
        <f>VLOOKUP($A757,'dump '!$A:$AF,31,FALSE)</f>
        <v>3-haak</v>
      </c>
      <c r="M757" s="9" t="str">
        <f>VLOOKUP($A757,'containers '!$A:$AA,12,FALSE)</f>
        <v>Semi</v>
      </c>
      <c r="N757" s="9">
        <f>VLOOKUP($A757,'containers '!$A:$AA,14,FALSE)</f>
        <v>0</v>
      </c>
      <c r="O757" s="9">
        <f>VLOOKUP($A757,'containers '!$A:$AA,15,FALSE)</f>
        <v>100</v>
      </c>
      <c r="P757" s="9" t="str">
        <f>VLOOKUP($A757,'containers '!$A:$AA,16,FALSE)</f>
        <v>KIKDUO2016</v>
      </c>
    </row>
    <row r="758" spans="1:16" x14ac:dyDescent="0.25">
      <c r="A758" s="9" t="s">
        <v>3799</v>
      </c>
      <c r="B758" s="9" t="str">
        <f>VLOOKUP(A758,'dump '!A:C,1,FALSE)</f>
        <v>RB015</v>
      </c>
      <c r="C758" s="9" t="str">
        <f>VLOOKUP(A758,'dump '!A:AF,2,FALSE)</f>
        <v>1215RP6501</v>
      </c>
      <c r="D758" s="9">
        <f>VLOOKUP($A758,'dump '!$A:$AF,17,FALSE)</f>
        <v>52.209305000000001</v>
      </c>
      <c r="E758" s="9">
        <f>VLOOKUP($A758,'dump '!$A:$AF,18,FALSE)</f>
        <v>5.1543559999999999</v>
      </c>
      <c r="F758" s="9" t="str">
        <f>VLOOKUP(A758,'dump '!$A:$AF,11,FALSE)</f>
        <v>Van Kinsbergenlaan</v>
      </c>
      <c r="G758" s="9" t="str">
        <f>VLOOKUP($A758,'dump '!$A:$AF,12,FALSE)</f>
        <v>65</v>
      </c>
      <c r="H758" s="9" t="str">
        <f>VLOOKUP($A758,'dump '!$A:$AF,13,FALSE)</f>
        <v>1215RP</v>
      </c>
      <c r="I758" s="11" t="str">
        <f>VLOOKUP($A758,'dump '!$A:$AF,14,FALSE)</f>
        <v>Hilversum</v>
      </c>
      <c r="J758" s="9">
        <f>VLOOKUP($A758,'dump '!$A:$AF,15,FALSE)</f>
        <v>5</v>
      </c>
      <c r="K758" s="9" t="str">
        <f>VLOOKUP($A758,'dump '!$A:$AF,3,FALSE)</f>
        <v>REST</v>
      </c>
      <c r="L758" s="9" t="str">
        <f>VLOOKUP($A758,'dump '!$A:$AF,31,FALSE)</f>
        <v>3-haak</v>
      </c>
      <c r="M758" s="9" t="str">
        <f>VLOOKUP($A758,'containers '!$A:$AA,12,FALSE)</f>
        <v>Semi</v>
      </c>
      <c r="N758" s="9">
        <f>VLOOKUP($A758,'containers '!$A:$AA,14,FALSE)</f>
        <v>0</v>
      </c>
      <c r="O758" s="9">
        <f>VLOOKUP($A758,'containers '!$A:$AA,15,FALSE)</f>
        <v>100</v>
      </c>
      <c r="P758" s="9" t="str">
        <f>VLOOKUP($A758,'containers '!$A:$AA,16,FALSE)</f>
        <v>KIKSOL2014</v>
      </c>
    </row>
    <row r="759" spans="1:16" x14ac:dyDescent="0.25">
      <c r="A759" s="9" t="s">
        <v>3445</v>
      </c>
      <c r="B759" s="9" t="str">
        <f>VLOOKUP(A759,'dump '!A:C,1,FALSE)</f>
        <v>RB016</v>
      </c>
      <c r="C759" s="9" t="str">
        <f>VLOOKUP(A759,'dump '!A:AF,2,FALSE)</f>
        <v>1215RS6401</v>
      </c>
      <c r="D759" s="9">
        <f>VLOOKUP($A759,'dump '!$A:$AF,17,FALSE)</f>
        <v>52.209415999999997</v>
      </c>
      <c r="E759" s="9">
        <f>VLOOKUP($A759,'dump '!$A:$AF,18,FALSE)</f>
        <v>5.153931</v>
      </c>
      <c r="F759" s="9" t="str">
        <f>VLOOKUP(A759,'dump '!$A:$AF,11,FALSE)</f>
        <v>Van Kinsbergenlaan</v>
      </c>
      <c r="G759" s="9" t="str">
        <f>VLOOKUP($A759,'dump '!$A:$AF,12,FALSE)</f>
        <v>64</v>
      </c>
      <c r="H759" s="9" t="str">
        <f>VLOOKUP($A759,'dump '!$A:$AF,13,FALSE)</f>
        <v>1215RS</v>
      </c>
      <c r="I759" s="11" t="str">
        <f>VLOOKUP($A759,'dump '!$A:$AF,14,FALSE)</f>
        <v>Hilversum</v>
      </c>
      <c r="J759" s="9">
        <f>VLOOKUP($A759,'dump '!$A:$AF,15,FALSE)</f>
        <v>5</v>
      </c>
      <c r="K759" s="9" t="str">
        <f>VLOOKUP($A759,'dump '!$A:$AF,3,FALSE)</f>
        <v>REST</v>
      </c>
      <c r="L759" s="9" t="str">
        <f>VLOOKUP($A759,'dump '!$A:$AF,31,FALSE)</f>
        <v>3-haak</v>
      </c>
      <c r="M759" s="9" t="str">
        <f>VLOOKUP($A759,'containers '!$A:$AA,12,FALSE)</f>
        <v>Semi</v>
      </c>
      <c r="N759" s="9">
        <f>VLOOKUP($A759,'containers '!$A:$AA,14,FALSE)</f>
        <v>0</v>
      </c>
      <c r="O759" s="9">
        <f>VLOOKUP($A759,'containers '!$A:$AA,15,FALSE)</f>
        <v>100</v>
      </c>
      <c r="P759" s="9" t="str">
        <f>VLOOKUP($A759,'containers '!$A:$AA,16,FALSE)</f>
        <v>KIKSOL2014</v>
      </c>
    </row>
    <row r="760" spans="1:16" x14ac:dyDescent="0.25">
      <c r="A760" s="9" t="s">
        <v>3436</v>
      </c>
      <c r="B760" s="9" t="str">
        <f>VLOOKUP(A760,'dump '!A:C,1,FALSE)</f>
        <v>RB027</v>
      </c>
      <c r="C760" s="9" t="str">
        <f>VLOOKUP(A760,'dump '!A:AF,2,FALSE)</f>
        <v>1222CJ1401</v>
      </c>
      <c r="D760" s="9">
        <f>VLOOKUP($A760,'dump '!$A:$AF,17,FALSE)</f>
        <v>52.242294000000001</v>
      </c>
      <c r="E760" s="9">
        <f>VLOOKUP($A760,'dump '!$A:$AF,18,FALSE)</f>
        <v>5.1777550000000003</v>
      </c>
      <c r="F760" s="9" t="str">
        <f>VLOOKUP(A760,'dump '!$A:$AF,11,FALSE)</f>
        <v>De Kupstraat</v>
      </c>
      <c r="G760" s="9" t="str">
        <f>VLOOKUP($A760,'dump '!$A:$AF,12,FALSE)</f>
        <v>14</v>
      </c>
      <c r="H760" s="9" t="str">
        <f>VLOOKUP($A760,'dump '!$A:$AF,13,FALSE)</f>
        <v>1222CJ</v>
      </c>
      <c r="I760" s="11" t="str">
        <f>VLOOKUP($A760,'dump '!$A:$AF,14,FALSE)</f>
        <v>Hilversum</v>
      </c>
      <c r="J760" s="9">
        <f>VLOOKUP($A760,'dump '!$A:$AF,15,FALSE)</f>
        <v>5</v>
      </c>
      <c r="K760" s="9" t="str">
        <f>VLOOKUP($A760,'dump '!$A:$AF,3,FALSE)</f>
        <v>REST</v>
      </c>
      <c r="L760" s="9" t="str">
        <f>VLOOKUP($A760,'dump '!$A:$AF,31,FALSE)</f>
        <v>3-haak</v>
      </c>
      <c r="M760" s="9" t="str">
        <f>VLOOKUP($A760,'containers '!$A:$AA,12,FALSE)</f>
        <v>Semi</v>
      </c>
      <c r="N760" s="9">
        <f>VLOOKUP($A760,'containers '!$A:$AA,14,FALSE)</f>
        <v>0</v>
      </c>
      <c r="O760" s="9">
        <f>VLOOKUP($A760,'containers '!$A:$AA,15,FALSE)</f>
        <v>100</v>
      </c>
      <c r="P760" s="9" t="str">
        <f>VLOOKUP($A760,'containers '!$A:$AA,16,FALSE)</f>
        <v>KIKSOL2014</v>
      </c>
    </row>
    <row r="761" spans="1:16" x14ac:dyDescent="0.25">
      <c r="A761" s="9" t="s">
        <v>3434</v>
      </c>
      <c r="B761" s="9" t="str">
        <f>VLOOKUP(A761,'dump '!A:C,1,FALSE)</f>
        <v>RB028</v>
      </c>
      <c r="C761" s="9" t="str">
        <f>VLOOKUP(A761,'dump '!A:AF,2,FALSE)</f>
        <v>1223NH8801</v>
      </c>
      <c r="D761" s="9">
        <f>VLOOKUP($A761,'dump '!$A:$AF,17,FALSE)</f>
        <v>52.223262051169002</v>
      </c>
      <c r="E761" s="9">
        <f>VLOOKUP($A761,'dump '!$A:$AF,18,FALSE)</f>
        <v>5.2014246303636602</v>
      </c>
      <c r="F761" s="9" t="str">
        <f>VLOOKUP(A761,'dump '!$A:$AF,11,FALSE)</f>
        <v>Anthony Fokkerweg</v>
      </c>
      <c r="G761" s="9" t="str">
        <f>VLOOKUP($A761,'dump '!$A:$AF,12,FALSE)</f>
        <v>88</v>
      </c>
      <c r="H761" s="9" t="str">
        <f>VLOOKUP($A761,'dump '!$A:$AF,13,FALSE)</f>
        <v>1223NH</v>
      </c>
      <c r="I761" s="11" t="str">
        <f>VLOOKUP($A761,'dump '!$A:$AF,14,FALSE)</f>
        <v>Hilversum</v>
      </c>
      <c r="J761" s="9">
        <f>VLOOKUP($A761,'dump '!$A:$AF,15,FALSE)</f>
        <v>5</v>
      </c>
      <c r="K761" s="9" t="str">
        <f>VLOOKUP($A761,'dump '!$A:$AF,3,FALSE)</f>
        <v>REST</v>
      </c>
      <c r="L761" s="9" t="str">
        <f>VLOOKUP($A761,'dump '!$A:$AF,31,FALSE)</f>
        <v>3-haak</v>
      </c>
      <c r="M761" s="9" t="str">
        <f>VLOOKUP($A761,'containers '!$A:$AA,12,FALSE)</f>
        <v>Semi</v>
      </c>
      <c r="N761" s="9">
        <f>VLOOKUP($A761,'containers '!$A:$AA,14,FALSE)</f>
        <v>0</v>
      </c>
      <c r="O761" s="9">
        <f>VLOOKUP($A761,'containers '!$A:$AA,15,FALSE)</f>
        <v>100</v>
      </c>
      <c r="P761" s="9" t="str">
        <f>VLOOKUP($A761,'containers '!$A:$AA,16,FALSE)</f>
        <v>KIKSOL2014</v>
      </c>
    </row>
    <row r="762" spans="1:16" x14ac:dyDescent="0.25">
      <c r="A762" s="9" t="s">
        <v>3416</v>
      </c>
      <c r="B762" s="9" t="str">
        <f>VLOOKUP(A762,'dump '!A:C,1,FALSE)</f>
        <v>RB029</v>
      </c>
      <c r="C762" s="9" t="str">
        <f>VLOOKUP(A762,'dump '!A:AF,2,FALSE)</f>
        <v>1223NH8802</v>
      </c>
      <c r="D762" s="9">
        <f>VLOOKUP($A762,'dump '!$A:$AF,17,FALSE)</f>
        <v>52.223295578781702</v>
      </c>
      <c r="E762" s="9">
        <f>VLOOKUP($A762,'dump '!$A:$AF,18,FALSE)</f>
        <v>5.20141591318436</v>
      </c>
      <c r="F762" s="9" t="str">
        <f>VLOOKUP(A762,'dump '!$A:$AF,11,FALSE)</f>
        <v>Anthony Fokkerweg</v>
      </c>
      <c r="G762" s="9" t="str">
        <f>VLOOKUP($A762,'dump '!$A:$AF,12,FALSE)</f>
        <v>88</v>
      </c>
      <c r="H762" s="9" t="str">
        <f>VLOOKUP($A762,'dump '!$A:$AF,13,FALSE)</f>
        <v>1223NH</v>
      </c>
      <c r="I762" s="11" t="str">
        <f>VLOOKUP($A762,'dump '!$A:$AF,14,FALSE)</f>
        <v>Hilversum</v>
      </c>
      <c r="J762" s="9">
        <f>VLOOKUP($A762,'dump '!$A:$AF,15,FALSE)</f>
        <v>5</v>
      </c>
      <c r="K762" s="9" t="str">
        <f>VLOOKUP($A762,'dump '!$A:$AF,3,FALSE)</f>
        <v>REST</v>
      </c>
      <c r="L762" s="9" t="str">
        <f>VLOOKUP($A762,'dump '!$A:$AF,31,FALSE)</f>
        <v>3-haak</v>
      </c>
      <c r="M762" s="9" t="str">
        <f>VLOOKUP($A762,'containers '!$A:$AA,12,FALSE)</f>
        <v>Semi</v>
      </c>
      <c r="N762" s="9">
        <f>VLOOKUP($A762,'containers '!$A:$AA,14,FALSE)</f>
        <v>0</v>
      </c>
      <c r="O762" s="9">
        <f>VLOOKUP($A762,'containers '!$A:$AA,15,FALSE)</f>
        <v>100</v>
      </c>
      <c r="P762" s="9" t="str">
        <f>VLOOKUP($A762,'containers '!$A:$AA,16,FALSE)</f>
        <v>KIKSOL2014</v>
      </c>
    </row>
    <row r="763" spans="1:16" x14ac:dyDescent="0.25">
      <c r="A763" s="9" t="s">
        <v>3861</v>
      </c>
      <c r="B763" s="9" t="str">
        <f>VLOOKUP(A763,'dump '!A:C,1,FALSE)</f>
        <v>RB030</v>
      </c>
      <c r="C763" s="9" t="str">
        <f>VLOOKUP(A763,'dump '!A:AF,2,FALSE)</f>
        <v>1223NH12801</v>
      </c>
      <c r="D763" s="9">
        <f>VLOOKUP($A763,'dump '!$A:$AF,17,FALSE)</f>
        <v>52.222684999999998</v>
      </c>
      <c r="E763" s="9">
        <f>VLOOKUP($A763,'dump '!$A:$AF,18,FALSE)</f>
        <v>5.2010009999999998</v>
      </c>
      <c r="F763" s="9" t="str">
        <f>VLOOKUP(A763,'dump '!$A:$AF,11,FALSE)</f>
        <v>Anthony Fokkerweg</v>
      </c>
      <c r="G763" s="9" t="str">
        <f>VLOOKUP($A763,'dump '!$A:$AF,12,FALSE)</f>
        <v>128</v>
      </c>
      <c r="H763" s="9" t="str">
        <f>VLOOKUP($A763,'dump '!$A:$AF,13,FALSE)</f>
        <v>1223NH</v>
      </c>
      <c r="I763" s="11" t="str">
        <f>VLOOKUP($A763,'dump '!$A:$AF,14,FALSE)</f>
        <v>Hilversum</v>
      </c>
      <c r="J763" s="9">
        <f>VLOOKUP($A763,'dump '!$A:$AF,15,FALSE)</f>
        <v>5</v>
      </c>
      <c r="K763" s="9" t="str">
        <f>VLOOKUP($A763,'dump '!$A:$AF,3,FALSE)</f>
        <v>REST</v>
      </c>
      <c r="L763" s="9" t="str">
        <f>VLOOKUP($A763,'dump '!$A:$AF,31,FALSE)</f>
        <v>3-haak</v>
      </c>
      <c r="M763" s="9" t="str">
        <f>VLOOKUP($A763,'containers '!$A:$AA,12,FALSE)</f>
        <v>Semi</v>
      </c>
      <c r="N763" s="9">
        <f>VLOOKUP($A763,'containers '!$A:$AA,14,FALSE)</f>
        <v>0</v>
      </c>
      <c r="O763" s="9">
        <f>VLOOKUP($A763,'containers '!$A:$AA,15,FALSE)</f>
        <v>100</v>
      </c>
      <c r="P763" s="9" t="str">
        <f>VLOOKUP($A763,'containers '!$A:$AA,16,FALSE)</f>
        <v>KIKSOL2014</v>
      </c>
    </row>
    <row r="764" spans="1:16" x14ac:dyDescent="0.25">
      <c r="A764" s="9" t="s">
        <v>3441</v>
      </c>
      <c r="B764" s="9" t="str">
        <f>VLOOKUP(A764,'dump '!A:C,1,FALSE)</f>
        <v>RB031</v>
      </c>
      <c r="C764" s="9" t="str">
        <f>VLOOKUP(A764,'dump '!A:AF,2,FALSE)</f>
        <v>1223NH12802</v>
      </c>
      <c r="D764" s="9">
        <f>VLOOKUP($A764,'dump '!$A:$AF,17,FALSE)</f>
        <v>52.222684999999998</v>
      </c>
      <c r="E764" s="9">
        <f>VLOOKUP($A764,'dump '!$A:$AF,18,FALSE)</f>
        <v>5.2010009999999998</v>
      </c>
      <c r="F764" s="9" t="str">
        <f>VLOOKUP(A764,'dump '!$A:$AF,11,FALSE)</f>
        <v>Anthony Fokkerweg</v>
      </c>
      <c r="G764" s="9" t="str">
        <f>VLOOKUP($A764,'dump '!$A:$AF,12,FALSE)</f>
        <v>128</v>
      </c>
      <c r="H764" s="9" t="str">
        <f>VLOOKUP($A764,'dump '!$A:$AF,13,FALSE)</f>
        <v>1223NH</v>
      </c>
      <c r="I764" s="11" t="str">
        <f>VLOOKUP($A764,'dump '!$A:$AF,14,FALSE)</f>
        <v>Hilversum</v>
      </c>
      <c r="J764" s="9">
        <f>VLOOKUP($A764,'dump '!$A:$AF,15,FALSE)</f>
        <v>5</v>
      </c>
      <c r="K764" s="9" t="str">
        <f>VLOOKUP($A764,'dump '!$A:$AF,3,FALSE)</f>
        <v>REST</v>
      </c>
      <c r="L764" s="9" t="str">
        <f>VLOOKUP($A764,'dump '!$A:$AF,31,FALSE)</f>
        <v>3-haak</v>
      </c>
      <c r="M764" s="9" t="str">
        <f>VLOOKUP($A764,'containers '!$A:$AA,12,FALSE)</f>
        <v>Semi</v>
      </c>
      <c r="N764" s="9">
        <f>VLOOKUP($A764,'containers '!$A:$AA,14,FALSE)</f>
        <v>0</v>
      </c>
      <c r="O764" s="9">
        <f>VLOOKUP($A764,'containers '!$A:$AA,15,FALSE)</f>
        <v>100</v>
      </c>
      <c r="P764" s="9" t="str">
        <f>VLOOKUP($A764,'containers '!$A:$AA,16,FALSE)</f>
        <v>KIKSOL2014</v>
      </c>
    </row>
    <row r="765" spans="1:16" x14ac:dyDescent="0.25">
      <c r="A765" s="9" t="s">
        <v>3450</v>
      </c>
      <c r="B765" s="9" t="str">
        <f>VLOOKUP(A765,'dump '!A:C,1,FALSE)</f>
        <v>RB032</v>
      </c>
      <c r="C765" s="9" t="str">
        <f>VLOOKUP(A765,'dump '!A:AF,2,FALSE)</f>
        <v>1223NK17801</v>
      </c>
      <c r="D765" s="9">
        <f>VLOOKUP($A765,'dump '!$A:$AF,17,FALSE)</f>
        <v>52.221898483161098</v>
      </c>
      <c r="E765" s="9">
        <f>VLOOKUP($A765,'dump '!$A:$AF,18,FALSE)</f>
        <v>5.2008748613346398</v>
      </c>
      <c r="F765" s="9" t="str">
        <f>VLOOKUP(A765,'dump '!$A:$AF,11,FALSE)</f>
        <v>Anthony Fokkerweg</v>
      </c>
      <c r="G765" s="9" t="str">
        <f>VLOOKUP($A765,'dump '!$A:$AF,12,FALSE)</f>
        <v>178</v>
      </c>
      <c r="H765" s="9" t="str">
        <f>VLOOKUP($A765,'dump '!$A:$AF,13,FALSE)</f>
        <v>1223NK</v>
      </c>
      <c r="I765" s="11" t="str">
        <f>VLOOKUP($A765,'dump '!$A:$AF,14,FALSE)</f>
        <v>Hilversum</v>
      </c>
      <c r="J765" s="9">
        <f>VLOOKUP($A765,'dump '!$A:$AF,15,FALSE)</f>
        <v>5</v>
      </c>
      <c r="K765" s="9" t="str">
        <f>VLOOKUP($A765,'dump '!$A:$AF,3,FALSE)</f>
        <v>REST</v>
      </c>
      <c r="L765" s="9" t="str">
        <f>VLOOKUP($A765,'dump '!$A:$AF,31,FALSE)</f>
        <v>3-haak</v>
      </c>
      <c r="M765" s="9" t="str">
        <f>VLOOKUP($A765,'containers '!$A:$AA,12,FALSE)</f>
        <v>Semi</v>
      </c>
      <c r="N765" s="9">
        <f>VLOOKUP($A765,'containers '!$A:$AA,14,FALSE)</f>
        <v>0</v>
      </c>
      <c r="O765" s="9">
        <f>VLOOKUP($A765,'containers '!$A:$AA,15,FALSE)</f>
        <v>100</v>
      </c>
      <c r="P765" s="9" t="str">
        <f>VLOOKUP($A765,'containers '!$A:$AA,16,FALSE)</f>
        <v>KIKSOL2014</v>
      </c>
    </row>
    <row r="766" spans="1:16" x14ac:dyDescent="0.25">
      <c r="A766" s="9" t="s">
        <v>3425</v>
      </c>
      <c r="B766" s="9" t="str">
        <f>VLOOKUP(A766,'dump '!A:C,1,FALSE)</f>
        <v>RB033</v>
      </c>
      <c r="C766" s="9" t="str">
        <f>VLOOKUP(A766,'dump '!A:AF,2,FALSE)</f>
        <v>1223NK17802</v>
      </c>
      <c r="D766" s="9">
        <f>VLOOKUP($A766,'dump '!$A:$AF,17,FALSE)</f>
        <v>52.2219006205464</v>
      </c>
      <c r="E766" s="9">
        <f>VLOOKUP($A766,'dump '!$A:$AF,18,FALSE)</f>
        <v>5.2008488774348098</v>
      </c>
      <c r="F766" s="9" t="str">
        <f>VLOOKUP(A766,'dump '!$A:$AF,11,FALSE)</f>
        <v>Anthony Fokkerweg</v>
      </c>
      <c r="G766" s="9" t="str">
        <f>VLOOKUP($A766,'dump '!$A:$AF,12,FALSE)</f>
        <v>178</v>
      </c>
      <c r="H766" s="9" t="str">
        <f>VLOOKUP($A766,'dump '!$A:$AF,13,FALSE)</f>
        <v>1223NK</v>
      </c>
      <c r="I766" s="11" t="str">
        <f>VLOOKUP($A766,'dump '!$A:$AF,14,FALSE)</f>
        <v>Hilversum</v>
      </c>
      <c r="J766" s="9">
        <f>VLOOKUP($A766,'dump '!$A:$AF,15,FALSE)</f>
        <v>5</v>
      </c>
      <c r="K766" s="9" t="str">
        <f>VLOOKUP($A766,'dump '!$A:$AF,3,FALSE)</f>
        <v>REST</v>
      </c>
      <c r="L766" s="9" t="str">
        <f>VLOOKUP($A766,'dump '!$A:$AF,31,FALSE)</f>
        <v>3-haak</v>
      </c>
      <c r="M766" s="9" t="str">
        <f>VLOOKUP($A766,'containers '!$A:$AA,12,FALSE)</f>
        <v>Semi</v>
      </c>
      <c r="N766" s="9">
        <f>VLOOKUP($A766,'containers '!$A:$AA,14,FALSE)</f>
        <v>0</v>
      </c>
      <c r="O766" s="9">
        <f>VLOOKUP($A766,'containers '!$A:$AA,15,FALSE)</f>
        <v>100</v>
      </c>
      <c r="P766" s="9" t="str">
        <f>VLOOKUP($A766,'containers '!$A:$AA,16,FALSE)</f>
        <v>KIKSOL2014</v>
      </c>
    </row>
    <row r="767" spans="1:16" ht="30" x14ac:dyDescent="0.25">
      <c r="A767" s="9" t="s">
        <v>3429</v>
      </c>
      <c r="B767" s="9" t="str">
        <f>VLOOKUP(A767,'dump '!A:C,1,FALSE)</f>
        <v>RB034</v>
      </c>
      <c r="C767" s="9" t="str">
        <f>VLOOKUP(A767,'dump '!A:AF,2,FALSE)</f>
        <v>1394EK1801</v>
      </c>
      <c r="D767" s="9">
        <f>VLOOKUP($A767,'dump '!$A:$AF,17,FALSE)</f>
        <v>52.263580807533401</v>
      </c>
      <c r="E767" s="9">
        <f>VLOOKUP($A767,'dump '!$A:$AF,18,FALSE)</f>
        <v>5.0416409969376801</v>
      </c>
      <c r="F767" s="9" t="str">
        <f>VLOOKUP(A767,'dump '!$A:$AF,11,FALSE)</f>
        <v>Jozef Israelslaan</v>
      </c>
      <c r="G767" s="9" t="str">
        <f>VLOOKUP($A767,'dump '!$A:$AF,12,FALSE)</f>
        <v>18</v>
      </c>
      <c r="H767" s="9" t="str">
        <f>VLOOKUP($A767,'dump '!$A:$AF,13,FALSE)</f>
        <v>1394EK</v>
      </c>
      <c r="I767" s="11" t="str">
        <f>VLOOKUP($A767,'dump '!$A:$AF,14,FALSE)</f>
        <v>Nederhorst den Berg</v>
      </c>
      <c r="J767" s="9">
        <f>VLOOKUP($A767,'dump '!$A:$AF,15,FALSE)</f>
        <v>5</v>
      </c>
      <c r="K767" s="9" t="str">
        <f>VLOOKUP($A767,'dump '!$A:$AF,3,FALSE)</f>
        <v>REST</v>
      </c>
      <c r="L767" s="9" t="str">
        <f>VLOOKUP($A767,'dump '!$A:$AF,31,FALSE)</f>
        <v>3-haak</v>
      </c>
      <c r="M767" s="9" t="str">
        <f>VLOOKUP($A767,'containers '!$A:$AA,12,FALSE)</f>
        <v>Semi</v>
      </c>
      <c r="N767" s="9">
        <f>VLOOKUP($A767,'containers '!$A:$AA,14,FALSE)</f>
        <v>0</v>
      </c>
      <c r="O767" s="9">
        <f>VLOOKUP($A767,'containers '!$A:$AA,15,FALSE)</f>
        <v>100</v>
      </c>
      <c r="P767" s="9" t="str">
        <f>VLOOKUP($A767,'containers '!$A:$AA,16,FALSE)</f>
        <v>KIKSOL2014</v>
      </c>
    </row>
    <row r="768" spans="1:16" x14ac:dyDescent="0.25">
      <c r="A768" s="9" t="s">
        <v>3410</v>
      </c>
      <c r="B768" s="9" t="str">
        <f>VLOOKUP(A768,'dump '!A:C,1,FALSE)</f>
        <v>RB035</v>
      </c>
      <c r="C768" s="9" t="str">
        <f>VLOOKUP(A768,'dump '!A:AF,2,FALSE)</f>
        <v>1382KN8601</v>
      </c>
      <c r="D768" s="9">
        <f>VLOOKUP($A768,'dump '!$A:$AF,17,FALSE)</f>
        <v>52.310253800872999</v>
      </c>
      <c r="E768" s="9">
        <f>VLOOKUP($A768,'dump '!$A:$AF,18,FALSE)</f>
        <v>5.0225278269546303</v>
      </c>
      <c r="F768" s="9" t="str">
        <f>VLOOKUP(A768,'dump '!$A:$AF,11,FALSE)</f>
        <v>Aquamarin</v>
      </c>
      <c r="G768" s="9" t="str">
        <f>VLOOKUP($A768,'dump '!$A:$AF,12,FALSE)</f>
        <v>86</v>
      </c>
      <c r="H768" s="9" t="str">
        <f>VLOOKUP($A768,'dump '!$A:$AF,13,FALSE)</f>
        <v>1382KN</v>
      </c>
      <c r="I768" s="11" t="str">
        <f>VLOOKUP($A768,'dump '!$A:$AF,14,FALSE)</f>
        <v>Weesp</v>
      </c>
      <c r="J768" s="9">
        <f>VLOOKUP($A768,'dump '!$A:$AF,15,FALSE)</f>
        <v>5</v>
      </c>
      <c r="K768" s="9" t="str">
        <f>VLOOKUP($A768,'dump '!$A:$AF,3,FALSE)</f>
        <v>REST</v>
      </c>
      <c r="L768" s="9" t="str">
        <f>VLOOKUP($A768,'dump '!$A:$AF,31,FALSE)</f>
        <v>3-haak</v>
      </c>
      <c r="M768" s="9" t="str">
        <f>VLOOKUP($A768,'containers '!$A:$AA,12,FALSE)</f>
        <v>Semi</v>
      </c>
      <c r="N768" s="9">
        <f>VLOOKUP($A768,'containers '!$A:$AA,14,FALSE)</f>
        <v>0</v>
      </c>
      <c r="O768" s="9">
        <f>VLOOKUP($A768,'containers '!$A:$AA,15,FALSE)</f>
        <v>100</v>
      </c>
      <c r="P768" s="9" t="str">
        <f>VLOOKUP($A768,'containers '!$A:$AA,16,FALSE)</f>
        <v>KIKSOL2014</v>
      </c>
    </row>
    <row r="769" spans="1:16" x14ac:dyDescent="0.25">
      <c r="A769" s="9" t="s">
        <v>3456</v>
      </c>
      <c r="B769" s="9" t="str">
        <f>VLOOKUP(A769,'dump '!A:C,1,FALSE)</f>
        <v>RB036</v>
      </c>
      <c r="C769" s="9" t="str">
        <f>VLOOKUP(A769,'dump '!A:AF,2,FALSE)</f>
        <v>1231TE1701</v>
      </c>
      <c r="D769" s="9">
        <f>VLOOKUP($A769,'dump '!$A:$AF,17,FALSE)</f>
        <v>52.196687813896901</v>
      </c>
      <c r="E769" s="9">
        <f>VLOOKUP($A769,'dump '!$A:$AF,18,FALSE)</f>
        <v>5.1382821612107898</v>
      </c>
      <c r="F769" s="9" t="str">
        <f>VLOOKUP(A769,'dump '!$A:$AF,11,FALSE)</f>
        <v>Regenboog</v>
      </c>
      <c r="G769" s="9" t="str">
        <f>VLOOKUP($A769,'dump '!$A:$AF,12,FALSE)</f>
        <v>17</v>
      </c>
      <c r="H769" s="9" t="str">
        <f>VLOOKUP($A769,'dump '!$A:$AF,13,FALSE)</f>
        <v>1231TE</v>
      </c>
      <c r="I769" s="11" t="str">
        <f>VLOOKUP($A769,'dump '!$A:$AF,14,FALSE)</f>
        <v>Loosdrecht</v>
      </c>
      <c r="J769" s="9">
        <f>VLOOKUP($A769,'dump '!$A:$AF,15,FALSE)</f>
        <v>5</v>
      </c>
      <c r="K769" s="9" t="str">
        <f>VLOOKUP($A769,'dump '!$A:$AF,3,FALSE)</f>
        <v>REST</v>
      </c>
      <c r="L769" s="9" t="str">
        <f>VLOOKUP($A769,'dump '!$A:$AF,31,FALSE)</f>
        <v>3-haak</v>
      </c>
      <c r="M769" s="9" t="str">
        <f>VLOOKUP($A769,'containers '!$A:$AA,12,FALSE)</f>
        <v>Semi</v>
      </c>
      <c r="N769" s="9">
        <f>VLOOKUP($A769,'containers '!$A:$AA,14,FALSE)</f>
        <v>0</v>
      </c>
      <c r="O769" s="9">
        <f>VLOOKUP($A769,'containers '!$A:$AA,15,FALSE)</f>
        <v>100</v>
      </c>
      <c r="P769" s="9" t="str">
        <f>VLOOKUP($A769,'containers '!$A:$AA,16,FALSE)</f>
        <v>KIKSOL2014</v>
      </c>
    </row>
    <row r="770" spans="1:16" x14ac:dyDescent="0.25">
      <c r="A770" s="9" t="s">
        <v>3452</v>
      </c>
      <c r="B770" s="9" t="str">
        <f>VLOOKUP(A770,'dump '!A:C,1,FALSE)</f>
        <v>RB037</v>
      </c>
      <c r="C770" s="9" t="str">
        <f>VLOOKUP(A770,'dump '!A:AF,2,FALSE)</f>
        <v>1223NG4801</v>
      </c>
      <c r="D770" s="9">
        <f>VLOOKUP($A770,'dump '!$A:$AF,17,FALSE)</f>
        <v>52.225758014295501</v>
      </c>
      <c r="E770" s="9">
        <f>VLOOKUP($A770,'dump '!$A:$AF,18,FALSE)</f>
        <v>5.2022241801071898</v>
      </c>
      <c r="F770" s="9" t="str">
        <f>VLOOKUP(A770,'dump '!$A:$AF,11,FALSE)</f>
        <v>Anthony Fokkerweg</v>
      </c>
      <c r="G770" s="9" t="str">
        <f>VLOOKUP($A770,'dump '!$A:$AF,12,FALSE)</f>
        <v>48</v>
      </c>
      <c r="H770" s="9" t="str">
        <f>VLOOKUP($A770,'dump '!$A:$AF,13,FALSE)</f>
        <v>1223NG</v>
      </c>
      <c r="I770" s="11" t="str">
        <f>VLOOKUP($A770,'dump '!$A:$AF,14,FALSE)</f>
        <v>Hilversum</v>
      </c>
      <c r="J770" s="9">
        <f>VLOOKUP($A770,'dump '!$A:$AF,15,FALSE)</f>
        <v>5</v>
      </c>
      <c r="K770" s="9" t="str">
        <f>VLOOKUP($A770,'dump '!$A:$AF,3,FALSE)</f>
        <v>REST</v>
      </c>
      <c r="L770" s="9" t="str">
        <f>VLOOKUP($A770,'dump '!$A:$AF,31,FALSE)</f>
        <v>3-haak</v>
      </c>
      <c r="M770" s="9" t="str">
        <f>VLOOKUP($A770,'containers '!$A:$AA,12,FALSE)</f>
        <v>Semi</v>
      </c>
      <c r="N770" s="9">
        <f>VLOOKUP($A770,'containers '!$A:$AA,14,FALSE)</f>
        <v>0</v>
      </c>
      <c r="O770" s="9">
        <f>VLOOKUP($A770,'containers '!$A:$AA,15,FALSE)</f>
        <v>100</v>
      </c>
      <c r="P770" s="9" t="str">
        <f>VLOOKUP($A770,'containers '!$A:$AA,16,FALSE)</f>
        <v>KIKDUO2016</v>
      </c>
    </row>
    <row r="771" spans="1:16" x14ac:dyDescent="0.25">
      <c r="A771" s="9" t="s">
        <v>3482</v>
      </c>
      <c r="B771" s="9" t="str">
        <f>VLOOKUP(A771,'dump '!A:C,1,FALSE)</f>
        <v>RB038</v>
      </c>
      <c r="C771" s="9" t="str">
        <f>VLOOKUP(A771,'dump '!A:AF,2,FALSE)</f>
        <v>1223NG7801</v>
      </c>
      <c r="D771" s="9">
        <f>VLOOKUP($A771,'dump '!$A:$AF,17,FALSE)</f>
        <v>52.223925311167001</v>
      </c>
      <c r="E771" s="9">
        <f>VLOOKUP($A771,'dump '!$A:$AF,18,FALSE)</f>
        <v>5.2016076073098896</v>
      </c>
      <c r="F771" s="9" t="str">
        <f>VLOOKUP(A771,'dump '!$A:$AF,11,FALSE)</f>
        <v>Anthony Fokkerweg</v>
      </c>
      <c r="G771" s="9" t="str">
        <f>VLOOKUP($A771,'dump '!$A:$AF,12,FALSE)</f>
        <v>78K</v>
      </c>
      <c r="H771" s="9" t="str">
        <f>VLOOKUP($A771,'dump '!$A:$AF,13,FALSE)</f>
        <v>1223NG</v>
      </c>
      <c r="I771" s="11" t="str">
        <f>VLOOKUP($A771,'dump '!$A:$AF,14,FALSE)</f>
        <v>Hilversum</v>
      </c>
      <c r="J771" s="9">
        <f>VLOOKUP($A771,'dump '!$A:$AF,15,FALSE)</f>
        <v>5</v>
      </c>
      <c r="K771" s="9" t="str">
        <f>VLOOKUP($A771,'dump '!$A:$AF,3,FALSE)</f>
        <v>REST</v>
      </c>
      <c r="L771" s="9" t="str">
        <f>VLOOKUP($A771,'dump '!$A:$AF,31,FALSE)</f>
        <v>3-haak</v>
      </c>
      <c r="M771" s="9" t="str">
        <f>VLOOKUP($A771,'containers '!$A:$AA,12,FALSE)</f>
        <v>Semi</v>
      </c>
      <c r="N771" s="9">
        <f>VLOOKUP($A771,'containers '!$A:$AA,14,FALSE)</f>
        <v>0</v>
      </c>
      <c r="O771" s="9">
        <f>VLOOKUP($A771,'containers '!$A:$AA,15,FALSE)</f>
        <v>100</v>
      </c>
      <c r="P771" s="9" t="str">
        <f>VLOOKUP($A771,'containers '!$A:$AA,16,FALSE)</f>
        <v>KIKDUO2016</v>
      </c>
    </row>
    <row r="772" spans="1:16" x14ac:dyDescent="0.25">
      <c r="A772" s="9" t="s">
        <v>1295</v>
      </c>
      <c r="B772" s="9" t="str">
        <f>VLOOKUP(A772,'dump '!A:C,1,FALSE)</f>
        <v>RB041</v>
      </c>
      <c r="C772" s="9" t="str">
        <f>VLOOKUP(A772,'dump '!A:AF,2,FALSE)</f>
        <v>1231KB5602</v>
      </c>
      <c r="D772" s="9">
        <f>VLOOKUP($A772,'dump '!$A:$AF,17,FALSE)</f>
        <v>52.206009999999999</v>
      </c>
      <c r="E772" s="9">
        <f>VLOOKUP($A772,'dump '!$A:$AF,18,FALSE)</f>
        <v>5.1413599999999997</v>
      </c>
      <c r="F772" s="9" t="str">
        <f>VLOOKUP(A772,'dump '!$A:$AF,11,FALSE)</f>
        <v>Rading</v>
      </c>
      <c r="G772" s="9" t="str">
        <f>VLOOKUP($A772,'dump '!$A:$AF,12,FALSE)</f>
        <v>56</v>
      </c>
      <c r="H772" s="9" t="str">
        <f>VLOOKUP($A772,'dump '!$A:$AF,13,FALSE)</f>
        <v>1231KB</v>
      </c>
      <c r="I772" s="11" t="str">
        <f>VLOOKUP($A772,'dump '!$A:$AF,14,FALSE)</f>
        <v>Loosdrecht</v>
      </c>
      <c r="J772" s="9">
        <f>VLOOKUP($A772,'dump '!$A:$AF,15,FALSE)</f>
        <v>5</v>
      </c>
      <c r="K772" s="9" t="str">
        <f>VLOOKUP($A772,'dump '!$A:$AF,3,FALSE)</f>
        <v>REST</v>
      </c>
      <c r="L772" s="9" t="str">
        <f>VLOOKUP($A772,'dump '!$A:$AF,31,FALSE)</f>
        <v>3-haak</v>
      </c>
      <c r="M772" s="9" t="str">
        <f>VLOOKUP($A772,'containers '!$A:$AA,12,FALSE)</f>
        <v>Semi</v>
      </c>
      <c r="N772" s="9">
        <f>VLOOKUP($A772,'containers '!$A:$AA,14,FALSE)</f>
        <v>0</v>
      </c>
      <c r="O772" s="9">
        <f>VLOOKUP($A772,'containers '!$A:$AA,15,FALSE)</f>
        <v>100</v>
      </c>
      <c r="P772" s="9" t="str">
        <f>VLOOKUP($A772,'containers '!$A:$AA,16,FALSE)</f>
        <v>KIKSOL2014</v>
      </c>
    </row>
    <row r="773" spans="1:16" ht="30" x14ac:dyDescent="0.25">
      <c r="A773" s="9" t="s">
        <v>4499</v>
      </c>
      <c r="B773" s="9" t="str">
        <f>VLOOKUP(A773,'dump '!A:C,1,FALSE)</f>
        <v>RB043</v>
      </c>
      <c r="C773" s="9" t="str">
        <f>VLOOKUP(A773,'dump '!A:AF,2,FALSE)</f>
        <v>1243JZ34701</v>
      </c>
      <c r="D773" s="9">
        <f>VLOOKUP($A773,'dump '!$A:$AF,17,FALSE)</f>
        <v>52.258795999999997</v>
      </c>
      <c r="E773" s="9">
        <f>VLOOKUP($A773,'dump '!$A:$AF,18,FALSE)</f>
        <v>5.124288</v>
      </c>
      <c r="F773" s="9" t="str">
        <f>VLOOKUP(A773,'dump '!$A:$AF,11,FALSE)</f>
        <v>Noordereinde</v>
      </c>
      <c r="G773" s="9" t="str">
        <f>VLOOKUP($A773,'dump '!$A:$AF,12,FALSE)</f>
        <v>347</v>
      </c>
      <c r="H773" s="9" t="str">
        <f>VLOOKUP($A773,'dump '!$A:$AF,13,FALSE)</f>
        <v>1243JZ</v>
      </c>
      <c r="I773" s="11" t="str">
        <f>VLOOKUP($A773,'dump '!$A:$AF,14,FALSE)</f>
        <v>'s-Graveland</v>
      </c>
      <c r="J773" s="9">
        <f>VLOOKUP($A773,'dump '!$A:$AF,15,FALSE)</f>
        <v>3</v>
      </c>
      <c r="K773" s="9" t="str">
        <f>VLOOKUP($A773,'dump '!$A:$AF,3,FALSE)</f>
        <v>REST</v>
      </c>
      <c r="L773" s="9" t="str">
        <f>VLOOKUP($A773,'dump '!$A:$AF,31,FALSE)</f>
        <v>3-haak</v>
      </c>
      <c r="M773" s="9" t="str">
        <f>VLOOKUP($A773,'containers '!$A:$AA,12,FALSE)</f>
        <v>Semi</v>
      </c>
      <c r="N773" s="9">
        <f>VLOOKUP($A773,'containers '!$A:$AA,14,FALSE)</f>
        <v>0</v>
      </c>
      <c r="O773" s="9">
        <f>VLOOKUP($A773,'containers '!$A:$AA,15,FALSE)</f>
        <v>100</v>
      </c>
      <c r="P773" s="9" t="str">
        <f>VLOOKUP($A773,'containers '!$A:$AA,16,FALSE)</f>
        <v>KIKSOL2014</v>
      </c>
    </row>
    <row r="774" spans="1:16" x14ac:dyDescent="0.25">
      <c r="A774" s="9" t="s">
        <v>3486</v>
      </c>
      <c r="B774" s="9" t="str">
        <f>VLOOKUP(A774,'dump '!A:C,1,FALSE)</f>
        <v>RB046</v>
      </c>
      <c r="C774" s="9" t="str">
        <f>VLOOKUP(A774,'dump '!A:AF,2,FALSE)</f>
        <v>1231NG18401</v>
      </c>
      <c r="D774" s="9">
        <f>VLOOKUP($A774,'dump '!$A:$AF,17,FALSE)</f>
        <v>52.206993824850997</v>
      </c>
      <c r="E774" s="9">
        <f>VLOOKUP($A774,'dump '!$A:$AF,18,FALSE)</f>
        <v>5.0816468149470904</v>
      </c>
      <c r="F774" s="9" t="str">
        <f>VLOOKUP(A774,'dump '!$A:$AF,11,FALSE)</f>
        <v>Oud-Loosdrechtsedijk</v>
      </c>
      <c r="G774" s="9" t="str">
        <f>VLOOKUP($A774,'dump '!$A:$AF,12,FALSE)</f>
        <v>184A</v>
      </c>
      <c r="H774" s="9" t="str">
        <f>VLOOKUP($A774,'dump '!$A:$AF,13,FALSE)</f>
        <v>1231NG</v>
      </c>
      <c r="I774" s="11" t="str">
        <f>VLOOKUP($A774,'dump '!$A:$AF,14,FALSE)</f>
        <v>Loosdrecht</v>
      </c>
      <c r="J774" s="9">
        <f>VLOOKUP($A774,'dump '!$A:$AF,15,FALSE)</f>
        <v>5</v>
      </c>
      <c r="K774" s="9" t="str">
        <f>VLOOKUP($A774,'dump '!$A:$AF,3,FALSE)</f>
        <v>REST</v>
      </c>
      <c r="L774" s="9" t="str">
        <f>VLOOKUP($A774,'dump '!$A:$AF,31,FALSE)</f>
        <v>3-haak</v>
      </c>
      <c r="M774" s="9" t="str">
        <f>VLOOKUP($A774,'containers '!$A:$AA,12,FALSE)</f>
        <v>Semi</v>
      </c>
      <c r="N774" s="9">
        <f>VLOOKUP($A774,'containers '!$A:$AA,14,FALSE)</f>
        <v>0</v>
      </c>
      <c r="O774" s="9">
        <f>VLOOKUP($A774,'containers '!$A:$AA,15,FALSE)</f>
        <v>100</v>
      </c>
      <c r="P774" s="9" t="str">
        <f>VLOOKUP($A774,'containers '!$A:$AA,16,FALSE)</f>
        <v>KIKDUO2016</v>
      </c>
    </row>
    <row r="775" spans="1:16" x14ac:dyDescent="0.25">
      <c r="A775" s="9" t="s">
        <v>2139</v>
      </c>
      <c r="B775" s="9" t="str">
        <f>VLOOKUP(A775,'dump '!A:C,1,FALSE)</f>
        <v>RO001</v>
      </c>
      <c r="C775" s="9" t="str">
        <f>VLOOKUP(A775,'dump '!A:AF,2,FALSE)</f>
        <v>1383DM1901</v>
      </c>
      <c r="D775" s="9">
        <f>VLOOKUP($A775,'dump '!$A:$AF,17,FALSE)</f>
        <v>52.297670259189097</v>
      </c>
      <c r="E775" s="9">
        <f>VLOOKUP($A775,'dump '!$A:$AF,18,FALSE)</f>
        <v>5.0412979256408699</v>
      </c>
      <c r="F775" s="9" t="str">
        <f>VLOOKUP(A775,'dump '!$A:$AF,11,FALSE)</f>
        <v>Brouwershof</v>
      </c>
      <c r="G775" s="9" t="str">
        <f>VLOOKUP($A775,'dump '!$A:$AF,12,FALSE)</f>
        <v>19</v>
      </c>
      <c r="H775" s="9" t="str">
        <f>VLOOKUP($A775,'dump '!$A:$AF,13,FALSE)</f>
        <v>1383DM</v>
      </c>
      <c r="I775" s="11" t="str">
        <f>VLOOKUP($A775,'dump '!$A:$AF,14,FALSE)</f>
        <v>Weesp</v>
      </c>
      <c r="J775" s="9">
        <f>VLOOKUP($A775,'dump '!$A:$AF,15,FALSE)</f>
        <v>5</v>
      </c>
      <c r="K775" s="9" t="str">
        <f>VLOOKUP($A775,'dump '!$A:$AF,3,FALSE)</f>
        <v>REST</v>
      </c>
      <c r="L775" s="9" t="str">
        <f>VLOOKUP($A775,'dump '!$A:$AF,31,FALSE)</f>
        <v>3-haak</v>
      </c>
      <c r="M775" s="9" t="str">
        <f>VLOOKUP($A775,'containers '!$A:$AA,12,FALSE)</f>
        <v>Ondergronds</v>
      </c>
      <c r="N775" s="9">
        <f>VLOOKUP($A775,'containers '!$A:$AA,14,FALSE)</f>
        <v>80</v>
      </c>
      <c r="O775" s="9">
        <f>VLOOKUP($A775,'containers '!$A:$AA,15,FALSE)</f>
        <v>100</v>
      </c>
      <c r="P775" s="9" t="str">
        <f>VLOOKUP($A775,'containers '!$A:$AA,16,FALSE)</f>
        <v>HMISOL2018</v>
      </c>
    </row>
    <row r="776" spans="1:16" x14ac:dyDescent="0.25">
      <c r="A776" s="9" t="s">
        <v>3833</v>
      </c>
      <c r="B776" s="9" t="str">
        <f>VLOOKUP(A776,'dump '!A:C,1,FALSE)</f>
        <v>RO002</v>
      </c>
      <c r="C776" s="9" t="str">
        <f>VLOOKUP(A776,'dump '!A:AF,2,FALSE)</f>
        <v>1383DJ3601</v>
      </c>
      <c r="D776" s="9">
        <f>VLOOKUP($A776,'dump '!$A:$AF,17,FALSE)</f>
        <v>52.297232472386497</v>
      </c>
      <c r="E776" s="9">
        <f>VLOOKUP($A776,'dump '!$A:$AF,18,FALSE)</f>
        <v>5.0397722516255801</v>
      </c>
      <c r="F776" s="9" t="str">
        <f>VLOOKUP(A776,'dump '!$A:$AF,11,FALSE)</f>
        <v>Mouterspad</v>
      </c>
      <c r="G776" s="9" t="str">
        <f>VLOOKUP($A776,'dump '!$A:$AF,12,FALSE)</f>
        <v>36</v>
      </c>
      <c r="H776" s="9" t="str">
        <f>VLOOKUP($A776,'dump '!$A:$AF,13,FALSE)</f>
        <v>1383DJ</v>
      </c>
      <c r="I776" s="11" t="str">
        <f>VLOOKUP($A776,'dump '!$A:$AF,14,FALSE)</f>
        <v>Weesp</v>
      </c>
      <c r="J776" s="9">
        <f>VLOOKUP($A776,'dump '!$A:$AF,15,FALSE)</f>
        <v>5</v>
      </c>
      <c r="K776" s="9" t="str">
        <f>VLOOKUP($A776,'dump '!$A:$AF,3,FALSE)</f>
        <v>REST</v>
      </c>
      <c r="L776" s="9" t="str">
        <f>VLOOKUP($A776,'dump '!$A:$AF,31,FALSE)</f>
        <v>3-haak</v>
      </c>
      <c r="M776" s="9" t="str">
        <f>VLOOKUP($A776,'containers '!$A:$AA,12,FALSE)</f>
        <v>Ondergronds</v>
      </c>
      <c r="N776" s="9">
        <f>VLOOKUP($A776,'containers '!$A:$AA,14,FALSE)</f>
        <v>80</v>
      </c>
      <c r="O776" s="9">
        <f>VLOOKUP($A776,'containers '!$A:$AA,15,FALSE)</f>
        <v>100</v>
      </c>
      <c r="P776" s="9" t="str">
        <f>VLOOKUP($A776,'containers '!$A:$AA,16,FALSE)</f>
        <v>HMISOL2018</v>
      </c>
    </row>
    <row r="777" spans="1:16" x14ac:dyDescent="0.25">
      <c r="A777" s="9" t="s">
        <v>2183</v>
      </c>
      <c r="B777" s="9" t="str">
        <f>VLOOKUP(A777,'dump '!A:C,1,FALSE)</f>
        <v>RO003</v>
      </c>
      <c r="C777" s="9" t="str">
        <f>VLOOKUP(A777,'dump '!A:AF,2,FALSE)</f>
        <v>1383BX101</v>
      </c>
      <c r="D777" s="9">
        <f>VLOOKUP($A777,'dump '!$A:$AF,17,FALSE)</f>
        <v>52.3002316430698</v>
      </c>
      <c r="E777" s="9">
        <f>VLOOKUP($A777,'dump '!$A:$AF,18,FALSE)</f>
        <v>5.0429365877108996</v>
      </c>
      <c r="F777" s="9" t="str">
        <f>VLOOKUP(A777,'dump '!$A:$AF,11,FALSE)</f>
        <v>De Hofstee</v>
      </c>
      <c r="G777" s="9" t="str">
        <f>VLOOKUP($A777,'dump '!$A:$AF,12,FALSE)</f>
        <v>1</v>
      </c>
      <c r="H777" s="9" t="str">
        <f>VLOOKUP($A777,'dump '!$A:$AF,13,FALSE)</f>
        <v>1383BX</v>
      </c>
      <c r="I777" s="11" t="str">
        <f>VLOOKUP($A777,'dump '!$A:$AF,14,FALSE)</f>
        <v>Weesp</v>
      </c>
      <c r="J777" s="9">
        <f>VLOOKUP($A777,'dump '!$A:$AF,15,FALSE)</f>
        <v>5</v>
      </c>
      <c r="K777" s="9" t="str">
        <f>VLOOKUP($A777,'dump '!$A:$AF,3,FALSE)</f>
        <v>REST</v>
      </c>
      <c r="L777" s="9" t="str">
        <f>VLOOKUP($A777,'dump '!$A:$AF,31,FALSE)</f>
        <v>3-haak</v>
      </c>
      <c r="M777" s="9" t="str">
        <f>VLOOKUP($A777,'containers '!$A:$AA,12,FALSE)</f>
        <v>Ondergronds</v>
      </c>
      <c r="N777" s="9">
        <f>VLOOKUP($A777,'containers '!$A:$AA,14,FALSE)</f>
        <v>80</v>
      </c>
      <c r="O777" s="9">
        <f>VLOOKUP($A777,'containers '!$A:$AA,15,FALSE)</f>
        <v>100</v>
      </c>
      <c r="P777" s="9" t="str">
        <f>VLOOKUP($A777,'containers '!$A:$AA,16,FALSE)</f>
        <v>HMISOL2018</v>
      </c>
    </row>
    <row r="778" spans="1:16" x14ac:dyDescent="0.25">
      <c r="A778" s="9" t="s">
        <v>2441</v>
      </c>
      <c r="B778" s="9" t="str">
        <f>VLOOKUP(A778,'dump '!A:C,1,FALSE)</f>
        <v>RO004</v>
      </c>
      <c r="C778" s="9" t="str">
        <f>VLOOKUP(A778,'dump '!A:AF,2,FALSE)</f>
        <v>1381EX3801</v>
      </c>
      <c r="D778" s="9">
        <f>VLOOKUP($A778,'dump '!$A:$AF,17,FALSE)</f>
        <v>52.3022433417405</v>
      </c>
      <c r="E778" s="9">
        <f>VLOOKUP($A778,'dump '!$A:$AF,18,FALSE)</f>
        <v>5.0471101887571104</v>
      </c>
      <c r="F778" s="9" t="str">
        <f>VLOOKUP(A778,'dump '!$A:$AF,11,FALSE)</f>
        <v>J.A.Fijnvandraatlaan</v>
      </c>
      <c r="G778" s="9" t="str">
        <f>VLOOKUP($A778,'dump '!$A:$AF,12,FALSE)</f>
        <v>38</v>
      </c>
      <c r="H778" s="9" t="str">
        <f>VLOOKUP($A778,'dump '!$A:$AF,13,FALSE)</f>
        <v>1381EX</v>
      </c>
      <c r="I778" s="11" t="str">
        <f>VLOOKUP($A778,'dump '!$A:$AF,14,FALSE)</f>
        <v>Weesp</v>
      </c>
      <c r="J778" s="9">
        <f>VLOOKUP($A778,'dump '!$A:$AF,15,FALSE)</f>
        <v>5</v>
      </c>
      <c r="K778" s="9" t="str">
        <f>VLOOKUP($A778,'dump '!$A:$AF,3,FALSE)</f>
        <v>REST</v>
      </c>
      <c r="L778" s="9" t="str">
        <f>VLOOKUP($A778,'dump '!$A:$AF,31,FALSE)</f>
        <v>3-haak</v>
      </c>
      <c r="M778" s="9" t="str">
        <f>VLOOKUP($A778,'containers '!$A:$AA,12,FALSE)</f>
        <v>Ondergronds</v>
      </c>
      <c r="N778" s="9">
        <f>VLOOKUP($A778,'containers '!$A:$AA,14,FALSE)</f>
        <v>80</v>
      </c>
      <c r="O778" s="9">
        <f>VLOOKUP($A778,'containers '!$A:$AA,15,FALSE)</f>
        <v>100</v>
      </c>
      <c r="P778" s="9" t="str">
        <f>VLOOKUP($A778,'containers '!$A:$AA,16,FALSE)</f>
        <v>HMISOL2017</v>
      </c>
    </row>
    <row r="779" spans="1:16" x14ac:dyDescent="0.25">
      <c r="A779" s="9" t="s">
        <v>2515</v>
      </c>
      <c r="B779" s="9" t="str">
        <f>VLOOKUP(A779,'dump '!A:C,1,FALSE)</f>
        <v>RO005</v>
      </c>
      <c r="C779" s="9" t="str">
        <f>VLOOKUP(A779,'dump '!A:AF,2,FALSE)</f>
        <v>1381DD20401</v>
      </c>
      <c r="D779" s="9">
        <f>VLOOKUP($A779,'dump '!$A:$AF,17,FALSE)</f>
        <v>52.304022274960097</v>
      </c>
      <c r="E779" s="9">
        <f>VLOOKUP($A779,'dump '!$A:$AF,18,FALSE)</f>
        <v>5.0399032607721503</v>
      </c>
      <c r="F779" s="9" t="str">
        <f>VLOOKUP(A779,'dump '!$A:$AF,11,FALSE)</f>
        <v>Dr.A.Kuyperlaan</v>
      </c>
      <c r="G779" s="9" t="str">
        <f>VLOOKUP($A779,'dump '!$A:$AF,12,FALSE)</f>
        <v>204</v>
      </c>
      <c r="H779" s="9" t="str">
        <f>VLOOKUP($A779,'dump '!$A:$AF,13,FALSE)</f>
        <v>1381DD</v>
      </c>
      <c r="I779" s="11" t="str">
        <f>VLOOKUP($A779,'dump '!$A:$AF,14,FALSE)</f>
        <v>Weesp</v>
      </c>
      <c r="J779" s="9">
        <f>VLOOKUP($A779,'dump '!$A:$AF,15,FALSE)</f>
        <v>5</v>
      </c>
      <c r="K779" s="9" t="str">
        <f>VLOOKUP($A779,'dump '!$A:$AF,3,FALSE)</f>
        <v>REST</v>
      </c>
      <c r="L779" s="9" t="str">
        <f>VLOOKUP($A779,'dump '!$A:$AF,31,FALSE)</f>
        <v>3-haak</v>
      </c>
      <c r="M779" s="9" t="str">
        <f>VLOOKUP($A779,'containers '!$A:$AA,12,FALSE)</f>
        <v>Ondergronds</v>
      </c>
      <c r="N779" s="9">
        <f>VLOOKUP($A779,'containers '!$A:$AA,14,FALSE)</f>
        <v>80</v>
      </c>
      <c r="O779" s="9">
        <f>VLOOKUP($A779,'containers '!$A:$AA,15,FALSE)</f>
        <v>100</v>
      </c>
      <c r="P779" s="9" t="str">
        <f>VLOOKUP($A779,'containers '!$A:$AA,16,FALSE)</f>
        <v>HMISOL2017</v>
      </c>
    </row>
    <row r="780" spans="1:16" x14ac:dyDescent="0.25">
      <c r="A780" s="9" t="s">
        <v>2171</v>
      </c>
      <c r="B780" s="9" t="str">
        <f>VLOOKUP(A780,'dump '!A:C,1,FALSE)</f>
        <v>RO006</v>
      </c>
      <c r="C780" s="9" t="str">
        <f>VLOOKUP(A780,'dump '!A:AF,2,FALSE)</f>
        <v>1381NA1001</v>
      </c>
      <c r="D780" s="9">
        <f>VLOOKUP($A780,'dump '!$A:$AF,17,FALSE)</f>
        <v>52.306807120379297</v>
      </c>
      <c r="E780" s="9">
        <f>VLOOKUP($A780,'dump '!$A:$AF,18,FALSE)</f>
        <v>5.0357630197005703</v>
      </c>
      <c r="F780" s="9" t="str">
        <f>VLOOKUP(A780,'dump '!$A:$AF,11,FALSE)</f>
        <v>Prinses Irenelaan</v>
      </c>
      <c r="G780" s="9" t="str">
        <f>VLOOKUP($A780,'dump '!$A:$AF,12,FALSE)</f>
        <v>10</v>
      </c>
      <c r="H780" s="9" t="str">
        <f>VLOOKUP($A780,'dump '!$A:$AF,13,FALSE)</f>
        <v>1381NA</v>
      </c>
      <c r="I780" s="11" t="str">
        <f>VLOOKUP($A780,'dump '!$A:$AF,14,FALSE)</f>
        <v>Weesp</v>
      </c>
      <c r="J780" s="9">
        <f>VLOOKUP($A780,'dump '!$A:$AF,15,FALSE)</f>
        <v>5</v>
      </c>
      <c r="K780" s="9" t="str">
        <f>VLOOKUP($A780,'dump '!$A:$AF,3,FALSE)</f>
        <v>REST</v>
      </c>
      <c r="L780" s="9" t="str">
        <f>VLOOKUP($A780,'dump '!$A:$AF,31,FALSE)</f>
        <v>3-haak</v>
      </c>
      <c r="M780" s="9" t="str">
        <f>VLOOKUP($A780,'containers '!$A:$AA,12,FALSE)</f>
        <v>Ondergronds</v>
      </c>
      <c r="N780" s="9">
        <f>VLOOKUP($A780,'containers '!$A:$AA,14,FALSE)</f>
        <v>80</v>
      </c>
      <c r="O780" s="9">
        <f>VLOOKUP($A780,'containers '!$A:$AA,15,FALSE)</f>
        <v>100</v>
      </c>
      <c r="P780" s="9" t="str">
        <f>VLOOKUP($A780,'containers '!$A:$AA,16,FALSE)</f>
        <v>BAMRUB2012</v>
      </c>
    </row>
    <row r="781" spans="1:16" x14ac:dyDescent="0.25">
      <c r="A781" s="9" t="s">
        <v>2134</v>
      </c>
      <c r="B781" s="9" t="str">
        <f>VLOOKUP(A781,'dump '!A:C,1,FALSE)</f>
        <v>RO007</v>
      </c>
      <c r="C781" s="9" t="str">
        <f>VLOOKUP(A781,'dump '!A:AF,2,FALSE)</f>
        <v>1382KV101</v>
      </c>
      <c r="D781" s="9">
        <f>VLOOKUP($A781,'dump '!$A:$AF,17,FALSE)</f>
        <v>52.310146680150503</v>
      </c>
      <c r="E781" s="9">
        <f>VLOOKUP($A781,'dump '!$A:$AF,18,FALSE)</f>
        <v>5.0328315328853499</v>
      </c>
      <c r="F781" s="9" t="str">
        <f>VLOOKUP(A781,'dump '!$A:$AF,11,FALSE)</f>
        <v>Casparushof</v>
      </c>
      <c r="G781" s="9" t="str">
        <f>VLOOKUP($A781,'dump '!$A:$AF,12,FALSE)</f>
        <v>1</v>
      </c>
      <c r="H781" s="9" t="str">
        <f>VLOOKUP($A781,'dump '!$A:$AF,13,FALSE)</f>
        <v>1382KV</v>
      </c>
      <c r="I781" s="11" t="str">
        <f>VLOOKUP($A781,'dump '!$A:$AF,14,FALSE)</f>
        <v>Weesp</v>
      </c>
      <c r="J781" s="9">
        <f>VLOOKUP($A781,'dump '!$A:$AF,15,FALSE)</f>
        <v>5</v>
      </c>
      <c r="K781" s="9" t="str">
        <f>VLOOKUP($A781,'dump '!$A:$AF,3,FALSE)</f>
        <v>REST</v>
      </c>
      <c r="L781" s="9" t="str">
        <f>VLOOKUP($A781,'dump '!$A:$AF,31,FALSE)</f>
        <v>3-haak</v>
      </c>
      <c r="M781" s="9" t="str">
        <f>VLOOKUP($A781,'containers '!$A:$AA,12,FALSE)</f>
        <v>Ondergronds</v>
      </c>
      <c r="N781" s="9">
        <f>VLOOKUP($A781,'containers '!$A:$AA,14,FALSE)</f>
        <v>80</v>
      </c>
      <c r="O781" s="9">
        <f>VLOOKUP($A781,'containers '!$A:$AA,15,FALSE)</f>
        <v>100</v>
      </c>
      <c r="P781" s="9" t="str">
        <f>VLOOKUP($A781,'containers '!$A:$AA,16,FALSE)</f>
        <v>HMISOL2015</v>
      </c>
    </row>
    <row r="782" spans="1:16" x14ac:dyDescent="0.25">
      <c r="A782" s="9" t="s">
        <v>3402</v>
      </c>
      <c r="B782" s="9" t="str">
        <f>VLOOKUP(A782,'dump '!A:C,1,FALSE)</f>
        <v>RO008</v>
      </c>
      <c r="C782" s="9" t="str">
        <f>VLOOKUP(A782,'dump '!A:AF,2,FALSE)</f>
        <v>1382KE101</v>
      </c>
      <c r="D782" s="9">
        <f>VLOOKUP($A782,'dump '!$A:$AF,17,FALSE)</f>
        <v>52.310014958542098</v>
      </c>
      <c r="E782" s="9">
        <f>VLOOKUP($A782,'dump '!$A:$AF,18,FALSE)</f>
        <v>5.0329252425628104</v>
      </c>
      <c r="F782" s="9" t="str">
        <f>VLOOKUP(A782,'dump '!$A:$AF,11,FALSE)</f>
        <v>Casparushof</v>
      </c>
      <c r="G782" s="9" t="str">
        <f>VLOOKUP($A782,'dump '!$A:$AF,12,FALSE)</f>
        <v>1</v>
      </c>
      <c r="H782" s="9" t="str">
        <f>VLOOKUP($A782,'dump '!$A:$AF,13,FALSE)</f>
        <v>1382KE</v>
      </c>
      <c r="I782" s="11" t="str">
        <f>VLOOKUP($A782,'dump '!$A:$AF,14,FALSE)</f>
        <v>Weesp</v>
      </c>
      <c r="J782" s="9">
        <f>VLOOKUP($A782,'dump '!$A:$AF,15,FALSE)</f>
        <v>5</v>
      </c>
      <c r="K782" s="9" t="str">
        <f>VLOOKUP($A782,'dump '!$A:$AF,3,FALSE)</f>
        <v>REST</v>
      </c>
      <c r="L782" s="9" t="str">
        <f>VLOOKUP($A782,'dump '!$A:$AF,31,FALSE)</f>
        <v>3-haak</v>
      </c>
      <c r="M782" s="9" t="str">
        <f>VLOOKUP($A782,'containers '!$A:$AA,12,FALSE)</f>
        <v>Ondergronds</v>
      </c>
      <c r="N782" s="9">
        <f>VLOOKUP($A782,'containers '!$A:$AA,14,FALSE)</f>
        <v>80</v>
      </c>
      <c r="O782" s="9">
        <f>VLOOKUP($A782,'containers '!$A:$AA,15,FALSE)</f>
        <v>100</v>
      </c>
      <c r="P782" s="9" t="str">
        <f>VLOOKUP($A782,'containers '!$A:$AA,16,FALSE)</f>
        <v>HMISOL2015</v>
      </c>
    </row>
    <row r="783" spans="1:16" x14ac:dyDescent="0.25">
      <c r="A783" s="9" t="s">
        <v>2176</v>
      </c>
      <c r="B783" s="9" t="str">
        <f>VLOOKUP(A783,'dump '!A:C,1,FALSE)</f>
        <v>RO011</v>
      </c>
      <c r="C783" s="9" t="str">
        <f>VLOOKUP(A783,'dump '!A:AF,2,FALSE)</f>
        <v>1382CJ11701</v>
      </c>
      <c r="D783" s="9">
        <f>VLOOKUP($A783,'dump '!$A:$AF,17,FALSE)</f>
        <v>52.309256019119502</v>
      </c>
      <c r="E783" s="9">
        <f>VLOOKUP($A783,'dump '!$A:$AF,18,FALSE)</f>
        <v>5.0328280124860196</v>
      </c>
      <c r="F783" s="9" t="str">
        <f>VLOOKUP(A783,'dump '!$A:$AF,11,FALSE)</f>
        <v>Ingelandenstraat</v>
      </c>
      <c r="G783" s="9" t="str">
        <f>VLOOKUP($A783,'dump '!$A:$AF,12,FALSE)</f>
        <v>117</v>
      </c>
      <c r="H783" s="9" t="str">
        <f>VLOOKUP($A783,'dump '!$A:$AF,13,FALSE)</f>
        <v>1382CJ</v>
      </c>
      <c r="I783" s="11" t="str">
        <f>VLOOKUP($A783,'dump '!$A:$AF,14,FALSE)</f>
        <v>Weesp</v>
      </c>
      <c r="J783" s="9">
        <f>VLOOKUP($A783,'dump '!$A:$AF,15,FALSE)</f>
        <v>5</v>
      </c>
      <c r="K783" s="9" t="str">
        <f>VLOOKUP($A783,'dump '!$A:$AF,3,FALSE)</f>
        <v>REST</v>
      </c>
      <c r="L783" s="9" t="str">
        <f>VLOOKUP($A783,'dump '!$A:$AF,31,FALSE)</f>
        <v>3-haak</v>
      </c>
      <c r="M783" s="9" t="str">
        <f>VLOOKUP($A783,'containers '!$A:$AA,12,FALSE)</f>
        <v>Ondergronds</v>
      </c>
      <c r="N783" s="9">
        <f>VLOOKUP($A783,'containers '!$A:$AA,14,FALSE)</f>
        <v>80</v>
      </c>
      <c r="O783" s="9">
        <f>VLOOKUP($A783,'containers '!$A:$AA,15,FALSE)</f>
        <v>100</v>
      </c>
      <c r="P783" s="9" t="str">
        <f>VLOOKUP($A783,'containers '!$A:$AA,16,FALSE)</f>
        <v>BAMRUB2012</v>
      </c>
    </row>
    <row r="784" spans="1:16" x14ac:dyDescent="0.25">
      <c r="A784" s="9" t="s">
        <v>2238</v>
      </c>
      <c r="B784" s="9" t="str">
        <f>VLOOKUP(A784,'dump '!A:C,1,FALSE)</f>
        <v>RO012</v>
      </c>
      <c r="C784" s="9" t="str">
        <f>VLOOKUP(A784,'dump '!A:AF,2,FALSE)</f>
        <v>1382DD85301</v>
      </c>
      <c r="D784" s="9">
        <f>VLOOKUP($A784,'dump '!$A:$AF,17,FALSE)</f>
        <v>52.310979000000003</v>
      </c>
      <c r="E784" s="9">
        <f>VLOOKUP($A784,'dump '!$A:$AF,18,FALSE)</f>
        <v>5.0337300000000003</v>
      </c>
      <c r="F784" s="9" t="str">
        <f>VLOOKUP(A784,'dump '!$A:$AF,11,FALSE)</f>
        <v>Kostverlorenstraat</v>
      </c>
      <c r="G784" s="9" t="str">
        <f>VLOOKUP($A784,'dump '!$A:$AF,12,FALSE)</f>
        <v>853</v>
      </c>
      <c r="H784" s="9" t="str">
        <f>VLOOKUP($A784,'dump '!$A:$AF,13,FALSE)</f>
        <v>1382DD</v>
      </c>
      <c r="I784" s="11" t="str">
        <f>VLOOKUP($A784,'dump '!$A:$AF,14,FALSE)</f>
        <v>Weesp</v>
      </c>
      <c r="J784" s="9">
        <f>VLOOKUP($A784,'dump '!$A:$AF,15,FALSE)</f>
        <v>5</v>
      </c>
      <c r="K784" s="9" t="str">
        <f>VLOOKUP($A784,'dump '!$A:$AF,3,FALSE)</f>
        <v>REST</v>
      </c>
      <c r="L784" s="9" t="str">
        <f>VLOOKUP($A784,'dump '!$A:$AF,31,FALSE)</f>
        <v>3-haak</v>
      </c>
      <c r="M784" s="9" t="str">
        <f>VLOOKUP($A784,'containers '!$A:$AA,12,FALSE)</f>
        <v>Ondergronds</v>
      </c>
      <c r="N784" s="9">
        <f>VLOOKUP($A784,'containers '!$A:$AA,14,FALSE)</f>
        <v>80</v>
      </c>
      <c r="O784" s="9">
        <f>VLOOKUP($A784,'containers '!$A:$AA,15,FALSE)</f>
        <v>100</v>
      </c>
      <c r="P784" s="9" t="str">
        <f>VLOOKUP($A784,'containers '!$A:$AA,16,FALSE)</f>
        <v>HMISOL2016</v>
      </c>
    </row>
    <row r="785" spans="1:16" x14ac:dyDescent="0.25">
      <c r="A785" s="9" t="s">
        <v>2246</v>
      </c>
      <c r="B785" s="9" t="str">
        <f>VLOOKUP(A785,'dump '!A:C,1,FALSE)</f>
        <v>RO013</v>
      </c>
      <c r="C785" s="9" t="str">
        <f>VLOOKUP(A785,'dump '!A:AF,2,FALSE)</f>
        <v>1382DD88501</v>
      </c>
      <c r="D785" s="9">
        <f>VLOOKUP($A785,'dump '!$A:$AF,17,FALSE)</f>
        <v>52.310904194649602</v>
      </c>
      <c r="E785" s="9">
        <f>VLOOKUP($A785,'dump '!$A:$AF,18,FALSE)</f>
        <v>5.0335351936565997</v>
      </c>
      <c r="F785" s="9" t="str">
        <f>VLOOKUP(A785,'dump '!$A:$AF,11,FALSE)</f>
        <v>Kostverlorenstraat</v>
      </c>
      <c r="G785" s="9" t="str">
        <f>VLOOKUP($A785,'dump '!$A:$AF,12,FALSE)</f>
        <v>885</v>
      </c>
      <c r="H785" s="9" t="str">
        <f>VLOOKUP($A785,'dump '!$A:$AF,13,FALSE)</f>
        <v>1382DD</v>
      </c>
      <c r="I785" s="11" t="str">
        <f>VLOOKUP($A785,'dump '!$A:$AF,14,FALSE)</f>
        <v>Weesp</v>
      </c>
      <c r="J785" s="9">
        <f>VLOOKUP($A785,'dump '!$A:$AF,15,FALSE)</f>
        <v>5</v>
      </c>
      <c r="K785" s="9" t="str">
        <f>VLOOKUP($A785,'dump '!$A:$AF,3,FALSE)</f>
        <v>REST</v>
      </c>
      <c r="L785" s="9" t="str">
        <f>VLOOKUP($A785,'dump '!$A:$AF,31,FALSE)</f>
        <v>3-haak</v>
      </c>
      <c r="M785" s="9" t="str">
        <f>VLOOKUP($A785,'containers '!$A:$AA,12,FALSE)</f>
        <v>Ondergronds</v>
      </c>
      <c r="N785" s="9">
        <f>VLOOKUP($A785,'containers '!$A:$AA,14,FALSE)</f>
        <v>80</v>
      </c>
      <c r="O785" s="9">
        <f>VLOOKUP($A785,'containers '!$A:$AA,15,FALSE)</f>
        <v>100</v>
      </c>
      <c r="P785" s="9" t="str">
        <f>VLOOKUP($A785,'containers '!$A:$AA,16,FALSE)</f>
        <v>BAMRUB2012</v>
      </c>
    </row>
    <row r="786" spans="1:16" x14ac:dyDescent="0.25">
      <c r="A786" s="9" t="s">
        <v>2255</v>
      </c>
      <c r="B786" s="9" t="str">
        <f>VLOOKUP(A786,'dump '!A:C,1,FALSE)</f>
        <v>RO014</v>
      </c>
      <c r="C786" s="9" t="str">
        <f>VLOOKUP(A786,'dump '!A:AF,2,FALSE)</f>
        <v>1382DD88502</v>
      </c>
      <c r="D786" s="9">
        <f>VLOOKUP($A786,'dump '!$A:$AF,17,FALSE)</f>
        <v>52.310958760839199</v>
      </c>
      <c r="E786" s="9">
        <f>VLOOKUP($A786,'dump '!$A:$AF,18,FALSE)</f>
        <v>5.03351784311704</v>
      </c>
      <c r="F786" s="9" t="str">
        <f>VLOOKUP(A786,'dump '!$A:$AF,11,FALSE)</f>
        <v>Kostverlorenstraat</v>
      </c>
      <c r="G786" s="9" t="str">
        <f>VLOOKUP($A786,'dump '!$A:$AF,12,FALSE)</f>
        <v>885</v>
      </c>
      <c r="H786" s="9" t="str">
        <f>VLOOKUP($A786,'dump '!$A:$AF,13,FALSE)</f>
        <v>1382DD</v>
      </c>
      <c r="I786" s="11" t="str">
        <f>VLOOKUP($A786,'dump '!$A:$AF,14,FALSE)</f>
        <v>Weesp</v>
      </c>
      <c r="J786" s="9">
        <f>VLOOKUP($A786,'dump '!$A:$AF,15,FALSE)</f>
        <v>5</v>
      </c>
      <c r="K786" s="9" t="str">
        <f>VLOOKUP($A786,'dump '!$A:$AF,3,FALSE)</f>
        <v>REST</v>
      </c>
      <c r="L786" s="9" t="str">
        <f>VLOOKUP($A786,'dump '!$A:$AF,31,FALSE)</f>
        <v>3-haak</v>
      </c>
      <c r="M786" s="9" t="str">
        <f>VLOOKUP($A786,'containers '!$A:$AA,12,FALSE)</f>
        <v>Ondergronds</v>
      </c>
      <c r="N786" s="9">
        <f>VLOOKUP($A786,'containers '!$A:$AA,14,FALSE)</f>
        <v>80</v>
      </c>
      <c r="O786" s="9">
        <f>VLOOKUP($A786,'containers '!$A:$AA,15,FALSE)</f>
        <v>100</v>
      </c>
      <c r="P786" s="9" t="str">
        <f>VLOOKUP($A786,'containers '!$A:$AA,16,FALSE)</f>
        <v>BAMRUB2012</v>
      </c>
    </row>
    <row r="787" spans="1:16" x14ac:dyDescent="0.25">
      <c r="A787" s="9" t="s">
        <v>2280</v>
      </c>
      <c r="B787" s="9" t="str">
        <f>VLOOKUP(A787,'dump '!A:C,1,FALSE)</f>
        <v>RO015</v>
      </c>
      <c r="C787" s="9" t="str">
        <f>VLOOKUP(A787,'dump '!A:AF,2,FALSE)</f>
        <v>1382DD88503</v>
      </c>
      <c r="D787" s="9">
        <f>VLOOKUP($A787,'dump '!$A:$AF,17,FALSE)</f>
        <v>52.310961987871998</v>
      </c>
      <c r="E787" s="9">
        <f>VLOOKUP($A787,'dump '!$A:$AF,18,FALSE)</f>
        <v>5.0335433241026797</v>
      </c>
      <c r="F787" s="9" t="str">
        <f>VLOOKUP(A787,'dump '!$A:$AF,11,FALSE)</f>
        <v>Kostverlorenstraat</v>
      </c>
      <c r="G787" s="9" t="str">
        <f>VLOOKUP($A787,'dump '!$A:$AF,12,FALSE)</f>
        <v>885</v>
      </c>
      <c r="H787" s="9" t="str">
        <f>VLOOKUP($A787,'dump '!$A:$AF,13,FALSE)</f>
        <v>1382DD</v>
      </c>
      <c r="I787" s="11" t="str">
        <f>VLOOKUP($A787,'dump '!$A:$AF,14,FALSE)</f>
        <v>Weesp</v>
      </c>
      <c r="J787" s="9">
        <f>VLOOKUP($A787,'dump '!$A:$AF,15,FALSE)</f>
        <v>5</v>
      </c>
      <c r="K787" s="9" t="str">
        <f>VLOOKUP($A787,'dump '!$A:$AF,3,FALSE)</f>
        <v>REST</v>
      </c>
      <c r="L787" s="9" t="str">
        <f>VLOOKUP($A787,'dump '!$A:$AF,31,FALSE)</f>
        <v>3-haak</v>
      </c>
      <c r="M787" s="9" t="str">
        <f>VLOOKUP($A787,'containers '!$A:$AA,12,FALSE)</f>
        <v>Ondergronds</v>
      </c>
      <c r="N787" s="9">
        <f>VLOOKUP($A787,'containers '!$A:$AA,14,FALSE)</f>
        <v>80</v>
      </c>
      <c r="O787" s="9">
        <f>VLOOKUP($A787,'containers '!$A:$AA,15,FALSE)</f>
        <v>100</v>
      </c>
      <c r="P787" s="9" t="str">
        <f>VLOOKUP($A787,'containers '!$A:$AA,16,FALSE)</f>
        <v>BAMRUB2012</v>
      </c>
    </row>
    <row r="788" spans="1:16" x14ac:dyDescent="0.25">
      <c r="A788" s="9" t="s">
        <v>2835</v>
      </c>
      <c r="B788" s="9" t="str">
        <f>VLOOKUP(A788,'dump '!A:C,1,FALSE)</f>
        <v>RO016</v>
      </c>
      <c r="C788" s="9" t="str">
        <f>VLOOKUP(A788,'dump '!A:AF,2,FALSE)</f>
        <v>1382DC89901</v>
      </c>
      <c r="D788" s="9">
        <f>VLOOKUP($A788,'dump '!$A:$AF,17,FALSE)</f>
        <v>52.311415323105003</v>
      </c>
      <c r="E788" s="9">
        <f>VLOOKUP($A788,'dump '!$A:$AF,18,FALSE)</f>
        <v>5.03329027444593</v>
      </c>
      <c r="F788" s="9" t="str">
        <f>VLOOKUP(A788,'dump '!$A:$AF,11,FALSE)</f>
        <v>Kostverlorenstraat</v>
      </c>
      <c r="G788" s="9" t="str">
        <f>VLOOKUP($A788,'dump '!$A:$AF,12,FALSE)</f>
        <v>899</v>
      </c>
      <c r="H788" s="9" t="str">
        <f>VLOOKUP($A788,'dump '!$A:$AF,13,FALSE)</f>
        <v>1382DC</v>
      </c>
      <c r="I788" s="11" t="str">
        <f>VLOOKUP($A788,'dump '!$A:$AF,14,FALSE)</f>
        <v>Weesp</v>
      </c>
      <c r="J788" s="9">
        <f>VLOOKUP($A788,'dump '!$A:$AF,15,FALSE)</f>
        <v>5</v>
      </c>
      <c r="K788" s="9" t="str">
        <f>VLOOKUP($A788,'dump '!$A:$AF,3,FALSE)</f>
        <v>REST</v>
      </c>
      <c r="L788" s="9" t="str">
        <f>VLOOKUP($A788,'dump '!$A:$AF,31,FALSE)</f>
        <v>3-haak</v>
      </c>
      <c r="M788" s="9" t="str">
        <f>VLOOKUP($A788,'containers '!$A:$AA,12,FALSE)</f>
        <v>Ondergronds</v>
      </c>
      <c r="N788" s="9">
        <f>VLOOKUP($A788,'containers '!$A:$AA,14,FALSE)</f>
        <v>80</v>
      </c>
      <c r="O788" s="9">
        <f>VLOOKUP($A788,'containers '!$A:$AA,15,FALSE)</f>
        <v>100</v>
      </c>
      <c r="P788" s="9" t="str">
        <f>VLOOKUP($A788,'containers '!$A:$AA,16,FALSE)</f>
        <v>BAMRUB2012</v>
      </c>
    </row>
    <row r="789" spans="1:16" x14ac:dyDescent="0.25">
      <c r="A789" s="9" t="s">
        <v>2840</v>
      </c>
      <c r="B789" s="9" t="str">
        <f>VLOOKUP(A789,'dump '!A:C,1,FALSE)</f>
        <v>RO017</v>
      </c>
      <c r="C789" s="9" t="str">
        <f>VLOOKUP(A789,'dump '!A:AF,2,FALSE)</f>
        <v>1382DC89902</v>
      </c>
      <c r="D789" s="9">
        <f>VLOOKUP($A789,'dump '!$A:$AF,17,FALSE)</f>
        <v>52.3114154488335</v>
      </c>
      <c r="E789" s="9">
        <f>VLOOKUP($A789,'dump '!$A:$AF,18,FALSE)</f>
        <v>5.0332635361748101</v>
      </c>
      <c r="F789" s="9" t="str">
        <f>VLOOKUP(A789,'dump '!$A:$AF,11,FALSE)</f>
        <v>Kostverlorenstraat</v>
      </c>
      <c r="G789" s="9" t="str">
        <f>VLOOKUP($A789,'dump '!$A:$AF,12,FALSE)</f>
        <v>899</v>
      </c>
      <c r="H789" s="9" t="str">
        <f>VLOOKUP($A789,'dump '!$A:$AF,13,FALSE)</f>
        <v>1382DC</v>
      </c>
      <c r="I789" s="11" t="str">
        <f>VLOOKUP($A789,'dump '!$A:$AF,14,FALSE)</f>
        <v>Weesp</v>
      </c>
      <c r="J789" s="9">
        <f>VLOOKUP($A789,'dump '!$A:$AF,15,FALSE)</f>
        <v>5</v>
      </c>
      <c r="K789" s="9" t="str">
        <f>VLOOKUP($A789,'dump '!$A:$AF,3,FALSE)</f>
        <v>REST</v>
      </c>
      <c r="L789" s="9" t="str">
        <f>VLOOKUP($A789,'dump '!$A:$AF,31,FALSE)</f>
        <v>3-haak</v>
      </c>
      <c r="M789" s="9" t="str">
        <f>VLOOKUP($A789,'containers '!$A:$AA,12,FALSE)</f>
        <v>Ondergronds</v>
      </c>
      <c r="N789" s="9">
        <f>VLOOKUP($A789,'containers '!$A:$AA,14,FALSE)</f>
        <v>80</v>
      </c>
      <c r="O789" s="9">
        <f>VLOOKUP($A789,'containers '!$A:$AA,15,FALSE)</f>
        <v>100</v>
      </c>
      <c r="P789" s="9" t="str">
        <f>VLOOKUP($A789,'containers '!$A:$AA,16,FALSE)</f>
        <v>BAMRUB2012</v>
      </c>
    </row>
    <row r="790" spans="1:16" x14ac:dyDescent="0.25">
      <c r="A790" s="9" t="s">
        <v>2842</v>
      </c>
      <c r="B790" s="9" t="str">
        <f>VLOOKUP(A790,'dump '!A:C,1,FALSE)</f>
        <v>RO018</v>
      </c>
      <c r="C790" s="9" t="str">
        <f>VLOOKUP(A790,'dump '!A:AF,2,FALSE)</f>
        <v>1382DC89903</v>
      </c>
      <c r="D790" s="9">
        <f>VLOOKUP($A790,'dump '!$A:$AF,17,FALSE)</f>
        <v>52.311394871261299</v>
      </c>
      <c r="E790" s="9">
        <f>VLOOKUP($A790,'dump '!$A:$AF,18,FALSE)</f>
        <v>5.0332171004312398</v>
      </c>
      <c r="F790" s="9" t="str">
        <f>VLOOKUP(A790,'dump '!$A:$AF,11,FALSE)</f>
        <v>Kostverlorenstraat</v>
      </c>
      <c r="G790" s="9" t="str">
        <f>VLOOKUP($A790,'dump '!$A:$AF,12,FALSE)</f>
        <v>899</v>
      </c>
      <c r="H790" s="9" t="str">
        <f>VLOOKUP($A790,'dump '!$A:$AF,13,FALSE)</f>
        <v>1382DC</v>
      </c>
      <c r="I790" s="11" t="str">
        <f>VLOOKUP($A790,'dump '!$A:$AF,14,FALSE)</f>
        <v>Weesp</v>
      </c>
      <c r="J790" s="9">
        <f>VLOOKUP($A790,'dump '!$A:$AF,15,FALSE)</f>
        <v>5</v>
      </c>
      <c r="K790" s="9" t="str">
        <f>VLOOKUP($A790,'dump '!$A:$AF,3,FALSE)</f>
        <v>REST</v>
      </c>
      <c r="L790" s="9" t="str">
        <f>VLOOKUP($A790,'dump '!$A:$AF,31,FALSE)</f>
        <v>3-haak</v>
      </c>
      <c r="M790" s="9" t="str">
        <f>VLOOKUP($A790,'containers '!$A:$AA,12,FALSE)</f>
        <v>Ondergronds</v>
      </c>
      <c r="N790" s="9">
        <f>VLOOKUP($A790,'containers '!$A:$AA,14,FALSE)</f>
        <v>80</v>
      </c>
      <c r="O790" s="9">
        <f>VLOOKUP($A790,'containers '!$A:$AA,15,FALSE)</f>
        <v>100</v>
      </c>
      <c r="P790" s="9" t="str">
        <f>VLOOKUP($A790,'containers '!$A:$AA,16,FALSE)</f>
        <v>BAMRUB2012</v>
      </c>
    </row>
    <row r="791" spans="1:16" x14ac:dyDescent="0.25">
      <c r="A791" s="9" t="s">
        <v>2207</v>
      </c>
      <c r="B791" s="9" t="str">
        <f>VLOOKUP(A791,'dump '!A:C,1,FALSE)</f>
        <v>RO020</v>
      </c>
      <c r="C791" s="9" t="str">
        <f>VLOOKUP(A791,'dump '!A:AF,2,FALSE)</f>
        <v>1382XC42702</v>
      </c>
      <c r="D791" s="9">
        <f>VLOOKUP($A791,'dump '!$A:$AF,17,FALSE)</f>
        <v>52.309834000000002</v>
      </c>
      <c r="E791" s="9">
        <f>VLOOKUP($A791,'dump '!$A:$AF,18,FALSE)</f>
        <v>5.03559</v>
      </c>
      <c r="F791" s="9" t="str">
        <f>VLOOKUP(A791,'dump '!$A:$AF,11,FALSE)</f>
        <v>Meidoornlaan</v>
      </c>
      <c r="G791" s="9" t="str">
        <f>VLOOKUP($A791,'dump '!$A:$AF,12,FALSE)</f>
        <v>427</v>
      </c>
      <c r="H791" s="9" t="str">
        <f>VLOOKUP($A791,'dump '!$A:$AF,13,FALSE)</f>
        <v>1382XC</v>
      </c>
      <c r="I791" s="11" t="str">
        <f>VLOOKUP($A791,'dump '!$A:$AF,14,FALSE)</f>
        <v>Weesp</v>
      </c>
      <c r="J791" s="9">
        <f>VLOOKUP($A791,'dump '!$A:$AF,15,FALSE)</f>
        <v>5</v>
      </c>
      <c r="K791" s="9" t="str">
        <f>VLOOKUP($A791,'dump '!$A:$AF,3,FALSE)</f>
        <v>REST</v>
      </c>
      <c r="L791" s="9" t="str">
        <f>VLOOKUP($A791,'dump '!$A:$AF,31,FALSE)</f>
        <v>3-haak</v>
      </c>
      <c r="M791" s="9" t="str">
        <f>VLOOKUP($A791,'containers '!$A:$AA,12,FALSE)</f>
        <v>Ondergronds</v>
      </c>
      <c r="N791" s="9">
        <f>VLOOKUP($A791,'containers '!$A:$AA,14,FALSE)</f>
        <v>80</v>
      </c>
      <c r="O791" s="9">
        <f>VLOOKUP($A791,'containers '!$A:$AA,15,FALSE)</f>
        <v>100</v>
      </c>
      <c r="P791" s="9" t="str">
        <f>VLOOKUP($A791,'containers '!$A:$AA,16,FALSE)</f>
        <v>HMISOL2018</v>
      </c>
    </row>
    <row r="792" spans="1:16" x14ac:dyDescent="0.25">
      <c r="A792" s="9" t="s">
        <v>2188</v>
      </c>
      <c r="B792" s="9" t="str">
        <f>VLOOKUP(A792,'dump '!A:C,1,FALSE)</f>
        <v>RO021</v>
      </c>
      <c r="C792" s="9" t="str">
        <f>VLOOKUP(A792,'dump '!A:AF,2,FALSE)</f>
        <v>1382XC42703</v>
      </c>
      <c r="D792" s="9">
        <f>VLOOKUP($A792,'dump '!$A:$AF,17,FALSE)</f>
        <v>52.309834000000002</v>
      </c>
      <c r="E792" s="9">
        <f>VLOOKUP($A792,'dump '!$A:$AF,18,FALSE)</f>
        <v>5.03559</v>
      </c>
      <c r="F792" s="9" t="str">
        <f>VLOOKUP(A792,'dump '!$A:$AF,11,FALSE)</f>
        <v>Meidoornlaan</v>
      </c>
      <c r="G792" s="9" t="str">
        <f>VLOOKUP($A792,'dump '!$A:$AF,12,FALSE)</f>
        <v>427</v>
      </c>
      <c r="H792" s="9" t="str">
        <f>VLOOKUP($A792,'dump '!$A:$AF,13,FALSE)</f>
        <v>1382XC</v>
      </c>
      <c r="I792" s="11" t="str">
        <f>VLOOKUP($A792,'dump '!$A:$AF,14,FALSE)</f>
        <v>Weesp</v>
      </c>
      <c r="J792" s="9">
        <f>VLOOKUP($A792,'dump '!$A:$AF,15,FALSE)</f>
        <v>5</v>
      </c>
      <c r="K792" s="9" t="str">
        <f>VLOOKUP($A792,'dump '!$A:$AF,3,FALSE)</f>
        <v>REST</v>
      </c>
      <c r="L792" s="9" t="str">
        <f>VLOOKUP($A792,'dump '!$A:$AF,31,FALSE)</f>
        <v>3-haak</v>
      </c>
      <c r="M792" s="9" t="str">
        <f>VLOOKUP($A792,'containers '!$A:$AA,12,FALSE)</f>
        <v>Ondergronds</v>
      </c>
      <c r="N792" s="9">
        <f>VLOOKUP($A792,'containers '!$A:$AA,14,FALSE)</f>
        <v>80</v>
      </c>
      <c r="O792" s="9">
        <f>VLOOKUP($A792,'containers '!$A:$AA,15,FALSE)</f>
        <v>100</v>
      </c>
      <c r="P792" s="9" t="str">
        <f>VLOOKUP($A792,'containers '!$A:$AA,16,FALSE)</f>
        <v>HMISOL2018</v>
      </c>
    </row>
    <row r="793" spans="1:16" x14ac:dyDescent="0.25">
      <c r="A793" s="9" t="s">
        <v>2196</v>
      </c>
      <c r="B793" s="9" t="str">
        <f>VLOOKUP(A793,'dump '!A:C,1,FALSE)</f>
        <v>RO023</v>
      </c>
      <c r="C793" s="9" t="str">
        <f>VLOOKUP(A793,'dump '!A:AF,2,FALSE)</f>
        <v>1382XD50102</v>
      </c>
      <c r="D793" s="9">
        <f>VLOOKUP($A793,'dump '!$A:$AF,17,FALSE)</f>
        <v>52.309201999999999</v>
      </c>
      <c r="E793" s="9">
        <f>VLOOKUP($A793,'dump '!$A:$AF,18,FALSE)</f>
        <v>5.0359150000000001</v>
      </c>
      <c r="F793" s="9" t="str">
        <f>VLOOKUP(A793,'dump '!$A:$AF,11,FALSE)</f>
        <v>Meidoornlaan</v>
      </c>
      <c r="G793" s="9" t="str">
        <f>VLOOKUP($A793,'dump '!$A:$AF,12,FALSE)</f>
        <v>501</v>
      </c>
      <c r="H793" s="9" t="str">
        <f>VLOOKUP($A793,'dump '!$A:$AF,13,FALSE)</f>
        <v>1382XD</v>
      </c>
      <c r="I793" s="11" t="str">
        <f>VLOOKUP($A793,'dump '!$A:$AF,14,FALSE)</f>
        <v>Weesp</v>
      </c>
      <c r="J793" s="9">
        <f>VLOOKUP($A793,'dump '!$A:$AF,15,FALSE)</f>
        <v>5</v>
      </c>
      <c r="K793" s="9" t="str">
        <f>VLOOKUP($A793,'dump '!$A:$AF,3,FALSE)</f>
        <v>REST</v>
      </c>
      <c r="L793" s="9" t="str">
        <f>VLOOKUP($A793,'dump '!$A:$AF,31,FALSE)</f>
        <v>3-haak</v>
      </c>
      <c r="M793" s="9" t="str">
        <f>VLOOKUP($A793,'containers '!$A:$AA,12,FALSE)</f>
        <v>Ondergronds</v>
      </c>
      <c r="N793" s="9">
        <f>VLOOKUP($A793,'containers '!$A:$AA,14,FALSE)</f>
        <v>80</v>
      </c>
      <c r="O793" s="9">
        <f>VLOOKUP($A793,'containers '!$A:$AA,15,FALSE)</f>
        <v>100</v>
      </c>
      <c r="P793" s="9" t="str">
        <f>VLOOKUP($A793,'containers '!$A:$AA,16,FALSE)</f>
        <v>HMISOL2018</v>
      </c>
    </row>
    <row r="794" spans="1:16" x14ac:dyDescent="0.25">
      <c r="A794" s="9" t="s">
        <v>3871</v>
      </c>
      <c r="B794" s="9" t="str">
        <f>VLOOKUP(A794,'dump '!A:C,1,FALSE)</f>
        <v>RO024</v>
      </c>
      <c r="C794" s="9" t="str">
        <f>VLOOKUP(A794,'dump '!A:AF,2,FALSE)</f>
        <v>1382XD50103</v>
      </c>
      <c r="D794" s="9">
        <f>VLOOKUP($A794,'dump '!$A:$AF,17,FALSE)</f>
        <v>52.309201999999999</v>
      </c>
      <c r="E794" s="9">
        <f>VLOOKUP($A794,'dump '!$A:$AF,18,FALSE)</f>
        <v>5.0359150000000001</v>
      </c>
      <c r="F794" s="9" t="str">
        <f>VLOOKUP(A794,'dump '!$A:$AF,11,FALSE)</f>
        <v>Meidoornlaan</v>
      </c>
      <c r="G794" s="9" t="str">
        <f>VLOOKUP($A794,'dump '!$A:$AF,12,FALSE)</f>
        <v>501</v>
      </c>
      <c r="H794" s="9" t="str">
        <f>VLOOKUP($A794,'dump '!$A:$AF,13,FALSE)</f>
        <v>1382XD</v>
      </c>
      <c r="I794" s="11" t="str">
        <f>VLOOKUP($A794,'dump '!$A:$AF,14,FALSE)</f>
        <v>Weesp</v>
      </c>
      <c r="J794" s="9">
        <f>VLOOKUP($A794,'dump '!$A:$AF,15,FALSE)</f>
        <v>5</v>
      </c>
      <c r="K794" s="9" t="str">
        <f>VLOOKUP($A794,'dump '!$A:$AF,3,FALSE)</f>
        <v>REST</v>
      </c>
      <c r="L794" s="9" t="str">
        <f>VLOOKUP($A794,'dump '!$A:$AF,31,FALSE)</f>
        <v>3-haak</v>
      </c>
      <c r="M794" s="9" t="str">
        <f>VLOOKUP($A794,'containers '!$A:$AA,12,FALSE)</f>
        <v>Ondergronds</v>
      </c>
      <c r="N794" s="9">
        <f>VLOOKUP($A794,'containers '!$A:$AA,14,FALSE)</f>
        <v>80</v>
      </c>
      <c r="O794" s="9">
        <f>VLOOKUP($A794,'containers '!$A:$AA,15,FALSE)</f>
        <v>100</v>
      </c>
      <c r="P794" s="9" t="str">
        <f>VLOOKUP($A794,'containers '!$A:$AA,16,FALSE)</f>
        <v>HMISOL2018</v>
      </c>
    </row>
    <row r="795" spans="1:16" x14ac:dyDescent="0.25">
      <c r="A795" s="9" t="s">
        <v>2265</v>
      </c>
      <c r="B795" s="9" t="str">
        <f>VLOOKUP(A795,'dump '!A:C,1,FALSE)</f>
        <v>RO026</v>
      </c>
      <c r="C795" s="9" t="str">
        <f>VLOOKUP(A795,'dump '!A:AF,2,FALSE)</f>
        <v>1382TZ1501</v>
      </c>
      <c r="D795" s="9">
        <f>VLOOKUP($A795,'dump '!$A:$AF,17,FALSE)</f>
        <v>52.311132811058599</v>
      </c>
      <c r="E795" s="9">
        <f>VLOOKUP($A795,'dump '!$A:$AF,18,FALSE)</f>
        <v>5.03729321994357</v>
      </c>
      <c r="F795" s="9" t="str">
        <f>VLOOKUP(A795,'dump '!$A:$AF,11,FALSE)</f>
        <v>Jan Tooropstraat</v>
      </c>
      <c r="G795" s="9" t="str">
        <f>VLOOKUP($A795,'dump '!$A:$AF,12,FALSE)</f>
        <v>15</v>
      </c>
      <c r="H795" s="9" t="str">
        <f>VLOOKUP($A795,'dump '!$A:$AF,13,FALSE)</f>
        <v>1382TZ</v>
      </c>
      <c r="I795" s="11" t="str">
        <f>VLOOKUP($A795,'dump '!$A:$AF,14,FALSE)</f>
        <v>Weesp</v>
      </c>
      <c r="J795" s="9">
        <f>VLOOKUP($A795,'dump '!$A:$AF,15,FALSE)</f>
        <v>5</v>
      </c>
      <c r="K795" s="9" t="str">
        <f>VLOOKUP($A795,'dump '!$A:$AF,3,FALSE)</f>
        <v>REST</v>
      </c>
      <c r="L795" s="9" t="str">
        <f>VLOOKUP($A795,'dump '!$A:$AF,31,FALSE)</f>
        <v>3-haak</v>
      </c>
      <c r="M795" s="9" t="str">
        <f>VLOOKUP($A795,'containers '!$A:$AA,12,FALSE)</f>
        <v>Ondergronds</v>
      </c>
      <c r="N795" s="9">
        <f>VLOOKUP($A795,'containers '!$A:$AA,14,FALSE)</f>
        <v>80</v>
      </c>
      <c r="O795" s="9">
        <f>VLOOKUP($A795,'containers '!$A:$AA,15,FALSE)</f>
        <v>100</v>
      </c>
      <c r="P795" s="9" t="str">
        <f>VLOOKUP($A795,'containers '!$A:$AA,16,FALSE)</f>
        <v>HMISOL2018</v>
      </c>
    </row>
    <row r="796" spans="1:16" x14ac:dyDescent="0.25">
      <c r="A796" s="9" t="s">
        <v>2558</v>
      </c>
      <c r="B796" s="9" t="str">
        <f>VLOOKUP(A796,'dump '!A:C,1,FALSE)</f>
        <v>RO028</v>
      </c>
      <c r="C796" s="9" t="str">
        <f>VLOOKUP(A796,'dump '!A:AF,2,FALSE)</f>
        <v>1382VA5101</v>
      </c>
      <c r="D796" s="9">
        <f>VLOOKUP($A796,'dump '!$A:$AF,17,FALSE)</f>
        <v>52.311723274227496</v>
      </c>
      <c r="E796" s="9">
        <f>VLOOKUP($A796,'dump '!$A:$AF,18,FALSE)</f>
        <v>5.0377152487682499</v>
      </c>
      <c r="F796" s="9" t="str">
        <f>VLOOKUP(A796,'dump '!$A:$AF,11,FALSE)</f>
        <v>Jan Tooropstraat</v>
      </c>
      <c r="G796" s="9" t="str">
        <f>VLOOKUP($A796,'dump '!$A:$AF,12,FALSE)</f>
        <v>51</v>
      </c>
      <c r="H796" s="9" t="str">
        <f>VLOOKUP($A796,'dump '!$A:$AF,13,FALSE)</f>
        <v>1382VA</v>
      </c>
      <c r="I796" s="11" t="str">
        <f>VLOOKUP($A796,'dump '!$A:$AF,14,FALSE)</f>
        <v>Weesp</v>
      </c>
      <c r="J796" s="9">
        <f>VLOOKUP($A796,'dump '!$A:$AF,15,FALSE)</f>
        <v>5</v>
      </c>
      <c r="K796" s="9" t="str">
        <f>VLOOKUP($A796,'dump '!$A:$AF,3,FALSE)</f>
        <v>REST</v>
      </c>
      <c r="L796" s="9" t="str">
        <f>VLOOKUP($A796,'dump '!$A:$AF,31,FALSE)</f>
        <v>3-haak</v>
      </c>
      <c r="M796" s="9" t="str">
        <f>VLOOKUP($A796,'containers '!$A:$AA,12,FALSE)</f>
        <v>Ondergronds</v>
      </c>
      <c r="N796" s="9">
        <f>VLOOKUP($A796,'containers '!$A:$AA,14,FALSE)</f>
        <v>80</v>
      </c>
      <c r="O796" s="9">
        <f>VLOOKUP($A796,'containers '!$A:$AA,15,FALSE)</f>
        <v>100</v>
      </c>
      <c r="P796" s="9" t="str">
        <f>VLOOKUP($A796,'containers '!$A:$AA,16,FALSE)</f>
        <v>HMISOL2018</v>
      </c>
    </row>
    <row r="797" spans="1:16" x14ac:dyDescent="0.25">
      <c r="A797" s="9" t="s">
        <v>3230</v>
      </c>
      <c r="B797" s="9" t="str">
        <f>VLOOKUP(A797,'dump '!A:C,1,FALSE)</f>
        <v>RO029</v>
      </c>
      <c r="C797" s="9" t="str">
        <f>VLOOKUP(A797,'dump '!A:AF,2,FALSE)</f>
        <v>1382TT11801</v>
      </c>
      <c r="D797" s="9">
        <f>VLOOKUP($A797,'dump '!$A:$AF,17,FALSE)</f>
        <v>52.312704753179403</v>
      </c>
      <c r="E797" s="9">
        <f>VLOOKUP($A797,'dump '!$A:$AF,18,FALSE)</f>
        <v>5.03800568171315</v>
      </c>
      <c r="F797" s="9" t="str">
        <f>VLOOKUP(A797,'dump '!$A:$AF,11,FALSE)</f>
        <v>M.Nijhoffstraat</v>
      </c>
      <c r="G797" s="9" t="str">
        <f>VLOOKUP($A797,'dump '!$A:$AF,12,FALSE)</f>
        <v>118</v>
      </c>
      <c r="H797" s="9" t="str">
        <f>VLOOKUP($A797,'dump '!$A:$AF,13,FALSE)</f>
        <v>1382TT</v>
      </c>
      <c r="I797" s="11" t="str">
        <f>VLOOKUP($A797,'dump '!$A:$AF,14,FALSE)</f>
        <v>Weesp</v>
      </c>
      <c r="J797" s="9">
        <f>VLOOKUP($A797,'dump '!$A:$AF,15,FALSE)</f>
        <v>5</v>
      </c>
      <c r="K797" s="9" t="str">
        <f>VLOOKUP($A797,'dump '!$A:$AF,3,FALSE)</f>
        <v>REST</v>
      </c>
      <c r="L797" s="9" t="str">
        <f>VLOOKUP($A797,'dump '!$A:$AF,31,FALSE)</f>
        <v>3-haak</v>
      </c>
      <c r="M797" s="9" t="str">
        <f>VLOOKUP($A797,'containers '!$A:$AA,12,FALSE)</f>
        <v>Ondergronds</v>
      </c>
      <c r="N797" s="9">
        <f>VLOOKUP($A797,'containers '!$A:$AA,14,FALSE)</f>
        <v>80</v>
      </c>
      <c r="O797" s="9">
        <f>VLOOKUP($A797,'containers '!$A:$AA,15,FALSE)</f>
        <v>100</v>
      </c>
      <c r="P797" s="9" t="str">
        <f>VLOOKUP($A797,'containers '!$A:$AA,16,FALSE)</f>
        <v>HMISOL2016</v>
      </c>
    </row>
    <row r="798" spans="1:16" x14ac:dyDescent="0.25">
      <c r="A798" s="9" t="s">
        <v>2479</v>
      </c>
      <c r="B798" s="9" t="str">
        <f>VLOOKUP(A798,'dump '!A:C,1,FALSE)</f>
        <v>RO030</v>
      </c>
      <c r="C798" s="9" t="str">
        <f>VLOOKUP(A798,'dump '!A:AF,2,FALSE)</f>
        <v>1382TT11802</v>
      </c>
      <c r="D798" s="9">
        <f>VLOOKUP($A798,'dump '!$A:$AF,17,FALSE)</f>
        <v>52.312690294396397</v>
      </c>
      <c r="E798" s="9">
        <f>VLOOKUP($A798,'dump '!$A:$AF,18,FALSE)</f>
        <v>5.0379983894573899</v>
      </c>
      <c r="F798" s="9" t="str">
        <f>VLOOKUP(A798,'dump '!$A:$AF,11,FALSE)</f>
        <v>M.Nijhoffstraat</v>
      </c>
      <c r="G798" s="9" t="str">
        <f>VLOOKUP($A798,'dump '!$A:$AF,12,FALSE)</f>
        <v>118</v>
      </c>
      <c r="H798" s="9" t="str">
        <f>VLOOKUP($A798,'dump '!$A:$AF,13,FALSE)</f>
        <v>1382TT</v>
      </c>
      <c r="I798" s="11" t="str">
        <f>VLOOKUP($A798,'dump '!$A:$AF,14,FALSE)</f>
        <v>Weesp</v>
      </c>
      <c r="J798" s="9">
        <f>VLOOKUP($A798,'dump '!$A:$AF,15,FALSE)</f>
        <v>5</v>
      </c>
      <c r="K798" s="9" t="str">
        <f>VLOOKUP($A798,'dump '!$A:$AF,3,FALSE)</f>
        <v>REST</v>
      </c>
      <c r="L798" s="9" t="str">
        <f>VLOOKUP($A798,'dump '!$A:$AF,31,FALSE)</f>
        <v>3-haak</v>
      </c>
      <c r="M798" s="9" t="str">
        <f>VLOOKUP($A798,'containers '!$A:$AA,12,FALSE)</f>
        <v>Ondergronds</v>
      </c>
      <c r="N798" s="9">
        <f>VLOOKUP($A798,'containers '!$A:$AA,14,FALSE)</f>
        <v>80</v>
      </c>
      <c r="O798" s="9">
        <f>VLOOKUP($A798,'containers '!$A:$AA,15,FALSE)</f>
        <v>100</v>
      </c>
      <c r="P798" s="9" t="str">
        <f>VLOOKUP($A798,'containers '!$A:$AA,16,FALSE)</f>
        <v>HMISOL2016</v>
      </c>
    </row>
    <row r="799" spans="1:16" x14ac:dyDescent="0.25">
      <c r="A799" s="9" t="s">
        <v>2293</v>
      </c>
      <c r="B799" s="9" t="str">
        <f>VLOOKUP(A799,'dump '!A:C,1,FALSE)</f>
        <v>RO031</v>
      </c>
      <c r="C799" s="9" t="str">
        <f>VLOOKUP(A799,'dump '!A:AF,2,FALSE)</f>
        <v>1382TX23001</v>
      </c>
      <c r="D799" s="9">
        <f>VLOOKUP($A799,'dump '!$A:$AF,17,FALSE)</f>
        <v>52.314032614279803</v>
      </c>
      <c r="E799" s="9">
        <f>VLOOKUP($A799,'dump '!$A:$AF,18,FALSE)</f>
        <v>5.0353809725540097</v>
      </c>
      <c r="F799" s="9" t="str">
        <f>VLOOKUP(A799,'dump '!$A:$AF,11,FALSE)</f>
        <v>M.Nijhoffstraat</v>
      </c>
      <c r="G799" s="9" t="str">
        <f>VLOOKUP($A799,'dump '!$A:$AF,12,FALSE)</f>
        <v>230</v>
      </c>
      <c r="H799" s="9" t="str">
        <f>VLOOKUP($A799,'dump '!$A:$AF,13,FALSE)</f>
        <v>1382TX</v>
      </c>
      <c r="I799" s="11" t="str">
        <f>VLOOKUP($A799,'dump '!$A:$AF,14,FALSE)</f>
        <v>Weesp</v>
      </c>
      <c r="J799" s="9">
        <f>VLOOKUP($A799,'dump '!$A:$AF,15,FALSE)</f>
        <v>5</v>
      </c>
      <c r="K799" s="9" t="str">
        <f>VLOOKUP($A799,'dump '!$A:$AF,3,FALSE)</f>
        <v>REST</v>
      </c>
      <c r="L799" s="9" t="str">
        <f>VLOOKUP($A799,'dump '!$A:$AF,31,FALSE)</f>
        <v>3-haak</v>
      </c>
      <c r="M799" s="9" t="str">
        <f>VLOOKUP($A799,'containers '!$A:$AA,12,FALSE)</f>
        <v>Ondergronds</v>
      </c>
      <c r="N799" s="9">
        <f>VLOOKUP($A799,'containers '!$A:$AA,14,FALSE)</f>
        <v>80</v>
      </c>
      <c r="O799" s="9">
        <f>VLOOKUP($A799,'containers '!$A:$AA,15,FALSE)</f>
        <v>100</v>
      </c>
      <c r="P799" s="9" t="str">
        <f>VLOOKUP($A799,'containers '!$A:$AA,16,FALSE)</f>
        <v>HMISOL2018</v>
      </c>
    </row>
    <row r="800" spans="1:16" x14ac:dyDescent="0.25">
      <c r="A800" s="9" t="s">
        <v>2304</v>
      </c>
      <c r="B800" s="9" t="str">
        <f>VLOOKUP(A800,'dump '!A:C,1,FALSE)</f>
        <v>RO032</v>
      </c>
      <c r="C800" s="9" t="str">
        <f>VLOOKUP(A800,'dump '!A:AF,2,FALSE)</f>
        <v>1382TX23002</v>
      </c>
      <c r="D800" s="9">
        <f>VLOOKUP($A800,'dump '!$A:$AF,17,FALSE)</f>
        <v>52.314050383914598</v>
      </c>
      <c r="E800" s="9">
        <f>VLOOKUP($A800,'dump '!$A:$AF,18,FALSE)</f>
        <v>5.0353893544571804</v>
      </c>
      <c r="F800" s="9" t="str">
        <f>VLOOKUP(A800,'dump '!$A:$AF,11,FALSE)</f>
        <v>M.Nijhoffstraat</v>
      </c>
      <c r="G800" s="9" t="str">
        <f>VLOOKUP($A800,'dump '!$A:$AF,12,FALSE)</f>
        <v>230</v>
      </c>
      <c r="H800" s="9" t="str">
        <f>VLOOKUP($A800,'dump '!$A:$AF,13,FALSE)</f>
        <v>1382TX</v>
      </c>
      <c r="I800" s="11" t="str">
        <f>VLOOKUP($A800,'dump '!$A:$AF,14,FALSE)</f>
        <v>Weesp</v>
      </c>
      <c r="J800" s="9">
        <f>VLOOKUP($A800,'dump '!$A:$AF,15,FALSE)</f>
        <v>5</v>
      </c>
      <c r="K800" s="9" t="str">
        <f>VLOOKUP($A800,'dump '!$A:$AF,3,FALSE)</f>
        <v>REST</v>
      </c>
      <c r="L800" s="9" t="str">
        <f>VLOOKUP($A800,'dump '!$A:$AF,31,FALSE)</f>
        <v>3-haak</v>
      </c>
      <c r="M800" s="9" t="str">
        <f>VLOOKUP($A800,'containers '!$A:$AA,12,FALSE)</f>
        <v>Ondergronds</v>
      </c>
      <c r="N800" s="9">
        <f>VLOOKUP($A800,'containers '!$A:$AA,14,FALSE)</f>
        <v>80</v>
      </c>
      <c r="O800" s="9">
        <f>VLOOKUP($A800,'containers '!$A:$AA,15,FALSE)</f>
        <v>100</v>
      </c>
      <c r="P800" s="9" t="str">
        <f>VLOOKUP($A800,'containers '!$A:$AA,16,FALSE)</f>
        <v>HMISOL2018</v>
      </c>
    </row>
    <row r="801" spans="1:16" x14ac:dyDescent="0.25">
      <c r="A801" s="9" t="s">
        <v>2306</v>
      </c>
      <c r="B801" s="9" t="str">
        <f>VLOOKUP(A801,'dump '!A:C,1,FALSE)</f>
        <v>RO033</v>
      </c>
      <c r="C801" s="9" t="str">
        <f>VLOOKUP(A801,'dump '!A:AF,2,FALSE)</f>
        <v>1382TR201</v>
      </c>
      <c r="D801" s="9">
        <f>VLOOKUP($A801,'dump '!$A:$AF,17,FALSE)</f>
        <v>52.314585694160598</v>
      </c>
      <c r="E801" s="9">
        <f>VLOOKUP($A801,'dump '!$A:$AF,18,FALSE)</f>
        <v>5.0346968416171496</v>
      </c>
      <c r="F801" s="9" t="str">
        <f>VLOOKUP(A801,'dump '!$A:$AF,11,FALSE)</f>
        <v>M.Nijhoffstraat</v>
      </c>
      <c r="G801" s="9" t="str">
        <f>VLOOKUP($A801,'dump '!$A:$AF,12,FALSE)</f>
        <v>2</v>
      </c>
      <c r="H801" s="9" t="str">
        <f>VLOOKUP($A801,'dump '!$A:$AF,13,FALSE)</f>
        <v>1382TR</v>
      </c>
      <c r="I801" s="11" t="str">
        <f>VLOOKUP($A801,'dump '!$A:$AF,14,FALSE)</f>
        <v>Weesp</v>
      </c>
      <c r="J801" s="9">
        <f>VLOOKUP($A801,'dump '!$A:$AF,15,FALSE)</f>
        <v>5</v>
      </c>
      <c r="K801" s="9" t="str">
        <f>VLOOKUP($A801,'dump '!$A:$AF,3,FALSE)</f>
        <v>REST</v>
      </c>
      <c r="L801" s="9" t="str">
        <f>VLOOKUP($A801,'dump '!$A:$AF,31,FALSE)</f>
        <v>3-haak</v>
      </c>
      <c r="M801" s="9" t="str">
        <f>VLOOKUP($A801,'containers '!$A:$AA,12,FALSE)</f>
        <v>Ondergronds</v>
      </c>
      <c r="N801" s="9">
        <f>VLOOKUP($A801,'containers '!$A:$AA,14,FALSE)</f>
        <v>80</v>
      </c>
      <c r="O801" s="9">
        <f>VLOOKUP($A801,'containers '!$A:$AA,15,FALSE)</f>
        <v>100</v>
      </c>
      <c r="P801" s="9" t="str">
        <f>VLOOKUP($A801,'containers '!$A:$AA,16,FALSE)</f>
        <v>HMISOL2014</v>
      </c>
    </row>
    <row r="802" spans="1:16" x14ac:dyDescent="0.25">
      <c r="A802" s="9" t="s">
        <v>2299</v>
      </c>
      <c r="B802" s="9" t="str">
        <f>VLOOKUP(A802,'dump '!A:C,1,FALSE)</f>
        <v>RO034</v>
      </c>
      <c r="C802" s="9" t="str">
        <f>VLOOKUP(A802,'dump '!A:AF,2,FALSE)</f>
        <v>1382RT3401</v>
      </c>
      <c r="D802" s="9">
        <f>VLOOKUP($A802,'dump '!$A:$AF,17,FALSE)</f>
        <v>52.315065935302798</v>
      </c>
      <c r="E802" s="9">
        <f>VLOOKUP($A802,'dump '!$A:$AF,18,FALSE)</f>
        <v>5.0356566533493199</v>
      </c>
      <c r="F802" s="9" t="str">
        <f>VLOOKUP(A802,'dump '!$A:$AF,11,FALSE)</f>
        <v>H.Marsmanstraat</v>
      </c>
      <c r="G802" s="9" t="str">
        <f>VLOOKUP($A802,'dump '!$A:$AF,12,FALSE)</f>
        <v>34</v>
      </c>
      <c r="H802" s="9" t="str">
        <f>VLOOKUP($A802,'dump '!$A:$AF,13,FALSE)</f>
        <v>1382RT</v>
      </c>
      <c r="I802" s="11" t="str">
        <f>VLOOKUP($A802,'dump '!$A:$AF,14,FALSE)</f>
        <v>Weesp</v>
      </c>
      <c r="J802" s="9">
        <f>VLOOKUP($A802,'dump '!$A:$AF,15,FALSE)</f>
        <v>5</v>
      </c>
      <c r="K802" s="9" t="str">
        <f>VLOOKUP($A802,'dump '!$A:$AF,3,FALSE)</f>
        <v>REST</v>
      </c>
      <c r="L802" s="9" t="str">
        <f>VLOOKUP($A802,'dump '!$A:$AF,31,FALSE)</f>
        <v>3-haak</v>
      </c>
      <c r="M802" s="9" t="str">
        <f>VLOOKUP($A802,'containers '!$A:$AA,12,FALSE)</f>
        <v>Ondergronds</v>
      </c>
      <c r="N802" s="9">
        <f>VLOOKUP($A802,'containers '!$A:$AA,14,FALSE)</f>
        <v>80</v>
      </c>
      <c r="O802" s="9">
        <f>VLOOKUP($A802,'containers '!$A:$AA,15,FALSE)</f>
        <v>100</v>
      </c>
      <c r="P802" s="9" t="str">
        <f>VLOOKUP($A802,'containers '!$A:$AA,16,FALSE)</f>
        <v>HMISOL2015</v>
      </c>
    </row>
    <row r="803" spans="1:16" x14ac:dyDescent="0.25">
      <c r="A803" s="9" t="s">
        <v>2540</v>
      </c>
      <c r="B803" s="9" t="str">
        <f>VLOOKUP(A803,'dump '!A:C,1,FALSE)</f>
        <v>RO035</v>
      </c>
      <c r="C803" s="9" t="str">
        <f>VLOOKUP(A803,'dump '!A:AF,2,FALSE)</f>
        <v>1382SH4701</v>
      </c>
      <c r="D803" s="9">
        <f>VLOOKUP($A803,'dump '!$A:$AF,17,FALSE)</f>
        <v>52.314689881216999</v>
      </c>
      <c r="E803" s="9">
        <f>VLOOKUP($A803,'dump '!$A:$AF,18,FALSE)</f>
        <v>5.0360235292511399</v>
      </c>
      <c r="F803" s="9" t="str">
        <f>VLOOKUP(A803,'dump '!$A:$AF,11,FALSE)</f>
        <v>Henriette Roland Holsthof</v>
      </c>
      <c r="G803" s="9" t="str">
        <f>VLOOKUP($A803,'dump '!$A:$AF,12,FALSE)</f>
        <v>47</v>
      </c>
      <c r="H803" s="9" t="str">
        <f>VLOOKUP($A803,'dump '!$A:$AF,13,FALSE)</f>
        <v>1382SH</v>
      </c>
      <c r="I803" s="11" t="str">
        <f>VLOOKUP($A803,'dump '!$A:$AF,14,FALSE)</f>
        <v>Weesp</v>
      </c>
      <c r="J803" s="9">
        <f>VLOOKUP($A803,'dump '!$A:$AF,15,FALSE)</f>
        <v>5</v>
      </c>
      <c r="K803" s="9" t="str">
        <f>VLOOKUP($A803,'dump '!$A:$AF,3,FALSE)</f>
        <v>REST</v>
      </c>
      <c r="L803" s="9" t="str">
        <f>VLOOKUP($A803,'dump '!$A:$AF,31,FALSE)</f>
        <v>3-haak</v>
      </c>
      <c r="M803" s="9" t="str">
        <f>VLOOKUP($A803,'containers '!$A:$AA,12,FALSE)</f>
        <v>Ondergronds</v>
      </c>
      <c r="N803" s="9">
        <f>VLOOKUP($A803,'containers '!$A:$AA,14,FALSE)</f>
        <v>80</v>
      </c>
      <c r="O803" s="9">
        <f>VLOOKUP($A803,'containers '!$A:$AA,15,FALSE)</f>
        <v>100</v>
      </c>
      <c r="P803" s="9" t="str">
        <f>VLOOKUP($A803,'containers '!$A:$AA,16,FALSE)</f>
        <v>HMISOL2014</v>
      </c>
    </row>
    <row r="804" spans="1:16" x14ac:dyDescent="0.25">
      <c r="A804" s="9" t="s">
        <v>2315</v>
      </c>
      <c r="B804" s="9" t="str">
        <f>VLOOKUP(A804,'dump '!A:C,1,FALSE)</f>
        <v>RO036</v>
      </c>
      <c r="C804" s="9" t="str">
        <f>VLOOKUP(A804,'dump '!A:AF,2,FALSE)</f>
        <v>1382SJ4901</v>
      </c>
      <c r="D804" s="9">
        <f>VLOOKUP($A804,'dump '!$A:$AF,17,FALSE)</f>
        <v>52.314766994726199</v>
      </c>
      <c r="E804" s="9">
        <f>VLOOKUP($A804,'dump '!$A:$AF,18,FALSE)</f>
        <v>5.0361661054240896</v>
      </c>
      <c r="F804" s="9" t="str">
        <f>VLOOKUP(A804,'dump '!$A:$AF,11,FALSE)</f>
        <v>Henriette Roland Holsthof</v>
      </c>
      <c r="G804" s="9" t="str">
        <f>VLOOKUP($A804,'dump '!$A:$AF,12,FALSE)</f>
        <v>49</v>
      </c>
      <c r="H804" s="9" t="str">
        <f>VLOOKUP($A804,'dump '!$A:$AF,13,FALSE)</f>
        <v>1382SJ</v>
      </c>
      <c r="I804" s="11" t="str">
        <f>VLOOKUP($A804,'dump '!$A:$AF,14,FALSE)</f>
        <v>Weesp</v>
      </c>
      <c r="J804" s="9">
        <f>VLOOKUP($A804,'dump '!$A:$AF,15,FALSE)</f>
        <v>5</v>
      </c>
      <c r="K804" s="9" t="str">
        <f>VLOOKUP($A804,'dump '!$A:$AF,3,FALSE)</f>
        <v>REST</v>
      </c>
      <c r="L804" s="9" t="str">
        <f>VLOOKUP($A804,'dump '!$A:$AF,31,FALSE)</f>
        <v>3-haak</v>
      </c>
      <c r="M804" s="9" t="str">
        <f>VLOOKUP($A804,'containers '!$A:$AA,12,FALSE)</f>
        <v>Ondergronds</v>
      </c>
      <c r="N804" s="9">
        <f>VLOOKUP($A804,'containers '!$A:$AA,14,FALSE)</f>
        <v>80</v>
      </c>
      <c r="O804" s="9">
        <f>VLOOKUP($A804,'containers '!$A:$AA,15,FALSE)</f>
        <v>100</v>
      </c>
      <c r="P804" s="9" t="str">
        <f>VLOOKUP($A804,'containers '!$A:$AA,16,FALSE)</f>
        <v>HMISOL2015</v>
      </c>
    </row>
    <row r="805" spans="1:16" x14ac:dyDescent="0.25">
      <c r="A805" s="9" t="s">
        <v>2474</v>
      </c>
      <c r="B805" s="9" t="str">
        <f>VLOOKUP(A805,'dump '!A:C,1,FALSE)</f>
        <v>RO037</v>
      </c>
      <c r="C805" s="9" t="str">
        <f>VLOOKUP(A805,'dump '!A:AF,2,FALSE)</f>
        <v>1382SL5001</v>
      </c>
      <c r="D805" s="9">
        <f>VLOOKUP($A805,'dump '!$A:$AF,17,FALSE)</f>
        <v>52.314670058015999</v>
      </c>
      <c r="E805" s="9">
        <f>VLOOKUP($A805,'dump '!$A:$AF,18,FALSE)</f>
        <v>5.0362780876504596</v>
      </c>
      <c r="F805" s="9" t="str">
        <f>VLOOKUP(A805,'dump '!$A:$AF,11,FALSE)</f>
        <v>Henriette Roland Holsthof</v>
      </c>
      <c r="G805" s="9" t="str">
        <f>VLOOKUP($A805,'dump '!$A:$AF,12,FALSE)</f>
        <v>50</v>
      </c>
      <c r="H805" s="9" t="str">
        <f>VLOOKUP($A805,'dump '!$A:$AF,13,FALSE)</f>
        <v>1382SL</v>
      </c>
      <c r="I805" s="11" t="str">
        <f>VLOOKUP($A805,'dump '!$A:$AF,14,FALSE)</f>
        <v>Weesp</v>
      </c>
      <c r="J805" s="9">
        <f>VLOOKUP($A805,'dump '!$A:$AF,15,FALSE)</f>
        <v>5</v>
      </c>
      <c r="K805" s="9" t="str">
        <f>VLOOKUP($A805,'dump '!$A:$AF,3,FALSE)</f>
        <v>REST</v>
      </c>
      <c r="L805" s="9" t="str">
        <f>VLOOKUP($A805,'dump '!$A:$AF,31,FALSE)</f>
        <v>3-haak</v>
      </c>
      <c r="M805" s="9" t="str">
        <f>VLOOKUP($A805,'containers '!$A:$AA,12,FALSE)</f>
        <v>Ondergronds</v>
      </c>
      <c r="N805" s="9">
        <f>VLOOKUP($A805,'containers '!$A:$AA,14,FALSE)</f>
        <v>80</v>
      </c>
      <c r="O805" s="9">
        <f>VLOOKUP($A805,'containers '!$A:$AA,15,FALSE)</f>
        <v>100</v>
      </c>
      <c r="P805" s="9" t="str">
        <f>VLOOKUP($A805,'containers '!$A:$AA,16,FALSE)</f>
        <v>HMISOL2015</v>
      </c>
    </row>
    <row r="806" spans="1:16" x14ac:dyDescent="0.25">
      <c r="A806" s="9" t="s">
        <v>2282</v>
      </c>
      <c r="B806" s="9" t="str">
        <f>VLOOKUP(A806,'dump '!A:C,1,FALSE)</f>
        <v>RO038</v>
      </c>
      <c r="C806" s="9" t="str">
        <f>VLOOKUP(A806,'dump '!A:AF,2,FALSE)</f>
        <v>1382SJ4902</v>
      </c>
      <c r="D806" s="9">
        <f>VLOOKUP($A806,'dump '!$A:$AF,17,FALSE)</f>
        <v>52.3146146955456</v>
      </c>
      <c r="E806" s="9">
        <f>VLOOKUP($A806,'dump '!$A:$AF,18,FALSE)</f>
        <v>5.03623031080238</v>
      </c>
      <c r="F806" s="9" t="str">
        <f>VLOOKUP(A806,'dump '!$A:$AF,11,FALSE)</f>
        <v>Henriette Roland Holsthof</v>
      </c>
      <c r="G806" s="9" t="str">
        <f>VLOOKUP($A806,'dump '!$A:$AF,12,FALSE)</f>
        <v>49</v>
      </c>
      <c r="H806" s="9" t="str">
        <f>VLOOKUP($A806,'dump '!$A:$AF,13,FALSE)</f>
        <v>1382SJ</v>
      </c>
      <c r="I806" s="11" t="str">
        <f>VLOOKUP($A806,'dump '!$A:$AF,14,FALSE)</f>
        <v>Weesp</v>
      </c>
      <c r="J806" s="9">
        <f>VLOOKUP($A806,'dump '!$A:$AF,15,FALSE)</f>
        <v>5</v>
      </c>
      <c r="K806" s="9" t="str">
        <f>VLOOKUP($A806,'dump '!$A:$AF,3,FALSE)</f>
        <v>REST</v>
      </c>
      <c r="L806" s="9" t="str">
        <f>VLOOKUP($A806,'dump '!$A:$AF,31,FALSE)</f>
        <v>3-haak</v>
      </c>
      <c r="M806" s="9" t="str">
        <f>VLOOKUP($A806,'containers '!$A:$AA,12,FALSE)</f>
        <v>Ondergronds</v>
      </c>
      <c r="N806" s="9">
        <f>VLOOKUP($A806,'containers '!$A:$AA,14,FALSE)</f>
        <v>80</v>
      </c>
      <c r="O806" s="9">
        <f>VLOOKUP($A806,'containers '!$A:$AA,15,FALSE)</f>
        <v>100</v>
      </c>
      <c r="P806" s="9" t="str">
        <f>VLOOKUP($A806,'containers '!$A:$AA,16,FALSE)</f>
        <v>HMISOL2015</v>
      </c>
    </row>
    <row r="807" spans="1:16" x14ac:dyDescent="0.25">
      <c r="A807" s="9" t="s">
        <v>4601</v>
      </c>
      <c r="B807" s="9" t="str">
        <f>VLOOKUP(A807,'dump '!A:C,1,FALSE)</f>
        <v>RO039</v>
      </c>
      <c r="C807" s="9" t="str">
        <f>VLOOKUP(A807,'dump '!A:AF,2,FALSE)</f>
        <v>1382SR5501</v>
      </c>
      <c r="D807" s="9">
        <f>VLOOKUP($A807,'dump '!$A:$AF,17,FALSE)</f>
        <v>52.314444999999999</v>
      </c>
      <c r="E807" s="9">
        <f>VLOOKUP($A807,'dump '!$A:$AF,18,FALSE)</f>
        <v>5.0371410000000001</v>
      </c>
      <c r="F807" s="9" t="str">
        <f>VLOOKUP(A807,'dump '!$A:$AF,11,FALSE)</f>
        <v>Jan Prinsstraat</v>
      </c>
      <c r="G807" s="9" t="str">
        <f>VLOOKUP($A807,'dump '!$A:$AF,12,FALSE)</f>
        <v>55</v>
      </c>
      <c r="H807" s="9" t="str">
        <f>VLOOKUP($A807,'dump '!$A:$AF,13,FALSE)</f>
        <v>1382SR</v>
      </c>
      <c r="I807" s="11" t="str">
        <f>VLOOKUP($A807,'dump '!$A:$AF,14,FALSE)</f>
        <v>Weesp</v>
      </c>
      <c r="J807" s="9">
        <f>VLOOKUP($A807,'dump '!$A:$AF,15,FALSE)</f>
        <v>6</v>
      </c>
      <c r="K807" s="9" t="str">
        <f>VLOOKUP($A807,'dump '!$A:$AF,3,FALSE)</f>
        <v>REST</v>
      </c>
      <c r="L807" s="9" t="str">
        <f>VLOOKUP($A807,'dump '!$A:$AF,31,FALSE)</f>
        <v>3-haak</v>
      </c>
      <c r="M807" s="9" t="str">
        <f>VLOOKUP($A807,'containers '!$A:$AA,12,FALSE)</f>
        <v>Ondergronds</v>
      </c>
      <c r="N807" s="9">
        <f>VLOOKUP($A807,'containers '!$A:$AA,14,FALSE)</f>
        <v>80</v>
      </c>
      <c r="O807" s="9">
        <f>VLOOKUP($A807,'containers '!$A:$AA,15,FALSE)</f>
        <v>100</v>
      </c>
      <c r="P807" s="9" t="str">
        <f>VLOOKUP($A807,'containers '!$A:$AA,16,FALSE)</f>
        <v>HMISOL2016</v>
      </c>
    </row>
    <row r="808" spans="1:16" x14ac:dyDescent="0.25">
      <c r="A808" s="9" t="s">
        <v>2333</v>
      </c>
      <c r="B808" s="9" t="str">
        <f>VLOOKUP(A808,'dump '!A:C,1,FALSE)</f>
        <v>RO040</v>
      </c>
      <c r="C808" s="9" t="str">
        <f>VLOOKUP(A808,'dump '!A:AF,2,FALSE)</f>
        <v>1382SN4901</v>
      </c>
      <c r="D808" s="9">
        <f>VLOOKUP($A808,'dump '!$A:$AF,17,FALSE)</f>
        <v>52.314292999999999</v>
      </c>
      <c r="E808" s="9">
        <f>VLOOKUP($A808,'dump '!$A:$AF,18,FALSE)</f>
        <v>5.0369250000000001</v>
      </c>
      <c r="F808" s="9" t="str">
        <f>VLOOKUP(A808,'dump '!$A:$AF,11,FALSE)</f>
        <v>Jan Prinsstraat</v>
      </c>
      <c r="G808" s="9" t="str">
        <f>VLOOKUP($A808,'dump '!$A:$AF,12,FALSE)</f>
        <v>49</v>
      </c>
      <c r="H808" s="9" t="str">
        <f>VLOOKUP($A808,'dump '!$A:$AF,13,FALSE)</f>
        <v>1382SN</v>
      </c>
      <c r="I808" s="11" t="str">
        <f>VLOOKUP($A808,'dump '!$A:$AF,14,FALSE)</f>
        <v>Weesp</v>
      </c>
      <c r="J808" s="9">
        <f>VLOOKUP($A808,'dump '!$A:$AF,15,FALSE)</f>
        <v>5</v>
      </c>
      <c r="K808" s="9" t="str">
        <f>VLOOKUP($A808,'dump '!$A:$AF,3,FALSE)</f>
        <v>REST</v>
      </c>
      <c r="L808" s="9" t="str">
        <f>VLOOKUP($A808,'dump '!$A:$AF,31,FALSE)</f>
        <v>3-haak</v>
      </c>
      <c r="M808" s="9" t="str">
        <f>VLOOKUP($A808,'containers '!$A:$AA,12,FALSE)</f>
        <v>Ondergronds</v>
      </c>
      <c r="N808" s="9">
        <f>VLOOKUP($A808,'containers '!$A:$AA,14,FALSE)</f>
        <v>80</v>
      </c>
      <c r="O808" s="9">
        <f>VLOOKUP($A808,'containers '!$A:$AA,15,FALSE)</f>
        <v>100</v>
      </c>
      <c r="P808" s="9" t="str">
        <f>VLOOKUP($A808,'containers '!$A:$AA,16,FALSE)</f>
        <v>HMISOL2016</v>
      </c>
    </row>
    <row r="809" spans="1:16" x14ac:dyDescent="0.25">
      <c r="A809" s="9" t="s">
        <v>2310</v>
      </c>
      <c r="B809" s="9" t="str">
        <f>VLOOKUP(A809,'dump '!A:C,1,FALSE)</f>
        <v>RO041</v>
      </c>
      <c r="C809" s="9" t="str">
        <f>VLOOKUP(A809,'dump '!A:AF,2,FALSE)</f>
        <v>1382SN4902</v>
      </c>
      <c r="D809" s="9">
        <f>VLOOKUP($A809,'dump '!$A:$AF,17,FALSE)</f>
        <v>52.314273999999997</v>
      </c>
      <c r="E809" s="9">
        <f>VLOOKUP($A809,'dump '!$A:$AF,18,FALSE)</f>
        <v>5.0369630000000001</v>
      </c>
      <c r="F809" s="9" t="str">
        <f>VLOOKUP(A809,'dump '!$A:$AF,11,FALSE)</f>
        <v>Jan Prinsstraat</v>
      </c>
      <c r="G809" s="9" t="str">
        <f>VLOOKUP($A809,'dump '!$A:$AF,12,FALSE)</f>
        <v>49</v>
      </c>
      <c r="H809" s="9" t="str">
        <f>VLOOKUP($A809,'dump '!$A:$AF,13,FALSE)</f>
        <v>1382SN</v>
      </c>
      <c r="I809" s="11" t="str">
        <f>VLOOKUP($A809,'dump '!$A:$AF,14,FALSE)</f>
        <v>Weesp</v>
      </c>
      <c r="J809" s="9">
        <f>VLOOKUP($A809,'dump '!$A:$AF,15,FALSE)</f>
        <v>5</v>
      </c>
      <c r="K809" s="9" t="str">
        <f>VLOOKUP($A809,'dump '!$A:$AF,3,FALSE)</f>
        <v>REST</v>
      </c>
      <c r="L809" s="9" t="str">
        <f>VLOOKUP($A809,'dump '!$A:$AF,31,FALSE)</f>
        <v>3-haak</v>
      </c>
      <c r="M809" s="9" t="str">
        <f>VLOOKUP($A809,'containers '!$A:$AA,12,FALSE)</f>
        <v>Ondergronds</v>
      </c>
      <c r="N809" s="9">
        <f>VLOOKUP($A809,'containers '!$A:$AA,14,FALSE)</f>
        <v>80</v>
      </c>
      <c r="O809" s="9">
        <f>VLOOKUP($A809,'containers '!$A:$AA,15,FALSE)</f>
        <v>100</v>
      </c>
      <c r="P809" s="9" t="str">
        <f>VLOOKUP($A809,'containers '!$A:$AA,16,FALSE)</f>
        <v>HMISOL2016</v>
      </c>
    </row>
    <row r="810" spans="1:16" x14ac:dyDescent="0.25">
      <c r="A810" s="9" t="s">
        <v>2317</v>
      </c>
      <c r="B810" s="9" t="str">
        <f>VLOOKUP(A810,'dump '!A:C,1,FALSE)</f>
        <v>RO042</v>
      </c>
      <c r="C810" s="9" t="str">
        <f>VLOOKUP(A810,'dump '!A:AF,2,FALSE)</f>
        <v>1382SZ2201</v>
      </c>
      <c r="D810" s="9">
        <f>VLOOKUP($A810,'dump '!$A:$AF,17,FALSE)</f>
        <v>52.313810410026797</v>
      </c>
      <c r="E810" s="9">
        <f>VLOOKUP($A810,'dump '!$A:$AF,18,FALSE)</f>
        <v>5.0377398915635796</v>
      </c>
      <c r="F810" s="9" t="str">
        <f>VLOOKUP(A810,'dump '!$A:$AF,11,FALSE)</f>
        <v>E. du Perronstraat</v>
      </c>
      <c r="G810" s="9" t="str">
        <f>VLOOKUP($A810,'dump '!$A:$AF,12,FALSE)</f>
        <v>22</v>
      </c>
      <c r="H810" s="9" t="str">
        <f>VLOOKUP($A810,'dump '!$A:$AF,13,FALSE)</f>
        <v>1382SZ</v>
      </c>
      <c r="I810" s="11" t="str">
        <f>VLOOKUP($A810,'dump '!$A:$AF,14,FALSE)</f>
        <v>Weesp</v>
      </c>
      <c r="J810" s="9">
        <f>VLOOKUP($A810,'dump '!$A:$AF,15,FALSE)</f>
        <v>5</v>
      </c>
      <c r="K810" s="9" t="str">
        <f>VLOOKUP($A810,'dump '!$A:$AF,3,FALSE)</f>
        <v>REST</v>
      </c>
      <c r="L810" s="9" t="str">
        <f>VLOOKUP($A810,'dump '!$A:$AF,31,FALSE)</f>
        <v>3-haak</v>
      </c>
      <c r="M810" s="9" t="str">
        <f>VLOOKUP($A810,'containers '!$A:$AA,12,FALSE)</f>
        <v>Ondergronds</v>
      </c>
      <c r="N810" s="9">
        <f>VLOOKUP($A810,'containers '!$A:$AA,14,FALSE)</f>
        <v>80</v>
      </c>
      <c r="O810" s="9">
        <f>VLOOKUP($A810,'containers '!$A:$AA,15,FALSE)</f>
        <v>100</v>
      </c>
      <c r="P810" s="9" t="str">
        <f>VLOOKUP($A810,'containers '!$A:$AA,16,FALSE)</f>
        <v>HMISOL2016</v>
      </c>
    </row>
    <row r="811" spans="1:16" x14ac:dyDescent="0.25">
      <c r="A811" s="9" t="s">
        <v>2456</v>
      </c>
      <c r="B811" s="9" t="str">
        <f>VLOOKUP(A811,'dump '!A:C,1,FALSE)</f>
        <v>RO043</v>
      </c>
      <c r="C811" s="9" t="str">
        <f>VLOOKUP(A811,'dump '!A:AF,2,FALSE)</f>
        <v>1382ST2501</v>
      </c>
      <c r="D811" s="9">
        <f>VLOOKUP($A811,'dump '!$A:$AF,17,FALSE)</f>
        <v>52.313535022598103</v>
      </c>
      <c r="E811" s="9">
        <f>VLOOKUP($A811,'dump '!$A:$AF,18,FALSE)</f>
        <v>5.0373580120550798</v>
      </c>
      <c r="F811" s="9" t="str">
        <f>VLOOKUP(A811,'dump '!$A:$AF,11,FALSE)</f>
        <v>Jan Campertplein</v>
      </c>
      <c r="G811" s="9" t="str">
        <f>VLOOKUP($A811,'dump '!$A:$AF,12,FALSE)</f>
        <v>25</v>
      </c>
      <c r="H811" s="9" t="str">
        <f>VLOOKUP($A811,'dump '!$A:$AF,13,FALSE)</f>
        <v>1382ST</v>
      </c>
      <c r="I811" s="11" t="str">
        <f>VLOOKUP($A811,'dump '!$A:$AF,14,FALSE)</f>
        <v>Weesp</v>
      </c>
      <c r="J811" s="9">
        <f>VLOOKUP($A811,'dump '!$A:$AF,15,FALSE)</f>
        <v>5</v>
      </c>
      <c r="K811" s="9" t="str">
        <f>VLOOKUP($A811,'dump '!$A:$AF,3,FALSE)</f>
        <v>REST</v>
      </c>
      <c r="L811" s="9" t="str">
        <f>VLOOKUP($A811,'dump '!$A:$AF,31,FALSE)</f>
        <v>3-haak</v>
      </c>
      <c r="M811" s="9" t="str">
        <f>VLOOKUP($A811,'containers '!$A:$AA,12,FALSE)</f>
        <v>Ondergronds</v>
      </c>
      <c r="N811" s="9">
        <f>VLOOKUP($A811,'containers '!$A:$AA,14,FALSE)</f>
        <v>80</v>
      </c>
      <c r="O811" s="9">
        <f>VLOOKUP($A811,'containers '!$A:$AA,15,FALSE)</f>
        <v>100</v>
      </c>
      <c r="P811" s="9" t="str">
        <f>VLOOKUP($A811,'containers '!$A:$AA,16,FALSE)</f>
        <v>HMISOL2016</v>
      </c>
    </row>
    <row r="812" spans="1:16" x14ac:dyDescent="0.25">
      <c r="A812" s="9" t="s">
        <v>2466</v>
      </c>
      <c r="B812" s="9" t="str">
        <f>VLOOKUP(A812,'dump '!A:C,1,FALSE)</f>
        <v>RO044</v>
      </c>
      <c r="C812" s="9" t="str">
        <f>VLOOKUP(A812,'dump '!A:AF,2,FALSE)</f>
        <v>1382SW3201</v>
      </c>
      <c r="D812" s="9">
        <f>VLOOKUP($A812,'dump '!$A:$AF,17,FALSE)</f>
        <v>52.313526766423401</v>
      </c>
      <c r="E812" s="9">
        <f>VLOOKUP($A812,'dump '!$A:$AF,18,FALSE)</f>
        <v>5.0375263206707697</v>
      </c>
      <c r="F812" s="9" t="str">
        <f>VLOOKUP(A812,'dump '!$A:$AF,11,FALSE)</f>
        <v>Jan Campertplein</v>
      </c>
      <c r="G812" s="9" t="str">
        <f>VLOOKUP($A812,'dump '!$A:$AF,12,FALSE)</f>
        <v>32</v>
      </c>
      <c r="H812" s="9" t="str">
        <f>VLOOKUP($A812,'dump '!$A:$AF,13,FALSE)</f>
        <v>1382SW</v>
      </c>
      <c r="I812" s="11" t="str">
        <f>VLOOKUP($A812,'dump '!$A:$AF,14,FALSE)</f>
        <v>Weesp</v>
      </c>
      <c r="J812" s="9">
        <f>VLOOKUP($A812,'dump '!$A:$AF,15,FALSE)</f>
        <v>5</v>
      </c>
      <c r="K812" s="9" t="str">
        <f>VLOOKUP($A812,'dump '!$A:$AF,3,FALSE)</f>
        <v>REST</v>
      </c>
      <c r="L812" s="9" t="str">
        <f>VLOOKUP($A812,'dump '!$A:$AF,31,FALSE)</f>
        <v>3-haak</v>
      </c>
      <c r="M812" s="9" t="str">
        <f>VLOOKUP($A812,'containers '!$A:$AA,12,FALSE)</f>
        <v>Ondergronds</v>
      </c>
      <c r="N812" s="9">
        <f>VLOOKUP($A812,'containers '!$A:$AA,14,FALSE)</f>
        <v>80</v>
      </c>
      <c r="O812" s="9">
        <f>VLOOKUP($A812,'containers '!$A:$AA,15,FALSE)</f>
        <v>100</v>
      </c>
      <c r="P812" s="9" t="str">
        <f>VLOOKUP($A812,'containers '!$A:$AA,16,FALSE)</f>
        <v>HMISOL2016</v>
      </c>
    </row>
    <row r="813" spans="1:16" x14ac:dyDescent="0.25">
      <c r="A813" s="9" t="s">
        <v>2597</v>
      </c>
      <c r="B813" s="9" t="str">
        <f>VLOOKUP(A813,'dump '!A:C,1,FALSE)</f>
        <v>RO045</v>
      </c>
      <c r="C813" s="9" t="str">
        <f>VLOOKUP(A813,'dump '!A:AF,2,FALSE)</f>
        <v>1382TC4901</v>
      </c>
      <c r="D813" s="9">
        <f>VLOOKUP($A813,'dump '!$A:$AF,17,FALSE)</f>
        <v>52.313437708702203</v>
      </c>
      <c r="E813" s="9">
        <f>VLOOKUP($A813,'dump '!$A:$AF,18,FALSE)</f>
        <v>5.0387717876630296</v>
      </c>
      <c r="F813" s="9" t="str">
        <f>VLOOKUP(A813,'dump '!$A:$AF,11,FALSE)</f>
        <v>Willem de Merodestraat</v>
      </c>
      <c r="G813" s="9" t="str">
        <f>VLOOKUP($A813,'dump '!$A:$AF,12,FALSE)</f>
        <v>49</v>
      </c>
      <c r="H813" s="9" t="str">
        <f>VLOOKUP($A813,'dump '!$A:$AF,13,FALSE)</f>
        <v>1382TC</v>
      </c>
      <c r="I813" s="11" t="str">
        <f>VLOOKUP($A813,'dump '!$A:$AF,14,FALSE)</f>
        <v>Weesp</v>
      </c>
      <c r="J813" s="9">
        <f>VLOOKUP($A813,'dump '!$A:$AF,15,FALSE)</f>
        <v>5</v>
      </c>
      <c r="K813" s="9" t="str">
        <f>VLOOKUP($A813,'dump '!$A:$AF,3,FALSE)</f>
        <v>REST</v>
      </c>
      <c r="L813" s="9" t="str">
        <f>VLOOKUP($A813,'dump '!$A:$AF,31,FALSE)</f>
        <v>3-haak</v>
      </c>
      <c r="M813" s="9" t="str">
        <f>VLOOKUP($A813,'containers '!$A:$AA,12,FALSE)</f>
        <v>Ondergronds</v>
      </c>
      <c r="N813" s="9">
        <f>VLOOKUP($A813,'containers '!$A:$AA,14,FALSE)</f>
        <v>80</v>
      </c>
      <c r="O813" s="9">
        <f>VLOOKUP($A813,'containers '!$A:$AA,15,FALSE)</f>
        <v>100</v>
      </c>
      <c r="P813" s="9" t="str">
        <f>VLOOKUP($A813,'containers '!$A:$AA,16,FALSE)</f>
        <v>HMISOL2015</v>
      </c>
    </row>
    <row r="814" spans="1:16" x14ac:dyDescent="0.25">
      <c r="A814" s="9" t="s">
        <v>2601</v>
      </c>
      <c r="B814" s="9" t="str">
        <f>VLOOKUP(A814,'dump '!A:C,1,FALSE)</f>
        <v>RO046</v>
      </c>
      <c r="C814" s="9" t="str">
        <f>VLOOKUP(A814,'dump '!A:AF,2,FALSE)</f>
        <v>1382TE5001</v>
      </c>
      <c r="D814" s="9">
        <f>VLOOKUP($A814,'dump '!$A:$AF,17,FALSE)</f>
        <v>52.313463189687901</v>
      </c>
      <c r="E814" s="9">
        <f>VLOOKUP($A814,'dump '!$A:$AF,18,FALSE)</f>
        <v>5.0387116055982499</v>
      </c>
      <c r="F814" s="9" t="str">
        <f>VLOOKUP(A814,'dump '!$A:$AF,11,FALSE)</f>
        <v>Willem de Merodestraat</v>
      </c>
      <c r="G814" s="9" t="str">
        <f>VLOOKUP($A814,'dump '!$A:$AF,12,FALSE)</f>
        <v>50</v>
      </c>
      <c r="H814" s="9" t="str">
        <f>VLOOKUP($A814,'dump '!$A:$AF,13,FALSE)</f>
        <v>1382TE</v>
      </c>
      <c r="I814" s="11" t="str">
        <f>VLOOKUP($A814,'dump '!$A:$AF,14,FALSE)</f>
        <v>Weesp</v>
      </c>
      <c r="J814" s="9">
        <f>VLOOKUP($A814,'dump '!$A:$AF,15,FALSE)</f>
        <v>5</v>
      </c>
      <c r="K814" s="9" t="str">
        <f>VLOOKUP($A814,'dump '!$A:$AF,3,FALSE)</f>
        <v>REST</v>
      </c>
      <c r="L814" s="9" t="str">
        <f>VLOOKUP($A814,'dump '!$A:$AF,31,FALSE)</f>
        <v>3-haak</v>
      </c>
      <c r="M814" s="9" t="str">
        <f>VLOOKUP($A814,'containers '!$A:$AA,12,FALSE)</f>
        <v>Ondergronds</v>
      </c>
      <c r="N814" s="9">
        <f>VLOOKUP($A814,'containers '!$A:$AA,14,FALSE)</f>
        <v>80</v>
      </c>
      <c r="O814" s="9">
        <f>VLOOKUP($A814,'containers '!$A:$AA,15,FALSE)</f>
        <v>100</v>
      </c>
      <c r="P814" s="9" t="str">
        <f>VLOOKUP($A814,'containers '!$A:$AA,16,FALSE)</f>
        <v>HMISOL2016</v>
      </c>
    </row>
    <row r="815" spans="1:16" x14ac:dyDescent="0.25">
      <c r="A815" s="9" t="s">
        <v>2592</v>
      </c>
      <c r="B815" s="9" t="str">
        <f>VLOOKUP(A815,'dump '!A:C,1,FALSE)</f>
        <v>RO047</v>
      </c>
      <c r="C815" s="9" t="str">
        <f>VLOOKUP(A815,'dump '!A:AF,2,FALSE)</f>
        <v>1382TD4801</v>
      </c>
      <c r="D815" s="9">
        <f>VLOOKUP($A815,'dump '!$A:$AF,17,FALSE)</f>
        <v>52.3132919474061</v>
      </c>
      <c r="E815" s="9">
        <f>VLOOKUP($A815,'dump '!$A:$AF,18,FALSE)</f>
        <v>5.03874856979124</v>
      </c>
      <c r="F815" s="9" t="str">
        <f>VLOOKUP(A815,'dump '!$A:$AF,11,FALSE)</f>
        <v>Willem de Merodestraat</v>
      </c>
      <c r="G815" s="9" t="str">
        <f>VLOOKUP($A815,'dump '!$A:$AF,12,FALSE)</f>
        <v>48</v>
      </c>
      <c r="H815" s="9" t="str">
        <f>VLOOKUP($A815,'dump '!$A:$AF,13,FALSE)</f>
        <v>1382TD</v>
      </c>
      <c r="I815" s="11" t="str">
        <f>VLOOKUP($A815,'dump '!$A:$AF,14,FALSE)</f>
        <v>Weesp</v>
      </c>
      <c r="J815" s="9">
        <f>VLOOKUP($A815,'dump '!$A:$AF,15,FALSE)</f>
        <v>5</v>
      </c>
      <c r="K815" s="9" t="str">
        <f>VLOOKUP($A815,'dump '!$A:$AF,3,FALSE)</f>
        <v>REST</v>
      </c>
      <c r="L815" s="9" t="str">
        <f>VLOOKUP($A815,'dump '!$A:$AF,31,FALSE)</f>
        <v>3-haak</v>
      </c>
      <c r="M815" s="9" t="str">
        <f>VLOOKUP($A815,'containers '!$A:$AA,12,FALSE)</f>
        <v>Ondergronds</v>
      </c>
      <c r="N815" s="9">
        <f>VLOOKUP($A815,'containers '!$A:$AA,14,FALSE)</f>
        <v>80</v>
      </c>
      <c r="O815" s="9">
        <f>VLOOKUP($A815,'containers '!$A:$AA,15,FALSE)</f>
        <v>100</v>
      </c>
      <c r="P815" s="9" t="str">
        <f>VLOOKUP($A815,'containers '!$A:$AA,16,FALSE)</f>
        <v>HMISOL2016</v>
      </c>
    </row>
    <row r="816" spans="1:16" x14ac:dyDescent="0.25">
      <c r="A816" s="9" t="s">
        <v>2328</v>
      </c>
      <c r="B816" s="9" t="str">
        <f>VLOOKUP(A816,'dump '!A:C,1,FALSE)</f>
        <v>RO048</v>
      </c>
      <c r="C816" s="9" t="str">
        <f>VLOOKUP(A816,'dump '!A:AF,2,FALSE)</f>
        <v>1382TG4701</v>
      </c>
      <c r="D816" s="9">
        <f>VLOOKUP($A816,'dump '!$A:$AF,17,FALSE)</f>
        <v>52.313073305461799</v>
      </c>
      <c r="E816" s="9">
        <f>VLOOKUP($A816,'dump '!$A:$AF,18,FALSE)</f>
        <v>5.0395487062680004</v>
      </c>
      <c r="F816" s="9" t="str">
        <f>VLOOKUP(A816,'dump '!$A:$AF,11,FALSE)</f>
        <v>J.H.Leopoldhof</v>
      </c>
      <c r="G816" s="9" t="str">
        <f>VLOOKUP($A816,'dump '!$A:$AF,12,FALSE)</f>
        <v>47</v>
      </c>
      <c r="H816" s="9" t="str">
        <f>VLOOKUP($A816,'dump '!$A:$AF,13,FALSE)</f>
        <v>1382TG</v>
      </c>
      <c r="I816" s="11" t="str">
        <f>VLOOKUP($A816,'dump '!$A:$AF,14,FALSE)</f>
        <v>Weesp</v>
      </c>
      <c r="J816" s="9">
        <f>VLOOKUP($A816,'dump '!$A:$AF,15,FALSE)</f>
        <v>5</v>
      </c>
      <c r="K816" s="9" t="str">
        <f>VLOOKUP($A816,'dump '!$A:$AF,3,FALSE)</f>
        <v>REST</v>
      </c>
      <c r="L816" s="9" t="str">
        <f>VLOOKUP($A816,'dump '!$A:$AF,31,FALSE)</f>
        <v>3-haak</v>
      </c>
      <c r="M816" s="9" t="str">
        <f>VLOOKUP($A816,'containers '!$A:$AA,12,FALSE)</f>
        <v>Ondergronds</v>
      </c>
      <c r="N816" s="9">
        <f>VLOOKUP($A816,'containers '!$A:$AA,14,FALSE)</f>
        <v>80</v>
      </c>
      <c r="O816" s="9">
        <f>VLOOKUP($A816,'containers '!$A:$AA,15,FALSE)</f>
        <v>100</v>
      </c>
      <c r="P816" s="9" t="str">
        <f>VLOOKUP($A816,'containers '!$A:$AA,16,FALSE)</f>
        <v>HMISOL2016</v>
      </c>
    </row>
    <row r="817" spans="1:16" x14ac:dyDescent="0.25">
      <c r="A817" s="9" t="s">
        <v>2552</v>
      </c>
      <c r="B817" s="9" t="str">
        <f>VLOOKUP(A817,'dump '!A:C,1,FALSE)</f>
        <v>RO049</v>
      </c>
      <c r="C817" s="9" t="str">
        <f>VLOOKUP(A817,'dump '!A:AF,2,FALSE)</f>
        <v>1382TH4901</v>
      </c>
      <c r="D817" s="9">
        <f>VLOOKUP($A817,'dump '!$A:$AF,17,FALSE)</f>
        <v>52.313141617972697</v>
      </c>
      <c r="E817" s="9">
        <f>VLOOKUP($A817,'dump '!$A:$AF,18,FALSE)</f>
        <v>5.0395740196155696</v>
      </c>
      <c r="F817" s="9" t="str">
        <f>VLOOKUP(A817,'dump '!$A:$AF,11,FALSE)</f>
        <v>J.H.Leopoldhof</v>
      </c>
      <c r="G817" s="9" t="str">
        <f>VLOOKUP($A817,'dump '!$A:$AF,12,FALSE)</f>
        <v>49</v>
      </c>
      <c r="H817" s="9" t="str">
        <f>VLOOKUP($A817,'dump '!$A:$AF,13,FALSE)</f>
        <v>1382TH</v>
      </c>
      <c r="I817" s="11" t="str">
        <f>VLOOKUP($A817,'dump '!$A:$AF,14,FALSE)</f>
        <v>Weesp</v>
      </c>
      <c r="J817" s="9">
        <f>VLOOKUP($A817,'dump '!$A:$AF,15,FALSE)</f>
        <v>5</v>
      </c>
      <c r="K817" s="9" t="str">
        <f>VLOOKUP($A817,'dump '!$A:$AF,3,FALSE)</f>
        <v>REST</v>
      </c>
      <c r="L817" s="9" t="str">
        <f>VLOOKUP($A817,'dump '!$A:$AF,31,FALSE)</f>
        <v>3-haak</v>
      </c>
      <c r="M817" s="9" t="str">
        <f>VLOOKUP($A817,'containers '!$A:$AA,12,FALSE)</f>
        <v>Ondergronds</v>
      </c>
      <c r="N817" s="9">
        <f>VLOOKUP($A817,'containers '!$A:$AA,14,FALSE)</f>
        <v>80</v>
      </c>
      <c r="O817" s="9">
        <f>VLOOKUP($A817,'containers '!$A:$AA,15,FALSE)</f>
        <v>100</v>
      </c>
      <c r="P817" s="9" t="str">
        <f>VLOOKUP($A817,'containers '!$A:$AA,16,FALSE)</f>
        <v>HMISOL2015</v>
      </c>
    </row>
    <row r="818" spans="1:16" x14ac:dyDescent="0.25">
      <c r="A818" s="9" t="s">
        <v>2548</v>
      </c>
      <c r="B818" s="9" t="str">
        <f>VLOOKUP(A818,'dump '!A:C,1,FALSE)</f>
        <v>RO050</v>
      </c>
      <c r="C818" s="9" t="str">
        <f>VLOOKUP(A818,'dump '!A:AF,2,FALSE)</f>
        <v>1382TK5001</v>
      </c>
      <c r="D818" s="9">
        <f>VLOOKUP($A818,'dump '!$A:$AF,17,FALSE)</f>
        <v>52.313038185287603</v>
      </c>
      <c r="E818" s="9">
        <f>VLOOKUP($A818,'dump '!$A:$AF,18,FALSE)</f>
        <v>5.0397146679507898</v>
      </c>
      <c r="F818" s="9" t="str">
        <f>VLOOKUP(A818,'dump '!$A:$AF,11,FALSE)</f>
        <v>J.H.Leopoldhof</v>
      </c>
      <c r="G818" s="9" t="str">
        <f>VLOOKUP($A818,'dump '!$A:$AF,12,FALSE)</f>
        <v>50</v>
      </c>
      <c r="H818" s="9" t="str">
        <f>VLOOKUP($A818,'dump '!$A:$AF,13,FALSE)</f>
        <v>1382TK</v>
      </c>
      <c r="I818" s="11" t="str">
        <f>VLOOKUP($A818,'dump '!$A:$AF,14,FALSE)</f>
        <v>Weesp</v>
      </c>
      <c r="J818" s="9">
        <f>VLOOKUP($A818,'dump '!$A:$AF,15,FALSE)</f>
        <v>5</v>
      </c>
      <c r="K818" s="9" t="str">
        <f>VLOOKUP($A818,'dump '!$A:$AF,3,FALSE)</f>
        <v>REST</v>
      </c>
      <c r="L818" s="9" t="str">
        <f>VLOOKUP($A818,'dump '!$A:$AF,31,FALSE)</f>
        <v>3-haak</v>
      </c>
      <c r="M818" s="9" t="str">
        <f>VLOOKUP($A818,'containers '!$A:$AA,12,FALSE)</f>
        <v>Ondergronds</v>
      </c>
      <c r="N818" s="9">
        <f>VLOOKUP($A818,'containers '!$A:$AA,14,FALSE)</f>
        <v>80</v>
      </c>
      <c r="O818" s="9">
        <f>VLOOKUP($A818,'containers '!$A:$AA,15,FALSE)</f>
        <v>100</v>
      </c>
      <c r="P818" s="9" t="str">
        <f>VLOOKUP($A818,'containers '!$A:$AA,16,FALSE)</f>
        <v>HMISOL2016</v>
      </c>
    </row>
    <row r="819" spans="1:16" x14ac:dyDescent="0.25">
      <c r="A819" s="9" t="s">
        <v>2461</v>
      </c>
      <c r="B819" s="9" t="str">
        <f>VLOOKUP(A819,'dump '!A:C,1,FALSE)</f>
        <v>RO051</v>
      </c>
      <c r="C819" s="9" t="str">
        <f>VLOOKUP(A819,'dump '!A:AF,2,FALSE)</f>
        <v>1382TJ4801</v>
      </c>
      <c r="D819" s="9">
        <f>VLOOKUP($A819,'dump '!$A:$AF,17,FALSE)</f>
        <v>52.312937770087601</v>
      </c>
      <c r="E819" s="9">
        <f>VLOOKUP($A819,'dump '!$A:$AF,18,FALSE)</f>
        <v>5.0396891869651501</v>
      </c>
      <c r="F819" s="9" t="str">
        <f>VLOOKUP(A819,'dump '!$A:$AF,11,FALSE)</f>
        <v>J.H.Leopoldhof</v>
      </c>
      <c r="G819" s="9" t="str">
        <f>VLOOKUP($A819,'dump '!$A:$AF,12,FALSE)</f>
        <v>48</v>
      </c>
      <c r="H819" s="9" t="str">
        <f>VLOOKUP($A819,'dump '!$A:$AF,13,FALSE)</f>
        <v>1382TJ</v>
      </c>
      <c r="I819" s="11" t="str">
        <f>VLOOKUP($A819,'dump '!$A:$AF,14,FALSE)</f>
        <v>Weesp</v>
      </c>
      <c r="J819" s="9">
        <f>VLOOKUP($A819,'dump '!$A:$AF,15,FALSE)</f>
        <v>5</v>
      </c>
      <c r="K819" s="9" t="str">
        <f>VLOOKUP($A819,'dump '!$A:$AF,3,FALSE)</f>
        <v>REST</v>
      </c>
      <c r="L819" s="9" t="str">
        <f>VLOOKUP($A819,'dump '!$A:$AF,31,FALSE)</f>
        <v>3-haak</v>
      </c>
      <c r="M819" s="9" t="str">
        <f>VLOOKUP($A819,'containers '!$A:$AA,12,FALSE)</f>
        <v>Ondergronds</v>
      </c>
      <c r="N819" s="9">
        <f>VLOOKUP($A819,'containers '!$A:$AA,14,FALSE)</f>
        <v>80</v>
      </c>
      <c r="O819" s="9">
        <f>VLOOKUP($A819,'containers '!$A:$AA,15,FALSE)</f>
        <v>100</v>
      </c>
      <c r="P819" s="9" t="str">
        <f>VLOOKUP($A819,'containers '!$A:$AA,16,FALSE)</f>
        <v>HMISOL2016</v>
      </c>
    </row>
    <row r="820" spans="1:16" x14ac:dyDescent="0.25">
      <c r="A820" s="9" t="s">
        <v>2366</v>
      </c>
      <c r="B820" s="9" t="str">
        <f>VLOOKUP(A820,'dump '!A:C,1,FALSE)</f>
        <v>RO052</v>
      </c>
      <c r="C820" s="9" t="str">
        <f>VLOOKUP(A820,'dump '!A:AF,2,FALSE)</f>
        <v>1382TM3301</v>
      </c>
      <c r="D820" s="9">
        <f>VLOOKUP($A820,'dump '!$A:$AF,17,FALSE)</f>
        <v>52.312797121752297</v>
      </c>
      <c r="E820" s="9">
        <f>VLOOKUP($A820,'dump '!$A:$AF,18,FALSE)</f>
        <v>5.0403169076936702</v>
      </c>
      <c r="F820" s="9" t="str">
        <f>VLOOKUP(A820,'dump '!$A:$AF,11,FALSE)</f>
        <v>Aart van der Leeuwstraat</v>
      </c>
      <c r="G820" s="9" t="str">
        <f>VLOOKUP($A820,'dump '!$A:$AF,12,FALSE)</f>
        <v>33</v>
      </c>
      <c r="H820" s="9" t="str">
        <f>VLOOKUP($A820,'dump '!$A:$AF,13,FALSE)</f>
        <v>1382TM</v>
      </c>
      <c r="I820" s="11" t="str">
        <f>VLOOKUP($A820,'dump '!$A:$AF,14,FALSE)</f>
        <v>Weesp</v>
      </c>
      <c r="J820" s="9">
        <f>VLOOKUP($A820,'dump '!$A:$AF,15,FALSE)</f>
        <v>5</v>
      </c>
      <c r="K820" s="9" t="str">
        <f>VLOOKUP($A820,'dump '!$A:$AF,3,FALSE)</f>
        <v>REST</v>
      </c>
      <c r="L820" s="9" t="str">
        <f>VLOOKUP($A820,'dump '!$A:$AF,31,FALSE)</f>
        <v>3-haak</v>
      </c>
      <c r="M820" s="9" t="str">
        <f>VLOOKUP($A820,'containers '!$A:$AA,12,FALSE)</f>
        <v>Ondergronds</v>
      </c>
      <c r="N820" s="9">
        <f>VLOOKUP($A820,'containers '!$A:$AA,14,FALSE)</f>
        <v>80</v>
      </c>
      <c r="O820" s="9">
        <f>VLOOKUP($A820,'containers '!$A:$AA,15,FALSE)</f>
        <v>100</v>
      </c>
      <c r="P820" s="9" t="str">
        <f>VLOOKUP($A820,'containers '!$A:$AA,16,FALSE)</f>
        <v>HMISOL2016</v>
      </c>
    </row>
    <row r="821" spans="1:16" x14ac:dyDescent="0.25">
      <c r="A821" s="9" t="s">
        <v>2377</v>
      </c>
      <c r="B821" s="9" t="str">
        <f>VLOOKUP(A821,'dump '!A:C,1,FALSE)</f>
        <v>RO053</v>
      </c>
      <c r="C821" s="9" t="str">
        <f>VLOOKUP(A821,'dump '!A:AF,2,FALSE)</f>
        <v>1382DE101</v>
      </c>
      <c r="D821" s="9">
        <f>VLOOKUP($A821,'dump '!$A:$AF,17,FALSE)</f>
        <v>52.311681999999998</v>
      </c>
      <c r="E821" s="9">
        <f>VLOOKUP($A821,'dump '!$A:$AF,18,FALSE)</f>
        <v>5.0419239999999999</v>
      </c>
      <c r="F821" s="9" t="str">
        <f>VLOOKUP(A821,'dump '!$A:$AF,11,FALSE)</f>
        <v>Dichtershof</v>
      </c>
      <c r="G821" s="9" t="str">
        <f>VLOOKUP($A821,'dump '!$A:$AF,12,FALSE)</f>
        <v>1</v>
      </c>
      <c r="H821" s="9" t="str">
        <f>VLOOKUP($A821,'dump '!$A:$AF,13,FALSE)</f>
        <v>1382DE</v>
      </c>
      <c r="I821" s="11" t="str">
        <f>VLOOKUP($A821,'dump '!$A:$AF,14,FALSE)</f>
        <v>Weesp</v>
      </c>
      <c r="J821" s="9">
        <f>VLOOKUP($A821,'dump '!$A:$AF,15,FALSE)</f>
        <v>5</v>
      </c>
      <c r="K821" s="9" t="str">
        <f>VLOOKUP($A821,'dump '!$A:$AF,3,FALSE)</f>
        <v>REST</v>
      </c>
      <c r="L821" s="9" t="str">
        <f>VLOOKUP($A821,'dump '!$A:$AF,31,FALSE)</f>
        <v>3-haak</v>
      </c>
      <c r="M821" s="9" t="str">
        <f>VLOOKUP($A821,'containers '!$A:$AA,12,FALSE)</f>
        <v>Ondergronds</v>
      </c>
      <c r="N821" s="9">
        <f>VLOOKUP($A821,'containers '!$A:$AA,14,FALSE)</f>
        <v>80</v>
      </c>
      <c r="O821" s="9">
        <f>VLOOKUP($A821,'containers '!$A:$AA,15,FALSE)</f>
        <v>100</v>
      </c>
      <c r="P821" s="9" t="str">
        <f>VLOOKUP($A821,'containers '!$A:$AA,16,FALSE)</f>
        <v>BAMRUB2012</v>
      </c>
    </row>
    <row r="822" spans="1:16" x14ac:dyDescent="0.25">
      <c r="A822" s="9" t="s">
        <v>2128</v>
      </c>
      <c r="B822" s="9" t="str">
        <f>VLOOKUP(A822,'dump '!A:C,1,FALSE)</f>
        <v>RO054</v>
      </c>
      <c r="C822" s="9" t="str">
        <f>VLOOKUP(A822,'dump '!A:AF,2,FALSE)</f>
        <v>1382DA10601</v>
      </c>
      <c r="D822" s="9">
        <f>VLOOKUP($A822,'dump '!$A:$AF,17,FALSE)</f>
        <v>52.3118003039177</v>
      </c>
      <c r="E822" s="9">
        <f>VLOOKUP($A822,'dump '!$A:$AF,18,FALSE)</f>
        <v>5.0425077695446499</v>
      </c>
      <c r="F822" s="9" t="str">
        <f>VLOOKUP(A822,'dump '!$A:$AF,11,FALSE)</f>
        <v>Simon Vestdijkstraat</v>
      </c>
      <c r="G822" s="9" t="str">
        <f>VLOOKUP($A822,'dump '!$A:$AF,12,FALSE)</f>
        <v>106</v>
      </c>
      <c r="H822" s="9" t="str">
        <f>VLOOKUP($A822,'dump '!$A:$AF,13,FALSE)</f>
        <v>1382DA</v>
      </c>
      <c r="I822" s="11" t="str">
        <f>VLOOKUP($A822,'dump '!$A:$AF,14,FALSE)</f>
        <v>Weesp</v>
      </c>
      <c r="J822" s="9">
        <f>VLOOKUP($A822,'dump '!$A:$AF,15,FALSE)</f>
        <v>5</v>
      </c>
      <c r="K822" s="9" t="str">
        <f>VLOOKUP($A822,'dump '!$A:$AF,3,FALSE)</f>
        <v>REST</v>
      </c>
      <c r="L822" s="9" t="str">
        <f>VLOOKUP($A822,'dump '!$A:$AF,31,FALSE)</f>
        <v>3-haak</v>
      </c>
      <c r="M822" s="9" t="str">
        <f>VLOOKUP($A822,'containers '!$A:$AA,12,FALSE)</f>
        <v>Ondergronds</v>
      </c>
      <c r="N822" s="9">
        <f>VLOOKUP($A822,'containers '!$A:$AA,14,FALSE)</f>
        <v>80</v>
      </c>
      <c r="O822" s="9">
        <f>VLOOKUP($A822,'containers '!$A:$AA,15,FALSE)</f>
        <v>100</v>
      </c>
      <c r="P822" s="9" t="str">
        <f>VLOOKUP($A822,'containers '!$A:$AA,16,FALSE)</f>
        <v>HMISOL2015</v>
      </c>
    </row>
    <row r="823" spans="1:16" x14ac:dyDescent="0.25">
      <c r="A823" s="9" t="s">
        <v>3107</v>
      </c>
      <c r="B823" s="9" t="str">
        <f>VLOOKUP(A823,'dump '!A:C,1,FALSE)</f>
        <v>RO055</v>
      </c>
      <c r="C823" s="9" t="str">
        <f>VLOOKUP(A823,'dump '!A:AF,2,FALSE)</f>
        <v>1382DA1201</v>
      </c>
      <c r="D823" s="9">
        <f>VLOOKUP($A823,'dump '!$A:$AF,17,FALSE)</f>
        <v>52.311561042491597</v>
      </c>
      <c r="E823" s="9">
        <f>VLOOKUP($A823,'dump '!$A:$AF,18,FALSE)</f>
        <v>5.0429256074177502</v>
      </c>
      <c r="F823" s="9" t="str">
        <f>VLOOKUP(A823,'dump '!$A:$AF,11,FALSE)</f>
        <v>Simon Vestdijkstraat</v>
      </c>
      <c r="G823" s="9" t="str">
        <f>VLOOKUP($A823,'dump '!$A:$AF,12,FALSE)</f>
        <v>12</v>
      </c>
      <c r="H823" s="9" t="str">
        <f>VLOOKUP($A823,'dump '!$A:$AF,13,FALSE)</f>
        <v>1382DA</v>
      </c>
      <c r="I823" s="11" t="str">
        <f>VLOOKUP($A823,'dump '!$A:$AF,14,FALSE)</f>
        <v>Weesp</v>
      </c>
      <c r="J823" s="9">
        <f>VLOOKUP($A823,'dump '!$A:$AF,15,FALSE)</f>
        <v>5</v>
      </c>
      <c r="K823" s="9" t="str">
        <f>VLOOKUP($A823,'dump '!$A:$AF,3,FALSE)</f>
        <v>REST</v>
      </c>
      <c r="L823" s="9" t="str">
        <f>VLOOKUP($A823,'dump '!$A:$AF,31,FALSE)</f>
        <v>3-haak</v>
      </c>
      <c r="M823" s="9" t="str">
        <f>VLOOKUP($A823,'containers '!$A:$AA,12,FALSE)</f>
        <v>Ondergronds</v>
      </c>
      <c r="N823" s="9">
        <f>VLOOKUP($A823,'containers '!$A:$AA,14,FALSE)</f>
        <v>80</v>
      </c>
      <c r="O823" s="9">
        <f>VLOOKUP($A823,'containers '!$A:$AA,15,FALSE)</f>
        <v>100</v>
      </c>
      <c r="P823" s="9" t="str">
        <f>VLOOKUP($A823,'containers '!$A:$AA,16,FALSE)</f>
        <v>HMISOL2015</v>
      </c>
    </row>
    <row r="824" spans="1:16" x14ac:dyDescent="0.25">
      <c r="A824" s="9" t="s">
        <v>2160</v>
      </c>
      <c r="B824" s="9" t="str">
        <f>VLOOKUP(A824,'dump '!A:C,1,FALSE)</f>
        <v>RO056</v>
      </c>
      <c r="C824" s="9" t="str">
        <f>VLOOKUP(A824,'dump '!A:AF,2,FALSE)</f>
        <v>1382AD4001</v>
      </c>
      <c r="D824" s="9">
        <f>VLOOKUP($A824,'dump '!$A:$AF,17,FALSE)</f>
        <v>52.310978961225899</v>
      </c>
      <c r="E824" s="9">
        <f>VLOOKUP($A824,'dump '!$A:$AF,18,FALSE)</f>
        <v>5.0430779065983797</v>
      </c>
      <c r="F824" s="9" t="str">
        <f>VLOOKUP(A824,'dump '!$A:$AF,11,FALSE)</f>
        <v>Stationsplein</v>
      </c>
      <c r="G824" s="9" t="str">
        <f>VLOOKUP($A824,'dump '!$A:$AF,12,FALSE)</f>
        <v>40</v>
      </c>
      <c r="H824" s="9" t="str">
        <f>VLOOKUP($A824,'dump '!$A:$AF,13,FALSE)</f>
        <v>1382AD</v>
      </c>
      <c r="I824" s="11" t="str">
        <f>VLOOKUP($A824,'dump '!$A:$AF,14,FALSE)</f>
        <v>Weesp</v>
      </c>
      <c r="J824" s="9">
        <f>VLOOKUP($A824,'dump '!$A:$AF,15,FALSE)</f>
        <v>5</v>
      </c>
      <c r="K824" s="9" t="str">
        <f>VLOOKUP($A824,'dump '!$A:$AF,3,FALSE)</f>
        <v>REST</v>
      </c>
      <c r="L824" s="9" t="str">
        <f>VLOOKUP($A824,'dump '!$A:$AF,31,FALSE)</f>
        <v>3-haak</v>
      </c>
      <c r="M824" s="9" t="str">
        <f>VLOOKUP($A824,'containers '!$A:$AA,12,FALSE)</f>
        <v>Ondergronds</v>
      </c>
      <c r="N824" s="9">
        <f>VLOOKUP($A824,'containers '!$A:$AA,14,FALSE)</f>
        <v>80</v>
      </c>
      <c r="O824" s="9">
        <f>VLOOKUP($A824,'containers '!$A:$AA,15,FALSE)</f>
        <v>100</v>
      </c>
      <c r="P824" s="9" t="str">
        <f>VLOOKUP($A824,'containers '!$A:$AA,16,FALSE)</f>
        <v>BAMRUB2012</v>
      </c>
    </row>
    <row r="825" spans="1:16" x14ac:dyDescent="0.25">
      <c r="A825" s="9" t="s">
        <v>2323</v>
      </c>
      <c r="B825" s="9" t="str">
        <f>VLOOKUP(A825,'dump '!A:C,1,FALSE)</f>
        <v>RO057</v>
      </c>
      <c r="C825" s="9" t="str">
        <f>VLOOKUP(A825,'dump '!A:AF,2,FALSE)</f>
        <v>1382DJ5301</v>
      </c>
      <c r="D825" s="9">
        <f>VLOOKUP($A825,'dump '!$A:$AF,17,FALSE)</f>
        <v>52.3122628592442</v>
      </c>
      <c r="E825" s="9">
        <f>VLOOKUP($A825,'dump '!$A:$AF,18,FALSE)</f>
        <v>5.0424413848715304</v>
      </c>
      <c r="F825" s="9" t="str">
        <f>VLOOKUP(A825,'dump '!$A:$AF,11,FALSE)</f>
        <v>Dichtershof</v>
      </c>
      <c r="G825" s="9" t="str">
        <f>VLOOKUP($A825,'dump '!$A:$AF,12,FALSE)</f>
        <v>53</v>
      </c>
      <c r="H825" s="9" t="str">
        <f>VLOOKUP($A825,'dump '!$A:$AF,13,FALSE)</f>
        <v>1382DJ</v>
      </c>
      <c r="I825" s="11" t="str">
        <f>VLOOKUP($A825,'dump '!$A:$AF,14,FALSE)</f>
        <v>Weesp</v>
      </c>
      <c r="J825" s="9">
        <f>VLOOKUP($A825,'dump '!$A:$AF,15,FALSE)</f>
        <v>5</v>
      </c>
      <c r="K825" s="9" t="str">
        <f>VLOOKUP($A825,'dump '!$A:$AF,3,FALSE)</f>
        <v>REST</v>
      </c>
      <c r="L825" s="9" t="str">
        <f>VLOOKUP($A825,'dump '!$A:$AF,31,FALSE)</f>
        <v>3-haak</v>
      </c>
      <c r="M825" s="9" t="str">
        <f>VLOOKUP($A825,'containers '!$A:$AA,12,FALSE)</f>
        <v>Ondergronds</v>
      </c>
      <c r="N825" s="9">
        <f>VLOOKUP($A825,'containers '!$A:$AA,14,FALSE)</f>
        <v>80</v>
      </c>
      <c r="O825" s="9">
        <f>VLOOKUP($A825,'containers '!$A:$AA,15,FALSE)</f>
        <v>100</v>
      </c>
      <c r="P825" s="9" t="str">
        <f>VLOOKUP($A825,'containers '!$A:$AA,16,FALSE)</f>
        <v>BAMRUB2012</v>
      </c>
    </row>
    <row r="826" spans="1:16" x14ac:dyDescent="0.25">
      <c r="A826" s="9" t="s">
        <v>3146</v>
      </c>
      <c r="B826" s="9" t="str">
        <f>VLOOKUP(A826,'dump '!A:C,1,FALSE)</f>
        <v>RO058</v>
      </c>
      <c r="C826" s="9" t="str">
        <f>VLOOKUP(A826,'dump '!A:AF,2,FALSE)</f>
        <v>1382RW2101</v>
      </c>
      <c r="D826" s="9">
        <f>VLOOKUP($A826,'dump '!$A:$AF,17,FALSE)</f>
        <v>52.313304687898899</v>
      </c>
      <c r="E826" s="9">
        <f>VLOOKUP($A826,'dump '!$A:$AF,18,FALSE)</f>
        <v>5.0409449636983101</v>
      </c>
      <c r="F826" s="9" t="str">
        <f>VLOOKUP(A826,'dump '!$A:$AF,11,FALSE)</f>
        <v>Sportparklaan</v>
      </c>
      <c r="G826" s="9" t="str">
        <f>VLOOKUP($A826,'dump '!$A:$AF,12,FALSE)</f>
        <v>21</v>
      </c>
      <c r="H826" s="9" t="str">
        <f>VLOOKUP($A826,'dump '!$A:$AF,13,FALSE)</f>
        <v>1382RW</v>
      </c>
      <c r="I826" s="11" t="str">
        <f>VLOOKUP($A826,'dump '!$A:$AF,14,FALSE)</f>
        <v>Weesp</v>
      </c>
      <c r="J826" s="9">
        <f>VLOOKUP($A826,'dump '!$A:$AF,15,FALSE)</f>
        <v>5</v>
      </c>
      <c r="K826" s="9" t="str">
        <f>VLOOKUP($A826,'dump '!$A:$AF,3,FALSE)</f>
        <v>REST</v>
      </c>
      <c r="L826" s="9" t="str">
        <f>VLOOKUP($A826,'dump '!$A:$AF,31,FALSE)</f>
        <v>3-haak</v>
      </c>
      <c r="M826" s="9" t="str">
        <f>VLOOKUP($A826,'containers '!$A:$AA,12,FALSE)</f>
        <v>Ondergronds</v>
      </c>
      <c r="N826" s="9">
        <f>VLOOKUP($A826,'containers '!$A:$AA,14,FALSE)</f>
        <v>80</v>
      </c>
      <c r="O826" s="9">
        <f>VLOOKUP($A826,'containers '!$A:$AA,15,FALSE)</f>
        <v>100</v>
      </c>
      <c r="P826" s="9" t="str">
        <f>VLOOKUP($A826,'containers '!$A:$AA,16,FALSE)</f>
        <v>HMISOL2015</v>
      </c>
    </row>
    <row r="827" spans="1:16" x14ac:dyDescent="0.25">
      <c r="A827" s="9" t="s">
        <v>2274</v>
      </c>
      <c r="B827" s="9" t="str">
        <f>VLOOKUP(A827,'dump '!A:C,1,FALSE)</f>
        <v>RO059</v>
      </c>
      <c r="C827" s="9" t="str">
        <f>VLOOKUP(A827,'dump '!A:AF,2,FALSE)</f>
        <v>1382RX11301</v>
      </c>
      <c r="D827" s="9">
        <f>VLOOKUP($A827,'dump '!$A:$AF,17,FALSE)</f>
        <v>52.313965223778297</v>
      </c>
      <c r="E827" s="9">
        <f>VLOOKUP($A827,'dump '!$A:$AF,18,FALSE)</f>
        <v>5.0397130753891899</v>
      </c>
      <c r="F827" s="9" t="str">
        <f>VLOOKUP(A827,'dump '!$A:$AF,11,FALSE)</f>
        <v>Sportparklaan</v>
      </c>
      <c r="G827" s="9" t="str">
        <f>VLOOKUP($A827,'dump '!$A:$AF,12,FALSE)</f>
        <v>113</v>
      </c>
      <c r="H827" s="9" t="str">
        <f>VLOOKUP($A827,'dump '!$A:$AF,13,FALSE)</f>
        <v>1382RX</v>
      </c>
      <c r="I827" s="11" t="str">
        <f>VLOOKUP($A827,'dump '!$A:$AF,14,FALSE)</f>
        <v>Weesp</v>
      </c>
      <c r="J827" s="9">
        <f>VLOOKUP($A827,'dump '!$A:$AF,15,FALSE)</f>
        <v>5</v>
      </c>
      <c r="K827" s="9" t="str">
        <f>VLOOKUP($A827,'dump '!$A:$AF,3,FALSE)</f>
        <v>REST</v>
      </c>
      <c r="L827" s="9" t="str">
        <f>VLOOKUP($A827,'dump '!$A:$AF,31,FALSE)</f>
        <v>3-haak</v>
      </c>
      <c r="M827" s="9" t="str">
        <f>VLOOKUP($A827,'containers '!$A:$AA,12,FALSE)</f>
        <v>Ondergronds</v>
      </c>
      <c r="N827" s="9">
        <f>VLOOKUP($A827,'containers '!$A:$AA,14,FALSE)</f>
        <v>80</v>
      </c>
      <c r="O827" s="9">
        <f>VLOOKUP($A827,'containers '!$A:$AA,15,FALSE)</f>
        <v>100</v>
      </c>
      <c r="P827" s="9" t="str">
        <f>VLOOKUP($A827,'containers '!$A:$AA,16,FALSE)</f>
        <v>HMISOL2014</v>
      </c>
    </row>
    <row r="828" spans="1:16" x14ac:dyDescent="0.25">
      <c r="A828" s="9" t="s">
        <v>3158</v>
      </c>
      <c r="B828" s="9" t="str">
        <f>VLOOKUP(A828,'dump '!A:C,1,FALSE)</f>
        <v>RO060</v>
      </c>
      <c r="C828" s="9" t="str">
        <f>VLOOKUP(A828,'dump '!A:AF,2,FALSE)</f>
        <v>1382TE9601</v>
      </c>
      <c r="D828" s="9">
        <f>VLOOKUP($A828,'dump '!$A:$AF,17,FALSE)</f>
        <v>52.313753077809103</v>
      </c>
      <c r="E828" s="9">
        <f>VLOOKUP($A828,'dump '!$A:$AF,18,FALSE)</f>
        <v>5.0393360573845296</v>
      </c>
      <c r="F828" s="9" t="str">
        <f>VLOOKUP(A828,'dump '!$A:$AF,11,FALSE)</f>
        <v>Willem de Merodestraat</v>
      </c>
      <c r="G828" s="9" t="str">
        <f>VLOOKUP($A828,'dump '!$A:$AF,12,FALSE)</f>
        <v>96</v>
      </c>
      <c r="H828" s="9" t="str">
        <f>VLOOKUP($A828,'dump '!$A:$AF,13,FALSE)</f>
        <v>1382TE</v>
      </c>
      <c r="I828" s="11" t="str">
        <f>VLOOKUP($A828,'dump '!$A:$AF,14,FALSE)</f>
        <v>Weesp</v>
      </c>
      <c r="J828" s="9">
        <f>VLOOKUP($A828,'dump '!$A:$AF,15,FALSE)</f>
        <v>5</v>
      </c>
      <c r="K828" s="9" t="str">
        <f>VLOOKUP($A828,'dump '!$A:$AF,3,FALSE)</f>
        <v>REST</v>
      </c>
      <c r="L828" s="9" t="str">
        <f>VLOOKUP($A828,'dump '!$A:$AF,31,FALSE)</f>
        <v>3-haak</v>
      </c>
      <c r="M828" s="9" t="str">
        <f>VLOOKUP($A828,'containers '!$A:$AA,12,FALSE)</f>
        <v>Ondergronds</v>
      </c>
      <c r="N828" s="9">
        <f>VLOOKUP($A828,'containers '!$A:$AA,14,FALSE)</f>
        <v>80</v>
      </c>
      <c r="O828" s="9">
        <f>VLOOKUP($A828,'containers '!$A:$AA,15,FALSE)</f>
        <v>100</v>
      </c>
      <c r="P828" s="9" t="str">
        <f>VLOOKUP($A828,'containers '!$A:$AA,16,FALSE)</f>
        <v>HMISOL2015</v>
      </c>
    </row>
    <row r="829" spans="1:16" x14ac:dyDescent="0.25">
      <c r="A829" s="9" t="s">
        <v>2270</v>
      </c>
      <c r="B829" s="9" t="str">
        <f>VLOOKUP(A829,'dump '!A:C,1,FALSE)</f>
        <v>RO061</v>
      </c>
      <c r="C829" s="9" t="str">
        <f>VLOOKUP(A829,'dump '!A:AF,2,FALSE)</f>
        <v>1382RZ11701</v>
      </c>
      <c r="D829" s="9">
        <f>VLOOKUP($A829,'dump '!$A:$AF,17,FALSE)</f>
        <v>52.3140430078398</v>
      </c>
      <c r="E829" s="9">
        <f>VLOOKUP($A829,'dump '!$A:$AF,18,FALSE)</f>
        <v>5.0394202116923799</v>
      </c>
      <c r="F829" s="9" t="str">
        <f>VLOOKUP(A829,'dump '!$A:$AF,11,FALSE)</f>
        <v>Sportparklaan</v>
      </c>
      <c r="G829" s="9" t="str">
        <f>VLOOKUP($A829,'dump '!$A:$AF,12,FALSE)</f>
        <v>117</v>
      </c>
      <c r="H829" s="9" t="str">
        <f>VLOOKUP($A829,'dump '!$A:$AF,13,FALSE)</f>
        <v>1382RZ</v>
      </c>
      <c r="I829" s="11" t="str">
        <f>VLOOKUP($A829,'dump '!$A:$AF,14,FALSE)</f>
        <v>Weesp</v>
      </c>
      <c r="J829" s="9">
        <f>VLOOKUP($A829,'dump '!$A:$AF,15,FALSE)</f>
        <v>5</v>
      </c>
      <c r="K829" s="9" t="str">
        <f>VLOOKUP($A829,'dump '!$A:$AF,3,FALSE)</f>
        <v>REST</v>
      </c>
      <c r="L829" s="9" t="str">
        <f>VLOOKUP($A829,'dump '!$A:$AF,31,FALSE)</f>
        <v>3-haak</v>
      </c>
      <c r="M829" s="9" t="str">
        <f>VLOOKUP($A829,'containers '!$A:$AA,12,FALSE)</f>
        <v>Ondergronds</v>
      </c>
      <c r="N829" s="9">
        <f>VLOOKUP($A829,'containers '!$A:$AA,14,FALSE)</f>
        <v>80</v>
      </c>
      <c r="O829" s="9">
        <f>VLOOKUP($A829,'containers '!$A:$AA,15,FALSE)</f>
        <v>100</v>
      </c>
      <c r="P829" s="9" t="str">
        <f>VLOOKUP($A829,'containers '!$A:$AA,16,FALSE)</f>
        <v>HMISOL2015</v>
      </c>
    </row>
    <row r="830" spans="1:16" x14ac:dyDescent="0.25">
      <c r="A830" s="9" t="s">
        <v>2259</v>
      </c>
      <c r="B830" s="9" t="str">
        <f>VLOOKUP(A830,'dump '!A:C,1,FALSE)</f>
        <v>RO062</v>
      </c>
      <c r="C830" s="9" t="str">
        <f>VLOOKUP(A830,'dump '!A:AF,2,FALSE)</f>
        <v>1382SB21501</v>
      </c>
      <c r="D830" s="9">
        <f>VLOOKUP($A830,'dump '!$A:$AF,17,FALSE)</f>
        <v>52.314838198993598</v>
      </c>
      <c r="E830" s="9">
        <f>VLOOKUP($A830,'dump '!$A:$AF,18,FALSE)</f>
        <v>5.0379167497205</v>
      </c>
      <c r="F830" s="9" t="str">
        <f>VLOOKUP(A830,'dump '!$A:$AF,11,FALSE)</f>
        <v>Sportparklaan</v>
      </c>
      <c r="G830" s="9" t="str">
        <f>VLOOKUP($A830,'dump '!$A:$AF,12,FALSE)</f>
        <v>215</v>
      </c>
      <c r="H830" s="9" t="str">
        <f>VLOOKUP($A830,'dump '!$A:$AF,13,FALSE)</f>
        <v>1382SB</v>
      </c>
      <c r="I830" s="11" t="str">
        <f>VLOOKUP($A830,'dump '!$A:$AF,14,FALSE)</f>
        <v>Weesp</v>
      </c>
      <c r="J830" s="9">
        <f>VLOOKUP($A830,'dump '!$A:$AF,15,FALSE)</f>
        <v>5</v>
      </c>
      <c r="K830" s="9" t="str">
        <f>VLOOKUP($A830,'dump '!$A:$AF,3,FALSE)</f>
        <v>REST</v>
      </c>
      <c r="L830" s="9" t="str">
        <f>VLOOKUP($A830,'dump '!$A:$AF,31,FALSE)</f>
        <v>3-haak</v>
      </c>
      <c r="M830" s="9" t="str">
        <f>VLOOKUP($A830,'containers '!$A:$AA,12,FALSE)</f>
        <v>Ondergronds</v>
      </c>
      <c r="N830" s="9">
        <f>VLOOKUP($A830,'containers '!$A:$AA,14,FALSE)</f>
        <v>80</v>
      </c>
      <c r="O830" s="9">
        <f>VLOOKUP($A830,'containers '!$A:$AA,15,FALSE)</f>
        <v>100</v>
      </c>
      <c r="P830" s="9" t="str">
        <f>VLOOKUP($A830,'containers '!$A:$AA,16,FALSE)</f>
        <v>HMISOL2014</v>
      </c>
    </row>
    <row r="831" spans="1:16" x14ac:dyDescent="0.25">
      <c r="A831" s="9" t="s">
        <v>2526</v>
      </c>
      <c r="B831" s="9" t="str">
        <f>VLOOKUP(A831,'dump '!A:C,1,FALSE)</f>
        <v>RO063</v>
      </c>
      <c r="C831" s="9" t="str">
        <f>VLOOKUP(A831,'dump '!A:AF,2,FALSE)</f>
        <v>1382SN9501</v>
      </c>
      <c r="D831" s="9">
        <f>VLOOKUP($A831,'dump '!$A:$AF,17,FALSE)</f>
        <v>52.314706225928198</v>
      </c>
      <c r="E831" s="9">
        <f>VLOOKUP($A831,'dump '!$A:$AF,18,FALSE)</f>
        <v>5.0373777095275303</v>
      </c>
      <c r="F831" s="9" t="str">
        <f>VLOOKUP(A831,'dump '!$A:$AF,11,FALSE)</f>
        <v>Jan Prinsstraat</v>
      </c>
      <c r="G831" s="9" t="str">
        <f>VLOOKUP($A831,'dump '!$A:$AF,12,FALSE)</f>
        <v>95</v>
      </c>
      <c r="H831" s="9" t="str">
        <f>VLOOKUP($A831,'dump '!$A:$AF,13,FALSE)</f>
        <v>1382SN</v>
      </c>
      <c r="I831" s="11" t="str">
        <f>VLOOKUP($A831,'dump '!$A:$AF,14,FALSE)</f>
        <v>Weesp</v>
      </c>
      <c r="J831" s="9">
        <f>VLOOKUP($A831,'dump '!$A:$AF,15,FALSE)</f>
        <v>5</v>
      </c>
      <c r="K831" s="9" t="str">
        <f>VLOOKUP($A831,'dump '!$A:$AF,3,FALSE)</f>
        <v>REST</v>
      </c>
      <c r="L831" s="9" t="str">
        <f>VLOOKUP($A831,'dump '!$A:$AF,31,FALSE)</f>
        <v>3-haak</v>
      </c>
      <c r="M831" s="9" t="str">
        <f>VLOOKUP($A831,'containers '!$A:$AA,12,FALSE)</f>
        <v>Ondergronds</v>
      </c>
      <c r="N831" s="9">
        <f>VLOOKUP($A831,'containers '!$A:$AA,14,FALSE)</f>
        <v>80</v>
      </c>
      <c r="O831" s="9">
        <f>VLOOKUP($A831,'containers '!$A:$AA,15,FALSE)</f>
        <v>100</v>
      </c>
      <c r="P831" s="9" t="str">
        <f>VLOOKUP($A831,'containers '!$A:$AA,16,FALSE)</f>
        <v>HMISOL2016</v>
      </c>
    </row>
    <row r="832" spans="1:16" x14ac:dyDescent="0.25">
      <c r="A832" s="9" t="s">
        <v>2470</v>
      </c>
      <c r="B832" s="9" t="str">
        <f>VLOOKUP(A832,'dump '!A:C,1,FALSE)</f>
        <v>RO064</v>
      </c>
      <c r="C832" s="9" t="str">
        <f>VLOOKUP(A832,'dump '!A:AF,2,FALSE)</f>
        <v>1382SC21701</v>
      </c>
      <c r="D832" s="9">
        <f>VLOOKUP($A832,'dump '!$A:$AF,17,FALSE)</f>
        <v>52.314903452109803</v>
      </c>
      <c r="E832" s="9">
        <f>VLOOKUP($A832,'dump '!$A:$AF,18,FALSE)</f>
        <v>5.0377266481565703</v>
      </c>
      <c r="F832" s="9" t="str">
        <f>VLOOKUP(A832,'dump '!$A:$AF,11,FALSE)</f>
        <v>Sportparklaan</v>
      </c>
      <c r="G832" s="9" t="str">
        <f>VLOOKUP($A832,'dump '!$A:$AF,12,FALSE)</f>
        <v>217</v>
      </c>
      <c r="H832" s="9" t="str">
        <f>VLOOKUP($A832,'dump '!$A:$AF,13,FALSE)</f>
        <v>1382SC</v>
      </c>
      <c r="I832" s="11" t="str">
        <f>VLOOKUP($A832,'dump '!$A:$AF,14,FALSE)</f>
        <v>Weesp</v>
      </c>
      <c r="J832" s="9">
        <f>VLOOKUP($A832,'dump '!$A:$AF,15,FALSE)</f>
        <v>5</v>
      </c>
      <c r="K832" s="9" t="str">
        <f>VLOOKUP($A832,'dump '!$A:$AF,3,FALSE)</f>
        <v>REST</v>
      </c>
      <c r="L832" s="9" t="str">
        <f>VLOOKUP($A832,'dump '!$A:$AF,31,FALSE)</f>
        <v>3-haak</v>
      </c>
      <c r="M832" s="9" t="str">
        <f>VLOOKUP($A832,'containers '!$A:$AA,12,FALSE)</f>
        <v>Ondergronds</v>
      </c>
      <c r="N832" s="9">
        <f>VLOOKUP($A832,'containers '!$A:$AA,14,FALSE)</f>
        <v>80</v>
      </c>
      <c r="O832" s="9">
        <f>VLOOKUP($A832,'containers '!$A:$AA,15,FALSE)</f>
        <v>100</v>
      </c>
      <c r="P832" s="9" t="str">
        <f>VLOOKUP($A832,'containers '!$A:$AA,16,FALSE)</f>
        <v>HMISOL2015</v>
      </c>
    </row>
    <row r="833" spans="1:16" x14ac:dyDescent="0.25">
      <c r="A833" s="9" t="s">
        <v>2201</v>
      </c>
      <c r="B833" s="9" t="str">
        <f>VLOOKUP(A833,'dump '!A:C,1,FALSE)</f>
        <v>RO065</v>
      </c>
      <c r="C833" s="9" t="str">
        <f>VLOOKUP(A833,'dump '!A:AF,2,FALSE)</f>
        <v>1382SE30501</v>
      </c>
      <c r="D833" s="9">
        <f>VLOOKUP($A833,'dump '!$A:$AF,17,FALSE)</f>
        <v>52.315572244163903</v>
      </c>
      <c r="E833" s="9">
        <f>VLOOKUP($A833,'dump '!$A:$AF,18,FALSE)</f>
        <v>5.0363205838995402</v>
      </c>
      <c r="F833" s="9" t="str">
        <f>VLOOKUP(A833,'dump '!$A:$AF,11,FALSE)</f>
        <v>Sportparklaan</v>
      </c>
      <c r="G833" s="9" t="str">
        <f>VLOOKUP($A833,'dump '!$A:$AF,12,FALSE)</f>
        <v>305</v>
      </c>
      <c r="H833" s="9" t="str">
        <f>VLOOKUP($A833,'dump '!$A:$AF,13,FALSE)</f>
        <v>1382SE</v>
      </c>
      <c r="I833" s="11" t="str">
        <f>VLOOKUP($A833,'dump '!$A:$AF,14,FALSE)</f>
        <v>Weesp</v>
      </c>
      <c r="J833" s="9">
        <f>VLOOKUP($A833,'dump '!$A:$AF,15,FALSE)</f>
        <v>5</v>
      </c>
      <c r="K833" s="9" t="str">
        <f>VLOOKUP($A833,'dump '!$A:$AF,3,FALSE)</f>
        <v>REST</v>
      </c>
      <c r="L833" s="9" t="str">
        <f>VLOOKUP($A833,'dump '!$A:$AF,31,FALSE)</f>
        <v>3-haak</v>
      </c>
      <c r="M833" s="9" t="str">
        <f>VLOOKUP($A833,'containers '!$A:$AA,12,FALSE)</f>
        <v>Ondergronds</v>
      </c>
      <c r="N833" s="9">
        <f>VLOOKUP($A833,'containers '!$A:$AA,14,FALSE)</f>
        <v>80</v>
      </c>
      <c r="O833" s="9">
        <f>VLOOKUP($A833,'containers '!$A:$AA,15,FALSE)</f>
        <v>100</v>
      </c>
      <c r="P833" s="9" t="str">
        <f>VLOOKUP($A833,'containers '!$A:$AA,16,FALSE)</f>
        <v>HMISOL2015</v>
      </c>
    </row>
    <row r="834" spans="1:16" x14ac:dyDescent="0.25">
      <c r="A834" s="9" t="s">
        <v>2109</v>
      </c>
      <c r="B834" s="9" t="str">
        <f>VLOOKUP(A834,'dump '!A:C,1,FALSE)</f>
        <v>RO066</v>
      </c>
      <c r="C834" s="9" t="str">
        <f>VLOOKUP(A834,'dump '!A:AF,2,FALSE)</f>
        <v>1382DB401</v>
      </c>
      <c r="D834" s="9">
        <f>VLOOKUP($A834,'dump '!$A:$AF,17,FALSE)</f>
        <v>52.310633794453302</v>
      </c>
      <c r="E834" s="9">
        <f>VLOOKUP($A834,'dump '!$A:$AF,18,FALSE)</f>
        <v>5.0444020796614204</v>
      </c>
      <c r="F834" s="9" t="str">
        <f>VLOOKUP(A834,'dump '!$A:$AF,11,FALSE)</f>
        <v>Muiderhof</v>
      </c>
      <c r="G834" s="9" t="str">
        <f>VLOOKUP($A834,'dump '!$A:$AF,12,FALSE)</f>
        <v>4</v>
      </c>
      <c r="H834" s="9" t="str">
        <f>VLOOKUP($A834,'dump '!$A:$AF,13,FALSE)</f>
        <v>1382DB</v>
      </c>
      <c r="I834" s="11" t="str">
        <f>VLOOKUP($A834,'dump '!$A:$AF,14,FALSE)</f>
        <v>Weesp</v>
      </c>
      <c r="J834" s="9">
        <f>VLOOKUP($A834,'dump '!$A:$AF,15,FALSE)</f>
        <v>5</v>
      </c>
      <c r="K834" s="9" t="str">
        <f>VLOOKUP($A834,'dump '!$A:$AF,3,FALSE)</f>
        <v>REST</v>
      </c>
      <c r="L834" s="9" t="str">
        <f>VLOOKUP($A834,'dump '!$A:$AF,31,FALSE)</f>
        <v>3-haak</v>
      </c>
      <c r="M834" s="9" t="str">
        <f>VLOOKUP($A834,'containers '!$A:$AA,12,FALSE)</f>
        <v>Ondergronds</v>
      </c>
      <c r="N834" s="9">
        <f>VLOOKUP($A834,'containers '!$A:$AA,14,FALSE)</f>
        <v>80</v>
      </c>
      <c r="O834" s="9">
        <f>VLOOKUP($A834,'containers '!$A:$AA,15,FALSE)</f>
        <v>100</v>
      </c>
      <c r="P834" s="9" t="str">
        <f>VLOOKUP($A834,'containers '!$A:$AA,16,FALSE)</f>
        <v>BAMRUB2012</v>
      </c>
    </row>
    <row r="835" spans="1:16" x14ac:dyDescent="0.25">
      <c r="A835" s="9" t="s">
        <v>2227</v>
      </c>
      <c r="B835" s="9" t="str">
        <f>VLOOKUP(A835,'dump '!A:C,1,FALSE)</f>
        <v>RO067</v>
      </c>
      <c r="C835" s="9" t="str">
        <f>VLOOKUP(A835,'dump '!A:AF,2,FALSE)</f>
        <v>1382MN7001</v>
      </c>
      <c r="D835" s="9">
        <f>VLOOKUP($A835,'dump '!$A:$AF,17,FALSE)</f>
        <v>52.312830188360401</v>
      </c>
      <c r="E835" s="9">
        <f>VLOOKUP($A835,'dump '!$A:$AF,18,FALSE)</f>
        <v>5.0474653299944903</v>
      </c>
      <c r="F835" s="9" t="str">
        <f>VLOOKUP(A835,'dump '!$A:$AF,11,FALSE)</f>
        <v>Anna Horstinkstraat</v>
      </c>
      <c r="G835" s="9" t="str">
        <f>VLOOKUP($A835,'dump '!$A:$AF,12,FALSE)</f>
        <v>70</v>
      </c>
      <c r="H835" s="9" t="str">
        <f>VLOOKUP($A835,'dump '!$A:$AF,13,FALSE)</f>
        <v>1382MN</v>
      </c>
      <c r="I835" s="11" t="str">
        <f>VLOOKUP($A835,'dump '!$A:$AF,14,FALSE)</f>
        <v>Weesp</v>
      </c>
      <c r="J835" s="9">
        <f>VLOOKUP($A835,'dump '!$A:$AF,15,FALSE)</f>
        <v>5</v>
      </c>
      <c r="K835" s="9" t="str">
        <f>VLOOKUP($A835,'dump '!$A:$AF,3,FALSE)</f>
        <v>REST</v>
      </c>
      <c r="L835" s="9" t="str">
        <f>VLOOKUP($A835,'dump '!$A:$AF,31,FALSE)</f>
        <v>3-haak</v>
      </c>
      <c r="M835" s="9" t="str">
        <f>VLOOKUP($A835,'containers '!$A:$AA,12,FALSE)</f>
        <v>Ondergronds</v>
      </c>
      <c r="N835" s="9">
        <f>VLOOKUP($A835,'containers '!$A:$AA,14,FALSE)</f>
        <v>80</v>
      </c>
      <c r="O835" s="9">
        <f>VLOOKUP($A835,'containers '!$A:$AA,15,FALSE)</f>
        <v>100</v>
      </c>
      <c r="P835" s="9" t="str">
        <f>VLOOKUP($A835,'containers '!$A:$AA,16,FALSE)</f>
        <v>HMISOL2016</v>
      </c>
    </row>
    <row r="836" spans="1:16" x14ac:dyDescent="0.25">
      <c r="A836" s="9" t="s">
        <v>3546</v>
      </c>
      <c r="B836" s="9" t="str">
        <f>VLOOKUP(A836,'dump '!A:C,1,FALSE)</f>
        <v>RO068</v>
      </c>
      <c r="C836" s="9" t="str">
        <f>VLOOKUP(A836,'dump '!A:AF,2,FALSE)</f>
        <v>1382MN7002</v>
      </c>
      <c r="D836" s="9">
        <f>VLOOKUP($A836,'dump '!$A:$AF,17,FALSE)</f>
        <v>52.312723067637798</v>
      </c>
      <c r="E836" s="9">
        <f>VLOOKUP($A836,'dump '!$A:$AF,18,FALSE)</f>
        <v>5.0474280305253796</v>
      </c>
      <c r="F836" s="9" t="str">
        <f>VLOOKUP(A836,'dump '!$A:$AF,11,FALSE)</f>
        <v>Anna Horstinkstraat</v>
      </c>
      <c r="G836" s="9" t="str">
        <f>VLOOKUP($A836,'dump '!$A:$AF,12,FALSE)</f>
        <v>70</v>
      </c>
      <c r="H836" s="9" t="str">
        <f>VLOOKUP($A836,'dump '!$A:$AF,13,FALSE)</f>
        <v>1382MN</v>
      </c>
      <c r="I836" s="11" t="str">
        <f>VLOOKUP($A836,'dump '!$A:$AF,14,FALSE)</f>
        <v>Weesp</v>
      </c>
      <c r="J836" s="9">
        <f>VLOOKUP($A836,'dump '!$A:$AF,15,FALSE)</f>
        <v>5</v>
      </c>
      <c r="K836" s="9" t="str">
        <f>VLOOKUP($A836,'dump '!$A:$AF,3,FALSE)</f>
        <v>REST</v>
      </c>
      <c r="L836" s="9" t="str">
        <f>VLOOKUP($A836,'dump '!$A:$AF,31,FALSE)</f>
        <v>3-haak</v>
      </c>
      <c r="M836" s="9" t="str">
        <f>VLOOKUP($A836,'containers '!$A:$AA,12,FALSE)</f>
        <v>Ondergronds</v>
      </c>
      <c r="N836" s="9">
        <f>VLOOKUP($A836,'containers '!$A:$AA,14,FALSE)</f>
        <v>80</v>
      </c>
      <c r="O836" s="9">
        <f>VLOOKUP($A836,'containers '!$A:$AA,15,FALSE)</f>
        <v>100</v>
      </c>
      <c r="P836" s="9" t="str">
        <f>VLOOKUP($A836,'containers '!$A:$AA,16,FALSE)</f>
        <v>HMISOL2016</v>
      </c>
    </row>
    <row r="837" spans="1:16" x14ac:dyDescent="0.25">
      <c r="A837" s="9" t="s">
        <v>2144</v>
      </c>
      <c r="B837" s="9" t="str">
        <f>VLOOKUP(A837,'dump '!A:C,1,FALSE)</f>
        <v>RO069</v>
      </c>
      <c r="C837" s="9" t="str">
        <f>VLOOKUP(A837,'dump '!A:AF,2,FALSE)</f>
        <v>1382MN201</v>
      </c>
      <c r="D837" s="9">
        <f>VLOOKUP($A837,'dump '!$A:$AF,17,FALSE)</f>
        <v>52.312838109258799</v>
      </c>
      <c r="E837" s="9">
        <f>VLOOKUP($A837,'dump '!$A:$AF,18,FALSE)</f>
        <v>5.0464411452459599</v>
      </c>
      <c r="F837" s="9" t="str">
        <f>VLOOKUP(A837,'dump '!$A:$AF,11,FALSE)</f>
        <v>Anna Horstinkstraat</v>
      </c>
      <c r="G837" s="9" t="str">
        <f>VLOOKUP($A837,'dump '!$A:$AF,12,FALSE)</f>
        <v>2</v>
      </c>
      <c r="H837" s="9" t="str">
        <f>VLOOKUP($A837,'dump '!$A:$AF,13,FALSE)</f>
        <v>1382MN</v>
      </c>
      <c r="I837" s="11" t="str">
        <f>VLOOKUP($A837,'dump '!$A:$AF,14,FALSE)</f>
        <v>Weesp</v>
      </c>
      <c r="J837" s="9">
        <f>VLOOKUP($A837,'dump '!$A:$AF,15,FALSE)</f>
        <v>5</v>
      </c>
      <c r="K837" s="9" t="str">
        <f>VLOOKUP($A837,'dump '!$A:$AF,3,FALSE)</f>
        <v>REST</v>
      </c>
      <c r="L837" s="9" t="str">
        <f>VLOOKUP($A837,'dump '!$A:$AF,31,FALSE)</f>
        <v>3-haak</v>
      </c>
      <c r="M837" s="9" t="str">
        <f>VLOOKUP($A837,'containers '!$A:$AA,12,FALSE)</f>
        <v>Ondergronds</v>
      </c>
      <c r="N837" s="9">
        <f>VLOOKUP($A837,'containers '!$A:$AA,14,FALSE)</f>
        <v>80</v>
      </c>
      <c r="O837" s="9">
        <f>VLOOKUP($A837,'containers '!$A:$AA,15,FALSE)</f>
        <v>100</v>
      </c>
      <c r="P837" s="9" t="str">
        <f>VLOOKUP($A837,'containers '!$A:$AA,16,FALSE)</f>
        <v>HMISOL2016</v>
      </c>
    </row>
    <row r="838" spans="1:16" x14ac:dyDescent="0.25">
      <c r="A838" s="9" t="s">
        <v>2194</v>
      </c>
      <c r="B838" s="9" t="str">
        <f>VLOOKUP(A838,'dump '!A:C,1,FALSE)</f>
        <v>RO070</v>
      </c>
      <c r="C838" s="9" t="str">
        <f>VLOOKUP(A838,'dump '!A:AF,2,FALSE)</f>
        <v>1382MN202</v>
      </c>
      <c r="D838" s="9">
        <f>VLOOKUP($A838,'dump '!$A:$AF,17,FALSE)</f>
        <v>52.313016853344003</v>
      </c>
      <c r="E838" s="9">
        <f>VLOOKUP($A838,'dump '!$A:$AF,18,FALSE)</f>
        <v>5.0463175121741797</v>
      </c>
      <c r="F838" s="9" t="str">
        <f>VLOOKUP(A838,'dump '!$A:$AF,11,FALSE)</f>
        <v>Anna Horstinkstraat</v>
      </c>
      <c r="G838" s="9" t="str">
        <f>VLOOKUP($A838,'dump '!$A:$AF,12,FALSE)</f>
        <v>2</v>
      </c>
      <c r="H838" s="9" t="str">
        <f>VLOOKUP($A838,'dump '!$A:$AF,13,FALSE)</f>
        <v>1382MN</v>
      </c>
      <c r="I838" s="11" t="str">
        <f>VLOOKUP($A838,'dump '!$A:$AF,14,FALSE)</f>
        <v>Weesp</v>
      </c>
      <c r="J838" s="9">
        <f>VLOOKUP($A838,'dump '!$A:$AF,15,FALSE)</f>
        <v>5</v>
      </c>
      <c r="K838" s="9" t="str">
        <f>VLOOKUP($A838,'dump '!$A:$AF,3,FALSE)</f>
        <v>REST</v>
      </c>
      <c r="L838" s="9" t="str">
        <f>VLOOKUP($A838,'dump '!$A:$AF,31,FALSE)</f>
        <v>3-haak</v>
      </c>
      <c r="M838" s="9" t="str">
        <f>VLOOKUP($A838,'containers '!$A:$AA,12,FALSE)</f>
        <v>Ondergronds</v>
      </c>
      <c r="N838" s="9">
        <f>VLOOKUP($A838,'containers '!$A:$AA,14,FALSE)</f>
        <v>80</v>
      </c>
      <c r="O838" s="9">
        <f>VLOOKUP($A838,'containers '!$A:$AA,15,FALSE)</f>
        <v>100</v>
      </c>
      <c r="P838" s="9" t="str">
        <f>VLOOKUP($A838,'containers '!$A:$AA,16,FALSE)</f>
        <v>HMISOL2016</v>
      </c>
    </row>
    <row r="839" spans="1:16" x14ac:dyDescent="0.25">
      <c r="A839" s="9" t="s">
        <v>2154</v>
      </c>
      <c r="B839" s="9" t="str">
        <f>VLOOKUP(A839,'dump '!A:C,1,FALSE)</f>
        <v>RO071</v>
      </c>
      <c r="C839" s="9" t="str">
        <f>VLOOKUP(A839,'dump '!A:AF,2,FALSE)</f>
        <v>1382ML101</v>
      </c>
      <c r="D839" s="9">
        <f>VLOOKUP($A839,'dump '!$A:$AF,17,FALSE)</f>
        <v>52.313614147764</v>
      </c>
      <c r="E839" s="9">
        <f>VLOOKUP($A839,'dump '!$A:$AF,18,FALSE)</f>
        <v>5.0468407943891798</v>
      </c>
      <c r="F839" s="9" t="str">
        <f>VLOOKUP(A839,'dump '!$A:$AF,11,FALSE)</f>
        <v>Loes van Marlestraat</v>
      </c>
      <c r="G839" s="9" t="str">
        <f>VLOOKUP($A839,'dump '!$A:$AF,12,FALSE)</f>
        <v>1</v>
      </c>
      <c r="H839" s="9" t="str">
        <f>VLOOKUP($A839,'dump '!$A:$AF,13,FALSE)</f>
        <v>1382ML</v>
      </c>
      <c r="I839" s="11" t="str">
        <f>VLOOKUP($A839,'dump '!$A:$AF,14,FALSE)</f>
        <v>Weesp</v>
      </c>
      <c r="J839" s="9">
        <f>VLOOKUP($A839,'dump '!$A:$AF,15,FALSE)</f>
        <v>5</v>
      </c>
      <c r="K839" s="9" t="str">
        <f>VLOOKUP($A839,'dump '!$A:$AF,3,FALSE)</f>
        <v>REST</v>
      </c>
      <c r="L839" s="9" t="str">
        <f>VLOOKUP($A839,'dump '!$A:$AF,31,FALSE)</f>
        <v>3-haak</v>
      </c>
      <c r="M839" s="9" t="str">
        <f>VLOOKUP($A839,'containers '!$A:$AA,12,FALSE)</f>
        <v>Ondergronds</v>
      </c>
      <c r="N839" s="9">
        <f>VLOOKUP($A839,'containers '!$A:$AA,14,FALSE)</f>
        <v>80</v>
      </c>
      <c r="O839" s="9">
        <f>VLOOKUP($A839,'containers '!$A:$AA,15,FALSE)</f>
        <v>100</v>
      </c>
      <c r="P839" s="9" t="str">
        <f>VLOOKUP($A839,'containers '!$A:$AA,16,FALSE)</f>
        <v>HMISOL2015</v>
      </c>
    </row>
    <row r="840" spans="1:16" x14ac:dyDescent="0.25">
      <c r="A840" s="9" t="s">
        <v>2149</v>
      </c>
      <c r="B840" s="9" t="str">
        <f>VLOOKUP(A840,'dump '!A:C,1,FALSE)</f>
        <v>RO072</v>
      </c>
      <c r="C840" s="9" t="str">
        <f>VLOOKUP(A840,'dump '!A:AF,2,FALSE)</f>
        <v>1382ML102</v>
      </c>
      <c r="D840" s="9">
        <f>VLOOKUP($A840,'dump '!$A:$AF,17,FALSE)</f>
        <v>52.313642017592002</v>
      </c>
      <c r="E840" s="9">
        <f>VLOOKUP($A840,'dump '!$A:$AF,18,FALSE)</f>
        <v>5.0468397047417701</v>
      </c>
      <c r="F840" s="9" t="str">
        <f>VLOOKUP(A840,'dump '!$A:$AF,11,FALSE)</f>
        <v>Loes van Marlestraat</v>
      </c>
      <c r="G840" s="9" t="str">
        <f>VLOOKUP($A840,'dump '!$A:$AF,12,FALSE)</f>
        <v>1</v>
      </c>
      <c r="H840" s="9" t="str">
        <f>VLOOKUP($A840,'dump '!$A:$AF,13,FALSE)</f>
        <v>1382ML</v>
      </c>
      <c r="I840" s="11" t="str">
        <f>VLOOKUP($A840,'dump '!$A:$AF,14,FALSE)</f>
        <v>Weesp</v>
      </c>
      <c r="J840" s="9">
        <f>VLOOKUP($A840,'dump '!$A:$AF,15,FALSE)</f>
        <v>5</v>
      </c>
      <c r="K840" s="9" t="str">
        <f>VLOOKUP($A840,'dump '!$A:$AF,3,FALSE)</f>
        <v>REST</v>
      </c>
      <c r="L840" s="9" t="str">
        <f>VLOOKUP($A840,'dump '!$A:$AF,31,FALSE)</f>
        <v>3-haak</v>
      </c>
      <c r="M840" s="9" t="str">
        <f>VLOOKUP($A840,'containers '!$A:$AA,12,FALSE)</f>
        <v>Ondergronds</v>
      </c>
      <c r="N840" s="9">
        <f>VLOOKUP($A840,'containers '!$A:$AA,14,FALSE)</f>
        <v>80</v>
      </c>
      <c r="O840" s="9">
        <f>VLOOKUP($A840,'containers '!$A:$AA,15,FALSE)</f>
        <v>100</v>
      </c>
      <c r="P840" s="9" t="str">
        <f>VLOOKUP($A840,'containers '!$A:$AA,16,FALSE)</f>
        <v>HMISOL2016</v>
      </c>
    </row>
    <row r="841" spans="1:16" x14ac:dyDescent="0.25">
      <c r="A841" s="9" t="s">
        <v>2231</v>
      </c>
      <c r="B841" s="9" t="str">
        <f>VLOOKUP(A841,'dump '!A:C,1,FALSE)</f>
        <v>RO073</v>
      </c>
      <c r="C841" s="9" t="str">
        <f>VLOOKUP(A841,'dump '!A:AF,2,FALSE)</f>
        <v>1382ML5201</v>
      </c>
      <c r="D841" s="9">
        <f>VLOOKUP($A841,'dump '!$A:$AF,17,FALSE)</f>
        <v>52.314084414441403</v>
      </c>
      <c r="E841" s="9">
        <f>VLOOKUP($A841,'dump '!$A:$AF,18,FALSE)</f>
        <v>5.0469336658763204</v>
      </c>
      <c r="F841" s="9" t="str">
        <f>VLOOKUP(A841,'dump '!$A:$AF,11,FALSE)</f>
        <v>Loes van Marlestraat</v>
      </c>
      <c r="G841" s="9" t="str">
        <f>VLOOKUP($A841,'dump '!$A:$AF,12,FALSE)</f>
        <v>52</v>
      </c>
      <c r="H841" s="9" t="str">
        <f>VLOOKUP($A841,'dump '!$A:$AF,13,FALSE)</f>
        <v>1382ML</v>
      </c>
      <c r="I841" s="11" t="str">
        <f>VLOOKUP($A841,'dump '!$A:$AF,14,FALSE)</f>
        <v>Weesp</v>
      </c>
      <c r="J841" s="9">
        <f>VLOOKUP($A841,'dump '!$A:$AF,15,FALSE)</f>
        <v>5</v>
      </c>
      <c r="K841" s="9" t="str">
        <f>VLOOKUP($A841,'dump '!$A:$AF,3,FALSE)</f>
        <v>REST</v>
      </c>
      <c r="L841" s="9" t="str">
        <f>VLOOKUP($A841,'dump '!$A:$AF,31,FALSE)</f>
        <v>3-haak</v>
      </c>
      <c r="M841" s="9" t="str">
        <f>VLOOKUP($A841,'containers '!$A:$AA,12,FALSE)</f>
        <v>Ondergronds</v>
      </c>
      <c r="N841" s="9">
        <f>VLOOKUP($A841,'containers '!$A:$AA,14,FALSE)</f>
        <v>80</v>
      </c>
      <c r="O841" s="9">
        <f>VLOOKUP($A841,'containers '!$A:$AA,15,FALSE)</f>
        <v>100</v>
      </c>
      <c r="P841" s="9" t="str">
        <f>VLOOKUP($A841,'containers '!$A:$AA,16,FALSE)</f>
        <v>HMISOL2015</v>
      </c>
    </row>
    <row r="842" spans="1:16" x14ac:dyDescent="0.25">
      <c r="A842" s="9" t="s">
        <v>3350</v>
      </c>
      <c r="B842" s="9" t="str">
        <f>VLOOKUP(A842,'dump '!A:C,1,FALSE)</f>
        <v>RO074</v>
      </c>
      <c r="C842" s="9" t="str">
        <f>VLOOKUP(A842,'dump '!A:AF,2,FALSE)</f>
        <v>1398XW15901</v>
      </c>
      <c r="D842" s="9">
        <f>VLOOKUP($A842,'dump '!$A:$AF,17,FALSE)</f>
        <v>52.328273000000003</v>
      </c>
      <c r="E842" s="9">
        <f>VLOOKUP($A842,'dump '!$A:$AF,18,FALSE)</f>
        <v>5.0656220000000003</v>
      </c>
      <c r="F842" s="9" t="str">
        <f>VLOOKUP(A842,'dump '!$A:$AF,11,FALSE)</f>
        <v>Weesperstraat</v>
      </c>
      <c r="G842" s="9" t="str">
        <f>VLOOKUP($A842,'dump '!$A:$AF,12,FALSE)</f>
        <v>159</v>
      </c>
      <c r="H842" s="9" t="str">
        <f>VLOOKUP($A842,'dump '!$A:$AF,13,FALSE)</f>
        <v>1398XW</v>
      </c>
      <c r="I842" s="11" t="str">
        <f>VLOOKUP($A842,'dump '!$A:$AF,14,FALSE)</f>
        <v>Muiden</v>
      </c>
      <c r="J842" s="9">
        <f>VLOOKUP($A842,'dump '!$A:$AF,15,FALSE)</f>
        <v>5</v>
      </c>
      <c r="K842" s="9" t="str">
        <f>VLOOKUP($A842,'dump '!$A:$AF,3,FALSE)</f>
        <v>REST</v>
      </c>
      <c r="L842" s="9" t="str">
        <f>VLOOKUP($A842,'dump '!$A:$AF,31,FALSE)</f>
        <v>3-haak</v>
      </c>
      <c r="M842" s="9" t="str">
        <f>VLOOKUP($A842,'containers '!$A:$AA,12,FALSE)</f>
        <v>Ondergronds</v>
      </c>
      <c r="N842" s="9">
        <f>VLOOKUP($A842,'containers '!$A:$AA,14,FALSE)</f>
        <v>80</v>
      </c>
      <c r="O842" s="9">
        <f>VLOOKUP($A842,'containers '!$A:$AA,15,FALSE)</f>
        <v>100</v>
      </c>
      <c r="P842" s="9" t="str">
        <f>VLOOKUP($A842,'containers '!$A:$AA,16,FALSE)</f>
        <v>HMISOL2018</v>
      </c>
    </row>
    <row r="843" spans="1:16" x14ac:dyDescent="0.25">
      <c r="A843" s="9" t="s">
        <v>2102</v>
      </c>
      <c r="B843" s="9" t="str">
        <f>VLOOKUP(A843,'dump '!A:C,1,FALSE)</f>
        <v>RO075</v>
      </c>
      <c r="C843" s="9" t="str">
        <f>VLOOKUP(A843,'dump '!A:AF,2,FALSE)</f>
        <v>1398XA401</v>
      </c>
      <c r="D843" s="9">
        <f>VLOOKUP($A843,'dump '!$A:$AF,17,FALSE)</f>
        <v>52.329938951928497</v>
      </c>
      <c r="E843" s="9">
        <f>VLOOKUP($A843,'dump '!$A:$AF,18,FALSE)</f>
        <v>5.0708392728167304</v>
      </c>
      <c r="F843" s="9" t="str">
        <f>VLOOKUP(A843,'dump '!$A:$AF,11,FALSE)</f>
        <v>Broshuizen</v>
      </c>
      <c r="G843" s="9" t="str">
        <f>VLOOKUP($A843,'dump '!$A:$AF,12,FALSE)</f>
        <v>4</v>
      </c>
      <c r="H843" s="9" t="str">
        <f>VLOOKUP($A843,'dump '!$A:$AF,13,FALSE)</f>
        <v>1398XA</v>
      </c>
      <c r="I843" s="11" t="str">
        <f>VLOOKUP($A843,'dump '!$A:$AF,14,FALSE)</f>
        <v>Muiden</v>
      </c>
      <c r="J843" s="9">
        <f>VLOOKUP($A843,'dump '!$A:$AF,15,FALSE)</f>
        <v>5</v>
      </c>
      <c r="K843" s="9" t="str">
        <f>VLOOKUP($A843,'dump '!$A:$AF,3,FALSE)</f>
        <v>REST</v>
      </c>
      <c r="L843" s="9" t="str">
        <f>VLOOKUP($A843,'dump '!$A:$AF,31,FALSE)</f>
        <v>3-haak</v>
      </c>
      <c r="M843" s="9" t="str">
        <f>VLOOKUP($A843,'containers '!$A:$AA,12,FALSE)</f>
        <v>Ondergronds</v>
      </c>
      <c r="N843" s="9">
        <f>VLOOKUP($A843,'containers '!$A:$AA,14,FALSE)</f>
        <v>80</v>
      </c>
      <c r="O843" s="9">
        <f>VLOOKUP($A843,'containers '!$A:$AA,15,FALSE)</f>
        <v>100</v>
      </c>
      <c r="P843" s="9" t="str">
        <f>VLOOKUP($A843,'containers '!$A:$AA,16,FALSE)</f>
        <v>BAMRUB2017</v>
      </c>
    </row>
    <row r="844" spans="1:16" x14ac:dyDescent="0.25">
      <c r="A844" s="9" t="s">
        <v>3511</v>
      </c>
      <c r="B844" s="9" t="str">
        <f>VLOOKUP(A844,'dump '!A:C,1,FALSE)</f>
        <v>RO076</v>
      </c>
      <c r="C844" s="9" t="str">
        <f>VLOOKUP(A844,'dump '!A:AF,2,FALSE)</f>
        <v>1398VA501</v>
      </c>
      <c r="D844" s="9">
        <f>VLOOKUP($A844,'dump '!$A:$AF,17,FALSE)</f>
        <v>52.329153651420299</v>
      </c>
      <c r="E844" s="9">
        <f>VLOOKUP($A844,'dump '!$A:$AF,18,FALSE)</f>
        <v>5.0709758978384301</v>
      </c>
      <c r="F844" s="9" t="str">
        <f>VLOOKUP(A844,'dump '!$A:$AF,11,FALSE)</f>
        <v>Ravelijnspad</v>
      </c>
      <c r="G844" s="9" t="str">
        <f>VLOOKUP($A844,'dump '!$A:$AF,12,FALSE)</f>
        <v>5</v>
      </c>
      <c r="H844" s="9" t="str">
        <f>VLOOKUP($A844,'dump '!$A:$AF,13,FALSE)</f>
        <v>1398VA</v>
      </c>
      <c r="I844" s="11" t="str">
        <f>VLOOKUP($A844,'dump '!$A:$AF,14,FALSE)</f>
        <v>Muiden</v>
      </c>
      <c r="J844" s="9">
        <f>VLOOKUP($A844,'dump '!$A:$AF,15,FALSE)</f>
        <v>5</v>
      </c>
      <c r="K844" s="9" t="str">
        <f>VLOOKUP($A844,'dump '!$A:$AF,3,FALSE)</f>
        <v>REST</v>
      </c>
      <c r="L844" s="9" t="str">
        <f>VLOOKUP($A844,'dump '!$A:$AF,31,FALSE)</f>
        <v>3-haak</v>
      </c>
      <c r="M844" s="9" t="str">
        <f>VLOOKUP($A844,'containers '!$A:$AA,12,FALSE)</f>
        <v>Ondergronds</v>
      </c>
      <c r="N844" s="9">
        <f>VLOOKUP($A844,'containers '!$A:$AA,14,FALSE)</f>
        <v>80</v>
      </c>
      <c r="O844" s="9">
        <f>VLOOKUP($A844,'containers '!$A:$AA,15,FALSE)</f>
        <v>100</v>
      </c>
      <c r="P844" s="9" t="str">
        <f>VLOOKUP($A844,'containers '!$A:$AA,16,FALSE)</f>
        <v>BAMRUB2016</v>
      </c>
    </row>
    <row r="845" spans="1:16" x14ac:dyDescent="0.25">
      <c r="A845" s="9" t="s">
        <v>3948</v>
      </c>
      <c r="B845" s="9" t="str">
        <f>VLOOKUP(A845,'dump '!A:C,1,FALSE)</f>
        <v>RO085</v>
      </c>
      <c r="C845" s="9" t="str">
        <f>VLOOKUP(A845,'dump '!A:AF,2,FALSE)</f>
        <v>1411CN3801</v>
      </c>
      <c r="D845" s="9">
        <f>VLOOKUP($A845,'dump '!$A:$AF,17,FALSE)</f>
        <v>52.291185013067199</v>
      </c>
      <c r="E845" s="9">
        <f>VLOOKUP($A845,'dump '!$A:$AF,18,FALSE)</f>
        <v>5.1533038727987099</v>
      </c>
      <c r="F845" s="9" t="str">
        <f>VLOOKUP(A845,'dump '!$A:$AF,11,FALSE)</f>
        <v>Prinses Marijkehof</v>
      </c>
      <c r="G845" s="9" t="str">
        <f>VLOOKUP($A845,'dump '!$A:$AF,12,FALSE)</f>
        <v>38</v>
      </c>
      <c r="H845" s="9" t="str">
        <f>VLOOKUP($A845,'dump '!$A:$AF,13,FALSE)</f>
        <v>1411CN</v>
      </c>
      <c r="I845" s="11" t="str">
        <f>VLOOKUP($A845,'dump '!$A:$AF,14,FALSE)</f>
        <v>Naarden</v>
      </c>
      <c r="J845" s="9">
        <f>VLOOKUP($A845,'dump '!$A:$AF,15,FALSE)</f>
        <v>5</v>
      </c>
      <c r="K845" s="9" t="str">
        <f>VLOOKUP($A845,'dump '!$A:$AF,3,FALSE)</f>
        <v>REST</v>
      </c>
      <c r="L845" s="9" t="str">
        <f>VLOOKUP($A845,'dump '!$A:$AF,31,FALSE)</f>
        <v>3-haak</v>
      </c>
      <c r="M845" s="9" t="str">
        <f>VLOOKUP($A845,'containers '!$A:$AA,12,FALSE)</f>
        <v>Ondergronds</v>
      </c>
      <c r="N845" s="9">
        <f>VLOOKUP($A845,'containers '!$A:$AA,14,FALSE)</f>
        <v>80</v>
      </c>
      <c r="O845" s="9">
        <f>VLOOKUP($A845,'containers '!$A:$AA,15,FALSE)</f>
        <v>100</v>
      </c>
      <c r="P845" s="9" t="str">
        <f>VLOOKUP($A845,'containers '!$A:$AA,16,FALSE)</f>
        <v>BAMRUB2010</v>
      </c>
    </row>
    <row r="846" spans="1:16" x14ac:dyDescent="0.25">
      <c r="A846" s="9" t="s">
        <v>3504</v>
      </c>
      <c r="B846" s="9" t="str">
        <f>VLOOKUP(A846,'dump '!A:C,1,FALSE)</f>
        <v>RO086</v>
      </c>
      <c r="C846" s="9" t="str">
        <f>VLOOKUP(A846,'dump '!A:AF,2,FALSE)</f>
        <v>1411CN3802</v>
      </c>
      <c r="D846" s="9">
        <f>VLOOKUP($A846,'dump '!$A:$AF,17,FALSE)</f>
        <v>52.291236310314702</v>
      </c>
      <c r="E846" s="9">
        <f>VLOOKUP($A846,'dump '!$A:$AF,18,FALSE)</f>
        <v>5.1532985921997101</v>
      </c>
      <c r="F846" s="9" t="str">
        <f>VLOOKUP(A846,'dump '!$A:$AF,11,FALSE)</f>
        <v>Prinses Marijkehof</v>
      </c>
      <c r="G846" s="9" t="str">
        <f>VLOOKUP($A846,'dump '!$A:$AF,12,FALSE)</f>
        <v>38</v>
      </c>
      <c r="H846" s="9" t="str">
        <f>VLOOKUP($A846,'dump '!$A:$AF,13,FALSE)</f>
        <v>1411CN</v>
      </c>
      <c r="I846" s="11" t="str">
        <f>VLOOKUP($A846,'dump '!$A:$AF,14,FALSE)</f>
        <v>Naarden</v>
      </c>
      <c r="J846" s="9">
        <f>VLOOKUP($A846,'dump '!$A:$AF,15,FALSE)</f>
        <v>5</v>
      </c>
      <c r="K846" s="9" t="str">
        <f>VLOOKUP($A846,'dump '!$A:$AF,3,FALSE)</f>
        <v>REST</v>
      </c>
      <c r="L846" s="9" t="str">
        <f>VLOOKUP($A846,'dump '!$A:$AF,31,FALSE)</f>
        <v>3-haak</v>
      </c>
      <c r="M846" s="9" t="str">
        <f>VLOOKUP($A846,'containers '!$A:$AA,12,FALSE)</f>
        <v>Ondergronds</v>
      </c>
      <c r="N846" s="9">
        <f>VLOOKUP($A846,'containers '!$A:$AA,14,FALSE)</f>
        <v>80</v>
      </c>
      <c r="O846" s="9">
        <f>VLOOKUP($A846,'containers '!$A:$AA,15,FALSE)</f>
        <v>100</v>
      </c>
      <c r="P846" s="9" t="str">
        <f>VLOOKUP($A846,'containers '!$A:$AA,16,FALSE)</f>
        <v>BAMRUB2010</v>
      </c>
    </row>
    <row r="847" spans="1:16" x14ac:dyDescent="0.25">
      <c r="A847" s="9" t="s">
        <v>3560</v>
      </c>
      <c r="B847" s="9" t="str">
        <f>VLOOKUP(A847,'dump '!A:C,1,FALSE)</f>
        <v>RO087</v>
      </c>
      <c r="C847" s="9" t="str">
        <f>VLOOKUP(A847,'dump '!A:AF,2,FALSE)</f>
        <v>1411EL301</v>
      </c>
      <c r="D847" s="9">
        <f>VLOOKUP($A847,'dump '!$A:$AF,17,FALSE)</f>
        <v>52.290416685913002</v>
      </c>
      <c r="E847" s="9">
        <f>VLOOKUP($A847,'dump '!$A:$AF,18,FALSE)</f>
        <v>5.1544317416894803</v>
      </c>
      <c r="F847" s="9" t="str">
        <f>VLOOKUP(A847,'dump '!$A:$AF,11,FALSE)</f>
        <v>Koningin Wilhelminalaan</v>
      </c>
      <c r="G847" s="9" t="str">
        <f>VLOOKUP($A847,'dump '!$A:$AF,12,FALSE)</f>
        <v>3F 8</v>
      </c>
      <c r="H847" s="9" t="str">
        <f>VLOOKUP($A847,'dump '!$A:$AF,13,FALSE)</f>
        <v>1411EL</v>
      </c>
      <c r="I847" s="11" t="str">
        <f>VLOOKUP($A847,'dump '!$A:$AF,14,FALSE)</f>
        <v>Naarden</v>
      </c>
      <c r="J847" s="9">
        <f>VLOOKUP($A847,'dump '!$A:$AF,15,FALSE)</f>
        <v>5</v>
      </c>
      <c r="K847" s="9" t="str">
        <f>VLOOKUP($A847,'dump '!$A:$AF,3,FALSE)</f>
        <v>REST</v>
      </c>
      <c r="L847" s="9" t="str">
        <f>VLOOKUP($A847,'dump '!$A:$AF,31,FALSE)</f>
        <v>3-haak</v>
      </c>
      <c r="M847" s="9" t="str">
        <f>VLOOKUP($A847,'containers '!$A:$AA,12,FALSE)</f>
        <v>Ondergronds</v>
      </c>
      <c r="N847" s="9">
        <f>VLOOKUP($A847,'containers '!$A:$AA,14,FALSE)</f>
        <v>80</v>
      </c>
      <c r="O847" s="9">
        <f>VLOOKUP($A847,'containers '!$A:$AA,15,FALSE)</f>
        <v>100</v>
      </c>
      <c r="P847" s="9" t="str">
        <f>VLOOKUP($A847,'containers '!$A:$AA,16,FALSE)</f>
        <v>BAMRUB2010</v>
      </c>
    </row>
    <row r="848" spans="1:16" x14ac:dyDescent="0.25">
      <c r="A848" s="9" t="s">
        <v>3134</v>
      </c>
      <c r="B848" s="9" t="str">
        <f>VLOOKUP(A848,'dump '!A:C,1,FALSE)</f>
        <v>RO095</v>
      </c>
      <c r="C848" s="9" t="str">
        <f>VLOOKUP(A848,'dump '!A:AF,2,FALSE)</f>
        <v>1412GV701</v>
      </c>
      <c r="D848" s="9">
        <f>VLOOKUP($A848,'dump '!$A:$AF,17,FALSE)</f>
        <v>52.285592999999999</v>
      </c>
      <c r="E848" s="9">
        <f>VLOOKUP($A848,'dump '!$A:$AF,18,FALSE)</f>
        <v>5.160914</v>
      </c>
      <c r="F848" s="9" t="str">
        <f>VLOOKUP(A848,'dump '!$A:$AF,11,FALSE)</f>
        <v>Lambertus Hortensiuslaan</v>
      </c>
      <c r="G848" s="9" t="str">
        <f>VLOOKUP($A848,'dump '!$A:$AF,12,FALSE)</f>
        <v>7</v>
      </c>
      <c r="H848" s="9" t="str">
        <f>VLOOKUP($A848,'dump '!$A:$AF,13,FALSE)</f>
        <v>1412GV</v>
      </c>
      <c r="I848" s="11" t="str">
        <f>VLOOKUP($A848,'dump '!$A:$AF,14,FALSE)</f>
        <v>Naarden</v>
      </c>
      <c r="J848" s="9">
        <f>VLOOKUP($A848,'dump '!$A:$AF,15,FALSE)</f>
        <v>5</v>
      </c>
      <c r="K848" s="9" t="str">
        <f>VLOOKUP($A848,'dump '!$A:$AF,3,FALSE)</f>
        <v>REST</v>
      </c>
      <c r="L848" s="9" t="str">
        <f>VLOOKUP($A848,'dump '!$A:$AF,31,FALSE)</f>
        <v>3-haak</v>
      </c>
      <c r="M848" s="9" t="str">
        <f>VLOOKUP($A848,'containers '!$A:$AA,12,FALSE)</f>
        <v>Ondergronds</v>
      </c>
      <c r="N848" s="9">
        <f>VLOOKUP($A848,'containers '!$A:$AA,14,FALSE)</f>
        <v>80</v>
      </c>
      <c r="O848" s="9">
        <f>VLOOKUP($A848,'containers '!$A:$AA,15,FALSE)</f>
        <v>100</v>
      </c>
      <c r="P848" s="9" t="str">
        <f>VLOOKUP($A848,'containers '!$A:$AA,16,FALSE)</f>
        <v>BAMRUB2014</v>
      </c>
    </row>
    <row r="849" spans="1:16" x14ac:dyDescent="0.25">
      <c r="A849" s="9" t="s">
        <v>3119</v>
      </c>
      <c r="B849" s="9" t="str">
        <f>VLOOKUP(A849,'dump '!A:C,1,FALSE)</f>
        <v>RO096</v>
      </c>
      <c r="C849" s="9" t="str">
        <f>VLOOKUP(A849,'dump '!A:AF,2,FALSE)</f>
        <v>1411GG101</v>
      </c>
      <c r="D849" s="9">
        <f>VLOOKUP($A849,'dump '!$A:$AF,17,FALSE)</f>
        <v>52.288142999999998</v>
      </c>
      <c r="E849" s="9">
        <f>VLOOKUP($A849,'dump '!$A:$AF,18,FALSE)</f>
        <v>5.1719970000000002</v>
      </c>
      <c r="F849" s="9" t="str">
        <f>VLOOKUP(A849,'dump '!$A:$AF,11,FALSE)</f>
        <v>Godelindeweg</v>
      </c>
      <c r="G849" s="9" t="str">
        <f>VLOOKUP($A849,'dump '!$A:$AF,12,FALSE)</f>
        <v>1A 1</v>
      </c>
      <c r="H849" s="9" t="str">
        <f>VLOOKUP($A849,'dump '!$A:$AF,13,FALSE)</f>
        <v>1411GG</v>
      </c>
      <c r="I849" s="11" t="str">
        <f>VLOOKUP($A849,'dump '!$A:$AF,14,FALSE)</f>
        <v>Naarden</v>
      </c>
      <c r="J849" s="9">
        <f>VLOOKUP($A849,'dump '!$A:$AF,15,FALSE)</f>
        <v>5</v>
      </c>
      <c r="K849" s="9" t="str">
        <f>VLOOKUP($A849,'dump '!$A:$AF,3,FALSE)</f>
        <v>REST</v>
      </c>
      <c r="L849" s="9" t="str">
        <f>VLOOKUP($A849,'dump '!$A:$AF,31,FALSE)</f>
        <v>3-haak</v>
      </c>
      <c r="M849" s="9" t="str">
        <f>VLOOKUP($A849,'containers '!$A:$AA,12,FALSE)</f>
        <v>Ondergronds</v>
      </c>
      <c r="N849" s="9">
        <f>VLOOKUP($A849,'containers '!$A:$AA,14,FALSE)</f>
        <v>80</v>
      </c>
      <c r="O849" s="9">
        <f>VLOOKUP($A849,'containers '!$A:$AA,15,FALSE)</f>
        <v>100</v>
      </c>
      <c r="P849" s="9" t="str">
        <f>VLOOKUP($A849,'containers '!$A:$AA,16,FALSE)</f>
        <v>BAMRUB2010</v>
      </c>
    </row>
    <row r="850" spans="1:16" x14ac:dyDescent="0.25">
      <c r="A850" s="9" t="s">
        <v>3528</v>
      </c>
      <c r="B850" s="9" t="str">
        <f>VLOOKUP(A850,'dump '!A:C,1,FALSE)</f>
        <v>RO098</v>
      </c>
      <c r="C850" s="9" t="str">
        <f>VLOOKUP(A850,'dump '!A:AF,2,FALSE)</f>
        <v>1411MC103</v>
      </c>
      <c r="D850" s="9">
        <f>VLOOKUP($A850,'dump '!$A:$AF,17,FALSE)</f>
        <v>52.289676</v>
      </c>
      <c r="E850" s="9">
        <f>VLOOKUP($A850,'dump '!$A:$AF,18,FALSE)</f>
        <v>5.1699031</v>
      </c>
      <c r="F850" s="9" t="str">
        <f>VLOOKUP(A850,'dump '!$A:$AF,11,FALSE)</f>
        <v>Diaconessenlaan</v>
      </c>
      <c r="G850" s="9" t="str">
        <f>VLOOKUP($A850,'dump '!$A:$AF,12,FALSE)</f>
        <v>1</v>
      </c>
      <c r="H850" s="9" t="str">
        <f>VLOOKUP($A850,'dump '!$A:$AF,13,FALSE)</f>
        <v>1411MC</v>
      </c>
      <c r="I850" s="11" t="str">
        <f>VLOOKUP($A850,'dump '!$A:$AF,14,FALSE)</f>
        <v>Naarden</v>
      </c>
      <c r="J850" s="9">
        <f>VLOOKUP($A850,'dump '!$A:$AF,15,FALSE)</f>
        <v>5</v>
      </c>
      <c r="K850" s="9" t="str">
        <f>VLOOKUP($A850,'dump '!$A:$AF,3,FALSE)</f>
        <v>REST</v>
      </c>
      <c r="L850" s="9" t="str">
        <f>VLOOKUP($A850,'dump '!$A:$AF,31,FALSE)</f>
        <v>3-haak</v>
      </c>
      <c r="M850" s="9" t="str">
        <f>VLOOKUP($A850,'containers '!$A:$AA,12,FALSE)</f>
        <v>Ondergronds</v>
      </c>
      <c r="N850" s="9">
        <f>VLOOKUP($A850,'containers '!$A:$AA,14,FALSE)</f>
        <v>80</v>
      </c>
      <c r="O850" s="9">
        <f>VLOOKUP($A850,'containers '!$A:$AA,15,FALSE)</f>
        <v>100</v>
      </c>
      <c r="P850" s="9" t="str">
        <f>VLOOKUP($A850,'containers '!$A:$AA,16,FALSE)</f>
        <v>BAMRUB2008</v>
      </c>
    </row>
    <row r="851" spans="1:16" x14ac:dyDescent="0.25">
      <c r="A851" s="9" t="s">
        <v>4172</v>
      </c>
      <c r="B851" s="9" t="str">
        <f>VLOOKUP(A851,'dump '!A:C,1,FALSE)</f>
        <v>RO1000</v>
      </c>
      <c r="C851" s="9" t="str">
        <f>VLOOKUP(A851,'dump '!A:AF,2,FALSE)</f>
        <v>1405AL101</v>
      </c>
      <c r="D851" s="9">
        <f>VLOOKUP($A851,'dump '!$A:$AF,17,FALSE)</f>
        <v>52.278829899999998</v>
      </c>
      <c r="E851" s="9">
        <f>VLOOKUP($A851,'dump '!$A:$AF,18,FALSE)</f>
        <v>5.1569485999999998</v>
      </c>
      <c r="F851" s="9" t="str">
        <f>VLOOKUP(A851,'dump '!$A:$AF,11,FALSE)</f>
        <v>Slochterenlaan</v>
      </c>
      <c r="G851" s="9" t="str">
        <f>VLOOKUP($A851,'dump '!$A:$AF,12,FALSE)</f>
        <v>1</v>
      </c>
      <c r="H851" s="9" t="str">
        <f>VLOOKUP($A851,'dump '!$A:$AF,13,FALSE)</f>
        <v>1405AL</v>
      </c>
      <c r="I851" s="11" t="str">
        <f>VLOOKUP($A851,'dump '!$A:$AF,14,FALSE)</f>
        <v>Bussum</v>
      </c>
      <c r="J851" s="9">
        <f>VLOOKUP($A851,'dump '!$A:$AF,15,FALSE)</f>
        <v>3</v>
      </c>
      <c r="K851" s="9" t="str">
        <f>VLOOKUP($A851,'dump '!$A:$AF,3,FALSE)</f>
        <v>REST</v>
      </c>
      <c r="L851" s="9" t="str">
        <f>VLOOKUP($A851,'dump '!$A:$AF,31,FALSE)</f>
        <v>3-haak</v>
      </c>
      <c r="M851" s="9" t="str">
        <f>VLOOKUP($A851,'containers '!$A:$AA,12,FALSE)</f>
        <v>Ondergronds</v>
      </c>
      <c r="N851" s="9">
        <f>VLOOKUP($A851,'containers '!$A:$AA,14,FALSE)</f>
        <v>80</v>
      </c>
      <c r="O851" s="9">
        <f>VLOOKUP($A851,'containers '!$A:$AA,15,FALSE)</f>
        <v>100</v>
      </c>
      <c r="P851" s="9" t="str">
        <f>VLOOKUP($A851,'containers '!$A:$AA,16,FALSE)</f>
        <v>HMISOL2022</v>
      </c>
    </row>
    <row r="852" spans="1:16" x14ac:dyDescent="0.25">
      <c r="A852" s="9" t="s">
        <v>4696</v>
      </c>
      <c r="B852" s="9" t="str">
        <f>VLOOKUP(A852,'dump '!A:C,1,FALSE)</f>
        <v>RO1001</v>
      </c>
      <c r="C852" s="9" t="str">
        <f>VLOOKUP(A852,'dump '!A:AF,2,FALSE)</f>
        <v>1404HV3301</v>
      </c>
      <c r="D852" s="9">
        <f>VLOOKUP($A852,'dump '!$A:$AF,17,FALSE)</f>
        <v>52.273705999999997</v>
      </c>
      <c r="E852" s="9">
        <f>VLOOKUP($A852,'dump '!$A:$AF,18,FALSE)</f>
        <v>5.1651670000000003</v>
      </c>
      <c r="F852" s="9" t="str">
        <f>VLOOKUP(A852,'dump '!$A:$AF,11,FALSE)</f>
        <v>Kapelstraat</v>
      </c>
      <c r="G852" s="9" t="str">
        <f>VLOOKUP($A852,'dump '!$A:$AF,12,FALSE)</f>
        <v>33</v>
      </c>
      <c r="H852" s="9" t="str">
        <f>VLOOKUP($A852,'dump '!$A:$AF,13,FALSE)</f>
        <v>1404HV</v>
      </c>
      <c r="I852" s="11" t="str">
        <f>VLOOKUP($A852,'dump '!$A:$AF,14,FALSE)</f>
        <v>Bussum</v>
      </c>
      <c r="J852" s="9">
        <f>VLOOKUP($A852,'dump '!$A:$AF,15,FALSE)</f>
        <v>6</v>
      </c>
      <c r="K852" s="9" t="str">
        <f>VLOOKUP($A852,'dump '!$A:$AF,3,FALSE)</f>
        <v>REST</v>
      </c>
      <c r="L852" s="9" t="str">
        <f>VLOOKUP($A852,'dump '!$A:$AF,31,FALSE)</f>
        <v>3-haak</v>
      </c>
      <c r="M852" s="9" t="str">
        <f>VLOOKUP($A852,'containers '!$A:$AA,12,FALSE)</f>
        <v>Ondergronds</v>
      </c>
      <c r="N852" s="9">
        <f>VLOOKUP($A852,'containers '!$A:$AA,14,FALSE)</f>
        <v>80</v>
      </c>
      <c r="O852" s="9">
        <f>VLOOKUP($A852,'containers '!$A:$AA,15,FALSE)</f>
        <v>100</v>
      </c>
      <c r="P852" s="9" t="str">
        <f>VLOOKUP($A852,'containers '!$A:$AA,16,FALSE)</f>
        <v>HMISOL2022</v>
      </c>
    </row>
    <row r="853" spans="1:16" x14ac:dyDescent="0.25">
      <c r="A853" s="9" t="s">
        <v>3745</v>
      </c>
      <c r="B853" s="9" t="str">
        <f>VLOOKUP(A853,'dump '!A:C,1,FALSE)</f>
        <v>RO1002</v>
      </c>
      <c r="C853" s="9" t="str">
        <f>VLOOKUP(A853,'dump '!A:AF,2,FALSE)</f>
        <v>1402KG13301</v>
      </c>
      <c r="D853" s="9">
        <f>VLOOKUP($A853,'dump '!$A:$AF,17,FALSE)</f>
        <v>52.267615890000002</v>
      </c>
      <c r="E853" s="9">
        <f>VLOOKUP($A853,'dump '!$A:$AF,18,FALSE)</f>
        <v>5.1635377299999998</v>
      </c>
      <c r="F853" s="9" t="str">
        <f>VLOOKUP(A853,'dump '!$A:$AF,11,FALSE)</f>
        <v>De Sparren</v>
      </c>
      <c r="G853" s="9" t="str">
        <f>VLOOKUP($A853,'dump '!$A:$AF,12,FALSE)</f>
        <v>133</v>
      </c>
      <c r="H853" s="9" t="str">
        <f>VLOOKUP($A853,'dump '!$A:$AF,13,FALSE)</f>
        <v>1402KG</v>
      </c>
      <c r="I853" s="11" t="str">
        <f>VLOOKUP($A853,'dump '!$A:$AF,14,FALSE)</f>
        <v>Bussum</v>
      </c>
      <c r="J853" s="9">
        <f>VLOOKUP($A853,'dump '!$A:$AF,15,FALSE)</f>
        <v>6</v>
      </c>
      <c r="K853" s="9" t="str">
        <f>VLOOKUP($A853,'dump '!$A:$AF,3,FALSE)</f>
        <v>REST</v>
      </c>
      <c r="L853" s="9" t="str">
        <f>VLOOKUP($A853,'dump '!$A:$AF,31,FALSE)</f>
        <v>3-haak</v>
      </c>
      <c r="M853" s="9" t="str">
        <f>VLOOKUP($A853,'containers '!$A:$AA,12,FALSE)</f>
        <v>OGDUO</v>
      </c>
      <c r="N853" s="9">
        <f>VLOOKUP($A853,'containers '!$A:$AA,14,FALSE)</f>
        <v>60</v>
      </c>
      <c r="O853" s="9">
        <f>VLOOKUP($A853,'containers '!$A:$AA,15,FALSE)</f>
        <v>100</v>
      </c>
      <c r="P853" s="9" t="str">
        <f>VLOOKUP($A853,'containers '!$A:$AA,16,FALSE)</f>
        <v>HMIDUO2022</v>
      </c>
    </row>
    <row r="854" spans="1:16" x14ac:dyDescent="0.25">
      <c r="A854" s="9" t="s">
        <v>4909</v>
      </c>
      <c r="B854" s="9" t="str">
        <f>VLOOKUP(A854,'dump '!A:C,1,FALSE)</f>
        <v>RO1003</v>
      </c>
      <c r="C854" s="9" t="str">
        <f>VLOOKUP(A854,'dump '!A:AF,2,FALSE)</f>
        <v>1398HA302</v>
      </c>
      <c r="D854" s="9">
        <f>VLOOKUP($A854,'dump '!$A:$AF,17,FALSE)</f>
        <v>52.332740000000001</v>
      </c>
      <c r="E854" s="9">
        <f>VLOOKUP($A854,'dump '!$A:$AF,18,FALSE)</f>
        <v>5.0614400000000002</v>
      </c>
      <c r="F854" s="9" t="str">
        <f>VLOOKUP(A854,'dump '!$A:$AF,11,FALSE)</f>
        <v>Kruitmolen</v>
      </c>
      <c r="G854" s="9" t="str">
        <f>VLOOKUP($A854,'dump '!$A:$AF,12,FALSE)</f>
        <v>3</v>
      </c>
      <c r="H854" s="9" t="str">
        <f>VLOOKUP($A854,'dump '!$A:$AF,13,FALSE)</f>
        <v>1398HA</v>
      </c>
      <c r="I854" s="11" t="str">
        <f>VLOOKUP($A854,'dump '!$A:$AF,14,FALSE)</f>
        <v>Muiden</v>
      </c>
      <c r="J854" s="9">
        <f>VLOOKUP($A854,'dump '!$A:$AF,15,FALSE)</f>
        <v>6</v>
      </c>
      <c r="K854" s="9" t="str">
        <f>VLOOKUP($A854,'dump '!$A:$AF,3,FALSE)</f>
        <v>REST</v>
      </c>
      <c r="L854" s="9" t="str">
        <f>VLOOKUP($A854,'dump '!$A:$AF,31,FALSE)</f>
        <v>3-haak</v>
      </c>
      <c r="M854" s="9" t="str">
        <f>VLOOKUP($A854,'containers '!$A:$AA,12,FALSE)</f>
        <v>OGDUO</v>
      </c>
      <c r="N854" s="9">
        <f>VLOOKUP($A854,'containers '!$A:$AA,14,FALSE)</f>
        <v>60</v>
      </c>
      <c r="O854" s="9">
        <f>VLOOKUP($A854,'containers '!$A:$AA,15,FALSE)</f>
        <v>100</v>
      </c>
      <c r="P854" s="9" t="str">
        <f>VLOOKUP($A854,'containers '!$A:$AA,16,FALSE)</f>
        <v>HMIDUO2022</v>
      </c>
    </row>
    <row r="855" spans="1:16" x14ac:dyDescent="0.25">
      <c r="A855" s="9" t="s">
        <v>4722</v>
      </c>
      <c r="B855" s="9" t="str">
        <f>VLOOKUP(A855,'dump '!A:C,1,FALSE)</f>
        <v>RO1004</v>
      </c>
      <c r="C855" s="9" t="str">
        <f>VLOOKUP(A855,'dump '!A:AF,2,FALSE)</f>
        <v>1398HA301</v>
      </c>
      <c r="D855" s="9">
        <f>VLOOKUP($A855,'dump '!$A:$AF,17,FALSE)</f>
        <v>52.332740000000001</v>
      </c>
      <c r="E855" s="9">
        <f>VLOOKUP($A855,'dump '!$A:$AF,18,FALSE)</f>
        <v>5.0614400000000002</v>
      </c>
      <c r="F855" s="9" t="str">
        <f>VLOOKUP(A855,'dump '!$A:$AF,11,FALSE)</f>
        <v>Kruitmolen</v>
      </c>
      <c r="G855" s="9" t="str">
        <f>VLOOKUP($A855,'dump '!$A:$AF,12,FALSE)</f>
        <v>3</v>
      </c>
      <c r="H855" s="9" t="str">
        <f>VLOOKUP($A855,'dump '!$A:$AF,13,FALSE)</f>
        <v>1398HA</v>
      </c>
      <c r="I855" s="11" t="str">
        <f>VLOOKUP($A855,'dump '!$A:$AF,14,FALSE)</f>
        <v>Muiden</v>
      </c>
      <c r="J855" s="9">
        <f>VLOOKUP($A855,'dump '!$A:$AF,15,FALSE)</f>
        <v>6</v>
      </c>
      <c r="K855" s="9" t="str">
        <f>VLOOKUP($A855,'dump '!$A:$AF,3,FALSE)</f>
        <v>REST</v>
      </c>
      <c r="L855" s="9" t="str">
        <f>VLOOKUP($A855,'dump '!$A:$AF,31,FALSE)</f>
        <v>3-haak</v>
      </c>
      <c r="M855" s="9" t="str">
        <f>VLOOKUP($A855,'containers '!$A:$AA,12,FALSE)</f>
        <v>Ondergronds</v>
      </c>
      <c r="N855" s="9">
        <f>VLOOKUP($A855,'containers '!$A:$AA,14,FALSE)</f>
        <v>80</v>
      </c>
      <c r="O855" s="9">
        <f>VLOOKUP($A855,'containers '!$A:$AA,15,FALSE)</f>
        <v>100</v>
      </c>
      <c r="P855" s="9" t="str">
        <f>VLOOKUP($A855,'containers '!$A:$AA,16,FALSE)</f>
        <v>HMISOL2022</v>
      </c>
    </row>
    <row r="856" spans="1:16" x14ac:dyDescent="0.25">
      <c r="A856" s="9" t="s">
        <v>4713</v>
      </c>
      <c r="B856" s="9" t="str">
        <f>VLOOKUP(A856,'dump '!A:C,1,FALSE)</f>
        <v>RO1005</v>
      </c>
      <c r="C856" s="9" t="str">
        <f>VLOOKUP(A856,'dump '!A:AF,2,FALSE)</f>
        <v>1271LL201</v>
      </c>
      <c r="D856" s="9">
        <f>VLOOKUP($A856,'dump '!$A:$AF,17,FALSE)</f>
        <v>52.290778000000003</v>
      </c>
      <c r="E856" s="9">
        <f>VLOOKUP($A856,'dump '!$A:$AF,18,FALSE)</f>
        <v>5.2415710000000004</v>
      </c>
      <c r="F856" s="9" t="str">
        <f>VLOOKUP(A856,'dump '!$A:$AF,11,FALSE)</f>
        <v>K. P. C. de Bazelstraat</v>
      </c>
      <c r="G856" s="9" t="str">
        <f>VLOOKUP($A856,'dump '!$A:$AF,12,FALSE)</f>
        <v>2</v>
      </c>
      <c r="H856" s="9" t="str">
        <f>VLOOKUP($A856,'dump '!$A:$AF,13,FALSE)</f>
        <v>1271LL</v>
      </c>
      <c r="I856" s="11" t="str">
        <f>VLOOKUP($A856,'dump '!$A:$AF,14,FALSE)</f>
        <v>Huizen</v>
      </c>
      <c r="J856" s="9">
        <f>VLOOKUP($A856,'dump '!$A:$AF,15,FALSE)</f>
        <v>6</v>
      </c>
      <c r="K856" s="9" t="str">
        <f>VLOOKUP($A856,'dump '!$A:$AF,3,FALSE)</f>
        <v>REST</v>
      </c>
      <c r="L856" s="9" t="str">
        <f>VLOOKUP($A856,'dump '!$A:$AF,31,FALSE)</f>
        <v>3-haak</v>
      </c>
      <c r="M856" s="9" t="str">
        <f>VLOOKUP($A856,'containers '!$A:$AA,12,FALSE)</f>
        <v>OGDUO</v>
      </c>
      <c r="N856" s="9">
        <f>VLOOKUP($A856,'containers '!$A:$AA,14,FALSE)</f>
        <v>60</v>
      </c>
      <c r="O856" s="9">
        <f>VLOOKUP($A856,'containers '!$A:$AA,15,FALSE)</f>
        <v>100</v>
      </c>
      <c r="P856" s="9" t="str">
        <f>VLOOKUP($A856,'containers '!$A:$AA,16,FALSE)</f>
        <v>HMIDUO2022</v>
      </c>
    </row>
    <row r="857" spans="1:16" x14ac:dyDescent="0.25">
      <c r="A857" s="9" t="s">
        <v>4687</v>
      </c>
      <c r="B857" s="9" t="str">
        <f>VLOOKUP(A857,'dump '!A:C,1,FALSE)</f>
        <v>RO1006</v>
      </c>
      <c r="C857" s="9" t="str">
        <f>VLOOKUP(A857,'dump '!A:AF,2,FALSE)</f>
        <v>1276KZ24801</v>
      </c>
      <c r="D857" s="9">
        <f>VLOOKUP($A857,'dump '!$A:$AF,17,FALSE)</f>
        <v>52.296470999999997</v>
      </c>
      <c r="E857" s="9">
        <f>VLOOKUP($A857,'dump '!$A:$AF,18,FALSE)</f>
        <v>5.2518319</v>
      </c>
      <c r="F857" s="9" t="str">
        <f>VLOOKUP(A857,'dump '!$A:$AF,11,FALSE)</f>
        <v>Gooierserf</v>
      </c>
      <c r="G857" s="9" t="str">
        <f>VLOOKUP($A857,'dump '!$A:$AF,12,FALSE)</f>
        <v>248</v>
      </c>
      <c r="H857" s="9" t="str">
        <f>VLOOKUP($A857,'dump '!$A:$AF,13,FALSE)</f>
        <v>1276KZ</v>
      </c>
      <c r="I857" s="11" t="str">
        <f>VLOOKUP($A857,'dump '!$A:$AF,14,FALSE)</f>
        <v>Huizen</v>
      </c>
      <c r="J857" s="9">
        <f>VLOOKUP($A857,'dump '!$A:$AF,15,FALSE)</f>
        <v>3</v>
      </c>
      <c r="K857" s="9" t="str">
        <f>VLOOKUP($A857,'dump '!$A:$AF,3,FALSE)</f>
        <v>REST</v>
      </c>
      <c r="L857" s="9" t="str">
        <f>VLOOKUP($A857,'dump '!$A:$AF,31,FALSE)</f>
        <v>3-haak</v>
      </c>
      <c r="M857" s="9" t="str">
        <f>VLOOKUP($A857,'containers '!$A:$AA,12,FALSE)</f>
        <v>Ondergronds</v>
      </c>
      <c r="N857" s="9">
        <f>VLOOKUP($A857,'containers '!$A:$AA,14,FALSE)</f>
        <v>80</v>
      </c>
      <c r="O857" s="9">
        <f>VLOOKUP($A857,'containers '!$A:$AA,15,FALSE)</f>
        <v>100</v>
      </c>
      <c r="P857" s="9" t="str">
        <f>VLOOKUP($A857,'containers '!$A:$AA,16,FALSE)</f>
        <v>HMISOL2022</v>
      </c>
    </row>
    <row r="858" spans="1:16" x14ac:dyDescent="0.25">
      <c r="A858" s="9" t="s">
        <v>3765</v>
      </c>
      <c r="B858" s="9" t="str">
        <f>VLOOKUP(A858,'dump '!A:C,1,FALSE)</f>
        <v>RO1007</v>
      </c>
      <c r="C858" s="9" t="str">
        <f>VLOOKUP(A858,'dump '!A:AF,2,FALSE)</f>
        <v>1275DR11501</v>
      </c>
      <c r="D858" s="9">
        <f>VLOOKUP($A858,'dump '!$A:$AF,17,FALSE)</f>
        <v>52.292594010990399</v>
      </c>
      <c r="E858" s="9">
        <f>VLOOKUP($A858,'dump '!$A:$AF,18,FALSE)</f>
        <v>5.2629924751867199</v>
      </c>
      <c r="F858" s="9" t="str">
        <f>VLOOKUP(A858,'dump '!$A:$AF,11,FALSE)</f>
        <v>Eeshof</v>
      </c>
      <c r="G858" s="9" t="str">
        <f>VLOOKUP($A858,'dump '!$A:$AF,12,FALSE)</f>
        <v>115</v>
      </c>
      <c r="H858" s="9" t="str">
        <f>VLOOKUP($A858,'dump '!$A:$AF,13,FALSE)</f>
        <v>1275DR</v>
      </c>
      <c r="I858" s="11" t="str">
        <f>VLOOKUP($A858,'dump '!$A:$AF,14,FALSE)</f>
        <v>Huizen</v>
      </c>
      <c r="J858" s="9">
        <f>VLOOKUP($A858,'dump '!$A:$AF,15,FALSE)</f>
        <v>5</v>
      </c>
      <c r="K858" s="9" t="str">
        <f>VLOOKUP($A858,'dump '!$A:$AF,3,FALSE)</f>
        <v>REST</v>
      </c>
      <c r="L858" s="9" t="str">
        <f>VLOOKUP($A858,'dump '!$A:$AF,31,FALSE)</f>
        <v>3-haak</v>
      </c>
      <c r="M858" s="9" t="str">
        <f>VLOOKUP($A858,'containers '!$A:$AA,12,FALSE)</f>
        <v>OGDUO</v>
      </c>
      <c r="N858" s="9">
        <f>VLOOKUP($A858,'containers '!$A:$AA,14,FALSE)</f>
        <v>60</v>
      </c>
      <c r="O858" s="9">
        <f>VLOOKUP($A858,'containers '!$A:$AA,15,FALSE)</f>
        <v>100</v>
      </c>
      <c r="P858" s="9" t="str">
        <f>VLOOKUP($A858,'containers '!$A:$AA,16,FALSE)</f>
        <v>HMIDUO2022</v>
      </c>
    </row>
    <row r="859" spans="1:16" x14ac:dyDescent="0.25">
      <c r="A859" s="9" t="s">
        <v>4677</v>
      </c>
      <c r="B859" s="9" t="str">
        <f>VLOOKUP(A859,'dump '!A:C,1,FALSE)</f>
        <v>RO1008</v>
      </c>
      <c r="C859" s="9" t="str">
        <f>VLOOKUP(A859,'dump '!A:AF,2,FALSE)</f>
        <v>1212CS18601</v>
      </c>
      <c r="D859" s="9">
        <f>VLOOKUP($A859,'dump '!$A:$AF,17,FALSE)</f>
        <v>52.218086999999997</v>
      </c>
      <c r="E859" s="9">
        <f>VLOOKUP($A859,'dump '!$A:$AF,18,FALSE)</f>
        <v>5.1957630000000004</v>
      </c>
      <c r="F859" s="9" t="str">
        <f>VLOOKUP(A859,'dump '!$A:$AF,11,FALSE)</f>
        <v>Oosterengweg</v>
      </c>
      <c r="G859" s="9" t="str">
        <f>VLOOKUP($A859,'dump '!$A:$AF,12,FALSE)</f>
        <v>186</v>
      </c>
      <c r="H859" s="9" t="str">
        <f>VLOOKUP($A859,'dump '!$A:$AF,13,FALSE)</f>
        <v>1212CS</v>
      </c>
      <c r="I859" s="11" t="str">
        <f>VLOOKUP($A859,'dump '!$A:$AF,14,FALSE)</f>
        <v>Hilversum</v>
      </c>
      <c r="J859" s="9">
        <f>VLOOKUP($A859,'dump '!$A:$AF,15,FALSE)</f>
        <v>6</v>
      </c>
      <c r="K859" s="9" t="str">
        <f>VLOOKUP($A859,'dump '!$A:$AF,3,FALSE)</f>
        <v>REST</v>
      </c>
      <c r="L859" s="9" t="str">
        <f>VLOOKUP($A859,'dump '!$A:$AF,31,FALSE)</f>
        <v>3-haak</v>
      </c>
      <c r="M859" s="9" t="str">
        <f>VLOOKUP($A859,'containers '!$A:$AA,12,FALSE)</f>
        <v>OGDUO</v>
      </c>
      <c r="N859" s="9">
        <f>VLOOKUP($A859,'containers '!$A:$AA,14,FALSE)</f>
        <v>60</v>
      </c>
      <c r="O859" s="9">
        <f>VLOOKUP($A859,'containers '!$A:$AA,15,FALSE)</f>
        <v>100</v>
      </c>
      <c r="P859" s="9" t="str">
        <f>VLOOKUP($A859,'containers '!$A:$AA,16,FALSE)</f>
        <v>HMIDUO2022</v>
      </c>
    </row>
    <row r="860" spans="1:16" x14ac:dyDescent="0.25">
      <c r="A860" s="9" t="s">
        <v>3931</v>
      </c>
      <c r="B860" s="9" t="str">
        <f>VLOOKUP(A860,'dump '!A:C,1,FALSE)</f>
        <v>RO1009</v>
      </c>
      <c r="C860" s="9" t="str">
        <f>VLOOKUP(A860,'dump '!A:AF,2,FALSE)</f>
        <v>1402KD5301</v>
      </c>
      <c r="D860" s="9">
        <f>VLOOKUP($A860,'dump '!$A:$AF,17,FALSE)</f>
        <v>52.267837200000002</v>
      </c>
      <c r="E860" s="9">
        <f>VLOOKUP($A860,'dump '!$A:$AF,18,FALSE)</f>
        <v>5.1645392000000001</v>
      </c>
      <c r="F860" s="9" t="str">
        <f>VLOOKUP(A860,'dump '!$A:$AF,11,FALSE)</f>
        <v>De Sparren</v>
      </c>
      <c r="G860" s="9" t="str">
        <f>VLOOKUP($A860,'dump '!$A:$AF,12,FALSE)</f>
        <v>53</v>
      </c>
      <c r="H860" s="9" t="str">
        <f>VLOOKUP($A860,'dump '!$A:$AF,13,FALSE)</f>
        <v>1402KD</v>
      </c>
      <c r="I860" s="11" t="str">
        <f>VLOOKUP($A860,'dump '!$A:$AF,14,FALSE)</f>
        <v>Bussum</v>
      </c>
      <c r="J860" s="9">
        <f>VLOOKUP($A860,'dump '!$A:$AF,15,FALSE)</f>
        <v>6</v>
      </c>
      <c r="K860" s="9" t="str">
        <f>VLOOKUP($A860,'dump '!$A:$AF,3,FALSE)</f>
        <v>REST</v>
      </c>
      <c r="L860" s="9" t="str">
        <f>VLOOKUP($A860,'dump '!$A:$AF,31,FALSE)</f>
        <v>3-haak</v>
      </c>
      <c r="M860" s="9" t="str">
        <f>VLOOKUP($A860,'containers '!$A:$AA,12,FALSE)</f>
        <v>OGDUO</v>
      </c>
      <c r="N860" s="9">
        <f>VLOOKUP($A860,'containers '!$A:$AA,14,FALSE)</f>
        <v>60</v>
      </c>
      <c r="O860" s="9">
        <f>VLOOKUP($A860,'containers '!$A:$AA,15,FALSE)</f>
        <v>100</v>
      </c>
      <c r="P860" s="9" t="str">
        <f>VLOOKUP($A860,'containers '!$A:$AA,16,FALSE)</f>
        <v>HMIDUO2022</v>
      </c>
    </row>
    <row r="861" spans="1:16" x14ac:dyDescent="0.25">
      <c r="A861" s="9" t="s">
        <v>4710</v>
      </c>
      <c r="B861" s="9" t="str">
        <f>VLOOKUP(A861,'dump '!A:C,1,FALSE)</f>
        <v>RO1010</v>
      </c>
      <c r="C861" s="9" t="str">
        <f>VLOOKUP(A861,'dump '!A:AF,2,FALSE)</f>
        <v>1403HE20901</v>
      </c>
      <c r="D861" s="9">
        <f>VLOOKUP($A861,'dump '!$A:$AF,17,FALSE)</f>
        <v>52.268386</v>
      </c>
      <c r="E861" s="9">
        <f>VLOOKUP($A861,'dump '!$A:$AF,18,FALSE)</f>
        <v>5.1905729999999997</v>
      </c>
      <c r="F861" s="9" t="str">
        <f>VLOOKUP(A861,'dump '!$A:$AF,11,FALSE)</f>
        <v>Aagje Dekenlaan</v>
      </c>
      <c r="G861" s="9" t="str">
        <f>VLOOKUP($A861,'dump '!$A:$AF,12,FALSE)</f>
        <v>209</v>
      </c>
      <c r="H861" s="9" t="str">
        <f>VLOOKUP($A861,'dump '!$A:$AF,13,FALSE)</f>
        <v>1403HE</v>
      </c>
      <c r="I861" s="11" t="str">
        <f>VLOOKUP($A861,'dump '!$A:$AF,14,FALSE)</f>
        <v>Bussum</v>
      </c>
      <c r="J861" s="9">
        <f>VLOOKUP($A861,'dump '!$A:$AF,15,FALSE)</f>
        <v>6</v>
      </c>
      <c r="K861" s="9" t="str">
        <f>VLOOKUP($A861,'dump '!$A:$AF,3,FALSE)</f>
        <v>REST</v>
      </c>
      <c r="L861" s="9" t="str">
        <f>VLOOKUP($A861,'dump '!$A:$AF,31,FALSE)</f>
        <v>3-haak</v>
      </c>
      <c r="M861" s="9" t="str">
        <f>VLOOKUP($A861,'containers '!$A:$AA,12,FALSE)</f>
        <v>OGDUO</v>
      </c>
      <c r="N861" s="9">
        <f>VLOOKUP($A861,'containers '!$A:$AA,14,FALSE)</f>
        <v>60</v>
      </c>
      <c r="O861" s="9">
        <f>VLOOKUP($A861,'containers '!$A:$AA,15,FALSE)</f>
        <v>100</v>
      </c>
      <c r="P861" s="9" t="str">
        <f>VLOOKUP($A861,'containers '!$A:$AA,16,FALSE)</f>
        <v>HMIDUO2022</v>
      </c>
    </row>
    <row r="862" spans="1:16" x14ac:dyDescent="0.25">
      <c r="A862" s="9" t="s">
        <v>4724</v>
      </c>
      <c r="B862" s="9" t="str">
        <f>VLOOKUP(A862,'dump '!A:C,1,FALSE)</f>
        <v>RO1011</v>
      </c>
      <c r="C862" s="9" t="str">
        <f>VLOOKUP(A862,'dump '!A:AF,2,FALSE)</f>
        <v>1403CC2601</v>
      </c>
      <c r="D862" s="9">
        <f>VLOOKUP($A862,'dump '!$A:$AF,17,FALSE)</f>
        <v>52.269592899000003</v>
      </c>
      <c r="E862" s="9">
        <f>VLOOKUP($A862,'dump '!$A:$AF,18,FALSE)</f>
        <v>5.1882831899999999</v>
      </c>
      <c r="F862" s="9" t="str">
        <f>VLOOKUP(A862,'dump '!$A:$AF,11,FALSE)</f>
        <v>Boomkleverlaan</v>
      </c>
      <c r="G862" s="9" t="str">
        <f>VLOOKUP($A862,'dump '!$A:$AF,12,FALSE)</f>
        <v>26</v>
      </c>
      <c r="H862" s="9" t="str">
        <f>VLOOKUP($A862,'dump '!$A:$AF,13,FALSE)</f>
        <v>1403CC</v>
      </c>
      <c r="I862" s="11" t="str">
        <f>VLOOKUP($A862,'dump '!$A:$AF,14,FALSE)</f>
        <v>Bussum</v>
      </c>
      <c r="J862" s="9">
        <f>VLOOKUP($A862,'dump '!$A:$AF,15,FALSE)</f>
        <v>6</v>
      </c>
      <c r="K862" s="9" t="str">
        <f>VLOOKUP($A862,'dump '!$A:$AF,3,FALSE)</f>
        <v>REST</v>
      </c>
      <c r="L862" s="9" t="str">
        <f>VLOOKUP($A862,'dump '!$A:$AF,31,FALSE)</f>
        <v>3-haak</v>
      </c>
      <c r="M862" s="9" t="str">
        <f>VLOOKUP($A862,'containers '!$A:$AA,12,FALSE)</f>
        <v>OGDUO</v>
      </c>
      <c r="N862" s="9">
        <f>VLOOKUP($A862,'containers '!$A:$AA,14,FALSE)</f>
        <v>60</v>
      </c>
      <c r="O862" s="9">
        <f>VLOOKUP($A862,'containers '!$A:$AA,15,FALSE)</f>
        <v>100</v>
      </c>
      <c r="P862" s="9" t="str">
        <f>VLOOKUP($A862,'containers '!$A:$AA,16,FALSE)</f>
        <v>HMIDUO2022</v>
      </c>
    </row>
    <row r="863" spans="1:16" x14ac:dyDescent="0.25">
      <c r="A863" s="9" t="s">
        <v>5149</v>
      </c>
      <c r="B863" s="9" t="str">
        <f>VLOOKUP(A863,'dump '!A:C,1,FALSE)</f>
        <v>RO1012</v>
      </c>
      <c r="C863" s="9" t="str">
        <f>VLOOKUP(A863,'dump '!A:AF,2,FALSE)</f>
        <v>1223LJ15601</v>
      </c>
      <c r="D863" s="9">
        <f>VLOOKUP($A863,'dump '!$A:$AF,17,FALSE)</f>
        <v>52.223747000000003</v>
      </c>
      <c r="E863" s="9">
        <f>VLOOKUP($A863,'dump '!$A:$AF,18,FALSE)</f>
        <v>5.2003899000000002</v>
      </c>
      <c r="F863" s="9" t="str">
        <f>VLOOKUP(A863,'dump '!$A:$AF,11,FALSE)</f>
        <v>Minckelersstraat</v>
      </c>
      <c r="G863" s="9" t="str">
        <f>VLOOKUP($A863,'dump '!$A:$AF,12,FALSE)</f>
        <v>156</v>
      </c>
      <c r="H863" s="9" t="str">
        <f>VLOOKUP($A863,'dump '!$A:$AF,13,FALSE)</f>
        <v>1223LJ</v>
      </c>
      <c r="I863" s="11" t="str">
        <f>VLOOKUP($A863,'dump '!$A:$AF,14,FALSE)</f>
        <v>Hilversum</v>
      </c>
      <c r="J863" s="9">
        <f>VLOOKUP($A863,'dump '!$A:$AF,15,FALSE)</f>
        <v>5</v>
      </c>
      <c r="K863" s="9" t="str">
        <f>VLOOKUP($A863,'dump '!$A:$AF,3,FALSE)</f>
        <v>REST</v>
      </c>
      <c r="L863" s="9" t="str">
        <f>VLOOKUP($A863,'dump '!$A:$AF,31,FALSE)</f>
        <v>3-haak</v>
      </c>
      <c r="M863" s="9" t="str">
        <f>VLOOKUP($A863,'containers '!$A:$AA,12,FALSE)</f>
        <v>OGDUO</v>
      </c>
      <c r="N863" s="9">
        <f>VLOOKUP($A863,'containers '!$A:$AA,14,FALSE)</f>
        <v>60</v>
      </c>
      <c r="O863" s="9">
        <f>VLOOKUP($A863,'containers '!$A:$AA,15,FALSE)</f>
        <v>100</v>
      </c>
      <c r="P863" s="9" t="str">
        <f>VLOOKUP($A863,'containers '!$A:$AA,16,FALSE)</f>
        <v>HMIDUO2022</v>
      </c>
    </row>
    <row r="864" spans="1:16" x14ac:dyDescent="0.25">
      <c r="A864" s="9" t="s">
        <v>4990</v>
      </c>
      <c r="B864" s="9" t="str">
        <f>VLOOKUP(A864,'dump '!A:C,1,FALSE)</f>
        <v>RO1013</v>
      </c>
      <c r="C864" s="9" t="str">
        <f>VLOOKUP(A864,'dump '!A:AF,2,FALSE)</f>
        <v>1222LJ2401</v>
      </c>
      <c r="D864" s="9">
        <f>VLOOKUP($A864,'dump '!$A:$AF,17,FALSE)</f>
        <v>52.237507999800002</v>
      </c>
      <c r="E864" s="9">
        <f>VLOOKUP($A864,'dump '!$A:$AF,18,FALSE)</f>
        <v>5.184437</v>
      </c>
      <c r="F864" s="9" t="str">
        <f>VLOOKUP(A864,'dump '!$A:$AF,11,FALSE)</f>
        <v>Pieter Postlaan</v>
      </c>
      <c r="G864" s="9" t="str">
        <f>VLOOKUP($A864,'dump '!$A:$AF,12,FALSE)</f>
        <v>24</v>
      </c>
      <c r="H864" s="9" t="str">
        <f>VLOOKUP($A864,'dump '!$A:$AF,13,FALSE)</f>
        <v>1222LJ</v>
      </c>
      <c r="I864" s="11" t="str">
        <f>VLOOKUP($A864,'dump '!$A:$AF,14,FALSE)</f>
        <v>Hilversum</v>
      </c>
      <c r="J864" s="9">
        <f>VLOOKUP($A864,'dump '!$A:$AF,15,FALSE)</f>
        <v>6</v>
      </c>
      <c r="K864" s="9" t="str">
        <f>VLOOKUP($A864,'dump '!$A:$AF,3,FALSE)</f>
        <v>REST</v>
      </c>
      <c r="L864" s="9" t="str">
        <f>VLOOKUP($A864,'dump '!$A:$AF,31,FALSE)</f>
        <v>3-haak</v>
      </c>
      <c r="M864" s="9" t="str">
        <f>VLOOKUP($A864,'containers '!$A:$AA,12,FALSE)</f>
        <v>OGDUO</v>
      </c>
      <c r="N864" s="9">
        <f>VLOOKUP($A864,'containers '!$A:$AA,14,FALSE)</f>
        <v>60</v>
      </c>
      <c r="O864" s="9">
        <f>VLOOKUP($A864,'containers '!$A:$AA,15,FALSE)</f>
        <v>100</v>
      </c>
      <c r="P864" s="9" t="str">
        <f>VLOOKUP($A864,'containers '!$A:$AA,16,FALSE)</f>
        <v>HMIDUO2022</v>
      </c>
    </row>
    <row r="865" spans="1:16" x14ac:dyDescent="0.25">
      <c r="A865" s="9" t="s">
        <v>3820</v>
      </c>
      <c r="B865" s="9" t="str">
        <f>VLOOKUP(A865,'dump '!A:C,1,FALSE)</f>
        <v>RO1014</v>
      </c>
      <c r="C865" s="9" t="str">
        <f>VLOOKUP(A865,'dump '!A:AF,2,FALSE)</f>
        <v>1216RP701</v>
      </c>
      <c r="D865" s="9">
        <f>VLOOKUP($A865,'dump '!$A:$AF,17,FALSE)</f>
        <v>52.216057134840803</v>
      </c>
      <c r="E865" s="9">
        <f>VLOOKUP($A865,'dump '!$A:$AF,18,FALSE)</f>
        <v>5.1452114805627103</v>
      </c>
      <c r="F865" s="9" t="str">
        <f>VLOOKUP(A865,'dump '!$A:$AF,11,FALSE)</f>
        <v>Kerkelandenlaan</v>
      </c>
      <c r="G865" s="9" t="str">
        <f>VLOOKUP($A865,'dump '!$A:$AF,12,FALSE)</f>
        <v>7A</v>
      </c>
      <c r="H865" s="9" t="str">
        <f>VLOOKUP($A865,'dump '!$A:$AF,13,FALSE)</f>
        <v>1216RP</v>
      </c>
      <c r="I865" s="11" t="str">
        <f>VLOOKUP($A865,'dump '!$A:$AF,14,FALSE)</f>
        <v>Hilversum</v>
      </c>
      <c r="J865" s="9">
        <f>VLOOKUP($A865,'dump '!$A:$AF,15,FALSE)</f>
        <v>5</v>
      </c>
      <c r="K865" s="9" t="str">
        <f>VLOOKUP($A865,'dump '!$A:$AF,3,FALSE)</f>
        <v>REST</v>
      </c>
      <c r="L865" s="9" t="str">
        <f>VLOOKUP($A865,'dump '!$A:$AF,31,FALSE)</f>
        <v>3-haak</v>
      </c>
      <c r="M865" s="9" t="str">
        <f>VLOOKUP($A865,'containers '!$A:$AA,12,FALSE)</f>
        <v>OGDUO</v>
      </c>
      <c r="N865" s="9">
        <f>VLOOKUP($A865,'containers '!$A:$AA,14,FALSE)</f>
        <v>60</v>
      </c>
      <c r="O865" s="9">
        <f>VLOOKUP($A865,'containers '!$A:$AA,15,FALSE)</f>
        <v>100</v>
      </c>
      <c r="P865" s="9" t="str">
        <f>VLOOKUP($A865,'containers '!$A:$AA,16,FALSE)</f>
        <v>HMIDUO2022</v>
      </c>
    </row>
    <row r="866" spans="1:16" x14ac:dyDescent="0.25">
      <c r="A866" s="9" t="s">
        <v>4683</v>
      </c>
      <c r="B866" s="9" t="str">
        <f>VLOOKUP(A866,'dump '!A:C,1,FALSE)</f>
        <v>RO1015</v>
      </c>
      <c r="C866" s="9" t="str">
        <f>VLOOKUP(A866,'dump '!A:AF,2,FALSE)</f>
        <v>1214EH12201</v>
      </c>
      <c r="D866" s="9">
        <f>VLOOKUP($A866,'dump '!$A:$AF,17,FALSE)</f>
        <v>52.213301907999998</v>
      </c>
      <c r="E866" s="9">
        <f>VLOOKUP($A866,'dump '!$A:$AF,18,FALSE)</f>
        <v>5.1723124699999996</v>
      </c>
      <c r="F866" s="9" t="str">
        <f>VLOOKUP(A866,'dump '!$A:$AF,11,FALSE)</f>
        <v>Egelantierstraat</v>
      </c>
      <c r="G866" s="9" t="str">
        <f>VLOOKUP($A866,'dump '!$A:$AF,12,FALSE)</f>
        <v>122</v>
      </c>
      <c r="H866" s="9" t="str">
        <f>VLOOKUP($A866,'dump '!$A:$AF,13,FALSE)</f>
        <v>1214EH</v>
      </c>
      <c r="I866" s="11" t="str">
        <f>VLOOKUP($A866,'dump '!$A:$AF,14,FALSE)</f>
        <v>Hilversum</v>
      </c>
      <c r="J866" s="9">
        <f>VLOOKUP($A866,'dump '!$A:$AF,15,FALSE)</f>
        <v>6</v>
      </c>
      <c r="K866" s="9" t="str">
        <f>VLOOKUP($A866,'dump '!$A:$AF,3,FALSE)</f>
        <v>REST</v>
      </c>
      <c r="L866" s="9" t="str">
        <f>VLOOKUP($A866,'dump '!$A:$AF,31,FALSE)</f>
        <v>3-haak</v>
      </c>
      <c r="M866" s="9" t="str">
        <f>VLOOKUP($A866,'containers '!$A:$AA,12,FALSE)</f>
        <v>OGDUO</v>
      </c>
      <c r="N866" s="9">
        <f>VLOOKUP($A866,'containers '!$A:$AA,14,FALSE)</f>
        <v>60</v>
      </c>
      <c r="O866" s="9">
        <f>VLOOKUP($A866,'containers '!$A:$AA,15,FALSE)</f>
        <v>100</v>
      </c>
      <c r="P866" s="9" t="str">
        <f>VLOOKUP($A866,'containers '!$A:$AA,16,FALSE)</f>
        <v>HMIDUO2022</v>
      </c>
    </row>
    <row r="867" spans="1:16" x14ac:dyDescent="0.25">
      <c r="A867" s="9" t="s">
        <v>3824</v>
      </c>
      <c r="B867" s="9" t="str">
        <f>VLOOKUP(A867,'dump '!A:C,1,FALSE)</f>
        <v>RO1016</v>
      </c>
      <c r="C867" s="9" t="str">
        <f>VLOOKUP(A867,'dump '!A:AF,2,FALSE)</f>
        <v>1214NB3001</v>
      </c>
      <c r="D867" s="9">
        <f>VLOOKUP($A867,'dump '!$A:$AF,17,FALSE)</f>
        <v>52.207267999000003</v>
      </c>
      <c r="E867" s="9">
        <f>VLOOKUP($A867,'dump '!$A:$AF,18,FALSE)</f>
        <v>5.1630959990000003</v>
      </c>
      <c r="F867" s="9" t="str">
        <f>VLOOKUP(A867,'dump '!$A:$AF,11,FALSE)</f>
        <v>Kolhornseweg</v>
      </c>
      <c r="G867" s="9" t="str">
        <f>VLOOKUP($A867,'dump '!$A:$AF,12,FALSE)</f>
        <v>30</v>
      </c>
      <c r="H867" s="9" t="str">
        <f>VLOOKUP($A867,'dump '!$A:$AF,13,FALSE)</f>
        <v>1214NB</v>
      </c>
      <c r="I867" s="11" t="str">
        <f>VLOOKUP($A867,'dump '!$A:$AF,14,FALSE)</f>
        <v>Hilversum</v>
      </c>
      <c r="J867" s="9">
        <f>VLOOKUP($A867,'dump '!$A:$AF,15,FALSE)</f>
        <v>6</v>
      </c>
      <c r="K867" s="9" t="str">
        <f>VLOOKUP($A867,'dump '!$A:$AF,3,FALSE)</f>
        <v>REST</v>
      </c>
      <c r="L867" s="9" t="str">
        <f>VLOOKUP($A867,'dump '!$A:$AF,31,FALSE)</f>
        <v>3-haak</v>
      </c>
      <c r="M867" s="9" t="str">
        <f>VLOOKUP($A867,'containers '!$A:$AA,12,FALSE)</f>
        <v>OGDUO</v>
      </c>
      <c r="N867" s="9">
        <f>VLOOKUP($A867,'containers '!$A:$AA,14,FALSE)</f>
        <v>60</v>
      </c>
      <c r="O867" s="9">
        <f>VLOOKUP($A867,'containers '!$A:$AA,15,FALSE)</f>
        <v>100</v>
      </c>
      <c r="P867" s="9" t="str">
        <f>VLOOKUP($A867,'containers '!$A:$AA,16,FALSE)</f>
        <v>HMIDUO2022</v>
      </c>
    </row>
    <row r="868" spans="1:16" x14ac:dyDescent="0.25">
      <c r="A868" s="9" t="s">
        <v>3805</v>
      </c>
      <c r="B868" s="9" t="str">
        <f>VLOOKUP(A868,'dump '!A:C,1,FALSE)</f>
        <v>RO1017</v>
      </c>
      <c r="C868" s="9" t="str">
        <f>VLOOKUP(A868,'dump '!A:AF,2,FALSE)</f>
        <v>1215RC28901</v>
      </c>
      <c r="D868" s="9">
        <f>VLOOKUP($A868,'dump '!$A:$AF,17,FALSE)</f>
        <v>52.2107408289353</v>
      </c>
      <c r="E868" s="9">
        <f>VLOOKUP($A868,'dump '!$A:$AF,18,FALSE)</f>
        <v>5.1497555617291004</v>
      </c>
      <c r="F868" s="9" t="str">
        <f>VLOOKUP(A868,'dump '!$A:$AF,11,FALSE)</f>
        <v>Banckertlaan</v>
      </c>
      <c r="G868" s="9" t="str">
        <f>VLOOKUP($A868,'dump '!$A:$AF,12,FALSE)</f>
        <v>289</v>
      </c>
      <c r="H868" s="9" t="str">
        <f>VLOOKUP($A868,'dump '!$A:$AF,13,FALSE)</f>
        <v>1215RC</v>
      </c>
      <c r="I868" s="11" t="str">
        <f>VLOOKUP($A868,'dump '!$A:$AF,14,FALSE)</f>
        <v>Hilversum</v>
      </c>
      <c r="J868" s="9">
        <f>VLOOKUP($A868,'dump '!$A:$AF,15,FALSE)</f>
        <v>5</v>
      </c>
      <c r="K868" s="9" t="str">
        <f>VLOOKUP($A868,'dump '!$A:$AF,3,FALSE)</f>
        <v>REST</v>
      </c>
      <c r="L868" s="9" t="str">
        <f>VLOOKUP($A868,'dump '!$A:$AF,31,FALSE)</f>
        <v>3-haak</v>
      </c>
      <c r="M868" s="9" t="str">
        <f>VLOOKUP($A868,'containers '!$A:$AA,12,FALSE)</f>
        <v>OGDUO</v>
      </c>
      <c r="N868" s="9">
        <f>VLOOKUP($A868,'containers '!$A:$AA,14,FALSE)</f>
        <v>60</v>
      </c>
      <c r="O868" s="9">
        <f>VLOOKUP($A868,'containers '!$A:$AA,15,FALSE)</f>
        <v>100</v>
      </c>
      <c r="P868" s="9" t="str">
        <f>VLOOKUP($A868,'containers '!$A:$AA,16,FALSE)</f>
        <v>HMIDUO2022</v>
      </c>
    </row>
    <row r="869" spans="1:16" x14ac:dyDescent="0.25">
      <c r="A869" s="9" t="s">
        <v>3818</v>
      </c>
      <c r="B869" s="9" t="str">
        <f>VLOOKUP(A869,'dump '!A:C,1,FALSE)</f>
        <v>RO1018</v>
      </c>
      <c r="C869" s="9" t="str">
        <f>VLOOKUP(A869,'dump '!A:AF,2,FALSE)</f>
        <v>1222AJ18501</v>
      </c>
      <c r="D869" s="9">
        <f>VLOOKUP($A869,'dump '!$A:$AF,17,FALSE)</f>
        <v>52.241133998999999</v>
      </c>
      <c r="E869" s="9">
        <f>VLOOKUP($A869,'dump '!$A:$AF,18,FALSE)</f>
        <v>5.1869869900000003</v>
      </c>
      <c r="F869" s="9" t="str">
        <f>VLOOKUP(A869,'dump '!$A:$AF,11,FALSE)</f>
        <v>Erfgooiersstraat</v>
      </c>
      <c r="G869" s="9" t="str">
        <f>VLOOKUP($A869,'dump '!$A:$AF,12,FALSE)</f>
        <v>185A</v>
      </c>
      <c r="H869" s="9" t="str">
        <f>VLOOKUP($A869,'dump '!$A:$AF,13,FALSE)</f>
        <v>1222AJ</v>
      </c>
      <c r="I869" s="11" t="str">
        <f>VLOOKUP($A869,'dump '!$A:$AF,14,FALSE)</f>
        <v>Hilversum</v>
      </c>
      <c r="J869" s="9">
        <f>VLOOKUP($A869,'dump '!$A:$AF,15,FALSE)</f>
        <v>6</v>
      </c>
      <c r="K869" s="9" t="str">
        <f>VLOOKUP($A869,'dump '!$A:$AF,3,FALSE)</f>
        <v>REST</v>
      </c>
      <c r="L869" s="9" t="str">
        <f>VLOOKUP($A869,'dump '!$A:$AF,31,FALSE)</f>
        <v>3-haak</v>
      </c>
      <c r="M869" s="9" t="str">
        <f>VLOOKUP($A869,'containers '!$A:$AA,12,FALSE)</f>
        <v>OGDUO</v>
      </c>
      <c r="N869" s="9">
        <f>VLOOKUP($A869,'containers '!$A:$AA,14,FALSE)</f>
        <v>60</v>
      </c>
      <c r="O869" s="9">
        <f>VLOOKUP($A869,'containers '!$A:$AA,15,FALSE)</f>
        <v>100</v>
      </c>
      <c r="P869" s="9" t="str">
        <f>VLOOKUP($A869,'containers '!$A:$AA,16,FALSE)</f>
        <v>HMIDUO2022</v>
      </c>
    </row>
    <row r="870" spans="1:16" x14ac:dyDescent="0.25">
      <c r="A870" s="9" t="s">
        <v>2954</v>
      </c>
      <c r="B870" s="9" t="str">
        <f>VLOOKUP(A870,'dump '!A:C,1,FALSE)</f>
        <v>RO1019</v>
      </c>
      <c r="C870" s="9" t="str">
        <f>VLOOKUP(A870,'dump '!A:AF,2,FALSE)</f>
        <v>1222AH12501</v>
      </c>
      <c r="D870" s="9">
        <f>VLOOKUP($A870,'dump '!$A:$AF,17,FALSE)</f>
        <v>52.2409169998</v>
      </c>
      <c r="E870" s="9">
        <f>VLOOKUP($A870,'dump '!$A:$AF,18,FALSE)</f>
        <v>5.1877440000000004</v>
      </c>
      <c r="F870" s="9" t="str">
        <f>VLOOKUP(A870,'dump '!$A:$AF,11,FALSE)</f>
        <v>Erfgooiersstraat</v>
      </c>
      <c r="G870" s="9" t="str">
        <f>VLOOKUP($A870,'dump '!$A:$AF,12,FALSE)</f>
        <v>125</v>
      </c>
      <c r="H870" s="9" t="str">
        <f>VLOOKUP($A870,'dump '!$A:$AF,13,FALSE)</f>
        <v>1222AH</v>
      </c>
      <c r="I870" s="11" t="str">
        <f>VLOOKUP($A870,'dump '!$A:$AF,14,FALSE)</f>
        <v>Hilversum</v>
      </c>
      <c r="J870" s="9">
        <f>VLOOKUP($A870,'dump '!$A:$AF,15,FALSE)</f>
        <v>6</v>
      </c>
      <c r="K870" s="9" t="str">
        <f>VLOOKUP($A870,'dump '!$A:$AF,3,FALSE)</f>
        <v>REST</v>
      </c>
      <c r="L870" s="9" t="str">
        <f>VLOOKUP($A870,'dump '!$A:$AF,31,FALSE)</f>
        <v>3-haak</v>
      </c>
      <c r="M870" s="9" t="str">
        <f>VLOOKUP($A870,'containers '!$A:$AA,12,FALSE)</f>
        <v>OGDUO</v>
      </c>
      <c r="N870" s="9">
        <f>VLOOKUP($A870,'containers '!$A:$AA,14,FALSE)</f>
        <v>60</v>
      </c>
      <c r="O870" s="9">
        <f>VLOOKUP($A870,'containers '!$A:$AA,15,FALSE)</f>
        <v>100</v>
      </c>
      <c r="P870" s="9" t="str">
        <f>VLOOKUP($A870,'containers '!$A:$AA,16,FALSE)</f>
        <v>HMIDUO2022</v>
      </c>
    </row>
    <row r="871" spans="1:16" x14ac:dyDescent="0.25">
      <c r="A871" s="9" t="s">
        <v>4979</v>
      </c>
      <c r="B871" s="9" t="str">
        <f>VLOOKUP(A871,'dump '!A:C,1,FALSE)</f>
        <v>RO1020</v>
      </c>
      <c r="C871" s="9" t="str">
        <f>VLOOKUP(A871,'dump '!A:AF,2,FALSE)</f>
        <v>1276XP1401</v>
      </c>
      <c r="D871" s="9">
        <f>VLOOKUP($A871,'dump '!$A:$AF,17,FALSE)</f>
        <v>52.295201999989999</v>
      </c>
      <c r="E871" s="9">
        <f>VLOOKUP($A871,'dump '!$A:$AF,18,FALSE)</f>
        <v>5.2455799990000003</v>
      </c>
      <c r="F871" s="9" t="str">
        <f>VLOOKUP(A871,'dump '!$A:$AF,11,FALSE)</f>
        <v>Trekkerweg</v>
      </c>
      <c r="G871" s="9" t="str">
        <f>VLOOKUP($A871,'dump '!$A:$AF,12,FALSE)</f>
        <v>14</v>
      </c>
      <c r="H871" s="9" t="str">
        <f>VLOOKUP($A871,'dump '!$A:$AF,13,FALSE)</f>
        <v>1276XP</v>
      </c>
      <c r="I871" s="11" t="str">
        <f>VLOOKUP($A871,'dump '!$A:$AF,14,FALSE)</f>
        <v>Huizen</v>
      </c>
      <c r="J871" s="9">
        <f>VLOOKUP($A871,'dump '!$A:$AF,15,FALSE)</f>
        <v>6</v>
      </c>
      <c r="K871" s="9" t="str">
        <f>VLOOKUP($A871,'dump '!$A:$AF,3,FALSE)</f>
        <v>REST</v>
      </c>
      <c r="L871" s="9" t="str">
        <f>VLOOKUP($A871,'dump '!$A:$AF,31,FALSE)</f>
        <v>3-haak</v>
      </c>
      <c r="M871" s="9" t="str">
        <f>VLOOKUP($A871,'containers '!$A:$AA,12,FALSE)</f>
        <v>OGDUO</v>
      </c>
      <c r="N871" s="9">
        <f>VLOOKUP($A871,'containers '!$A:$AA,14,FALSE)</f>
        <v>60</v>
      </c>
      <c r="O871" s="9">
        <f>VLOOKUP($A871,'containers '!$A:$AA,15,FALSE)</f>
        <v>100</v>
      </c>
      <c r="P871" s="9" t="str">
        <f>VLOOKUP($A871,'containers '!$A:$AA,16,FALSE)</f>
        <v>HMIDUO2022</v>
      </c>
    </row>
    <row r="872" spans="1:16" x14ac:dyDescent="0.25">
      <c r="A872" s="9" t="s">
        <v>5889</v>
      </c>
      <c r="B872" s="9" t="str">
        <f>VLOOKUP(A872,'dump '!A:C,1,FALSE)</f>
        <v>RO1021</v>
      </c>
      <c r="C872" s="9" t="str">
        <f>VLOOKUP(A872,'dump '!A:AF,2,FALSE)</f>
        <v>1223KJ1201</v>
      </c>
      <c r="D872" s="9">
        <f>VLOOKUP($A872,'dump '!$A:$AF,17,FALSE)</f>
        <v>52.232849999000003</v>
      </c>
      <c r="E872" s="9">
        <f>VLOOKUP($A872,'dump '!$A:$AF,18,FALSE)</f>
        <v>5.2002339900000001</v>
      </c>
      <c r="F872" s="9" t="str">
        <f>VLOOKUP(A872,'dump '!$A:$AF,11,FALSE)</f>
        <v>'t Harde</v>
      </c>
      <c r="G872" s="9" t="str">
        <f>VLOOKUP($A872,'dump '!$A:$AF,12,FALSE)</f>
        <v>12</v>
      </c>
      <c r="H872" s="9" t="str">
        <f>VLOOKUP($A872,'dump '!$A:$AF,13,FALSE)</f>
        <v>1223KJ</v>
      </c>
      <c r="I872" s="11" t="str">
        <f>VLOOKUP($A872,'dump '!$A:$AF,14,FALSE)</f>
        <v>Hilversum</v>
      </c>
      <c r="J872" s="9">
        <f>VLOOKUP($A872,'dump '!$A:$AF,15,FALSE)</f>
        <v>5</v>
      </c>
      <c r="K872" s="9" t="str">
        <f>VLOOKUP($A872,'dump '!$A:$AF,3,FALSE)</f>
        <v>REST</v>
      </c>
      <c r="L872" s="9" t="str">
        <f>VLOOKUP($A872,'dump '!$A:$AF,31,FALSE)</f>
        <v>3-haak</v>
      </c>
      <c r="M872" s="9" t="str">
        <f>VLOOKUP($A872,'containers '!$A:$AA,12,FALSE)</f>
        <v>OGDUO</v>
      </c>
      <c r="N872" s="9">
        <f>VLOOKUP($A872,'containers '!$A:$AA,14,FALSE)</f>
        <v>60</v>
      </c>
      <c r="O872" s="9">
        <f>VLOOKUP($A872,'containers '!$A:$AA,15,FALSE)</f>
        <v>100</v>
      </c>
      <c r="P872" s="9" t="str">
        <f>VLOOKUP($A872,'containers '!$A:$AA,16,FALSE)</f>
        <v>HMIDUO2022</v>
      </c>
    </row>
    <row r="873" spans="1:16" x14ac:dyDescent="0.25">
      <c r="A873" s="9" t="s">
        <v>5141</v>
      </c>
      <c r="B873" s="9" t="str">
        <f>VLOOKUP(A873,'dump '!A:C,1,FALSE)</f>
        <v>RO1022</v>
      </c>
      <c r="C873" s="9" t="str">
        <f>VLOOKUP(A873,'dump '!A:AF,2,FALSE)</f>
        <v>1223RR11401</v>
      </c>
      <c r="D873" s="9">
        <f>VLOOKUP($A873,'dump '!$A:$AF,17,FALSE)</f>
        <v>52.224778999990001</v>
      </c>
      <c r="E873" s="9">
        <f>VLOOKUP($A873,'dump '!$A:$AF,18,FALSE)</f>
        <v>5.1993299899999998</v>
      </c>
      <c r="F873" s="9" t="str">
        <f>VLOOKUP(A873,'dump '!$A:$AF,11,FALSE)</f>
        <v>Daltonstraat</v>
      </c>
      <c r="G873" s="9" t="str">
        <f>VLOOKUP($A873,'dump '!$A:$AF,12,FALSE)</f>
        <v>114</v>
      </c>
      <c r="H873" s="9" t="str">
        <f>VLOOKUP($A873,'dump '!$A:$AF,13,FALSE)</f>
        <v>1223RR</v>
      </c>
      <c r="I873" s="11" t="str">
        <f>VLOOKUP($A873,'dump '!$A:$AF,14,FALSE)</f>
        <v>Hilversum</v>
      </c>
      <c r="J873" s="9">
        <f>VLOOKUP($A873,'dump '!$A:$AF,15,FALSE)</f>
        <v>5</v>
      </c>
      <c r="K873" s="9" t="str">
        <f>VLOOKUP($A873,'dump '!$A:$AF,3,FALSE)</f>
        <v>REST</v>
      </c>
      <c r="L873" s="9" t="str">
        <f>VLOOKUP($A873,'dump '!$A:$AF,31,FALSE)</f>
        <v>3-haak</v>
      </c>
      <c r="M873" s="9" t="str">
        <f>VLOOKUP($A873,'containers '!$A:$AA,12,FALSE)</f>
        <v>OGDUO</v>
      </c>
      <c r="N873" s="9">
        <f>VLOOKUP($A873,'containers '!$A:$AA,14,FALSE)</f>
        <v>60</v>
      </c>
      <c r="O873" s="9">
        <f>VLOOKUP($A873,'containers '!$A:$AA,15,FALSE)</f>
        <v>100</v>
      </c>
      <c r="P873" s="9" t="str">
        <f>VLOOKUP($A873,'containers '!$A:$AA,16,FALSE)</f>
        <v>HMIDUO2022</v>
      </c>
    </row>
    <row r="874" spans="1:16" x14ac:dyDescent="0.25">
      <c r="A874" s="9" t="s">
        <v>5143</v>
      </c>
      <c r="B874" s="9" t="str">
        <f>VLOOKUP(A874,'dump '!A:C,1,FALSE)</f>
        <v>RO1023</v>
      </c>
      <c r="C874" s="9" t="str">
        <f>VLOOKUP(A874,'dump '!A:AF,2,FALSE)</f>
        <v>1223RV19201</v>
      </c>
      <c r="D874" s="9">
        <f>VLOOKUP($A874,'dump '!$A:$AF,17,FALSE)</f>
        <v>52.224649000100001</v>
      </c>
      <c r="E874" s="9">
        <f>VLOOKUP($A874,'dump '!$A:$AF,18,FALSE)</f>
        <v>5.1997609999999996</v>
      </c>
      <c r="F874" s="9" t="str">
        <f>VLOOKUP(A874,'dump '!$A:$AF,11,FALSE)</f>
        <v>Daltonstraat</v>
      </c>
      <c r="G874" s="9" t="str">
        <f>VLOOKUP($A874,'dump '!$A:$AF,12,FALSE)</f>
        <v>192</v>
      </c>
      <c r="H874" s="9" t="str">
        <f>VLOOKUP($A874,'dump '!$A:$AF,13,FALSE)</f>
        <v>1223RV</v>
      </c>
      <c r="I874" s="11" t="str">
        <f>VLOOKUP($A874,'dump '!$A:$AF,14,FALSE)</f>
        <v>Hilversum</v>
      </c>
      <c r="J874" s="9">
        <f>VLOOKUP($A874,'dump '!$A:$AF,15,FALSE)</f>
        <v>6</v>
      </c>
      <c r="K874" s="9" t="str">
        <f>VLOOKUP($A874,'dump '!$A:$AF,3,FALSE)</f>
        <v>REST</v>
      </c>
      <c r="L874" s="9" t="str">
        <f>VLOOKUP($A874,'dump '!$A:$AF,31,FALSE)</f>
        <v>3-haak</v>
      </c>
      <c r="M874" s="9" t="str">
        <f>VLOOKUP($A874,'containers '!$A:$AA,12,FALSE)</f>
        <v>OGDUO</v>
      </c>
      <c r="N874" s="9">
        <f>VLOOKUP($A874,'containers '!$A:$AA,14,FALSE)</f>
        <v>60</v>
      </c>
      <c r="O874" s="9">
        <f>VLOOKUP($A874,'containers '!$A:$AA,15,FALSE)</f>
        <v>100</v>
      </c>
      <c r="P874" s="9" t="str">
        <f>VLOOKUP($A874,'containers '!$A:$AA,16,FALSE)</f>
        <v>HMIDUO2022</v>
      </c>
    </row>
    <row r="875" spans="1:16" x14ac:dyDescent="0.25">
      <c r="A875" s="9" t="s">
        <v>5919</v>
      </c>
      <c r="B875" s="9" t="str">
        <f>VLOOKUP(A875,'dump '!A:C,1,FALSE)</f>
        <v>RO1024</v>
      </c>
      <c r="C875" s="9" t="str">
        <f>VLOOKUP(A875,'dump '!A:AF,2,FALSE)</f>
        <v>1216GW28601</v>
      </c>
      <c r="D875" s="9">
        <f>VLOOKUP($A875,'dump '!$A:$AF,17,FALSE)</f>
        <v>52.2191599999</v>
      </c>
      <c r="E875" s="9">
        <f>VLOOKUP($A875,'dump '!$A:$AF,18,FALSE)</f>
        <v>5.1468599900000003</v>
      </c>
      <c r="F875" s="9" t="str">
        <f>VLOOKUP(A875,'dump '!$A:$AF,11,FALSE)</f>
        <v>Zeverijnstraat</v>
      </c>
      <c r="G875" s="9" t="str">
        <f>VLOOKUP($A875,'dump '!$A:$AF,12,FALSE)</f>
        <v>286</v>
      </c>
      <c r="H875" s="9" t="str">
        <f>VLOOKUP($A875,'dump '!$A:$AF,13,FALSE)</f>
        <v>1216GW</v>
      </c>
      <c r="I875" s="11" t="str">
        <f>VLOOKUP($A875,'dump '!$A:$AF,14,FALSE)</f>
        <v>Hilversum</v>
      </c>
      <c r="J875" s="9">
        <f>VLOOKUP($A875,'dump '!$A:$AF,15,FALSE)</f>
        <v>6</v>
      </c>
      <c r="K875" s="9" t="str">
        <f>VLOOKUP($A875,'dump '!$A:$AF,3,FALSE)</f>
        <v>REST</v>
      </c>
      <c r="L875" s="9" t="str">
        <f>VLOOKUP($A875,'dump '!$A:$AF,31,FALSE)</f>
        <v>3-haak</v>
      </c>
      <c r="M875" s="9" t="str">
        <f>VLOOKUP($A875,'containers '!$A:$AA,12,FALSE)</f>
        <v>Ondergronds</v>
      </c>
      <c r="N875" s="9">
        <f>VLOOKUP($A875,'containers '!$A:$AA,14,FALSE)</f>
        <v>80</v>
      </c>
      <c r="O875" s="9">
        <f>VLOOKUP($A875,'containers '!$A:$AA,15,FALSE)</f>
        <v>100</v>
      </c>
      <c r="P875" s="9" t="str">
        <f>VLOOKUP($A875,'containers '!$A:$AA,16,FALSE)</f>
        <v>HMISOL2022</v>
      </c>
    </row>
    <row r="876" spans="1:16" x14ac:dyDescent="0.25">
      <c r="A876" s="9" t="s">
        <v>5891</v>
      </c>
      <c r="B876" s="9" t="str">
        <f>VLOOKUP(A876,'dump '!A:C,1,FALSE)</f>
        <v>RO1025</v>
      </c>
      <c r="C876" s="9" t="str">
        <f>VLOOKUP(A876,'dump '!A:AF,2,FALSE)</f>
        <v>1216GL3001</v>
      </c>
      <c r="D876" s="9">
        <f>VLOOKUP($A876,'dump '!$A:$AF,17,FALSE)</f>
        <v>52.218759999900001</v>
      </c>
      <c r="E876" s="9">
        <f>VLOOKUP($A876,'dump '!$A:$AF,18,FALSE)</f>
        <v>5.1472299990000003</v>
      </c>
      <c r="F876" s="9" t="str">
        <f>VLOOKUP(A876,'dump '!$A:$AF,11,FALSE)</f>
        <v>Zeverijnstraat</v>
      </c>
      <c r="G876" s="9" t="str">
        <f>VLOOKUP($A876,'dump '!$A:$AF,12,FALSE)</f>
        <v>30</v>
      </c>
      <c r="H876" s="9" t="str">
        <f>VLOOKUP($A876,'dump '!$A:$AF,13,FALSE)</f>
        <v>1216GL</v>
      </c>
      <c r="I876" s="11" t="str">
        <f>VLOOKUP($A876,'dump '!$A:$AF,14,FALSE)</f>
        <v>Hilversum</v>
      </c>
      <c r="J876" s="9">
        <f>VLOOKUP($A876,'dump '!$A:$AF,15,FALSE)</f>
        <v>6</v>
      </c>
      <c r="K876" s="9" t="str">
        <f>VLOOKUP($A876,'dump '!$A:$AF,3,FALSE)</f>
        <v>REST</v>
      </c>
      <c r="L876" s="9" t="str">
        <f>VLOOKUP($A876,'dump '!$A:$AF,31,FALSE)</f>
        <v>3-haak</v>
      </c>
      <c r="M876" s="9" t="str">
        <f>VLOOKUP($A876,'containers '!$A:$AA,12,FALSE)</f>
        <v>Ondergronds</v>
      </c>
      <c r="N876" s="9">
        <f>VLOOKUP($A876,'containers '!$A:$AA,14,FALSE)</f>
        <v>80</v>
      </c>
      <c r="O876" s="9">
        <f>VLOOKUP($A876,'containers '!$A:$AA,15,FALSE)</f>
        <v>100</v>
      </c>
      <c r="P876" s="9" t="str">
        <f>VLOOKUP($A876,'containers '!$A:$AA,16,FALSE)</f>
        <v>HMISOL2022</v>
      </c>
    </row>
    <row r="877" spans="1:16" x14ac:dyDescent="0.25">
      <c r="A877" s="9" t="s">
        <v>583</v>
      </c>
      <c r="B877" s="9" t="str">
        <f>VLOOKUP(A877,'dump '!A:C,1,FALSE)</f>
        <v>RO1026</v>
      </c>
      <c r="C877" s="9" t="str">
        <f>VLOOKUP(A877,'dump '!A:AF,2,FALSE)</f>
        <v>1215HX4001</v>
      </c>
      <c r="D877" s="9">
        <f>VLOOKUP($A877,'dump '!$A:$AF,17,FALSE)</f>
        <v>52.214459999989998</v>
      </c>
      <c r="E877" s="9">
        <f>VLOOKUP($A877,'dump '!$A:$AF,18,FALSE)</f>
        <v>5.1551899900000002</v>
      </c>
      <c r="F877" s="9" t="str">
        <f>VLOOKUP(A877,'dump '!$A:$AF,11,FALSE)</f>
        <v>Jacob van Maerlantlaan</v>
      </c>
      <c r="G877" s="9" t="str">
        <f>VLOOKUP($A877,'dump '!$A:$AF,12,FALSE)</f>
        <v>40</v>
      </c>
      <c r="H877" s="9" t="str">
        <f>VLOOKUP($A877,'dump '!$A:$AF,13,FALSE)</f>
        <v>1215HX</v>
      </c>
      <c r="I877" s="11" t="str">
        <f>VLOOKUP($A877,'dump '!$A:$AF,14,FALSE)</f>
        <v>Hilversum</v>
      </c>
      <c r="J877" s="9">
        <f>VLOOKUP($A877,'dump '!$A:$AF,15,FALSE)</f>
        <v>6</v>
      </c>
      <c r="K877" s="9" t="str">
        <f>VLOOKUP($A877,'dump '!$A:$AF,3,FALSE)</f>
        <v>REST</v>
      </c>
      <c r="L877" s="9" t="str">
        <f>VLOOKUP($A877,'dump '!$A:$AF,31,FALSE)</f>
        <v>3-haak</v>
      </c>
      <c r="M877" s="9" t="str">
        <f>VLOOKUP($A877,'containers '!$A:$AA,12,FALSE)</f>
        <v>OGDUO</v>
      </c>
      <c r="N877" s="9">
        <f>VLOOKUP($A877,'containers '!$A:$AA,14,FALSE)</f>
        <v>60</v>
      </c>
      <c r="O877" s="9">
        <f>VLOOKUP($A877,'containers '!$A:$AA,15,FALSE)</f>
        <v>100</v>
      </c>
      <c r="P877" s="9" t="str">
        <f>VLOOKUP($A877,'containers '!$A:$AA,16,FALSE)</f>
        <v>HMIDUO2022</v>
      </c>
    </row>
    <row r="878" spans="1:16" x14ac:dyDescent="0.25">
      <c r="A878" s="9" t="s">
        <v>5001</v>
      </c>
      <c r="B878" s="9" t="str">
        <f>VLOOKUP(A878,'dump '!A:C,1,FALSE)</f>
        <v>RO1027</v>
      </c>
      <c r="C878" s="9" t="str">
        <f>VLOOKUP(A878,'dump '!A:AF,2,FALSE)</f>
        <v>1404ED7401</v>
      </c>
      <c r="D878" s="9">
        <f>VLOOKUP($A878,'dump '!$A:$AF,17,FALSE)</f>
        <v>52.278067999999998</v>
      </c>
      <c r="E878" s="9">
        <f>VLOOKUP($A878,'dump '!$A:$AF,18,FALSE)</f>
        <v>5.15861999</v>
      </c>
      <c r="F878" s="9" t="str">
        <f>VLOOKUP(A878,'dump '!$A:$AF,11,FALSE)</f>
        <v>Nieuwe Englaan</v>
      </c>
      <c r="G878" s="9" t="str">
        <f>VLOOKUP($A878,'dump '!$A:$AF,12,FALSE)</f>
        <v>74</v>
      </c>
      <c r="H878" s="9" t="str">
        <f>VLOOKUP($A878,'dump '!$A:$AF,13,FALSE)</f>
        <v>1404ED</v>
      </c>
      <c r="I878" s="11" t="str">
        <f>VLOOKUP($A878,'dump '!$A:$AF,14,FALSE)</f>
        <v>Bussum</v>
      </c>
      <c r="J878" s="9">
        <f>VLOOKUP($A878,'dump '!$A:$AF,15,FALSE)</f>
        <v>6</v>
      </c>
      <c r="K878" s="9" t="str">
        <f>VLOOKUP($A878,'dump '!$A:$AF,3,FALSE)</f>
        <v>REST</v>
      </c>
      <c r="L878" s="9" t="str">
        <f>VLOOKUP($A878,'dump '!$A:$AF,31,FALSE)</f>
        <v>3-haak</v>
      </c>
      <c r="M878" s="9" t="str">
        <f>VLOOKUP($A878,'containers '!$A:$AA,12,FALSE)</f>
        <v>Ondergronds</v>
      </c>
      <c r="N878" s="9">
        <f>VLOOKUP($A878,'containers '!$A:$AA,14,FALSE)</f>
        <v>80</v>
      </c>
      <c r="O878" s="9">
        <f>VLOOKUP($A878,'containers '!$A:$AA,15,FALSE)</f>
        <v>100</v>
      </c>
      <c r="P878" s="9" t="str">
        <f>VLOOKUP($A878,'containers '!$A:$AA,16,FALSE)</f>
        <v>HMISOL2022</v>
      </c>
    </row>
    <row r="879" spans="1:16" x14ac:dyDescent="0.25">
      <c r="A879" s="9" t="s">
        <v>5937</v>
      </c>
      <c r="B879" s="9" t="str">
        <f>VLOOKUP(A879,'dump '!A:C,1,FALSE)</f>
        <v>RO1028</v>
      </c>
      <c r="C879" s="9" t="str">
        <f>VLOOKUP(A879,'dump '!A:AF,2,FALSE)</f>
        <v>1404ED7402</v>
      </c>
      <c r="D879" s="9">
        <f>VLOOKUP($A879,'dump '!$A:$AF,17,FALSE)</f>
        <v>52.278067999999998</v>
      </c>
      <c r="E879" s="9">
        <f>VLOOKUP($A879,'dump '!$A:$AF,18,FALSE)</f>
        <v>5.15861999</v>
      </c>
      <c r="F879" s="9" t="str">
        <f>VLOOKUP(A879,'dump '!$A:$AF,11,FALSE)</f>
        <v>Nieuwe Englaan</v>
      </c>
      <c r="G879" s="9" t="str">
        <f>VLOOKUP($A879,'dump '!$A:$AF,12,FALSE)</f>
        <v>74</v>
      </c>
      <c r="H879" s="9" t="str">
        <f>VLOOKUP($A879,'dump '!$A:$AF,13,FALSE)</f>
        <v>1404ED</v>
      </c>
      <c r="I879" s="11" t="str">
        <f>VLOOKUP($A879,'dump '!$A:$AF,14,FALSE)</f>
        <v>Bussum</v>
      </c>
      <c r="J879" s="9">
        <f>VLOOKUP($A879,'dump '!$A:$AF,15,FALSE)</f>
        <v>6</v>
      </c>
      <c r="K879" s="9" t="str">
        <f>VLOOKUP($A879,'dump '!$A:$AF,3,FALSE)</f>
        <v>REST</v>
      </c>
      <c r="L879" s="9" t="str">
        <f>VLOOKUP($A879,'dump '!$A:$AF,31,FALSE)</f>
        <v>3-haak</v>
      </c>
      <c r="M879" s="9" t="str">
        <f>VLOOKUP($A879,'containers '!$A:$AA,12,FALSE)</f>
        <v>Ondergronds</v>
      </c>
      <c r="N879" s="9">
        <f>VLOOKUP($A879,'containers '!$A:$AA,14,FALSE)</f>
        <v>80</v>
      </c>
      <c r="O879" s="9">
        <f>VLOOKUP($A879,'containers '!$A:$AA,15,FALSE)</f>
        <v>100</v>
      </c>
      <c r="P879" s="9" t="str">
        <f>VLOOKUP($A879,'containers '!$A:$AA,16,FALSE)</f>
        <v>HMISOL2022</v>
      </c>
    </row>
    <row r="880" spans="1:16" x14ac:dyDescent="0.25">
      <c r="A880" s="9" t="s">
        <v>5040</v>
      </c>
      <c r="B880" s="9" t="str">
        <f>VLOOKUP(A880,'dump '!A:C,1,FALSE)</f>
        <v>RO1029</v>
      </c>
      <c r="C880" s="9" t="str">
        <f>VLOOKUP(A880,'dump '!A:AF,2,FALSE)</f>
        <v>1398HA8801</v>
      </c>
      <c r="D880" s="9">
        <f>VLOOKUP($A880,'dump '!$A:$AF,17,FALSE)</f>
        <v>52.332872468200001</v>
      </c>
      <c r="E880" s="9">
        <f>VLOOKUP($A880,'dump '!$A:$AF,18,FALSE)</f>
        <v>5.05950393</v>
      </c>
      <c r="F880" s="9" t="str">
        <f>VLOOKUP(A880,'dump '!$A:$AF,11,FALSE)</f>
        <v>Kruitmolen</v>
      </c>
      <c r="G880" s="9" t="str">
        <f>VLOOKUP($A880,'dump '!$A:$AF,12,FALSE)</f>
        <v>88</v>
      </c>
      <c r="H880" s="9" t="str">
        <f>VLOOKUP($A880,'dump '!$A:$AF,13,FALSE)</f>
        <v>1398HA</v>
      </c>
      <c r="I880" s="11" t="str">
        <f>VLOOKUP($A880,'dump '!$A:$AF,14,FALSE)</f>
        <v>Muiden</v>
      </c>
      <c r="J880" s="9">
        <f>VLOOKUP($A880,'dump '!$A:$AF,15,FALSE)</f>
        <v>6</v>
      </c>
      <c r="K880" s="9" t="str">
        <f>VLOOKUP($A880,'dump '!$A:$AF,3,FALSE)</f>
        <v>REST</v>
      </c>
      <c r="L880" s="9" t="str">
        <f>VLOOKUP($A880,'dump '!$A:$AF,31,FALSE)</f>
        <v>3-haak</v>
      </c>
      <c r="M880" s="9" t="str">
        <f>VLOOKUP($A880,'containers '!$A:$AA,12,FALSE)</f>
        <v>Ondergronds</v>
      </c>
      <c r="N880" s="9">
        <f>VLOOKUP($A880,'containers '!$A:$AA,14,FALSE)</f>
        <v>80</v>
      </c>
      <c r="O880" s="9">
        <f>VLOOKUP($A880,'containers '!$A:$AA,15,FALSE)</f>
        <v>100</v>
      </c>
      <c r="P880" s="9" t="str">
        <f>VLOOKUP($A880,'containers '!$A:$AA,16,FALSE)</f>
        <v>HMISOL2022</v>
      </c>
    </row>
    <row r="881" spans="1:16" x14ac:dyDescent="0.25">
      <c r="A881" s="9" t="s">
        <v>4898</v>
      </c>
      <c r="B881" s="9" t="str">
        <f>VLOOKUP(A881,'dump '!A:C,1,FALSE)</f>
        <v>RO1030</v>
      </c>
      <c r="C881" s="9" t="str">
        <f>VLOOKUP(A881,'dump '!A:AF,2,FALSE)</f>
        <v>1217DV1801</v>
      </c>
      <c r="D881" s="9">
        <f>VLOOKUP($A881,'dump '!$A:$AF,17,FALSE)</f>
        <v>52.24156799</v>
      </c>
      <c r="E881" s="9">
        <f>VLOOKUP($A881,'dump '!$A:$AF,18,FALSE)</f>
        <v>5.16470099</v>
      </c>
      <c r="F881" s="9" t="str">
        <f>VLOOKUP(A881,'dump '!$A:$AF,11,FALSE)</f>
        <v>Vivaldipark</v>
      </c>
      <c r="G881" s="9" t="str">
        <f>VLOOKUP($A881,'dump '!$A:$AF,12,FALSE)</f>
        <v>18</v>
      </c>
      <c r="H881" s="9" t="str">
        <f>VLOOKUP($A881,'dump '!$A:$AF,13,FALSE)</f>
        <v>1217DV</v>
      </c>
      <c r="I881" s="11" t="str">
        <f>VLOOKUP($A881,'dump '!$A:$AF,14,FALSE)</f>
        <v>Hilversum</v>
      </c>
      <c r="J881" s="9">
        <f>VLOOKUP($A881,'dump '!$A:$AF,15,FALSE)</f>
        <v>5</v>
      </c>
      <c r="K881" s="9" t="str">
        <f>VLOOKUP($A881,'dump '!$A:$AF,3,FALSE)</f>
        <v>REST</v>
      </c>
      <c r="L881" s="9" t="str">
        <f>VLOOKUP($A881,'dump '!$A:$AF,31,FALSE)</f>
        <v>3-haak</v>
      </c>
      <c r="M881" s="9" t="str">
        <f>VLOOKUP($A881,'containers '!$A:$AA,12,FALSE)</f>
        <v>OGDUO</v>
      </c>
      <c r="N881" s="9">
        <f>VLOOKUP($A881,'containers '!$A:$AA,14,FALSE)</f>
        <v>60</v>
      </c>
      <c r="O881" s="9">
        <f>VLOOKUP($A881,'containers '!$A:$AA,15,FALSE)</f>
        <v>100</v>
      </c>
      <c r="P881" s="9" t="str">
        <f>VLOOKUP($A881,'containers '!$A:$AA,16,FALSE)</f>
        <v>HMIDUO2022</v>
      </c>
    </row>
    <row r="882" spans="1:16" x14ac:dyDescent="0.25">
      <c r="A882" s="9" t="s">
        <v>3955</v>
      </c>
      <c r="B882" s="9" t="str">
        <f>VLOOKUP(A882,'dump '!A:C,1,FALSE)</f>
        <v>RO1031</v>
      </c>
      <c r="C882" s="9" t="str">
        <f>VLOOKUP(A882,'dump '!A:AF,2,FALSE)</f>
        <v>1217DV3201</v>
      </c>
      <c r="D882" s="9">
        <f>VLOOKUP($A882,'dump '!$A:$AF,17,FALSE)</f>
        <v>52.241451990000002</v>
      </c>
      <c r="E882" s="9">
        <f>VLOOKUP($A882,'dump '!$A:$AF,18,FALSE)</f>
        <v>5.1639519900000002</v>
      </c>
      <c r="F882" s="9" t="str">
        <f>VLOOKUP(A882,'dump '!$A:$AF,11,FALSE)</f>
        <v>Vivaldipark</v>
      </c>
      <c r="G882" s="9" t="str">
        <f>VLOOKUP($A882,'dump '!$A:$AF,12,FALSE)</f>
        <v>32</v>
      </c>
      <c r="H882" s="9" t="str">
        <f>VLOOKUP($A882,'dump '!$A:$AF,13,FALSE)</f>
        <v>1217DV</v>
      </c>
      <c r="I882" s="11" t="str">
        <f>VLOOKUP($A882,'dump '!$A:$AF,14,FALSE)</f>
        <v>Hilversum</v>
      </c>
      <c r="J882" s="9">
        <f>VLOOKUP($A882,'dump '!$A:$AF,15,FALSE)</f>
        <v>6</v>
      </c>
      <c r="K882" s="9" t="str">
        <f>VLOOKUP($A882,'dump '!$A:$AF,3,FALSE)</f>
        <v>REST</v>
      </c>
      <c r="L882" s="9" t="str">
        <f>VLOOKUP($A882,'dump '!$A:$AF,31,FALSE)</f>
        <v>3-haak</v>
      </c>
      <c r="M882" s="9" t="str">
        <f>VLOOKUP($A882,'containers '!$A:$AA,12,FALSE)</f>
        <v>OGDUO</v>
      </c>
      <c r="N882" s="9">
        <f>VLOOKUP($A882,'containers '!$A:$AA,14,FALSE)</f>
        <v>60</v>
      </c>
      <c r="O882" s="9">
        <f>VLOOKUP($A882,'containers '!$A:$AA,15,FALSE)</f>
        <v>100</v>
      </c>
      <c r="P882" s="9" t="str">
        <f>VLOOKUP($A882,'containers '!$A:$AA,16,FALSE)</f>
        <v>HMIDUO2022</v>
      </c>
    </row>
    <row r="883" spans="1:16" x14ac:dyDescent="0.25">
      <c r="A883" s="9" t="s">
        <v>5145</v>
      </c>
      <c r="B883" s="9" t="str">
        <f>VLOOKUP(A883,'dump '!A:C,1,FALSE)</f>
        <v>RO1032</v>
      </c>
      <c r="C883" s="9" t="str">
        <f>VLOOKUP(A883,'dump '!A:AF,2,FALSE)</f>
        <v>1223LH7601</v>
      </c>
      <c r="D883" s="9">
        <f>VLOOKUP($A883,'dump '!$A:$AF,17,FALSE)</f>
        <v>52.224522999000001</v>
      </c>
      <c r="E883" s="9">
        <f>VLOOKUP($A883,'dump '!$A:$AF,18,FALSE)</f>
        <v>5.1972759999999996</v>
      </c>
      <c r="F883" s="9" t="str">
        <f>VLOOKUP(A883,'dump '!$A:$AF,11,FALSE)</f>
        <v>Minckelersstraat</v>
      </c>
      <c r="G883" s="9" t="str">
        <f>VLOOKUP($A883,'dump '!$A:$AF,12,FALSE)</f>
        <v>76 1</v>
      </c>
      <c r="H883" s="9" t="str">
        <f>VLOOKUP($A883,'dump '!$A:$AF,13,FALSE)</f>
        <v>1223LH</v>
      </c>
      <c r="I883" s="11" t="str">
        <f>VLOOKUP($A883,'dump '!$A:$AF,14,FALSE)</f>
        <v>Hilversum</v>
      </c>
      <c r="J883" s="9">
        <f>VLOOKUP($A883,'dump '!$A:$AF,15,FALSE)</f>
        <v>6</v>
      </c>
      <c r="K883" s="9" t="str">
        <f>VLOOKUP($A883,'dump '!$A:$AF,3,FALSE)</f>
        <v>REST</v>
      </c>
      <c r="L883" s="9" t="str">
        <f>VLOOKUP($A883,'dump '!$A:$AF,31,FALSE)</f>
        <v>3-haak</v>
      </c>
      <c r="M883" s="9" t="str">
        <f>VLOOKUP($A883,'containers '!$A:$AA,12,FALSE)</f>
        <v>Ondergronds</v>
      </c>
      <c r="N883" s="9">
        <f>VLOOKUP($A883,'containers '!$A:$AA,14,FALSE)</f>
        <v>80</v>
      </c>
      <c r="O883" s="9">
        <f>VLOOKUP($A883,'containers '!$A:$AA,15,FALSE)</f>
        <v>100</v>
      </c>
      <c r="P883" s="9" t="str">
        <f>VLOOKUP($A883,'containers '!$A:$AA,16,FALSE)</f>
        <v>HMISOL2022</v>
      </c>
    </row>
    <row r="884" spans="1:16" x14ac:dyDescent="0.25">
      <c r="A884" s="9" t="s">
        <v>5151</v>
      </c>
      <c r="B884" s="9" t="str">
        <f>VLOOKUP(A884,'dump '!A:C,1,FALSE)</f>
        <v>RO1033</v>
      </c>
      <c r="C884" s="9" t="str">
        <f>VLOOKUP(A884,'dump '!A:AF,2,FALSE)</f>
        <v>1223LH11001</v>
      </c>
      <c r="D884" s="9">
        <f>VLOOKUP($A884,'dump '!$A:$AF,17,FALSE)</f>
        <v>52.224139999999998</v>
      </c>
      <c r="E884" s="9">
        <f>VLOOKUP($A884,'dump '!$A:$AF,18,FALSE)</f>
        <v>5.198823</v>
      </c>
      <c r="F884" s="9" t="str">
        <f>VLOOKUP(A884,'dump '!$A:$AF,11,FALSE)</f>
        <v>Minckelersstraat</v>
      </c>
      <c r="G884" s="9" t="str">
        <f>VLOOKUP($A884,'dump '!$A:$AF,12,FALSE)</f>
        <v>110</v>
      </c>
      <c r="H884" s="9" t="str">
        <f>VLOOKUP($A884,'dump '!$A:$AF,13,FALSE)</f>
        <v>1223LH</v>
      </c>
      <c r="I884" s="11" t="str">
        <f>VLOOKUP($A884,'dump '!$A:$AF,14,FALSE)</f>
        <v>Hilversum</v>
      </c>
      <c r="J884" s="9">
        <f>VLOOKUP($A884,'dump '!$A:$AF,15,FALSE)</f>
        <v>6</v>
      </c>
      <c r="K884" s="9" t="str">
        <f>VLOOKUP($A884,'dump '!$A:$AF,3,FALSE)</f>
        <v>REST</v>
      </c>
      <c r="L884" s="9" t="str">
        <f>VLOOKUP($A884,'dump '!$A:$AF,31,FALSE)</f>
        <v>3-haak</v>
      </c>
      <c r="M884" s="9" t="str">
        <f>VLOOKUP($A884,'containers '!$A:$AA,12,FALSE)</f>
        <v>OGDUO</v>
      </c>
      <c r="N884" s="9">
        <f>VLOOKUP($A884,'containers '!$A:$AA,14,FALSE)</f>
        <v>60</v>
      </c>
      <c r="O884" s="9">
        <f>VLOOKUP($A884,'containers '!$A:$AA,15,FALSE)</f>
        <v>100</v>
      </c>
      <c r="P884" s="9" t="str">
        <f>VLOOKUP($A884,'containers '!$A:$AA,16,FALSE)</f>
        <v>HMIDUO2023</v>
      </c>
    </row>
    <row r="885" spans="1:16" x14ac:dyDescent="0.25">
      <c r="A885" s="9" t="s">
        <v>4997</v>
      </c>
      <c r="B885" s="9" t="str">
        <f>VLOOKUP(A885,'dump '!A:C,1,FALSE)</f>
        <v>RO1034</v>
      </c>
      <c r="C885" s="9" t="str">
        <f>VLOOKUP(A885,'dump '!A:AF,2,FALSE)</f>
        <v>1223LJ13401</v>
      </c>
      <c r="D885" s="9">
        <f>VLOOKUP($A885,'dump '!$A:$AF,17,FALSE)</f>
        <v>52.223952113000003</v>
      </c>
      <c r="E885" s="9">
        <f>VLOOKUP($A885,'dump '!$A:$AF,18,FALSE)</f>
        <v>5.1995718000000002</v>
      </c>
      <c r="F885" s="9" t="str">
        <f>VLOOKUP(A885,'dump '!$A:$AF,11,FALSE)</f>
        <v>Minckelersstraat</v>
      </c>
      <c r="G885" s="9" t="str">
        <f>VLOOKUP($A885,'dump '!$A:$AF,12,FALSE)</f>
        <v>134</v>
      </c>
      <c r="H885" s="9" t="str">
        <f>VLOOKUP($A885,'dump '!$A:$AF,13,FALSE)</f>
        <v>1223LJ</v>
      </c>
      <c r="I885" s="11" t="str">
        <f>VLOOKUP($A885,'dump '!$A:$AF,14,FALSE)</f>
        <v>Hilversum</v>
      </c>
      <c r="J885" s="9">
        <f>VLOOKUP($A885,'dump '!$A:$AF,15,FALSE)</f>
        <v>6</v>
      </c>
      <c r="K885" s="9" t="str">
        <f>VLOOKUP($A885,'dump '!$A:$AF,3,FALSE)</f>
        <v>REST</v>
      </c>
      <c r="L885" s="9" t="str">
        <f>VLOOKUP($A885,'dump '!$A:$AF,31,FALSE)</f>
        <v>3-haak</v>
      </c>
      <c r="M885" s="9" t="str">
        <f>VLOOKUP($A885,'containers '!$A:$AA,12,FALSE)</f>
        <v>OGDUO</v>
      </c>
      <c r="N885" s="9">
        <f>VLOOKUP($A885,'containers '!$A:$AA,14,FALSE)</f>
        <v>60</v>
      </c>
      <c r="O885" s="9">
        <f>VLOOKUP($A885,'containers '!$A:$AA,15,FALSE)</f>
        <v>100</v>
      </c>
      <c r="P885" s="9" t="str">
        <f>VLOOKUP($A885,'containers '!$A:$AA,16,FALSE)</f>
        <v>HMIDUO2023</v>
      </c>
    </row>
    <row r="886" spans="1:16" x14ac:dyDescent="0.25">
      <c r="A886" s="9" t="s">
        <v>5157</v>
      </c>
      <c r="B886" s="9" t="str">
        <f>VLOOKUP(A886,'dump '!A:C,1,FALSE)</f>
        <v>RO1035</v>
      </c>
      <c r="C886" s="9" t="str">
        <f>VLOOKUP(A886,'dump '!A:AF,2,FALSE)</f>
        <v>1212BK901</v>
      </c>
      <c r="D886" s="9">
        <f>VLOOKUP($A886,'dump '!$A:$AF,17,FALSE)</f>
        <v>52.216359998999998</v>
      </c>
      <c r="E886" s="9">
        <f>VLOOKUP($A886,'dump '!$A:$AF,18,FALSE)</f>
        <v>5.1937898999999996</v>
      </c>
      <c r="F886" s="9" t="str">
        <f>VLOOKUP(A886,'dump '!$A:$AF,11,FALSE)</f>
        <v>Willem Barentszweg</v>
      </c>
      <c r="G886" s="9" t="str">
        <f>VLOOKUP($A886,'dump '!$A:$AF,12,FALSE)</f>
        <v>9A</v>
      </c>
      <c r="H886" s="9" t="str">
        <f>VLOOKUP($A886,'dump '!$A:$AF,13,FALSE)</f>
        <v>1212BK</v>
      </c>
      <c r="I886" s="11" t="str">
        <f>VLOOKUP($A886,'dump '!$A:$AF,14,FALSE)</f>
        <v>Hilversum</v>
      </c>
      <c r="J886" s="9">
        <f>VLOOKUP($A886,'dump '!$A:$AF,15,FALSE)</f>
        <v>6</v>
      </c>
      <c r="K886" s="9" t="str">
        <f>VLOOKUP($A886,'dump '!$A:$AF,3,FALSE)</f>
        <v>REST</v>
      </c>
      <c r="L886" s="9" t="str">
        <f>VLOOKUP($A886,'dump '!$A:$AF,31,FALSE)</f>
        <v>3-haak</v>
      </c>
      <c r="M886" s="9" t="str">
        <f>VLOOKUP($A886,'containers '!$A:$AA,12,FALSE)</f>
        <v>OGDUO</v>
      </c>
      <c r="N886" s="9">
        <f>VLOOKUP($A886,'containers '!$A:$AA,14,FALSE)</f>
        <v>60</v>
      </c>
      <c r="O886" s="9">
        <f>VLOOKUP($A886,'containers '!$A:$AA,15,FALSE)</f>
        <v>100</v>
      </c>
      <c r="P886" s="9" t="str">
        <f>VLOOKUP($A886,'containers '!$A:$AA,16,FALSE)</f>
        <v>HMIDUO2023</v>
      </c>
    </row>
    <row r="887" spans="1:16" x14ac:dyDescent="0.25">
      <c r="A887" s="9" t="s">
        <v>1946</v>
      </c>
      <c r="B887" s="9" t="str">
        <f>VLOOKUP(A887,'dump '!A:C,1,FALSE)</f>
        <v>RO1036</v>
      </c>
      <c r="C887" s="9" t="str">
        <f>VLOOKUP(A887,'dump '!A:AF,2,FALSE)</f>
        <v>1411RA103</v>
      </c>
      <c r="D887" s="9">
        <f>VLOOKUP($A887,'dump '!$A:$AF,17,FALSE)</f>
        <v>52.2939498</v>
      </c>
      <c r="E887" s="9">
        <f>VLOOKUP($A887,'dump '!$A:$AF,18,FALSE)</f>
        <v>5.1630628999999999</v>
      </c>
      <c r="F887" s="9" t="str">
        <f>VLOOKUP(A887,'dump '!$A:$AF,11,FALSE)</f>
        <v>Peperstraat</v>
      </c>
      <c r="G887" s="9" t="str">
        <f>VLOOKUP($A887,'dump '!$A:$AF,12,FALSE)</f>
        <v>1</v>
      </c>
      <c r="H887" s="9" t="str">
        <f>VLOOKUP($A887,'dump '!$A:$AF,13,FALSE)</f>
        <v>1411RA</v>
      </c>
      <c r="I887" s="11" t="str">
        <f>VLOOKUP($A887,'dump '!$A:$AF,14,FALSE)</f>
        <v>Naarden</v>
      </c>
      <c r="J887" s="9">
        <f>VLOOKUP($A887,'dump '!$A:$AF,15,FALSE)</f>
        <v>5</v>
      </c>
      <c r="K887" s="9" t="str">
        <f>VLOOKUP($A887,'dump '!$A:$AF,3,FALSE)</f>
        <v>REST</v>
      </c>
      <c r="L887" s="9" t="str">
        <f>VLOOKUP($A887,'dump '!$A:$AF,31,FALSE)</f>
        <v>3-haak</v>
      </c>
      <c r="M887" s="9" t="str">
        <f>VLOOKUP($A887,'containers '!$A:$AA,12,FALSE)</f>
        <v>Ondergronds</v>
      </c>
      <c r="N887" s="9">
        <f>VLOOKUP($A887,'containers '!$A:$AA,14,FALSE)</f>
        <v>80</v>
      </c>
      <c r="O887" s="9">
        <f>VLOOKUP($A887,'containers '!$A:$AA,15,FALSE)</f>
        <v>100</v>
      </c>
      <c r="P887" s="9" t="str">
        <f>VLOOKUP($A887,'containers '!$A:$AA,16,FALSE)</f>
        <v>HMISOL2017</v>
      </c>
    </row>
    <row r="888" spans="1:16" x14ac:dyDescent="0.25">
      <c r="A888" s="9" t="s">
        <v>2844</v>
      </c>
      <c r="B888" s="9" t="str">
        <f>VLOOKUP(A888,'dump '!A:C,1,FALSE)</f>
        <v>RO1037</v>
      </c>
      <c r="C888" s="9" t="str">
        <f>VLOOKUP(A888,'dump '!A:AF,2,FALSE)</f>
        <v>1411RC204</v>
      </c>
      <c r="D888" s="9">
        <f>VLOOKUP($A888,'dump '!$A:$AF,17,FALSE)</f>
        <v>52.294929167304502</v>
      </c>
      <c r="E888" s="9">
        <f>VLOOKUP($A888,'dump '!$A:$AF,18,FALSE)</f>
        <v>5.16440561973039</v>
      </c>
      <c r="F888" s="9" t="str">
        <f>VLOOKUP(A888,'dump '!$A:$AF,11,FALSE)</f>
        <v>Adriaan Dortsmanplein</v>
      </c>
      <c r="G888" s="9" t="str">
        <f>VLOOKUP($A888,'dump '!$A:$AF,12,FALSE)</f>
        <v>2</v>
      </c>
      <c r="H888" s="9" t="str">
        <f>VLOOKUP($A888,'dump '!$A:$AF,13,FALSE)</f>
        <v>1411RC</v>
      </c>
      <c r="I888" s="11" t="str">
        <f>VLOOKUP($A888,'dump '!$A:$AF,14,FALSE)</f>
        <v>Naarden</v>
      </c>
      <c r="J888" s="9">
        <f>VLOOKUP($A888,'dump '!$A:$AF,15,FALSE)</f>
        <v>5</v>
      </c>
      <c r="K888" s="9" t="str">
        <f>VLOOKUP($A888,'dump '!$A:$AF,3,FALSE)</f>
        <v>REST</v>
      </c>
      <c r="L888" s="9" t="str">
        <f>VLOOKUP($A888,'dump '!$A:$AF,31,FALSE)</f>
        <v>3-haak</v>
      </c>
      <c r="M888" s="9" t="str">
        <f>VLOOKUP($A888,'containers '!$A:$AA,12,FALSE)</f>
        <v>Ondergronds</v>
      </c>
      <c r="N888" s="9">
        <f>VLOOKUP($A888,'containers '!$A:$AA,14,FALSE)</f>
        <v>80</v>
      </c>
      <c r="O888" s="9">
        <f>VLOOKUP($A888,'containers '!$A:$AA,15,FALSE)</f>
        <v>100</v>
      </c>
      <c r="P888" s="9" t="str">
        <f>VLOOKUP($A888,'containers '!$A:$AA,16,FALSE)</f>
        <v>HMISOL2017</v>
      </c>
    </row>
    <row r="889" spans="1:16" x14ac:dyDescent="0.25">
      <c r="A889" s="9" t="s">
        <v>3300</v>
      </c>
      <c r="B889" s="9" t="str">
        <f>VLOOKUP(A889,'dump '!A:C,1,FALSE)</f>
        <v>RO106</v>
      </c>
      <c r="C889" s="9" t="str">
        <f>VLOOKUP(A889,'dump '!A:AF,2,FALSE)</f>
        <v>1401ET15001</v>
      </c>
      <c r="D889" s="9">
        <f>VLOOKUP($A889,'dump '!$A:$AF,17,FALSE)</f>
        <v>52.278416063685199</v>
      </c>
      <c r="E889" s="9">
        <f>VLOOKUP($A889,'dump '!$A:$AF,18,FALSE)</f>
        <v>5.1640273444402602</v>
      </c>
      <c r="F889" s="9" t="str">
        <f>VLOOKUP(A889,'dump '!$A:$AF,11,FALSE)</f>
        <v>Landstraat</v>
      </c>
      <c r="G889" s="9" t="str">
        <f>VLOOKUP($A889,'dump '!$A:$AF,12,FALSE)</f>
        <v>150</v>
      </c>
      <c r="H889" s="9" t="str">
        <f>VLOOKUP($A889,'dump '!$A:$AF,13,FALSE)</f>
        <v>1401ET</v>
      </c>
      <c r="I889" s="11" t="str">
        <f>VLOOKUP($A889,'dump '!$A:$AF,14,FALSE)</f>
        <v>Bussum</v>
      </c>
      <c r="J889" s="9">
        <f>VLOOKUP($A889,'dump '!$A:$AF,15,FALSE)</f>
        <v>5</v>
      </c>
      <c r="K889" s="9" t="str">
        <f>VLOOKUP($A889,'dump '!$A:$AF,3,FALSE)</f>
        <v>REST</v>
      </c>
      <c r="L889" s="9" t="str">
        <f>VLOOKUP($A889,'dump '!$A:$AF,31,FALSE)</f>
        <v>3-haak</v>
      </c>
      <c r="M889" s="9" t="str">
        <f>VLOOKUP($A889,'containers '!$A:$AA,12,FALSE)</f>
        <v>Ondergronds</v>
      </c>
      <c r="N889" s="9">
        <f>VLOOKUP($A889,'containers '!$A:$AA,14,FALSE)</f>
        <v>80</v>
      </c>
      <c r="O889" s="9">
        <f>VLOOKUP($A889,'containers '!$A:$AA,15,FALSE)</f>
        <v>100</v>
      </c>
      <c r="P889" s="9" t="str">
        <f>VLOOKUP($A889,'containers '!$A:$AA,16,FALSE)</f>
        <v>BAMRUB2016</v>
      </c>
    </row>
    <row r="890" spans="1:16" x14ac:dyDescent="0.25">
      <c r="A890" s="9" t="s">
        <v>3154</v>
      </c>
      <c r="B890" s="9" t="str">
        <f>VLOOKUP(A890,'dump '!A:C,1,FALSE)</f>
        <v>RO113.</v>
      </c>
      <c r="C890" s="9" t="str">
        <f>VLOOKUP(A890,'dump '!A:AF,2,FALSE)</f>
        <v>1214JZ26901</v>
      </c>
      <c r="D890" s="9">
        <f>VLOOKUP($A890,'dump '!$A:$AF,17,FALSE)</f>
        <v>52.208011890810198</v>
      </c>
      <c r="E890" s="9">
        <f>VLOOKUP($A890,'dump '!$A:$AF,18,FALSE)</f>
        <v>5.1620522327769196</v>
      </c>
      <c r="F890" s="9" t="str">
        <f>VLOOKUP(A890,'dump '!$A:$AF,11,FALSE)</f>
        <v>Bosdrift</v>
      </c>
      <c r="G890" s="9" t="str">
        <f>VLOOKUP($A890,'dump '!$A:$AF,12,FALSE)</f>
        <v>269</v>
      </c>
      <c r="H890" s="9" t="str">
        <f>VLOOKUP($A890,'dump '!$A:$AF,13,FALSE)</f>
        <v>1214JZ</v>
      </c>
      <c r="I890" s="11" t="str">
        <f>VLOOKUP($A890,'dump '!$A:$AF,14,FALSE)</f>
        <v>Hilversum</v>
      </c>
      <c r="J890" s="9">
        <f>VLOOKUP($A890,'dump '!$A:$AF,15,FALSE)</f>
        <v>5</v>
      </c>
      <c r="K890" s="9" t="str">
        <f>VLOOKUP($A890,'dump '!$A:$AF,3,FALSE)</f>
        <v>REST</v>
      </c>
      <c r="L890" s="9" t="str">
        <f>VLOOKUP($A890,'dump '!$A:$AF,31,FALSE)</f>
        <v>3-haak</v>
      </c>
      <c r="M890" s="9" t="str">
        <f>VLOOKUP($A890,'containers '!$A:$AA,12,FALSE)</f>
        <v>Ondergronds</v>
      </c>
      <c r="N890" s="9">
        <f>VLOOKUP($A890,'containers '!$A:$AA,14,FALSE)</f>
        <v>80</v>
      </c>
      <c r="O890" s="9">
        <f>VLOOKUP($A890,'containers '!$A:$AA,15,FALSE)</f>
        <v>100</v>
      </c>
      <c r="P890" s="9" t="str">
        <f>VLOOKUP($A890,'containers '!$A:$AA,16,FALSE)</f>
        <v>BAMRUB2015</v>
      </c>
    </row>
    <row r="891" spans="1:16" x14ac:dyDescent="0.25">
      <c r="A891" s="9" t="s">
        <v>2805</v>
      </c>
      <c r="B891" s="9" t="str">
        <f>VLOOKUP(A891,'dump '!A:C,1,FALSE)</f>
        <v>RO128</v>
      </c>
      <c r="C891" s="9" t="str">
        <f>VLOOKUP(A891,'dump '!A:AF,2,FALSE)</f>
        <v>1403HW18201</v>
      </c>
      <c r="D891" s="9">
        <f>VLOOKUP($A891,'dump '!$A:$AF,17,FALSE)</f>
        <v>52.266598460313197</v>
      </c>
      <c r="E891" s="9">
        <f>VLOOKUP($A891,'dump '!$A:$AF,18,FALSE)</f>
        <v>5.1916509959895096</v>
      </c>
      <c r="F891" s="9" t="str">
        <f>VLOOKUP(A891,'dump '!$A:$AF,11,FALSE)</f>
        <v>Anne Franklaan</v>
      </c>
      <c r="G891" s="9" t="str">
        <f>VLOOKUP($A891,'dump '!$A:$AF,12,FALSE)</f>
        <v>182</v>
      </c>
      <c r="H891" s="9" t="str">
        <f>VLOOKUP($A891,'dump '!$A:$AF,13,FALSE)</f>
        <v>1403HW</v>
      </c>
      <c r="I891" s="11" t="str">
        <f>VLOOKUP($A891,'dump '!$A:$AF,14,FALSE)</f>
        <v>Bussum</v>
      </c>
      <c r="J891" s="9">
        <f>VLOOKUP($A891,'dump '!$A:$AF,15,FALSE)</f>
        <v>5</v>
      </c>
      <c r="K891" s="9" t="str">
        <f>VLOOKUP($A891,'dump '!$A:$AF,3,FALSE)</f>
        <v>REST</v>
      </c>
      <c r="L891" s="9" t="str">
        <f>VLOOKUP($A891,'dump '!$A:$AF,31,FALSE)</f>
        <v>3-haak</v>
      </c>
      <c r="M891" s="9" t="str">
        <f>VLOOKUP($A891,'containers '!$A:$AA,12,FALSE)</f>
        <v>Ondergronds</v>
      </c>
      <c r="N891" s="9">
        <f>VLOOKUP($A891,'containers '!$A:$AA,14,FALSE)</f>
        <v>80</v>
      </c>
      <c r="O891" s="9">
        <f>VLOOKUP($A891,'containers '!$A:$AA,15,FALSE)</f>
        <v>100</v>
      </c>
      <c r="P891" s="9" t="str">
        <f>VLOOKUP($A891,'containers '!$A:$AA,16,FALSE)</f>
        <v>BAMRUB2012</v>
      </c>
    </row>
    <row r="892" spans="1:16" x14ac:dyDescent="0.25">
      <c r="A892" s="9" t="s">
        <v>3950</v>
      </c>
      <c r="B892" s="9" t="str">
        <f>VLOOKUP(A892,'dump '!A:C,1,FALSE)</f>
        <v>RO139</v>
      </c>
      <c r="C892" s="9" t="str">
        <f>VLOOKUP(A892,'dump '!A:AF,2,FALSE)</f>
        <v>1382CJ11702</v>
      </c>
      <c r="D892" s="9">
        <f>VLOOKUP($A892,'dump '!$A:$AF,17,FALSE)</f>
        <v>52.309371521745199</v>
      </c>
      <c r="E892" s="9">
        <f>VLOOKUP($A892,'dump '!$A:$AF,18,FALSE)</f>
        <v>5.03318432718984</v>
      </c>
      <c r="F892" s="9" t="str">
        <f>VLOOKUP(A892,'dump '!$A:$AF,11,FALSE)</f>
        <v>Ingelandenstraat</v>
      </c>
      <c r="G892" s="9" t="str">
        <f>VLOOKUP($A892,'dump '!$A:$AF,12,FALSE)</f>
        <v>117</v>
      </c>
      <c r="H892" s="9" t="str">
        <f>VLOOKUP($A892,'dump '!$A:$AF,13,FALSE)</f>
        <v>1382CJ</v>
      </c>
      <c r="I892" s="11" t="str">
        <f>VLOOKUP($A892,'dump '!$A:$AF,14,FALSE)</f>
        <v>Weesp</v>
      </c>
      <c r="J892" s="9">
        <f>VLOOKUP($A892,'dump '!$A:$AF,15,FALSE)</f>
        <v>5</v>
      </c>
      <c r="K892" s="9" t="str">
        <f>VLOOKUP($A892,'dump '!$A:$AF,3,FALSE)</f>
        <v>REST</v>
      </c>
      <c r="L892" s="9" t="str">
        <f>VLOOKUP($A892,'dump '!$A:$AF,31,FALSE)</f>
        <v>3-haak</v>
      </c>
      <c r="M892" s="9" t="str">
        <f>VLOOKUP($A892,'containers '!$A:$AA,12,FALSE)</f>
        <v>Ondergronds</v>
      </c>
      <c r="N892" s="9">
        <f>VLOOKUP($A892,'containers '!$A:$AA,14,FALSE)</f>
        <v>80</v>
      </c>
      <c r="O892" s="9">
        <f>VLOOKUP($A892,'containers '!$A:$AA,15,FALSE)</f>
        <v>100</v>
      </c>
      <c r="P892" s="9" t="str">
        <f>VLOOKUP($A892,'containers '!$A:$AA,16,FALSE)</f>
        <v>BAMRUB2014</v>
      </c>
    </row>
    <row r="893" spans="1:16" x14ac:dyDescent="0.25">
      <c r="A893" s="9" t="s">
        <v>3388</v>
      </c>
      <c r="B893" s="9" t="str">
        <f>VLOOKUP(A893,'dump '!A:C,1,FALSE)</f>
        <v>RO149</v>
      </c>
      <c r="C893" s="9" t="str">
        <f>VLOOKUP(A893,'dump '!A:AF,2,FALSE)</f>
        <v>1403PD68201</v>
      </c>
      <c r="D893" s="9">
        <f>VLOOKUP($A893,'dump '!$A:$AF,17,FALSE)</f>
        <v>52.2617571987698</v>
      </c>
      <c r="E893" s="9">
        <f>VLOOKUP($A893,'dump '!$A:$AF,18,FALSE)</f>
        <v>5.1720193214762702</v>
      </c>
      <c r="F893" s="9" t="str">
        <f>VLOOKUP(A893,'dump '!$A:$AF,11,FALSE)</f>
        <v>Lange Heul</v>
      </c>
      <c r="G893" s="9" t="str">
        <f>VLOOKUP($A893,'dump '!$A:$AF,12,FALSE)</f>
        <v>682</v>
      </c>
      <c r="H893" s="9" t="str">
        <f>VLOOKUP($A893,'dump '!$A:$AF,13,FALSE)</f>
        <v>1403PD</v>
      </c>
      <c r="I893" s="11" t="str">
        <f>VLOOKUP($A893,'dump '!$A:$AF,14,FALSE)</f>
        <v>Bussum</v>
      </c>
      <c r="J893" s="9">
        <f>VLOOKUP($A893,'dump '!$A:$AF,15,FALSE)</f>
        <v>5</v>
      </c>
      <c r="K893" s="9" t="str">
        <f>VLOOKUP($A893,'dump '!$A:$AF,3,FALSE)</f>
        <v>REST</v>
      </c>
      <c r="L893" s="9" t="str">
        <f>VLOOKUP($A893,'dump '!$A:$AF,31,FALSE)</f>
        <v>3-haak</v>
      </c>
      <c r="M893" s="9" t="str">
        <f>VLOOKUP($A893,'containers '!$A:$AA,12,FALSE)</f>
        <v>Ondergronds</v>
      </c>
      <c r="N893" s="9">
        <f>VLOOKUP($A893,'containers '!$A:$AA,14,FALSE)</f>
        <v>80</v>
      </c>
      <c r="O893" s="9">
        <f>VLOOKUP($A893,'containers '!$A:$AA,15,FALSE)</f>
        <v>100</v>
      </c>
      <c r="P893" s="9" t="str">
        <f>VLOOKUP($A893,'containers '!$A:$AA,16,FALSE)</f>
        <v>KLISOL2010</v>
      </c>
    </row>
    <row r="894" spans="1:16" x14ac:dyDescent="0.25">
      <c r="A894" s="9" t="s">
        <v>3383</v>
      </c>
      <c r="B894" s="9" t="str">
        <f>VLOOKUP(A894,'dump '!A:C,1,FALSE)</f>
        <v>RO150</v>
      </c>
      <c r="C894" s="9" t="str">
        <f>VLOOKUP(A894,'dump '!A:AF,2,FALSE)</f>
        <v>1403PC61201</v>
      </c>
      <c r="D894" s="9">
        <f>VLOOKUP($A894,'dump '!$A:$AF,17,FALSE)</f>
        <v>52.261667009491703</v>
      </c>
      <c r="E894" s="9">
        <f>VLOOKUP($A894,'dump '!$A:$AF,18,FALSE)</f>
        <v>5.1714415568906498</v>
      </c>
      <c r="F894" s="9" t="str">
        <f>VLOOKUP(A894,'dump '!$A:$AF,11,FALSE)</f>
        <v>Lange Heul</v>
      </c>
      <c r="G894" s="9" t="str">
        <f>VLOOKUP($A894,'dump '!$A:$AF,12,FALSE)</f>
        <v>612</v>
      </c>
      <c r="H894" s="9" t="str">
        <f>VLOOKUP($A894,'dump '!$A:$AF,13,FALSE)</f>
        <v>1403PC</v>
      </c>
      <c r="I894" s="11" t="str">
        <f>VLOOKUP($A894,'dump '!$A:$AF,14,FALSE)</f>
        <v>Bussum</v>
      </c>
      <c r="J894" s="9">
        <f>VLOOKUP($A894,'dump '!$A:$AF,15,FALSE)</f>
        <v>5</v>
      </c>
      <c r="K894" s="9" t="str">
        <f>VLOOKUP($A894,'dump '!$A:$AF,3,FALSE)</f>
        <v>REST</v>
      </c>
      <c r="L894" s="9" t="str">
        <f>VLOOKUP($A894,'dump '!$A:$AF,31,FALSE)</f>
        <v>3-haak</v>
      </c>
      <c r="M894" s="9" t="str">
        <f>VLOOKUP($A894,'containers '!$A:$AA,12,FALSE)</f>
        <v>Ondergronds</v>
      </c>
      <c r="N894" s="9">
        <f>VLOOKUP($A894,'containers '!$A:$AA,14,FALSE)</f>
        <v>80</v>
      </c>
      <c r="O894" s="9">
        <f>VLOOKUP($A894,'containers '!$A:$AA,15,FALSE)</f>
        <v>100</v>
      </c>
      <c r="P894" s="9" t="str">
        <f>VLOOKUP($A894,'containers '!$A:$AA,16,FALSE)</f>
        <v>KLISOL2010</v>
      </c>
    </row>
    <row r="895" spans="1:16" x14ac:dyDescent="0.25">
      <c r="A895" s="9" t="s">
        <v>3378</v>
      </c>
      <c r="B895" s="9" t="str">
        <f>VLOOKUP(A895,'dump '!A:C,1,FALSE)</f>
        <v>RO151</v>
      </c>
      <c r="C895" s="9" t="str">
        <f>VLOOKUP(A895,'dump '!A:AF,2,FALSE)</f>
        <v>1403PB54201</v>
      </c>
      <c r="D895" s="9">
        <f>VLOOKUP($A895,'dump '!$A:$AF,17,FALSE)</f>
        <v>52.261683773298103</v>
      </c>
      <c r="E895" s="9">
        <f>VLOOKUP($A895,'dump '!$A:$AF,18,FALSE)</f>
        <v>5.1706870179671496</v>
      </c>
      <c r="F895" s="9" t="str">
        <f>VLOOKUP(A895,'dump '!$A:$AF,11,FALSE)</f>
        <v>Lange Heul</v>
      </c>
      <c r="G895" s="9" t="str">
        <f>VLOOKUP($A895,'dump '!$A:$AF,12,FALSE)</f>
        <v>542</v>
      </c>
      <c r="H895" s="9" t="str">
        <f>VLOOKUP($A895,'dump '!$A:$AF,13,FALSE)</f>
        <v>1403PB</v>
      </c>
      <c r="I895" s="11" t="str">
        <f>VLOOKUP($A895,'dump '!$A:$AF,14,FALSE)</f>
        <v>Bussum</v>
      </c>
      <c r="J895" s="9">
        <f>VLOOKUP($A895,'dump '!$A:$AF,15,FALSE)</f>
        <v>5</v>
      </c>
      <c r="K895" s="9" t="str">
        <f>VLOOKUP($A895,'dump '!$A:$AF,3,FALSE)</f>
        <v>REST</v>
      </c>
      <c r="L895" s="9" t="str">
        <f>VLOOKUP($A895,'dump '!$A:$AF,31,FALSE)</f>
        <v>3-haak</v>
      </c>
      <c r="M895" s="9" t="str">
        <f>VLOOKUP($A895,'containers '!$A:$AA,12,FALSE)</f>
        <v>Ondergronds</v>
      </c>
      <c r="N895" s="9">
        <f>VLOOKUP($A895,'containers '!$A:$AA,14,FALSE)</f>
        <v>80</v>
      </c>
      <c r="O895" s="9">
        <f>VLOOKUP($A895,'containers '!$A:$AA,15,FALSE)</f>
        <v>100</v>
      </c>
      <c r="P895" s="9" t="str">
        <f>VLOOKUP($A895,'containers '!$A:$AA,16,FALSE)</f>
        <v>KLISOL2012</v>
      </c>
    </row>
    <row r="896" spans="1:16" x14ac:dyDescent="0.25">
      <c r="A896" s="9" t="s">
        <v>3477</v>
      </c>
      <c r="B896" s="9" t="str">
        <f>VLOOKUP(A896,'dump '!A:C,1,FALSE)</f>
        <v>RO152</v>
      </c>
      <c r="C896" s="9" t="str">
        <f>VLOOKUP(A896,'dump '!A:AF,2,FALSE)</f>
        <v>1403PA47201</v>
      </c>
      <c r="D896" s="9">
        <f>VLOOKUP($A896,'dump '!$A:$AF,17,FALSE)</f>
        <v>52.261617933448598</v>
      </c>
      <c r="E896" s="9">
        <f>VLOOKUP($A896,'dump '!$A:$AF,18,FALSE)</f>
        <v>5.1700842753100904</v>
      </c>
      <c r="F896" s="9" t="str">
        <f>VLOOKUP(A896,'dump '!$A:$AF,11,FALSE)</f>
        <v>Lange Heul</v>
      </c>
      <c r="G896" s="9" t="str">
        <f>VLOOKUP($A896,'dump '!$A:$AF,12,FALSE)</f>
        <v>472</v>
      </c>
      <c r="H896" s="9" t="str">
        <f>VLOOKUP($A896,'dump '!$A:$AF,13,FALSE)</f>
        <v>1403PA</v>
      </c>
      <c r="I896" s="11" t="str">
        <f>VLOOKUP($A896,'dump '!$A:$AF,14,FALSE)</f>
        <v>Bussum</v>
      </c>
      <c r="J896" s="9">
        <f>VLOOKUP($A896,'dump '!$A:$AF,15,FALSE)</f>
        <v>5</v>
      </c>
      <c r="K896" s="9" t="str">
        <f>VLOOKUP($A896,'dump '!$A:$AF,3,FALSE)</f>
        <v>REST</v>
      </c>
      <c r="L896" s="9" t="str">
        <f>VLOOKUP($A896,'dump '!$A:$AF,31,FALSE)</f>
        <v>3-haak</v>
      </c>
      <c r="M896" s="9" t="str">
        <f>VLOOKUP($A896,'containers '!$A:$AA,12,FALSE)</f>
        <v>Ondergronds</v>
      </c>
      <c r="N896" s="9">
        <f>VLOOKUP($A896,'containers '!$A:$AA,14,FALSE)</f>
        <v>80</v>
      </c>
      <c r="O896" s="9">
        <f>VLOOKUP($A896,'containers '!$A:$AA,15,FALSE)</f>
        <v>100</v>
      </c>
      <c r="P896" s="9" t="str">
        <f>VLOOKUP($A896,'containers '!$A:$AA,16,FALSE)</f>
        <v>KLISOL2012</v>
      </c>
    </row>
    <row r="897" spans="1:16" x14ac:dyDescent="0.25">
      <c r="A897" s="9" t="s">
        <v>3468</v>
      </c>
      <c r="B897" s="9" t="str">
        <f>VLOOKUP(A897,'dump '!A:C,1,FALSE)</f>
        <v>RO153</v>
      </c>
      <c r="C897" s="9" t="str">
        <f>VLOOKUP(A897,'dump '!A:AF,2,FALSE)</f>
        <v>1403NZ40201</v>
      </c>
      <c r="D897" s="9">
        <f>VLOOKUP($A897,'dump '!$A:$AF,17,FALSE)</f>
        <v>52.261560852688</v>
      </c>
      <c r="E897" s="9">
        <f>VLOOKUP($A897,'dump '!$A:$AF,18,FALSE)</f>
        <v>5.1694199256647098</v>
      </c>
      <c r="F897" s="9" t="str">
        <f>VLOOKUP(A897,'dump '!$A:$AF,11,FALSE)</f>
        <v>Lange Heul</v>
      </c>
      <c r="G897" s="9" t="str">
        <f>VLOOKUP($A897,'dump '!$A:$AF,12,FALSE)</f>
        <v>402</v>
      </c>
      <c r="H897" s="9" t="str">
        <f>VLOOKUP($A897,'dump '!$A:$AF,13,FALSE)</f>
        <v>1403NZ</v>
      </c>
      <c r="I897" s="11" t="str">
        <f>VLOOKUP($A897,'dump '!$A:$AF,14,FALSE)</f>
        <v>Bussum</v>
      </c>
      <c r="J897" s="9">
        <f>VLOOKUP($A897,'dump '!$A:$AF,15,FALSE)</f>
        <v>5</v>
      </c>
      <c r="K897" s="9" t="str">
        <f>VLOOKUP($A897,'dump '!$A:$AF,3,FALSE)</f>
        <v>REST</v>
      </c>
      <c r="L897" s="9" t="str">
        <f>VLOOKUP($A897,'dump '!$A:$AF,31,FALSE)</f>
        <v>3-haak</v>
      </c>
      <c r="M897" s="9" t="str">
        <f>VLOOKUP($A897,'containers '!$A:$AA,12,FALSE)</f>
        <v>Ondergronds</v>
      </c>
      <c r="N897" s="9">
        <f>VLOOKUP($A897,'containers '!$A:$AA,14,FALSE)</f>
        <v>80</v>
      </c>
      <c r="O897" s="9">
        <f>VLOOKUP($A897,'containers '!$A:$AA,15,FALSE)</f>
        <v>100</v>
      </c>
      <c r="P897" s="9" t="str">
        <f>VLOOKUP($A897,'containers '!$A:$AA,16,FALSE)</f>
        <v>KLISOL2009</v>
      </c>
    </row>
    <row r="898" spans="1:16" x14ac:dyDescent="0.25">
      <c r="A898" s="9" t="s">
        <v>3473</v>
      </c>
      <c r="B898" s="9" t="str">
        <f>VLOOKUP(A898,'dump '!A:C,1,FALSE)</f>
        <v>RO154</v>
      </c>
      <c r="C898" s="9" t="str">
        <f>VLOOKUP(A898,'dump '!A:AF,2,FALSE)</f>
        <v>1403NZ38001</v>
      </c>
      <c r="D898" s="9">
        <f>VLOOKUP($A898,'dump '!$A:$AF,17,FALSE)</f>
        <v>52.261806999999997</v>
      </c>
      <c r="E898" s="9">
        <f>VLOOKUP($A898,'dump '!$A:$AF,18,FALSE)</f>
        <v>5.1686969999999999</v>
      </c>
      <c r="F898" s="9" t="str">
        <f>VLOOKUP(A898,'dump '!$A:$AF,11,FALSE)</f>
        <v>Lange Heul</v>
      </c>
      <c r="G898" s="9" t="str">
        <f>VLOOKUP($A898,'dump '!$A:$AF,12,FALSE)</f>
        <v>380</v>
      </c>
      <c r="H898" s="9" t="str">
        <f>VLOOKUP($A898,'dump '!$A:$AF,13,FALSE)</f>
        <v>1403NZ</v>
      </c>
      <c r="I898" s="11" t="str">
        <f>VLOOKUP($A898,'dump '!$A:$AF,14,FALSE)</f>
        <v>Bussum</v>
      </c>
      <c r="J898" s="9">
        <f>VLOOKUP($A898,'dump '!$A:$AF,15,FALSE)</f>
        <v>5</v>
      </c>
      <c r="K898" s="9" t="str">
        <f>VLOOKUP($A898,'dump '!$A:$AF,3,FALSE)</f>
        <v>REST</v>
      </c>
      <c r="L898" s="9" t="str">
        <f>VLOOKUP($A898,'dump '!$A:$AF,31,FALSE)</f>
        <v>3-haak</v>
      </c>
      <c r="M898" s="9" t="str">
        <f>VLOOKUP($A898,'containers '!$A:$AA,12,FALSE)</f>
        <v>Ondergronds</v>
      </c>
      <c r="N898" s="9">
        <f>VLOOKUP($A898,'containers '!$A:$AA,14,FALSE)</f>
        <v>80</v>
      </c>
      <c r="O898" s="9">
        <f>VLOOKUP($A898,'containers '!$A:$AA,15,FALSE)</f>
        <v>100</v>
      </c>
      <c r="P898" s="9" t="str">
        <f>VLOOKUP($A898,'containers '!$A:$AA,16,FALSE)</f>
        <v>KLISOL2009</v>
      </c>
    </row>
    <row r="899" spans="1:16" x14ac:dyDescent="0.25">
      <c r="A899" s="9" t="s">
        <v>2964</v>
      </c>
      <c r="B899" s="9" t="str">
        <f>VLOOKUP(A899,'dump '!A:C,1,FALSE)</f>
        <v>RO156</v>
      </c>
      <c r="C899" s="9" t="str">
        <f>VLOOKUP(A899,'dump '!A:AF,2,FALSE)</f>
        <v>1403NE6902</v>
      </c>
      <c r="D899" s="9">
        <f>VLOOKUP($A899,'dump '!$A:$AF,17,FALSE)</f>
        <v>52.265345281975002</v>
      </c>
      <c r="E899" s="9">
        <f>VLOOKUP($A899,'dump '!$A:$AF,18,FALSE)</f>
        <v>5.1688888482797601</v>
      </c>
      <c r="F899" s="9" t="str">
        <f>VLOOKUP(A899,'dump '!$A:$AF,11,FALSE)</f>
        <v>Weidehof</v>
      </c>
      <c r="G899" s="9" t="str">
        <f>VLOOKUP($A899,'dump '!$A:$AF,12,FALSE)</f>
        <v>69</v>
      </c>
      <c r="H899" s="9" t="str">
        <f>VLOOKUP($A899,'dump '!$A:$AF,13,FALSE)</f>
        <v>1403NE</v>
      </c>
      <c r="I899" s="11" t="str">
        <f>VLOOKUP($A899,'dump '!$A:$AF,14,FALSE)</f>
        <v>Bussum</v>
      </c>
      <c r="J899" s="9">
        <f>VLOOKUP($A899,'dump '!$A:$AF,15,FALSE)</f>
        <v>5</v>
      </c>
      <c r="K899" s="9" t="str">
        <f>VLOOKUP($A899,'dump '!$A:$AF,3,FALSE)</f>
        <v>REST</v>
      </c>
      <c r="L899" s="9" t="str">
        <f>VLOOKUP($A899,'dump '!$A:$AF,31,FALSE)</f>
        <v>3-haak</v>
      </c>
      <c r="M899" s="9" t="str">
        <f>VLOOKUP($A899,'containers '!$A:$AA,12,FALSE)</f>
        <v>Ondergronds</v>
      </c>
      <c r="N899" s="9">
        <f>VLOOKUP($A899,'containers '!$A:$AA,14,FALSE)</f>
        <v>80</v>
      </c>
      <c r="O899" s="9">
        <f>VLOOKUP($A899,'containers '!$A:$AA,15,FALSE)</f>
        <v>100</v>
      </c>
      <c r="P899" s="9" t="str">
        <f>VLOOKUP($A899,'containers '!$A:$AA,16,FALSE)</f>
        <v>HMISOL2016</v>
      </c>
    </row>
    <row r="900" spans="1:16" x14ac:dyDescent="0.25">
      <c r="A900" s="9" t="s">
        <v>3298</v>
      </c>
      <c r="B900" s="9" t="str">
        <f>VLOOKUP(A900,'dump '!A:C,1,FALSE)</f>
        <v>RO157</v>
      </c>
      <c r="C900" s="9" t="str">
        <f>VLOOKUP(A900,'dump '!A:AF,2,FALSE)</f>
        <v>1403PJ10902</v>
      </c>
      <c r="D900" s="9">
        <f>VLOOKUP($A900,'dump '!$A:$AF,17,FALSE)</f>
        <v>52.264986</v>
      </c>
      <c r="E900" s="9">
        <f>VLOOKUP($A900,'dump '!$A:$AF,18,FALSE)</f>
        <v>5.1678930000000003</v>
      </c>
      <c r="F900" s="9" t="str">
        <f>VLOOKUP(A900,'dump '!$A:$AF,11,FALSE)</f>
        <v>Weidehof</v>
      </c>
      <c r="G900" s="9" t="str">
        <f>VLOOKUP($A900,'dump '!$A:$AF,12,FALSE)</f>
        <v>109</v>
      </c>
      <c r="H900" s="9" t="str">
        <f>VLOOKUP($A900,'dump '!$A:$AF,13,FALSE)</f>
        <v>1403PJ</v>
      </c>
      <c r="I900" s="11" t="str">
        <f>VLOOKUP($A900,'dump '!$A:$AF,14,FALSE)</f>
        <v>Bussum</v>
      </c>
      <c r="J900" s="9">
        <f>VLOOKUP($A900,'dump '!$A:$AF,15,FALSE)</f>
        <v>5</v>
      </c>
      <c r="K900" s="9" t="str">
        <f>VLOOKUP($A900,'dump '!$A:$AF,3,FALSE)</f>
        <v>REST</v>
      </c>
      <c r="L900" s="9" t="str">
        <f>VLOOKUP($A900,'dump '!$A:$AF,31,FALSE)</f>
        <v>3-haak</v>
      </c>
      <c r="M900" s="9" t="str">
        <f>VLOOKUP($A900,'containers '!$A:$AA,12,FALSE)</f>
        <v>Ondergronds</v>
      </c>
      <c r="N900" s="9">
        <f>VLOOKUP($A900,'containers '!$A:$AA,14,FALSE)</f>
        <v>80</v>
      </c>
      <c r="O900" s="9">
        <f>VLOOKUP($A900,'containers '!$A:$AA,15,FALSE)</f>
        <v>100</v>
      </c>
      <c r="P900" s="9" t="str">
        <f>VLOOKUP($A900,'containers '!$A:$AA,16,FALSE)</f>
        <v>HMISOL2016</v>
      </c>
    </row>
    <row r="901" spans="1:16" x14ac:dyDescent="0.25">
      <c r="A901" s="9" t="s">
        <v>3131</v>
      </c>
      <c r="B901" s="9" t="str">
        <f>VLOOKUP(A901,'dump '!A:C,1,FALSE)</f>
        <v>RO158</v>
      </c>
      <c r="C901" s="9" t="str">
        <f>VLOOKUP(A901,'dump '!A:AF,2,FALSE)</f>
        <v>1403NW28601</v>
      </c>
      <c r="D901" s="9">
        <f>VLOOKUP($A901,'dump '!$A:$AF,17,FALSE)</f>
        <v>52.263024999999999</v>
      </c>
      <c r="E901" s="9">
        <f>VLOOKUP($A901,'dump '!$A:$AF,18,FALSE)</f>
        <v>5.1679069999999996</v>
      </c>
      <c r="F901" s="9" t="str">
        <f>VLOOKUP(A901,'dump '!$A:$AF,11,FALSE)</f>
        <v>Lange Heul</v>
      </c>
      <c r="G901" s="9" t="str">
        <f>VLOOKUP($A901,'dump '!$A:$AF,12,FALSE)</f>
        <v>286</v>
      </c>
      <c r="H901" s="9" t="str">
        <f>VLOOKUP($A901,'dump '!$A:$AF,13,FALSE)</f>
        <v>1403NW</v>
      </c>
      <c r="I901" s="11" t="str">
        <f>VLOOKUP($A901,'dump '!$A:$AF,14,FALSE)</f>
        <v>Bussum</v>
      </c>
      <c r="J901" s="9">
        <f>VLOOKUP($A901,'dump '!$A:$AF,15,FALSE)</f>
        <v>5</v>
      </c>
      <c r="K901" s="9" t="str">
        <f>VLOOKUP($A901,'dump '!$A:$AF,3,FALSE)</f>
        <v>REST</v>
      </c>
      <c r="L901" s="9" t="str">
        <f>VLOOKUP($A901,'dump '!$A:$AF,31,FALSE)</f>
        <v>3-haak</v>
      </c>
      <c r="M901" s="9" t="str">
        <f>VLOOKUP($A901,'containers '!$A:$AA,12,FALSE)</f>
        <v>Ondergronds</v>
      </c>
      <c r="N901" s="9">
        <f>VLOOKUP($A901,'containers '!$A:$AA,14,FALSE)</f>
        <v>80</v>
      </c>
      <c r="O901" s="9">
        <f>VLOOKUP($A901,'containers '!$A:$AA,15,FALSE)</f>
        <v>100</v>
      </c>
      <c r="P901" s="9" t="str">
        <f>VLOOKUP($A901,'containers '!$A:$AA,16,FALSE)</f>
        <v>BAMRUB2014</v>
      </c>
    </row>
    <row r="902" spans="1:16" x14ac:dyDescent="0.25">
      <c r="A902" s="9" t="s">
        <v>3296</v>
      </c>
      <c r="B902" s="9" t="str">
        <f>VLOOKUP(A902,'dump '!A:C,1,FALSE)</f>
        <v>RO159</v>
      </c>
      <c r="C902" s="9" t="str">
        <f>VLOOKUP(A902,'dump '!A:AF,2,FALSE)</f>
        <v>1403RE5803</v>
      </c>
      <c r="D902" s="9">
        <f>VLOOKUP($A902,'dump '!$A:$AF,17,FALSE)</f>
        <v>52.263583280194801</v>
      </c>
      <c r="E902" s="9">
        <f>VLOOKUP($A902,'dump '!$A:$AF,18,FALSE)</f>
        <v>5.1701846066910502</v>
      </c>
      <c r="F902" s="9" t="str">
        <f>VLOOKUP(A902,'dump '!$A:$AF,11,FALSE)</f>
        <v>Beeklaan</v>
      </c>
      <c r="G902" s="9" t="str">
        <f>VLOOKUP($A902,'dump '!$A:$AF,12,FALSE)</f>
        <v>58</v>
      </c>
      <c r="H902" s="9" t="str">
        <f>VLOOKUP($A902,'dump '!$A:$AF,13,FALSE)</f>
        <v>1403RE</v>
      </c>
      <c r="I902" s="11" t="str">
        <f>VLOOKUP($A902,'dump '!$A:$AF,14,FALSE)</f>
        <v>Bussum</v>
      </c>
      <c r="J902" s="9">
        <f>VLOOKUP($A902,'dump '!$A:$AF,15,FALSE)</f>
        <v>5</v>
      </c>
      <c r="K902" s="9" t="str">
        <f>VLOOKUP($A902,'dump '!$A:$AF,3,FALSE)</f>
        <v>REST</v>
      </c>
      <c r="L902" s="9" t="str">
        <f>VLOOKUP($A902,'dump '!$A:$AF,31,FALSE)</f>
        <v>3-haak</v>
      </c>
      <c r="M902" s="9" t="str">
        <f>VLOOKUP($A902,'containers '!$A:$AA,12,FALSE)</f>
        <v>Ondergronds</v>
      </c>
      <c r="N902" s="9">
        <f>VLOOKUP($A902,'containers '!$A:$AA,14,FALSE)</f>
        <v>80</v>
      </c>
      <c r="O902" s="9">
        <f>VLOOKUP($A902,'containers '!$A:$AA,15,FALSE)</f>
        <v>100</v>
      </c>
      <c r="P902" s="9" t="str">
        <f>VLOOKUP($A902,'containers '!$A:$AA,16,FALSE)</f>
        <v>HMISOL2018</v>
      </c>
    </row>
    <row r="903" spans="1:16" ht="30" x14ac:dyDescent="0.25">
      <c r="A903" s="9" t="s">
        <v>3338</v>
      </c>
      <c r="B903" s="9" t="str">
        <f>VLOOKUP(A903,'dump '!A:C,1,FALSE)</f>
        <v>RO160</v>
      </c>
      <c r="C903" s="9" t="str">
        <f>VLOOKUP(A903,'dump '!A:AF,2,FALSE)</f>
        <v>1394JV601</v>
      </c>
      <c r="D903" s="9">
        <f>VLOOKUP($A903,'dump '!$A:$AF,17,FALSE)</f>
        <v>52.250736630570401</v>
      </c>
      <c r="E903" s="9">
        <f>VLOOKUP($A903,'dump '!$A:$AF,18,FALSE)</f>
        <v>5.0461520534055699</v>
      </c>
      <c r="F903" s="9" t="str">
        <f>VLOOKUP(A903,'dump '!$A:$AF,11,FALSE)</f>
        <v>Cederlaan</v>
      </c>
      <c r="G903" s="9" t="str">
        <f>VLOOKUP($A903,'dump '!$A:$AF,12,FALSE)</f>
        <v>6</v>
      </c>
      <c r="H903" s="9" t="str">
        <f>VLOOKUP($A903,'dump '!$A:$AF,13,FALSE)</f>
        <v>1394JV</v>
      </c>
      <c r="I903" s="11" t="str">
        <f>VLOOKUP($A903,'dump '!$A:$AF,14,FALSE)</f>
        <v>Nederhorst den Berg</v>
      </c>
      <c r="J903" s="9">
        <f>VLOOKUP($A903,'dump '!$A:$AF,15,FALSE)</f>
        <v>5</v>
      </c>
      <c r="K903" s="9" t="str">
        <f>VLOOKUP($A903,'dump '!$A:$AF,3,FALSE)</f>
        <v>REST</v>
      </c>
      <c r="L903" s="9" t="str">
        <f>VLOOKUP($A903,'dump '!$A:$AF,31,FALSE)</f>
        <v>3-haak</v>
      </c>
      <c r="M903" s="9" t="str">
        <f>VLOOKUP($A903,'containers '!$A:$AA,12,FALSE)</f>
        <v>Ondergronds</v>
      </c>
      <c r="N903" s="9">
        <f>VLOOKUP($A903,'containers '!$A:$AA,14,FALSE)</f>
        <v>80</v>
      </c>
      <c r="O903" s="9">
        <f>VLOOKUP($A903,'containers '!$A:$AA,15,FALSE)</f>
        <v>100</v>
      </c>
      <c r="P903" s="9" t="str">
        <f>VLOOKUP($A903,'containers '!$A:$AA,16,FALSE)</f>
        <v>HMISOL2016</v>
      </c>
    </row>
    <row r="904" spans="1:16" ht="30" x14ac:dyDescent="0.25">
      <c r="A904" s="9" t="s">
        <v>3343</v>
      </c>
      <c r="B904" s="9" t="str">
        <f>VLOOKUP(A904,'dump '!A:C,1,FALSE)</f>
        <v>RO161</v>
      </c>
      <c r="C904" s="9" t="str">
        <f>VLOOKUP(A904,'dump '!A:AF,2,FALSE)</f>
        <v>1394JT2301</v>
      </c>
      <c r="D904" s="9">
        <f>VLOOKUP($A904,'dump '!$A:$AF,17,FALSE)</f>
        <v>52.250802428510298</v>
      </c>
      <c r="E904" s="9">
        <f>VLOOKUP($A904,'dump '!$A:$AF,18,FALSE)</f>
        <v>5.0486197695183099</v>
      </c>
      <c r="F904" s="9" t="str">
        <f>VLOOKUP(A904,'dump '!$A:$AF,11,FALSE)</f>
        <v>Olmenlaan</v>
      </c>
      <c r="G904" s="9" t="str">
        <f>VLOOKUP($A904,'dump '!$A:$AF,12,FALSE)</f>
        <v>23</v>
      </c>
      <c r="H904" s="9" t="str">
        <f>VLOOKUP($A904,'dump '!$A:$AF,13,FALSE)</f>
        <v>1394JT</v>
      </c>
      <c r="I904" s="11" t="str">
        <f>VLOOKUP($A904,'dump '!$A:$AF,14,FALSE)</f>
        <v>Nederhorst den Berg</v>
      </c>
      <c r="J904" s="9">
        <f>VLOOKUP($A904,'dump '!$A:$AF,15,FALSE)</f>
        <v>5</v>
      </c>
      <c r="K904" s="9" t="str">
        <f>VLOOKUP($A904,'dump '!$A:$AF,3,FALSE)</f>
        <v>REST</v>
      </c>
      <c r="L904" s="9" t="str">
        <f>VLOOKUP($A904,'dump '!$A:$AF,31,FALSE)</f>
        <v>3-haak</v>
      </c>
      <c r="M904" s="9" t="str">
        <f>VLOOKUP($A904,'containers '!$A:$AA,12,FALSE)</f>
        <v>Ondergronds</v>
      </c>
      <c r="N904" s="9">
        <f>VLOOKUP($A904,'containers '!$A:$AA,14,FALSE)</f>
        <v>80</v>
      </c>
      <c r="O904" s="9">
        <f>VLOOKUP($A904,'containers '!$A:$AA,15,FALSE)</f>
        <v>100</v>
      </c>
      <c r="P904" s="9" t="str">
        <f>VLOOKUP($A904,'containers '!$A:$AA,16,FALSE)</f>
        <v>HMISOL2016</v>
      </c>
    </row>
    <row r="905" spans="1:16" ht="30" x14ac:dyDescent="0.25">
      <c r="A905" s="9" t="s">
        <v>3333</v>
      </c>
      <c r="B905" s="9" t="str">
        <f>VLOOKUP(A905,'dump '!A:C,1,FALSE)</f>
        <v>RO162</v>
      </c>
      <c r="C905" s="9" t="str">
        <f>VLOOKUP(A905,'dump '!A:AF,2,FALSE)</f>
        <v>1394JS101</v>
      </c>
      <c r="D905" s="9">
        <f>VLOOKUP($A905,'dump '!$A:$AF,17,FALSE)</f>
        <v>52.249463126111998</v>
      </c>
      <c r="E905" s="9">
        <f>VLOOKUP($A905,'dump '!$A:$AF,18,FALSE)</f>
        <v>5.0478544179397096</v>
      </c>
      <c r="F905" s="9" t="str">
        <f>VLOOKUP(A905,'dump '!$A:$AF,11,FALSE)</f>
        <v>Wilgenlaan</v>
      </c>
      <c r="G905" s="9" t="str">
        <f>VLOOKUP($A905,'dump '!$A:$AF,12,FALSE)</f>
        <v>1</v>
      </c>
      <c r="H905" s="9" t="str">
        <f>VLOOKUP($A905,'dump '!$A:$AF,13,FALSE)</f>
        <v>1394JS</v>
      </c>
      <c r="I905" s="11" t="str">
        <f>VLOOKUP($A905,'dump '!$A:$AF,14,FALSE)</f>
        <v>Nederhorst den Berg</v>
      </c>
      <c r="J905" s="9">
        <f>VLOOKUP($A905,'dump '!$A:$AF,15,FALSE)</f>
        <v>5</v>
      </c>
      <c r="K905" s="9" t="str">
        <f>VLOOKUP($A905,'dump '!$A:$AF,3,FALSE)</f>
        <v>REST</v>
      </c>
      <c r="L905" s="9" t="str">
        <f>VLOOKUP($A905,'dump '!$A:$AF,31,FALSE)</f>
        <v>3-haak</v>
      </c>
      <c r="M905" s="9" t="str">
        <f>VLOOKUP($A905,'containers '!$A:$AA,12,FALSE)</f>
        <v>Ondergronds</v>
      </c>
      <c r="N905" s="9">
        <f>VLOOKUP($A905,'containers '!$A:$AA,14,FALSE)</f>
        <v>80</v>
      </c>
      <c r="O905" s="9">
        <f>VLOOKUP($A905,'containers '!$A:$AA,15,FALSE)</f>
        <v>100</v>
      </c>
      <c r="P905" s="9" t="str">
        <f>VLOOKUP($A905,'containers '!$A:$AA,16,FALSE)</f>
        <v>HMISOL2016</v>
      </c>
    </row>
    <row r="906" spans="1:16" x14ac:dyDescent="0.25">
      <c r="A906" s="9" t="s">
        <v>2029</v>
      </c>
      <c r="B906" s="9" t="str">
        <f>VLOOKUP(A906,'dump '!A:C,1,FALSE)</f>
        <v>RO163</v>
      </c>
      <c r="C906" s="9" t="str">
        <f>VLOOKUP(A906,'dump '!A:AF,2,FALSE)</f>
        <v>1211LZ2801</v>
      </c>
      <c r="D906" s="9">
        <f>VLOOKUP($A906,'dump '!$A:$AF,17,FALSE)</f>
        <v>52.221505999999998</v>
      </c>
      <c r="E906" s="9">
        <f>VLOOKUP($A906,'dump '!$A:$AF,18,FALSE)</f>
        <v>5.1763630000000003</v>
      </c>
      <c r="F906" s="9" t="str">
        <f>VLOOKUP(A906,'dump '!$A:$AF,11,FALSE)</f>
        <v>Kapelstraat</v>
      </c>
      <c r="G906" s="9" t="str">
        <f>VLOOKUP($A906,'dump '!$A:$AF,12,FALSE)</f>
        <v>28</v>
      </c>
      <c r="H906" s="9" t="str">
        <f>VLOOKUP($A906,'dump '!$A:$AF,13,FALSE)</f>
        <v>1211LZ</v>
      </c>
      <c r="I906" s="11" t="str">
        <f>VLOOKUP($A906,'dump '!$A:$AF,14,FALSE)</f>
        <v>Hilversum</v>
      </c>
      <c r="J906" s="9">
        <f>VLOOKUP($A906,'dump '!$A:$AF,15,FALSE)</f>
        <v>5</v>
      </c>
      <c r="K906" s="9" t="str">
        <f>VLOOKUP($A906,'dump '!$A:$AF,3,FALSE)</f>
        <v>REST</v>
      </c>
      <c r="L906" s="9" t="str">
        <f>VLOOKUP($A906,'dump '!$A:$AF,31,FALSE)</f>
        <v>3-haak</v>
      </c>
      <c r="M906" s="9" t="str">
        <f>VLOOKUP($A906,'containers '!$A:$AA,12,FALSE)</f>
        <v>Ondergronds</v>
      </c>
      <c r="N906" s="9">
        <f>VLOOKUP($A906,'containers '!$A:$AA,14,FALSE)</f>
        <v>80</v>
      </c>
      <c r="O906" s="9">
        <f>VLOOKUP($A906,'containers '!$A:$AA,15,FALSE)</f>
        <v>100</v>
      </c>
      <c r="P906" s="9" t="str">
        <f>VLOOKUP($A906,'containers '!$A:$AA,16,FALSE)</f>
        <v>HMISOL2017</v>
      </c>
    </row>
    <row r="907" spans="1:16" x14ac:dyDescent="0.25">
      <c r="A907" s="9" t="s">
        <v>2956</v>
      </c>
      <c r="B907" s="9" t="str">
        <f>VLOOKUP(A907,'dump '!A:C,1,FALSE)</f>
        <v>RO166</v>
      </c>
      <c r="C907" s="9" t="str">
        <f>VLOOKUP(A907,'dump '!A:AF,2,FALSE)</f>
        <v>1403NB8102</v>
      </c>
      <c r="D907" s="9">
        <f>VLOOKUP($A907,'dump '!$A:$AF,17,FALSE)</f>
        <v>52.264270428616797</v>
      </c>
      <c r="E907" s="9">
        <f>VLOOKUP($A907,'dump '!$A:$AF,18,FALSE)</f>
        <v>5.1655661780435302</v>
      </c>
      <c r="F907" s="9" t="str">
        <f>VLOOKUP(A907,'dump '!$A:$AF,11,FALSE)</f>
        <v>Bloemhof</v>
      </c>
      <c r="G907" s="9" t="str">
        <f>VLOOKUP($A907,'dump '!$A:$AF,12,FALSE)</f>
        <v>81</v>
      </c>
      <c r="H907" s="9" t="str">
        <f>VLOOKUP($A907,'dump '!$A:$AF,13,FALSE)</f>
        <v>1403NB</v>
      </c>
      <c r="I907" s="11" t="str">
        <f>VLOOKUP($A907,'dump '!$A:$AF,14,FALSE)</f>
        <v>Bussum</v>
      </c>
      <c r="J907" s="9">
        <f>VLOOKUP($A907,'dump '!$A:$AF,15,FALSE)</f>
        <v>5</v>
      </c>
      <c r="K907" s="9" t="str">
        <f>VLOOKUP($A907,'dump '!$A:$AF,3,FALSE)</f>
        <v>REST</v>
      </c>
      <c r="L907" s="9" t="str">
        <f>VLOOKUP($A907,'dump '!$A:$AF,31,FALSE)</f>
        <v>3-haak</v>
      </c>
      <c r="M907" s="9" t="str">
        <f>VLOOKUP($A907,'containers '!$A:$AA,12,FALSE)</f>
        <v>Ondergronds</v>
      </c>
      <c r="N907" s="9">
        <f>VLOOKUP($A907,'containers '!$A:$AA,14,FALSE)</f>
        <v>80</v>
      </c>
      <c r="O907" s="9">
        <f>VLOOKUP($A907,'containers '!$A:$AA,15,FALSE)</f>
        <v>100</v>
      </c>
      <c r="P907" s="9" t="str">
        <f>VLOOKUP($A907,'containers '!$A:$AA,16,FALSE)</f>
        <v>HMISOL2016</v>
      </c>
    </row>
    <row r="908" spans="1:16" x14ac:dyDescent="0.25">
      <c r="A908" s="9" t="s">
        <v>3329</v>
      </c>
      <c r="B908" s="9" t="str">
        <f>VLOOKUP(A908,'dump '!A:C,1,FALSE)</f>
        <v>RO167</v>
      </c>
      <c r="C908" s="9" t="str">
        <f>VLOOKUP(A908,'dump '!A:AF,2,FALSE)</f>
        <v>1403NS18801</v>
      </c>
      <c r="D908" s="9">
        <f>VLOOKUP($A908,'dump '!$A:$AF,17,FALSE)</f>
        <v>52.265129615601403</v>
      </c>
      <c r="E908" s="9">
        <f>VLOOKUP($A908,'dump '!$A:$AF,18,FALSE)</f>
        <v>5.1656069140929404</v>
      </c>
      <c r="F908" s="9" t="str">
        <f>VLOOKUP(A908,'dump '!$A:$AF,11,FALSE)</f>
        <v>Bloemhof</v>
      </c>
      <c r="G908" s="9" t="str">
        <f>VLOOKUP($A908,'dump '!$A:$AF,12,FALSE)</f>
        <v>188</v>
      </c>
      <c r="H908" s="9" t="str">
        <f>VLOOKUP($A908,'dump '!$A:$AF,13,FALSE)</f>
        <v>1403NS</v>
      </c>
      <c r="I908" s="11" t="str">
        <f>VLOOKUP($A908,'dump '!$A:$AF,14,FALSE)</f>
        <v>Bussum</v>
      </c>
      <c r="J908" s="9">
        <f>VLOOKUP($A908,'dump '!$A:$AF,15,FALSE)</f>
        <v>5</v>
      </c>
      <c r="K908" s="9" t="str">
        <f>VLOOKUP($A908,'dump '!$A:$AF,3,FALSE)</f>
        <v>REST</v>
      </c>
      <c r="L908" s="9" t="str">
        <f>VLOOKUP($A908,'dump '!$A:$AF,31,FALSE)</f>
        <v>3-haak</v>
      </c>
      <c r="M908" s="9" t="str">
        <f>VLOOKUP($A908,'containers '!$A:$AA,12,FALSE)</f>
        <v>Ondergronds</v>
      </c>
      <c r="N908" s="9">
        <f>VLOOKUP($A908,'containers '!$A:$AA,14,FALSE)</f>
        <v>80</v>
      </c>
      <c r="O908" s="9">
        <f>VLOOKUP($A908,'containers '!$A:$AA,15,FALSE)</f>
        <v>100</v>
      </c>
      <c r="P908" s="9" t="str">
        <f>VLOOKUP($A908,'containers '!$A:$AA,16,FALSE)</f>
        <v>HMISOL2017</v>
      </c>
    </row>
    <row r="909" spans="1:16" x14ac:dyDescent="0.25">
      <c r="A909" s="9" t="s">
        <v>3393</v>
      </c>
      <c r="B909" s="9" t="str">
        <f>VLOOKUP(A909,'dump '!A:C,1,FALSE)</f>
        <v>RO173</v>
      </c>
      <c r="C909" s="9" t="str">
        <f>VLOOKUP(A909,'dump '!A:AF,2,FALSE)</f>
        <v>1402KM10601</v>
      </c>
      <c r="D909" s="9">
        <f>VLOOKUP($A909,'dump '!$A:$AF,17,FALSE)</f>
        <v>52.267383760821303</v>
      </c>
      <c r="E909" s="9">
        <f>VLOOKUP($A909,'dump '!$A:$AF,18,FALSE)</f>
        <v>5.1661783922511804</v>
      </c>
      <c r="F909" s="9" t="str">
        <f>VLOOKUP(A909,'dump '!$A:$AF,11,FALSE)</f>
        <v>De Dennen</v>
      </c>
      <c r="G909" s="9" t="str">
        <f>VLOOKUP($A909,'dump '!$A:$AF,12,FALSE)</f>
        <v>106</v>
      </c>
      <c r="H909" s="9" t="str">
        <f>VLOOKUP($A909,'dump '!$A:$AF,13,FALSE)</f>
        <v>1402KM</v>
      </c>
      <c r="I909" s="11" t="str">
        <f>VLOOKUP($A909,'dump '!$A:$AF,14,FALSE)</f>
        <v>Bussum</v>
      </c>
      <c r="J909" s="9">
        <f>VLOOKUP($A909,'dump '!$A:$AF,15,FALSE)</f>
        <v>5</v>
      </c>
      <c r="K909" s="9" t="str">
        <f>VLOOKUP($A909,'dump '!$A:$AF,3,FALSE)</f>
        <v>REST</v>
      </c>
      <c r="L909" s="9" t="str">
        <f>VLOOKUP($A909,'dump '!$A:$AF,31,FALSE)</f>
        <v>3-haak</v>
      </c>
      <c r="M909" s="9" t="str">
        <f>VLOOKUP($A909,'containers '!$A:$AA,12,FALSE)</f>
        <v>Ondergronds</v>
      </c>
      <c r="N909" s="9">
        <f>VLOOKUP($A909,'containers '!$A:$AA,14,FALSE)</f>
        <v>80</v>
      </c>
      <c r="O909" s="9">
        <f>VLOOKUP($A909,'containers '!$A:$AA,15,FALSE)</f>
        <v>100</v>
      </c>
      <c r="P909" s="9" t="str">
        <f>VLOOKUP($A909,'containers '!$A:$AA,16,FALSE)</f>
        <v>KLISOL2014</v>
      </c>
    </row>
    <row r="910" spans="1:16" x14ac:dyDescent="0.25">
      <c r="A910" s="9" t="s">
        <v>3095</v>
      </c>
      <c r="B910" s="9" t="str">
        <f>VLOOKUP(A910,'dump '!A:C,1,FALSE)</f>
        <v>RO180</v>
      </c>
      <c r="C910" s="9" t="str">
        <f>VLOOKUP(A910,'dump '!A:AF,2,FALSE)</f>
        <v>1404GZ7402</v>
      </c>
      <c r="D910" s="9">
        <f>VLOOKUP($A910,'dump '!$A:$AF,17,FALSE)</f>
        <v>52.271262999999998</v>
      </c>
      <c r="E910" s="9">
        <f>VLOOKUP($A910,'dump '!$A:$AF,18,FALSE)</f>
        <v>5.1613550000000004</v>
      </c>
      <c r="F910" s="9" t="str">
        <f>VLOOKUP(A910,'dump '!$A:$AF,11,FALSE)</f>
        <v>Burgemeester de Bordesstraat</v>
      </c>
      <c r="G910" s="9" t="str">
        <f>VLOOKUP($A910,'dump '!$A:$AF,12,FALSE)</f>
        <v>74</v>
      </c>
      <c r="H910" s="9" t="str">
        <f>VLOOKUP($A910,'dump '!$A:$AF,13,FALSE)</f>
        <v>1404GZ</v>
      </c>
      <c r="I910" s="11" t="str">
        <f>VLOOKUP($A910,'dump '!$A:$AF,14,FALSE)</f>
        <v>Bussum</v>
      </c>
      <c r="J910" s="9">
        <f>VLOOKUP($A910,'dump '!$A:$AF,15,FALSE)</f>
        <v>5</v>
      </c>
      <c r="K910" s="9" t="str">
        <f>VLOOKUP($A910,'dump '!$A:$AF,3,FALSE)</f>
        <v>REST</v>
      </c>
      <c r="L910" s="9" t="str">
        <f>VLOOKUP($A910,'dump '!$A:$AF,31,FALSE)</f>
        <v>3-haak</v>
      </c>
      <c r="M910" s="9" t="str">
        <f>VLOOKUP($A910,'containers '!$A:$AA,12,FALSE)</f>
        <v>Ondergronds</v>
      </c>
      <c r="N910" s="9">
        <f>VLOOKUP($A910,'containers '!$A:$AA,14,FALSE)</f>
        <v>80</v>
      </c>
      <c r="O910" s="9">
        <f>VLOOKUP($A910,'containers '!$A:$AA,15,FALSE)</f>
        <v>100</v>
      </c>
      <c r="P910" s="9" t="str">
        <f>VLOOKUP($A910,'containers '!$A:$AA,16,FALSE)</f>
        <v>BAMRUB2014</v>
      </c>
    </row>
    <row r="911" spans="1:16" x14ac:dyDescent="0.25">
      <c r="A911" s="9" t="s">
        <v>3093</v>
      </c>
      <c r="B911" s="9" t="str">
        <f>VLOOKUP(A911,'dump '!A:C,1,FALSE)</f>
        <v>RO181</v>
      </c>
      <c r="C911" s="9" t="str">
        <f>VLOOKUP(A911,'dump '!A:AF,2,FALSE)</f>
        <v>1404GZ7404</v>
      </c>
      <c r="D911" s="9">
        <f>VLOOKUP($A911,'dump '!$A:$AF,17,FALSE)</f>
        <v>52.271262999999998</v>
      </c>
      <c r="E911" s="9">
        <f>VLOOKUP($A911,'dump '!$A:$AF,18,FALSE)</f>
        <v>5.1613550000000004</v>
      </c>
      <c r="F911" s="9" t="str">
        <f>VLOOKUP(A911,'dump '!$A:$AF,11,FALSE)</f>
        <v>Burgemeester de Bordesstraat</v>
      </c>
      <c r="G911" s="9" t="str">
        <f>VLOOKUP($A911,'dump '!$A:$AF,12,FALSE)</f>
        <v>74</v>
      </c>
      <c r="H911" s="9" t="str">
        <f>VLOOKUP($A911,'dump '!$A:$AF,13,FALSE)</f>
        <v>1404GZ</v>
      </c>
      <c r="I911" s="11" t="str">
        <f>VLOOKUP($A911,'dump '!$A:$AF,14,FALSE)</f>
        <v>Bussum</v>
      </c>
      <c r="J911" s="9">
        <f>VLOOKUP($A911,'dump '!$A:$AF,15,FALSE)</f>
        <v>5</v>
      </c>
      <c r="K911" s="9" t="str">
        <f>VLOOKUP($A911,'dump '!$A:$AF,3,FALSE)</f>
        <v>REST</v>
      </c>
      <c r="L911" s="9" t="str">
        <f>VLOOKUP($A911,'dump '!$A:$AF,31,FALSE)</f>
        <v>3-haak</v>
      </c>
      <c r="M911" s="9" t="str">
        <f>VLOOKUP($A911,'containers '!$A:$AA,12,FALSE)</f>
        <v>Ondergronds</v>
      </c>
      <c r="N911" s="9">
        <f>VLOOKUP($A911,'containers '!$A:$AA,14,FALSE)</f>
        <v>80</v>
      </c>
      <c r="O911" s="9">
        <f>VLOOKUP($A911,'containers '!$A:$AA,15,FALSE)</f>
        <v>100</v>
      </c>
      <c r="P911" s="9" t="str">
        <f>VLOOKUP($A911,'containers '!$A:$AA,16,FALSE)</f>
        <v>BAMRUB2014</v>
      </c>
    </row>
    <row r="912" spans="1:16" x14ac:dyDescent="0.25">
      <c r="A912" s="9" t="s">
        <v>3289</v>
      </c>
      <c r="B912" s="9" t="str">
        <f>VLOOKUP(A912,'dump '!A:C,1,FALSE)</f>
        <v>RO183</v>
      </c>
      <c r="C912" s="9" t="str">
        <f>VLOOKUP(A912,'dump '!A:AF,2,FALSE)</f>
        <v>1406TS2501</v>
      </c>
      <c r="D912" s="9">
        <f>VLOOKUP($A912,'dump '!$A:$AF,17,FALSE)</f>
        <v>52.270242000000003</v>
      </c>
      <c r="E912" s="9">
        <f>VLOOKUP($A912,'dump '!$A:$AF,18,FALSE)</f>
        <v>5.1578679999999997</v>
      </c>
      <c r="F912" s="9" t="str">
        <f>VLOOKUP(A912,'dump '!$A:$AF,11,FALSE)</f>
        <v>Majellapark</v>
      </c>
      <c r="G912" s="9" t="str">
        <f>VLOOKUP($A912,'dump '!$A:$AF,12,FALSE)</f>
        <v>25</v>
      </c>
      <c r="H912" s="9" t="str">
        <f>VLOOKUP($A912,'dump '!$A:$AF,13,FALSE)</f>
        <v>1406TS</v>
      </c>
      <c r="I912" s="11" t="str">
        <f>VLOOKUP($A912,'dump '!$A:$AF,14,FALSE)</f>
        <v>Bussum</v>
      </c>
      <c r="J912" s="9">
        <f>VLOOKUP($A912,'dump '!$A:$AF,15,FALSE)</f>
        <v>5</v>
      </c>
      <c r="K912" s="9" t="str">
        <f>VLOOKUP($A912,'dump '!$A:$AF,3,FALSE)</f>
        <v>REST</v>
      </c>
      <c r="L912" s="9" t="str">
        <f>VLOOKUP($A912,'dump '!$A:$AF,31,FALSE)</f>
        <v>3-haak</v>
      </c>
      <c r="M912" s="9" t="str">
        <f>VLOOKUP($A912,'containers '!$A:$AA,12,FALSE)</f>
        <v>Ondergronds</v>
      </c>
      <c r="N912" s="9">
        <f>VLOOKUP($A912,'containers '!$A:$AA,14,FALSE)</f>
        <v>80</v>
      </c>
      <c r="O912" s="9">
        <f>VLOOKUP($A912,'containers '!$A:$AA,15,FALSE)</f>
        <v>100</v>
      </c>
      <c r="P912" s="9" t="str">
        <f>VLOOKUP($A912,'containers '!$A:$AA,16,FALSE)</f>
        <v>HMISOL2016</v>
      </c>
    </row>
    <row r="913" spans="1:16" x14ac:dyDescent="0.25">
      <c r="A913" s="9" t="s">
        <v>3099</v>
      </c>
      <c r="B913" s="9" t="str">
        <f>VLOOKUP(A913,'dump '!A:C,1,FALSE)</f>
        <v>RO184</v>
      </c>
      <c r="C913" s="9" t="str">
        <f>VLOOKUP(A913,'dump '!A:AF,2,FALSE)</f>
        <v>1406TT35701</v>
      </c>
      <c r="D913" s="9">
        <f>VLOOKUP($A913,'dump '!$A:$AF,17,FALSE)</f>
        <v>52.268606890041603</v>
      </c>
      <c r="E913" s="9">
        <f>VLOOKUP($A913,'dump '!$A:$AF,18,FALSE)</f>
        <v>5.15523791313651</v>
      </c>
      <c r="F913" s="9" t="str">
        <f>VLOOKUP(A913,'dump '!$A:$AF,11,FALSE)</f>
        <v>Plaggenweg</v>
      </c>
      <c r="G913" s="9" t="str">
        <f>VLOOKUP($A913,'dump '!$A:$AF,12,FALSE)</f>
        <v>357</v>
      </c>
      <c r="H913" s="9" t="str">
        <f>VLOOKUP($A913,'dump '!$A:$AF,13,FALSE)</f>
        <v>1406TT</v>
      </c>
      <c r="I913" s="11" t="str">
        <f>VLOOKUP($A913,'dump '!$A:$AF,14,FALSE)</f>
        <v>Bussum</v>
      </c>
      <c r="J913" s="9">
        <f>VLOOKUP($A913,'dump '!$A:$AF,15,FALSE)</f>
        <v>5</v>
      </c>
      <c r="K913" s="9" t="str">
        <f>VLOOKUP($A913,'dump '!$A:$AF,3,FALSE)</f>
        <v>REST</v>
      </c>
      <c r="L913" s="9" t="str">
        <f>VLOOKUP($A913,'dump '!$A:$AF,31,FALSE)</f>
        <v>3-haak</v>
      </c>
      <c r="M913" s="9" t="str">
        <f>VLOOKUP($A913,'containers '!$A:$AA,12,FALSE)</f>
        <v>Ondergronds</v>
      </c>
      <c r="N913" s="9">
        <f>VLOOKUP($A913,'containers '!$A:$AA,14,FALSE)</f>
        <v>80</v>
      </c>
      <c r="O913" s="9">
        <f>VLOOKUP($A913,'containers '!$A:$AA,15,FALSE)</f>
        <v>100</v>
      </c>
      <c r="P913" s="9" t="str">
        <f>VLOOKUP($A913,'containers '!$A:$AA,16,FALSE)</f>
        <v>HMISOL2011</v>
      </c>
    </row>
    <row r="914" spans="1:16" x14ac:dyDescent="0.25">
      <c r="A914" s="9" t="s">
        <v>3867</v>
      </c>
      <c r="B914" s="9" t="str">
        <f>VLOOKUP(A914,'dump '!A:C,1,FALSE)</f>
        <v>RO185</v>
      </c>
      <c r="C914" s="9" t="str">
        <f>VLOOKUP(A914,'dump '!A:AF,2,FALSE)</f>
        <v>1271GC101</v>
      </c>
      <c r="D914" s="9">
        <f>VLOOKUP($A914,'dump '!$A:$AF,17,FALSE)</f>
        <v>52.306629000000001</v>
      </c>
      <c r="E914" s="9">
        <f>VLOOKUP($A914,'dump '!$A:$AF,18,FALSE)</f>
        <v>5.2388310000000002</v>
      </c>
      <c r="F914" s="9" t="str">
        <f>VLOOKUP(A914,'dump '!$A:$AF,11,FALSE)</f>
        <v>IJsbaankade</v>
      </c>
      <c r="G914" s="9" t="str">
        <f>VLOOKUP($A914,'dump '!$A:$AF,12,FALSE)</f>
        <v>1</v>
      </c>
      <c r="H914" s="9" t="str">
        <f>VLOOKUP($A914,'dump '!$A:$AF,13,FALSE)</f>
        <v>1271GC</v>
      </c>
      <c r="I914" s="11" t="str">
        <f>VLOOKUP($A914,'dump '!$A:$AF,14,FALSE)</f>
        <v>Huizen</v>
      </c>
      <c r="J914" s="9">
        <f>VLOOKUP($A914,'dump '!$A:$AF,15,FALSE)</f>
        <v>5</v>
      </c>
      <c r="K914" s="9" t="str">
        <f>VLOOKUP($A914,'dump '!$A:$AF,3,FALSE)</f>
        <v>REST</v>
      </c>
      <c r="L914" s="9" t="str">
        <f>VLOOKUP($A914,'dump '!$A:$AF,31,FALSE)</f>
        <v>3-haak</v>
      </c>
      <c r="M914" s="9" t="str">
        <f>VLOOKUP($A914,'containers '!$A:$AA,12,FALSE)</f>
        <v>Ondergronds</v>
      </c>
      <c r="N914" s="9">
        <f>VLOOKUP($A914,'containers '!$A:$AA,14,FALSE)</f>
        <v>80</v>
      </c>
      <c r="O914" s="9">
        <f>VLOOKUP($A914,'containers '!$A:$AA,15,FALSE)</f>
        <v>100</v>
      </c>
      <c r="P914" s="9" t="str">
        <f>VLOOKUP($A914,'containers '!$A:$AA,16,FALSE)</f>
        <v>HMISOL2017</v>
      </c>
    </row>
    <row r="915" spans="1:16" x14ac:dyDescent="0.25">
      <c r="A915" s="9" t="s">
        <v>2672</v>
      </c>
      <c r="B915" s="9" t="str">
        <f>VLOOKUP(A915,'dump '!A:C,1,FALSE)</f>
        <v>RO188</v>
      </c>
      <c r="C915" s="9" t="str">
        <f>VLOOKUP(A915,'dump '!A:AF,2,FALSE)</f>
        <v>1271GC11702</v>
      </c>
      <c r="D915" s="9">
        <f>VLOOKUP($A915,'dump '!$A:$AF,17,FALSE)</f>
        <v>52.306407</v>
      </c>
      <c r="E915" s="9">
        <f>VLOOKUP($A915,'dump '!$A:$AF,18,FALSE)</f>
        <v>5.240253</v>
      </c>
      <c r="F915" s="9" t="str">
        <f>VLOOKUP(A915,'dump '!$A:$AF,11,FALSE)</f>
        <v>IJsbaankade</v>
      </c>
      <c r="G915" s="9" t="str">
        <f>VLOOKUP($A915,'dump '!$A:$AF,12,FALSE)</f>
        <v>117</v>
      </c>
      <c r="H915" s="9" t="str">
        <f>VLOOKUP($A915,'dump '!$A:$AF,13,FALSE)</f>
        <v>1271GC</v>
      </c>
      <c r="I915" s="11" t="str">
        <f>VLOOKUP($A915,'dump '!$A:$AF,14,FALSE)</f>
        <v>Huizen</v>
      </c>
      <c r="J915" s="9">
        <f>VLOOKUP($A915,'dump '!$A:$AF,15,FALSE)</f>
        <v>5</v>
      </c>
      <c r="K915" s="9" t="str">
        <f>VLOOKUP($A915,'dump '!$A:$AF,3,FALSE)</f>
        <v>REST</v>
      </c>
      <c r="L915" s="9" t="str">
        <f>VLOOKUP($A915,'dump '!$A:$AF,31,FALSE)</f>
        <v>3-haak</v>
      </c>
      <c r="M915" s="9" t="str">
        <f>VLOOKUP($A915,'containers '!$A:$AA,12,FALSE)</f>
        <v>Ondergronds</v>
      </c>
      <c r="N915" s="9">
        <f>VLOOKUP($A915,'containers '!$A:$AA,14,FALSE)</f>
        <v>80</v>
      </c>
      <c r="O915" s="9">
        <f>VLOOKUP($A915,'containers '!$A:$AA,15,FALSE)</f>
        <v>100</v>
      </c>
      <c r="P915" s="9" t="str">
        <f>VLOOKUP($A915,'containers '!$A:$AA,16,FALSE)</f>
        <v>HMISOL2017</v>
      </c>
    </row>
    <row r="916" spans="1:16" x14ac:dyDescent="0.25">
      <c r="A916" s="9" t="s">
        <v>3165</v>
      </c>
      <c r="B916" s="9" t="str">
        <f>VLOOKUP(A916,'dump '!A:C,1,FALSE)</f>
        <v>RO189</v>
      </c>
      <c r="C916" s="9" t="str">
        <f>VLOOKUP(A916,'dump '!A:AF,2,FALSE)</f>
        <v>1271XA201</v>
      </c>
      <c r="D916" s="9">
        <f>VLOOKUP($A916,'dump '!$A:$AF,17,FALSE)</f>
        <v>52.303249999999998</v>
      </c>
      <c r="E916" s="9">
        <f>VLOOKUP($A916,'dump '!$A:$AF,18,FALSE)</f>
        <v>5.2351299999999998</v>
      </c>
      <c r="F916" s="9" t="str">
        <f>VLOOKUP(A916,'dump '!$A:$AF,11,FALSE)</f>
        <v>Jotterpad</v>
      </c>
      <c r="G916" s="9" t="str">
        <f>VLOOKUP($A916,'dump '!$A:$AF,12,FALSE)</f>
        <v>2</v>
      </c>
      <c r="H916" s="9" t="str">
        <f>VLOOKUP($A916,'dump '!$A:$AF,13,FALSE)</f>
        <v>1271XA</v>
      </c>
      <c r="I916" s="11" t="str">
        <f>VLOOKUP($A916,'dump '!$A:$AF,14,FALSE)</f>
        <v>Huizen</v>
      </c>
      <c r="J916" s="9">
        <f>VLOOKUP($A916,'dump '!$A:$AF,15,FALSE)</f>
        <v>6</v>
      </c>
      <c r="K916" s="9" t="str">
        <f>VLOOKUP($A916,'dump '!$A:$AF,3,FALSE)</f>
        <v>REST</v>
      </c>
      <c r="L916" s="9" t="str">
        <f>VLOOKUP($A916,'dump '!$A:$AF,31,FALSE)</f>
        <v>3-haak</v>
      </c>
      <c r="M916" s="9" t="str">
        <f>VLOOKUP($A916,'containers '!$A:$AA,12,FALSE)</f>
        <v>OGDUO</v>
      </c>
      <c r="N916" s="9">
        <f>VLOOKUP($A916,'containers '!$A:$AA,14,FALSE)</f>
        <v>60</v>
      </c>
      <c r="O916" s="9">
        <f>VLOOKUP($A916,'containers '!$A:$AA,15,FALSE)</f>
        <v>100</v>
      </c>
      <c r="P916" s="9" t="str">
        <f>VLOOKUP($A916,'containers '!$A:$AA,16,FALSE)</f>
        <v>HMIDUO2019</v>
      </c>
    </row>
    <row r="917" spans="1:16" x14ac:dyDescent="0.25">
      <c r="A917" s="9" t="s">
        <v>3167</v>
      </c>
      <c r="B917" s="9" t="str">
        <f>VLOOKUP(A917,'dump '!A:C,1,FALSE)</f>
        <v>RO190</v>
      </c>
      <c r="C917" s="9" t="str">
        <f>VLOOKUP(A917,'dump '!A:AF,2,FALSE)</f>
        <v>1271XA2501</v>
      </c>
      <c r="D917" s="9">
        <f>VLOOKUP($A917,'dump '!$A:$AF,17,FALSE)</f>
        <v>52.304189999999998</v>
      </c>
      <c r="E917" s="9">
        <f>VLOOKUP($A917,'dump '!$A:$AF,18,FALSE)</f>
        <v>5.2350599999999998</v>
      </c>
      <c r="F917" s="9" t="str">
        <f>VLOOKUP(A917,'dump '!$A:$AF,11,FALSE)</f>
        <v>Jotterpad</v>
      </c>
      <c r="G917" s="9" t="str">
        <f>VLOOKUP($A917,'dump '!$A:$AF,12,FALSE)</f>
        <v>25</v>
      </c>
      <c r="H917" s="9" t="str">
        <f>VLOOKUP($A917,'dump '!$A:$AF,13,FALSE)</f>
        <v>1271XA</v>
      </c>
      <c r="I917" s="11" t="str">
        <f>VLOOKUP($A917,'dump '!$A:$AF,14,FALSE)</f>
        <v>Huizen</v>
      </c>
      <c r="J917" s="9">
        <f>VLOOKUP($A917,'dump '!$A:$AF,15,FALSE)</f>
        <v>6</v>
      </c>
      <c r="K917" s="9" t="str">
        <f>VLOOKUP($A917,'dump '!$A:$AF,3,FALSE)</f>
        <v>REST</v>
      </c>
      <c r="L917" s="9" t="str">
        <f>VLOOKUP($A917,'dump '!$A:$AF,31,FALSE)</f>
        <v>3-haak</v>
      </c>
      <c r="M917" s="9" t="str">
        <f>VLOOKUP($A917,'containers '!$A:$AA,12,FALSE)</f>
        <v>OGDUO</v>
      </c>
      <c r="N917" s="9">
        <f>VLOOKUP($A917,'containers '!$A:$AA,14,FALSE)</f>
        <v>60</v>
      </c>
      <c r="O917" s="9">
        <f>VLOOKUP($A917,'containers '!$A:$AA,15,FALSE)</f>
        <v>100</v>
      </c>
      <c r="P917" s="9" t="str">
        <f>VLOOKUP($A917,'containers '!$A:$AA,16,FALSE)</f>
        <v>HMIDUO2019</v>
      </c>
    </row>
    <row r="918" spans="1:16" x14ac:dyDescent="0.25">
      <c r="A918" s="9" t="s">
        <v>995</v>
      </c>
      <c r="B918" s="9" t="str">
        <f>VLOOKUP(A918,'dump '!A:C,1,FALSE)</f>
        <v>RO191</v>
      </c>
      <c r="C918" s="9" t="str">
        <f>VLOOKUP(A918,'dump '!A:AF,2,FALSE)</f>
        <v>1271KL6501</v>
      </c>
      <c r="D918" s="9">
        <f>VLOOKUP($A918,'dump '!$A:$AF,17,FALSE)</f>
        <v>52.299922943115199</v>
      </c>
      <c r="E918" s="9">
        <f>VLOOKUP($A918,'dump '!$A:$AF,18,FALSE)</f>
        <v>5.2407994270324698</v>
      </c>
      <c r="F918" s="9" t="str">
        <f>VLOOKUP(A918,'dump '!$A:$AF,11,FALSE)</f>
        <v>Plein 2000</v>
      </c>
      <c r="G918" s="9" t="str">
        <f>VLOOKUP($A918,'dump '!$A:$AF,12,FALSE)</f>
        <v>65</v>
      </c>
      <c r="H918" s="9" t="str">
        <f>VLOOKUP($A918,'dump '!$A:$AF,13,FALSE)</f>
        <v>1271KL</v>
      </c>
      <c r="I918" s="11" t="str">
        <f>VLOOKUP($A918,'dump '!$A:$AF,14,FALSE)</f>
        <v>Huizen</v>
      </c>
      <c r="J918" s="9">
        <f>VLOOKUP($A918,'dump '!$A:$AF,15,FALSE)</f>
        <v>6</v>
      </c>
      <c r="K918" s="9" t="str">
        <f>VLOOKUP($A918,'dump '!$A:$AF,3,FALSE)</f>
        <v>REST</v>
      </c>
      <c r="L918" s="9" t="str">
        <f>VLOOKUP($A918,'dump '!$A:$AF,31,FALSE)</f>
        <v>3-haak</v>
      </c>
      <c r="M918" s="9" t="str">
        <f>VLOOKUP($A918,'containers '!$A:$AA,12,FALSE)</f>
        <v>Ondergronds</v>
      </c>
      <c r="N918" s="9">
        <f>VLOOKUP($A918,'containers '!$A:$AA,14,FALSE)</f>
        <v>80</v>
      </c>
      <c r="O918" s="9">
        <f>VLOOKUP($A918,'containers '!$A:$AA,15,FALSE)</f>
        <v>100</v>
      </c>
      <c r="P918" s="9" t="str">
        <f>VLOOKUP($A918,'containers '!$A:$AA,16,FALSE)</f>
        <v>BAMENG2015</v>
      </c>
    </row>
    <row r="919" spans="1:16" x14ac:dyDescent="0.25">
      <c r="A919" s="9" t="s">
        <v>2704</v>
      </c>
      <c r="B919" s="9" t="str">
        <f>VLOOKUP(A919,'dump '!A:C,1,FALSE)</f>
        <v>RO195</v>
      </c>
      <c r="C919" s="9" t="str">
        <f>VLOOKUP(A919,'dump '!A:AF,2,FALSE)</f>
        <v>1404EP2901</v>
      </c>
      <c r="D919" s="9">
        <f>VLOOKUP($A919,'dump '!$A:$AF,17,FALSE)</f>
        <v>52.278812066700603</v>
      </c>
      <c r="E919" s="9">
        <f>VLOOKUP($A919,'dump '!$A:$AF,18,FALSE)</f>
        <v>5.1630166545558396</v>
      </c>
      <c r="F919" s="9" t="str">
        <f>VLOOKUP(A919,'dump '!$A:$AF,11,FALSE)</f>
        <v>Brinklaan</v>
      </c>
      <c r="G919" s="9" t="str">
        <f>VLOOKUP($A919,'dump '!$A:$AF,12,FALSE)</f>
        <v>29N</v>
      </c>
      <c r="H919" s="9" t="str">
        <f>VLOOKUP($A919,'dump '!$A:$AF,13,FALSE)</f>
        <v>1404EP</v>
      </c>
      <c r="I919" s="11" t="str">
        <f>VLOOKUP($A919,'dump '!$A:$AF,14,FALSE)</f>
        <v>Bussum</v>
      </c>
      <c r="J919" s="9">
        <f>VLOOKUP($A919,'dump '!$A:$AF,15,FALSE)</f>
        <v>5</v>
      </c>
      <c r="K919" s="9" t="str">
        <f>VLOOKUP($A919,'dump '!$A:$AF,3,FALSE)</f>
        <v>REST</v>
      </c>
      <c r="L919" s="9" t="str">
        <f>VLOOKUP($A919,'dump '!$A:$AF,31,FALSE)</f>
        <v>3-haak</v>
      </c>
      <c r="M919" s="9" t="str">
        <f>VLOOKUP($A919,'containers '!$A:$AA,12,FALSE)</f>
        <v>Ondergronds</v>
      </c>
      <c r="N919" s="9">
        <f>VLOOKUP($A919,'containers '!$A:$AA,14,FALSE)</f>
        <v>80</v>
      </c>
      <c r="O919" s="9">
        <f>VLOOKUP($A919,'containers '!$A:$AA,15,FALSE)</f>
        <v>100</v>
      </c>
      <c r="P919" s="9" t="str">
        <f>VLOOKUP($A919,'containers '!$A:$AA,16,FALSE)</f>
        <v>HMISOL2015</v>
      </c>
    </row>
    <row r="920" spans="1:16" x14ac:dyDescent="0.25">
      <c r="A920" s="9" t="s">
        <v>2719</v>
      </c>
      <c r="B920" s="9" t="str">
        <f>VLOOKUP(A920,'dump '!A:C,1,FALSE)</f>
        <v>RO200</v>
      </c>
      <c r="C920" s="9" t="str">
        <f>VLOOKUP(A920,'dump '!A:AF,2,FALSE)</f>
        <v>1273RZ19801</v>
      </c>
      <c r="D920" s="9">
        <f>VLOOKUP($A920,'dump '!$A:$AF,17,FALSE)</f>
        <v>52.300072261181</v>
      </c>
      <c r="E920" s="9">
        <f>VLOOKUP($A920,'dump '!$A:$AF,18,FALSE)</f>
        <v>5.2670524176259201</v>
      </c>
      <c r="F920" s="9" t="str">
        <f>VLOOKUP(A920,'dump '!$A:$AF,11,FALSE)</f>
        <v>Westkade</v>
      </c>
      <c r="G920" s="9" t="str">
        <f>VLOOKUP($A920,'dump '!$A:$AF,12,FALSE)</f>
        <v>198</v>
      </c>
      <c r="H920" s="9" t="str">
        <f>VLOOKUP($A920,'dump '!$A:$AF,13,FALSE)</f>
        <v>1273RZ</v>
      </c>
      <c r="I920" s="11" t="str">
        <f>VLOOKUP($A920,'dump '!$A:$AF,14,FALSE)</f>
        <v>Huizen</v>
      </c>
      <c r="J920" s="9">
        <f>VLOOKUP($A920,'dump '!$A:$AF,15,FALSE)</f>
        <v>5</v>
      </c>
      <c r="K920" s="9" t="str">
        <f>VLOOKUP($A920,'dump '!$A:$AF,3,FALSE)</f>
        <v>REST</v>
      </c>
      <c r="L920" s="9" t="str">
        <f>VLOOKUP($A920,'dump '!$A:$AF,31,FALSE)</f>
        <v>3-haak</v>
      </c>
      <c r="M920" s="9" t="str">
        <f>VLOOKUP($A920,'containers '!$A:$AA,12,FALSE)</f>
        <v>OGDUO</v>
      </c>
      <c r="N920" s="9">
        <f>VLOOKUP($A920,'containers '!$A:$AA,14,FALSE)</f>
        <v>60</v>
      </c>
      <c r="O920" s="9">
        <f>VLOOKUP($A920,'containers '!$A:$AA,15,FALSE)</f>
        <v>100</v>
      </c>
      <c r="P920" s="9" t="str">
        <f>VLOOKUP($A920,'containers '!$A:$AA,16,FALSE)</f>
        <v>HMIDUO2019</v>
      </c>
    </row>
    <row r="921" spans="1:16" x14ac:dyDescent="0.25">
      <c r="A921" s="9" t="s">
        <v>2715</v>
      </c>
      <c r="B921" s="9" t="str">
        <f>VLOOKUP(A921,'dump '!A:C,1,FALSE)</f>
        <v>RO201</v>
      </c>
      <c r="C921" s="9" t="str">
        <f>VLOOKUP(A921,'dump '!A:AF,2,FALSE)</f>
        <v>1273RS11401</v>
      </c>
      <c r="D921" s="9">
        <f>VLOOKUP($A921,'dump '!$A:$AF,17,FALSE)</f>
        <v>52.299419999999998</v>
      </c>
      <c r="E921" s="9">
        <f>VLOOKUP($A921,'dump '!$A:$AF,18,FALSE)</f>
        <v>5.2676959999999999</v>
      </c>
      <c r="F921" s="9" t="str">
        <f>VLOOKUP(A921,'dump '!$A:$AF,11,FALSE)</f>
        <v>Westkade</v>
      </c>
      <c r="G921" s="9" t="str">
        <f>VLOOKUP($A921,'dump '!$A:$AF,12,FALSE)</f>
        <v>114</v>
      </c>
      <c r="H921" s="9" t="str">
        <f>VLOOKUP($A921,'dump '!$A:$AF,13,FALSE)</f>
        <v>1273RS</v>
      </c>
      <c r="I921" s="11" t="str">
        <f>VLOOKUP($A921,'dump '!$A:$AF,14,FALSE)</f>
        <v>Huizen</v>
      </c>
      <c r="J921" s="9">
        <f>VLOOKUP($A921,'dump '!$A:$AF,15,FALSE)</f>
        <v>6</v>
      </c>
      <c r="K921" s="9" t="str">
        <f>VLOOKUP($A921,'dump '!$A:$AF,3,FALSE)</f>
        <v>REST</v>
      </c>
      <c r="L921" s="9" t="str">
        <f>VLOOKUP($A921,'dump '!$A:$AF,31,FALSE)</f>
        <v>3-haak</v>
      </c>
      <c r="M921" s="9" t="str">
        <f>VLOOKUP($A921,'containers '!$A:$AA,12,FALSE)</f>
        <v>OGDUO</v>
      </c>
      <c r="N921" s="9">
        <f>VLOOKUP($A921,'containers '!$A:$AA,14,FALSE)</f>
        <v>60</v>
      </c>
      <c r="O921" s="9">
        <f>VLOOKUP($A921,'containers '!$A:$AA,15,FALSE)</f>
        <v>100</v>
      </c>
      <c r="P921" s="9" t="str">
        <f>VLOOKUP($A921,'containers '!$A:$AA,16,FALSE)</f>
        <v>HMIDUO2019</v>
      </c>
    </row>
    <row r="922" spans="1:16" x14ac:dyDescent="0.25">
      <c r="A922" s="9" t="s">
        <v>2728</v>
      </c>
      <c r="B922" s="9" t="str">
        <f>VLOOKUP(A922,'dump '!A:C,1,FALSE)</f>
        <v>RO204</v>
      </c>
      <c r="C922" s="9" t="str">
        <f>VLOOKUP(A922,'dump '!A:AF,2,FALSE)</f>
        <v>1273RH13501</v>
      </c>
      <c r="D922" s="9">
        <f>VLOOKUP($A922,'dump '!$A:$AF,17,FALSE)</f>
        <v>52.298155780930401</v>
      </c>
      <c r="E922" s="9">
        <f>VLOOKUP($A922,'dump '!$A:$AF,18,FALSE)</f>
        <v>5.2670145314235901</v>
      </c>
      <c r="F922" s="9" t="str">
        <f>VLOOKUP(A922,'dump '!$A:$AF,11,FALSE)</f>
        <v>Westkade</v>
      </c>
      <c r="G922" s="9" t="str">
        <f>VLOOKUP($A922,'dump '!$A:$AF,12,FALSE)</f>
        <v>135</v>
      </c>
      <c r="H922" s="9" t="str">
        <f>VLOOKUP($A922,'dump '!$A:$AF,13,FALSE)</f>
        <v>1273RH</v>
      </c>
      <c r="I922" s="11" t="str">
        <f>VLOOKUP($A922,'dump '!$A:$AF,14,FALSE)</f>
        <v>Huizen</v>
      </c>
      <c r="J922" s="9">
        <f>VLOOKUP($A922,'dump '!$A:$AF,15,FALSE)</f>
        <v>5</v>
      </c>
      <c r="K922" s="9" t="str">
        <f>VLOOKUP($A922,'dump '!$A:$AF,3,FALSE)</f>
        <v>REST</v>
      </c>
      <c r="L922" s="9" t="str">
        <f>VLOOKUP($A922,'dump '!$A:$AF,31,FALSE)</f>
        <v>3-haak</v>
      </c>
      <c r="M922" s="9" t="str">
        <f>VLOOKUP($A922,'containers '!$A:$AA,12,FALSE)</f>
        <v>OGDUO</v>
      </c>
      <c r="N922" s="9">
        <f>VLOOKUP($A922,'containers '!$A:$AA,14,FALSE)</f>
        <v>60</v>
      </c>
      <c r="O922" s="9">
        <f>VLOOKUP($A922,'containers '!$A:$AA,15,FALSE)</f>
        <v>100</v>
      </c>
      <c r="P922" s="9" t="str">
        <f>VLOOKUP($A922,'containers '!$A:$AA,16,FALSE)</f>
        <v>HMIDUO2019</v>
      </c>
    </row>
    <row r="923" spans="1:16" x14ac:dyDescent="0.25">
      <c r="A923" s="9" t="s">
        <v>3169</v>
      </c>
      <c r="B923" s="9" t="str">
        <f>VLOOKUP(A923,'dump '!A:C,1,FALSE)</f>
        <v>RO206</v>
      </c>
      <c r="C923" s="9" t="str">
        <f>VLOOKUP(A923,'dump '!A:AF,2,FALSE)</f>
        <v>1274NS7601</v>
      </c>
      <c r="D923" s="9">
        <f>VLOOKUP($A923,'dump '!$A:$AF,17,FALSE)</f>
        <v>52.297780062120701</v>
      </c>
      <c r="E923" s="9">
        <f>VLOOKUP($A923,'dump '!$A:$AF,18,FALSE)</f>
        <v>5.2698804717560002</v>
      </c>
      <c r="F923" s="9" t="str">
        <f>VLOOKUP(A923,'dump '!$A:$AF,11,FALSE)</f>
        <v>Draaikom</v>
      </c>
      <c r="G923" s="9" t="str">
        <f>VLOOKUP($A923,'dump '!$A:$AF,12,FALSE)</f>
        <v>76</v>
      </c>
      <c r="H923" s="9" t="str">
        <f>VLOOKUP($A923,'dump '!$A:$AF,13,FALSE)</f>
        <v>1274NS</v>
      </c>
      <c r="I923" s="11" t="str">
        <f>VLOOKUP($A923,'dump '!$A:$AF,14,FALSE)</f>
        <v>Huizen</v>
      </c>
      <c r="J923" s="9">
        <f>VLOOKUP($A923,'dump '!$A:$AF,15,FALSE)</f>
        <v>6</v>
      </c>
      <c r="K923" s="9" t="str">
        <f>VLOOKUP($A923,'dump '!$A:$AF,3,FALSE)</f>
        <v>REST</v>
      </c>
      <c r="L923" s="9" t="str">
        <f>VLOOKUP($A923,'dump '!$A:$AF,31,FALSE)</f>
        <v>3-haak</v>
      </c>
      <c r="M923" s="9" t="str">
        <f>VLOOKUP($A923,'containers '!$A:$AA,12,FALSE)</f>
        <v>OGDUO</v>
      </c>
      <c r="N923" s="9">
        <f>VLOOKUP($A923,'containers '!$A:$AA,14,FALSE)</f>
        <v>60</v>
      </c>
      <c r="O923" s="9">
        <f>VLOOKUP($A923,'containers '!$A:$AA,15,FALSE)</f>
        <v>100</v>
      </c>
      <c r="P923" s="9" t="str">
        <f>VLOOKUP($A923,'containers '!$A:$AA,16,FALSE)</f>
        <v>HMIDUO2019</v>
      </c>
    </row>
    <row r="924" spans="1:16" x14ac:dyDescent="0.25">
      <c r="A924" s="9" t="s">
        <v>1890</v>
      </c>
      <c r="B924" s="9" t="str">
        <f>VLOOKUP(A924,'dump '!A:C,1,FALSE)</f>
        <v>RO212</v>
      </c>
      <c r="C924" s="9" t="str">
        <f>VLOOKUP(A924,'dump '!A:AF,2,FALSE)</f>
        <v>1274RL2802</v>
      </c>
      <c r="D924" s="9">
        <f>VLOOKUP($A924,'dump '!$A:$AF,17,FALSE)</f>
        <v>52.294007000000001</v>
      </c>
      <c r="E924" s="9">
        <f>VLOOKUP($A924,'dump '!$A:$AF,18,FALSE)</f>
        <v>5.2630749999999997</v>
      </c>
      <c r="F924" s="9" t="str">
        <f>VLOOKUP(A924,'dump '!$A:$AF,11,FALSE)</f>
        <v>Bovenmaatweg</v>
      </c>
      <c r="G924" s="9" t="str">
        <f>VLOOKUP($A924,'dump '!$A:$AF,12,FALSE)</f>
        <v>28</v>
      </c>
      <c r="H924" s="9" t="str">
        <f>VLOOKUP($A924,'dump '!$A:$AF,13,FALSE)</f>
        <v>1274RL</v>
      </c>
      <c r="I924" s="11" t="str">
        <f>VLOOKUP($A924,'dump '!$A:$AF,14,FALSE)</f>
        <v>Huizen</v>
      </c>
      <c r="J924" s="9">
        <f>VLOOKUP($A924,'dump '!$A:$AF,15,FALSE)</f>
        <v>6</v>
      </c>
      <c r="K924" s="9" t="str">
        <f>VLOOKUP($A924,'dump '!$A:$AF,3,FALSE)</f>
        <v>REST</v>
      </c>
      <c r="L924" s="9" t="str">
        <f>VLOOKUP($A924,'dump '!$A:$AF,31,FALSE)</f>
        <v>3-haak</v>
      </c>
      <c r="M924" s="9" t="str">
        <f>VLOOKUP($A924,'containers '!$A:$AA,12,FALSE)</f>
        <v>Ondergronds</v>
      </c>
      <c r="N924" s="9">
        <f>VLOOKUP($A924,'containers '!$A:$AA,14,FALSE)</f>
        <v>80</v>
      </c>
      <c r="O924" s="9">
        <f>VLOOKUP($A924,'containers '!$A:$AA,15,FALSE)</f>
        <v>100</v>
      </c>
      <c r="P924" s="9" t="str">
        <f>VLOOKUP($A924,'containers '!$A:$AA,16,FALSE)</f>
        <v>BAMRUB2018</v>
      </c>
    </row>
    <row r="925" spans="1:16" x14ac:dyDescent="0.25">
      <c r="A925" s="9" t="s">
        <v>2575</v>
      </c>
      <c r="B925" s="9" t="str">
        <f>VLOOKUP(A925,'dump '!A:C,1,FALSE)</f>
        <v>RO221</v>
      </c>
      <c r="C925" s="9" t="str">
        <f>VLOOKUP(A925,'dump '!A:AF,2,FALSE)</f>
        <v>1382VZ13101</v>
      </c>
      <c r="D925" s="9">
        <f>VLOOKUP($A925,'dump '!$A:$AF,17,FALSE)</f>
        <v>52.309570999999998</v>
      </c>
      <c r="E925" s="9">
        <f>VLOOKUP($A925,'dump '!$A:$AF,18,FALSE)</f>
        <v>5.0359470000000002</v>
      </c>
      <c r="F925" s="9" t="str">
        <f>VLOOKUP(A925,'dump '!$A:$AF,11,FALSE)</f>
        <v>Meidoornlaan</v>
      </c>
      <c r="G925" s="9" t="str">
        <f>VLOOKUP($A925,'dump '!$A:$AF,12,FALSE)</f>
        <v>131</v>
      </c>
      <c r="H925" s="9" t="str">
        <f>VLOOKUP($A925,'dump '!$A:$AF,13,FALSE)</f>
        <v>1382VZ</v>
      </c>
      <c r="I925" s="11" t="str">
        <f>VLOOKUP($A925,'dump '!$A:$AF,14,FALSE)</f>
        <v>Weesp</v>
      </c>
      <c r="J925" s="9">
        <f>VLOOKUP($A925,'dump '!$A:$AF,15,FALSE)</f>
        <v>5</v>
      </c>
      <c r="K925" s="9" t="str">
        <f>VLOOKUP($A925,'dump '!$A:$AF,3,FALSE)</f>
        <v>REST</v>
      </c>
      <c r="L925" s="9" t="str">
        <f>VLOOKUP($A925,'dump '!$A:$AF,31,FALSE)</f>
        <v>3-haak</v>
      </c>
      <c r="M925" s="9" t="str">
        <f>VLOOKUP($A925,'containers '!$A:$AA,12,FALSE)</f>
        <v>Ondergronds</v>
      </c>
      <c r="N925" s="9">
        <f>VLOOKUP($A925,'containers '!$A:$AA,14,FALSE)</f>
        <v>80</v>
      </c>
      <c r="O925" s="9">
        <f>VLOOKUP($A925,'containers '!$A:$AA,15,FALSE)</f>
        <v>100</v>
      </c>
      <c r="P925" s="9" t="str">
        <f>VLOOKUP($A925,'containers '!$A:$AA,16,FALSE)</f>
        <v>HMISOL2018</v>
      </c>
    </row>
    <row r="926" spans="1:16" x14ac:dyDescent="0.25">
      <c r="A926" s="9" t="s">
        <v>2717</v>
      </c>
      <c r="B926" s="9" t="str">
        <f>VLOOKUP(A926,'dump '!A:C,1,FALSE)</f>
        <v>RO229</v>
      </c>
      <c r="C926" s="9" t="str">
        <f>VLOOKUP(A926,'dump '!A:AF,2,FALSE)</f>
        <v>1277AS2801</v>
      </c>
      <c r="D926" s="9">
        <f>VLOOKUP($A926,'dump '!$A:$AF,17,FALSE)</f>
        <v>52.2982570762302</v>
      </c>
      <c r="E926" s="9">
        <f>VLOOKUP($A926,'dump '!$A:$AF,18,FALSE)</f>
        <v>5.2802972495605101</v>
      </c>
      <c r="F926" s="9" t="str">
        <f>VLOOKUP(A926,'dump '!$A:$AF,11,FALSE)</f>
        <v>Aristoteleslaan</v>
      </c>
      <c r="G926" s="9" t="str">
        <f>VLOOKUP($A926,'dump '!$A:$AF,12,FALSE)</f>
        <v>28</v>
      </c>
      <c r="H926" s="9" t="str">
        <f>VLOOKUP($A926,'dump '!$A:$AF,13,FALSE)</f>
        <v>1277AS</v>
      </c>
      <c r="I926" s="11" t="str">
        <f>VLOOKUP($A926,'dump '!$A:$AF,14,FALSE)</f>
        <v>Huizen</v>
      </c>
      <c r="J926" s="9">
        <f>VLOOKUP($A926,'dump '!$A:$AF,15,FALSE)</f>
        <v>5</v>
      </c>
      <c r="K926" s="9" t="str">
        <f>VLOOKUP($A926,'dump '!$A:$AF,3,FALSE)</f>
        <v>REST</v>
      </c>
      <c r="L926" s="9" t="str">
        <f>VLOOKUP($A926,'dump '!$A:$AF,31,FALSE)</f>
        <v>3-haak</v>
      </c>
      <c r="M926" s="9" t="str">
        <f>VLOOKUP($A926,'containers '!$A:$AA,12,FALSE)</f>
        <v>OGDUO</v>
      </c>
      <c r="N926" s="9">
        <f>VLOOKUP($A926,'containers '!$A:$AA,14,FALSE)</f>
        <v>60</v>
      </c>
      <c r="O926" s="9">
        <f>VLOOKUP($A926,'containers '!$A:$AA,15,FALSE)</f>
        <v>100</v>
      </c>
      <c r="P926" s="9" t="str">
        <f>VLOOKUP($A926,'containers '!$A:$AA,16,FALSE)</f>
        <v>HMIDUO2019</v>
      </c>
    </row>
    <row r="927" spans="1:16" x14ac:dyDescent="0.25">
      <c r="A927" s="9" t="s">
        <v>2723</v>
      </c>
      <c r="B927" s="9" t="str">
        <f>VLOOKUP(A927,'dump '!A:C,1,FALSE)</f>
        <v>RO230</v>
      </c>
      <c r="C927" s="9" t="str">
        <f>VLOOKUP(A927,'dump '!A:AF,2,FALSE)</f>
        <v>1277CE1801</v>
      </c>
      <c r="D927" s="9">
        <f>VLOOKUP($A927,'dump '!$A:$AF,17,FALSE)</f>
        <v>52.297148988630902</v>
      </c>
      <c r="E927" s="9">
        <f>VLOOKUP($A927,'dump '!$A:$AF,18,FALSE)</f>
        <v>5.2809321787257497</v>
      </c>
      <c r="F927" s="9" t="str">
        <f>VLOOKUP(A927,'dump '!$A:$AF,11,FALSE)</f>
        <v>Hugo de Grootsingel</v>
      </c>
      <c r="G927" s="9" t="str">
        <f>VLOOKUP($A927,'dump '!$A:$AF,12,FALSE)</f>
        <v>18</v>
      </c>
      <c r="H927" s="9" t="str">
        <f>VLOOKUP($A927,'dump '!$A:$AF,13,FALSE)</f>
        <v>1277CE</v>
      </c>
      <c r="I927" s="11" t="str">
        <f>VLOOKUP($A927,'dump '!$A:$AF,14,FALSE)</f>
        <v>Huizen</v>
      </c>
      <c r="J927" s="9">
        <f>VLOOKUP($A927,'dump '!$A:$AF,15,FALSE)</f>
        <v>5</v>
      </c>
      <c r="K927" s="9" t="str">
        <f>VLOOKUP($A927,'dump '!$A:$AF,3,FALSE)</f>
        <v>REST</v>
      </c>
      <c r="L927" s="9" t="str">
        <f>VLOOKUP($A927,'dump '!$A:$AF,31,FALSE)</f>
        <v>3-haak</v>
      </c>
      <c r="M927" s="9" t="str">
        <f>VLOOKUP($A927,'containers '!$A:$AA,12,FALSE)</f>
        <v>OGDUO</v>
      </c>
      <c r="N927" s="9">
        <f>VLOOKUP($A927,'containers '!$A:$AA,14,FALSE)</f>
        <v>60</v>
      </c>
      <c r="O927" s="9">
        <f>VLOOKUP($A927,'containers '!$A:$AA,15,FALSE)</f>
        <v>100</v>
      </c>
      <c r="P927" s="9" t="str">
        <f>VLOOKUP($A927,'containers '!$A:$AA,16,FALSE)</f>
        <v>HMIDUO2019</v>
      </c>
    </row>
    <row r="928" spans="1:16" x14ac:dyDescent="0.25">
      <c r="A928" s="9" t="s">
        <v>2768</v>
      </c>
      <c r="B928" s="9" t="str">
        <f>VLOOKUP(A928,'dump '!A:C,1,FALSE)</f>
        <v>RO237</v>
      </c>
      <c r="C928" s="9" t="str">
        <f>VLOOKUP(A928,'dump '!A:AF,2,FALSE)</f>
        <v>1276CE2401</v>
      </c>
      <c r="D928" s="9">
        <f>VLOOKUP($A928,'dump '!$A:$AF,17,FALSE)</f>
        <v>52.291722083513001</v>
      </c>
      <c r="E928" s="9">
        <f>VLOOKUP($A928,'dump '!$A:$AF,18,FALSE)</f>
        <v>5.2530714869548101</v>
      </c>
      <c r="F928" s="9" t="str">
        <f>VLOOKUP(A928,'dump '!$A:$AF,11,FALSE)</f>
        <v>Kotter</v>
      </c>
      <c r="G928" s="9" t="str">
        <f>VLOOKUP($A928,'dump '!$A:$AF,12,FALSE)</f>
        <v>24</v>
      </c>
      <c r="H928" s="9" t="str">
        <f>VLOOKUP($A928,'dump '!$A:$AF,13,FALSE)</f>
        <v>1276CE</v>
      </c>
      <c r="I928" s="11" t="str">
        <f>VLOOKUP($A928,'dump '!$A:$AF,14,FALSE)</f>
        <v>Huizen</v>
      </c>
      <c r="J928" s="9">
        <f>VLOOKUP($A928,'dump '!$A:$AF,15,FALSE)</f>
        <v>5</v>
      </c>
      <c r="K928" s="9" t="str">
        <f>VLOOKUP($A928,'dump '!$A:$AF,3,FALSE)</f>
        <v>REST</v>
      </c>
      <c r="L928" s="9" t="str">
        <f>VLOOKUP($A928,'dump '!$A:$AF,31,FALSE)</f>
        <v>3-haak</v>
      </c>
      <c r="M928" s="9" t="str">
        <f>VLOOKUP($A928,'containers '!$A:$AA,12,FALSE)</f>
        <v>OGDUO</v>
      </c>
      <c r="N928" s="9">
        <f>VLOOKUP($A928,'containers '!$A:$AA,14,FALSE)</f>
        <v>60</v>
      </c>
      <c r="O928" s="9">
        <f>VLOOKUP($A928,'containers '!$A:$AA,15,FALSE)</f>
        <v>100</v>
      </c>
      <c r="P928" s="9" t="str">
        <f>VLOOKUP($A928,'containers '!$A:$AA,16,FALSE)</f>
        <v>HMIDUO2019</v>
      </c>
    </row>
    <row r="929" spans="1:16" x14ac:dyDescent="0.25">
      <c r="A929" s="9" t="s">
        <v>2250</v>
      </c>
      <c r="B929" s="9" t="str">
        <f>VLOOKUP(A929,'dump '!A:C,1,FALSE)</f>
        <v>RO241</v>
      </c>
      <c r="C929" s="9" t="str">
        <f>VLOOKUP(A929,'dump '!A:AF,2,FALSE)</f>
        <v>1276NT102</v>
      </c>
      <c r="D929" s="9">
        <f>VLOOKUP($A929,'dump '!$A:$AF,17,FALSE)</f>
        <v>52.291129273411201</v>
      </c>
      <c r="E929" s="9">
        <f>VLOOKUP($A929,'dump '!$A:$AF,18,FALSE)</f>
        <v>5.2456576097805501</v>
      </c>
      <c r="F929" s="9" t="str">
        <f>VLOOKUP(A929,'dump '!$A:$AF,11,FALSE)</f>
        <v>Archipelplein</v>
      </c>
      <c r="G929" s="9" t="str">
        <f>VLOOKUP($A929,'dump '!$A:$AF,12,FALSE)</f>
        <v>1</v>
      </c>
      <c r="H929" s="9" t="str">
        <f>VLOOKUP($A929,'dump '!$A:$AF,13,FALSE)</f>
        <v>1276NT</v>
      </c>
      <c r="I929" s="11" t="str">
        <f>VLOOKUP($A929,'dump '!$A:$AF,14,FALSE)</f>
        <v>Huizen</v>
      </c>
      <c r="J929" s="9">
        <f>VLOOKUP($A929,'dump '!$A:$AF,15,FALSE)</f>
        <v>5</v>
      </c>
      <c r="K929" s="9" t="str">
        <f>VLOOKUP($A929,'dump '!$A:$AF,3,FALSE)</f>
        <v>REST</v>
      </c>
      <c r="L929" s="9" t="str">
        <f>VLOOKUP($A929,'dump '!$A:$AF,31,FALSE)</f>
        <v>3-haak</v>
      </c>
      <c r="M929" s="9" t="str">
        <f>VLOOKUP($A929,'containers '!$A:$AA,12,FALSE)</f>
        <v>OGDUO</v>
      </c>
      <c r="N929" s="9">
        <f>VLOOKUP($A929,'containers '!$A:$AA,14,FALSE)</f>
        <v>60</v>
      </c>
      <c r="O929" s="9">
        <f>VLOOKUP($A929,'containers '!$A:$AA,15,FALSE)</f>
        <v>100</v>
      </c>
      <c r="P929" s="9" t="str">
        <f>VLOOKUP($A929,'containers '!$A:$AA,16,FALSE)</f>
        <v>HMIDUO2018</v>
      </c>
    </row>
    <row r="930" spans="1:16" x14ac:dyDescent="0.25">
      <c r="A930" s="9" t="s">
        <v>656</v>
      </c>
      <c r="B930" s="9" t="str">
        <f>VLOOKUP(A930,'dump '!A:C,1,FALSE)</f>
        <v>RO242</v>
      </c>
      <c r="C930" s="9" t="str">
        <f>VLOOKUP(A930,'dump '!A:AF,2,FALSE)</f>
        <v>1211LV3101</v>
      </c>
      <c r="D930" s="9">
        <f>VLOOKUP($A930,'dump '!$A:$AF,17,FALSE)</f>
        <v>52.221080780029297</v>
      </c>
      <c r="E930" s="9">
        <f>VLOOKUP($A930,'dump '!$A:$AF,18,FALSE)</f>
        <v>5.1740097999572798</v>
      </c>
      <c r="F930" s="9" t="str">
        <f>VLOOKUP(A930,'dump '!$A:$AF,11,FALSE)</f>
        <v>Neuweg</v>
      </c>
      <c r="G930" s="9" t="str">
        <f>VLOOKUP($A930,'dump '!$A:$AF,12,FALSE)</f>
        <v>31</v>
      </c>
      <c r="H930" s="9" t="str">
        <f>VLOOKUP($A930,'dump '!$A:$AF,13,FALSE)</f>
        <v>1211LV</v>
      </c>
      <c r="I930" s="11" t="str">
        <f>VLOOKUP($A930,'dump '!$A:$AF,14,FALSE)</f>
        <v>Hilversum</v>
      </c>
      <c r="J930" s="9">
        <f>VLOOKUP($A930,'dump '!$A:$AF,15,FALSE)</f>
        <v>6</v>
      </c>
      <c r="K930" s="9" t="str">
        <f>VLOOKUP($A930,'dump '!$A:$AF,3,FALSE)</f>
        <v>REST</v>
      </c>
      <c r="L930" s="9" t="str">
        <f>VLOOKUP($A930,'dump '!$A:$AF,31,FALSE)</f>
        <v>3-haak</v>
      </c>
      <c r="M930" s="9" t="str">
        <f>VLOOKUP($A930,'containers '!$A:$AA,12,FALSE)</f>
        <v>Ondergronds</v>
      </c>
      <c r="N930" s="9">
        <f>VLOOKUP($A930,'containers '!$A:$AA,14,FALSE)</f>
        <v>80</v>
      </c>
      <c r="O930" s="9">
        <f>VLOOKUP($A930,'containers '!$A:$AA,15,FALSE)</f>
        <v>100</v>
      </c>
      <c r="P930" s="9" t="str">
        <f>VLOOKUP($A930,'containers '!$A:$AA,16,FALSE)</f>
        <v>HMISOL2018</v>
      </c>
    </row>
    <row r="931" spans="1:16" x14ac:dyDescent="0.25">
      <c r="A931" s="9" t="s">
        <v>2484</v>
      </c>
      <c r="B931" s="9" t="str">
        <f>VLOOKUP(A931,'dump '!A:C,1,FALSE)</f>
        <v>RO243</v>
      </c>
      <c r="C931" s="9" t="str">
        <f>VLOOKUP(A931,'dump '!A:AF,2,FALSE)</f>
        <v>1276BA101</v>
      </c>
      <c r="D931" s="9">
        <f>VLOOKUP($A931,'dump '!$A:$AF,17,FALSE)</f>
        <v>52.2956316126998</v>
      </c>
      <c r="E931" s="9">
        <f>VLOOKUP($A931,'dump '!$A:$AF,18,FALSE)</f>
        <v>5.2496047318030596</v>
      </c>
      <c r="F931" s="9" t="str">
        <f>VLOOKUP(A931,'dump '!$A:$AF,11,FALSE)</f>
        <v>Akkerweg</v>
      </c>
      <c r="G931" s="9" t="str">
        <f>VLOOKUP($A931,'dump '!$A:$AF,12,FALSE)</f>
        <v>1</v>
      </c>
      <c r="H931" s="9" t="str">
        <f>VLOOKUP($A931,'dump '!$A:$AF,13,FALSE)</f>
        <v>1276BA</v>
      </c>
      <c r="I931" s="11" t="str">
        <f>VLOOKUP($A931,'dump '!$A:$AF,14,FALSE)</f>
        <v>Huizen</v>
      </c>
      <c r="J931" s="9">
        <f>VLOOKUP($A931,'dump '!$A:$AF,15,FALSE)</f>
        <v>5</v>
      </c>
      <c r="K931" s="9" t="str">
        <f>VLOOKUP($A931,'dump '!$A:$AF,3,FALSE)</f>
        <v>REST</v>
      </c>
      <c r="L931" s="9" t="str">
        <f>VLOOKUP($A931,'dump '!$A:$AF,31,FALSE)</f>
        <v>3-haak</v>
      </c>
      <c r="M931" s="9" t="str">
        <f>VLOOKUP($A931,'containers '!$A:$AA,12,FALSE)</f>
        <v>Ondergronds</v>
      </c>
      <c r="N931" s="9">
        <f>VLOOKUP($A931,'containers '!$A:$AA,14,FALSE)</f>
        <v>80</v>
      </c>
      <c r="O931" s="9">
        <f>VLOOKUP($A931,'containers '!$A:$AA,15,FALSE)</f>
        <v>100</v>
      </c>
      <c r="P931" s="9" t="str">
        <f>VLOOKUP($A931,'containers '!$A:$AA,16,FALSE)</f>
        <v>BAMRUB2018</v>
      </c>
    </row>
    <row r="932" spans="1:16" x14ac:dyDescent="0.25">
      <c r="A932" s="9" t="s">
        <v>3171</v>
      </c>
      <c r="B932" s="9" t="str">
        <f>VLOOKUP(A932,'dump '!A:C,1,FALSE)</f>
        <v>RO245</v>
      </c>
      <c r="C932" s="9" t="str">
        <f>VLOOKUP(A932,'dump '!A:AF,2,FALSE)</f>
        <v>1276KV16201</v>
      </c>
      <c r="D932" s="9">
        <f>VLOOKUP($A932,'dump '!$A:$AF,17,FALSE)</f>
        <v>52.296593226541098</v>
      </c>
      <c r="E932" s="9">
        <f>VLOOKUP($A932,'dump '!$A:$AF,18,FALSE)</f>
        <v>5.2497834339786804</v>
      </c>
      <c r="F932" s="9" t="str">
        <f>VLOOKUP(A932,'dump '!$A:$AF,11,FALSE)</f>
        <v>Gooierserf</v>
      </c>
      <c r="G932" s="9" t="str">
        <f>VLOOKUP($A932,'dump '!$A:$AF,12,FALSE)</f>
        <v>162</v>
      </c>
      <c r="H932" s="9" t="str">
        <f>VLOOKUP($A932,'dump '!$A:$AF,13,FALSE)</f>
        <v>1276KV</v>
      </c>
      <c r="I932" s="11" t="str">
        <f>VLOOKUP($A932,'dump '!$A:$AF,14,FALSE)</f>
        <v>Huizen</v>
      </c>
      <c r="J932" s="9">
        <f>VLOOKUP($A932,'dump '!$A:$AF,15,FALSE)</f>
        <v>6</v>
      </c>
      <c r="K932" s="9" t="str">
        <f>VLOOKUP($A932,'dump '!$A:$AF,3,FALSE)</f>
        <v>REST</v>
      </c>
      <c r="L932" s="9" t="str">
        <f>VLOOKUP($A932,'dump '!$A:$AF,31,FALSE)</f>
        <v>3-haak</v>
      </c>
      <c r="M932" s="9" t="str">
        <f>VLOOKUP($A932,'containers '!$A:$AA,12,FALSE)</f>
        <v>OGDUO</v>
      </c>
      <c r="N932" s="9">
        <f>VLOOKUP($A932,'containers '!$A:$AA,14,FALSE)</f>
        <v>60</v>
      </c>
      <c r="O932" s="9">
        <f>VLOOKUP($A932,'containers '!$A:$AA,15,FALSE)</f>
        <v>100</v>
      </c>
      <c r="P932" s="9" t="str">
        <f>VLOOKUP($A932,'containers '!$A:$AA,16,FALSE)</f>
        <v>HMIDUO2019</v>
      </c>
    </row>
    <row r="933" spans="1:16" x14ac:dyDescent="0.25">
      <c r="A933" s="9" t="s">
        <v>2906</v>
      </c>
      <c r="B933" s="9" t="str">
        <f>VLOOKUP(A933,'dump '!A:C,1,FALSE)</f>
        <v>RO246</v>
      </c>
      <c r="C933" s="9" t="str">
        <f>VLOOKUP(A933,'dump '!A:AF,2,FALSE)</f>
        <v>1276MH20801</v>
      </c>
      <c r="D933" s="9">
        <f>VLOOKUP($A933,'dump '!$A:$AF,17,FALSE)</f>
        <v>52.297343406875001</v>
      </c>
      <c r="E933" s="9">
        <f>VLOOKUP($A933,'dump '!$A:$AF,18,FALSE)</f>
        <v>5.2494715433616603</v>
      </c>
      <c r="F933" s="9" t="str">
        <f>VLOOKUP(A933,'dump '!$A:$AF,11,FALSE)</f>
        <v>Huizermaatweg</v>
      </c>
      <c r="G933" s="9" t="str">
        <f>VLOOKUP($A933,'dump '!$A:$AF,12,FALSE)</f>
        <v>208</v>
      </c>
      <c r="H933" s="9" t="str">
        <f>VLOOKUP($A933,'dump '!$A:$AF,13,FALSE)</f>
        <v>1276MH</v>
      </c>
      <c r="I933" s="11" t="str">
        <f>VLOOKUP($A933,'dump '!$A:$AF,14,FALSE)</f>
        <v>Huizen</v>
      </c>
      <c r="J933" s="9">
        <f>VLOOKUP($A933,'dump '!$A:$AF,15,FALSE)</f>
        <v>5</v>
      </c>
      <c r="K933" s="9" t="str">
        <f>VLOOKUP($A933,'dump '!$A:$AF,3,FALSE)</f>
        <v>REST</v>
      </c>
      <c r="L933" s="9" t="str">
        <f>VLOOKUP($A933,'dump '!$A:$AF,31,FALSE)</f>
        <v>3-haak</v>
      </c>
      <c r="M933" s="9" t="str">
        <f>VLOOKUP($A933,'containers '!$A:$AA,12,FALSE)</f>
        <v>OGDUO</v>
      </c>
      <c r="N933" s="9">
        <f>VLOOKUP($A933,'containers '!$A:$AA,14,FALSE)</f>
        <v>60</v>
      </c>
      <c r="O933" s="9">
        <f>VLOOKUP($A933,'containers '!$A:$AA,15,FALSE)</f>
        <v>100</v>
      </c>
      <c r="P933" s="9" t="str">
        <f>VLOOKUP($A933,'containers '!$A:$AA,16,FALSE)</f>
        <v>HMIDUO2019</v>
      </c>
    </row>
    <row r="934" spans="1:16" x14ac:dyDescent="0.25">
      <c r="A934" s="9" t="s">
        <v>3193</v>
      </c>
      <c r="B934" s="9" t="str">
        <f>VLOOKUP(A934,'dump '!A:C,1,FALSE)</f>
        <v>RO247</v>
      </c>
      <c r="C934" s="9" t="str">
        <f>VLOOKUP(A934,'dump '!A:AF,2,FALSE)</f>
        <v>1276ME15601</v>
      </c>
      <c r="D934" s="9">
        <f>VLOOKUP($A934,'dump '!$A:$AF,17,FALSE)</f>
        <v>52.297682580586802</v>
      </c>
      <c r="E934" s="9">
        <f>VLOOKUP($A934,'dump '!$A:$AF,18,FALSE)</f>
        <v>5.2489873208154396</v>
      </c>
      <c r="F934" s="9" t="str">
        <f>VLOOKUP(A934,'dump '!$A:$AF,11,FALSE)</f>
        <v>Huizermaatweg</v>
      </c>
      <c r="G934" s="9" t="str">
        <f>VLOOKUP($A934,'dump '!$A:$AF,12,FALSE)</f>
        <v>156</v>
      </c>
      <c r="H934" s="9" t="str">
        <f>VLOOKUP($A934,'dump '!$A:$AF,13,FALSE)</f>
        <v>1276ME</v>
      </c>
      <c r="I934" s="11" t="str">
        <f>VLOOKUP($A934,'dump '!$A:$AF,14,FALSE)</f>
        <v>Huizen</v>
      </c>
      <c r="J934" s="9">
        <f>VLOOKUP($A934,'dump '!$A:$AF,15,FALSE)</f>
        <v>5</v>
      </c>
      <c r="K934" s="9" t="str">
        <f>VLOOKUP($A934,'dump '!$A:$AF,3,FALSE)</f>
        <v>REST</v>
      </c>
      <c r="L934" s="9" t="str">
        <f>VLOOKUP($A934,'dump '!$A:$AF,31,FALSE)</f>
        <v>3-haak</v>
      </c>
      <c r="M934" s="9" t="str">
        <f>VLOOKUP($A934,'containers '!$A:$AA,12,FALSE)</f>
        <v>OGDUO</v>
      </c>
      <c r="N934" s="9">
        <f>VLOOKUP($A934,'containers '!$A:$AA,14,FALSE)</f>
        <v>60</v>
      </c>
      <c r="O934" s="9">
        <f>VLOOKUP($A934,'containers '!$A:$AA,15,FALSE)</f>
        <v>100</v>
      </c>
      <c r="P934" s="9" t="str">
        <f>VLOOKUP($A934,'containers '!$A:$AA,16,FALSE)</f>
        <v>HMIDUO2019</v>
      </c>
    </row>
    <row r="935" spans="1:16" x14ac:dyDescent="0.25">
      <c r="A935" s="9" t="s">
        <v>2932</v>
      </c>
      <c r="B935" s="9" t="str">
        <f>VLOOKUP(A935,'dump '!A:C,1,FALSE)</f>
        <v>RO249</v>
      </c>
      <c r="C935" s="9" t="str">
        <f>VLOOKUP(A935,'dump '!A:AF,2,FALSE)</f>
        <v>1276MA5201</v>
      </c>
      <c r="D935" s="9">
        <f>VLOOKUP($A935,'dump '!$A:$AF,17,FALSE)</f>
        <v>52.298055323820797</v>
      </c>
      <c r="E935" s="9">
        <f>VLOOKUP($A935,'dump '!$A:$AF,18,FALSE)</f>
        <v>5.24800990708661</v>
      </c>
      <c r="F935" s="9" t="str">
        <f>VLOOKUP(A935,'dump '!$A:$AF,11,FALSE)</f>
        <v>Huizermaatweg</v>
      </c>
      <c r="G935" s="9" t="str">
        <f>VLOOKUP($A935,'dump '!$A:$AF,12,FALSE)</f>
        <v>52</v>
      </c>
      <c r="H935" s="9" t="str">
        <f>VLOOKUP($A935,'dump '!$A:$AF,13,FALSE)</f>
        <v>1276MA</v>
      </c>
      <c r="I935" s="11" t="str">
        <f>VLOOKUP($A935,'dump '!$A:$AF,14,FALSE)</f>
        <v>Huizen</v>
      </c>
      <c r="J935" s="9">
        <f>VLOOKUP($A935,'dump '!$A:$AF,15,FALSE)</f>
        <v>5</v>
      </c>
      <c r="K935" s="9" t="str">
        <f>VLOOKUP($A935,'dump '!$A:$AF,3,FALSE)</f>
        <v>REST</v>
      </c>
      <c r="L935" s="9" t="str">
        <f>VLOOKUP($A935,'dump '!$A:$AF,31,FALSE)</f>
        <v>3-haak</v>
      </c>
      <c r="M935" s="9" t="str">
        <f>VLOOKUP($A935,'containers '!$A:$AA,12,FALSE)</f>
        <v>OGDUO</v>
      </c>
      <c r="N935" s="9">
        <f>VLOOKUP($A935,'containers '!$A:$AA,14,FALSE)</f>
        <v>60</v>
      </c>
      <c r="O935" s="9">
        <f>VLOOKUP($A935,'containers '!$A:$AA,15,FALSE)</f>
        <v>100</v>
      </c>
      <c r="P935" s="9" t="str">
        <f>VLOOKUP($A935,'containers '!$A:$AA,16,FALSE)</f>
        <v>HMIDUO2019</v>
      </c>
    </row>
    <row r="936" spans="1:16" x14ac:dyDescent="0.25">
      <c r="A936" s="9" t="s">
        <v>2359</v>
      </c>
      <c r="B936" s="9" t="str">
        <f>VLOOKUP(A936,'dump '!A:C,1,FALSE)</f>
        <v>RO252</v>
      </c>
      <c r="C936" s="9" t="str">
        <f>VLOOKUP(A936,'dump '!A:AF,2,FALSE)</f>
        <v>1261NK12602</v>
      </c>
      <c r="D936" s="9">
        <f>VLOOKUP($A936,'dump '!$A:$AF,17,FALSE)</f>
        <v>52.287947377238702</v>
      </c>
      <c r="E936" s="9">
        <f>VLOOKUP($A936,'dump '!$A:$AF,18,FALSE)</f>
        <v>5.26566336863233</v>
      </c>
      <c r="F936" s="9" t="str">
        <f>VLOOKUP(A936,'dump '!$A:$AF,11,FALSE)</f>
        <v>Wetering</v>
      </c>
      <c r="G936" s="9" t="str">
        <f>VLOOKUP($A936,'dump '!$A:$AF,12,FALSE)</f>
        <v>126</v>
      </c>
      <c r="H936" s="9" t="str">
        <f>VLOOKUP($A936,'dump '!$A:$AF,13,FALSE)</f>
        <v>1261NK</v>
      </c>
      <c r="I936" s="11" t="str">
        <f>VLOOKUP($A936,'dump '!$A:$AF,14,FALSE)</f>
        <v>Blaricum</v>
      </c>
      <c r="J936" s="9">
        <f>VLOOKUP($A936,'dump '!$A:$AF,15,FALSE)</f>
        <v>5</v>
      </c>
      <c r="K936" s="9" t="str">
        <f>VLOOKUP($A936,'dump '!$A:$AF,3,FALSE)</f>
        <v>REST</v>
      </c>
      <c r="L936" s="9" t="str">
        <f>VLOOKUP($A936,'dump '!$A:$AF,31,FALSE)</f>
        <v>3-haak</v>
      </c>
      <c r="M936" s="9" t="str">
        <f>VLOOKUP($A936,'containers '!$A:$AA,12,FALSE)</f>
        <v>Ondergronds</v>
      </c>
      <c r="N936" s="9">
        <f>VLOOKUP($A936,'containers '!$A:$AA,14,FALSE)</f>
        <v>80</v>
      </c>
      <c r="O936" s="9">
        <f>VLOOKUP($A936,'containers '!$A:$AA,15,FALSE)</f>
        <v>100</v>
      </c>
      <c r="P936" s="9" t="str">
        <f>VLOOKUP($A936,'containers '!$A:$AA,16,FALSE)</f>
        <v>HMISOL2011</v>
      </c>
    </row>
    <row r="937" spans="1:16" x14ac:dyDescent="0.25">
      <c r="A937" s="9" t="s">
        <v>2499</v>
      </c>
      <c r="B937" s="9" t="str">
        <f>VLOOKUP(A937,'dump '!A:C,1,FALSE)</f>
        <v>RO253</v>
      </c>
      <c r="C937" s="9" t="str">
        <f>VLOOKUP(A937,'dump '!A:AF,2,FALSE)</f>
        <v>1261NG11301</v>
      </c>
      <c r="D937" s="9">
        <f>VLOOKUP($A937,'dump '!$A:$AF,17,FALSE)</f>
        <v>52.287833999999997</v>
      </c>
      <c r="E937" s="9">
        <f>VLOOKUP($A937,'dump '!$A:$AF,18,FALSE)</f>
        <v>5.2645999999999997</v>
      </c>
      <c r="F937" s="9" t="str">
        <f>VLOOKUP(A937,'dump '!$A:$AF,11,FALSE)</f>
        <v>Wetering</v>
      </c>
      <c r="G937" s="9" t="str">
        <f>VLOOKUP($A937,'dump '!$A:$AF,12,FALSE)</f>
        <v>113</v>
      </c>
      <c r="H937" s="9" t="str">
        <f>VLOOKUP($A937,'dump '!$A:$AF,13,FALSE)</f>
        <v>1261NG</v>
      </c>
      <c r="I937" s="11" t="str">
        <f>VLOOKUP($A937,'dump '!$A:$AF,14,FALSE)</f>
        <v>Blaricum</v>
      </c>
      <c r="J937" s="9">
        <f>VLOOKUP($A937,'dump '!$A:$AF,15,FALSE)</f>
        <v>5</v>
      </c>
      <c r="K937" s="9" t="str">
        <f>VLOOKUP($A937,'dump '!$A:$AF,3,FALSE)</f>
        <v>REST</v>
      </c>
      <c r="L937" s="9" t="str">
        <f>VLOOKUP($A937,'dump '!$A:$AF,31,FALSE)</f>
        <v>3-haak</v>
      </c>
      <c r="M937" s="9" t="str">
        <f>VLOOKUP($A937,'containers '!$A:$AA,12,FALSE)</f>
        <v>Ondergronds</v>
      </c>
      <c r="N937" s="9">
        <f>VLOOKUP($A937,'containers '!$A:$AA,14,FALSE)</f>
        <v>80</v>
      </c>
      <c r="O937" s="9">
        <f>VLOOKUP($A937,'containers '!$A:$AA,15,FALSE)</f>
        <v>100</v>
      </c>
      <c r="P937" s="9" t="str">
        <f>VLOOKUP($A937,'containers '!$A:$AA,16,FALSE)</f>
        <v>HMISOL2011</v>
      </c>
    </row>
    <row r="938" spans="1:16" x14ac:dyDescent="0.25">
      <c r="A938" s="9" t="s">
        <v>2431</v>
      </c>
      <c r="B938" s="9" t="str">
        <f>VLOOKUP(A938,'dump '!A:C,1,FALSE)</f>
        <v>RO255</v>
      </c>
      <c r="C938" s="9" t="str">
        <f>VLOOKUP(A938,'dump '!A:AF,2,FALSE)</f>
        <v>1261LJ101</v>
      </c>
      <c r="D938" s="9">
        <f>VLOOKUP($A938,'dump '!$A:$AF,17,FALSE)</f>
        <v>52.286707148935903</v>
      </c>
      <c r="E938" s="9">
        <f>VLOOKUP($A938,'dump '!$A:$AF,18,FALSE)</f>
        <v>5.2642003912527704</v>
      </c>
      <c r="F938" s="9" t="str">
        <f>VLOOKUP(A938,'dump '!$A:$AF,11,FALSE)</f>
        <v>Viersloot</v>
      </c>
      <c r="G938" s="9" t="str">
        <f>VLOOKUP($A938,'dump '!$A:$AF,12,FALSE)</f>
        <v>1</v>
      </c>
      <c r="H938" s="9" t="str">
        <f>VLOOKUP($A938,'dump '!$A:$AF,13,FALSE)</f>
        <v>1261LJ</v>
      </c>
      <c r="I938" s="11" t="str">
        <f>VLOOKUP($A938,'dump '!$A:$AF,14,FALSE)</f>
        <v>Blaricum</v>
      </c>
      <c r="J938" s="9">
        <f>VLOOKUP($A938,'dump '!$A:$AF,15,FALSE)</f>
        <v>5</v>
      </c>
      <c r="K938" s="9" t="str">
        <f>VLOOKUP($A938,'dump '!$A:$AF,3,FALSE)</f>
        <v>REST</v>
      </c>
      <c r="L938" s="9" t="str">
        <f>VLOOKUP($A938,'dump '!$A:$AF,31,FALSE)</f>
        <v>3-haak</v>
      </c>
      <c r="M938" s="9" t="str">
        <f>VLOOKUP($A938,'containers '!$A:$AA,12,FALSE)</f>
        <v>Ondergronds</v>
      </c>
      <c r="N938" s="9">
        <f>VLOOKUP($A938,'containers '!$A:$AA,14,FALSE)</f>
        <v>80</v>
      </c>
      <c r="O938" s="9">
        <f>VLOOKUP($A938,'containers '!$A:$AA,15,FALSE)</f>
        <v>100</v>
      </c>
      <c r="P938" s="9" t="str">
        <f>VLOOKUP($A938,'containers '!$A:$AA,16,FALSE)</f>
        <v>HMISOL2011</v>
      </c>
    </row>
    <row r="939" spans="1:16" x14ac:dyDescent="0.25">
      <c r="A939" s="9" t="s">
        <v>712</v>
      </c>
      <c r="B939" s="9" t="str">
        <f>VLOOKUP(A939,'dump '!A:C,1,FALSE)</f>
        <v>RO256</v>
      </c>
      <c r="C939" s="9" t="str">
        <f>VLOOKUP(A939,'dump '!A:AF,2,FALSE)</f>
        <v>1261LP1301</v>
      </c>
      <c r="D939" s="9">
        <f>VLOOKUP($A939,'dump '!$A:$AF,17,FALSE)</f>
        <v>52.286277770996101</v>
      </c>
      <c r="E939" s="9">
        <f>VLOOKUP($A939,'dump '!$A:$AF,18,FALSE)</f>
        <v>5.2654109001159703</v>
      </c>
      <c r="F939" s="9" t="str">
        <f>VLOOKUP(A939,'dump '!$A:$AF,11,FALSE)</f>
        <v>Hallehuis</v>
      </c>
      <c r="G939" s="9" t="str">
        <f>VLOOKUP($A939,'dump '!$A:$AF,12,FALSE)</f>
        <v>13</v>
      </c>
      <c r="H939" s="9" t="str">
        <f>VLOOKUP($A939,'dump '!$A:$AF,13,FALSE)</f>
        <v>1261LP</v>
      </c>
      <c r="I939" s="11" t="str">
        <f>VLOOKUP($A939,'dump '!$A:$AF,14,FALSE)</f>
        <v>Blaricum</v>
      </c>
      <c r="J939" s="9">
        <f>VLOOKUP($A939,'dump '!$A:$AF,15,FALSE)</f>
        <v>5</v>
      </c>
      <c r="K939" s="9" t="str">
        <f>VLOOKUP($A939,'dump '!$A:$AF,3,FALSE)</f>
        <v>REST</v>
      </c>
      <c r="L939" s="9" t="str">
        <f>VLOOKUP($A939,'dump '!$A:$AF,31,FALSE)</f>
        <v>3-haak</v>
      </c>
      <c r="M939" s="9" t="str">
        <f>VLOOKUP($A939,'containers '!$A:$AA,12,FALSE)</f>
        <v>Ondergronds</v>
      </c>
      <c r="N939" s="9">
        <f>VLOOKUP($A939,'containers '!$A:$AA,14,FALSE)</f>
        <v>80</v>
      </c>
      <c r="O939" s="9">
        <f>VLOOKUP($A939,'containers '!$A:$AA,15,FALSE)</f>
        <v>100</v>
      </c>
      <c r="P939" s="9" t="str">
        <f>VLOOKUP($A939,'containers '!$A:$AA,16,FALSE)</f>
        <v>HMISOL2011</v>
      </c>
    </row>
    <row r="940" spans="1:16" x14ac:dyDescent="0.25">
      <c r="A940" s="9" t="s">
        <v>3173</v>
      </c>
      <c r="B940" s="9" t="str">
        <f>VLOOKUP(A940,'dump '!A:C,1,FALSE)</f>
        <v>RO258</v>
      </c>
      <c r="C940" s="9" t="str">
        <f>VLOOKUP(A940,'dump '!A:AF,2,FALSE)</f>
        <v>1261MT1401</v>
      </c>
      <c r="D940" s="9">
        <f>VLOOKUP($A940,'dump '!$A:$AF,17,FALSE)</f>
        <v>52.285550000000001</v>
      </c>
      <c r="E940" s="9">
        <f>VLOOKUP($A940,'dump '!$A:$AF,18,FALSE)</f>
        <v>5.2681750000000003</v>
      </c>
      <c r="F940" s="9" t="str">
        <f>VLOOKUP(A940,'dump '!$A:$AF,11,FALSE)</f>
        <v>'t Schaar</v>
      </c>
      <c r="G940" s="9" t="str">
        <f>VLOOKUP($A940,'dump '!$A:$AF,12,FALSE)</f>
        <v>14</v>
      </c>
      <c r="H940" s="9" t="str">
        <f>VLOOKUP($A940,'dump '!$A:$AF,13,FALSE)</f>
        <v>1261MT</v>
      </c>
      <c r="I940" s="11" t="str">
        <f>VLOOKUP($A940,'dump '!$A:$AF,14,FALSE)</f>
        <v>Blaricum</v>
      </c>
      <c r="J940" s="9">
        <f>VLOOKUP($A940,'dump '!$A:$AF,15,FALSE)</f>
        <v>5</v>
      </c>
      <c r="K940" s="9" t="str">
        <f>VLOOKUP($A940,'dump '!$A:$AF,3,FALSE)</f>
        <v>REST</v>
      </c>
      <c r="L940" s="9" t="str">
        <f>VLOOKUP($A940,'dump '!$A:$AF,31,FALSE)</f>
        <v>3-haak</v>
      </c>
      <c r="M940" s="9" t="str">
        <f>VLOOKUP($A940,'containers '!$A:$AA,12,FALSE)</f>
        <v>OGDUO</v>
      </c>
      <c r="N940" s="9">
        <f>VLOOKUP($A940,'containers '!$A:$AA,14,FALSE)</f>
        <v>60</v>
      </c>
      <c r="O940" s="9">
        <f>VLOOKUP($A940,'containers '!$A:$AA,15,FALSE)</f>
        <v>100</v>
      </c>
      <c r="P940" s="9" t="str">
        <f>VLOOKUP($A940,'containers '!$A:$AA,16,FALSE)</f>
        <v>HMIDUO2019</v>
      </c>
    </row>
    <row r="941" spans="1:16" x14ac:dyDescent="0.25">
      <c r="A941" s="9" t="s">
        <v>2732</v>
      </c>
      <c r="B941" s="9" t="str">
        <f>VLOOKUP(A941,'dump '!A:C,1,FALSE)</f>
        <v>RO260</v>
      </c>
      <c r="C941" s="9" t="str">
        <f>VLOOKUP(A941,'dump '!A:AF,2,FALSE)</f>
        <v>1261MR9102</v>
      </c>
      <c r="D941" s="9">
        <f>VLOOKUP($A941,'dump '!$A:$AF,17,FALSE)</f>
        <v>52.285953999999997</v>
      </c>
      <c r="E941" s="9">
        <f>VLOOKUP($A941,'dump '!$A:$AF,18,FALSE)</f>
        <v>5.2693120000000002</v>
      </c>
      <c r="F941" s="9" t="str">
        <f>VLOOKUP(A941,'dump '!$A:$AF,11,FALSE)</f>
        <v>'t Schaar</v>
      </c>
      <c r="G941" s="9" t="str">
        <f>VLOOKUP($A941,'dump '!$A:$AF,12,FALSE)</f>
        <v>91</v>
      </c>
      <c r="H941" s="9" t="str">
        <f>VLOOKUP($A941,'dump '!$A:$AF,13,FALSE)</f>
        <v>1261MR</v>
      </c>
      <c r="I941" s="11" t="str">
        <f>VLOOKUP($A941,'dump '!$A:$AF,14,FALSE)</f>
        <v>Blaricum</v>
      </c>
      <c r="J941" s="9">
        <f>VLOOKUP($A941,'dump '!$A:$AF,15,FALSE)</f>
        <v>5</v>
      </c>
      <c r="K941" s="9" t="str">
        <f>VLOOKUP($A941,'dump '!$A:$AF,3,FALSE)</f>
        <v>REST</v>
      </c>
      <c r="L941" s="9" t="str">
        <f>VLOOKUP($A941,'dump '!$A:$AF,31,FALSE)</f>
        <v>3-haak</v>
      </c>
      <c r="M941" s="9" t="str">
        <f>VLOOKUP($A941,'containers '!$A:$AA,12,FALSE)</f>
        <v>OGDUO</v>
      </c>
      <c r="N941" s="9">
        <f>VLOOKUP($A941,'containers '!$A:$AA,14,FALSE)</f>
        <v>60</v>
      </c>
      <c r="O941" s="9">
        <f>VLOOKUP($A941,'containers '!$A:$AA,15,FALSE)</f>
        <v>100</v>
      </c>
      <c r="P941" s="9" t="str">
        <f>VLOOKUP($A941,'containers '!$A:$AA,16,FALSE)</f>
        <v>HMIDUO2019</v>
      </c>
    </row>
    <row r="942" spans="1:16" x14ac:dyDescent="0.25">
      <c r="A942" s="9" t="s">
        <v>3175</v>
      </c>
      <c r="B942" s="9" t="str">
        <f>VLOOKUP(A942,'dump '!A:C,1,FALSE)</f>
        <v>RO261</v>
      </c>
      <c r="C942" s="9" t="str">
        <f>VLOOKUP(A942,'dump '!A:AF,2,FALSE)</f>
        <v>1261MR6101</v>
      </c>
      <c r="D942" s="9">
        <f>VLOOKUP($A942,'dump '!$A:$AF,17,FALSE)</f>
        <v>52.285997999999999</v>
      </c>
      <c r="E942" s="9">
        <f>VLOOKUP($A942,'dump '!$A:$AF,18,FALSE)</f>
        <v>5.2694939999999999</v>
      </c>
      <c r="F942" s="9" t="str">
        <f>VLOOKUP(A942,'dump '!$A:$AF,11,FALSE)</f>
        <v>'t Schaar</v>
      </c>
      <c r="G942" s="9" t="str">
        <f>VLOOKUP($A942,'dump '!$A:$AF,12,FALSE)</f>
        <v>61</v>
      </c>
      <c r="H942" s="9" t="str">
        <f>VLOOKUP($A942,'dump '!$A:$AF,13,FALSE)</f>
        <v>1261MR</v>
      </c>
      <c r="I942" s="11" t="str">
        <f>VLOOKUP($A942,'dump '!$A:$AF,14,FALSE)</f>
        <v>Blaricum</v>
      </c>
      <c r="J942" s="9">
        <f>VLOOKUP($A942,'dump '!$A:$AF,15,FALSE)</f>
        <v>5</v>
      </c>
      <c r="K942" s="9" t="str">
        <f>VLOOKUP($A942,'dump '!$A:$AF,3,FALSE)</f>
        <v>REST</v>
      </c>
      <c r="L942" s="9" t="str">
        <f>VLOOKUP($A942,'dump '!$A:$AF,31,FALSE)</f>
        <v>3-haak</v>
      </c>
      <c r="M942" s="9" t="str">
        <f>VLOOKUP($A942,'containers '!$A:$AA,12,FALSE)</f>
        <v>OGDUO</v>
      </c>
      <c r="N942" s="9">
        <f>VLOOKUP($A942,'containers '!$A:$AA,14,FALSE)</f>
        <v>60</v>
      </c>
      <c r="O942" s="9">
        <f>VLOOKUP($A942,'containers '!$A:$AA,15,FALSE)</f>
        <v>100</v>
      </c>
      <c r="P942" s="9" t="str">
        <f>VLOOKUP($A942,'containers '!$A:$AA,16,FALSE)</f>
        <v>HMIDUO2019</v>
      </c>
    </row>
    <row r="943" spans="1:16" x14ac:dyDescent="0.25">
      <c r="A943" s="9" t="s">
        <v>2910</v>
      </c>
      <c r="B943" s="9" t="str">
        <f>VLOOKUP(A943,'dump '!A:C,1,FALSE)</f>
        <v>RO262</v>
      </c>
      <c r="C943" s="9" t="str">
        <f>VLOOKUP(A943,'dump '!A:AF,2,FALSE)</f>
        <v>1261TG2701</v>
      </c>
      <c r="D943" s="9">
        <f>VLOOKUP($A943,'dump '!$A:$AF,17,FALSE)</f>
        <v>52.269967943478598</v>
      </c>
      <c r="E943" s="9">
        <f>VLOOKUP($A943,'dump '!$A:$AF,18,FALSE)</f>
        <v>5.2499559335459498</v>
      </c>
      <c r="F943" s="9" t="str">
        <f>VLOOKUP(A943,'dump '!$A:$AF,11,FALSE)</f>
        <v>Molenveenweg</v>
      </c>
      <c r="G943" s="9" t="str">
        <f>VLOOKUP($A943,'dump '!$A:$AF,12,FALSE)</f>
        <v>27</v>
      </c>
      <c r="H943" s="9" t="str">
        <f>VLOOKUP($A943,'dump '!$A:$AF,13,FALSE)</f>
        <v>1261TG</v>
      </c>
      <c r="I943" s="11" t="str">
        <f>VLOOKUP($A943,'dump '!$A:$AF,14,FALSE)</f>
        <v>Blaricum</v>
      </c>
      <c r="J943" s="9">
        <f>VLOOKUP($A943,'dump '!$A:$AF,15,FALSE)</f>
        <v>5</v>
      </c>
      <c r="K943" s="9" t="str">
        <f>VLOOKUP($A943,'dump '!$A:$AF,3,FALSE)</f>
        <v>REST</v>
      </c>
      <c r="L943" s="9" t="str">
        <f>VLOOKUP($A943,'dump '!$A:$AF,31,FALSE)</f>
        <v>3-haak</v>
      </c>
      <c r="M943" s="9" t="str">
        <f>VLOOKUP($A943,'containers '!$A:$AA,12,FALSE)</f>
        <v>OGDUO</v>
      </c>
      <c r="N943" s="9">
        <f>VLOOKUP($A943,'containers '!$A:$AA,14,FALSE)</f>
        <v>60</v>
      </c>
      <c r="O943" s="9">
        <f>VLOOKUP($A943,'containers '!$A:$AA,15,FALSE)</f>
        <v>100</v>
      </c>
      <c r="P943" s="9" t="str">
        <f>VLOOKUP($A943,'containers '!$A:$AA,16,FALSE)</f>
        <v>HMIDUO2019</v>
      </c>
    </row>
    <row r="944" spans="1:16" x14ac:dyDescent="0.25">
      <c r="A944" s="9" t="s">
        <v>2656</v>
      </c>
      <c r="B944" s="9" t="str">
        <f>VLOOKUP(A944,'dump '!A:C,1,FALSE)</f>
        <v>RO268</v>
      </c>
      <c r="C944" s="9" t="str">
        <f>VLOOKUP(A944,'dump '!A:AF,2,FALSE)</f>
        <v>1251DB1001</v>
      </c>
      <c r="D944" s="9">
        <f>VLOOKUP($A944,'dump '!$A:$AF,17,FALSE)</f>
        <v>52.257933751728601</v>
      </c>
      <c r="E944" s="9">
        <f>VLOOKUP($A944,'dump '!$A:$AF,18,FALSE)</f>
        <v>5.2245844993789001</v>
      </c>
      <c r="F944" s="9" t="str">
        <f>VLOOKUP(A944,'dump '!$A:$AF,11,FALSE)</f>
        <v>Spinnewiel</v>
      </c>
      <c r="G944" s="9" t="str">
        <f>VLOOKUP($A944,'dump '!$A:$AF,12,FALSE)</f>
        <v>10</v>
      </c>
      <c r="H944" s="9" t="str">
        <f>VLOOKUP($A944,'dump '!$A:$AF,13,FALSE)</f>
        <v>1251DB</v>
      </c>
      <c r="I944" s="11" t="str">
        <f>VLOOKUP($A944,'dump '!$A:$AF,14,FALSE)</f>
        <v>Laren</v>
      </c>
      <c r="J944" s="9">
        <f>VLOOKUP($A944,'dump '!$A:$AF,15,FALSE)</f>
        <v>5</v>
      </c>
      <c r="K944" s="9" t="str">
        <f>VLOOKUP($A944,'dump '!$A:$AF,3,FALSE)</f>
        <v>REST</v>
      </c>
      <c r="L944" s="9" t="str">
        <f>VLOOKUP($A944,'dump '!$A:$AF,31,FALSE)</f>
        <v>3-haak</v>
      </c>
      <c r="M944" s="9" t="str">
        <f>VLOOKUP($A944,'containers '!$A:$AA,12,FALSE)</f>
        <v>Ondergronds</v>
      </c>
      <c r="N944" s="9">
        <f>VLOOKUP($A944,'containers '!$A:$AA,14,FALSE)</f>
        <v>80</v>
      </c>
      <c r="O944" s="9">
        <f>VLOOKUP($A944,'containers '!$A:$AA,15,FALSE)</f>
        <v>100</v>
      </c>
      <c r="P944" s="9" t="str">
        <f>VLOOKUP($A944,'containers '!$A:$AA,16,FALSE)</f>
        <v>BAMRUB2015</v>
      </c>
    </row>
    <row r="945" spans="1:16" x14ac:dyDescent="0.25">
      <c r="A945" s="9" t="s">
        <v>3177</v>
      </c>
      <c r="B945" s="9" t="str">
        <f>VLOOKUP(A945,'dump '!A:C,1,FALSE)</f>
        <v>RO269</v>
      </c>
      <c r="C945" s="9" t="str">
        <f>VLOOKUP(A945,'dump '!A:AF,2,FALSE)</f>
        <v>1251PN401</v>
      </c>
      <c r="D945" s="9">
        <f>VLOOKUP($A945,'dump '!$A:$AF,17,FALSE)</f>
        <v>52.2532323841492</v>
      </c>
      <c r="E945" s="9">
        <f>VLOOKUP($A945,'dump '!$A:$AF,18,FALSE)</f>
        <v>5.23468930274736</v>
      </c>
      <c r="F945" s="9" t="str">
        <f>VLOOKUP(A945,'dump '!$A:$AF,11,FALSE)</f>
        <v>Tabakspaadje</v>
      </c>
      <c r="G945" s="9" t="str">
        <f>VLOOKUP($A945,'dump '!$A:$AF,12,FALSE)</f>
        <v>4</v>
      </c>
      <c r="H945" s="9" t="str">
        <f>VLOOKUP($A945,'dump '!$A:$AF,13,FALSE)</f>
        <v>1251PN</v>
      </c>
      <c r="I945" s="11" t="str">
        <f>VLOOKUP($A945,'dump '!$A:$AF,14,FALSE)</f>
        <v>Laren</v>
      </c>
      <c r="J945" s="9">
        <f>VLOOKUP($A945,'dump '!$A:$AF,15,FALSE)</f>
        <v>5</v>
      </c>
      <c r="K945" s="9" t="str">
        <f>VLOOKUP($A945,'dump '!$A:$AF,3,FALSE)</f>
        <v>REST</v>
      </c>
      <c r="L945" s="9" t="str">
        <f>VLOOKUP($A945,'dump '!$A:$AF,31,FALSE)</f>
        <v>3-haak</v>
      </c>
      <c r="M945" s="9" t="str">
        <f>VLOOKUP($A945,'containers '!$A:$AA,12,FALSE)</f>
        <v>OGDUO</v>
      </c>
      <c r="N945" s="9">
        <f>VLOOKUP($A945,'containers '!$A:$AA,14,FALSE)</f>
        <v>60</v>
      </c>
      <c r="O945" s="9">
        <f>VLOOKUP($A945,'containers '!$A:$AA,15,FALSE)</f>
        <v>100</v>
      </c>
      <c r="P945" s="9" t="str">
        <f>VLOOKUP($A945,'containers '!$A:$AA,16,FALSE)</f>
        <v>HMIDUO2019</v>
      </c>
    </row>
    <row r="946" spans="1:16" x14ac:dyDescent="0.25">
      <c r="A946" s="9" t="s">
        <v>1991</v>
      </c>
      <c r="B946" s="9" t="str">
        <f>VLOOKUP(A946,'dump '!A:C,1,FALSE)</f>
        <v>RO273</v>
      </c>
      <c r="C946" s="9" t="str">
        <f>VLOOKUP(A946,'dump '!A:AF,2,FALSE)</f>
        <v>1211BE4501</v>
      </c>
      <c r="D946" s="9">
        <f>VLOOKUP($A946,'dump '!$A:$AF,17,FALSE)</f>
        <v>52.226489999999998</v>
      </c>
      <c r="E946" s="9">
        <f>VLOOKUP($A946,'dump '!$A:$AF,18,FALSE)</f>
        <v>5.1734369999999998</v>
      </c>
      <c r="F946" s="9" t="str">
        <f>VLOOKUP(A946,'dump '!$A:$AF,11,FALSE)</f>
        <v>Noordse Bosje</v>
      </c>
      <c r="G946" s="9" t="str">
        <f>VLOOKUP($A946,'dump '!$A:$AF,12,FALSE)</f>
        <v>45B</v>
      </c>
      <c r="H946" s="9" t="str">
        <f>VLOOKUP($A946,'dump '!$A:$AF,13,FALSE)</f>
        <v>1211BE</v>
      </c>
      <c r="I946" s="11" t="str">
        <f>VLOOKUP($A946,'dump '!$A:$AF,14,FALSE)</f>
        <v>Hilversum</v>
      </c>
      <c r="J946" s="9">
        <f>VLOOKUP($A946,'dump '!$A:$AF,15,FALSE)</f>
        <v>5</v>
      </c>
      <c r="K946" s="9" t="str">
        <f>VLOOKUP($A946,'dump '!$A:$AF,3,FALSE)</f>
        <v>REST</v>
      </c>
      <c r="L946" s="9" t="str">
        <f>VLOOKUP($A946,'dump '!$A:$AF,31,FALSE)</f>
        <v>3-haak</v>
      </c>
      <c r="M946" s="9" t="str">
        <f>VLOOKUP($A946,'containers '!$A:$AA,12,FALSE)</f>
        <v>Ondergronds</v>
      </c>
      <c r="N946" s="9">
        <f>VLOOKUP($A946,'containers '!$A:$AA,14,FALSE)</f>
        <v>80</v>
      </c>
      <c r="O946" s="9">
        <f>VLOOKUP($A946,'containers '!$A:$AA,15,FALSE)</f>
        <v>100</v>
      </c>
      <c r="P946" s="9" t="str">
        <f>VLOOKUP($A946,'containers '!$A:$AA,16,FALSE)</f>
        <v>BAMRUB2016</v>
      </c>
    </row>
    <row r="947" spans="1:16" x14ac:dyDescent="0.25">
      <c r="A947" s="9" t="s">
        <v>3852</v>
      </c>
      <c r="B947" s="9" t="str">
        <f>VLOOKUP(A947,'dump '!A:C,1,FALSE)</f>
        <v>RO276</v>
      </c>
      <c r="C947" s="9" t="str">
        <f>VLOOKUP(A947,'dump '!A:AF,2,FALSE)</f>
        <v>1217SV4401</v>
      </c>
      <c r="D947" s="9">
        <f>VLOOKUP($A947,'dump '!$A:$AF,17,FALSE)</f>
        <v>52.222641000000003</v>
      </c>
      <c r="E947" s="9">
        <f>VLOOKUP($A947,'dump '!$A:$AF,18,FALSE)</f>
        <v>5.1662090000000003</v>
      </c>
      <c r="F947" s="9" t="str">
        <f>VLOOKUP(A947,'dump '!$A:$AF,11,FALSE)</f>
        <v>Vaartweg</v>
      </c>
      <c r="G947" s="9" t="str">
        <f>VLOOKUP($A947,'dump '!$A:$AF,12,FALSE)</f>
        <v>44 1</v>
      </c>
      <c r="H947" s="9" t="str">
        <f>VLOOKUP($A947,'dump '!$A:$AF,13,FALSE)</f>
        <v>1217SV</v>
      </c>
      <c r="I947" s="11" t="str">
        <f>VLOOKUP($A947,'dump '!$A:$AF,14,FALSE)</f>
        <v>Hilversum</v>
      </c>
      <c r="J947" s="9">
        <f>VLOOKUP($A947,'dump '!$A:$AF,15,FALSE)</f>
        <v>5</v>
      </c>
      <c r="K947" s="9" t="str">
        <f>VLOOKUP($A947,'dump '!$A:$AF,3,FALSE)</f>
        <v>REST</v>
      </c>
      <c r="L947" s="9" t="str">
        <f>VLOOKUP($A947,'dump '!$A:$AF,31,FALSE)</f>
        <v>3-haak</v>
      </c>
      <c r="M947" s="9" t="str">
        <f>VLOOKUP($A947,'containers '!$A:$AA,12,FALSE)</f>
        <v>Ondergronds</v>
      </c>
      <c r="N947" s="9">
        <f>VLOOKUP($A947,'containers '!$A:$AA,14,FALSE)</f>
        <v>80</v>
      </c>
      <c r="O947" s="9">
        <f>VLOOKUP($A947,'containers '!$A:$AA,15,FALSE)</f>
        <v>100</v>
      </c>
      <c r="P947" s="9" t="str">
        <f>VLOOKUP($A947,'containers '!$A:$AA,16,FALSE)</f>
        <v>HMISOL2017</v>
      </c>
    </row>
    <row r="948" spans="1:16" x14ac:dyDescent="0.25">
      <c r="A948" s="9" t="s">
        <v>2221</v>
      </c>
      <c r="B948" s="9" t="str">
        <f>VLOOKUP(A948,'dump '!A:C,1,FALSE)</f>
        <v>RO278</v>
      </c>
      <c r="C948" s="9" t="str">
        <f>VLOOKUP(A948,'dump '!A:AF,2,FALSE)</f>
        <v>1211KD3601</v>
      </c>
      <c r="D948" s="9">
        <f>VLOOKUP($A948,'dump '!$A:$AF,17,FALSE)</f>
        <v>52.220623000000003</v>
      </c>
      <c r="E948" s="9">
        <f>VLOOKUP($A948,'dump '!$A:$AF,18,FALSE)</f>
        <v>5.167624</v>
      </c>
      <c r="F948" s="9" t="str">
        <f>VLOOKUP(A948,'dump '!$A:$AF,11,FALSE)</f>
        <v>Gasthuisstraat</v>
      </c>
      <c r="G948" s="9" t="str">
        <f>VLOOKUP($A948,'dump '!$A:$AF,12,FALSE)</f>
        <v>36</v>
      </c>
      <c r="H948" s="9" t="str">
        <f>VLOOKUP($A948,'dump '!$A:$AF,13,FALSE)</f>
        <v>1211KD</v>
      </c>
      <c r="I948" s="11" t="str">
        <f>VLOOKUP($A948,'dump '!$A:$AF,14,FALSE)</f>
        <v>Hilversum</v>
      </c>
      <c r="J948" s="9">
        <f>VLOOKUP($A948,'dump '!$A:$AF,15,FALSE)</f>
        <v>5</v>
      </c>
      <c r="K948" s="9" t="str">
        <f>VLOOKUP($A948,'dump '!$A:$AF,3,FALSE)</f>
        <v>REST</v>
      </c>
      <c r="L948" s="9" t="str">
        <f>VLOOKUP($A948,'dump '!$A:$AF,31,FALSE)</f>
        <v>3-haak</v>
      </c>
      <c r="M948" s="9" t="str">
        <f>VLOOKUP($A948,'containers '!$A:$AA,12,FALSE)</f>
        <v>Ondergronds</v>
      </c>
      <c r="N948" s="9">
        <f>VLOOKUP($A948,'containers '!$A:$AA,14,FALSE)</f>
        <v>80</v>
      </c>
      <c r="O948" s="9">
        <f>VLOOKUP($A948,'containers '!$A:$AA,15,FALSE)</f>
        <v>100</v>
      </c>
      <c r="P948" s="9" t="str">
        <f>VLOOKUP($A948,'containers '!$A:$AA,16,FALSE)</f>
        <v>WTLSOL</v>
      </c>
    </row>
    <row r="949" spans="1:16" x14ac:dyDescent="0.25">
      <c r="A949" s="9" t="s">
        <v>1988</v>
      </c>
      <c r="B949" s="9" t="str">
        <f>VLOOKUP(A949,'dump '!A:C,1,FALSE)</f>
        <v>RO284</v>
      </c>
      <c r="C949" s="9" t="str">
        <f>VLOOKUP(A949,'dump '!A:AF,2,FALSE)</f>
        <v>1211MT7101</v>
      </c>
      <c r="D949" s="9">
        <f>VLOOKUP($A949,'dump '!$A:$AF,17,FALSE)</f>
        <v>52.219263799537202</v>
      </c>
      <c r="E949" s="9">
        <f>VLOOKUP($A949,'dump '!$A:$AF,18,FALSE)</f>
        <v>5.1757453288931199</v>
      </c>
      <c r="F949" s="9" t="str">
        <f>VLOOKUP(A949,'dump '!$A:$AF,11,FALSE)</f>
        <v>Laan van de Heelmeesters</v>
      </c>
      <c r="G949" s="9" t="str">
        <f>VLOOKUP($A949,'dump '!$A:$AF,12,FALSE)</f>
        <v>71</v>
      </c>
      <c r="H949" s="9" t="str">
        <f>VLOOKUP($A949,'dump '!$A:$AF,13,FALSE)</f>
        <v>1211MT</v>
      </c>
      <c r="I949" s="11" t="str">
        <f>VLOOKUP($A949,'dump '!$A:$AF,14,FALSE)</f>
        <v>Hilversum</v>
      </c>
      <c r="J949" s="9">
        <f>VLOOKUP($A949,'dump '!$A:$AF,15,FALSE)</f>
        <v>5</v>
      </c>
      <c r="K949" s="9" t="str">
        <f>VLOOKUP($A949,'dump '!$A:$AF,3,FALSE)</f>
        <v>REST</v>
      </c>
      <c r="L949" s="9" t="str">
        <f>VLOOKUP($A949,'dump '!$A:$AF,31,FALSE)</f>
        <v>3-haak</v>
      </c>
      <c r="M949" s="9" t="str">
        <f>VLOOKUP($A949,'containers '!$A:$AA,12,FALSE)</f>
        <v>Ondergronds</v>
      </c>
      <c r="N949" s="9">
        <f>VLOOKUP($A949,'containers '!$A:$AA,14,FALSE)</f>
        <v>80</v>
      </c>
      <c r="O949" s="9">
        <f>VLOOKUP($A949,'containers '!$A:$AA,15,FALSE)</f>
        <v>100</v>
      </c>
      <c r="P949" s="9" t="str">
        <f>VLOOKUP($A949,'containers '!$A:$AA,16,FALSE)</f>
        <v>WTLBOV2011</v>
      </c>
    </row>
    <row r="950" spans="1:16" x14ac:dyDescent="0.25">
      <c r="A950" s="9" t="s">
        <v>1958</v>
      </c>
      <c r="B950" s="9" t="str">
        <f>VLOOKUP(A950,'dump '!A:C,1,FALSE)</f>
        <v>RO287</v>
      </c>
      <c r="C950" s="9" t="str">
        <f>VLOOKUP(A950,'dump '!A:AF,2,FALSE)</f>
        <v>1211MT101</v>
      </c>
      <c r="D950" s="9">
        <f>VLOOKUP($A950,'dump '!$A:$AF,17,FALSE)</f>
        <v>52.218740014407999</v>
      </c>
      <c r="E950" s="9">
        <f>VLOOKUP($A950,'dump '!$A:$AF,18,FALSE)</f>
        <v>5.1747232396203797</v>
      </c>
      <c r="F950" s="9" t="str">
        <f>VLOOKUP(A950,'dump '!$A:$AF,11,FALSE)</f>
        <v>Laan van de Heelmeesters</v>
      </c>
      <c r="G950" s="9" t="str">
        <f>VLOOKUP($A950,'dump '!$A:$AF,12,FALSE)</f>
        <v>1</v>
      </c>
      <c r="H950" s="9" t="str">
        <f>VLOOKUP($A950,'dump '!$A:$AF,13,FALSE)</f>
        <v>1211MT</v>
      </c>
      <c r="I950" s="11" t="str">
        <f>VLOOKUP($A950,'dump '!$A:$AF,14,FALSE)</f>
        <v>Hilversum</v>
      </c>
      <c r="J950" s="9">
        <f>VLOOKUP($A950,'dump '!$A:$AF,15,FALSE)</f>
        <v>5</v>
      </c>
      <c r="K950" s="9" t="str">
        <f>VLOOKUP($A950,'dump '!$A:$AF,3,FALSE)</f>
        <v>REST</v>
      </c>
      <c r="L950" s="9" t="str">
        <f>VLOOKUP($A950,'dump '!$A:$AF,31,FALSE)</f>
        <v>3-haak</v>
      </c>
      <c r="M950" s="9" t="str">
        <f>VLOOKUP($A950,'containers '!$A:$AA,12,FALSE)</f>
        <v>Ondergronds</v>
      </c>
      <c r="N950" s="9">
        <f>VLOOKUP($A950,'containers '!$A:$AA,14,FALSE)</f>
        <v>80</v>
      </c>
      <c r="O950" s="9">
        <f>VLOOKUP($A950,'containers '!$A:$AA,15,FALSE)</f>
        <v>100</v>
      </c>
      <c r="P950" s="9" t="str">
        <f>VLOOKUP($A950,'containers '!$A:$AA,16,FALSE)</f>
        <v>HMISOL2017</v>
      </c>
    </row>
    <row r="951" spans="1:16" x14ac:dyDescent="0.25">
      <c r="A951" s="9" t="s">
        <v>1953</v>
      </c>
      <c r="B951" s="9" t="str">
        <f>VLOOKUP(A951,'dump '!A:C,1,FALSE)</f>
        <v>RO288</v>
      </c>
      <c r="C951" s="9" t="str">
        <f>VLOOKUP(A951,'dump '!A:AF,2,FALSE)</f>
        <v>1211MX5301</v>
      </c>
      <c r="D951" s="9">
        <f>VLOOKUP($A951,'dump '!$A:$AF,17,FALSE)</f>
        <v>52.219010372694797</v>
      </c>
      <c r="E951" s="9">
        <f>VLOOKUP($A951,'dump '!$A:$AF,18,FALSE)</f>
        <v>5.1754726655829497</v>
      </c>
      <c r="F951" s="9" t="str">
        <f>VLOOKUP(A951,'dump '!$A:$AF,11,FALSE)</f>
        <v>Zeshoven</v>
      </c>
      <c r="G951" s="9" t="str">
        <f>VLOOKUP($A951,'dump '!$A:$AF,12,FALSE)</f>
        <v>53</v>
      </c>
      <c r="H951" s="9" t="str">
        <f>VLOOKUP($A951,'dump '!$A:$AF,13,FALSE)</f>
        <v>1211MX</v>
      </c>
      <c r="I951" s="11" t="str">
        <f>VLOOKUP($A951,'dump '!$A:$AF,14,FALSE)</f>
        <v>Hilversum</v>
      </c>
      <c r="J951" s="9">
        <f>VLOOKUP($A951,'dump '!$A:$AF,15,FALSE)</f>
        <v>5</v>
      </c>
      <c r="K951" s="9" t="str">
        <f>VLOOKUP($A951,'dump '!$A:$AF,3,FALSE)</f>
        <v>REST</v>
      </c>
      <c r="L951" s="9" t="str">
        <f>VLOOKUP($A951,'dump '!$A:$AF,31,FALSE)</f>
        <v>3-haak</v>
      </c>
      <c r="M951" s="9" t="str">
        <f>VLOOKUP($A951,'containers '!$A:$AA,12,FALSE)</f>
        <v>Ondergronds</v>
      </c>
      <c r="N951" s="9">
        <f>VLOOKUP($A951,'containers '!$A:$AA,14,FALSE)</f>
        <v>80</v>
      </c>
      <c r="O951" s="9">
        <f>VLOOKUP($A951,'containers '!$A:$AA,15,FALSE)</f>
        <v>100</v>
      </c>
      <c r="P951" s="9" t="str">
        <f>VLOOKUP($A951,'containers '!$A:$AA,16,FALSE)</f>
        <v>BAMRUB2014</v>
      </c>
    </row>
    <row r="952" spans="1:16" x14ac:dyDescent="0.25">
      <c r="A952" s="9" t="s">
        <v>2055</v>
      </c>
      <c r="B952" s="9" t="str">
        <f>VLOOKUP(A952,'dump '!A:C,1,FALSE)</f>
        <v>RO297</v>
      </c>
      <c r="C952" s="9" t="str">
        <f>VLOOKUP(A952,'dump '!A:AF,2,FALSE)</f>
        <v>1216ML101</v>
      </c>
      <c r="D952" s="9">
        <f>VLOOKUP($A952,'dump '!$A:$AF,17,FALSE)</f>
        <v>52.216195939157402</v>
      </c>
      <c r="E952" s="9">
        <f>VLOOKUP($A952,'dump '!$A:$AF,18,FALSE)</f>
        <v>5.13975125737967</v>
      </c>
      <c r="F952" s="9" t="str">
        <f>VLOOKUP(A952,'dump '!$A:$AF,11,FALSE)</f>
        <v>Ambrosiushof</v>
      </c>
      <c r="G952" s="9" t="str">
        <f>VLOOKUP($A952,'dump '!$A:$AF,12,FALSE)</f>
        <v>1</v>
      </c>
      <c r="H952" s="9" t="str">
        <f>VLOOKUP($A952,'dump '!$A:$AF,13,FALSE)</f>
        <v>1216ML</v>
      </c>
      <c r="I952" s="11" t="str">
        <f>VLOOKUP($A952,'dump '!$A:$AF,14,FALSE)</f>
        <v>Hilversum</v>
      </c>
      <c r="J952" s="9">
        <f>VLOOKUP($A952,'dump '!$A:$AF,15,FALSE)</f>
        <v>5</v>
      </c>
      <c r="K952" s="9" t="str">
        <f>VLOOKUP($A952,'dump '!$A:$AF,3,FALSE)</f>
        <v>REST</v>
      </c>
      <c r="L952" s="9" t="str">
        <f>VLOOKUP($A952,'dump '!$A:$AF,31,FALSE)</f>
        <v>3-haak</v>
      </c>
      <c r="M952" s="9" t="str">
        <f>VLOOKUP($A952,'containers '!$A:$AA,12,FALSE)</f>
        <v>Ondergronds</v>
      </c>
      <c r="N952" s="9">
        <f>VLOOKUP($A952,'containers '!$A:$AA,14,FALSE)</f>
        <v>80</v>
      </c>
      <c r="O952" s="9">
        <f>VLOOKUP($A952,'containers '!$A:$AA,15,FALSE)</f>
        <v>100</v>
      </c>
      <c r="P952" s="9" t="str">
        <f>VLOOKUP($A952,'containers '!$A:$AA,16,FALSE)</f>
        <v>HMISOL2017</v>
      </c>
    </row>
    <row r="953" spans="1:16" x14ac:dyDescent="0.25">
      <c r="A953" s="9" t="s">
        <v>1868</v>
      </c>
      <c r="B953" s="9" t="str">
        <f>VLOOKUP(A953,'dump '!A:C,1,FALSE)</f>
        <v>RO302</v>
      </c>
      <c r="C953" s="9" t="str">
        <f>VLOOKUP(A953,'dump '!A:AF,2,FALSE)</f>
        <v>1216NH301</v>
      </c>
      <c r="D953" s="9">
        <f>VLOOKUP($A953,'dump '!$A:$AF,17,FALSE)</f>
        <v>52.218497190673098</v>
      </c>
      <c r="E953" s="9">
        <f>VLOOKUP($A953,'dump '!$A:$AF,18,FALSE)</f>
        <v>5.13996474445345</v>
      </c>
      <c r="F953" s="9" t="str">
        <f>VLOOKUP(A953,'dump '!$A:$AF,11,FALSE)</f>
        <v>Kloosterlaan</v>
      </c>
      <c r="G953" s="9" t="str">
        <f>VLOOKUP($A953,'dump '!$A:$AF,12,FALSE)</f>
        <v>3 2</v>
      </c>
      <c r="H953" s="9" t="str">
        <f>VLOOKUP($A953,'dump '!$A:$AF,13,FALSE)</f>
        <v>1216NH</v>
      </c>
      <c r="I953" s="11" t="str">
        <f>VLOOKUP($A953,'dump '!$A:$AF,14,FALSE)</f>
        <v>Hilversum</v>
      </c>
      <c r="J953" s="9">
        <f>VLOOKUP($A953,'dump '!$A:$AF,15,FALSE)</f>
        <v>5</v>
      </c>
      <c r="K953" s="9" t="str">
        <f>VLOOKUP($A953,'dump '!$A:$AF,3,FALSE)</f>
        <v>REST</v>
      </c>
      <c r="L953" s="9" t="str">
        <f>VLOOKUP($A953,'dump '!$A:$AF,31,FALSE)</f>
        <v>3-haak</v>
      </c>
      <c r="M953" s="9" t="str">
        <f>VLOOKUP($A953,'containers '!$A:$AA,12,FALSE)</f>
        <v>Ondergronds</v>
      </c>
      <c r="N953" s="9">
        <f>VLOOKUP($A953,'containers '!$A:$AA,14,FALSE)</f>
        <v>80</v>
      </c>
      <c r="O953" s="9">
        <f>VLOOKUP($A953,'containers '!$A:$AA,15,FALSE)</f>
        <v>100</v>
      </c>
      <c r="P953" s="9" t="str">
        <f>VLOOKUP($A953,'containers '!$A:$AA,16,FALSE)</f>
        <v>BAMRUB2016</v>
      </c>
    </row>
    <row r="954" spans="1:16" x14ac:dyDescent="0.25">
      <c r="A954" s="9" t="s">
        <v>1838</v>
      </c>
      <c r="B954" s="9" t="str">
        <f>VLOOKUP(A954,'dump '!A:C,1,FALSE)</f>
        <v>RO303</v>
      </c>
      <c r="C954" s="9" t="str">
        <f>VLOOKUP(A954,'dump '!A:AF,2,FALSE)</f>
        <v>1216SV101</v>
      </c>
      <c r="D954" s="9">
        <f>VLOOKUP($A954,'dump '!$A:$AF,17,FALSE)</f>
        <v>52.2187415650601</v>
      </c>
      <c r="E954" s="9">
        <f>VLOOKUP($A954,'dump '!$A:$AF,18,FALSE)</f>
        <v>5.1283666212159504</v>
      </c>
      <c r="F954" s="9" t="str">
        <f>VLOOKUP(A954,'dump '!$A:$AF,11,FALSE)</f>
        <v>Ludgeruslaan</v>
      </c>
      <c r="G954" s="9" t="str">
        <f>VLOOKUP($A954,'dump '!$A:$AF,12,FALSE)</f>
        <v>1</v>
      </c>
      <c r="H954" s="9" t="str">
        <f>VLOOKUP($A954,'dump '!$A:$AF,13,FALSE)</f>
        <v>1216SV</v>
      </c>
      <c r="I954" s="11" t="str">
        <f>VLOOKUP($A954,'dump '!$A:$AF,14,FALSE)</f>
        <v>Hilversum</v>
      </c>
      <c r="J954" s="9">
        <f>VLOOKUP($A954,'dump '!$A:$AF,15,FALSE)</f>
        <v>5</v>
      </c>
      <c r="K954" s="9" t="str">
        <f>VLOOKUP($A954,'dump '!$A:$AF,3,FALSE)</f>
        <v>REST</v>
      </c>
      <c r="L954" s="9" t="str">
        <f>VLOOKUP($A954,'dump '!$A:$AF,31,FALSE)</f>
        <v>3-haak</v>
      </c>
      <c r="M954" s="9" t="str">
        <f>VLOOKUP($A954,'containers '!$A:$AA,12,FALSE)</f>
        <v>Ondergronds</v>
      </c>
      <c r="N954" s="9">
        <f>VLOOKUP($A954,'containers '!$A:$AA,14,FALSE)</f>
        <v>80</v>
      </c>
      <c r="O954" s="9">
        <f>VLOOKUP($A954,'containers '!$A:$AA,15,FALSE)</f>
        <v>100</v>
      </c>
      <c r="P954" s="9" t="str">
        <f>VLOOKUP($A954,'containers '!$A:$AA,16,FALSE)</f>
        <v>BAMRUB2016</v>
      </c>
    </row>
    <row r="955" spans="1:16" x14ac:dyDescent="0.25">
      <c r="A955" s="9" t="s">
        <v>1963</v>
      </c>
      <c r="B955" s="9" t="str">
        <f>VLOOKUP(A955,'dump '!A:C,1,FALSE)</f>
        <v>RO306</v>
      </c>
      <c r="C955" s="9" t="str">
        <f>VLOOKUP(A955,'dump '!A:AF,2,FALSE)</f>
        <v>1216PN20101</v>
      </c>
      <c r="D955" s="9">
        <f>VLOOKUP($A955,'dump '!$A:$AF,17,FALSE)</f>
        <v>52.216253900017797</v>
      </c>
      <c r="E955" s="9">
        <f>VLOOKUP($A955,'dump '!$A:$AF,18,FALSE)</f>
        <v>5.1304262224632602</v>
      </c>
      <c r="F955" s="9" t="str">
        <f>VLOOKUP(A955,'dump '!$A:$AF,11,FALSE)</f>
        <v>Bonifaciuslaan</v>
      </c>
      <c r="G955" s="9" t="str">
        <f>VLOOKUP($A955,'dump '!$A:$AF,12,FALSE)</f>
        <v>201</v>
      </c>
      <c r="H955" s="9" t="str">
        <f>VLOOKUP($A955,'dump '!$A:$AF,13,FALSE)</f>
        <v>1216PN</v>
      </c>
      <c r="I955" s="11" t="str">
        <f>VLOOKUP($A955,'dump '!$A:$AF,14,FALSE)</f>
        <v>Hilversum</v>
      </c>
      <c r="J955" s="9">
        <f>VLOOKUP($A955,'dump '!$A:$AF,15,FALSE)</f>
        <v>5</v>
      </c>
      <c r="K955" s="9" t="str">
        <f>VLOOKUP($A955,'dump '!$A:$AF,3,FALSE)</f>
        <v>REST</v>
      </c>
      <c r="L955" s="9" t="str">
        <f>VLOOKUP($A955,'dump '!$A:$AF,31,FALSE)</f>
        <v>3-haak</v>
      </c>
      <c r="M955" s="9" t="str">
        <f>VLOOKUP($A955,'containers '!$A:$AA,12,FALSE)</f>
        <v>Ondergronds</v>
      </c>
      <c r="N955" s="9">
        <f>VLOOKUP($A955,'containers '!$A:$AA,14,FALSE)</f>
        <v>80</v>
      </c>
      <c r="O955" s="9">
        <f>VLOOKUP($A955,'containers '!$A:$AA,15,FALSE)</f>
        <v>100</v>
      </c>
      <c r="P955" s="9" t="str">
        <f>VLOOKUP($A955,'containers '!$A:$AA,16,FALSE)</f>
        <v>BAMRUB2014</v>
      </c>
    </row>
    <row r="956" spans="1:16" x14ac:dyDescent="0.25">
      <c r="A956" s="9" t="s">
        <v>2038</v>
      </c>
      <c r="B956" s="9" t="str">
        <f>VLOOKUP(A956,'dump '!A:C,1,FALSE)</f>
        <v>RO307</v>
      </c>
      <c r="C956" s="9" t="str">
        <f>VLOOKUP(A956,'dump '!A:AF,2,FALSE)</f>
        <v>1216PN20102</v>
      </c>
      <c r="D956" s="9">
        <f>VLOOKUP($A956,'dump '!$A:$AF,17,FALSE)</f>
        <v>52.2162337834502</v>
      </c>
      <c r="E956" s="9">
        <f>VLOOKUP($A956,'dump '!$A:$AF,18,FALSE)</f>
        <v>5.13048355468095</v>
      </c>
      <c r="F956" s="9" t="str">
        <f>VLOOKUP(A956,'dump '!$A:$AF,11,FALSE)</f>
        <v>Bonifaciuslaan</v>
      </c>
      <c r="G956" s="9" t="str">
        <f>VLOOKUP($A956,'dump '!$A:$AF,12,FALSE)</f>
        <v>201</v>
      </c>
      <c r="H956" s="9" t="str">
        <f>VLOOKUP($A956,'dump '!$A:$AF,13,FALSE)</f>
        <v>1216PN</v>
      </c>
      <c r="I956" s="11" t="str">
        <f>VLOOKUP($A956,'dump '!$A:$AF,14,FALSE)</f>
        <v>Hilversum</v>
      </c>
      <c r="J956" s="9">
        <f>VLOOKUP($A956,'dump '!$A:$AF,15,FALSE)</f>
        <v>5</v>
      </c>
      <c r="K956" s="9" t="str">
        <f>VLOOKUP($A956,'dump '!$A:$AF,3,FALSE)</f>
        <v>REST</v>
      </c>
      <c r="L956" s="9" t="str">
        <f>VLOOKUP($A956,'dump '!$A:$AF,31,FALSE)</f>
        <v>3-haak</v>
      </c>
      <c r="M956" s="9" t="str">
        <f>VLOOKUP($A956,'containers '!$A:$AA,12,FALSE)</f>
        <v>Ondergronds</v>
      </c>
      <c r="N956" s="9">
        <f>VLOOKUP($A956,'containers '!$A:$AA,14,FALSE)</f>
        <v>80</v>
      </c>
      <c r="O956" s="9">
        <f>VLOOKUP($A956,'containers '!$A:$AA,15,FALSE)</f>
        <v>100</v>
      </c>
      <c r="P956" s="9" t="str">
        <f>VLOOKUP($A956,'containers '!$A:$AA,16,FALSE)</f>
        <v>BAMRUB2014</v>
      </c>
    </row>
    <row r="957" spans="1:16" x14ac:dyDescent="0.25">
      <c r="A957" s="9" t="s">
        <v>1885</v>
      </c>
      <c r="B957" s="9" t="str">
        <f>VLOOKUP(A957,'dump '!A:C,1,FALSE)</f>
        <v>RO320</v>
      </c>
      <c r="C957" s="9" t="str">
        <f>VLOOKUP(A957,'dump '!A:AF,2,FALSE)</f>
        <v>1216TE26101</v>
      </c>
      <c r="D957" s="9">
        <f>VLOOKUP($A957,'dump '!$A:$AF,17,FALSE)</f>
        <v>52.215203605640902</v>
      </c>
      <c r="E957" s="9">
        <f>VLOOKUP($A957,'dump '!$A:$AF,18,FALSE)</f>
        <v>5.1345491129952796</v>
      </c>
      <c r="F957" s="9" t="str">
        <f>VLOOKUP(A957,'dump '!$A:$AF,11,FALSE)</f>
        <v>Kerkelandenlaan</v>
      </c>
      <c r="G957" s="9" t="str">
        <f>VLOOKUP($A957,'dump '!$A:$AF,12,FALSE)</f>
        <v>261</v>
      </c>
      <c r="H957" s="9" t="str">
        <f>VLOOKUP($A957,'dump '!$A:$AF,13,FALSE)</f>
        <v>1216TE</v>
      </c>
      <c r="I957" s="11" t="str">
        <f>VLOOKUP($A957,'dump '!$A:$AF,14,FALSE)</f>
        <v>Hilversum</v>
      </c>
      <c r="J957" s="9">
        <f>VLOOKUP($A957,'dump '!$A:$AF,15,FALSE)</f>
        <v>5</v>
      </c>
      <c r="K957" s="9" t="str">
        <f>VLOOKUP($A957,'dump '!$A:$AF,3,FALSE)</f>
        <v>REST</v>
      </c>
      <c r="L957" s="9" t="str">
        <f>VLOOKUP($A957,'dump '!$A:$AF,31,FALSE)</f>
        <v>3-haak</v>
      </c>
      <c r="M957" s="9" t="str">
        <f>VLOOKUP($A957,'containers '!$A:$AA,12,FALSE)</f>
        <v>Ondergronds</v>
      </c>
      <c r="N957" s="9">
        <f>VLOOKUP($A957,'containers '!$A:$AA,14,FALSE)</f>
        <v>80</v>
      </c>
      <c r="O957" s="9">
        <f>VLOOKUP($A957,'containers '!$A:$AA,15,FALSE)</f>
        <v>100</v>
      </c>
      <c r="P957" s="9" t="str">
        <f>VLOOKUP($A957,'containers '!$A:$AA,16,FALSE)</f>
        <v>HMISOL2017</v>
      </c>
    </row>
    <row r="958" spans="1:16" x14ac:dyDescent="0.25">
      <c r="A958" s="9" t="s">
        <v>3550</v>
      </c>
      <c r="B958" s="9" t="str">
        <f>VLOOKUP(A958,'dump '!A:C,1,FALSE)</f>
        <v>RO322</v>
      </c>
      <c r="C958" s="9" t="str">
        <f>VLOOKUP(A958,'dump '!A:AF,2,FALSE)</f>
        <v>1213ZD11001</v>
      </c>
      <c r="D958" s="9">
        <f>VLOOKUP($A958,'dump '!$A:$AF,17,FALSE)</f>
        <v>52.203348535161702</v>
      </c>
      <c r="E958" s="9">
        <f>VLOOKUP($A958,'dump '!$A:$AF,18,FALSE)</f>
        <v>5.1495894324082396</v>
      </c>
      <c r="F958" s="9" t="str">
        <f>VLOOKUP(A958,'dump '!$A:$AF,11,FALSE)</f>
        <v>Loosdrechtse Bos</v>
      </c>
      <c r="G958" s="9" t="str">
        <f>VLOOKUP($A958,'dump '!$A:$AF,12,FALSE)</f>
        <v>110</v>
      </c>
      <c r="H958" s="9" t="str">
        <f>VLOOKUP($A958,'dump '!$A:$AF,13,FALSE)</f>
        <v>1213ZD</v>
      </c>
      <c r="I958" s="11" t="str">
        <f>VLOOKUP($A958,'dump '!$A:$AF,14,FALSE)</f>
        <v>Hilversum</v>
      </c>
      <c r="J958" s="9">
        <f>VLOOKUP($A958,'dump '!$A:$AF,15,FALSE)</f>
        <v>5</v>
      </c>
      <c r="K958" s="9" t="str">
        <f>VLOOKUP($A958,'dump '!$A:$AF,3,FALSE)</f>
        <v>REST</v>
      </c>
      <c r="L958" s="9" t="str">
        <f>VLOOKUP($A958,'dump '!$A:$AF,31,FALSE)</f>
        <v>3-haak</v>
      </c>
      <c r="M958" s="9" t="str">
        <f>VLOOKUP($A958,'containers '!$A:$AA,12,FALSE)</f>
        <v>Ondergronds</v>
      </c>
      <c r="N958" s="9">
        <f>VLOOKUP($A958,'containers '!$A:$AA,14,FALSE)</f>
        <v>80</v>
      </c>
      <c r="O958" s="9">
        <f>VLOOKUP($A958,'containers '!$A:$AA,15,FALSE)</f>
        <v>100</v>
      </c>
      <c r="P958" s="9" t="str">
        <f>VLOOKUP($A958,'containers '!$A:$AA,16,FALSE)</f>
        <v>BAMRUB2014</v>
      </c>
    </row>
    <row r="959" spans="1:16" x14ac:dyDescent="0.25">
      <c r="A959" s="9" t="s">
        <v>1939</v>
      </c>
      <c r="B959" s="9" t="str">
        <f>VLOOKUP(A959,'dump '!A:C,1,FALSE)</f>
        <v>RO349</v>
      </c>
      <c r="C959" s="9" t="str">
        <f>VLOOKUP(A959,'dump '!A:AF,2,FALSE)</f>
        <v>1214JX23301</v>
      </c>
      <c r="D959" s="9">
        <f>VLOOKUP($A959,'dump '!$A:$AF,17,FALSE)</f>
        <v>52.208486851353399</v>
      </c>
      <c r="E959" s="9">
        <f>VLOOKUP($A959,'dump '!$A:$AF,18,FALSE)</f>
        <v>5.1620967406827596</v>
      </c>
      <c r="F959" s="9" t="str">
        <f>VLOOKUP(A959,'dump '!$A:$AF,11,FALSE)</f>
        <v>Bosdrift</v>
      </c>
      <c r="G959" s="9" t="str">
        <f>VLOOKUP($A959,'dump '!$A:$AF,12,FALSE)</f>
        <v>233</v>
      </c>
      <c r="H959" s="9" t="str">
        <f>VLOOKUP($A959,'dump '!$A:$AF,13,FALSE)</f>
        <v>1214JX</v>
      </c>
      <c r="I959" s="11" t="str">
        <f>VLOOKUP($A959,'dump '!$A:$AF,14,FALSE)</f>
        <v>Hilversum</v>
      </c>
      <c r="J959" s="9">
        <f>VLOOKUP($A959,'dump '!$A:$AF,15,FALSE)</f>
        <v>5</v>
      </c>
      <c r="K959" s="9" t="str">
        <f>VLOOKUP($A959,'dump '!$A:$AF,3,FALSE)</f>
        <v>REST</v>
      </c>
      <c r="L959" s="9" t="str">
        <f>VLOOKUP($A959,'dump '!$A:$AF,31,FALSE)</f>
        <v>3-haak</v>
      </c>
      <c r="M959" s="9" t="str">
        <f>VLOOKUP($A959,'containers '!$A:$AA,12,FALSE)</f>
        <v>Ondergronds</v>
      </c>
      <c r="N959" s="9">
        <f>VLOOKUP($A959,'containers '!$A:$AA,14,FALSE)</f>
        <v>80</v>
      </c>
      <c r="O959" s="9">
        <f>VLOOKUP($A959,'containers '!$A:$AA,15,FALSE)</f>
        <v>100</v>
      </c>
      <c r="P959" s="9" t="str">
        <f>VLOOKUP($A959,'containers '!$A:$AA,16,FALSE)</f>
        <v>HMISOL2017</v>
      </c>
    </row>
    <row r="960" spans="1:16" x14ac:dyDescent="0.25">
      <c r="A960" s="9" t="s">
        <v>3942</v>
      </c>
      <c r="B960" s="9" t="str">
        <f>VLOOKUP(A960,'dump '!A:C,1,FALSE)</f>
        <v>RO356</v>
      </c>
      <c r="C960" s="9" t="str">
        <f>VLOOKUP(A960,'dump '!A:AF,2,FALSE)</f>
        <v>1212EM5001</v>
      </c>
      <c r="D960" s="9">
        <f>VLOOKUP($A960,'dump '!$A:$AF,17,FALSE)</f>
        <v>52.216350878637499</v>
      </c>
      <c r="E960" s="9">
        <f>VLOOKUP($A960,'dump '!$A:$AF,18,FALSE)</f>
        <v>5.1956174802083499</v>
      </c>
      <c r="F960" s="9" t="str">
        <f>VLOOKUP(A960,'dump '!$A:$AF,11,FALSE)</f>
        <v>Van Riebeeckweg</v>
      </c>
      <c r="G960" s="9" t="str">
        <f>VLOOKUP($A960,'dump '!$A:$AF,12,FALSE)</f>
        <v>50</v>
      </c>
      <c r="H960" s="9" t="str">
        <f>VLOOKUP($A960,'dump '!$A:$AF,13,FALSE)</f>
        <v>1212EM</v>
      </c>
      <c r="I960" s="11" t="str">
        <f>VLOOKUP($A960,'dump '!$A:$AF,14,FALSE)</f>
        <v>Hilversum</v>
      </c>
      <c r="J960" s="9">
        <f>VLOOKUP($A960,'dump '!$A:$AF,15,FALSE)</f>
        <v>5</v>
      </c>
      <c r="K960" s="9" t="str">
        <f>VLOOKUP($A960,'dump '!$A:$AF,3,FALSE)</f>
        <v>REST</v>
      </c>
      <c r="L960" s="9" t="str">
        <f>VLOOKUP($A960,'dump '!$A:$AF,31,FALSE)</f>
        <v>3-haak</v>
      </c>
      <c r="M960" s="9" t="str">
        <f>VLOOKUP($A960,'containers '!$A:$AA,12,FALSE)</f>
        <v>Ondergronds</v>
      </c>
      <c r="N960" s="9">
        <f>VLOOKUP($A960,'containers '!$A:$AA,14,FALSE)</f>
        <v>80</v>
      </c>
      <c r="O960" s="9">
        <f>VLOOKUP($A960,'containers '!$A:$AA,15,FALSE)</f>
        <v>100</v>
      </c>
      <c r="P960" s="9" t="str">
        <f>VLOOKUP($A960,'containers '!$A:$AA,16,FALSE)</f>
        <v>BAMRUB2014</v>
      </c>
    </row>
    <row r="961" spans="1:16" x14ac:dyDescent="0.25">
      <c r="A961" s="9" t="s">
        <v>3141</v>
      </c>
      <c r="B961" s="9" t="str">
        <f>VLOOKUP(A961,'dump '!A:C,1,FALSE)</f>
        <v>RO357</v>
      </c>
      <c r="C961" s="9" t="str">
        <f>VLOOKUP(A961,'dump '!A:AF,2,FALSE)</f>
        <v>1212EM5002</v>
      </c>
      <c r="D961" s="9">
        <f>VLOOKUP($A961,'dump '!$A:$AF,17,FALSE)</f>
        <v>52.216031905312299</v>
      </c>
      <c r="E961" s="9">
        <f>VLOOKUP($A961,'dump '!$A:$AF,18,FALSE)</f>
        <v>5.1941293571192704</v>
      </c>
      <c r="F961" s="9" t="str">
        <f>VLOOKUP(A961,'dump '!$A:$AF,11,FALSE)</f>
        <v>Van Riebeeckweg</v>
      </c>
      <c r="G961" s="9" t="str">
        <f>VLOOKUP($A961,'dump '!$A:$AF,12,FALSE)</f>
        <v>50</v>
      </c>
      <c r="H961" s="9" t="str">
        <f>VLOOKUP($A961,'dump '!$A:$AF,13,FALSE)</f>
        <v>1212EM</v>
      </c>
      <c r="I961" s="11" t="str">
        <f>VLOOKUP($A961,'dump '!$A:$AF,14,FALSE)</f>
        <v>Hilversum</v>
      </c>
      <c r="J961" s="9">
        <f>VLOOKUP($A961,'dump '!$A:$AF,15,FALSE)</f>
        <v>5</v>
      </c>
      <c r="K961" s="9" t="str">
        <f>VLOOKUP($A961,'dump '!$A:$AF,3,FALSE)</f>
        <v>REST</v>
      </c>
      <c r="L961" s="9" t="str">
        <f>VLOOKUP($A961,'dump '!$A:$AF,31,FALSE)</f>
        <v>3-haak</v>
      </c>
      <c r="M961" s="9" t="str">
        <f>VLOOKUP($A961,'containers '!$A:$AA,12,FALSE)</f>
        <v>Ondergronds</v>
      </c>
      <c r="N961" s="9">
        <f>VLOOKUP($A961,'containers '!$A:$AA,14,FALSE)</f>
        <v>80</v>
      </c>
      <c r="O961" s="9">
        <f>VLOOKUP($A961,'containers '!$A:$AA,15,FALSE)</f>
        <v>100</v>
      </c>
      <c r="P961" s="9" t="str">
        <f>VLOOKUP($A961,'containers '!$A:$AA,16,FALSE)</f>
        <v>HMISOL2017</v>
      </c>
    </row>
    <row r="962" spans="1:16" x14ac:dyDescent="0.25">
      <c r="A962" s="9" t="s">
        <v>2059</v>
      </c>
      <c r="B962" s="9" t="str">
        <f>VLOOKUP(A962,'dump '!A:C,1,FALSE)</f>
        <v>RO362</v>
      </c>
      <c r="C962" s="9" t="str">
        <f>VLOOKUP(A962,'dump '!A:AF,2,FALSE)</f>
        <v>1223RM202</v>
      </c>
      <c r="D962" s="9">
        <f>VLOOKUP($A962,'dump '!$A:$AF,17,FALSE)</f>
        <v>52.225342900540902</v>
      </c>
      <c r="E962" s="9">
        <f>VLOOKUP($A962,'dump '!$A:$AF,18,FALSE)</f>
        <v>5.1975866407204396</v>
      </c>
      <c r="F962" s="9" t="str">
        <f>VLOOKUP(A962,'dump '!$A:$AF,11,FALSE)</f>
        <v>Daltonstraat</v>
      </c>
      <c r="G962" s="9" t="str">
        <f>VLOOKUP($A962,'dump '!$A:$AF,12,FALSE)</f>
        <v>2</v>
      </c>
      <c r="H962" s="9" t="str">
        <f>VLOOKUP($A962,'dump '!$A:$AF,13,FALSE)</f>
        <v>1223RM</v>
      </c>
      <c r="I962" s="11" t="str">
        <f>VLOOKUP($A962,'dump '!$A:$AF,14,FALSE)</f>
        <v>Hilversum</v>
      </c>
      <c r="J962" s="9">
        <f>VLOOKUP($A962,'dump '!$A:$AF,15,FALSE)</f>
        <v>5</v>
      </c>
      <c r="K962" s="9" t="str">
        <f>VLOOKUP($A962,'dump '!$A:$AF,3,FALSE)</f>
        <v>REST</v>
      </c>
      <c r="L962" s="9" t="str">
        <f>VLOOKUP($A962,'dump '!$A:$AF,31,FALSE)</f>
        <v>3-haak</v>
      </c>
      <c r="M962" s="9" t="str">
        <f>VLOOKUP($A962,'containers '!$A:$AA,12,FALSE)</f>
        <v>Ondergronds</v>
      </c>
      <c r="N962" s="9">
        <f>VLOOKUP($A962,'containers '!$A:$AA,14,FALSE)</f>
        <v>80</v>
      </c>
      <c r="O962" s="9">
        <f>VLOOKUP($A962,'containers '!$A:$AA,15,FALSE)</f>
        <v>100</v>
      </c>
      <c r="P962" s="9" t="str">
        <f>VLOOKUP($A962,'containers '!$A:$AA,16,FALSE)</f>
        <v>HMISOL2017</v>
      </c>
    </row>
    <row r="963" spans="1:16" x14ac:dyDescent="0.25">
      <c r="A963" s="9" t="s">
        <v>2068</v>
      </c>
      <c r="B963" s="9" t="str">
        <f>VLOOKUP(A963,'dump '!A:C,1,FALSE)</f>
        <v>RO363</v>
      </c>
      <c r="C963" s="9" t="str">
        <f>VLOOKUP(A963,'dump '!A:AF,2,FALSE)</f>
        <v>1223RM201</v>
      </c>
      <c r="D963" s="9">
        <f>VLOOKUP($A963,'dump '!$A:$AF,17,FALSE)</f>
        <v>52.225198438439698</v>
      </c>
      <c r="E963" s="9">
        <f>VLOOKUP($A963,'dump '!$A:$AF,18,FALSE)</f>
        <v>5.1976501755464799</v>
      </c>
      <c r="F963" s="9" t="str">
        <f>VLOOKUP(A963,'dump '!$A:$AF,11,FALSE)</f>
        <v>Daltonstraat</v>
      </c>
      <c r="G963" s="9" t="str">
        <f>VLOOKUP($A963,'dump '!$A:$AF,12,FALSE)</f>
        <v>2</v>
      </c>
      <c r="H963" s="9" t="str">
        <f>VLOOKUP($A963,'dump '!$A:$AF,13,FALSE)</f>
        <v>1223RM</v>
      </c>
      <c r="I963" s="11" t="str">
        <f>VLOOKUP($A963,'dump '!$A:$AF,14,FALSE)</f>
        <v>Hilversum</v>
      </c>
      <c r="J963" s="9">
        <f>VLOOKUP($A963,'dump '!$A:$AF,15,FALSE)</f>
        <v>5</v>
      </c>
      <c r="K963" s="9" t="str">
        <f>VLOOKUP($A963,'dump '!$A:$AF,3,FALSE)</f>
        <v>REST</v>
      </c>
      <c r="L963" s="9" t="str">
        <f>VLOOKUP($A963,'dump '!$A:$AF,31,FALSE)</f>
        <v>3-haak</v>
      </c>
      <c r="M963" s="9" t="str">
        <f>VLOOKUP($A963,'containers '!$A:$AA,12,FALSE)</f>
        <v>Ondergronds</v>
      </c>
      <c r="N963" s="9">
        <f>VLOOKUP($A963,'containers '!$A:$AA,14,FALSE)</f>
        <v>80</v>
      </c>
      <c r="O963" s="9">
        <f>VLOOKUP($A963,'containers '!$A:$AA,15,FALSE)</f>
        <v>100</v>
      </c>
      <c r="P963" s="9" t="str">
        <f>VLOOKUP($A963,'containers '!$A:$AA,16,FALSE)</f>
        <v>HMISOL2017</v>
      </c>
    </row>
    <row r="964" spans="1:16" x14ac:dyDescent="0.25">
      <c r="A964" s="9" t="s">
        <v>2381</v>
      </c>
      <c r="B964" s="9" t="str">
        <f>VLOOKUP(A964,'dump '!A:C,1,FALSE)</f>
        <v>RO364</v>
      </c>
      <c r="C964" s="9" t="str">
        <f>VLOOKUP(A964,'dump '!A:AF,2,FALSE)</f>
        <v>1223RM1401</v>
      </c>
      <c r="D964" s="9">
        <f>VLOOKUP($A964,'dump '!$A:$AF,17,FALSE)</f>
        <v>52.224913999999998</v>
      </c>
      <c r="E964" s="9">
        <f>VLOOKUP($A964,'dump '!$A:$AF,18,FALSE)</f>
        <v>5.1982010000000001</v>
      </c>
      <c r="F964" s="9" t="str">
        <f>VLOOKUP(A964,'dump '!$A:$AF,11,FALSE)</f>
        <v>Daltonstraat</v>
      </c>
      <c r="G964" s="9" t="str">
        <f>VLOOKUP($A964,'dump '!$A:$AF,12,FALSE)</f>
        <v>14</v>
      </c>
      <c r="H964" s="9" t="str">
        <f>VLOOKUP($A964,'dump '!$A:$AF,13,FALSE)</f>
        <v>1223RM</v>
      </c>
      <c r="I964" s="11" t="str">
        <f>VLOOKUP($A964,'dump '!$A:$AF,14,FALSE)</f>
        <v>Hilversum</v>
      </c>
      <c r="J964" s="9">
        <f>VLOOKUP($A964,'dump '!$A:$AF,15,FALSE)</f>
        <v>5</v>
      </c>
      <c r="K964" s="9" t="str">
        <f>VLOOKUP($A964,'dump '!$A:$AF,3,FALSE)</f>
        <v>REST</v>
      </c>
      <c r="L964" s="9" t="str">
        <f>VLOOKUP($A964,'dump '!$A:$AF,31,FALSE)</f>
        <v>3-haak</v>
      </c>
      <c r="M964" s="9" t="str">
        <f>VLOOKUP($A964,'containers '!$A:$AA,12,FALSE)</f>
        <v>Ondergronds</v>
      </c>
      <c r="N964" s="9">
        <f>VLOOKUP($A964,'containers '!$A:$AA,14,FALSE)</f>
        <v>80</v>
      </c>
      <c r="O964" s="9">
        <f>VLOOKUP($A964,'containers '!$A:$AA,15,FALSE)</f>
        <v>100</v>
      </c>
      <c r="P964" s="9" t="str">
        <f>VLOOKUP($A964,'containers '!$A:$AA,16,FALSE)</f>
        <v>HMISOL2017</v>
      </c>
    </row>
    <row r="965" spans="1:16" x14ac:dyDescent="0.25">
      <c r="A965" s="9" t="s">
        <v>2408</v>
      </c>
      <c r="B965" s="9" t="str">
        <f>VLOOKUP(A965,'dump '!A:C,1,FALSE)</f>
        <v>RO365</v>
      </c>
      <c r="C965" s="9" t="str">
        <f>VLOOKUP(A965,'dump '!A:AF,2,FALSE)</f>
        <v>1223RM1402</v>
      </c>
      <c r="D965" s="9">
        <f>VLOOKUP($A965,'dump '!$A:$AF,17,FALSE)</f>
        <v>52.224913999999998</v>
      </c>
      <c r="E965" s="9">
        <f>VLOOKUP($A965,'dump '!$A:$AF,18,FALSE)</f>
        <v>5.1982010000000001</v>
      </c>
      <c r="F965" s="9" t="str">
        <f>VLOOKUP(A965,'dump '!$A:$AF,11,FALSE)</f>
        <v>Daltonstraat</v>
      </c>
      <c r="G965" s="9" t="str">
        <f>VLOOKUP($A965,'dump '!$A:$AF,12,FALSE)</f>
        <v>14</v>
      </c>
      <c r="H965" s="9" t="str">
        <f>VLOOKUP($A965,'dump '!$A:$AF,13,FALSE)</f>
        <v>1223RM</v>
      </c>
      <c r="I965" s="11" t="str">
        <f>VLOOKUP($A965,'dump '!$A:$AF,14,FALSE)</f>
        <v>Hilversum</v>
      </c>
      <c r="J965" s="9">
        <f>VLOOKUP($A965,'dump '!$A:$AF,15,FALSE)</f>
        <v>5</v>
      </c>
      <c r="K965" s="9" t="str">
        <f>VLOOKUP($A965,'dump '!$A:$AF,3,FALSE)</f>
        <v>REST</v>
      </c>
      <c r="L965" s="9" t="str">
        <f>VLOOKUP($A965,'dump '!$A:$AF,31,FALSE)</f>
        <v>3-haak</v>
      </c>
      <c r="M965" s="9" t="str">
        <f>VLOOKUP($A965,'containers '!$A:$AA,12,FALSE)</f>
        <v>Ondergronds</v>
      </c>
      <c r="N965" s="9">
        <f>VLOOKUP($A965,'containers '!$A:$AA,14,FALSE)</f>
        <v>80</v>
      </c>
      <c r="O965" s="9">
        <f>VLOOKUP($A965,'containers '!$A:$AA,15,FALSE)</f>
        <v>100</v>
      </c>
      <c r="P965" s="9" t="str">
        <f>VLOOKUP($A965,'containers '!$A:$AA,16,FALSE)</f>
        <v>HMISOL2017</v>
      </c>
    </row>
    <row r="966" spans="1:16" x14ac:dyDescent="0.25">
      <c r="A966" s="9" t="s">
        <v>2063</v>
      </c>
      <c r="B966" s="9" t="str">
        <f>VLOOKUP(A966,'dump '!A:C,1,FALSE)</f>
        <v>RO368</v>
      </c>
      <c r="C966" s="9" t="str">
        <f>VLOOKUP(A966,'dump '!A:AF,2,FALSE)</f>
        <v>1223LV8101</v>
      </c>
      <c r="D966" s="9">
        <f>VLOOKUP($A966,'dump '!$A:$AF,17,FALSE)</f>
        <v>52.223974303391003</v>
      </c>
      <c r="E966" s="9">
        <f>VLOOKUP($A966,'dump '!$A:$AF,18,FALSE)</f>
        <v>5.2006520703483403</v>
      </c>
      <c r="F966" s="9" t="str">
        <f>VLOOKUP(A966,'dump '!$A:$AF,11,FALSE)</f>
        <v>Röntgenstraat</v>
      </c>
      <c r="G966" s="9" t="str">
        <f>VLOOKUP($A966,'dump '!$A:$AF,12,FALSE)</f>
        <v>81</v>
      </c>
      <c r="H966" s="9" t="str">
        <f>VLOOKUP($A966,'dump '!$A:$AF,13,FALSE)</f>
        <v>1223LV</v>
      </c>
      <c r="I966" s="11" t="str">
        <f>VLOOKUP($A966,'dump '!$A:$AF,14,FALSE)</f>
        <v>Hilversum</v>
      </c>
      <c r="J966" s="9">
        <f>VLOOKUP($A966,'dump '!$A:$AF,15,FALSE)</f>
        <v>5</v>
      </c>
      <c r="K966" s="9" t="str">
        <f>VLOOKUP($A966,'dump '!$A:$AF,3,FALSE)</f>
        <v>REST</v>
      </c>
      <c r="L966" s="9" t="str">
        <f>VLOOKUP($A966,'dump '!$A:$AF,31,FALSE)</f>
        <v>3-haak</v>
      </c>
      <c r="M966" s="9" t="str">
        <f>VLOOKUP($A966,'containers '!$A:$AA,12,FALSE)</f>
        <v>Ondergronds</v>
      </c>
      <c r="N966" s="9">
        <f>VLOOKUP($A966,'containers '!$A:$AA,14,FALSE)</f>
        <v>80</v>
      </c>
      <c r="O966" s="9">
        <f>VLOOKUP($A966,'containers '!$A:$AA,15,FALSE)</f>
        <v>100</v>
      </c>
      <c r="P966" s="9" t="str">
        <f>VLOOKUP($A966,'containers '!$A:$AA,16,FALSE)</f>
        <v>HMISOL2017</v>
      </c>
    </row>
    <row r="967" spans="1:16" x14ac:dyDescent="0.25">
      <c r="A967" s="9" t="s">
        <v>3304</v>
      </c>
      <c r="B967" s="9" t="str">
        <f>VLOOKUP(A967,'dump '!A:C,1,FALSE)</f>
        <v>RO376</v>
      </c>
      <c r="C967" s="9" t="str">
        <f>VLOOKUP(A967,'dump '!A:AF,2,FALSE)</f>
        <v>1223HA3901</v>
      </c>
      <c r="D967" s="9">
        <f>VLOOKUP($A967,'dump '!$A:$AF,17,FALSE)</f>
        <v>52.229750000000003</v>
      </c>
      <c r="E967" s="9">
        <f>VLOOKUP($A967,'dump '!$A:$AF,18,FALSE)</f>
        <v>5.1974419999999997</v>
      </c>
      <c r="F967" s="9" t="str">
        <f>VLOOKUP(A967,'dump '!$A:$AF,11,FALSE)</f>
        <v>Jupiterstraat</v>
      </c>
      <c r="G967" s="9" t="str">
        <f>VLOOKUP($A967,'dump '!$A:$AF,12,FALSE)</f>
        <v>39</v>
      </c>
      <c r="H967" s="9" t="str">
        <f>VLOOKUP($A967,'dump '!$A:$AF,13,FALSE)</f>
        <v>1223HA</v>
      </c>
      <c r="I967" s="11" t="str">
        <f>VLOOKUP($A967,'dump '!$A:$AF,14,FALSE)</f>
        <v>Hilversum</v>
      </c>
      <c r="J967" s="9">
        <f>VLOOKUP($A967,'dump '!$A:$AF,15,FALSE)</f>
        <v>5</v>
      </c>
      <c r="K967" s="9" t="str">
        <f>VLOOKUP($A967,'dump '!$A:$AF,3,FALSE)</f>
        <v>REST</v>
      </c>
      <c r="L967" s="9" t="str">
        <f>VLOOKUP($A967,'dump '!$A:$AF,31,FALSE)</f>
        <v>3-haak</v>
      </c>
      <c r="M967" s="9" t="str">
        <f>VLOOKUP($A967,'containers '!$A:$AA,12,FALSE)</f>
        <v>Ondergronds</v>
      </c>
      <c r="N967" s="9">
        <f>VLOOKUP($A967,'containers '!$A:$AA,14,FALSE)</f>
        <v>80</v>
      </c>
      <c r="O967" s="9">
        <f>VLOOKUP($A967,'containers '!$A:$AA,15,FALSE)</f>
        <v>100</v>
      </c>
      <c r="P967" s="9" t="str">
        <f>VLOOKUP($A967,'containers '!$A:$AA,16,FALSE)</f>
        <v>HMISOL2017</v>
      </c>
    </row>
    <row r="968" spans="1:16" x14ac:dyDescent="0.25">
      <c r="A968" s="9" t="s">
        <v>3961</v>
      </c>
      <c r="B968" s="9" t="str">
        <f>VLOOKUP(A968,'dump '!A:C,1,FALSE)</f>
        <v>RO377</v>
      </c>
      <c r="C968" s="9" t="str">
        <f>VLOOKUP(A968,'dump '!A:AF,2,FALSE)</f>
        <v>1223DH4001</v>
      </c>
      <c r="D968" s="9">
        <f>VLOOKUP($A968,'dump '!$A:$AF,17,FALSE)</f>
        <v>52.2331998451168</v>
      </c>
      <c r="E968" s="9">
        <f>VLOOKUP($A968,'dump '!$A:$AF,18,FALSE)</f>
        <v>5.19487543032057</v>
      </c>
      <c r="F968" s="9" t="str">
        <f>VLOOKUP(A968,'dump '!$A:$AF,11,FALSE)</f>
        <v>Zenderstraat</v>
      </c>
      <c r="G968" s="9" t="str">
        <f>VLOOKUP($A968,'dump '!$A:$AF,12,FALSE)</f>
        <v>40</v>
      </c>
      <c r="H968" s="9" t="str">
        <f>VLOOKUP($A968,'dump '!$A:$AF,13,FALSE)</f>
        <v>1223DH</v>
      </c>
      <c r="I968" s="11" t="str">
        <f>VLOOKUP($A968,'dump '!$A:$AF,14,FALSE)</f>
        <v>Hilversum</v>
      </c>
      <c r="J968" s="9">
        <f>VLOOKUP($A968,'dump '!$A:$AF,15,FALSE)</f>
        <v>5</v>
      </c>
      <c r="K968" s="9" t="str">
        <f>VLOOKUP($A968,'dump '!$A:$AF,3,FALSE)</f>
        <v>REST</v>
      </c>
      <c r="L968" s="9" t="str">
        <f>VLOOKUP($A968,'dump '!$A:$AF,31,FALSE)</f>
        <v>3-haak</v>
      </c>
      <c r="M968" s="9" t="str">
        <f>VLOOKUP($A968,'containers '!$A:$AA,12,FALSE)</f>
        <v>Ondergronds</v>
      </c>
      <c r="N968" s="9">
        <f>VLOOKUP($A968,'containers '!$A:$AA,14,FALSE)</f>
        <v>80</v>
      </c>
      <c r="O968" s="9">
        <f>VLOOKUP($A968,'containers '!$A:$AA,15,FALSE)</f>
        <v>100</v>
      </c>
      <c r="P968" s="9" t="str">
        <f>VLOOKUP($A968,'containers '!$A:$AA,16,FALSE)</f>
        <v>HMISOL2017</v>
      </c>
    </row>
    <row r="969" spans="1:16" x14ac:dyDescent="0.25">
      <c r="A969" s="9" t="s">
        <v>2288</v>
      </c>
      <c r="B969" s="9" t="str">
        <f>VLOOKUP(A969,'dump '!A:C,1,FALSE)</f>
        <v>RO378</v>
      </c>
      <c r="C969" s="9" t="str">
        <f>VLOOKUP(A969,'dump '!A:AF,2,FALSE)</f>
        <v>1223DJ8001</v>
      </c>
      <c r="D969" s="9">
        <f>VLOOKUP($A969,'dump '!$A:$AF,17,FALSE)</f>
        <v>52.233123611707498</v>
      </c>
      <c r="E969" s="9">
        <f>VLOOKUP($A969,'dump '!$A:$AF,18,FALSE)</f>
        <v>5.1945048663813598</v>
      </c>
      <c r="F969" s="9" t="str">
        <f>VLOOKUP(A969,'dump '!$A:$AF,11,FALSE)</f>
        <v>Zenderstraat</v>
      </c>
      <c r="G969" s="9" t="str">
        <f>VLOOKUP($A969,'dump '!$A:$AF,12,FALSE)</f>
        <v>80</v>
      </c>
      <c r="H969" s="9" t="str">
        <f>VLOOKUP($A969,'dump '!$A:$AF,13,FALSE)</f>
        <v>1223DJ</v>
      </c>
      <c r="I969" s="11" t="str">
        <f>VLOOKUP($A969,'dump '!$A:$AF,14,FALSE)</f>
        <v>Hilversum</v>
      </c>
      <c r="J969" s="9">
        <f>VLOOKUP($A969,'dump '!$A:$AF,15,FALSE)</f>
        <v>5</v>
      </c>
      <c r="K969" s="9" t="str">
        <f>VLOOKUP($A969,'dump '!$A:$AF,3,FALSE)</f>
        <v>REST</v>
      </c>
      <c r="L969" s="9" t="str">
        <f>VLOOKUP($A969,'dump '!$A:$AF,31,FALSE)</f>
        <v>3-haak</v>
      </c>
      <c r="M969" s="9" t="str">
        <f>VLOOKUP($A969,'containers '!$A:$AA,12,FALSE)</f>
        <v>Ondergronds</v>
      </c>
      <c r="N969" s="9">
        <f>VLOOKUP($A969,'containers '!$A:$AA,14,FALSE)</f>
        <v>80</v>
      </c>
      <c r="O969" s="9">
        <f>VLOOKUP($A969,'containers '!$A:$AA,15,FALSE)</f>
        <v>100</v>
      </c>
      <c r="P969" s="9" t="str">
        <f>VLOOKUP($A969,'containers '!$A:$AA,16,FALSE)</f>
        <v>HMISOL2017</v>
      </c>
    </row>
    <row r="970" spans="1:16" x14ac:dyDescent="0.25">
      <c r="A970" s="9" t="s">
        <v>3284</v>
      </c>
      <c r="B970" s="9" t="str">
        <f>VLOOKUP(A970,'dump '!A:C,1,FALSE)</f>
        <v>RO379</v>
      </c>
      <c r="C970" s="9" t="str">
        <f>VLOOKUP(A970,'dump '!A:AF,2,FALSE)</f>
        <v>1223DK12001</v>
      </c>
      <c r="D970" s="9">
        <f>VLOOKUP($A970,'dump '!$A:$AF,17,FALSE)</f>
        <v>52.232800363611602</v>
      </c>
      <c r="E970" s="9">
        <f>VLOOKUP($A970,'dump '!$A:$AF,18,FALSE)</f>
        <v>5.19350909628458</v>
      </c>
      <c r="F970" s="9" t="str">
        <f>VLOOKUP(A970,'dump '!$A:$AF,11,FALSE)</f>
        <v>Zenderstraat</v>
      </c>
      <c r="G970" s="9" t="str">
        <f>VLOOKUP($A970,'dump '!$A:$AF,12,FALSE)</f>
        <v>120</v>
      </c>
      <c r="H970" s="9" t="str">
        <f>VLOOKUP($A970,'dump '!$A:$AF,13,FALSE)</f>
        <v>1223DK</v>
      </c>
      <c r="I970" s="11" t="str">
        <f>VLOOKUP($A970,'dump '!$A:$AF,14,FALSE)</f>
        <v>Hilversum</v>
      </c>
      <c r="J970" s="9">
        <f>VLOOKUP($A970,'dump '!$A:$AF,15,FALSE)</f>
        <v>5</v>
      </c>
      <c r="K970" s="9" t="str">
        <f>VLOOKUP($A970,'dump '!$A:$AF,3,FALSE)</f>
        <v>REST</v>
      </c>
      <c r="L970" s="9" t="str">
        <f>VLOOKUP($A970,'dump '!$A:$AF,31,FALSE)</f>
        <v>3-haak</v>
      </c>
      <c r="M970" s="9" t="str">
        <f>VLOOKUP($A970,'containers '!$A:$AA,12,FALSE)</f>
        <v>Ondergronds</v>
      </c>
      <c r="N970" s="9">
        <f>VLOOKUP($A970,'containers '!$A:$AA,14,FALSE)</f>
        <v>80</v>
      </c>
      <c r="O970" s="9">
        <f>VLOOKUP($A970,'containers '!$A:$AA,15,FALSE)</f>
        <v>100</v>
      </c>
      <c r="P970" s="9" t="str">
        <f>VLOOKUP($A970,'containers '!$A:$AA,16,FALSE)</f>
        <v>HMISOL2017</v>
      </c>
    </row>
    <row r="971" spans="1:16" x14ac:dyDescent="0.25">
      <c r="A971" s="9" t="s">
        <v>2503</v>
      </c>
      <c r="B971" s="9" t="str">
        <f>VLOOKUP(A971,'dump '!A:C,1,FALSE)</f>
        <v>RO382</v>
      </c>
      <c r="C971" s="9" t="str">
        <f>VLOOKUP(A971,'dump '!A:AF,2,FALSE)</f>
        <v>1223DP27402</v>
      </c>
      <c r="D971" s="9">
        <f>VLOOKUP($A971,'dump '!$A:$AF,17,FALSE)</f>
        <v>52.232165000000002</v>
      </c>
      <c r="E971" s="9">
        <f>VLOOKUP($A971,'dump '!$A:$AF,18,FALSE)</f>
        <v>5.1922810000000004</v>
      </c>
      <c r="F971" s="9" t="str">
        <f>VLOOKUP(A971,'dump '!$A:$AF,11,FALSE)</f>
        <v>Zenderstraat</v>
      </c>
      <c r="G971" s="9" t="str">
        <f>VLOOKUP($A971,'dump '!$A:$AF,12,FALSE)</f>
        <v>274</v>
      </c>
      <c r="H971" s="9" t="str">
        <f>VLOOKUP($A971,'dump '!$A:$AF,13,FALSE)</f>
        <v>1223DP</v>
      </c>
      <c r="I971" s="11" t="str">
        <f>VLOOKUP($A971,'dump '!$A:$AF,14,FALSE)</f>
        <v>Hilversum</v>
      </c>
      <c r="J971" s="9">
        <f>VLOOKUP($A971,'dump '!$A:$AF,15,FALSE)</f>
        <v>5</v>
      </c>
      <c r="K971" s="9" t="str">
        <f>VLOOKUP($A971,'dump '!$A:$AF,3,FALSE)</f>
        <v>REST</v>
      </c>
      <c r="L971" s="9" t="str">
        <f>VLOOKUP($A971,'dump '!$A:$AF,31,FALSE)</f>
        <v>3-haak</v>
      </c>
      <c r="M971" s="9" t="str">
        <f>VLOOKUP($A971,'containers '!$A:$AA,12,FALSE)</f>
        <v>Ondergronds</v>
      </c>
      <c r="N971" s="9">
        <f>VLOOKUP($A971,'containers '!$A:$AA,14,FALSE)</f>
        <v>80</v>
      </c>
      <c r="O971" s="9">
        <f>VLOOKUP($A971,'containers '!$A:$AA,15,FALSE)</f>
        <v>100</v>
      </c>
      <c r="P971" s="9" t="str">
        <f>VLOOKUP($A971,'containers '!$A:$AA,16,FALSE)</f>
        <v>HMISOL2017</v>
      </c>
    </row>
    <row r="972" spans="1:16" x14ac:dyDescent="0.25">
      <c r="A972" s="9" t="s">
        <v>3787</v>
      </c>
      <c r="B972" s="9" t="str">
        <f>VLOOKUP(A972,'dump '!A:C,1,FALSE)</f>
        <v>RO383</v>
      </c>
      <c r="C972" s="9" t="str">
        <f>VLOOKUP(A972,'dump '!A:AF,2,FALSE)</f>
        <v>1221KM3701</v>
      </c>
      <c r="D972" s="9">
        <f>VLOOKUP($A972,'dump '!$A:$AF,17,FALSE)</f>
        <v>52.224776912529201</v>
      </c>
      <c r="E972" s="9">
        <f>VLOOKUP($A972,'dump '!$A:$AF,18,FALSE)</f>
        <v>5.1898610405672203</v>
      </c>
      <c r="F972" s="9" t="str">
        <f>VLOOKUP(A972,'dump '!$A:$AF,11,FALSE)</f>
        <v>Pelikaanstraat</v>
      </c>
      <c r="G972" s="9" t="str">
        <f>VLOOKUP($A972,'dump '!$A:$AF,12,FALSE)</f>
        <v>37</v>
      </c>
      <c r="H972" s="9" t="str">
        <f>VLOOKUP($A972,'dump '!$A:$AF,13,FALSE)</f>
        <v>1221KM</v>
      </c>
      <c r="I972" s="11" t="str">
        <f>VLOOKUP($A972,'dump '!$A:$AF,14,FALSE)</f>
        <v>Hilversum</v>
      </c>
      <c r="J972" s="9">
        <f>VLOOKUP($A972,'dump '!$A:$AF,15,FALSE)</f>
        <v>5</v>
      </c>
      <c r="K972" s="9" t="str">
        <f>VLOOKUP($A972,'dump '!$A:$AF,3,FALSE)</f>
        <v>REST</v>
      </c>
      <c r="L972" s="9" t="str">
        <f>VLOOKUP($A972,'dump '!$A:$AF,31,FALSE)</f>
        <v>3-haak</v>
      </c>
      <c r="M972" s="9" t="str">
        <f>VLOOKUP($A972,'containers '!$A:$AA,12,FALSE)</f>
        <v>Ondergronds</v>
      </c>
      <c r="N972" s="9">
        <f>VLOOKUP($A972,'containers '!$A:$AA,14,FALSE)</f>
        <v>80</v>
      </c>
      <c r="O972" s="9">
        <f>VLOOKUP($A972,'containers '!$A:$AA,15,FALSE)</f>
        <v>100</v>
      </c>
      <c r="P972" s="9" t="str">
        <f>VLOOKUP($A972,'containers '!$A:$AA,16,FALSE)</f>
        <v>HMISOL2017</v>
      </c>
    </row>
    <row r="973" spans="1:16" x14ac:dyDescent="0.25">
      <c r="A973" s="9" t="s">
        <v>2403</v>
      </c>
      <c r="B973" s="9" t="str">
        <f>VLOOKUP(A973,'dump '!A:C,1,FALSE)</f>
        <v>RO389</v>
      </c>
      <c r="C973" s="9" t="str">
        <f>VLOOKUP(A973,'dump '!A:AF,2,FALSE)</f>
        <v>1222EL401</v>
      </c>
      <c r="D973" s="9">
        <f>VLOOKUP($A973,'dump '!$A:$AF,17,FALSE)</f>
        <v>52.238190178807997</v>
      </c>
      <c r="E973" s="9">
        <f>VLOOKUP($A973,'dump '!$A:$AF,18,FALSE)</f>
        <v>5.1755632739562296</v>
      </c>
      <c r="F973" s="9" t="str">
        <f>VLOOKUP(A973,'dump '!$A:$AF,11,FALSE)</f>
        <v>Bonnikestraat</v>
      </c>
      <c r="G973" s="9" t="str">
        <f>VLOOKUP($A973,'dump '!$A:$AF,12,FALSE)</f>
        <v>4</v>
      </c>
      <c r="H973" s="9" t="str">
        <f>VLOOKUP($A973,'dump '!$A:$AF,13,FALSE)</f>
        <v>1222EL</v>
      </c>
      <c r="I973" s="11" t="str">
        <f>VLOOKUP($A973,'dump '!$A:$AF,14,FALSE)</f>
        <v>Hilversum</v>
      </c>
      <c r="J973" s="9">
        <f>VLOOKUP($A973,'dump '!$A:$AF,15,FALSE)</f>
        <v>5</v>
      </c>
      <c r="K973" s="9" t="str">
        <f>VLOOKUP($A973,'dump '!$A:$AF,3,FALSE)</f>
        <v>REST</v>
      </c>
      <c r="L973" s="9" t="str">
        <f>VLOOKUP($A973,'dump '!$A:$AF,31,FALSE)</f>
        <v>3-haak</v>
      </c>
      <c r="M973" s="9" t="str">
        <f>VLOOKUP($A973,'containers '!$A:$AA,12,FALSE)</f>
        <v>Ondergronds</v>
      </c>
      <c r="N973" s="9">
        <f>VLOOKUP($A973,'containers '!$A:$AA,14,FALSE)</f>
        <v>80</v>
      </c>
      <c r="O973" s="9">
        <f>VLOOKUP($A973,'containers '!$A:$AA,15,FALSE)</f>
        <v>100</v>
      </c>
      <c r="P973" s="9" t="str">
        <f>VLOOKUP($A973,'containers '!$A:$AA,16,FALSE)</f>
        <v>HMISOL2017</v>
      </c>
    </row>
    <row r="974" spans="1:16" x14ac:dyDescent="0.25">
      <c r="A974" s="9" t="s">
        <v>2508</v>
      </c>
      <c r="B974" s="9" t="str">
        <f>VLOOKUP(A974,'dump '!A:C,1,FALSE)</f>
        <v>RO390</v>
      </c>
      <c r="C974" s="9" t="str">
        <f>VLOOKUP(A974,'dump '!A:AF,2,FALSE)</f>
        <v>1222NW201</v>
      </c>
      <c r="D974" s="9">
        <f>VLOOKUP($A974,'dump '!$A:$AF,17,FALSE)</f>
        <v>52.238369425807399</v>
      </c>
      <c r="E974" s="9">
        <f>VLOOKUP($A974,'dump '!$A:$AF,18,FALSE)</f>
        <v>5.17756084912007</v>
      </c>
      <c r="F974" s="9" t="str">
        <f>VLOOKUP(A974,'dump '!$A:$AF,11,FALSE)</f>
        <v>Stephensonlaan</v>
      </c>
      <c r="G974" s="9" t="str">
        <f>VLOOKUP($A974,'dump '!$A:$AF,12,FALSE)</f>
        <v>2</v>
      </c>
      <c r="H974" s="9" t="str">
        <f>VLOOKUP($A974,'dump '!$A:$AF,13,FALSE)</f>
        <v>1222NW</v>
      </c>
      <c r="I974" s="11" t="str">
        <f>VLOOKUP($A974,'dump '!$A:$AF,14,FALSE)</f>
        <v>Hilversum</v>
      </c>
      <c r="J974" s="9">
        <f>VLOOKUP($A974,'dump '!$A:$AF,15,FALSE)</f>
        <v>5</v>
      </c>
      <c r="K974" s="9" t="str">
        <f>VLOOKUP($A974,'dump '!$A:$AF,3,FALSE)</f>
        <v>REST</v>
      </c>
      <c r="L974" s="9" t="str">
        <f>VLOOKUP($A974,'dump '!$A:$AF,31,FALSE)</f>
        <v>3-haak</v>
      </c>
      <c r="M974" s="9" t="str">
        <f>VLOOKUP($A974,'containers '!$A:$AA,12,FALSE)</f>
        <v>Ondergronds</v>
      </c>
      <c r="N974" s="9">
        <f>VLOOKUP($A974,'containers '!$A:$AA,14,FALSE)</f>
        <v>80</v>
      </c>
      <c r="O974" s="9">
        <f>VLOOKUP($A974,'containers '!$A:$AA,15,FALSE)</f>
        <v>100</v>
      </c>
      <c r="P974" s="9" t="str">
        <f>VLOOKUP($A974,'containers '!$A:$AA,16,FALSE)</f>
        <v>HMISOL2017</v>
      </c>
    </row>
    <row r="975" spans="1:16" x14ac:dyDescent="0.25">
      <c r="A975" s="9" t="s">
        <v>2419</v>
      </c>
      <c r="B975" s="9" t="str">
        <f>VLOOKUP(A975,'dump '!A:C,1,FALSE)</f>
        <v>RO394</v>
      </c>
      <c r="C975" s="9" t="str">
        <f>VLOOKUP(A975,'dump '!A:AF,2,FALSE)</f>
        <v>1231DA5301</v>
      </c>
      <c r="D975" s="9">
        <f>VLOOKUP($A975,'dump '!$A:$AF,17,FALSE)</f>
        <v>52.204257804017701</v>
      </c>
      <c r="E975" s="9">
        <f>VLOOKUP($A975,'dump '!$A:$AF,18,FALSE)</f>
        <v>5.1381158642518701</v>
      </c>
      <c r="F975" s="9" t="str">
        <f>VLOOKUP(A975,'dump '!$A:$AF,11,FALSE)</f>
        <v>St. Annepad</v>
      </c>
      <c r="G975" s="9" t="str">
        <f>VLOOKUP($A975,'dump '!$A:$AF,12,FALSE)</f>
        <v>53</v>
      </c>
      <c r="H975" s="9" t="str">
        <f>VLOOKUP($A975,'dump '!$A:$AF,13,FALSE)</f>
        <v>1231DA</v>
      </c>
      <c r="I975" s="11" t="str">
        <f>VLOOKUP($A975,'dump '!$A:$AF,14,FALSE)</f>
        <v>Loosdrecht</v>
      </c>
      <c r="J975" s="9">
        <f>VLOOKUP($A975,'dump '!$A:$AF,15,FALSE)</f>
        <v>5</v>
      </c>
      <c r="K975" s="9" t="str">
        <f>VLOOKUP($A975,'dump '!$A:$AF,3,FALSE)</f>
        <v>REST</v>
      </c>
      <c r="L975" s="9" t="str">
        <f>VLOOKUP($A975,'dump '!$A:$AF,31,FALSE)</f>
        <v>3-haak</v>
      </c>
      <c r="M975" s="9" t="str">
        <f>VLOOKUP($A975,'containers '!$A:$AA,12,FALSE)</f>
        <v>Ondergronds</v>
      </c>
      <c r="N975" s="9">
        <f>VLOOKUP($A975,'containers '!$A:$AA,14,FALSE)</f>
        <v>80</v>
      </c>
      <c r="O975" s="9">
        <f>VLOOKUP($A975,'containers '!$A:$AA,15,FALSE)</f>
        <v>100</v>
      </c>
      <c r="P975" s="9" t="str">
        <f>VLOOKUP($A975,'containers '!$A:$AA,16,FALSE)</f>
        <v>BAMRUB2014</v>
      </c>
    </row>
    <row r="976" spans="1:16" x14ac:dyDescent="0.25">
      <c r="A976" s="9" t="s">
        <v>3163</v>
      </c>
      <c r="B976" s="9" t="str">
        <f>VLOOKUP(A976,'dump '!A:C,1,FALSE)</f>
        <v>RO395</v>
      </c>
      <c r="C976" s="9" t="str">
        <f>VLOOKUP(A976,'dump '!A:AF,2,FALSE)</f>
        <v>1231DA5302</v>
      </c>
      <c r="D976" s="9">
        <f>VLOOKUP($A976,'dump '!$A:$AF,17,FALSE)</f>
        <v>52.204271759886502</v>
      </c>
      <c r="E976" s="9">
        <f>VLOOKUP($A976,'dump '!$A:$AF,18,FALSE)</f>
        <v>5.1381168700802498</v>
      </c>
      <c r="F976" s="9" t="str">
        <f>VLOOKUP(A976,'dump '!$A:$AF,11,FALSE)</f>
        <v>St. Annepad</v>
      </c>
      <c r="G976" s="9" t="str">
        <f>VLOOKUP($A976,'dump '!$A:$AF,12,FALSE)</f>
        <v>53</v>
      </c>
      <c r="H976" s="9" t="str">
        <f>VLOOKUP($A976,'dump '!$A:$AF,13,FALSE)</f>
        <v>1231DA</v>
      </c>
      <c r="I976" s="11" t="str">
        <f>VLOOKUP($A976,'dump '!$A:$AF,14,FALSE)</f>
        <v>Loosdrecht</v>
      </c>
      <c r="J976" s="9">
        <f>VLOOKUP($A976,'dump '!$A:$AF,15,FALSE)</f>
        <v>5</v>
      </c>
      <c r="K976" s="9" t="str">
        <f>VLOOKUP($A976,'dump '!$A:$AF,3,FALSE)</f>
        <v>REST</v>
      </c>
      <c r="L976" s="9" t="str">
        <f>VLOOKUP($A976,'dump '!$A:$AF,31,FALSE)</f>
        <v>3-haak</v>
      </c>
      <c r="M976" s="9" t="str">
        <f>VLOOKUP($A976,'containers '!$A:$AA,12,FALSE)</f>
        <v>Ondergronds</v>
      </c>
      <c r="N976" s="9">
        <f>VLOOKUP($A976,'containers '!$A:$AA,14,FALSE)</f>
        <v>80</v>
      </c>
      <c r="O976" s="9">
        <f>VLOOKUP($A976,'containers '!$A:$AA,15,FALSE)</f>
        <v>100</v>
      </c>
      <c r="P976" s="9" t="str">
        <f>VLOOKUP($A976,'containers '!$A:$AA,16,FALSE)</f>
        <v>BAMRUB2014</v>
      </c>
    </row>
    <row r="977" spans="1:16" x14ac:dyDescent="0.25">
      <c r="A977" s="9" t="s">
        <v>2538</v>
      </c>
      <c r="B977" s="9" t="str">
        <f>VLOOKUP(A977,'dump '!A:C,1,FALSE)</f>
        <v>RO396</v>
      </c>
      <c r="C977" s="9" t="str">
        <f>VLOOKUP(A977,'dump '!A:AF,2,FALSE)</f>
        <v>1231BG5101</v>
      </c>
      <c r="D977" s="9">
        <f>VLOOKUP($A977,'dump '!$A:$AF,17,FALSE)</f>
        <v>52.203816538725199</v>
      </c>
      <c r="E977" s="9">
        <f>VLOOKUP($A977,'dump '!$A:$AF,18,FALSE)</f>
        <v>5.1387559901970796</v>
      </c>
      <c r="F977" s="9" t="str">
        <f>VLOOKUP(A977,'dump '!$A:$AF,11,FALSE)</f>
        <v>Eikenlaan</v>
      </c>
      <c r="G977" s="9" t="str">
        <f>VLOOKUP($A977,'dump '!$A:$AF,12,FALSE)</f>
        <v>51F 21</v>
      </c>
      <c r="H977" s="9" t="str">
        <f>VLOOKUP($A977,'dump '!$A:$AF,13,FALSE)</f>
        <v>1231BG</v>
      </c>
      <c r="I977" s="11" t="str">
        <f>VLOOKUP($A977,'dump '!$A:$AF,14,FALSE)</f>
        <v>Loosdrecht</v>
      </c>
      <c r="J977" s="9">
        <f>VLOOKUP($A977,'dump '!$A:$AF,15,FALSE)</f>
        <v>5</v>
      </c>
      <c r="K977" s="9" t="str">
        <f>VLOOKUP($A977,'dump '!$A:$AF,3,FALSE)</f>
        <v>REST</v>
      </c>
      <c r="L977" s="9" t="str">
        <f>VLOOKUP($A977,'dump '!$A:$AF,31,FALSE)</f>
        <v>3-haak</v>
      </c>
      <c r="M977" s="9" t="str">
        <f>VLOOKUP($A977,'containers '!$A:$AA,12,FALSE)</f>
        <v>Ondergronds</v>
      </c>
      <c r="N977" s="9">
        <f>VLOOKUP($A977,'containers '!$A:$AA,14,FALSE)</f>
        <v>80</v>
      </c>
      <c r="O977" s="9">
        <f>VLOOKUP($A977,'containers '!$A:$AA,15,FALSE)</f>
        <v>100</v>
      </c>
      <c r="P977" s="9" t="str">
        <f>VLOOKUP($A977,'containers '!$A:$AA,16,FALSE)</f>
        <v>SULSOL2014</v>
      </c>
    </row>
    <row r="978" spans="1:16" x14ac:dyDescent="0.25">
      <c r="A978" s="9" t="s">
        <v>2429</v>
      </c>
      <c r="B978" s="9" t="str">
        <f>VLOOKUP(A978,'dump '!A:C,1,FALSE)</f>
        <v>RO397</v>
      </c>
      <c r="C978" s="9" t="str">
        <f>VLOOKUP(A978,'dump '!A:AF,2,FALSE)</f>
        <v>1231BG5102</v>
      </c>
      <c r="D978" s="9">
        <f>VLOOKUP($A978,'dump '!$A:$AF,17,FALSE)</f>
        <v>52.203874331947603</v>
      </c>
      <c r="E978" s="9">
        <f>VLOOKUP($A978,'dump '!$A:$AF,18,FALSE)</f>
        <v>5.1385430060374899</v>
      </c>
      <c r="F978" s="9" t="str">
        <f>VLOOKUP(A978,'dump '!$A:$AF,11,FALSE)</f>
        <v>Eikenlaan</v>
      </c>
      <c r="G978" s="9" t="str">
        <f>VLOOKUP($A978,'dump '!$A:$AF,12,FALSE)</f>
        <v>51F 21</v>
      </c>
      <c r="H978" s="9" t="str">
        <f>VLOOKUP($A978,'dump '!$A:$AF,13,FALSE)</f>
        <v>1231BG</v>
      </c>
      <c r="I978" s="11" t="str">
        <f>VLOOKUP($A978,'dump '!$A:$AF,14,FALSE)</f>
        <v>Loosdrecht</v>
      </c>
      <c r="J978" s="9">
        <f>VLOOKUP($A978,'dump '!$A:$AF,15,FALSE)</f>
        <v>5</v>
      </c>
      <c r="K978" s="9" t="str">
        <f>VLOOKUP($A978,'dump '!$A:$AF,3,FALSE)</f>
        <v>REST</v>
      </c>
      <c r="L978" s="9" t="str">
        <f>VLOOKUP($A978,'dump '!$A:$AF,31,FALSE)</f>
        <v>3-haak</v>
      </c>
      <c r="M978" s="9" t="str">
        <f>VLOOKUP($A978,'containers '!$A:$AA,12,FALSE)</f>
        <v>Ondergronds</v>
      </c>
      <c r="N978" s="9">
        <f>VLOOKUP($A978,'containers '!$A:$AA,14,FALSE)</f>
        <v>80</v>
      </c>
      <c r="O978" s="9">
        <f>VLOOKUP($A978,'containers '!$A:$AA,15,FALSE)</f>
        <v>100</v>
      </c>
      <c r="P978" s="9" t="str">
        <f>VLOOKUP($A978,'containers '!$A:$AA,16,FALSE)</f>
        <v>SULSOL2014</v>
      </c>
    </row>
    <row r="979" spans="1:16" x14ac:dyDescent="0.25">
      <c r="A979" s="9" t="s">
        <v>2494</v>
      </c>
      <c r="B979" s="9" t="str">
        <f>VLOOKUP(A979,'dump '!A:C,1,FALSE)</f>
        <v>RO399</v>
      </c>
      <c r="C979" s="9" t="str">
        <f>VLOOKUP(A979,'dump '!A:AF,2,FALSE)</f>
        <v>1231SM1501</v>
      </c>
      <c r="D979" s="9">
        <f>VLOOKUP($A979,'dump '!$A:$AF,17,FALSE)</f>
        <v>52.195390043828802</v>
      </c>
      <c r="E979" s="9">
        <f>VLOOKUP($A979,'dump '!$A:$AF,18,FALSE)</f>
        <v>5.1348849758553596</v>
      </c>
      <c r="F979" s="9" t="str">
        <f>VLOOKUP(A979,'dump '!$A:$AF,11,FALSE)</f>
        <v>Flits</v>
      </c>
      <c r="G979" s="9" t="str">
        <f>VLOOKUP($A979,'dump '!$A:$AF,12,FALSE)</f>
        <v>15</v>
      </c>
      <c r="H979" s="9" t="str">
        <f>VLOOKUP($A979,'dump '!$A:$AF,13,FALSE)</f>
        <v>1231SM</v>
      </c>
      <c r="I979" s="11" t="str">
        <f>VLOOKUP($A979,'dump '!$A:$AF,14,FALSE)</f>
        <v>Loosdrecht</v>
      </c>
      <c r="J979" s="9">
        <f>VLOOKUP($A979,'dump '!$A:$AF,15,FALSE)</f>
        <v>5</v>
      </c>
      <c r="K979" s="9" t="str">
        <f>VLOOKUP($A979,'dump '!$A:$AF,3,FALSE)</f>
        <v>REST</v>
      </c>
      <c r="L979" s="9" t="str">
        <f>VLOOKUP($A979,'dump '!$A:$AF,31,FALSE)</f>
        <v>3-haak</v>
      </c>
      <c r="M979" s="9" t="str">
        <f>VLOOKUP($A979,'containers '!$A:$AA,12,FALSE)</f>
        <v>Ondergronds</v>
      </c>
      <c r="N979" s="9">
        <f>VLOOKUP($A979,'containers '!$A:$AA,14,FALSE)</f>
        <v>80</v>
      </c>
      <c r="O979" s="9">
        <f>VLOOKUP($A979,'containers '!$A:$AA,15,FALSE)</f>
        <v>100</v>
      </c>
      <c r="P979" s="9" t="str">
        <f>VLOOKUP($A979,'containers '!$A:$AA,16,FALSE)</f>
        <v>SULSOL2014</v>
      </c>
    </row>
    <row r="980" spans="1:16" x14ac:dyDescent="0.25">
      <c r="A980" s="9" t="s">
        <v>2114</v>
      </c>
      <c r="B980" s="9" t="str">
        <f>VLOOKUP(A980,'dump '!A:C,1,FALSE)</f>
        <v>RO400</v>
      </c>
      <c r="C980" s="9" t="str">
        <f>VLOOKUP(A980,'dump '!A:AF,2,FALSE)</f>
        <v>1231PE101</v>
      </c>
      <c r="D980" s="9">
        <f>VLOOKUP($A980,'dump '!$A:$AF,17,FALSE)</f>
        <v>52.207708843101003</v>
      </c>
      <c r="E980" s="9">
        <f>VLOOKUP($A980,'dump '!$A:$AF,18,FALSE)</f>
        <v>5.0859911553609098</v>
      </c>
      <c r="F980" s="9" t="str">
        <f>VLOOKUP(A980,'dump '!$A:$AF,11,FALSE)</f>
        <v>Oppad</v>
      </c>
      <c r="G980" s="9" t="str">
        <f>VLOOKUP($A980,'dump '!$A:$AF,12,FALSE)</f>
        <v>1</v>
      </c>
      <c r="H980" s="9" t="str">
        <f>VLOOKUP($A980,'dump '!$A:$AF,13,FALSE)</f>
        <v>1231PE</v>
      </c>
      <c r="I980" s="11" t="str">
        <f>VLOOKUP($A980,'dump '!$A:$AF,14,FALSE)</f>
        <v>Loosdrecht</v>
      </c>
      <c r="J980" s="9">
        <f>VLOOKUP($A980,'dump '!$A:$AF,15,FALSE)</f>
        <v>5</v>
      </c>
      <c r="K980" s="9" t="str">
        <f>VLOOKUP($A980,'dump '!$A:$AF,3,FALSE)</f>
        <v>REST</v>
      </c>
      <c r="L980" s="9" t="str">
        <f>VLOOKUP($A980,'dump '!$A:$AF,31,FALSE)</f>
        <v>3-haak</v>
      </c>
      <c r="M980" s="9" t="str">
        <f>VLOOKUP($A980,'containers '!$A:$AA,12,FALSE)</f>
        <v>Ondergronds</v>
      </c>
      <c r="N980" s="9">
        <f>VLOOKUP($A980,'containers '!$A:$AA,14,FALSE)</f>
        <v>80</v>
      </c>
      <c r="O980" s="9">
        <f>VLOOKUP($A980,'containers '!$A:$AA,15,FALSE)</f>
        <v>100</v>
      </c>
      <c r="P980" s="9" t="str">
        <f>VLOOKUP($A980,'containers '!$A:$AA,16,FALSE)</f>
        <v>SULSOL2014</v>
      </c>
    </row>
    <row r="981" spans="1:16" x14ac:dyDescent="0.25">
      <c r="A981" s="9" t="s">
        <v>2121</v>
      </c>
      <c r="B981" s="9" t="str">
        <f>VLOOKUP(A981,'dump '!A:C,1,FALSE)</f>
        <v>RO402</v>
      </c>
      <c r="C981" s="9" t="str">
        <f>VLOOKUP(A981,'dump '!A:AF,2,FALSE)</f>
        <v>1241HC5201</v>
      </c>
      <c r="D981" s="9">
        <f>VLOOKUP($A981,'dump '!$A:$AF,17,FALSE)</f>
        <v>52.236298383262202</v>
      </c>
      <c r="E981" s="9">
        <f>VLOOKUP($A981,'dump '!$A:$AF,18,FALSE)</f>
        <v>5.1177125517326596</v>
      </c>
      <c r="F981" s="9" t="str">
        <f>VLOOKUP(A981,'dump '!$A:$AF,11,FALSE)</f>
        <v>Zuidsingel</v>
      </c>
      <c r="G981" s="9" t="str">
        <f>VLOOKUP($A981,'dump '!$A:$AF,12,FALSE)</f>
        <v>52 1</v>
      </c>
      <c r="H981" s="9" t="str">
        <f>VLOOKUP($A981,'dump '!$A:$AF,13,FALSE)</f>
        <v>1241HC</v>
      </c>
      <c r="I981" s="11" t="str">
        <f>VLOOKUP($A981,'dump '!$A:$AF,14,FALSE)</f>
        <v>Kortenhoef</v>
      </c>
      <c r="J981" s="9">
        <f>VLOOKUP($A981,'dump '!$A:$AF,15,FALSE)</f>
        <v>5</v>
      </c>
      <c r="K981" s="9" t="str">
        <f>VLOOKUP($A981,'dump '!$A:$AF,3,FALSE)</f>
        <v>REST</v>
      </c>
      <c r="L981" s="9" t="str">
        <f>VLOOKUP($A981,'dump '!$A:$AF,31,FALSE)</f>
        <v>3-haak</v>
      </c>
      <c r="M981" s="9" t="str">
        <f>VLOOKUP($A981,'containers '!$A:$AA,12,FALSE)</f>
        <v>Ondergronds</v>
      </c>
      <c r="N981" s="9">
        <f>VLOOKUP($A981,'containers '!$A:$AA,14,FALSE)</f>
        <v>80</v>
      </c>
      <c r="O981" s="9">
        <f>VLOOKUP($A981,'containers '!$A:$AA,15,FALSE)</f>
        <v>100</v>
      </c>
      <c r="P981" s="9" t="str">
        <f>VLOOKUP($A981,'containers '!$A:$AA,16,FALSE)</f>
        <v>BAMRUB2014</v>
      </c>
    </row>
    <row r="982" spans="1:16" x14ac:dyDescent="0.25">
      <c r="A982" s="9" t="s">
        <v>2436</v>
      </c>
      <c r="B982" s="9" t="str">
        <f>VLOOKUP(A982,'dump '!A:C,1,FALSE)</f>
        <v>RO403</v>
      </c>
      <c r="C982" s="9" t="str">
        <f>VLOOKUP(A982,'dump '!A:AF,2,FALSE)</f>
        <v>1241XZ701</v>
      </c>
      <c r="D982" s="9">
        <f>VLOOKUP($A982,'dump '!$A:$AF,17,FALSE)</f>
        <v>52.2396879</v>
      </c>
      <c r="E982" s="9">
        <f>VLOOKUP($A982,'dump '!$A:$AF,18,FALSE)</f>
        <v>5.1139599999999996</v>
      </c>
      <c r="F982" s="9" t="str">
        <f>VLOOKUP(A982,'dump '!$A:$AF,11,FALSE)</f>
        <v>Curtevenneweg</v>
      </c>
      <c r="G982" s="9" t="str">
        <f>VLOOKUP($A982,'dump '!$A:$AF,12,FALSE)</f>
        <v>7</v>
      </c>
      <c r="H982" s="9" t="str">
        <f>VLOOKUP($A982,'dump '!$A:$AF,13,FALSE)</f>
        <v>1241XZ</v>
      </c>
      <c r="I982" s="11" t="str">
        <f>VLOOKUP($A982,'dump '!$A:$AF,14,FALSE)</f>
        <v>Kortenhoef</v>
      </c>
      <c r="J982" s="9">
        <f>VLOOKUP($A982,'dump '!$A:$AF,15,FALSE)</f>
        <v>5</v>
      </c>
      <c r="K982" s="9" t="str">
        <f>VLOOKUP($A982,'dump '!$A:$AF,3,FALSE)</f>
        <v>REST</v>
      </c>
      <c r="L982" s="9" t="str">
        <f>VLOOKUP($A982,'dump '!$A:$AF,31,FALSE)</f>
        <v>3-haak</v>
      </c>
      <c r="M982" s="9" t="str">
        <f>VLOOKUP($A982,'containers '!$A:$AA,12,FALSE)</f>
        <v>Ondergronds</v>
      </c>
      <c r="N982" s="9">
        <f>VLOOKUP($A982,'containers '!$A:$AA,14,FALSE)</f>
        <v>80</v>
      </c>
      <c r="O982" s="9">
        <f>VLOOKUP($A982,'containers '!$A:$AA,15,FALSE)</f>
        <v>100</v>
      </c>
      <c r="P982" s="9" t="str">
        <f>VLOOKUP($A982,'containers '!$A:$AA,16,FALSE)</f>
        <v>BAMRUB2014</v>
      </c>
    </row>
    <row r="983" spans="1:16" x14ac:dyDescent="0.25">
      <c r="A983" s="9" t="s">
        <v>2412</v>
      </c>
      <c r="B983" s="9" t="str">
        <f>VLOOKUP(A983,'dump '!A:C,1,FALSE)</f>
        <v>RO404</v>
      </c>
      <c r="C983" s="9" t="str">
        <f>VLOOKUP(A983,'dump '!A:AF,2,FALSE)</f>
        <v>1218GW4701</v>
      </c>
      <c r="D983" s="9">
        <f>VLOOKUP($A983,'dump '!$A:$AF,17,FALSE)</f>
        <v>52.270543822135998</v>
      </c>
      <c r="E983" s="9">
        <f>VLOOKUP($A983,'dump '!$A:$AF,18,FALSE)</f>
        <v>5.1367443334359102</v>
      </c>
      <c r="F983" s="9" t="str">
        <f>VLOOKUP(A983,'dump '!$A:$AF,11,FALSE)</f>
        <v>Zuidermeent</v>
      </c>
      <c r="G983" s="9" t="str">
        <f>VLOOKUP($A983,'dump '!$A:$AF,12,FALSE)</f>
        <v>47</v>
      </c>
      <c r="H983" s="9" t="str">
        <f>VLOOKUP($A983,'dump '!$A:$AF,13,FALSE)</f>
        <v>1218GW</v>
      </c>
      <c r="I983" s="11" t="str">
        <f>VLOOKUP($A983,'dump '!$A:$AF,14,FALSE)</f>
        <v>Hilversum</v>
      </c>
      <c r="J983" s="9">
        <f>VLOOKUP($A983,'dump '!$A:$AF,15,FALSE)</f>
        <v>5</v>
      </c>
      <c r="K983" s="9" t="str">
        <f>VLOOKUP($A983,'dump '!$A:$AF,3,FALSE)</f>
        <v>REST</v>
      </c>
      <c r="L983" s="9" t="str">
        <f>VLOOKUP($A983,'dump '!$A:$AF,31,FALSE)</f>
        <v>3-haak</v>
      </c>
      <c r="M983" s="9" t="str">
        <f>VLOOKUP($A983,'containers '!$A:$AA,12,FALSE)</f>
        <v>Ondergronds</v>
      </c>
      <c r="N983" s="9">
        <f>VLOOKUP($A983,'containers '!$A:$AA,14,FALSE)</f>
        <v>80</v>
      </c>
      <c r="O983" s="9">
        <f>VLOOKUP($A983,'containers '!$A:$AA,15,FALSE)</f>
        <v>100</v>
      </c>
      <c r="P983" s="9" t="str">
        <f>VLOOKUP($A983,'containers '!$A:$AA,16,FALSE)</f>
        <v>HMISOL2017</v>
      </c>
    </row>
    <row r="984" spans="1:16" x14ac:dyDescent="0.25">
      <c r="A984" s="9" t="s">
        <v>2417</v>
      </c>
      <c r="B984" s="9" t="str">
        <f>VLOOKUP(A984,'dump '!A:C,1,FALSE)</f>
        <v>RO405</v>
      </c>
      <c r="C984" s="9" t="str">
        <f>VLOOKUP(A984,'dump '!A:AF,2,FALSE)</f>
        <v>1218GW4702</v>
      </c>
      <c r="D984" s="9">
        <f>VLOOKUP($A984,'dump '!$A:$AF,17,FALSE)</f>
        <v>52.270572152968697</v>
      </c>
      <c r="E984" s="9">
        <f>VLOOKUP($A984,'dump '!$A:$AF,18,FALSE)</f>
        <v>5.1368367858278896</v>
      </c>
      <c r="F984" s="9" t="str">
        <f>VLOOKUP(A984,'dump '!$A:$AF,11,FALSE)</f>
        <v>Zuidermeent</v>
      </c>
      <c r="G984" s="9" t="str">
        <f>VLOOKUP($A984,'dump '!$A:$AF,12,FALSE)</f>
        <v>47</v>
      </c>
      <c r="H984" s="9" t="str">
        <f>VLOOKUP($A984,'dump '!$A:$AF,13,FALSE)</f>
        <v>1218GW</v>
      </c>
      <c r="I984" s="11" t="str">
        <f>VLOOKUP($A984,'dump '!$A:$AF,14,FALSE)</f>
        <v>Hilversum</v>
      </c>
      <c r="J984" s="9">
        <f>VLOOKUP($A984,'dump '!$A:$AF,15,FALSE)</f>
        <v>5</v>
      </c>
      <c r="K984" s="9" t="str">
        <f>VLOOKUP($A984,'dump '!$A:$AF,3,FALSE)</f>
        <v>REST</v>
      </c>
      <c r="L984" s="9" t="str">
        <f>VLOOKUP($A984,'dump '!$A:$AF,31,FALSE)</f>
        <v>3-haak</v>
      </c>
      <c r="M984" s="9" t="str">
        <f>VLOOKUP($A984,'containers '!$A:$AA,12,FALSE)</f>
        <v>Ondergronds</v>
      </c>
      <c r="N984" s="9">
        <f>VLOOKUP($A984,'containers '!$A:$AA,14,FALSE)</f>
        <v>80</v>
      </c>
      <c r="O984" s="9">
        <f>VLOOKUP($A984,'containers '!$A:$AA,15,FALSE)</f>
        <v>100</v>
      </c>
      <c r="P984" s="9" t="str">
        <f>VLOOKUP($A984,'containers '!$A:$AA,16,FALSE)</f>
        <v>HMISOL2017</v>
      </c>
    </row>
    <row r="985" spans="1:16" x14ac:dyDescent="0.25">
      <c r="A985" s="9" t="s">
        <v>2573</v>
      </c>
      <c r="B985" s="9" t="str">
        <f>VLOOKUP(A985,'dump '!A:C,1,FALSE)</f>
        <v>RO410</v>
      </c>
      <c r="C985" s="9" t="str">
        <f>VLOOKUP(A985,'dump '!A:AF,2,FALSE)</f>
        <v>1261ZW601</v>
      </c>
      <c r="D985" s="9">
        <f>VLOOKUP($A985,'dump '!$A:$AF,17,FALSE)</f>
        <v>52.290805648129698</v>
      </c>
      <c r="E985" s="9">
        <f>VLOOKUP($A985,'dump '!$A:$AF,18,FALSE)</f>
        <v>5.2711819298614504</v>
      </c>
      <c r="F985" s="9" t="str">
        <f>VLOOKUP(A985,'dump '!$A:$AF,11,FALSE)</f>
        <v>Stroomzijde</v>
      </c>
      <c r="G985" s="9" t="str">
        <f>VLOOKUP($A985,'dump '!$A:$AF,12,FALSE)</f>
        <v>6B</v>
      </c>
      <c r="H985" s="9" t="str">
        <f>VLOOKUP($A985,'dump '!$A:$AF,13,FALSE)</f>
        <v>1261ZW</v>
      </c>
      <c r="I985" s="11" t="str">
        <f>VLOOKUP($A985,'dump '!$A:$AF,14,FALSE)</f>
        <v>Blaricum</v>
      </c>
      <c r="J985" s="9">
        <f>VLOOKUP($A985,'dump '!$A:$AF,15,FALSE)</f>
        <v>5</v>
      </c>
      <c r="K985" s="9" t="str">
        <f>VLOOKUP($A985,'dump '!$A:$AF,3,FALSE)</f>
        <v>REST</v>
      </c>
      <c r="L985" s="9" t="str">
        <f>VLOOKUP($A985,'dump '!$A:$AF,31,FALSE)</f>
        <v>3-haak</v>
      </c>
      <c r="M985" s="9" t="str">
        <f>VLOOKUP($A985,'containers '!$A:$AA,12,FALSE)</f>
        <v>Ondergronds</v>
      </c>
      <c r="N985" s="9">
        <f>VLOOKUP($A985,'containers '!$A:$AA,14,FALSE)</f>
        <v>80</v>
      </c>
      <c r="O985" s="9">
        <f>VLOOKUP($A985,'containers '!$A:$AA,15,FALSE)</f>
        <v>100</v>
      </c>
      <c r="P985" s="9" t="str">
        <f>VLOOKUP($A985,'containers '!$A:$AA,16,FALSE)</f>
        <v>HMISOL2011</v>
      </c>
    </row>
    <row r="986" spans="1:16" x14ac:dyDescent="0.25">
      <c r="A986" s="9" t="s">
        <v>1981</v>
      </c>
      <c r="B986" s="9" t="str">
        <f>VLOOKUP(A986,'dump '!A:C,1,FALSE)</f>
        <v>RO428</v>
      </c>
      <c r="C986" s="9" t="str">
        <f>VLOOKUP(A986,'dump '!A:AF,2,FALSE)</f>
        <v>1211NW101</v>
      </c>
      <c r="D986" s="9">
        <f>VLOOKUP($A986,'dump '!$A:$AF,17,FALSE)</f>
        <v>52.220793</v>
      </c>
      <c r="E986" s="9">
        <f>VLOOKUP($A986,'dump '!$A:$AF,18,FALSE)</f>
        <v>5.1809399999999997</v>
      </c>
      <c r="F986" s="9" t="str">
        <f>VLOOKUP(A986,'dump '!$A:$AF,11,FALSE)</f>
        <v>Binnendoor</v>
      </c>
      <c r="G986" s="9" t="str">
        <f>VLOOKUP($A986,'dump '!$A:$AF,12,FALSE)</f>
        <v>1</v>
      </c>
      <c r="H986" s="9" t="str">
        <f>VLOOKUP($A986,'dump '!$A:$AF,13,FALSE)</f>
        <v>1211NW</v>
      </c>
      <c r="I986" s="11" t="str">
        <f>VLOOKUP($A986,'dump '!$A:$AF,14,FALSE)</f>
        <v>Hilversum</v>
      </c>
      <c r="J986" s="9">
        <f>VLOOKUP($A986,'dump '!$A:$AF,15,FALSE)</f>
        <v>5</v>
      </c>
      <c r="K986" s="9" t="str">
        <f>VLOOKUP($A986,'dump '!$A:$AF,3,FALSE)</f>
        <v>REST</v>
      </c>
      <c r="L986" s="9" t="str">
        <f>VLOOKUP($A986,'dump '!$A:$AF,31,FALSE)</f>
        <v>3-haak</v>
      </c>
      <c r="M986" s="9" t="str">
        <f>VLOOKUP($A986,'containers '!$A:$AA,12,FALSE)</f>
        <v>Ondergronds</v>
      </c>
      <c r="N986" s="9">
        <f>VLOOKUP($A986,'containers '!$A:$AA,14,FALSE)</f>
        <v>80</v>
      </c>
      <c r="O986" s="9">
        <f>VLOOKUP($A986,'containers '!$A:$AA,15,FALSE)</f>
        <v>100</v>
      </c>
      <c r="P986" s="9" t="str">
        <f>VLOOKUP($A986,'containers '!$A:$AA,16,FALSE)</f>
        <v>HMISOL2017</v>
      </c>
    </row>
    <row r="987" spans="1:16" x14ac:dyDescent="0.25">
      <c r="A987" s="9" t="s">
        <v>3123</v>
      </c>
      <c r="B987" s="9" t="str">
        <f>VLOOKUP(A987,'dump '!A:C,1,FALSE)</f>
        <v>RO429</v>
      </c>
      <c r="C987" s="9" t="str">
        <f>VLOOKUP(A987,'dump '!A:AF,2,FALSE)</f>
        <v>1221CX1204</v>
      </c>
      <c r="D987" s="9">
        <f>VLOOKUP($A987,'dump '!$A:$AF,17,FALSE)</f>
        <v>52.227738000000002</v>
      </c>
      <c r="E987" s="9">
        <f>VLOOKUP($A987,'dump '!$A:$AF,18,FALSE)</f>
        <v>5.1840149999999996</v>
      </c>
      <c r="F987" s="9" t="str">
        <f>VLOOKUP(A987,'dump '!$A:$AF,11,FALSE)</f>
        <v>Eemnesserweg</v>
      </c>
      <c r="G987" s="9" t="str">
        <f>VLOOKUP($A987,'dump '!$A:$AF,12,FALSE)</f>
        <v>12A</v>
      </c>
      <c r="H987" s="9" t="str">
        <f>VLOOKUP($A987,'dump '!$A:$AF,13,FALSE)</f>
        <v>1221CX</v>
      </c>
      <c r="I987" s="11" t="str">
        <f>VLOOKUP($A987,'dump '!$A:$AF,14,FALSE)</f>
        <v>Hilversum</v>
      </c>
      <c r="J987" s="9">
        <f>VLOOKUP($A987,'dump '!$A:$AF,15,FALSE)</f>
        <v>5</v>
      </c>
      <c r="K987" s="9" t="str">
        <f>VLOOKUP($A987,'dump '!$A:$AF,3,FALSE)</f>
        <v>REST</v>
      </c>
      <c r="L987" s="9" t="str">
        <f>VLOOKUP($A987,'dump '!$A:$AF,31,FALSE)</f>
        <v>3-haak</v>
      </c>
      <c r="M987" s="9" t="str">
        <f>VLOOKUP($A987,'containers '!$A:$AA,12,FALSE)</f>
        <v>Ondergronds</v>
      </c>
      <c r="N987" s="9">
        <f>VLOOKUP($A987,'containers '!$A:$AA,14,FALSE)</f>
        <v>80</v>
      </c>
      <c r="O987" s="9">
        <f>VLOOKUP($A987,'containers '!$A:$AA,15,FALSE)</f>
        <v>100</v>
      </c>
      <c r="P987" s="9" t="str">
        <f>VLOOKUP($A987,'containers '!$A:$AA,16,FALSE)</f>
        <v>HMISOL2017</v>
      </c>
    </row>
    <row r="988" spans="1:16" x14ac:dyDescent="0.25">
      <c r="A988" s="9" t="s">
        <v>2562</v>
      </c>
      <c r="B988" s="9" t="str">
        <f>VLOOKUP(A988,'dump '!A:C,1,FALSE)</f>
        <v>RO430</v>
      </c>
      <c r="C988" s="9" t="str">
        <f>VLOOKUP(A988,'dump '!A:AF,2,FALSE)</f>
        <v>1221KV701</v>
      </c>
      <c r="D988" s="9">
        <f>VLOOKUP($A988,'dump '!$A:$AF,17,FALSE)</f>
        <v>52.224113275345601</v>
      </c>
      <c r="E988" s="9">
        <f>VLOOKUP($A988,'dump '!$A:$AF,18,FALSE)</f>
        <v>5.1921924669343902</v>
      </c>
      <c r="F988" s="9" t="str">
        <f>VLOOKUP(A988,'dump '!$A:$AF,11,FALSE)</f>
        <v>Zwaluwplein</v>
      </c>
      <c r="G988" s="9" t="str">
        <f>VLOOKUP($A988,'dump '!$A:$AF,12,FALSE)</f>
        <v>7</v>
      </c>
      <c r="H988" s="9" t="str">
        <f>VLOOKUP($A988,'dump '!$A:$AF,13,FALSE)</f>
        <v>1221KV</v>
      </c>
      <c r="I988" s="11" t="str">
        <f>VLOOKUP($A988,'dump '!$A:$AF,14,FALSE)</f>
        <v>Hilversum</v>
      </c>
      <c r="J988" s="9">
        <f>VLOOKUP($A988,'dump '!$A:$AF,15,FALSE)</f>
        <v>5</v>
      </c>
      <c r="K988" s="9" t="str">
        <f>VLOOKUP($A988,'dump '!$A:$AF,3,FALSE)</f>
        <v>REST</v>
      </c>
      <c r="L988" s="9" t="str">
        <f>VLOOKUP($A988,'dump '!$A:$AF,31,FALSE)</f>
        <v>3-haak</v>
      </c>
      <c r="M988" s="9" t="str">
        <f>VLOOKUP($A988,'containers '!$A:$AA,12,FALSE)</f>
        <v>Ondergronds</v>
      </c>
      <c r="N988" s="9">
        <f>VLOOKUP($A988,'containers '!$A:$AA,14,FALSE)</f>
        <v>80</v>
      </c>
      <c r="O988" s="9">
        <f>VLOOKUP($A988,'containers '!$A:$AA,15,FALSE)</f>
        <v>100</v>
      </c>
      <c r="P988" s="9" t="str">
        <f>VLOOKUP($A988,'containers '!$A:$AA,16,FALSE)</f>
        <v>HMISOL2017</v>
      </c>
    </row>
    <row r="989" spans="1:16" x14ac:dyDescent="0.25">
      <c r="A989" s="9" t="s">
        <v>2156</v>
      </c>
      <c r="B989" s="9" t="str">
        <f>VLOOKUP(A989,'dump '!A:C,1,FALSE)</f>
        <v>RO431</v>
      </c>
      <c r="C989" s="9" t="str">
        <f>VLOOKUP(A989,'dump '!A:AF,2,FALSE)</f>
        <v>1382ML1701</v>
      </c>
      <c r="D989" s="9">
        <f>VLOOKUP($A989,'dump '!$A:$AF,17,FALSE)</f>
        <v>52.314815064940902</v>
      </c>
      <c r="E989" s="9">
        <f>VLOOKUP($A989,'dump '!$A:$AF,18,FALSE)</f>
        <v>5.0463121477561499</v>
      </c>
      <c r="F989" s="9" t="str">
        <f>VLOOKUP(A989,'dump '!$A:$AF,11,FALSE)</f>
        <v>Aartje de Voseiland</v>
      </c>
      <c r="G989" s="9" t="str">
        <f>VLOOKUP($A989,'dump '!$A:$AF,12,FALSE)</f>
        <v>17</v>
      </c>
      <c r="H989" s="9" t="str">
        <f>VLOOKUP($A989,'dump '!$A:$AF,13,FALSE)</f>
        <v>1382ML</v>
      </c>
      <c r="I989" s="11" t="str">
        <f>VLOOKUP($A989,'dump '!$A:$AF,14,FALSE)</f>
        <v>Weesp</v>
      </c>
      <c r="J989" s="9">
        <f>VLOOKUP($A989,'dump '!$A:$AF,15,FALSE)</f>
        <v>5</v>
      </c>
      <c r="K989" s="9" t="str">
        <f>VLOOKUP($A989,'dump '!$A:$AF,3,FALSE)</f>
        <v>REST</v>
      </c>
      <c r="L989" s="9" t="str">
        <f>VLOOKUP($A989,'dump '!$A:$AF,31,FALSE)</f>
        <v>3-haak</v>
      </c>
      <c r="M989" s="9" t="str">
        <f>VLOOKUP($A989,'containers '!$A:$AA,12,FALSE)</f>
        <v>Ondergronds</v>
      </c>
      <c r="N989" s="9">
        <f>VLOOKUP($A989,'containers '!$A:$AA,14,FALSE)</f>
        <v>80</v>
      </c>
      <c r="O989" s="9">
        <f>VLOOKUP($A989,'containers '!$A:$AA,15,FALSE)</f>
        <v>100</v>
      </c>
      <c r="P989" s="9" t="str">
        <f>VLOOKUP($A989,'containers '!$A:$AA,16,FALSE)</f>
        <v>HMISOL2015</v>
      </c>
    </row>
    <row r="990" spans="1:16" x14ac:dyDescent="0.25">
      <c r="A990" s="9" t="s">
        <v>2234</v>
      </c>
      <c r="B990" s="9" t="str">
        <f>VLOOKUP(A990,'dump '!A:C,1,FALSE)</f>
        <v>RO432</v>
      </c>
      <c r="C990" s="9" t="str">
        <f>VLOOKUP(A990,'dump '!A:AF,2,FALSE)</f>
        <v>1382ML1702</v>
      </c>
      <c r="D990" s="9">
        <f>VLOOKUP($A990,'dump '!$A:$AF,17,FALSE)</f>
        <v>52.314815064940902</v>
      </c>
      <c r="E990" s="9">
        <f>VLOOKUP($A990,'dump '!$A:$AF,18,FALSE)</f>
        <v>5.0463121477561499</v>
      </c>
      <c r="F990" s="9" t="str">
        <f>VLOOKUP(A990,'dump '!$A:$AF,11,FALSE)</f>
        <v>Aartje de Voseiland</v>
      </c>
      <c r="G990" s="9" t="str">
        <f>VLOOKUP($A990,'dump '!$A:$AF,12,FALSE)</f>
        <v>17</v>
      </c>
      <c r="H990" s="9" t="str">
        <f>VLOOKUP($A990,'dump '!$A:$AF,13,FALSE)</f>
        <v>1382ML</v>
      </c>
      <c r="I990" s="11" t="str">
        <f>VLOOKUP($A990,'dump '!$A:$AF,14,FALSE)</f>
        <v>Weesp</v>
      </c>
      <c r="J990" s="9">
        <f>VLOOKUP($A990,'dump '!$A:$AF,15,FALSE)</f>
        <v>5</v>
      </c>
      <c r="K990" s="9" t="str">
        <f>VLOOKUP($A990,'dump '!$A:$AF,3,FALSE)</f>
        <v>REST</v>
      </c>
      <c r="L990" s="9" t="str">
        <f>VLOOKUP($A990,'dump '!$A:$AF,31,FALSE)</f>
        <v>3-haak</v>
      </c>
      <c r="M990" s="9" t="str">
        <f>VLOOKUP($A990,'containers '!$A:$AA,12,FALSE)</f>
        <v>Ondergronds</v>
      </c>
      <c r="N990" s="9">
        <f>VLOOKUP($A990,'containers '!$A:$AA,14,FALSE)</f>
        <v>80</v>
      </c>
      <c r="O990" s="9">
        <f>VLOOKUP($A990,'containers '!$A:$AA,15,FALSE)</f>
        <v>100</v>
      </c>
      <c r="P990" s="9" t="str">
        <f>VLOOKUP($A990,'containers '!$A:$AA,16,FALSE)</f>
        <v>HMISOL2015</v>
      </c>
    </row>
    <row r="991" spans="1:16" x14ac:dyDescent="0.25">
      <c r="A991" s="9" t="s">
        <v>3367</v>
      </c>
      <c r="B991" s="9" t="str">
        <f>VLOOKUP(A991,'dump '!A:C,1,FALSE)</f>
        <v>RO434</v>
      </c>
      <c r="C991" s="9" t="str">
        <f>VLOOKUP(A991,'dump '!A:AF,2,FALSE)</f>
        <v>1402BS7702</v>
      </c>
      <c r="D991" s="9">
        <f>VLOOKUP($A991,'dump '!$A:$AF,17,FALSE)</f>
        <v>52.267569000000002</v>
      </c>
      <c r="E991" s="9">
        <f>VLOOKUP($A991,'dump '!$A:$AF,18,FALSE)</f>
        <v>5.1712689999999997</v>
      </c>
      <c r="F991" s="9" t="str">
        <f>VLOOKUP(A991,'dump '!$A:$AF,11,FALSE)</f>
        <v>Dr. Schaepmanlaan</v>
      </c>
      <c r="G991" s="9" t="str">
        <f>VLOOKUP($A991,'dump '!$A:$AF,12,FALSE)</f>
        <v>77</v>
      </c>
      <c r="H991" s="9" t="str">
        <f>VLOOKUP($A991,'dump '!$A:$AF,13,FALSE)</f>
        <v>1402BS</v>
      </c>
      <c r="I991" s="11" t="str">
        <f>VLOOKUP($A991,'dump '!$A:$AF,14,FALSE)</f>
        <v>Bussum</v>
      </c>
      <c r="J991" s="9">
        <f>VLOOKUP($A991,'dump '!$A:$AF,15,FALSE)</f>
        <v>5</v>
      </c>
      <c r="K991" s="9" t="str">
        <f>VLOOKUP($A991,'dump '!$A:$AF,3,FALSE)</f>
        <v>REST</v>
      </c>
      <c r="L991" s="9" t="str">
        <f>VLOOKUP($A991,'dump '!$A:$AF,31,FALSE)</f>
        <v>3-haak</v>
      </c>
      <c r="M991" s="9" t="str">
        <f>VLOOKUP($A991,'containers '!$A:$AA,12,FALSE)</f>
        <v>Ondergronds</v>
      </c>
      <c r="N991" s="9">
        <f>VLOOKUP($A991,'containers '!$A:$AA,14,FALSE)</f>
        <v>80</v>
      </c>
      <c r="O991" s="9">
        <f>VLOOKUP($A991,'containers '!$A:$AA,15,FALSE)</f>
        <v>100</v>
      </c>
      <c r="P991" s="9" t="str">
        <f>VLOOKUP($A991,'containers '!$A:$AA,16,FALSE)</f>
        <v>BAMRUB2016</v>
      </c>
    </row>
    <row r="992" spans="1:16" x14ac:dyDescent="0.25">
      <c r="A992" s="9" t="s">
        <v>2045</v>
      </c>
      <c r="B992" s="9" t="str">
        <f>VLOOKUP(A992,'dump '!A:C,1,FALSE)</f>
        <v>RO439</v>
      </c>
      <c r="C992" s="9" t="str">
        <f>VLOOKUP(A992,'dump '!A:AF,2,FALSE)</f>
        <v>1215JR13701</v>
      </c>
      <c r="D992" s="9">
        <f>VLOOKUP($A992,'dump '!$A:$AF,17,FALSE)</f>
        <v>52.215716620024502</v>
      </c>
      <c r="E992" s="9">
        <f>VLOOKUP($A992,'dump '!$A:$AF,18,FALSE)</f>
        <v>5.15319633298102</v>
      </c>
      <c r="F992" s="9" t="str">
        <f>VLOOKUP(A992,'dump '!$A:$AF,11,FALSE)</f>
        <v>Loosdrechtseweg</v>
      </c>
      <c r="G992" s="9" t="str">
        <f>VLOOKUP($A992,'dump '!$A:$AF,12,FALSE)</f>
        <v>137</v>
      </c>
      <c r="H992" s="9" t="str">
        <f>VLOOKUP($A992,'dump '!$A:$AF,13,FALSE)</f>
        <v>1215JR</v>
      </c>
      <c r="I992" s="11" t="str">
        <f>VLOOKUP($A992,'dump '!$A:$AF,14,FALSE)</f>
        <v>Hilversum</v>
      </c>
      <c r="J992" s="9">
        <f>VLOOKUP($A992,'dump '!$A:$AF,15,FALSE)</f>
        <v>5</v>
      </c>
      <c r="K992" s="9" t="str">
        <f>VLOOKUP($A992,'dump '!$A:$AF,3,FALSE)</f>
        <v>REST</v>
      </c>
      <c r="L992" s="9" t="str">
        <f>VLOOKUP($A992,'dump '!$A:$AF,31,FALSE)</f>
        <v>3-haak</v>
      </c>
      <c r="M992" s="9" t="str">
        <f>VLOOKUP($A992,'containers '!$A:$AA,12,FALSE)</f>
        <v>Ondergronds</v>
      </c>
      <c r="N992" s="9">
        <f>VLOOKUP($A992,'containers '!$A:$AA,14,FALSE)</f>
        <v>80</v>
      </c>
      <c r="O992" s="9">
        <f>VLOOKUP($A992,'containers '!$A:$AA,15,FALSE)</f>
        <v>100</v>
      </c>
      <c r="P992" s="9" t="str">
        <f>VLOOKUP($A992,'containers '!$A:$AA,16,FALSE)</f>
        <v>BAMRUB2014</v>
      </c>
    </row>
    <row r="993" spans="1:16" x14ac:dyDescent="0.25">
      <c r="A993" s="9" t="s">
        <v>1993</v>
      </c>
      <c r="B993" s="9" t="str">
        <f>VLOOKUP(A993,'dump '!A:C,1,FALSE)</f>
        <v>RO441</v>
      </c>
      <c r="C993" s="9" t="str">
        <f>VLOOKUP(A993,'dump '!A:AF,2,FALSE)</f>
        <v>1211GJ4103</v>
      </c>
      <c r="D993" s="9">
        <f>VLOOKUP($A993,'dump '!$A:$AF,17,FALSE)</f>
        <v>52.224641921978701</v>
      </c>
      <c r="E993" s="9">
        <f>VLOOKUP($A993,'dump '!$A:$AF,18,FALSE)</f>
        <v>5.18176177517062</v>
      </c>
      <c r="F993" s="9" t="str">
        <f>VLOOKUP(A993,'dump '!$A:$AF,11,FALSE)</f>
        <v>Prins Bernhardstraat</v>
      </c>
      <c r="G993" s="9" t="str">
        <f>VLOOKUP($A993,'dump '!$A:$AF,12,FALSE)</f>
        <v>41</v>
      </c>
      <c r="H993" s="9" t="str">
        <f>VLOOKUP($A993,'dump '!$A:$AF,13,FALSE)</f>
        <v>1211GJ</v>
      </c>
      <c r="I993" s="11" t="str">
        <f>VLOOKUP($A993,'dump '!$A:$AF,14,FALSE)</f>
        <v>Hilversum</v>
      </c>
      <c r="J993" s="9">
        <f>VLOOKUP($A993,'dump '!$A:$AF,15,FALSE)</f>
        <v>5</v>
      </c>
      <c r="K993" s="9" t="str">
        <f>VLOOKUP($A993,'dump '!$A:$AF,3,FALSE)</f>
        <v>REST</v>
      </c>
      <c r="L993" s="9" t="str">
        <f>VLOOKUP($A993,'dump '!$A:$AF,31,FALSE)</f>
        <v>3-haak</v>
      </c>
      <c r="M993" s="9" t="str">
        <f>VLOOKUP($A993,'containers '!$A:$AA,12,FALSE)</f>
        <v>Ondergronds</v>
      </c>
      <c r="N993" s="9">
        <f>VLOOKUP($A993,'containers '!$A:$AA,14,FALSE)</f>
        <v>80</v>
      </c>
      <c r="O993" s="9">
        <f>VLOOKUP($A993,'containers '!$A:$AA,15,FALSE)</f>
        <v>100</v>
      </c>
      <c r="P993" s="9" t="str">
        <f>VLOOKUP($A993,'containers '!$A:$AA,16,FALSE)</f>
        <v>WTLBOV2011</v>
      </c>
    </row>
    <row r="994" spans="1:16" x14ac:dyDescent="0.25">
      <c r="A994" s="9" t="s">
        <v>1986</v>
      </c>
      <c r="B994" s="9" t="str">
        <f>VLOOKUP(A994,'dump '!A:C,1,FALSE)</f>
        <v>RO442</v>
      </c>
      <c r="C994" s="9" t="str">
        <f>VLOOKUP(A994,'dump '!A:AF,2,FALSE)</f>
        <v>1211GJ4104</v>
      </c>
      <c r="D994" s="9">
        <f>VLOOKUP($A994,'dump '!$A:$AF,17,FALSE)</f>
        <v>52.224591085735902</v>
      </c>
      <c r="E994" s="9">
        <f>VLOOKUP($A994,'dump '!$A:$AF,18,FALSE)</f>
        <v>5.1820134837228604</v>
      </c>
      <c r="F994" s="9" t="str">
        <f>VLOOKUP(A994,'dump '!$A:$AF,11,FALSE)</f>
        <v>Prins Bernhardstraat</v>
      </c>
      <c r="G994" s="9" t="str">
        <f>VLOOKUP($A994,'dump '!$A:$AF,12,FALSE)</f>
        <v>41</v>
      </c>
      <c r="H994" s="9" t="str">
        <f>VLOOKUP($A994,'dump '!$A:$AF,13,FALSE)</f>
        <v>1211GJ</v>
      </c>
      <c r="I994" s="11" t="str">
        <f>VLOOKUP($A994,'dump '!$A:$AF,14,FALSE)</f>
        <v>Hilversum</v>
      </c>
      <c r="J994" s="9">
        <f>VLOOKUP($A994,'dump '!$A:$AF,15,FALSE)</f>
        <v>5</v>
      </c>
      <c r="K994" s="9" t="str">
        <f>VLOOKUP($A994,'dump '!$A:$AF,3,FALSE)</f>
        <v>REST</v>
      </c>
      <c r="L994" s="9" t="str">
        <f>VLOOKUP($A994,'dump '!$A:$AF,31,FALSE)</f>
        <v>3-haak</v>
      </c>
      <c r="M994" s="9" t="str">
        <f>VLOOKUP($A994,'containers '!$A:$AA,12,FALSE)</f>
        <v>Ondergronds</v>
      </c>
      <c r="N994" s="9">
        <f>VLOOKUP($A994,'containers '!$A:$AA,14,FALSE)</f>
        <v>80</v>
      </c>
      <c r="O994" s="9">
        <f>VLOOKUP($A994,'containers '!$A:$AA,15,FALSE)</f>
        <v>100</v>
      </c>
      <c r="P994" s="9" t="str">
        <f>VLOOKUP($A994,'containers '!$A:$AA,16,FALSE)</f>
        <v>BAMRUB2014</v>
      </c>
    </row>
    <row r="995" spans="1:16" x14ac:dyDescent="0.25">
      <c r="A995" s="9" t="s">
        <v>1972</v>
      </c>
      <c r="B995" s="9" t="str">
        <f>VLOOKUP(A995,'dump '!A:C,1,FALSE)</f>
        <v>RO443</v>
      </c>
      <c r="C995" s="9" t="str">
        <f>VLOOKUP(A995,'dump '!A:AF,2,FALSE)</f>
        <v>1211GJ4105</v>
      </c>
      <c r="D995" s="9">
        <f>VLOOKUP($A995,'dump '!$A:$AF,17,FALSE)</f>
        <v>52.2245032433907</v>
      </c>
      <c r="E995" s="9">
        <f>VLOOKUP($A995,'dump '!$A:$AF,18,FALSE)</f>
        <v>5.1817949675071802</v>
      </c>
      <c r="F995" s="9" t="str">
        <f>VLOOKUP(A995,'dump '!$A:$AF,11,FALSE)</f>
        <v>Prins Bernhardstraat</v>
      </c>
      <c r="G995" s="9" t="str">
        <f>VLOOKUP($A995,'dump '!$A:$AF,12,FALSE)</f>
        <v>41</v>
      </c>
      <c r="H995" s="9" t="str">
        <f>VLOOKUP($A995,'dump '!$A:$AF,13,FALSE)</f>
        <v>1211GJ</v>
      </c>
      <c r="I995" s="11" t="str">
        <f>VLOOKUP($A995,'dump '!$A:$AF,14,FALSE)</f>
        <v>Hilversum</v>
      </c>
      <c r="J995" s="9">
        <f>VLOOKUP($A995,'dump '!$A:$AF,15,FALSE)</f>
        <v>5</v>
      </c>
      <c r="K995" s="9" t="str">
        <f>VLOOKUP($A995,'dump '!$A:$AF,3,FALSE)</f>
        <v>REST</v>
      </c>
      <c r="L995" s="9" t="str">
        <f>VLOOKUP($A995,'dump '!$A:$AF,31,FALSE)</f>
        <v>3-haak</v>
      </c>
      <c r="M995" s="9" t="str">
        <f>VLOOKUP($A995,'containers '!$A:$AA,12,FALSE)</f>
        <v>Ondergronds</v>
      </c>
      <c r="N995" s="9">
        <f>VLOOKUP($A995,'containers '!$A:$AA,14,FALSE)</f>
        <v>80</v>
      </c>
      <c r="O995" s="9">
        <f>VLOOKUP($A995,'containers '!$A:$AA,15,FALSE)</f>
        <v>100</v>
      </c>
      <c r="P995" s="9" t="str">
        <f>VLOOKUP($A995,'containers '!$A:$AA,16,FALSE)</f>
        <v>WTLBOV2011</v>
      </c>
    </row>
    <row r="996" spans="1:16" x14ac:dyDescent="0.25">
      <c r="A996" s="9" t="s">
        <v>2040</v>
      </c>
      <c r="B996" s="9" t="str">
        <f>VLOOKUP(A996,'dump '!A:C,1,FALSE)</f>
        <v>RO444</v>
      </c>
      <c r="C996" s="9" t="str">
        <f>VLOOKUP(A996,'dump '!A:AF,2,FALSE)</f>
        <v>1215JS15501</v>
      </c>
      <c r="D996" s="9">
        <f>VLOOKUP($A996,'dump '!$A:$AF,17,FALSE)</f>
        <v>52.214999464389102</v>
      </c>
      <c r="E996" s="9">
        <f>VLOOKUP($A996,'dump '!$A:$AF,18,FALSE)</f>
        <v>5.1526184007573397</v>
      </c>
      <c r="F996" s="9" t="str">
        <f>VLOOKUP(A996,'dump '!$A:$AF,11,FALSE)</f>
        <v>Loosdrechtseweg</v>
      </c>
      <c r="G996" s="9" t="str">
        <f>VLOOKUP($A996,'dump '!$A:$AF,12,FALSE)</f>
        <v>155</v>
      </c>
      <c r="H996" s="9" t="str">
        <f>VLOOKUP($A996,'dump '!$A:$AF,13,FALSE)</f>
        <v>1215JS</v>
      </c>
      <c r="I996" s="11" t="str">
        <f>VLOOKUP($A996,'dump '!$A:$AF,14,FALSE)</f>
        <v>Hilversum</v>
      </c>
      <c r="J996" s="9">
        <f>VLOOKUP($A996,'dump '!$A:$AF,15,FALSE)</f>
        <v>5</v>
      </c>
      <c r="K996" s="9" t="str">
        <f>VLOOKUP($A996,'dump '!$A:$AF,3,FALSE)</f>
        <v>REST</v>
      </c>
      <c r="L996" s="9" t="str">
        <f>VLOOKUP($A996,'dump '!$A:$AF,31,FALSE)</f>
        <v>3-haak</v>
      </c>
      <c r="M996" s="9" t="str">
        <f>VLOOKUP($A996,'containers '!$A:$AA,12,FALSE)</f>
        <v>Ondergronds</v>
      </c>
      <c r="N996" s="9">
        <f>VLOOKUP($A996,'containers '!$A:$AA,14,FALSE)</f>
        <v>80</v>
      </c>
      <c r="O996" s="9">
        <f>VLOOKUP($A996,'containers '!$A:$AA,15,FALSE)</f>
        <v>100</v>
      </c>
      <c r="P996" s="9" t="str">
        <f>VLOOKUP($A996,'containers '!$A:$AA,16,FALSE)</f>
        <v>BAMRUB2014</v>
      </c>
    </row>
    <row r="997" spans="1:16" x14ac:dyDescent="0.25">
      <c r="A997" s="9" t="s">
        <v>2410</v>
      </c>
      <c r="B997" s="9" t="str">
        <f>VLOOKUP(A997,'dump '!A:C,1,FALSE)</f>
        <v>RO445</v>
      </c>
      <c r="C997" s="9" t="str">
        <f>VLOOKUP(A997,'dump '!A:AF,2,FALSE)</f>
        <v>1274LD1401</v>
      </c>
      <c r="D997" s="9">
        <f>VLOOKUP($A997,'dump '!$A:$AF,17,FALSE)</f>
        <v>52.296658144381198</v>
      </c>
      <c r="E997" s="9">
        <f>VLOOKUP($A997,'dump '!$A:$AF,18,FALSE)</f>
        <v>5.2708868868698104</v>
      </c>
      <c r="F997" s="9" t="str">
        <f>VLOOKUP(A997,'dump '!$A:$AF,11,FALSE)</f>
        <v>Schieland</v>
      </c>
      <c r="G997" s="9" t="str">
        <f>VLOOKUP($A997,'dump '!$A:$AF,12,FALSE)</f>
        <v>14</v>
      </c>
      <c r="H997" s="9" t="str">
        <f>VLOOKUP($A997,'dump '!$A:$AF,13,FALSE)</f>
        <v>1274LD</v>
      </c>
      <c r="I997" s="11" t="str">
        <f>VLOOKUP($A997,'dump '!$A:$AF,14,FALSE)</f>
        <v>Huizen</v>
      </c>
      <c r="J997" s="9">
        <f>VLOOKUP($A997,'dump '!$A:$AF,15,FALSE)</f>
        <v>5</v>
      </c>
      <c r="K997" s="9" t="str">
        <f>VLOOKUP($A997,'dump '!$A:$AF,3,FALSE)</f>
        <v>REST</v>
      </c>
      <c r="L997" s="9" t="str">
        <f>VLOOKUP($A997,'dump '!$A:$AF,31,FALSE)</f>
        <v>3-haak</v>
      </c>
      <c r="M997" s="9" t="str">
        <f>VLOOKUP($A997,'containers '!$A:$AA,12,FALSE)</f>
        <v>Ondergronds</v>
      </c>
      <c r="N997" s="9">
        <f>VLOOKUP($A997,'containers '!$A:$AA,14,FALSE)</f>
        <v>80</v>
      </c>
      <c r="O997" s="9">
        <f>VLOOKUP($A997,'containers '!$A:$AA,15,FALSE)</f>
        <v>100</v>
      </c>
      <c r="P997" s="9" t="str">
        <f>VLOOKUP($A997,'containers '!$A:$AA,16,FALSE)</f>
        <v>HMISOL2017</v>
      </c>
    </row>
    <row r="998" spans="1:16" x14ac:dyDescent="0.25">
      <c r="A998" s="9" t="s">
        <v>2698</v>
      </c>
      <c r="B998" s="9" t="str">
        <f>VLOOKUP(A998,'dump '!A:C,1,FALSE)</f>
        <v>RO447</v>
      </c>
      <c r="C998" s="9" t="str">
        <f>VLOOKUP(A998,'dump '!A:AF,2,FALSE)</f>
        <v>1274LE7801</v>
      </c>
      <c r="D998" s="9">
        <f>VLOOKUP($A998,'dump '!$A:$AF,17,FALSE)</f>
        <v>52.295954274062296</v>
      </c>
      <c r="E998" s="9">
        <f>VLOOKUP($A998,'dump '!$A:$AF,18,FALSE)</f>
        <v>5.2722991537351804</v>
      </c>
      <c r="F998" s="9" t="str">
        <f>VLOOKUP(A998,'dump '!$A:$AF,11,FALSE)</f>
        <v>Schieland</v>
      </c>
      <c r="G998" s="9" t="str">
        <f>VLOOKUP($A998,'dump '!$A:$AF,12,FALSE)</f>
        <v>78</v>
      </c>
      <c r="H998" s="9" t="str">
        <f>VLOOKUP($A998,'dump '!$A:$AF,13,FALSE)</f>
        <v>1274LE</v>
      </c>
      <c r="I998" s="11" t="str">
        <f>VLOOKUP($A998,'dump '!$A:$AF,14,FALSE)</f>
        <v>Huizen</v>
      </c>
      <c r="J998" s="9">
        <f>VLOOKUP($A998,'dump '!$A:$AF,15,FALSE)</f>
        <v>5</v>
      </c>
      <c r="K998" s="9" t="str">
        <f>VLOOKUP($A998,'dump '!$A:$AF,3,FALSE)</f>
        <v>REST</v>
      </c>
      <c r="L998" s="9" t="str">
        <f>VLOOKUP($A998,'dump '!$A:$AF,31,FALSE)</f>
        <v>3-haak</v>
      </c>
      <c r="M998" s="9" t="str">
        <f>VLOOKUP($A998,'containers '!$A:$AA,12,FALSE)</f>
        <v>Ondergronds</v>
      </c>
      <c r="N998" s="9">
        <f>VLOOKUP($A998,'containers '!$A:$AA,14,FALSE)</f>
        <v>80</v>
      </c>
      <c r="O998" s="9">
        <f>VLOOKUP($A998,'containers '!$A:$AA,15,FALSE)</f>
        <v>100</v>
      </c>
      <c r="P998" s="9" t="str">
        <f>VLOOKUP($A998,'containers '!$A:$AA,16,FALSE)</f>
        <v>HMISOL2018</v>
      </c>
    </row>
    <row r="999" spans="1:16" x14ac:dyDescent="0.25">
      <c r="A999" s="9" t="s">
        <v>2584</v>
      </c>
      <c r="B999" s="9" t="str">
        <f>VLOOKUP(A999,'dump '!A:C,1,FALSE)</f>
        <v>RO448</v>
      </c>
      <c r="C999" s="9" t="str">
        <f>VLOOKUP(A999,'dump '!A:AF,2,FALSE)</f>
        <v>1274RT23001</v>
      </c>
      <c r="D999" s="9">
        <f>VLOOKUP($A999,'dump '!$A:$AF,17,FALSE)</f>
        <v>52.296129999999998</v>
      </c>
      <c r="E999" s="9">
        <f>VLOOKUP($A999,'dump '!$A:$AF,18,FALSE)</f>
        <v>5.2697019999999997</v>
      </c>
      <c r="F999" s="9" t="str">
        <f>VLOOKUP(A999,'dump '!$A:$AF,11,FALSE)</f>
        <v>Bovenmaatweg</v>
      </c>
      <c r="G999" s="9" t="str">
        <f>VLOOKUP($A999,'dump '!$A:$AF,12,FALSE)</f>
        <v>230</v>
      </c>
      <c r="H999" s="9" t="str">
        <f>VLOOKUP($A999,'dump '!$A:$AF,13,FALSE)</f>
        <v>1274RT</v>
      </c>
      <c r="I999" s="11" t="str">
        <f>VLOOKUP($A999,'dump '!$A:$AF,14,FALSE)</f>
        <v>Huizen</v>
      </c>
      <c r="J999" s="9">
        <f>VLOOKUP($A999,'dump '!$A:$AF,15,FALSE)</f>
        <v>5</v>
      </c>
      <c r="K999" s="9" t="str">
        <f>VLOOKUP($A999,'dump '!$A:$AF,3,FALSE)</f>
        <v>REST</v>
      </c>
      <c r="L999" s="9" t="str">
        <f>VLOOKUP($A999,'dump '!$A:$AF,31,FALSE)</f>
        <v>3-haak</v>
      </c>
      <c r="M999" s="9" t="str">
        <f>VLOOKUP($A999,'containers '!$A:$AA,12,FALSE)</f>
        <v>Ondergronds</v>
      </c>
      <c r="N999" s="9">
        <f>VLOOKUP($A999,'containers '!$A:$AA,14,FALSE)</f>
        <v>80</v>
      </c>
      <c r="O999" s="9">
        <f>VLOOKUP($A999,'containers '!$A:$AA,15,FALSE)</f>
        <v>100</v>
      </c>
      <c r="P999" s="9" t="str">
        <f>VLOOKUP($A999,'containers '!$A:$AA,16,FALSE)</f>
        <v>BAMRUB2015</v>
      </c>
    </row>
    <row r="1000" spans="1:16" x14ac:dyDescent="0.25">
      <c r="A1000" s="9" t="s">
        <v>867</v>
      </c>
      <c r="B1000" s="9" t="str">
        <f>VLOOKUP(A1000,'dump '!A:C,1,FALSE)</f>
        <v>RO451</v>
      </c>
      <c r="C1000" s="9" t="str">
        <f>VLOOKUP(A1000,'dump '!A:AF,2,FALSE)</f>
        <v>1276JA4501</v>
      </c>
      <c r="D1000" s="9">
        <f>VLOOKUP($A1000,'dump '!$A:$AF,17,FALSE)</f>
        <v>52.289630889892599</v>
      </c>
      <c r="E1000" s="9">
        <f>VLOOKUP($A1000,'dump '!$A:$AF,18,FALSE)</f>
        <v>5.2530822753906303</v>
      </c>
      <c r="F1000" s="9" t="str">
        <f>VLOOKUP(A1000,'dump '!$A:$AF,11,FALSE)</f>
        <v>Vooronder</v>
      </c>
      <c r="G1000" s="9" t="str">
        <f>VLOOKUP($A1000,'dump '!$A:$AF,12,FALSE)</f>
        <v>45</v>
      </c>
      <c r="H1000" s="9" t="str">
        <f>VLOOKUP($A1000,'dump '!$A:$AF,13,FALSE)</f>
        <v>1276JA</v>
      </c>
      <c r="I1000" s="11" t="str">
        <f>VLOOKUP($A1000,'dump '!$A:$AF,14,FALSE)</f>
        <v>Huizen</v>
      </c>
      <c r="J1000" s="9">
        <f>VLOOKUP($A1000,'dump '!$A:$AF,15,FALSE)</f>
        <v>6</v>
      </c>
      <c r="K1000" s="9" t="str">
        <f>VLOOKUP($A1000,'dump '!$A:$AF,3,FALSE)</f>
        <v>REST</v>
      </c>
      <c r="L1000" s="9" t="str">
        <f>VLOOKUP($A1000,'dump '!$A:$AF,31,FALSE)</f>
        <v>3-haak</v>
      </c>
      <c r="M1000" s="9" t="str">
        <f>VLOOKUP($A1000,'containers '!$A:$AA,12,FALSE)</f>
        <v>OGDUO</v>
      </c>
      <c r="N1000" s="9">
        <f>VLOOKUP($A1000,'containers '!$A:$AA,14,FALSE)</f>
        <v>60</v>
      </c>
      <c r="O1000" s="9">
        <f>VLOOKUP($A1000,'containers '!$A:$AA,15,FALSE)</f>
        <v>100</v>
      </c>
      <c r="P1000" s="9" t="str">
        <f>VLOOKUP($A1000,'containers '!$A:$AA,16,FALSE)</f>
        <v>HMIDUO2019</v>
      </c>
    </row>
    <row r="1001" spans="1:16" x14ac:dyDescent="0.25">
      <c r="A1001" s="9" t="s">
        <v>2533</v>
      </c>
      <c r="B1001" s="9" t="str">
        <f>VLOOKUP(A1001,'dump '!A:C,1,FALSE)</f>
        <v>RO454</v>
      </c>
      <c r="C1001" s="9" t="str">
        <f>VLOOKUP(A1001,'dump '!A:AF,2,FALSE)</f>
        <v>1251BG8101</v>
      </c>
      <c r="D1001" s="9">
        <f>VLOOKUP($A1001,'dump '!$A:$AF,17,FALSE)</f>
        <v>52.263700207744002</v>
      </c>
      <c r="E1001" s="9">
        <f>VLOOKUP($A1001,'dump '!$A:$AF,18,FALSE)</f>
        <v>5.2151816804010602</v>
      </c>
      <c r="F1001" s="9" t="str">
        <f>VLOOKUP(A1001,'dump '!$A:$AF,11,FALSE)</f>
        <v>Naarderstraat</v>
      </c>
      <c r="G1001" s="9" t="str">
        <f>VLOOKUP($A1001,'dump '!$A:$AF,12,FALSE)</f>
        <v>81</v>
      </c>
      <c r="H1001" s="9" t="str">
        <f>VLOOKUP($A1001,'dump '!$A:$AF,13,FALSE)</f>
        <v>1251BG</v>
      </c>
      <c r="I1001" s="11" t="str">
        <f>VLOOKUP($A1001,'dump '!$A:$AF,14,FALSE)</f>
        <v>Laren</v>
      </c>
      <c r="J1001" s="9">
        <f>VLOOKUP($A1001,'dump '!$A:$AF,15,FALSE)</f>
        <v>5</v>
      </c>
      <c r="K1001" s="9" t="str">
        <f>VLOOKUP($A1001,'dump '!$A:$AF,3,FALSE)</f>
        <v>REST</v>
      </c>
      <c r="L1001" s="9" t="str">
        <f>VLOOKUP($A1001,'dump '!$A:$AF,31,FALSE)</f>
        <v>3-haak</v>
      </c>
      <c r="M1001" s="9" t="str">
        <f>VLOOKUP($A1001,'containers '!$A:$AA,12,FALSE)</f>
        <v>Ondergronds</v>
      </c>
      <c r="N1001" s="9">
        <f>VLOOKUP($A1001,'containers '!$A:$AA,14,FALSE)</f>
        <v>80</v>
      </c>
      <c r="O1001" s="9">
        <f>VLOOKUP($A1001,'containers '!$A:$AA,15,FALSE)</f>
        <v>100</v>
      </c>
      <c r="P1001" s="9" t="str">
        <f>VLOOKUP($A1001,'containers '!$A:$AA,16,FALSE)</f>
        <v>HMISOL2011</v>
      </c>
    </row>
    <row r="1002" spans="1:16" x14ac:dyDescent="0.25">
      <c r="A1002" s="9" t="s">
        <v>2780</v>
      </c>
      <c r="B1002" s="9" t="str">
        <f>VLOOKUP(A1002,'dump '!A:C,1,FALSE)</f>
        <v>RO456</v>
      </c>
      <c r="C1002" s="9" t="str">
        <f>VLOOKUP(A1002,'dump '!A:AF,2,FALSE)</f>
        <v>1261ZP2901</v>
      </c>
      <c r="D1002" s="9">
        <f>VLOOKUP($A1002,'dump '!$A:$AF,17,FALSE)</f>
        <v>52.292479849469203</v>
      </c>
      <c r="E1002" s="9">
        <f>VLOOKUP($A1002,'dump '!$A:$AF,18,FALSE)</f>
        <v>5.2745668776382502</v>
      </c>
      <c r="F1002" s="9" t="str">
        <f>VLOOKUP(A1002,'dump '!$A:$AF,11,FALSE)</f>
        <v>Erfgooiersdreef</v>
      </c>
      <c r="G1002" s="9" t="str">
        <f>VLOOKUP($A1002,'dump '!$A:$AF,12,FALSE)</f>
        <v>29</v>
      </c>
      <c r="H1002" s="9" t="str">
        <f>VLOOKUP($A1002,'dump '!$A:$AF,13,FALSE)</f>
        <v>1261ZP</v>
      </c>
      <c r="I1002" s="11" t="str">
        <f>VLOOKUP($A1002,'dump '!$A:$AF,14,FALSE)</f>
        <v>Blaricum</v>
      </c>
      <c r="J1002" s="9">
        <f>VLOOKUP($A1002,'dump '!$A:$AF,15,FALSE)</f>
        <v>5</v>
      </c>
      <c r="K1002" s="9" t="str">
        <f>VLOOKUP($A1002,'dump '!$A:$AF,3,FALSE)</f>
        <v>REST</v>
      </c>
      <c r="L1002" s="9" t="str">
        <f>VLOOKUP($A1002,'dump '!$A:$AF,31,FALSE)</f>
        <v>3-haak</v>
      </c>
      <c r="M1002" s="9" t="str">
        <f>VLOOKUP($A1002,'containers '!$A:$AA,12,FALSE)</f>
        <v>OGDUO</v>
      </c>
      <c r="N1002" s="9">
        <f>VLOOKUP($A1002,'containers '!$A:$AA,14,FALSE)</f>
        <v>60</v>
      </c>
      <c r="O1002" s="9">
        <f>VLOOKUP($A1002,'containers '!$A:$AA,15,FALSE)</f>
        <v>100</v>
      </c>
      <c r="P1002" s="9" t="str">
        <f>VLOOKUP($A1002,'containers '!$A:$AA,16,FALSE)</f>
        <v>HMIDUO2019</v>
      </c>
    </row>
    <row r="1003" spans="1:16" x14ac:dyDescent="0.25">
      <c r="A1003" s="9" t="s">
        <v>2397</v>
      </c>
      <c r="B1003" s="9" t="str">
        <f>VLOOKUP(A1003,'dump '!A:C,1,FALSE)</f>
        <v>RO457</v>
      </c>
      <c r="C1003" s="9" t="str">
        <f>VLOOKUP(A1003,'dump '!A:AF,2,FALSE)</f>
        <v>1222KB2901</v>
      </c>
      <c r="D1003" s="9">
        <f>VLOOKUP($A1003,'dump '!$A:$AF,17,FALSE)</f>
        <v>52.236849158119597</v>
      </c>
      <c r="E1003" s="9">
        <f>VLOOKUP($A1003,'dump '!$A:$AF,18,FALSE)</f>
        <v>5.1865251269239803</v>
      </c>
      <c r="F1003" s="9" t="str">
        <f>VLOOKUP(A1003,'dump '!$A:$AF,11,FALSE)</f>
        <v>Jacob van Campenlaan</v>
      </c>
      <c r="G1003" s="9" t="str">
        <f>VLOOKUP($A1003,'dump '!$A:$AF,12,FALSE)</f>
        <v>29</v>
      </c>
      <c r="H1003" s="9" t="str">
        <f>VLOOKUP($A1003,'dump '!$A:$AF,13,FALSE)</f>
        <v>1222KB</v>
      </c>
      <c r="I1003" s="11" t="str">
        <f>VLOOKUP($A1003,'dump '!$A:$AF,14,FALSE)</f>
        <v>Hilversum</v>
      </c>
      <c r="J1003" s="9">
        <f>VLOOKUP($A1003,'dump '!$A:$AF,15,FALSE)</f>
        <v>5</v>
      </c>
      <c r="K1003" s="9" t="str">
        <f>VLOOKUP($A1003,'dump '!$A:$AF,3,FALSE)</f>
        <v>REST</v>
      </c>
      <c r="L1003" s="9" t="str">
        <f>VLOOKUP($A1003,'dump '!$A:$AF,31,FALSE)</f>
        <v>3-haak</v>
      </c>
      <c r="M1003" s="9" t="str">
        <f>VLOOKUP($A1003,'containers '!$A:$AA,12,FALSE)</f>
        <v>Ondergronds</v>
      </c>
      <c r="N1003" s="9">
        <f>VLOOKUP($A1003,'containers '!$A:$AA,14,FALSE)</f>
        <v>80</v>
      </c>
      <c r="O1003" s="9">
        <f>VLOOKUP($A1003,'containers '!$A:$AA,15,FALSE)</f>
        <v>100</v>
      </c>
      <c r="P1003" s="9" t="str">
        <f>VLOOKUP($A1003,'containers '!$A:$AA,16,FALSE)</f>
        <v>HMISOL2017</v>
      </c>
    </row>
    <row r="1004" spans="1:16" x14ac:dyDescent="0.25">
      <c r="A1004" s="9" t="s">
        <v>2391</v>
      </c>
      <c r="B1004" s="9" t="str">
        <f>VLOOKUP(A1004,'dump '!A:C,1,FALSE)</f>
        <v>RO459</v>
      </c>
      <c r="C1004" s="9" t="str">
        <f>VLOOKUP(A1004,'dump '!A:AF,2,FALSE)</f>
        <v>1222KD9101</v>
      </c>
      <c r="D1004" s="9">
        <f>VLOOKUP($A1004,'dump '!$A:$AF,17,FALSE)</f>
        <v>52.237865715336298</v>
      </c>
      <c r="E1004" s="9">
        <f>VLOOKUP($A1004,'dump '!$A:$AF,18,FALSE)</f>
        <v>5.1861275732565497</v>
      </c>
      <c r="F1004" s="9" t="str">
        <f>VLOOKUP(A1004,'dump '!$A:$AF,11,FALSE)</f>
        <v>Jacob van Campenlaan</v>
      </c>
      <c r="G1004" s="9" t="str">
        <f>VLOOKUP($A1004,'dump '!$A:$AF,12,FALSE)</f>
        <v>91</v>
      </c>
      <c r="H1004" s="9" t="str">
        <f>VLOOKUP($A1004,'dump '!$A:$AF,13,FALSE)</f>
        <v>1222KD</v>
      </c>
      <c r="I1004" s="11" t="str">
        <f>VLOOKUP($A1004,'dump '!$A:$AF,14,FALSE)</f>
        <v>Hilversum</v>
      </c>
      <c r="J1004" s="9">
        <f>VLOOKUP($A1004,'dump '!$A:$AF,15,FALSE)</f>
        <v>5</v>
      </c>
      <c r="K1004" s="9" t="str">
        <f>VLOOKUP($A1004,'dump '!$A:$AF,3,FALSE)</f>
        <v>REST</v>
      </c>
      <c r="L1004" s="9" t="str">
        <f>VLOOKUP($A1004,'dump '!$A:$AF,31,FALSE)</f>
        <v>3-haak</v>
      </c>
      <c r="M1004" s="9" t="str">
        <f>VLOOKUP($A1004,'containers '!$A:$AA,12,FALSE)</f>
        <v>Ondergronds</v>
      </c>
      <c r="N1004" s="9">
        <f>VLOOKUP($A1004,'containers '!$A:$AA,14,FALSE)</f>
        <v>80</v>
      </c>
      <c r="O1004" s="9">
        <f>VLOOKUP($A1004,'containers '!$A:$AA,15,FALSE)</f>
        <v>100</v>
      </c>
      <c r="P1004" s="9" t="str">
        <f>VLOOKUP($A1004,'containers '!$A:$AA,16,FALSE)</f>
        <v>HMISOL2017</v>
      </c>
    </row>
    <row r="1005" spans="1:16" x14ac:dyDescent="0.25">
      <c r="A1005" s="9" t="s">
        <v>2384</v>
      </c>
      <c r="B1005" s="9" t="str">
        <f>VLOOKUP(A1005,'dump '!A:C,1,FALSE)</f>
        <v>RO461</v>
      </c>
      <c r="C1005" s="9" t="str">
        <f>VLOOKUP(A1005,'dump '!A:AF,2,FALSE)</f>
        <v>1222KP12202</v>
      </c>
      <c r="D1005" s="9">
        <f>VLOOKUP($A1005,'dump '!$A:$AF,17,FALSE)</f>
        <v>52.239020490136198</v>
      </c>
      <c r="E1005" s="9">
        <f>VLOOKUP($A1005,'dump '!$A:$AF,18,FALSE)</f>
        <v>5.1856923848438896</v>
      </c>
      <c r="F1005" s="9" t="str">
        <f>VLOOKUP(A1005,'dump '!$A:$AF,11,FALSE)</f>
        <v>Jacob van Campenlaan</v>
      </c>
      <c r="G1005" s="9" t="str">
        <f>VLOOKUP($A1005,'dump '!$A:$AF,12,FALSE)</f>
        <v>122</v>
      </c>
      <c r="H1005" s="9" t="str">
        <f>VLOOKUP($A1005,'dump '!$A:$AF,13,FALSE)</f>
        <v>1222KP</v>
      </c>
      <c r="I1005" s="11" t="str">
        <f>VLOOKUP($A1005,'dump '!$A:$AF,14,FALSE)</f>
        <v>Hilversum</v>
      </c>
      <c r="J1005" s="9">
        <f>VLOOKUP($A1005,'dump '!$A:$AF,15,FALSE)</f>
        <v>5</v>
      </c>
      <c r="K1005" s="9" t="str">
        <f>VLOOKUP($A1005,'dump '!$A:$AF,3,FALSE)</f>
        <v>REST</v>
      </c>
      <c r="L1005" s="9" t="str">
        <f>VLOOKUP($A1005,'dump '!$A:$AF,31,FALSE)</f>
        <v>3-haak</v>
      </c>
      <c r="M1005" s="9" t="str">
        <f>VLOOKUP($A1005,'containers '!$A:$AA,12,FALSE)</f>
        <v>Ondergronds</v>
      </c>
      <c r="N1005" s="9">
        <f>VLOOKUP($A1005,'containers '!$A:$AA,14,FALSE)</f>
        <v>80</v>
      </c>
      <c r="O1005" s="9">
        <f>VLOOKUP($A1005,'containers '!$A:$AA,15,FALSE)</f>
        <v>100</v>
      </c>
      <c r="P1005" s="9" t="str">
        <f>VLOOKUP($A1005,'containers '!$A:$AA,16,FALSE)</f>
        <v>HMISOL2017</v>
      </c>
    </row>
    <row r="1006" spans="1:16" x14ac:dyDescent="0.25">
      <c r="A1006" s="9" t="s">
        <v>3309</v>
      </c>
      <c r="B1006" s="9" t="str">
        <f>VLOOKUP(A1006,'dump '!A:C,1,FALSE)</f>
        <v>RO466</v>
      </c>
      <c r="C1006" s="9" t="str">
        <f>VLOOKUP(A1006,'dump '!A:AF,2,FALSE)</f>
        <v>1403RL17801</v>
      </c>
      <c r="D1006" s="9">
        <f>VLOOKUP($A1006,'dump '!$A:$AF,17,FALSE)</f>
        <v>52.266317373190297</v>
      </c>
      <c r="E1006" s="9">
        <f>VLOOKUP($A1006,'dump '!$A:$AF,18,FALSE)</f>
        <v>5.1691247988540399</v>
      </c>
      <c r="F1006" s="9" t="str">
        <f>VLOOKUP(A1006,'dump '!$A:$AF,11,FALSE)</f>
        <v>Laarderweg</v>
      </c>
      <c r="G1006" s="9" t="str">
        <f>VLOOKUP($A1006,'dump '!$A:$AF,12,FALSE)</f>
        <v>178</v>
      </c>
      <c r="H1006" s="9" t="str">
        <f>VLOOKUP($A1006,'dump '!$A:$AF,13,FALSE)</f>
        <v>1403RL</v>
      </c>
      <c r="I1006" s="11" t="str">
        <f>VLOOKUP($A1006,'dump '!$A:$AF,14,FALSE)</f>
        <v>Bussum</v>
      </c>
      <c r="J1006" s="9">
        <f>VLOOKUP($A1006,'dump '!$A:$AF,15,FALSE)</f>
        <v>5</v>
      </c>
      <c r="K1006" s="9" t="str">
        <f>VLOOKUP($A1006,'dump '!$A:$AF,3,FALSE)</f>
        <v>REST</v>
      </c>
      <c r="L1006" s="9" t="str">
        <f>VLOOKUP($A1006,'dump '!$A:$AF,31,FALSE)</f>
        <v>3-haak</v>
      </c>
      <c r="M1006" s="9" t="str">
        <f>VLOOKUP($A1006,'containers '!$A:$AA,12,FALSE)</f>
        <v>Ondergronds</v>
      </c>
      <c r="N1006" s="9">
        <f>VLOOKUP($A1006,'containers '!$A:$AA,14,FALSE)</f>
        <v>80</v>
      </c>
      <c r="O1006" s="9">
        <f>VLOOKUP($A1006,'containers '!$A:$AA,15,FALSE)</f>
        <v>100</v>
      </c>
      <c r="P1006" s="9" t="str">
        <f>VLOOKUP($A1006,'containers '!$A:$AA,16,FALSE)</f>
        <v>BAMRUB2016</v>
      </c>
    </row>
    <row r="1007" spans="1:16" x14ac:dyDescent="0.25">
      <c r="A1007" s="9" t="s">
        <v>3195</v>
      </c>
      <c r="B1007" s="9" t="str">
        <f>VLOOKUP(A1007,'dump '!A:C,1,FALSE)</f>
        <v>RO468</v>
      </c>
      <c r="C1007" s="9" t="str">
        <f>VLOOKUP(A1007,'dump '!A:AF,2,FALSE)</f>
        <v>1274KW3001</v>
      </c>
      <c r="D1007" s="9">
        <f>VLOOKUP($A1007,'dump '!$A:$AF,17,FALSE)</f>
        <v>52.293601767208699</v>
      </c>
      <c r="E1007" s="9">
        <f>VLOOKUP($A1007,'dump '!$A:$AF,18,FALSE)</f>
        <v>5.26828296483054</v>
      </c>
      <c r="F1007" s="9" t="str">
        <f>VLOOKUP(A1007,'dump '!$A:$AF,11,FALSE)</f>
        <v>Rijnland</v>
      </c>
      <c r="G1007" s="9" t="str">
        <f>VLOOKUP($A1007,'dump '!$A:$AF,12,FALSE)</f>
        <v>30</v>
      </c>
      <c r="H1007" s="9" t="str">
        <f>VLOOKUP($A1007,'dump '!$A:$AF,13,FALSE)</f>
        <v>1274KW</v>
      </c>
      <c r="I1007" s="11" t="str">
        <f>VLOOKUP($A1007,'dump '!$A:$AF,14,FALSE)</f>
        <v>Huizen</v>
      </c>
      <c r="J1007" s="9">
        <f>VLOOKUP($A1007,'dump '!$A:$AF,15,FALSE)</f>
        <v>5</v>
      </c>
      <c r="K1007" s="9" t="str">
        <f>VLOOKUP($A1007,'dump '!$A:$AF,3,FALSE)</f>
        <v>REST</v>
      </c>
      <c r="L1007" s="9" t="str">
        <f>VLOOKUP($A1007,'dump '!$A:$AF,31,FALSE)</f>
        <v>3-haak</v>
      </c>
      <c r="M1007" s="9" t="str">
        <f>VLOOKUP($A1007,'containers '!$A:$AA,12,FALSE)</f>
        <v>OGDUO</v>
      </c>
      <c r="N1007" s="9">
        <f>VLOOKUP($A1007,'containers '!$A:$AA,14,FALSE)</f>
        <v>60</v>
      </c>
      <c r="O1007" s="9">
        <f>VLOOKUP($A1007,'containers '!$A:$AA,15,FALSE)</f>
        <v>100</v>
      </c>
      <c r="P1007" s="9" t="str">
        <f>VLOOKUP($A1007,'containers '!$A:$AA,16,FALSE)</f>
        <v>HMIDUO2019</v>
      </c>
    </row>
    <row r="1008" spans="1:16" x14ac:dyDescent="0.25">
      <c r="A1008" s="9" t="s">
        <v>2488</v>
      </c>
      <c r="B1008" s="9" t="str">
        <f>VLOOKUP(A1008,'dump '!A:C,1,FALSE)</f>
        <v>RO470</v>
      </c>
      <c r="C1008" s="9" t="str">
        <f>VLOOKUP(A1008,'dump '!A:AF,2,FALSE)</f>
        <v>1221CN3401</v>
      </c>
      <c r="D1008" s="9">
        <f>VLOOKUP($A1008,'dump '!$A:$AF,17,FALSE)</f>
        <v>52.229261000000001</v>
      </c>
      <c r="E1008" s="9">
        <f>VLOOKUP($A1008,'dump '!$A:$AF,18,FALSE)</f>
        <v>5.1863479999999997</v>
      </c>
      <c r="F1008" s="9" t="str">
        <f>VLOOKUP(A1008,'dump '!$A:$AF,11,FALSE)</f>
        <v>Larenseweg</v>
      </c>
      <c r="G1008" s="9" t="str">
        <f>VLOOKUP($A1008,'dump '!$A:$AF,12,FALSE)</f>
        <v>34A</v>
      </c>
      <c r="H1008" s="9" t="str">
        <f>VLOOKUP($A1008,'dump '!$A:$AF,13,FALSE)</f>
        <v>1221CN</v>
      </c>
      <c r="I1008" s="11" t="str">
        <f>VLOOKUP($A1008,'dump '!$A:$AF,14,FALSE)</f>
        <v>Hilversum</v>
      </c>
      <c r="J1008" s="9">
        <f>VLOOKUP($A1008,'dump '!$A:$AF,15,FALSE)</f>
        <v>5</v>
      </c>
      <c r="K1008" s="9" t="str">
        <f>VLOOKUP($A1008,'dump '!$A:$AF,3,FALSE)</f>
        <v>REST</v>
      </c>
      <c r="L1008" s="9" t="str">
        <f>VLOOKUP($A1008,'dump '!$A:$AF,31,FALSE)</f>
        <v>3-haak</v>
      </c>
      <c r="M1008" s="9" t="str">
        <f>VLOOKUP($A1008,'containers '!$A:$AA,12,FALSE)</f>
        <v>Ondergronds</v>
      </c>
      <c r="N1008" s="9">
        <f>VLOOKUP($A1008,'containers '!$A:$AA,14,FALSE)</f>
        <v>80</v>
      </c>
      <c r="O1008" s="9">
        <f>VLOOKUP($A1008,'containers '!$A:$AA,15,FALSE)</f>
        <v>100</v>
      </c>
      <c r="P1008" s="9" t="str">
        <f>VLOOKUP($A1008,'containers '!$A:$AA,16,FALSE)</f>
        <v>HMISOL2017</v>
      </c>
    </row>
    <row r="1009" spans="1:16" x14ac:dyDescent="0.25">
      <c r="A1009" s="9" t="s">
        <v>3555</v>
      </c>
      <c r="B1009" s="9" t="str">
        <f>VLOOKUP(A1009,'dump '!A:C,1,FALSE)</f>
        <v>RO472</v>
      </c>
      <c r="C1009" s="9" t="str">
        <f>VLOOKUP(A1009,'dump '!A:AF,2,FALSE)</f>
        <v>1405AN3801</v>
      </c>
      <c r="D1009" s="9">
        <f>VLOOKUP($A1009,'dump '!$A:$AF,17,FALSE)</f>
        <v>52.281009508345498</v>
      </c>
      <c r="E1009" s="9">
        <f>VLOOKUP($A1009,'dump '!$A:$AF,18,FALSE)</f>
        <v>5.1556762866723904</v>
      </c>
      <c r="F1009" s="9" t="str">
        <f>VLOOKUP(A1009,'dump '!$A:$AF,11,FALSE)</f>
        <v>Slochterenlaan</v>
      </c>
      <c r="G1009" s="9" t="str">
        <f>VLOOKUP($A1009,'dump '!$A:$AF,12,FALSE)</f>
        <v>38</v>
      </c>
      <c r="H1009" s="9" t="str">
        <f>VLOOKUP($A1009,'dump '!$A:$AF,13,FALSE)</f>
        <v>1405AN</v>
      </c>
      <c r="I1009" s="11" t="str">
        <f>VLOOKUP($A1009,'dump '!$A:$AF,14,FALSE)</f>
        <v>Bussum</v>
      </c>
      <c r="J1009" s="9">
        <f>VLOOKUP($A1009,'dump '!$A:$AF,15,FALSE)</f>
        <v>5</v>
      </c>
      <c r="K1009" s="9" t="str">
        <f>VLOOKUP($A1009,'dump '!$A:$AF,3,FALSE)</f>
        <v>REST</v>
      </c>
      <c r="L1009" s="9" t="str">
        <f>VLOOKUP($A1009,'dump '!$A:$AF,31,FALSE)</f>
        <v>3-haak</v>
      </c>
      <c r="M1009" s="9" t="str">
        <f>VLOOKUP($A1009,'containers '!$A:$AA,12,FALSE)</f>
        <v>Ondergronds</v>
      </c>
      <c r="N1009" s="9">
        <f>VLOOKUP($A1009,'containers '!$A:$AA,14,FALSE)</f>
        <v>80</v>
      </c>
      <c r="O1009" s="9">
        <f>VLOOKUP($A1009,'containers '!$A:$AA,15,FALSE)</f>
        <v>100</v>
      </c>
      <c r="P1009" s="9" t="str">
        <f>VLOOKUP($A1009,'containers '!$A:$AA,16,FALSE)</f>
        <v>HMISOL2014</v>
      </c>
    </row>
    <row r="1010" spans="1:16" x14ac:dyDescent="0.25">
      <c r="A1010" s="9" t="s">
        <v>3541</v>
      </c>
      <c r="B1010" s="9" t="str">
        <f>VLOOKUP(A1010,'dump '!A:C,1,FALSE)</f>
        <v>RO473</v>
      </c>
      <c r="C1010" s="9" t="str">
        <f>VLOOKUP(A1010,'dump '!A:AF,2,FALSE)</f>
        <v>1383BH4901</v>
      </c>
      <c r="D1010" s="9">
        <f>VLOOKUP($A1010,'dump '!$A:$AF,17,FALSE)</f>
        <v>52.3011097312461</v>
      </c>
      <c r="E1010" s="9">
        <f>VLOOKUP($A1010,'dump '!$A:$AF,18,FALSE)</f>
        <v>5.0433576107072096</v>
      </c>
      <c r="F1010" s="9" t="str">
        <f>VLOOKUP(A1010,'dump '!$A:$AF,11,FALSE)</f>
        <v>Ravelijn</v>
      </c>
      <c r="G1010" s="9" t="str">
        <f>VLOOKUP($A1010,'dump '!$A:$AF,12,FALSE)</f>
        <v>49</v>
      </c>
      <c r="H1010" s="9" t="str">
        <f>VLOOKUP($A1010,'dump '!$A:$AF,13,FALSE)</f>
        <v>1383BH</v>
      </c>
      <c r="I1010" s="11" t="str">
        <f>VLOOKUP($A1010,'dump '!$A:$AF,14,FALSE)</f>
        <v>Weesp</v>
      </c>
      <c r="J1010" s="9">
        <f>VLOOKUP($A1010,'dump '!$A:$AF,15,FALSE)</f>
        <v>5</v>
      </c>
      <c r="K1010" s="9" t="str">
        <f>VLOOKUP($A1010,'dump '!$A:$AF,3,FALSE)</f>
        <v>REST</v>
      </c>
      <c r="L1010" s="9" t="str">
        <f>VLOOKUP($A1010,'dump '!$A:$AF,31,FALSE)</f>
        <v>3-haak</v>
      </c>
      <c r="M1010" s="9" t="str">
        <f>VLOOKUP($A1010,'containers '!$A:$AA,12,FALSE)</f>
        <v>Ondergronds</v>
      </c>
      <c r="N1010" s="9">
        <f>VLOOKUP($A1010,'containers '!$A:$AA,14,FALSE)</f>
        <v>80</v>
      </c>
      <c r="O1010" s="9">
        <f>VLOOKUP($A1010,'containers '!$A:$AA,15,FALSE)</f>
        <v>100</v>
      </c>
      <c r="P1010" s="9" t="str">
        <f>VLOOKUP($A1010,'containers '!$A:$AA,16,FALSE)</f>
        <v>HMISOL2018</v>
      </c>
    </row>
    <row r="1011" spans="1:16" x14ac:dyDescent="0.25">
      <c r="A1011" s="9" t="s">
        <v>2681</v>
      </c>
      <c r="B1011" s="9" t="str">
        <f>VLOOKUP(A1011,'dump '!A:C,1,FALSE)</f>
        <v>RO474</v>
      </c>
      <c r="C1011" s="9" t="str">
        <f>VLOOKUP(A1011,'dump '!A:AF,2,FALSE)</f>
        <v>1276LB3001</v>
      </c>
      <c r="D1011" s="9">
        <f>VLOOKUP($A1011,'dump '!$A:$AF,17,FALSE)</f>
        <v>52.2985341400395</v>
      </c>
      <c r="E1011" s="9">
        <f>VLOOKUP($A1011,'dump '!$A:$AF,18,FALSE)</f>
        <v>5.24659998715412</v>
      </c>
      <c r="F1011" s="9" t="str">
        <f>VLOOKUP(A1011,'dump '!$A:$AF,11,FALSE)</f>
        <v>Huizermaatweg</v>
      </c>
      <c r="G1011" s="9" t="str">
        <f>VLOOKUP($A1011,'dump '!$A:$AF,12,FALSE)</f>
        <v>30</v>
      </c>
      <c r="H1011" s="9" t="str">
        <f>VLOOKUP($A1011,'dump '!$A:$AF,13,FALSE)</f>
        <v>1276LB</v>
      </c>
      <c r="I1011" s="11" t="str">
        <f>VLOOKUP($A1011,'dump '!$A:$AF,14,FALSE)</f>
        <v>Huizen</v>
      </c>
      <c r="J1011" s="9">
        <f>VLOOKUP($A1011,'dump '!$A:$AF,15,FALSE)</f>
        <v>5</v>
      </c>
      <c r="K1011" s="9" t="str">
        <f>VLOOKUP($A1011,'dump '!$A:$AF,3,FALSE)</f>
        <v>REST</v>
      </c>
      <c r="L1011" s="9" t="str">
        <f>VLOOKUP($A1011,'dump '!$A:$AF,31,FALSE)</f>
        <v>3-haak</v>
      </c>
      <c r="M1011" s="9" t="str">
        <f>VLOOKUP($A1011,'containers '!$A:$AA,12,FALSE)</f>
        <v>Ondergronds</v>
      </c>
      <c r="N1011" s="9">
        <f>VLOOKUP($A1011,'containers '!$A:$AA,14,FALSE)</f>
        <v>80</v>
      </c>
      <c r="O1011" s="9">
        <f>VLOOKUP($A1011,'containers '!$A:$AA,15,FALSE)</f>
        <v>100</v>
      </c>
      <c r="P1011" s="9" t="str">
        <f>VLOOKUP($A1011,'containers '!$A:$AA,16,FALSE)</f>
        <v>HMISOL2018</v>
      </c>
    </row>
    <row r="1012" spans="1:16" x14ac:dyDescent="0.25">
      <c r="A1012" s="9" t="s">
        <v>2083</v>
      </c>
      <c r="B1012" s="9" t="str">
        <f>VLOOKUP(A1012,'dump '!A:C,1,FALSE)</f>
        <v>RO479</v>
      </c>
      <c r="C1012" s="9" t="str">
        <f>VLOOKUP(A1012,'dump '!A:AF,2,FALSE)</f>
        <v>1212AR14102</v>
      </c>
      <c r="D1012" s="9">
        <f>VLOOKUP($A1012,'dump '!$A:$AF,17,FALSE)</f>
        <v>52.218779954176597</v>
      </c>
      <c r="E1012" s="9">
        <f>VLOOKUP($A1012,'dump '!$A:$AF,18,FALSE)</f>
        <v>5.1938385888982497</v>
      </c>
      <c r="F1012" s="9" t="str">
        <f>VLOOKUP(A1012,'dump '!$A:$AF,11,FALSE)</f>
        <v>Olivier van Noortstraat</v>
      </c>
      <c r="G1012" s="9" t="str">
        <f>VLOOKUP($A1012,'dump '!$A:$AF,12,FALSE)</f>
        <v>141</v>
      </c>
      <c r="H1012" s="9" t="str">
        <f>VLOOKUP($A1012,'dump '!$A:$AF,13,FALSE)</f>
        <v>1212AR</v>
      </c>
      <c r="I1012" s="11" t="str">
        <f>VLOOKUP($A1012,'dump '!$A:$AF,14,FALSE)</f>
        <v>Hilversum</v>
      </c>
      <c r="J1012" s="9">
        <f>VLOOKUP($A1012,'dump '!$A:$AF,15,FALSE)</f>
        <v>5</v>
      </c>
      <c r="K1012" s="9" t="str">
        <f>VLOOKUP($A1012,'dump '!$A:$AF,3,FALSE)</f>
        <v>REST</v>
      </c>
      <c r="L1012" s="9" t="str">
        <f>VLOOKUP($A1012,'dump '!$A:$AF,31,FALSE)</f>
        <v>3-haak</v>
      </c>
      <c r="M1012" s="9" t="str">
        <f>VLOOKUP($A1012,'containers '!$A:$AA,12,FALSE)</f>
        <v>Ondergronds</v>
      </c>
      <c r="N1012" s="9">
        <f>VLOOKUP($A1012,'containers '!$A:$AA,14,FALSE)</f>
        <v>80</v>
      </c>
      <c r="O1012" s="9">
        <f>VLOOKUP($A1012,'containers '!$A:$AA,15,FALSE)</f>
        <v>100</v>
      </c>
      <c r="P1012" s="9" t="str">
        <f>VLOOKUP($A1012,'containers '!$A:$AA,16,FALSE)</f>
        <v>BAMRUB2014</v>
      </c>
    </row>
    <row r="1013" spans="1:16" x14ac:dyDescent="0.25">
      <c r="A1013" s="9" t="s">
        <v>2088</v>
      </c>
      <c r="B1013" s="9" t="str">
        <f>VLOOKUP(A1013,'dump '!A:C,1,FALSE)</f>
        <v>RO480</v>
      </c>
      <c r="C1013" s="9" t="str">
        <f>VLOOKUP(A1013,'dump '!A:AF,2,FALSE)</f>
        <v>1212AV8001</v>
      </c>
      <c r="D1013" s="9">
        <f>VLOOKUP($A1013,'dump '!$A:$AF,17,FALSE)</f>
        <v>52.218684149023296</v>
      </c>
      <c r="E1013" s="9">
        <f>VLOOKUP($A1013,'dump '!$A:$AF,18,FALSE)</f>
        <v>5.1931468304294999</v>
      </c>
      <c r="F1013" s="9" t="str">
        <f>VLOOKUP(A1013,'dump '!$A:$AF,11,FALSE)</f>
        <v>Olivier van Noortstraat</v>
      </c>
      <c r="G1013" s="9" t="str">
        <f>VLOOKUP($A1013,'dump '!$A:$AF,12,FALSE)</f>
        <v>80</v>
      </c>
      <c r="H1013" s="9" t="str">
        <f>VLOOKUP($A1013,'dump '!$A:$AF,13,FALSE)</f>
        <v>1212AV</v>
      </c>
      <c r="I1013" s="11" t="str">
        <f>VLOOKUP($A1013,'dump '!$A:$AF,14,FALSE)</f>
        <v>Hilversum</v>
      </c>
      <c r="J1013" s="9">
        <f>VLOOKUP($A1013,'dump '!$A:$AF,15,FALSE)</f>
        <v>5</v>
      </c>
      <c r="K1013" s="9" t="str">
        <f>VLOOKUP($A1013,'dump '!$A:$AF,3,FALSE)</f>
        <v>REST</v>
      </c>
      <c r="L1013" s="9" t="str">
        <f>VLOOKUP($A1013,'dump '!$A:$AF,31,FALSE)</f>
        <v>3-haak</v>
      </c>
      <c r="M1013" s="9" t="str">
        <f>VLOOKUP($A1013,'containers '!$A:$AA,12,FALSE)</f>
        <v>Ondergronds</v>
      </c>
      <c r="N1013" s="9">
        <f>VLOOKUP($A1013,'containers '!$A:$AA,14,FALSE)</f>
        <v>80</v>
      </c>
      <c r="O1013" s="9">
        <f>VLOOKUP($A1013,'containers '!$A:$AA,15,FALSE)</f>
        <v>100</v>
      </c>
      <c r="P1013" s="9" t="str">
        <f>VLOOKUP($A1013,'containers '!$A:$AA,16,FALSE)</f>
        <v>BAMRUB2014</v>
      </c>
    </row>
    <row r="1014" spans="1:16" x14ac:dyDescent="0.25">
      <c r="A1014" s="9" t="s">
        <v>2093</v>
      </c>
      <c r="B1014" s="9" t="str">
        <f>VLOOKUP(A1014,'dump '!A:C,1,FALSE)</f>
        <v>RO481</v>
      </c>
      <c r="C1014" s="9" t="str">
        <f>VLOOKUP(A1014,'dump '!A:AF,2,FALSE)</f>
        <v>1212AV6601</v>
      </c>
      <c r="D1014" s="9">
        <f>VLOOKUP($A1014,'dump '!$A:$AF,17,FALSE)</f>
        <v>52.218527575072102</v>
      </c>
      <c r="E1014" s="9">
        <f>VLOOKUP($A1014,'dump '!$A:$AF,18,FALSE)</f>
        <v>5.1923611946452297</v>
      </c>
      <c r="F1014" s="9" t="str">
        <f>VLOOKUP(A1014,'dump '!$A:$AF,11,FALSE)</f>
        <v>Olivier van Noortstraat</v>
      </c>
      <c r="G1014" s="9" t="str">
        <f>VLOOKUP($A1014,'dump '!$A:$AF,12,FALSE)</f>
        <v>66</v>
      </c>
      <c r="H1014" s="9" t="str">
        <f>VLOOKUP($A1014,'dump '!$A:$AF,13,FALSE)</f>
        <v>1212AV</v>
      </c>
      <c r="I1014" s="11" t="str">
        <f>VLOOKUP($A1014,'dump '!$A:$AF,14,FALSE)</f>
        <v>Hilversum</v>
      </c>
      <c r="J1014" s="9">
        <f>VLOOKUP($A1014,'dump '!$A:$AF,15,FALSE)</f>
        <v>5</v>
      </c>
      <c r="K1014" s="9" t="str">
        <f>VLOOKUP($A1014,'dump '!$A:$AF,3,FALSE)</f>
        <v>REST</v>
      </c>
      <c r="L1014" s="9" t="str">
        <f>VLOOKUP($A1014,'dump '!$A:$AF,31,FALSE)</f>
        <v>3-haak</v>
      </c>
      <c r="M1014" s="9" t="str">
        <f>VLOOKUP($A1014,'containers '!$A:$AA,12,FALSE)</f>
        <v>Ondergronds</v>
      </c>
      <c r="N1014" s="9">
        <f>VLOOKUP($A1014,'containers '!$A:$AA,14,FALSE)</f>
        <v>80</v>
      </c>
      <c r="O1014" s="9">
        <f>VLOOKUP($A1014,'containers '!$A:$AA,15,FALSE)</f>
        <v>100</v>
      </c>
      <c r="P1014" s="9" t="str">
        <f>VLOOKUP($A1014,'containers '!$A:$AA,16,FALSE)</f>
        <v>BAMRUB2014</v>
      </c>
    </row>
    <row r="1015" spans="1:16" x14ac:dyDescent="0.25">
      <c r="A1015" s="9" t="s">
        <v>1976</v>
      </c>
      <c r="B1015" s="9" t="str">
        <f>VLOOKUP(A1015,'dump '!A:C,1,FALSE)</f>
        <v>RO482</v>
      </c>
      <c r="C1015" s="9" t="str">
        <f>VLOOKUP(A1015,'dump '!A:AF,2,FALSE)</f>
        <v>1212AT5601</v>
      </c>
      <c r="D1015" s="9">
        <f>VLOOKUP($A1015,'dump '!$A:$AF,17,FALSE)</f>
        <v>52.2184564965332</v>
      </c>
      <c r="E1015" s="9">
        <f>VLOOKUP($A1015,'dump '!$A:$AF,18,FALSE)</f>
        <v>5.1916285324890099</v>
      </c>
      <c r="F1015" s="9" t="str">
        <f>VLOOKUP(A1015,'dump '!$A:$AF,11,FALSE)</f>
        <v>Olivier van Noortstraat</v>
      </c>
      <c r="G1015" s="9" t="str">
        <f>VLOOKUP($A1015,'dump '!$A:$AF,12,FALSE)</f>
        <v>56</v>
      </c>
      <c r="H1015" s="9" t="str">
        <f>VLOOKUP($A1015,'dump '!$A:$AF,13,FALSE)</f>
        <v>1212AT</v>
      </c>
      <c r="I1015" s="11" t="str">
        <f>VLOOKUP($A1015,'dump '!$A:$AF,14,FALSE)</f>
        <v>Hilversum</v>
      </c>
      <c r="J1015" s="9">
        <f>VLOOKUP($A1015,'dump '!$A:$AF,15,FALSE)</f>
        <v>5</v>
      </c>
      <c r="K1015" s="9" t="str">
        <f>VLOOKUP($A1015,'dump '!$A:$AF,3,FALSE)</f>
        <v>REST</v>
      </c>
      <c r="L1015" s="9" t="str">
        <f>VLOOKUP($A1015,'dump '!$A:$AF,31,FALSE)</f>
        <v>3-haak</v>
      </c>
      <c r="M1015" s="9" t="str">
        <f>VLOOKUP($A1015,'containers '!$A:$AA,12,FALSE)</f>
        <v>Ondergronds</v>
      </c>
      <c r="N1015" s="9">
        <f>VLOOKUP($A1015,'containers '!$A:$AA,14,FALSE)</f>
        <v>80</v>
      </c>
      <c r="O1015" s="9">
        <f>VLOOKUP($A1015,'containers '!$A:$AA,15,FALSE)</f>
        <v>100</v>
      </c>
      <c r="P1015" s="9" t="str">
        <f>VLOOKUP($A1015,'containers '!$A:$AA,16,FALSE)</f>
        <v>BAMRUB2014</v>
      </c>
    </row>
    <row r="1016" spans="1:16" x14ac:dyDescent="0.25">
      <c r="A1016" s="9" t="s">
        <v>1967</v>
      </c>
      <c r="B1016" s="9" t="str">
        <f>VLOOKUP(A1016,'dump '!A:C,1,FALSE)</f>
        <v>RO483</v>
      </c>
      <c r="C1016" s="9" t="str">
        <f>VLOOKUP(A1016,'dump '!A:AF,2,FALSE)</f>
        <v>1212BA401</v>
      </c>
      <c r="D1016" s="9">
        <f>VLOOKUP($A1016,'dump '!$A:$AF,17,FALSE)</f>
        <v>52.217650744181299</v>
      </c>
      <c r="E1016" s="9">
        <f>VLOOKUP($A1016,'dump '!$A:$AF,18,FALSE)</f>
        <v>5.1910362672109098</v>
      </c>
      <c r="F1016" s="9" t="str">
        <f>VLOOKUP(A1016,'dump '!$A:$AF,11,FALSE)</f>
        <v>Jacob Roggeveenstraat</v>
      </c>
      <c r="G1016" s="9" t="str">
        <f>VLOOKUP($A1016,'dump '!$A:$AF,12,FALSE)</f>
        <v>4</v>
      </c>
      <c r="H1016" s="9" t="str">
        <f>VLOOKUP($A1016,'dump '!$A:$AF,13,FALSE)</f>
        <v>1212BA</v>
      </c>
      <c r="I1016" s="11" t="str">
        <f>VLOOKUP($A1016,'dump '!$A:$AF,14,FALSE)</f>
        <v>Hilversum</v>
      </c>
      <c r="J1016" s="9">
        <f>VLOOKUP($A1016,'dump '!$A:$AF,15,FALSE)</f>
        <v>5</v>
      </c>
      <c r="K1016" s="9" t="str">
        <f>VLOOKUP($A1016,'dump '!$A:$AF,3,FALSE)</f>
        <v>REST</v>
      </c>
      <c r="L1016" s="9" t="str">
        <f>VLOOKUP($A1016,'dump '!$A:$AF,31,FALSE)</f>
        <v>3-haak</v>
      </c>
      <c r="M1016" s="9" t="str">
        <f>VLOOKUP($A1016,'containers '!$A:$AA,12,FALSE)</f>
        <v>Ondergronds</v>
      </c>
      <c r="N1016" s="9">
        <f>VLOOKUP($A1016,'containers '!$A:$AA,14,FALSE)</f>
        <v>80</v>
      </c>
      <c r="O1016" s="9">
        <f>VLOOKUP($A1016,'containers '!$A:$AA,15,FALSE)</f>
        <v>100</v>
      </c>
      <c r="P1016" s="9" t="str">
        <f>VLOOKUP($A1016,'containers '!$A:$AA,16,FALSE)</f>
        <v>BAMRUB2014</v>
      </c>
    </row>
    <row r="1017" spans="1:16" x14ac:dyDescent="0.25">
      <c r="A1017" s="9" t="s">
        <v>2590</v>
      </c>
      <c r="B1017" s="9" t="str">
        <f>VLOOKUP(A1017,'dump '!A:C,1,FALSE)</f>
        <v>RO484</v>
      </c>
      <c r="C1017" s="9" t="str">
        <f>VLOOKUP(A1017,'dump '!A:AF,2,FALSE)</f>
        <v>1271VR1401</v>
      </c>
      <c r="D1017" s="9">
        <f>VLOOKUP($A1017,'dump '!$A:$AF,17,FALSE)</f>
        <v>52.298770342070902</v>
      </c>
      <c r="E1017" s="9">
        <f>VLOOKUP($A1017,'dump '!$A:$AF,18,FALSE)</f>
        <v>5.2330960705925103</v>
      </c>
      <c r="F1017" s="9" t="str">
        <f>VLOOKUP(A1017,'dump '!$A:$AF,11,FALSE)</f>
        <v>Oranje Weeshuisstraat</v>
      </c>
      <c r="G1017" s="9" t="str">
        <f>VLOOKUP($A1017,'dump '!$A:$AF,12,FALSE)</f>
        <v>14</v>
      </c>
      <c r="H1017" s="9" t="str">
        <f>VLOOKUP($A1017,'dump '!$A:$AF,13,FALSE)</f>
        <v>1271VR</v>
      </c>
      <c r="I1017" s="11" t="str">
        <f>VLOOKUP($A1017,'dump '!$A:$AF,14,FALSE)</f>
        <v>Huizen</v>
      </c>
      <c r="J1017" s="9">
        <f>VLOOKUP($A1017,'dump '!$A:$AF,15,FALSE)</f>
        <v>5</v>
      </c>
      <c r="K1017" s="9" t="str">
        <f>VLOOKUP($A1017,'dump '!$A:$AF,3,FALSE)</f>
        <v>REST</v>
      </c>
      <c r="L1017" s="9" t="str">
        <f>VLOOKUP($A1017,'dump '!$A:$AF,31,FALSE)</f>
        <v>3-haak</v>
      </c>
      <c r="M1017" s="9" t="str">
        <f>VLOOKUP($A1017,'containers '!$A:$AA,12,FALSE)</f>
        <v>Ondergronds</v>
      </c>
      <c r="N1017" s="9">
        <f>VLOOKUP($A1017,'containers '!$A:$AA,14,FALSE)</f>
        <v>80</v>
      </c>
      <c r="O1017" s="9">
        <f>VLOOKUP($A1017,'containers '!$A:$AA,15,FALSE)</f>
        <v>100</v>
      </c>
      <c r="P1017" s="9" t="str">
        <f>VLOOKUP($A1017,'containers '!$A:$AA,16,FALSE)</f>
        <v>HMISOL2017</v>
      </c>
    </row>
    <row r="1018" spans="1:16" x14ac:dyDescent="0.25">
      <c r="A1018" s="9" t="s">
        <v>3125</v>
      </c>
      <c r="B1018" s="9" t="str">
        <f>VLOOKUP(A1018,'dump '!A:C,1,FALSE)</f>
        <v>RO486</v>
      </c>
      <c r="C1018" s="9" t="str">
        <f>VLOOKUP(A1018,'dump '!A:AF,2,FALSE)</f>
        <v>1411EL101</v>
      </c>
      <c r="D1018" s="9">
        <f>VLOOKUP($A1018,'dump '!$A:$AF,17,FALSE)</f>
        <v>52.290886114400202</v>
      </c>
      <c r="E1018" s="9">
        <f>VLOOKUP($A1018,'dump '!$A:$AF,18,FALSE)</f>
        <v>5.1556616183418402</v>
      </c>
      <c r="F1018" s="9" t="str">
        <f>VLOOKUP(A1018,'dump '!$A:$AF,11,FALSE)</f>
        <v>Koningin Wilhelminalaan</v>
      </c>
      <c r="G1018" s="9" t="str">
        <f>VLOOKUP($A1018,'dump '!$A:$AF,12,FALSE)</f>
        <v>1W 1</v>
      </c>
      <c r="H1018" s="9" t="str">
        <f>VLOOKUP($A1018,'dump '!$A:$AF,13,FALSE)</f>
        <v>1411EL</v>
      </c>
      <c r="I1018" s="11" t="str">
        <f>VLOOKUP($A1018,'dump '!$A:$AF,14,FALSE)</f>
        <v>Naarden</v>
      </c>
      <c r="J1018" s="9">
        <f>VLOOKUP($A1018,'dump '!$A:$AF,15,FALSE)</f>
        <v>5</v>
      </c>
      <c r="K1018" s="9" t="str">
        <f>VLOOKUP($A1018,'dump '!$A:$AF,3,FALSE)</f>
        <v>REST</v>
      </c>
      <c r="L1018" s="9" t="str">
        <f>VLOOKUP($A1018,'dump '!$A:$AF,31,FALSE)</f>
        <v>3-haak</v>
      </c>
      <c r="M1018" s="9" t="str">
        <f>VLOOKUP($A1018,'containers '!$A:$AA,12,FALSE)</f>
        <v>Ondergronds</v>
      </c>
      <c r="N1018" s="9">
        <f>VLOOKUP($A1018,'containers '!$A:$AA,14,FALSE)</f>
        <v>80</v>
      </c>
      <c r="O1018" s="9">
        <f>VLOOKUP($A1018,'containers '!$A:$AA,15,FALSE)</f>
        <v>100</v>
      </c>
      <c r="P1018" s="9" t="str">
        <f>VLOOKUP($A1018,'containers '!$A:$AA,16,FALSE)</f>
        <v>BAMRUB2010</v>
      </c>
    </row>
    <row r="1019" spans="1:16" x14ac:dyDescent="0.25">
      <c r="A1019" s="9" t="s">
        <v>3400</v>
      </c>
      <c r="B1019" s="9" t="str">
        <f>VLOOKUP(A1019,'dump '!A:C,1,FALSE)</f>
        <v>RO498</v>
      </c>
      <c r="C1019" s="9" t="str">
        <f>VLOOKUP(A1019,'dump '!A:AF,2,FALSE)</f>
        <v>1382HE11101</v>
      </c>
      <c r="D1019" s="9">
        <f>VLOOKUP($A1019,'dump '!$A:$AF,17,FALSE)</f>
        <v>52.316096783664399</v>
      </c>
      <c r="E1019" s="9">
        <f>VLOOKUP($A1019,'dump '!$A:$AF,18,FALSE)</f>
        <v>5.0288078840868797</v>
      </c>
      <c r="F1019" s="9" t="str">
        <f>VLOOKUP(A1019,'dump '!$A:$AF,11,FALSE)</f>
        <v>Heemraadweg</v>
      </c>
      <c r="G1019" s="9" t="str">
        <f>VLOOKUP($A1019,'dump '!$A:$AF,12,FALSE)</f>
        <v>111</v>
      </c>
      <c r="H1019" s="9" t="str">
        <f>VLOOKUP($A1019,'dump '!$A:$AF,13,FALSE)</f>
        <v>1382HE</v>
      </c>
      <c r="I1019" s="11" t="str">
        <f>VLOOKUP($A1019,'dump '!$A:$AF,14,FALSE)</f>
        <v>Weesp</v>
      </c>
      <c r="J1019" s="9">
        <f>VLOOKUP($A1019,'dump '!$A:$AF,15,FALSE)</f>
        <v>5</v>
      </c>
      <c r="K1019" s="9" t="str">
        <f>VLOOKUP($A1019,'dump '!$A:$AF,3,FALSE)</f>
        <v>REST</v>
      </c>
      <c r="L1019" s="9" t="str">
        <f>VLOOKUP($A1019,'dump '!$A:$AF,31,FALSE)</f>
        <v>3-haak</v>
      </c>
      <c r="M1019" s="9" t="str">
        <f>VLOOKUP($A1019,'containers '!$A:$AA,12,FALSE)</f>
        <v>Ondergronds</v>
      </c>
      <c r="N1019" s="9">
        <f>VLOOKUP($A1019,'containers '!$A:$AA,14,FALSE)</f>
        <v>80</v>
      </c>
      <c r="O1019" s="9">
        <f>VLOOKUP($A1019,'containers '!$A:$AA,15,FALSE)</f>
        <v>100</v>
      </c>
      <c r="P1019" s="9" t="str">
        <f>VLOOKUP($A1019,'containers '!$A:$AA,16,FALSE)</f>
        <v>HMISOL2014</v>
      </c>
    </row>
    <row r="1020" spans="1:16" x14ac:dyDescent="0.25">
      <c r="A1020" s="9" t="s">
        <v>2107</v>
      </c>
      <c r="B1020" s="9" t="str">
        <f>VLOOKUP(A1020,'dump '!A:C,1,FALSE)</f>
        <v>RO499</v>
      </c>
      <c r="C1020" s="9" t="str">
        <f>VLOOKUP(A1020,'dump '!A:AF,2,FALSE)</f>
        <v>1382HE11102</v>
      </c>
      <c r="D1020" s="9">
        <f>VLOOKUP($A1020,'dump '!$A:$AF,17,FALSE)</f>
        <v>52.315994901631299</v>
      </c>
      <c r="E1020" s="9">
        <f>VLOOKUP($A1020,'dump '!$A:$AF,18,FALSE)</f>
        <v>5.0288720056461402</v>
      </c>
      <c r="F1020" s="9" t="str">
        <f>VLOOKUP(A1020,'dump '!$A:$AF,11,FALSE)</f>
        <v>Heemraadweg</v>
      </c>
      <c r="G1020" s="9" t="str">
        <f>VLOOKUP($A1020,'dump '!$A:$AF,12,FALSE)</f>
        <v>111</v>
      </c>
      <c r="H1020" s="9" t="str">
        <f>VLOOKUP($A1020,'dump '!$A:$AF,13,FALSE)</f>
        <v>1382HE</v>
      </c>
      <c r="I1020" s="11" t="str">
        <f>VLOOKUP($A1020,'dump '!$A:$AF,14,FALSE)</f>
        <v>Weesp</v>
      </c>
      <c r="J1020" s="9">
        <f>VLOOKUP($A1020,'dump '!$A:$AF,15,FALSE)</f>
        <v>5</v>
      </c>
      <c r="K1020" s="9" t="str">
        <f>VLOOKUP($A1020,'dump '!$A:$AF,3,FALSE)</f>
        <v>REST</v>
      </c>
      <c r="L1020" s="9" t="str">
        <f>VLOOKUP($A1020,'dump '!$A:$AF,31,FALSE)</f>
        <v>3-haak</v>
      </c>
      <c r="M1020" s="9" t="str">
        <f>VLOOKUP($A1020,'containers '!$A:$AA,12,FALSE)</f>
        <v>Ondergronds</v>
      </c>
      <c r="N1020" s="9">
        <f>VLOOKUP($A1020,'containers '!$A:$AA,14,FALSE)</f>
        <v>80</v>
      </c>
      <c r="O1020" s="9">
        <f>VLOOKUP($A1020,'containers '!$A:$AA,15,FALSE)</f>
        <v>100</v>
      </c>
      <c r="P1020" s="9" t="str">
        <f>VLOOKUP($A1020,'containers '!$A:$AA,16,FALSE)</f>
        <v>HMISOL2015</v>
      </c>
    </row>
    <row r="1021" spans="1:16" x14ac:dyDescent="0.25">
      <c r="A1021" s="9" t="s">
        <v>2097</v>
      </c>
      <c r="B1021" s="9" t="str">
        <f>VLOOKUP(A1021,'dump '!A:C,1,FALSE)</f>
        <v>RO500</v>
      </c>
      <c r="C1021" s="9" t="str">
        <f>VLOOKUP(A1021,'dump '!A:AF,2,FALSE)</f>
        <v>1382HE11103</v>
      </c>
      <c r="D1021" s="9">
        <f>VLOOKUP($A1021,'dump '!$A:$AF,17,FALSE)</f>
        <v>52.316085803371202</v>
      </c>
      <c r="E1021" s="9">
        <f>VLOOKUP($A1021,'dump '!$A:$AF,18,FALSE)</f>
        <v>5.0288992468314504</v>
      </c>
      <c r="F1021" s="9" t="str">
        <f>VLOOKUP(A1021,'dump '!$A:$AF,11,FALSE)</f>
        <v>Heemraadweg</v>
      </c>
      <c r="G1021" s="9" t="str">
        <f>VLOOKUP($A1021,'dump '!$A:$AF,12,FALSE)</f>
        <v>111</v>
      </c>
      <c r="H1021" s="9" t="str">
        <f>VLOOKUP($A1021,'dump '!$A:$AF,13,FALSE)</f>
        <v>1382HE</v>
      </c>
      <c r="I1021" s="11" t="str">
        <f>VLOOKUP($A1021,'dump '!$A:$AF,14,FALSE)</f>
        <v>Weesp</v>
      </c>
      <c r="J1021" s="9">
        <f>VLOOKUP($A1021,'dump '!$A:$AF,15,FALSE)</f>
        <v>5</v>
      </c>
      <c r="K1021" s="9" t="str">
        <f>VLOOKUP($A1021,'dump '!$A:$AF,3,FALSE)</f>
        <v>REST</v>
      </c>
      <c r="L1021" s="9" t="str">
        <f>VLOOKUP($A1021,'dump '!$A:$AF,31,FALSE)</f>
        <v>3-haak</v>
      </c>
      <c r="M1021" s="9" t="str">
        <f>VLOOKUP($A1021,'containers '!$A:$AA,12,FALSE)</f>
        <v>Ondergronds</v>
      </c>
      <c r="N1021" s="9">
        <f>VLOOKUP($A1021,'containers '!$A:$AA,14,FALSE)</f>
        <v>80</v>
      </c>
      <c r="O1021" s="9">
        <f>VLOOKUP($A1021,'containers '!$A:$AA,15,FALSE)</f>
        <v>100</v>
      </c>
      <c r="P1021" s="9" t="str">
        <f>VLOOKUP($A1021,'containers '!$A:$AA,16,FALSE)</f>
        <v>HMISOL2015</v>
      </c>
    </row>
    <row r="1022" spans="1:16" x14ac:dyDescent="0.25">
      <c r="A1022" s="9" t="s">
        <v>2211</v>
      </c>
      <c r="B1022" s="9" t="str">
        <f>VLOOKUP(A1022,'dump '!A:C,1,FALSE)</f>
        <v>RO501</v>
      </c>
      <c r="C1022" s="9" t="str">
        <f>VLOOKUP(A1022,'dump '!A:AF,2,FALSE)</f>
        <v>1382GV10101</v>
      </c>
      <c r="D1022" s="9">
        <f>VLOOKUP($A1022,'dump '!$A:$AF,17,FALSE)</f>
        <v>52.313743396710898</v>
      </c>
      <c r="E1022" s="9">
        <f>VLOOKUP($A1022,'dump '!$A:$AF,18,FALSE)</f>
        <v>5.0277496688114702</v>
      </c>
      <c r="F1022" s="9" t="str">
        <f>VLOOKUP(A1022,'dump '!$A:$AF,11,FALSE)</f>
        <v>Gemeenschapspolderweg</v>
      </c>
      <c r="G1022" s="9" t="str">
        <f>VLOOKUP($A1022,'dump '!$A:$AF,12,FALSE)</f>
        <v>101</v>
      </c>
      <c r="H1022" s="9" t="str">
        <f>VLOOKUP($A1022,'dump '!$A:$AF,13,FALSE)</f>
        <v>1382GV</v>
      </c>
      <c r="I1022" s="11" t="str">
        <f>VLOOKUP($A1022,'dump '!$A:$AF,14,FALSE)</f>
        <v>Weesp</v>
      </c>
      <c r="J1022" s="9">
        <f>VLOOKUP($A1022,'dump '!$A:$AF,15,FALSE)</f>
        <v>5</v>
      </c>
      <c r="K1022" s="9" t="str">
        <f>VLOOKUP($A1022,'dump '!$A:$AF,3,FALSE)</f>
        <v>REST</v>
      </c>
      <c r="L1022" s="9" t="str">
        <f>VLOOKUP($A1022,'dump '!$A:$AF,31,FALSE)</f>
        <v>3-haak</v>
      </c>
      <c r="M1022" s="9" t="str">
        <f>VLOOKUP($A1022,'containers '!$A:$AA,12,FALSE)</f>
        <v>Ondergronds</v>
      </c>
      <c r="N1022" s="9">
        <f>VLOOKUP($A1022,'containers '!$A:$AA,14,FALSE)</f>
        <v>80</v>
      </c>
      <c r="O1022" s="9">
        <f>VLOOKUP($A1022,'containers '!$A:$AA,15,FALSE)</f>
        <v>100</v>
      </c>
      <c r="P1022" s="9" t="str">
        <f>VLOOKUP($A1022,'containers '!$A:$AA,16,FALSE)</f>
        <v>BAMRUB2012</v>
      </c>
    </row>
    <row r="1023" spans="1:16" x14ac:dyDescent="0.25">
      <c r="A1023" s="9" t="s">
        <v>3161</v>
      </c>
      <c r="B1023" s="9" t="str">
        <f>VLOOKUP(A1023,'dump '!A:C,1,FALSE)</f>
        <v>RO502</v>
      </c>
      <c r="C1023" s="9" t="str">
        <f>VLOOKUP(A1023,'dump '!A:AF,2,FALSE)</f>
        <v>1382GZ40101</v>
      </c>
      <c r="D1023" s="9">
        <f>VLOOKUP($A1023,'dump '!$A:$AF,17,FALSE)</f>
        <v>52.315151999999998</v>
      </c>
      <c r="E1023" s="9">
        <f>VLOOKUP($A1023,'dump '!$A:$AF,18,FALSE)</f>
        <v>5.029318</v>
      </c>
      <c r="F1023" s="9" t="str">
        <f>VLOOKUP(A1023,'dump '!$A:$AF,11,FALSE)</f>
        <v>Heemraadweg</v>
      </c>
      <c r="G1023" s="9" t="str">
        <f>VLOOKUP($A1023,'dump '!$A:$AF,12,FALSE)</f>
        <v>401</v>
      </c>
      <c r="H1023" s="9" t="str">
        <f>VLOOKUP($A1023,'dump '!$A:$AF,13,FALSE)</f>
        <v>1382GZ</v>
      </c>
      <c r="I1023" s="11" t="str">
        <f>VLOOKUP($A1023,'dump '!$A:$AF,14,FALSE)</f>
        <v>Weesp</v>
      </c>
      <c r="J1023" s="9">
        <f>VLOOKUP($A1023,'dump '!$A:$AF,15,FALSE)</f>
        <v>5</v>
      </c>
      <c r="K1023" s="9" t="str">
        <f>VLOOKUP($A1023,'dump '!$A:$AF,3,FALSE)</f>
        <v>REST</v>
      </c>
      <c r="L1023" s="9" t="str">
        <f>VLOOKUP($A1023,'dump '!$A:$AF,31,FALSE)</f>
        <v>3-haak</v>
      </c>
      <c r="M1023" s="9" t="str">
        <f>VLOOKUP($A1023,'containers '!$A:$AA,12,FALSE)</f>
        <v>OGDUO</v>
      </c>
      <c r="N1023" s="9">
        <f>VLOOKUP($A1023,'containers '!$A:$AA,14,FALSE)</f>
        <v>60</v>
      </c>
      <c r="O1023" s="9">
        <f>VLOOKUP($A1023,'containers '!$A:$AA,15,FALSE)</f>
        <v>100</v>
      </c>
      <c r="P1023" s="9" t="str">
        <f>VLOOKUP($A1023,'containers '!$A:$AA,16,FALSE)</f>
        <v>HMIDUO2021</v>
      </c>
    </row>
    <row r="1024" spans="1:16" x14ac:dyDescent="0.25">
      <c r="A1024" s="9" t="s">
        <v>2216</v>
      </c>
      <c r="B1024" s="9" t="str">
        <f>VLOOKUP(A1024,'dump '!A:C,1,FALSE)</f>
        <v>RO503</v>
      </c>
      <c r="C1024" s="9" t="str">
        <f>VLOOKUP(A1024,'dump '!A:AF,2,FALSE)</f>
        <v>1382JA13101</v>
      </c>
      <c r="D1024" s="9">
        <f>VLOOKUP($A1024,'dump '!$A:$AF,17,FALSE)</f>
        <v>52.316536204938103</v>
      </c>
      <c r="E1024" s="9">
        <f>VLOOKUP($A1024,'dump '!$A:$AF,18,FALSE)</f>
        <v>5.0281973462598701</v>
      </c>
      <c r="F1024" s="9" t="str">
        <f>VLOOKUP(A1024,'dump '!$A:$AF,11,FALSE)</f>
        <v>Heemraadweg</v>
      </c>
      <c r="G1024" s="9" t="str">
        <f>VLOOKUP($A1024,'dump '!$A:$AF,12,FALSE)</f>
        <v>131</v>
      </c>
      <c r="H1024" s="9" t="str">
        <f>VLOOKUP($A1024,'dump '!$A:$AF,13,FALSE)</f>
        <v>1382JA</v>
      </c>
      <c r="I1024" s="11" t="str">
        <f>VLOOKUP($A1024,'dump '!$A:$AF,14,FALSE)</f>
        <v>Weesp</v>
      </c>
      <c r="J1024" s="9">
        <f>VLOOKUP($A1024,'dump '!$A:$AF,15,FALSE)</f>
        <v>5</v>
      </c>
      <c r="K1024" s="9" t="str">
        <f>VLOOKUP($A1024,'dump '!$A:$AF,3,FALSE)</f>
        <v>REST</v>
      </c>
      <c r="L1024" s="9" t="str">
        <f>VLOOKUP($A1024,'dump '!$A:$AF,31,FALSE)</f>
        <v>3-haak</v>
      </c>
      <c r="M1024" s="9" t="str">
        <f>VLOOKUP($A1024,'containers '!$A:$AA,12,FALSE)</f>
        <v>Ondergronds</v>
      </c>
      <c r="N1024" s="9">
        <f>VLOOKUP($A1024,'containers '!$A:$AA,14,FALSE)</f>
        <v>80</v>
      </c>
      <c r="O1024" s="9">
        <f>VLOOKUP($A1024,'containers '!$A:$AA,15,FALSE)</f>
        <v>100</v>
      </c>
      <c r="P1024" s="9" t="str">
        <f>VLOOKUP($A1024,'containers '!$A:$AA,16,FALSE)</f>
        <v>HMISOL2014</v>
      </c>
    </row>
    <row r="1025" spans="1:16" x14ac:dyDescent="0.25">
      <c r="A1025" s="9" t="s">
        <v>2372</v>
      </c>
      <c r="B1025" s="9" t="str">
        <f>VLOOKUP(A1025,'dump '!A:C,1,FALSE)</f>
        <v>RO505</v>
      </c>
      <c r="C1025" s="9" t="str">
        <f>VLOOKUP(A1025,'dump '!A:AF,2,FALSE)</f>
        <v>1214GK5201</v>
      </c>
      <c r="D1025" s="9">
        <f>VLOOKUP($A1025,'dump '!$A:$AF,17,FALSE)</f>
        <v>52.212127000000002</v>
      </c>
      <c r="E1025" s="9">
        <f>VLOOKUP($A1025,'dump '!$A:$AF,18,FALSE)</f>
        <v>5.1730239999999998</v>
      </c>
      <c r="F1025" s="9" t="str">
        <f>VLOOKUP(A1025,'dump '!$A:$AF,11,FALSE)</f>
        <v>Fuchsiastraat</v>
      </c>
      <c r="G1025" s="9" t="str">
        <f>VLOOKUP($A1025,'dump '!$A:$AF,12,FALSE)</f>
        <v>52</v>
      </c>
      <c r="H1025" s="9" t="str">
        <f>VLOOKUP($A1025,'dump '!$A:$AF,13,FALSE)</f>
        <v>1214GK</v>
      </c>
      <c r="I1025" s="11" t="str">
        <f>VLOOKUP($A1025,'dump '!$A:$AF,14,FALSE)</f>
        <v>Hilversum</v>
      </c>
      <c r="J1025" s="9">
        <f>VLOOKUP($A1025,'dump '!$A:$AF,15,FALSE)</f>
        <v>5</v>
      </c>
      <c r="K1025" s="9" t="str">
        <f>VLOOKUP($A1025,'dump '!$A:$AF,3,FALSE)</f>
        <v>REST</v>
      </c>
      <c r="L1025" s="9" t="str">
        <f>VLOOKUP($A1025,'dump '!$A:$AF,31,FALSE)</f>
        <v>3-haak</v>
      </c>
      <c r="M1025" s="9" t="str">
        <f>VLOOKUP($A1025,'containers '!$A:$AA,12,FALSE)</f>
        <v>Ondergronds</v>
      </c>
      <c r="N1025" s="9">
        <f>VLOOKUP($A1025,'containers '!$A:$AA,14,FALSE)</f>
        <v>80</v>
      </c>
      <c r="O1025" s="9">
        <f>VLOOKUP($A1025,'containers '!$A:$AA,15,FALSE)</f>
        <v>100</v>
      </c>
      <c r="P1025" s="9" t="str">
        <f>VLOOKUP($A1025,'containers '!$A:$AA,16,FALSE)</f>
        <v>BAMRUB2014</v>
      </c>
    </row>
    <row r="1026" spans="1:16" x14ac:dyDescent="0.25">
      <c r="A1026" s="9" t="s">
        <v>2244</v>
      </c>
      <c r="B1026" s="9" t="str">
        <f>VLOOKUP(A1026,'dump '!A:C,1,FALSE)</f>
        <v>RO506</v>
      </c>
      <c r="C1026" s="9" t="str">
        <f>VLOOKUP(A1026,'dump '!A:AF,2,FALSE)</f>
        <v>1382JA13102</v>
      </c>
      <c r="D1026" s="9">
        <f>VLOOKUP($A1026,'dump '!$A:$AF,17,FALSE)</f>
        <v>52.3165522981922</v>
      </c>
      <c r="E1026" s="9">
        <f>VLOOKUP($A1026,'dump '!$A:$AF,18,FALSE)</f>
        <v>5.02801814117006</v>
      </c>
      <c r="F1026" s="9" t="str">
        <f>VLOOKUP(A1026,'dump '!$A:$AF,11,FALSE)</f>
        <v>Heemraadweg</v>
      </c>
      <c r="G1026" s="9" t="str">
        <f>VLOOKUP($A1026,'dump '!$A:$AF,12,FALSE)</f>
        <v>131</v>
      </c>
      <c r="H1026" s="9" t="str">
        <f>VLOOKUP($A1026,'dump '!$A:$AF,13,FALSE)</f>
        <v>1382JA</v>
      </c>
      <c r="I1026" s="11" t="str">
        <f>VLOOKUP($A1026,'dump '!$A:$AF,14,FALSE)</f>
        <v>Weesp</v>
      </c>
      <c r="J1026" s="9">
        <f>VLOOKUP($A1026,'dump '!$A:$AF,15,FALSE)</f>
        <v>5</v>
      </c>
      <c r="K1026" s="9" t="str">
        <f>VLOOKUP($A1026,'dump '!$A:$AF,3,FALSE)</f>
        <v>REST</v>
      </c>
      <c r="L1026" s="9" t="str">
        <f>VLOOKUP($A1026,'dump '!$A:$AF,31,FALSE)</f>
        <v>3-haak</v>
      </c>
      <c r="M1026" s="9" t="str">
        <f>VLOOKUP($A1026,'containers '!$A:$AA,12,FALSE)</f>
        <v>Ondergronds</v>
      </c>
      <c r="N1026" s="9">
        <f>VLOOKUP($A1026,'containers '!$A:$AA,14,FALSE)</f>
        <v>80</v>
      </c>
      <c r="O1026" s="9">
        <f>VLOOKUP($A1026,'containers '!$A:$AA,15,FALSE)</f>
        <v>100</v>
      </c>
      <c r="P1026" s="9" t="str">
        <f>VLOOKUP($A1026,'containers '!$A:$AA,16,FALSE)</f>
        <v>HMISOL2015</v>
      </c>
    </row>
    <row r="1027" spans="1:16" x14ac:dyDescent="0.25">
      <c r="A1027" s="9" t="s">
        <v>2007</v>
      </c>
      <c r="B1027" s="9" t="str">
        <f>VLOOKUP(A1027,'dump '!A:C,1,FALSE)</f>
        <v>RO507</v>
      </c>
      <c r="C1027" s="9" t="str">
        <f>VLOOKUP(A1027,'dump '!A:AF,2,FALSE)</f>
        <v>1216JJ11405</v>
      </c>
      <c r="D1027" s="9">
        <f>VLOOKUP($A1027,'dump '!$A:$AF,17,FALSE)</f>
        <v>52.215855229861198</v>
      </c>
      <c r="E1027" s="9">
        <f>VLOOKUP($A1027,'dump '!$A:$AF,18,FALSE)</f>
        <v>5.1425866037655101</v>
      </c>
      <c r="F1027" s="9" t="str">
        <f>VLOOKUP(A1027,'dump '!$A:$AF,11,FALSE)</f>
        <v>Kapittelweg</v>
      </c>
      <c r="G1027" s="9" t="str">
        <f>VLOOKUP($A1027,'dump '!$A:$AF,12,FALSE)</f>
        <v>114</v>
      </c>
      <c r="H1027" s="9" t="str">
        <f>VLOOKUP($A1027,'dump '!$A:$AF,13,FALSE)</f>
        <v>1216JJ</v>
      </c>
      <c r="I1027" s="11" t="str">
        <f>VLOOKUP($A1027,'dump '!$A:$AF,14,FALSE)</f>
        <v>Hilversum</v>
      </c>
      <c r="J1027" s="9">
        <f>VLOOKUP($A1027,'dump '!$A:$AF,15,FALSE)</f>
        <v>5</v>
      </c>
      <c r="K1027" s="9" t="str">
        <f>VLOOKUP($A1027,'dump '!$A:$AF,3,FALSE)</f>
        <v>REST</v>
      </c>
      <c r="L1027" s="9" t="str">
        <f>VLOOKUP($A1027,'dump '!$A:$AF,31,FALSE)</f>
        <v>3-haak</v>
      </c>
      <c r="M1027" s="9" t="str">
        <f>VLOOKUP($A1027,'containers '!$A:$AA,12,FALSE)</f>
        <v>Ondergronds</v>
      </c>
      <c r="N1027" s="9">
        <f>VLOOKUP($A1027,'containers '!$A:$AA,14,FALSE)</f>
        <v>80</v>
      </c>
      <c r="O1027" s="9">
        <f>VLOOKUP($A1027,'containers '!$A:$AA,15,FALSE)</f>
        <v>100</v>
      </c>
      <c r="P1027" s="9" t="str">
        <f>VLOOKUP($A1027,'containers '!$A:$AA,16,FALSE)</f>
        <v>HMISOL2017</v>
      </c>
    </row>
    <row r="1028" spans="1:16" x14ac:dyDescent="0.25">
      <c r="A1028" s="9" t="s">
        <v>2057</v>
      </c>
      <c r="B1028" s="9" t="str">
        <f>VLOOKUP(A1028,'dump '!A:C,1,FALSE)</f>
        <v>RO508</v>
      </c>
      <c r="C1028" s="9" t="str">
        <f>VLOOKUP(A1028,'dump '!A:AF,2,FALSE)</f>
        <v>1216JJ11406</v>
      </c>
      <c r="D1028" s="9">
        <f>VLOOKUP($A1028,'dump '!$A:$AF,17,FALSE)</f>
        <v>52.215855298612503</v>
      </c>
      <c r="E1028" s="9">
        <f>VLOOKUP($A1028,'dump '!$A:$AF,18,FALSE)</f>
        <v>5.1425866037655101</v>
      </c>
      <c r="F1028" s="9" t="str">
        <f>VLOOKUP(A1028,'dump '!$A:$AF,11,FALSE)</f>
        <v>Kapittelweg</v>
      </c>
      <c r="G1028" s="9" t="str">
        <f>VLOOKUP($A1028,'dump '!$A:$AF,12,FALSE)</f>
        <v>114</v>
      </c>
      <c r="H1028" s="9" t="str">
        <f>VLOOKUP($A1028,'dump '!$A:$AF,13,FALSE)</f>
        <v>1216JJ</v>
      </c>
      <c r="I1028" s="11" t="str">
        <f>VLOOKUP($A1028,'dump '!$A:$AF,14,FALSE)</f>
        <v>Hilversum</v>
      </c>
      <c r="J1028" s="9">
        <f>VLOOKUP($A1028,'dump '!$A:$AF,15,FALSE)</f>
        <v>5</v>
      </c>
      <c r="K1028" s="9" t="str">
        <f>VLOOKUP($A1028,'dump '!$A:$AF,3,FALSE)</f>
        <v>REST</v>
      </c>
      <c r="L1028" s="9" t="str">
        <f>VLOOKUP($A1028,'dump '!$A:$AF,31,FALSE)</f>
        <v>3-haak</v>
      </c>
      <c r="M1028" s="9" t="str">
        <f>VLOOKUP($A1028,'containers '!$A:$AA,12,FALSE)</f>
        <v>Ondergronds</v>
      </c>
      <c r="N1028" s="9">
        <f>VLOOKUP($A1028,'containers '!$A:$AA,14,FALSE)</f>
        <v>80</v>
      </c>
      <c r="O1028" s="9">
        <f>VLOOKUP($A1028,'containers '!$A:$AA,15,FALSE)</f>
        <v>100</v>
      </c>
      <c r="P1028" s="9" t="str">
        <f>VLOOKUP($A1028,'containers '!$A:$AA,16,FALSE)</f>
        <v>HMISOL2017</v>
      </c>
    </row>
    <row r="1029" spans="1:16" x14ac:dyDescent="0.25">
      <c r="A1029" s="9" t="s">
        <v>2617</v>
      </c>
      <c r="B1029" s="9" t="str">
        <f>VLOOKUP(A1029,'dump '!A:C,1,FALSE)</f>
        <v>RO509</v>
      </c>
      <c r="C1029" s="9" t="str">
        <f>VLOOKUP(A1029,'dump '!A:AF,2,FALSE)</f>
        <v>1251HT1701</v>
      </c>
      <c r="D1029" s="9">
        <f>VLOOKUP($A1029,'dump '!$A:$AF,17,FALSE)</f>
        <v>52.261160281535503</v>
      </c>
      <c r="E1029" s="9">
        <f>VLOOKUP($A1029,'dump '!$A:$AF,18,FALSE)</f>
        <v>5.2295352704871698</v>
      </c>
      <c r="F1029" s="9" t="str">
        <f>VLOOKUP(A1029,'dump '!$A:$AF,11,FALSE)</f>
        <v>Co Bremanlaan</v>
      </c>
      <c r="G1029" s="9" t="str">
        <f>VLOOKUP($A1029,'dump '!$A:$AF,12,FALSE)</f>
        <v>17</v>
      </c>
      <c r="H1029" s="9" t="str">
        <f>VLOOKUP($A1029,'dump '!$A:$AF,13,FALSE)</f>
        <v>1251HT</v>
      </c>
      <c r="I1029" s="11" t="str">
        <f>VLOOKUP($A1029,'dump '!$A:$AF,14,FALSE)</f>
        <v>Laren</v>
      </c>
      <c r="J1029" s="9">
        <f>VLOOKUP($A1029,'dump '!$A:$AF,15,FALSE)</f>
        <v>5</v>
      </c>
      <c r="K1029" s="9" t="str">
        <f>VLOOKUP($A1029,'dump '!$A:$AF,3,FALSE)</f>
        <v>REST</v>
      </c>
      <c r="L1029" s="9" t="str">
        <f>VLOOKUP($A1029,'dump '!$A:$AF,31,FALSE)</f>
        <v>3-haak</v>
      </c>
      <c r="M1029" s="9" t="str">
        <f>VLOOKUP($A1029,'containers '!$A:$AA,12,FALSE)</f>
        <v>Ondergronds</v>
      </c>
      <c r="N1029" s="9">
        <f>VLOOKUP($A1029,'containers '!$A:$AA,14,FALSE)</f>
        <v>80</v>
      </c>
      <c r="O1029" s="9">
        <f>VLOOKUP($A1029,'containers '!$A:$AA,15,FALSE)</f>
        <v>100</v>
      </c>
      <c r="P1029" s="9" t="str">
        <f>VLOOKUP($A1029,'containers '!$A:$AA,16,FALSE)</f>
        <v>BAMRUB2016</v>
      </c>
    </row>
    <row r="1030" spans="1:16" x14ac:dyDescent="0.25">
      <c r="A1030" s="9" t="s">
        <v>4590</v>
      </c>
      <c r="B1030" s="9" t="str">
        <f>VLOOKUP(A1030,'dump '!A:C,1,FALSE)</f>
        <v>RO510</v>
      </c>
      <c r="C1030" s="9" t="str">
        <f>VLOOKUP(A1030,'dump '!A:AF,2,FALSE)</f>
        <v>1261LN1801</v>
      </c>
      <c r="D1030" s="9">
        <f>VLOOKUP($A1030,'dump '!$A:$AF,17,FALSE)</f>
        <v>52.286589999999997</v>
      </c>
      <c r="E1030" s="9">
        <f>VLOOKUP($A1030,'dump '!$A:$AF,18,FALSE)</f>
        <v>5.2649549999999996</v>
      </c>
      <c r="F1030" s="9" t="str">
        <f>VLOOKUP(A1030,'dump '!$A:$AF,11,FALSE)</f>
        <v>Karrekamer</v>
      </c>
      <c r="G1030" s="9" t="str">
        <f>VLOOKUP($A1030,'dump '!$A:$AF,12,FALSE)</f>
        <v>18</v>
      </c>
      <c r="H1030" s="9" t="str">
        <f>VLOOKUP($A1030,'dump '!$A:$AF,13,FALSE)</f>
        <v>1261LN</v>
      </c>
      <c r="I1030" s="11" t="str">
        <f>VLOOKUP($A1030,'dump '!$A:$AF,14,FALSE)</f>
        <v>Blaricum</v>
      </c>
      <c r="J1030" s="9">
        <f>VLOOKUP($A1030,'dump '!$A:$AF,15,FALSE)</f>
        <v>6</v>
      </c>
      <c r="K1030" s="9" t="str">
        <f>VLOOKUP($A1030,'dump '!$A:$AF,3,FALSE)</f>
        <v>REST</v>
      </c>
      <c r="L1030" s="9" t="str">
        <f>VLOOKUP($A1030,'dump '!$A:$AF,31,FALSE)</f>
        <v>3-haak</v>
      </c>
      <c r="M1030" s="9" t="str">
        <f>VLOOKUP($A1030,'containers '!$A:$AA,12,FALSE)</f>
        <v>Ondergronds</v>
      </c>
      <c r="N1030" s="9">
        <f>VLOOKUP($A1030,'containers '!$A:$AA,14,FALSE)</f>
        <v>80</v>
      </c>
      <c r="O1030" s="9">
        <f>VLOOKUP($A1030,'containers '!$A:$AA,15,FALSE)</f>
        <v>100</v>
      </c>
      <c r="P1030" s="9" t="str">
        <f>VLOOKUP($A1030,'containers '!$A:$AA,16,FALSE)</f>
        <v>HMISOL2016</v>
      </c>
    </row>
    <row r="1031" spans="1:16" x14ac:dyDescent="0.25">
      <c r="A1031" s="9" t="s">
        <v>2013</v>
      </c>
      <c r="B1031" s="9" t="str">
        <f>VLOOKUP(A1031,'dump '!A:C,1,FALSE)</f>
        <v>RO514</v>
      </c>
      <c r="C1031" s="9" t="str">
        <f>VLOOKUP(A1031,'dump '!A:AF,2,FALSE)</f>
        <v>1212BX101</v>
      </c>
      <c r="D1031" s="9">
        <f>VLOOKUP($A1031,'dump '!$A:$AF,17,FALSE)</f>
        <v>52.219207892242999</v>
      </c>
      <c r="E1031" s="9">
        <f>VLOOKUP($A1031,'dump '!$A:$AF,18,FALSE)</f>
        <v>5.19426388666517</v>
      </c>
      <c r="F1031" s="9" t="str">
        <f>VLOOKUP(A1031,'dump '!$A:$AF,11,FALSE)</f>
        <v>Willem Bontekoestraat</v>
      </c>
      <c r="G1031" s="9" t="str">
        <f>VLOOKUP($A1031,'dump '!$A:$AF,12,FALSE)</f>
        <v>1</v>
      </c>
      <c r="H1031" s="9" t="str">
        <f>VLOOKUP($A1031,'dump '!$A:$AF,13,FALSE)</f>
        <v>1212BX</v>
      </c>
      <c r="I1031" s="11" t="str">
        <f>VLOOKUP($A1031,'dump '!$A:$AF,14,FALSE)</f>
        <v>Hilversum</v>
      </c>
      <c r="J1031" s="9">
        <f>VLOOKUP($A1031,'dump '!$A:$AF,15,FALSE)</f>
        <v>5</v>
      </c>
      <c r="K1031" s="9" t="str">
        <f>VLOOKUP($A1031,'dump '!$A:$AF,3,FALSE)</f>
        <v>REST</v>
      </c>
      <c r="L1031" s="9" t="str">
        <f>VLOOKUP($A1031,'dump '!$A:$AF,31,FALSE)</f>
        <v>3-haak</v>
      </c>
      <c r="M1031" s="9" t="str">
        <f>VLOOKUP($A1031,'containers '!$A:$AA,12,FALSE)</f>
        <v>Ondergronds</v>
      </c>
      <c r="N1031" s="9">
        <f>VLOOKUP($A1031,'containers '!$A:$AA,14,FALSE)</f>
        <v>80</v>
      </c>
      <c r="O1031" s="9">
        <f>VLOOKUP($A1031,'containers '!$A:$AA,15,FALSE)</f>
        <v>100</v>
      </c>
      <c r="P1031" s="9" t="str">
        <f>VLOOKUP($A1031,'containers '!$A:$AA,16,FALSE)</f>
        <v>HMISOL2017</v>
      </c>
    </row>
    <row r="1032" spans="1:16" ht="30" x14ac:dyDescent="0.25">
      <c r="A1032" s="9" t="s">
        <v>3797</v>
      </c>
      <c r="B1032" s="9" t="str">
        <f>VLOOKUP(A1032,'dump '!A:C,1,FALSE)</f>
        <v>RO515</v>
      </c>
      <c r="C1032" s="9" t="str">
        <f>VLOOKUP(A1032,'dump '!A:AF,2,FALSE)</f>
        <v>1394GM501</v>
      </c>
      <c r="D1032" s="9">
        <f>VLOOKUP($A1032,'dump '!$A:$AF,17,FALSE)</f>
        <v>52.264491375584399</v>
      </c>
      <c r="E1032" s="9">
        <f>VLOOKUP($A1032,'dump '!$A:$AF,18,FALSE)</f>
        <v>5.0454446207778902</v>
      </c>
      <c r="F1032" s="9" t="str">
        <f>VLOOKUP(A1032,'dump '!$A:$AF,11,FALSE)</f>
        <v>Dammerweg</v>
      </c>
      <c r="G1032" s="9" t="str">
        <f>VLOOKUP($A1032,'dump '!$A:$AF,12,FALSE)</f>
        <v>5</v>
      </c>
      <c r="H1032" s="9" t="str">
        <f>VLOOKUP($A1032,'dump '!$A:$AF,13,FALSE)</f>
        <v>1394GM</v>
      </c>
      <c r="I1032" s="11" t="str">
        <f>VLOOKUP($A1032,'dump '!$A:$AF,14,FALSE)</f>
        <v>Nederhorst den Berg</v>
      </c>
      <c r="J1032" s="9">
        <f>VLOOKUP($A1032,'dump '!$A:$AF,15,FALSE)</f>
        <v>5</v>
      </c>
      <c r="K1032" s="9" t="str">
        <f>VLOOKUP($A1032,'dump '!$A:$AF,3,FALSE)</f>
        <v>REST</v>
      </c>
      <c r="L1032" s="9" t="str">
        <f>VLOOKUP($A1032,'dump '!$A:$AF,31,FALSE)</f>
        <v>3-haak</v>
      </c>
      <c r="M1032" s="9" t="str">
        <f>VLOOKUP($A1032,'containers '!$A:$AA,12,FALSE)</f>
        <v>Ondergronds</v>
      </c>
      <c r="N1032" s="9">
        <f>VLOOKUP($A1032,'containers '!$A:$AA,14,FALSE)</f>
        <v>80</v>
      </c>
      <c r="O1032" s="9">
        <f>VLOOKUP($A1032,'containers '!$A:$AA,15,FALSE)</f>
        <v>100</v>
      </c>
      <c r="P1032" s="9" t="str">
        <f>VLOOKUP($A1032,'containers '!$A:$AA,16,FALSE)</f>
        <v>HMISOL2017</v>
      </c>
    </row>
    <row r="1033" spans="1:16" x14ac:dyDescent="0.25">
      <c r="A1033" s="9" t="s">
        <v>3294</v>
      </c>
      <c r="B1033" s="9" t="str">
        <f>VLOOKUP(A1033,'dump '!A:C,1,FALSE)</f>
        <v>RO529</v>
      </c>
      <c r="C1033" s="9" t="str">
        <f>VLOOKUP(A1033,'dump '!A:AF,2,FALSE)</f>
        <v>1411WZ13202</v>
      </c>
      <c r="D1033" s="9">
        <f>VLOOKUP($A1033,'dump '!$A:$AF,17,FALSE)</f>
        <v>52.3016661638881</v>
      </c>
      <c r="E1033" s="9">
        <f>VLOOKUP($A1033,'dump '!$A:$AF,18,FALSE)</f>
        <v>5.1443535927730997</v>
      </c>
      <c r="F1033" s="9" t="str">
        <f>VLOOKUP(A1033,'dump '!$A:$AF,11,FALSE)</f>
        <v>Nesciohof</v>
      </c>
      <c r="G1033" s="9" t="str">
        <f>VLOOKUP($A1033,'dump '!$A:$AF,12,FALSE)</f>
        <v>132</v>
      </c>
      <c r="H1033" s="9" t="str">
        <f>VLOOKUP($A1033,'dump '!$A:$AF,13,FALSE)</f>
        <v>1411WZ</v>
      </c>
      <c r="I1033" s="11" t="str">
        <f>VLOOKUP($A1033,'dump '!$A:$AF,14,FALSE)</f>
        <v>Naarden</v>
      </c>
      <c r="J1033" s="9">
        <f>VLOOKUP($A1033,'dump '!$A:$AF,15,FALSE)</f>
        <v>5</v>
      </c>
      <c r="K1033" s="9" t="str">
        <f>VLOOKUP($A1033,'dump '!$A:$AF,3,FALSE)</f>
        <v>REST</v>
      </c>
      <c r="L1033" s="9" t="str">
        <f>VLOOKUP($A1033,'dump '!$A:$AF,31,FALSE)</f>
        <v>3-haak</v>
      </c>
      <c r="M1033" s="9" t="str">
        <f>VLOOKUP($A1033,'containers '!$A:$AA,12,FALSE)</f>
        <v>Ondergronds</v>
      </c>
      <c r="N1033" s="9">
        <f>VLOOKUP($A1033,'containers '!$A:$AA,14,FALSE)</f>
        <v>80</v>
      </c>
      <c r="O1033" s="9">
        <f>VLOOKUP($A1033,'containers '!$A:$AA,15,FALSE)</f>
        <v>100</v>
      </c>
      <c r="P1033" s="9" t="str">
        <f>VLOOKUP($A1033,'containers '!$A:$AA,16,FALSE)</f>
        <v>HMISOL2016</v>
      </c>
    </row>
    <row r="1034" spans="1:16" x14ac:dyDescent="0.25">
      <c r="A1034" s="9" t="s">
        <v>2870</v>
      </c>
      <c r="B1034" s="9" t="str">
        <f>VLOOKUP(A1034,'dump '!A:C,1,FALSE)</f>
        <v>RO601</v>
      </c>
      <c r="C1034" s="9" t="str">
        <f>VLOOKUP(A1034,'dump '!A:AF,2,FALSE)</f>
        <v>1411RZ503</v>
      </c>
      <c r="D1034" s="9">
        <f>VLOOKUP($A1034,'dump '!$A:$AF,17,FALSE)</f>
        <v>52.296511502985197</v>
      </c>
      <c r="E1034" s="9">
        <f>VLOOKUP($A1034,'dump '!$A:$AF,18,FALSE)</f>
        <v>5.1597661525059104</v>
      </c>
      <c r="F1034" s="9" t="str">
        <f>VLOOKUP(A1034,'dump '!$A:$AF,11,FALSE)</f>
        <v>Kooltjesbuurt</v>
      </c>
      <c r="G1034" s="9" t="str">
        <f>VLOOKUP($A1034,'dump '!$A:$AF,12,FALSE)</f>
        <v>5</v>
      </c>
      <c r="H1034" s="9" t="str">
        <f>VLOOKUP($A1034,'dump '!$A:$AF,13,FALSE)</f>
        <v>1411RZ</v>
      </c>
      <c r="I1034" s="11" t="str">
        <f>VLOOKUP($A1034,'dump '!$A:$AF,14,FALSE)</f>
        <v>Naarden</v>
      </c>
      <c r="J1034" s="9">
        <f>VLOOKUP($A1034,'dump '!$A:$AF,15,FALSE)</f>
        <v>5</v>
      </c>
      <c r="K1034" s="9" t="str">
        <f>VLOOKUP($A1034,'dump '!$A:$AF,3,FALSE)</f>
        <v>REST</v>
      </c>
      <c r="L1034" s="9" t="str">
        <f>VLOOKUP($A1034,'dump '!$A:$AF,31,FALSE)</f>
        <v>3-haak</v>
      </c>
      <c r="M1034" s="9" t="str">
        <f>VLOOKUP($A1034,'containers '!$A:$AA,12,FALSE)</f>
        <v>Ondergronds</v>
      </c>
      <c r="N1034" s="9">
        <f>VLOOKUP($A1034,'containers '!$A:$AA,14,FALSE)</f>
        <v>80</v>
      </c>
      <c r="O1034" s="9">
        <f>VLOOKUP($A1034,'containers '!$A:$AA,15,FALSE)</f>
        <v>100</v>
      </c>
      <c r="P1034" s="9" t="str">
        <f>VLOOKUP($A1034,'containers '!$A:$AA,16,FALSE)</f>
        <v>HMISOL2017</v>
      </c>
    </row>
    <row r="1035" spans="1:16" x14ac:dyDescent="0.25">
      <c r="A1035" s="9" t="s">
        <v>2875</v>
      </c>
      <c r="B1035" s="9" t="str">
        <f>VLOOKUP(A1035,'dump '!A:C,1,FALSE)</f>
        <v>RO602</v>
      </c>
      <c r="C1035" s="9" t="str">
        <f>VLOOKUP(A1035,'dump '!A:AF,2,FALSE)</f>
        <v>1411RZ504</v>
      </c>
      <c r="D1035" s="9">
        <f>VLOOKUP($A1035,'dump '!$A:$AF,17,FALSE)</f>
        <v>52.296574660625602</v>
      </c>
      <c r="E1035" s="9">
        <f>VLOOKUP($A1035,'dump '!$A:$AF,18,FALSE)</f>
        <v>5.1596671622294599</v>
      </c>
      <c r="F1035" s="9" t="str">
        <f>VLOOKUP(A1035,'dump '!$A:$AF,11,FALSE)</f>
        <v>Kooltjesbuurt</v>
      </c>
      <c r="G1035" s="9" t="str">
        <f>VLOOKUP($A1035,'dump '!$A:$AF,12,FALSE)</f>
        <v>5</v>
      </c>
      <c r="H1035" s="9" t="str">
        <f>VLOOKUP($A1035,'dump '!$A:$AF,13,FALSE)</f>
        <v>1411RZ</v>
      </c>
      <c r="I1035" s="11" t="str">
        <f>VLOOKUP($A1035,'dump '!$A:$AF,14,FALSE)</f>
        <v>Naarden</v>
      </c>
      <c r="J1035" s="9">
        <f>VLOOKUP($A1035,'dump '!$A:$AF,15,FALSE)</f>
        <v>5</v>
      </c>
      <c r="K1035" s="9" t="str">
        <f>VLOOKUP($A1035,'dump '!$A:$AF,3,FALSE)</f>
        <v>REST</v>
      </c>
      <c r="L1035" s="9" t="str">
        <f>VLOOKUP($A1035,'dump '!$A:$AF,31,FALSE)</f>
        <v>3-haak</v>
      </c>
      <c r="M1035" s="9" t="str">
        <f>VLOOKUP($A1035,'containers '!$A:$AA,12,FALSE)</f>
        <v>Ondergronds</v>
      </c>
      <c r="N1035" s="9">
        <f>VLOOKUP($A1035,'containers '!$A:$AA,14,FALSE)</f>
        <v>80</v>
      </c>
      <c r="O1035" s="9">
        <f>VLOOKUP($A1035,'containers '!$A:$AA,15,FALSE)</f>
        <v>100</v>
      </c>
      <c r="P1035" s="9" t="str">
        <f>VLOOKUP($A1035,'containers '!$A:$AA,16,FALSE)</f>
        <v>HMISOL2017</v>
      </c>
    </row>
    <row r="1036" spans="1:16" x14ac:dyDescent="0.25">
      <c r="A1036" s="9" t="s">
        <v>2075</v>
      </c>
      <c r="B1036" s="9" t="str">
        <f>VLOOKUP(A1036,'dump '!A:C,1,FALSE)</f>
        <v>RO603</v>
      </c>
      <c r="C1036" s="9" t="str">
        <f>VLOOKUP(A1036,'dump '!A:AF,2,FALSE)</f>
        <v>1404GE15502</v>
      </c>
      <c r="D1036" s="9">
        <f>VLOOKUP($A1036,'dump '!$A:$AF,17,FALSE)</f>
        <v>52.268197999999998</v>
      </c>
      <c r="E1036" s="9">
        <f>VLOOKUP($A1036,'dump '!$A:$AF,18,FALSE)</f>
        <v>5.1628109999999996</v>
      </c>
      <c r="F1036" s="9" t="str">
        <f>VLOOKUP(A1036,'dump '!$A:$AF,11,FALSE)</f>
        <v>Brinklaan</v>
      </c>
      <c r="G1036" s="9" t="str">
        <f>VLOOKUP($A1036,'dump '!$A:$AF,12,FALSE)</f>
        <v>155</v>
      </c>
      <c r="H1036" s="9" t="str">
        <f>VLOOKUP($A1036,'dump '!$A:$AF,13,FALSE)</f>
        <v>1404GE</v>
      </c>
      <c r="I1036" s="11" t="str">
        <f>VLOOKUP($A1036,'dump '!$A:$AF,14,FALSE)</f>
        <v>Bussum</v>
      </c>
      <c r="J1036" s="9">
        <f>VLOOKUP($A1036,'dump '!$A:$AF,15,FALSE)</f>
        <v>5</v>
      </c>
      <c r="K1036" s="9" t="str">
        <f>VLOOKUP($A1036,'dump '!$A:$AF,3,FALSE)</f>
        <v>REST</v>
      </c>
      <c r="L1036" s="9" t="str">
        <f>VLOOKUP($A1036,'dump '!$A:$AF,31,FALSE)</f>
        <v>3-haak</v>
      </c>
      <c r="M1036" s="9" t="str">
        <f>VLOOKUP($A1036,'containers '!$A:$AA,12,FALSE)</f>
        <v>Ondergronds</v>
      </c>
      <c r="N1036" s="9">
        <f>VLOOKUP($A1036,'containers '!$A:$AA,14,FALSE)</f>
        <v>80</v>
      </c>
      <c r="O1036" s="9">
        <f>VLOOKUP($A1036,'containers '!$A:$AA,15,FALSE)</f>
        <v>100</v>
      </c>
      <c r="P1036" s="9" t="str">
        <f>VLOOKUP($A1036,'containers '!$A:$AA,16,FALSE)</f>
        <v>HMISOL2017</v>
      </c>
    </row>
    <row r="1037" spans="1:16" x14ac:dyDescent="0.25">
      <c r="A1037" s="9" t="s">
        <v>1024</v>
      </c>
      <c r="B1037" s="9" t="str">
        <f>VLOOKUP(A1037,'dump '!A:C,1,FALSE)</f>
        <v>RO605</v>
      </c>
      <c r="C1037" s="9" t="str">
        <f>VLOOKUP(A1037,'dump '!A:AF,2,FALSE)</f>
        <v>1211KK12301</v>
      </c>
      <c r="D1037" s="9">
        <f>VLOOKUP($A1037,'dump '!$A:$AF,17,FALSE)</f>
        <v>52.219795227050803</v>
      </c>
      <c r="E1037" s="9">
        <f>VLOOKUP($A1037,'dump '!$A:$AF,18,FALSE)</f>
        <v>5.1675858497619602</v>
      </c>
      <c r="F1037" s="9" t="str">
        <f>VLOOKUP(A1037,'dump '!$A:$AF,11,FALSE)</f>
        <v>Havenstraat</v>
      </c>
      <c r="G1037" s="9" t="str">
        <f>VLOOKUP($A1037,'dump '!$A:$AF,12,FALSE)</f>
        <v>123</v>
      </c>
      <c r="H1037" s="9" t="str">
        <f>VLOOKUP($A1037,'dump '!$A:$AF,13,FALSE)</f>
        <v>1211KK</v>
      </c>
      <c r="I1037" s="11" t="str">
        <f>VLOOKUP($A1037,'dump '!$A:$AF,14,FALSE)</f>
        <v>Hilversum</v>
      </c>
      <c r="J1037" s="9">
        <f>VLOOKUP($A1037,'dump '!$A:$AF,15,FALSE)</f>
        <v>6</v>
      </c>
      <c r="K1037" s="9" t="str">
        <f>VLOOKUP($A1037,'dump '!$A:$AF,3,FALSE)</f>
        <v>REST</v>
      </c>
      <c r="L1037" s="9" t="str">
        <f>VLOOKUP($A1037,'dump '!$A:$AF,31,FALSE)</f>
        <v>3-haak</v>
      </c>
      <c r="M1037" s="9" t="str">
        <f>VLOOKUP($A1037,'containers '!$A:$AA,12,FALSE)</f>
        <v>Ondergronds</v>
      </c>
      <c r="N1037" s="9">
        <f>VLOOKUP($A1037,'containers '!$A:$AA,14,FALSE)</f>
        <v>80</v>
      </c>
      <c r="O1037" s="9">
        <f>VLOOKUP($A1037,'containers '!$A:$AA,15,FALSE)</f>
        <v>100</v>
      </c>
      <c r="P1037" s="9" t="str">
        <f>VLOOKUP($A1037,'containers '!$A:$AA,16,FALSE)</f>
        <v>HMISOL2016</v>
      </c>
    </row>
    <row r="1038" spans="1:16" x14ac:dyDescent="0.25">
      <c r="A1038" s="9" t="s">
        <v>1769</v>
      </c>
      <c r="B1038" s="9" t="str">
        <f>VLOOKUP(A1038,'dump '!A:C,1,FALSE)</f>
        <v>RO606</v>
      </c>
      <c r="C1038" s="9" t="str">
        <f>VLOOKUP(A1038,'dump '!A:AF,2,FALSE)</f>
        <v>1406TX903</v>
      </c>
      <c r="D1038" s="9">
        <f>VLOOKUP($A1038,'dump '!$A:$AF,17,FALSE)</f>
        <v>52.2628740873675</v>
      </c>
      <c r="E1038" s="9">
        <f>VLOOKUP($A1038,'dump '!$A:$AF,18,FALSE)</f>
        <v>5.1466951612431098</v>
      </c>
      <c r="F1038" s="9" t="str">
        <f>VLOOKUP(A1038,'dump '!$A:$AF,11,FALSE)</f>
        <v>Waldenlaan</v>
      </c>
      <c r="G1038" s="9" t="str">
        <f>VLOOKUP($A1038,'dump '!$A:$AF,12,FALSE)</f>
        <v>9</v>
      </c>
      <c r="H1038" s="9" t="str">
        <f>VLOOKUP($A1038,'dump '!$A:$AF,13,FALSE)</f>
        <v>1406TX</v>
      </c>
      <c r="I1038" s="11" t="str">
        <f>VLOOKUP($A1038,'dump '!$A:$AF,14,FALSE)</f>
        <v>Bussum</v>
      </c>
      <c r="J1038" s="9">
        <f>VLOOKUP($A1038,'dump '!$A:$AF,15,FALSE)</f>
        <v>5</v>
      </c>
      <c r="K1038" s="9" t="str">
        <f>VLOOKUP($A1038,'dump '!$A:$AF,3,FALSE)</f>
        <v>REST</v>
      </c>
      <c r="L1038" s="9" t="str">
        <f>VLOOKUP($A1038,'dump '!$A:$AF,31,FALSE)</f>
        <v>3-haak</v>
      </c>
      <c r="M1038" s="9" t="str">
        <f>VLOOKUP($A1038,'containers '!$A:$AA,12,FALSE)</f>
        <v>Ondergronds</v>
      </c>
      <c r="N1038" s="9">
        <f>VLOOKUP($A1038,'containers '!$A:$AA,14,FALSE)</f>
        <v>80</v>
      </c>
      <c r="O1038" s="9">
        <f>VLOOKUP($A1038,'containers '!$A:$AA,15,FALSE)</f>
        <v>100</v>
      </c>
      <c r="P1038" s="9" t="str">
        <f>VLOOKUP($A1038,'containers '!$A:$AA,16,FALSE)</f>
        <v>HMISOL2017</v>
      </c>
    </row>
    <row r="1039" spans="1:16" x14ac:dyDescent="0.25">
      <c r="A1039" s="9" t="s">
        <v>3869</v>
      </c>
      <c r="B1039" s="9" t="str">
        <f>VLOOKUP(A1039,'dump '!A:C,1,FALSE)</f>
        <v>RO607</v>
      </c>
      <c r="C1039" s="9" t="str">
        <f>VLOOKUP(A1039,'dump '!A:AF,2,FALSE)</f>
        <v>1211RZ7403</v>
      </c>
      <c r="D1039" s="9">
        <f>VLOOKUP($A1039,'dump '!$A:$AF,17,FALSE)</f>
        <v>52.222751000000002</v>
      </c>
      <c r="E1039" s="9">
        <f>VLOOKUP($A1039,'dump '!$A:$AF,18,FALSE)</f>
        <v>5.1726349999999996</v>
      </c>
      <c r="F1039" s="9" t="str">
        <f>VLOOKUP(A1039,'dump '!$A:$AF,11,FALSE)</f>
        <v>Brinkweg</v>
      </c>
      <c r="G1039" s="9" t="str">
        <f>VLOOKUP($A1039,'dump '!$A:$AF,12,FALSE)</f>
        <v>74</v>
      </c>
      <c r="H1039" s="9" t="str">
        <f>VLOOKUP($A1039,'dump '!$A:$AF,13,FALSE)</f>
        <v>1211RZ</v>
      </c>
      <c r="I1039" s="11" t="str">
        <f>VLOOKUP($A1039,'dump '!$A:$AF,14,FALSE)</f>
        <v>Hilversum</v>
      </c>
      <c r="J1039" s="9">
        <f>VLOOKUP($A1039,'dump '!$A:$AF,15,FALSE)</f>
        <v>5</v>
      </c>
      <c r="K1039" s="9" t="str">
        <f>VLOOKUP($A1039,'dump '!$A:$AF,3,FALSE)</f>
        <v>REST</v>
      </c>
      <c r="L1039" s="9" t="str">
        <f>VLOOKUP($A1039,'dump '!$A:$AF,31,FALSE)</f>
        <v>3-haak</v>
      </c>
      <c r="M1039" s="9" t="str">
        <f>VLOOKUP($A1039,'containers '!$A:$AA,12,FALSE)</f>
        <v>Ondergronds</v>
      </c>
      <c r="N1039" s="9">
        <f>VLOOKUP($A1039,'containers '!$A:$AA,14,FALSE)</f>
        <v>80</v>
      </c>
      <c r="O1039" s="9">
        <f>VLOOKUP($A1039,'containers '!$A:$AA,15,FALSE)</f>
        <v>100</v>
      </c>
      <c r="P1039" s="9" t="str">
        <f>VLOOKUP($A1039,'containers '!$A:$AA,16,FALSE)</f>
        <v>HMISOL2017</v>
      </c>
    </row>
    <row r="1040" spans="1:16" x14ac:dyDescent="0.25">
      <c r="A1040" s="9" t="s">
        <v>1912</v>
      </c>
      <c r="B1040" s="9" t="str">
        <f>VLOOKUP(A1040,'dump '!A:C,1,FALSE)</f>
        <v>RO608</v>
      </c>
      <c r="C1040" s="9" t="str">
        <f>VLOOKUP(A1040,'dump '!A:AF,2,FALSE)</f>
        <v>1211DC2302</v>
      </c>
      <c r="D1040" s="9">
        <f>VLOOKUP($A1040,'dump '!$A:$AF,17,FALSE)</f>
        <v>52.222414000000001</v>
      </c>
      <c r="E1040" s="9">
        <f>VLOOKUP($A1040,'dump '!$A:$AF,18,FALSE)</f>
        <v>5.1748139999999996</v>
      </c>
      <c r="F1040" s="9" t="str">
        <f>VLOOKUP(A1040,'dump '!$A:$AF,11,FALSE)</f>
        <v>Tapijtstraat</v>
      </c>
      <c r="G1040" s="9" t="str">
        <f>VLOOKUP($A1040,'dump '!$A:$AF,12,FALSE)</f>
        <v>23</v>
      </c>
      <c r="H1040" s="9" t="str">
        <f>VLOOKUP($A1040,'dump '!$A:$AF,13,FALSE)</f>
        <v>1211DC</v>
      </c>
      <c r="I1040" s="11" t="str">
        <f>VLOOKUP($A1040,'dump '!$A:$AF,14,FALSE)</f>
        <v>Hilversum</v>
      </c>
      <c r="J1040" s="9">
        <f>VLOOKUP($A1040,'dump '!$A:$AF,15,FALSE)</f>
        <v>5</v>
      </c>
      <c r="K1040" s="9" t="str">
        <f>VLOOKUP($A1040,'dump '!$A:$AF,3,FALSE)</f>
        <v>REST</v>
      </c>
      <c r="L1040" s="9" t="str">
        <f>VLOOKUP($A1040,'dump '!$A:$AF,31,FALSE)</f>
        <v>3-haak</v>
      </c>
      <c r="M1040" s="9" t="str">
        <f>VLOOKUP($A1040,'containers '!$A:$AA,12,FALSE)</f>
        <v>Ondergronds</v>
      </c>
      <c r="N1040" s="9">
        <f>VLOOKUP($A1040,'containers '!$A:$AA,14,FALSE)</f>
        <v>80</v>
      </c>
      <c r="O1040" s="9">
        <f>VLOOKUP($A1040,'containers '!$A:$AA,15,FALSE)</f>
        <v>100</v>
      </c>
      <c r="P1040" s="9" t="str">
        <f>VLOOKUP($A1040,'containers '!$A:$AA,16,FALSE)</f>
        <v>HMISOL2017</v>
      </c>
    </row>
    <row r="1041" spans="1:16" x14ac:dyDescent="0.25">
      <c r="A1041" s="9" t="s">
        <v>2032</v>
      </c>
      <c r="B1041" s="9" t="str">
        <f>VLOOKUP(A1041,'dump '!A:C,1,FALSE)</f>
        <v>RO609</v>
      </c>
      <c r="C1041" s="9" t="str">
        <f>VLOOKUP(A1041,'dump '!A:AF,2,FALSE)</f>
        <v>1211GT2702</v>
      </c>
      <c r="D1041" s="9">
        <f>VLOOKUP($A1041,'dump '!$A:$AF,17,FALSE)</f>
        <v>52.221995</v>
      </c>
      <c r="E1041" s="9">
        <f>VLOOKUP($A1041,'dump '!$A:$AF,18,FALSE)</f>
        <v>5.1761229999999996</v>
      </c>
      <c r="F1041" s="9" t="str">
        <f>VLOOKUP(A1041,'dump '!$A:$AF,11,FALSE)</f>
        <v>Langestraat</v>
      </c>
      <c r="G1041" s="9" t="str">
        <f>VLOOKUP($A1041,'dump '!$A:$AF,12,FALSE)</f>
        <v>27</v>
      </c>
      <c r="H1041" s="9" t="str">
        <f>VLOOKUP($A1041,'dump '!$A:$AF,13,FALSE)</f>
        <v>1211GT</v>
      </c>
      <c r="I1041" s="11" t="str">
        <f>VLOOKUP($A1041,'dump '!$A:$AF,14,FALSE)</f>
        <v>Hilversum</v>
      </c>
      <c r="J1041" s="9">
        <f>VLOOKUP($A1041,'dump '!$A:$AF,15,FALSE)</f>
        <v>5</v>
      </c>
      <c r="K1041" s="9" t="str">
        <f>VLOOKUP($A1041,'dump '!$A:$AF,3,FALSE)</f>
        <v>REST</v>
      </c>
      <c r="L1041" s="9" t="str">
        <f>VLOOKUP($A1041,'dump '!$A:$AF,31,FALSE)</f>
        <v>3-haak</v>
      </c>
      <c r="M1041" s="9" t="str">
        <f>VLOOKUP($A1041,'containers '!$A:$AA,12,FALSE)</f>
        <v>Ondergronds</v>
      </c>
      <c r="N1041" s="9">
        <f>VLOOKUP($A1041,'containers '!$A:$AA,14,FALSE)</f>
        <v>80</v>
      </c>
      <c r="O1041" s="9">
        <f>VLOOKUP($A1041,'containers '!$A:$AA,15,FALSE)</f>
        <v>100</v>
      </c>
      <c r="P1041" s="9" t="str">
        <f>VLOOKUP($A1041,'containers '!$A:$AA,16,FALSE)</f>
        <v>HMISOL2017</v>
      </c>
    </row>
    <row r="1042" spans="1:16" x14ac:dyDescent="0.25">
      <c r="A1042" s="9" t="s">
        <v>2024</v>
      </c>
      <c r="B1042" s="9" t="str">
        <f>VLOOKUP(A1042,'dump '!A:C,1,FALSE)</f>
        <v>RO610</v>
      </c>
      <c r="C1042" s="9" t="str">
        <f>VLOOKUP(A1042,'dump '!A:AF,2,FALSE)</f>
        <v>1211LZ1202</v>
      </c>
      <c r="D1042" s="9">
        <f>VLOOKUP($A1042,'dump '!$A:$AF,17,FALSE)</f>
        <v>52.221612999999998</v>
      </c>
      <c r="E1042" s="9">
        <f>VLOOKUP($A1042,'dump '!$A:$AF,18,FALSE)</f>
        <v>5.1761559999999998</v>
      </c>
      <c r="F1042" s="9" t="str">
        <f>VLOOKUP(A1042,'dump '!$A:$AF,11,FALSE)</f>
        <v>Kapelstraat</v>
      </c>
      <c r="G1042" s="9" t="str">
        <f>VLOOKUP($A1042,'dump '!$A:$AF,12,FALSE)</f>
        <v>12</v>
      </c>
      <c r="H1042" s="9" t="str">
        <f>VLOOKUP($A1042,'dump '!$A:$AF,13,FALSE)</f>
        <v>1211LZ</v>
      </c>
      <c r="I1042" s="11" t="str">
        <f>VLOOKUP($A1042,'dump '!$A:$AF,14,FALSE)</f>
        <v>Hilversum</v>
      </c>
      <c r="J1042" s="9">
        <f>VLOOKUP($A1042,'dump '!$A:$AF,15,FALSE)</f>
        <v>5</v>
      </c>
      <c r="K1042" s="9" t="str">
        <f>VLOOKUP($A1042,'dump '!$A:$AF,3,FALSE)</f>
        <v>REST</v>
      </c>
      <c r="L1042" s="9" t="str">
        <f>VLOOKUP($A1042,'dump '!$A:$AF,31,FALSE)</f>
        <v>3-haak</v>
      </c>
      <c r="M1042" s="9" t="str">
        <f>VLOOKUP($A1042,'containers '!$A:$AA,12,FALSE)</f>
        <v>Ondergronds</v>
      </c>
      <c r="N1042" s="9">
        <f>VLOOKUP($A1042,'containers '!$A:$AA,14,FALSE)</f>
        <v>80</v>
      </c>
      <c r="O1042" s="9">
        <f>VLOOKUP($A1042,'containers '!$A:$AA,15,FALSE)</f>
        <v>100</v>
      </c>
      <c r="P1042" s="9" t="str">
        <f>VLOOKUP($A1042,'containers '!$A:$AA,16,FALSE)</f>
        <v>HMISOL2017</v>
      </c>
    </row>
    <row r="1043" spans="1:16" x14ac:dyDescent="0.25">
      <c r="A1043" s="9" t="s">
        <v>1916</v>
      </c>
      <c r="B1043" s="9" t="str">
        <f>VLOOKUP(A1043,'dump '!A:C,1,FALSE)</f>
        <v>RO611</v>
      </c>
      <c r="C1043" s="9" t="str">
        <f>VLOOKUP(A1043,'dump '!A:AF,2,FALSE)</f>
        <v>1211GZ2201</v>
      </c>
      <c r="D1043" s="9">
        <f>VLOOKUP($A1043,'dump '!$A:$AF,17,FALSE)</f>
        <v>52.222270999999999</v>
      </c>
      <c r="E1043" s="9">
        <f>VLOOKUP($A1043,'dump '!$A:$AF,18,FALSE)</f>
        <v>5.177397</v>
      </c>
      <c r="F1043" s="9" t="str">
        <f>VLOOKUP(A1043,'dump '!$A:$AF,11,FALSE)</f>
        <v>Langestraat</v>
      </c>
      <c r="G1043" s="9" t="str">
        <f>VLOOKUP($A1043,'dump '!$A:$AF,12,FALSE)</f>
        <v>22A</v>
      </c>
      <c r="H1043" s="9" t="str">
        <f>VLOOKUP($A1043,'dump '!$A:$AF,13,FALSE)</f>
        <v>1211GZ</v>
      </c>
      <c r="I1043" s="11" t="str">
        <f>VLOOKUP($A1043,'dump '!$A:$AF,14,FALSE)</f>
        <v>Hilversum</v>
      </c>
      <c r="J1043" s="9">
        <f>VLOOKUP($A1043,'dump '!$A:$AF,15,FALSE)</f>
        <v>5</v>
      </c>
      <c r="K1043" s="9" t="str">
        <f>VLOOKUP($A1043,'dump '!$A:$AF,3,FALSE)</f>
        <v>REST</v>
      </c>
      <c r="L1043" s="9" t="str">
        <f>VLOOKUP($A1043,'dump '!$A:$AF,31,FALSE)</f>
        <v>3-haak</v>
      </c>
      <c r="M1043" s="9" t="str">
        <f>VLOOKUP($A1043,'containers '!$A:$AA,12,FALSE)</f>
        <v>Ondergronds</v>
      </c>
      <c r="N1043" s="9">
        <f>VLOOKUP($A1043,'containers '!$A:$AA,14,FALSE)</f>
        <v>80</v>
      </c>
      <c r="O1043" s="9">
        <f>VLOOKUP($A1043,'containers '!$A:$AA,15,FALSE)</f>
        <v>100</v>
      </c>
      <c r="P1043" s="9" t="str">
        <f>VLOOKUP($A1043,'containers '!$A:$AA,16,FALSE)</f>
        <v>HMISOL2017</v>
      </c>
    </row>
    <row r="1044" spans="1:16" x14ac:dyDescent="0.25">
      <c r="A1044" s="9" t="s">
        <v>1922</v>
      </c>
      <c r="B1044" s="9" t="str">
        <f>VLOOKUP(A1044,'dump '!A:C,1,FALSE)</f>
        <v>RO612</v>
      </c>
      <c r="C1044" s="9" t="str">
        <f>VLOOKUP(A1044,'dump '!A:AF,2,FALSE)</f>
        <v>1211GZ2202</v>
      </c>
      <c r="D1044" s="9">
        <f>VLOOKUP($A1044,'dump '!$A:$AF,17,FALSE)</f>
        <v>52.222270999999999</v>
      </c>
      <c r="E1044" s="9">
        <f>VLOOKUP($A1044,'dump '!$A:$AF,18,FALSE)</f>
        <v>5.177397</v>
      </c>
      <c r="F1044" s="9" t="str">
        <f>VLOOKUP(A1044,'dump '!$A:$AF,11,FALSE)</f>
        <v>Langestraat</v>
      </c>
      <c r="G1044" s="9" t="str">
        <f>VLOOKUP($A1044,'dump '!$A:$AF,12,FALSE)</f>
        <v>22A</v>
      </c>
      <c r="H1044" s="9" t="str">
        <f>VLOOKUP($A1044,'dump '!$A:$AF,13,FALSE)</f>
        <v>1211GZ</v>
      </c>
      <c r="I1044" s="11" t="str">
        <f>VLOOKUP($A1044,'dump '!$A:$AF,14,FALSE)</f>
        <v>Hilversum</v>
      </c>
      <c r="J1044" s="9">
        <f>VLOOKUP($A1044,'dump '!$A:$AF,15,FALSE)</f>
        <v>5</v>
      </c>
      <c r="K1044" s="9" t="str">
        <f>VLOOKUP($A1044,'dump '!$A:$AF,3,FALSE)</f>
        <v>REST</v>
      </c>
      <c r="L1044" s="9" t="str">
        <f>VLOOKUP($A1044,'dump '!$A:$AF,31,FALSE)</f>
        <v>3-haak</v>
      </c>
      <c r="M1044" s="9" t="str">
        <f>VLOOKUP($A1044,'containers '!$A:$AA,12,FALSE)</f>
        <v>Ondergronds</v>
      </c>
      <c r="N1044" s="9">
        <f>VLOOKUP($A1044,'containers '!$A:$AA,14,FALSE)</f>
        <v>80</v>
      </c>
      <c r="O1044" s="9">
        <f>VLOOKUP($A1044,'containers '!$A:$AA,15,FALSE)</f>
        <v>100</v>
      </c>
      <c r="P1044" s="9" t="str">
        <f>VLOOKUP($A1044,'containers '!$A:$AA,16,FALSE)</f>
        <v>BAMRUB2016</v>
      </c>
    </row>
    <row r="1045" spans="1:16" x14ac:dyDescent="0.25">
      <c r="A1045" s="9" t="s">
        <v>3548</v>
      </c>
      <c r="B1045" s="9" t="str">
        <f>VLOOKUP(A1045,'dump '!A:C,1,FALSE)</f>
        <v>RO613</v>
      </c>
      <c r="C1045" s="9" t="str">
        <f>VLOOKUP(A1045,'dump '!A:AF,2,FALSE)</f>
        <v>1211CC3401</v>
      </c>
      <c r="D1045" s="9">
        <f>VLOOKUP($A1045,'dump '!$A:$AF,17,FALSE)</f>
        <v>52.223856400000003</v>
      </c>
      <c r="E1045" s="9">
        <f>VLOOKUP($A1045,'dump '!$A:$AF,18,FALSE)</f>
        <v>5.1735619000000002</v>
      </c>
      <c r="F1045" s="9" t="str">
        <f>VLOOKUP(A1045,'dump '!$A:$AF,11,FALSE)</f>
        <v>Herenstraat</v>
      </c>
      <c r="G1045" s="9" t="str">
        <f>VLOOKUP($A1045,'dump '!$A:$AF,12,FALSE)</f>
        <v>34</v>
      </c>
      <c r="H1045" s="9" t="str">
        <f>VLOOKUP($A1045,'dump '!$A:$AF,13,FALSE)</f>
        <v>1211CC</v>
      </c>
      <c r="I1045" s="11" t="str">
        <f>VLOOKUP($A1045,'dump '!$A:$AF,14,FALSE)</f>
        <v>Hilversum</v>
      </c>
      <c r="J1045" s="9">
        <f>VLOOKUP($A1045,'dump '!$A:$AF,15,FALSE)</f>
        <v>5</v>
      </c>
      <c r="K1045" s="9" t="str">
        <f>VLOOKUP($A1045,'dump '!$A:$AF,3,FALSE)</f>
        <v>REST</v>
      </c>
      <c r="L1045" s="9" t="str">
        <f>VLOOKUP($A1045,'dump '!$A:$AF,31,FALSE)</f>
        <v>3-haak</v>
      </c>
      <c r="M1045" s="9" t="str">
        <f>VLOOKUP($A1045,'containers '!$A:$AA,12,FALSE)</f>
        <v>Ondergronds</v>
      </c>
      <c r="N1045" s="9">
        <f>VLOOKUP($A1045,'containers '!$A:$AA,14,FALSE)</f>
        <v>80</v>
      </c>
      <c r="O1045" s="9">
        <f>VLOOKUP($A1045,'containers '!$A:$AA,15,FALSE)</f>
        <v>100</v>
      </c>
      <c r="P1045" s="9" t="str">
        <f>VLOOKUP($A1045,'containers '!$A:$AA,16,FALSE)</f>
        <v>HMISOL2017</v>
      </c>
    </row>
    <row r="1046" spans="1:16" x14ac:dyDescent="0.25">
      <c r="A1046" s="9" t="s">
        <v>2036</v>
      </c>
      <c r="B1046" s="9" t="str">
        <f>VLOOKUP(A1046,'dump '!A:C,1,FALSE)</f>
        <v>RO614</v>
      </c>
      <c r="C1046" s="9" t="str">
        <f>VLOOKUP(A1046,'dump '!A:AF,2,FALSE)</f>
        <v>1211GK9802</v>
      </c>
      <c r="D1046" s="9">
        <f>VLOOKUP($A1046,'dump '!$A:$AF,17,FALSE)</f>
        <v>52.223971788820101</v>
      </c>
      <c r="E1046" s="9">
        <f>VLOOKUP($A1046,'dump '!$A:$AF,18,FALSE)</f>
        <v>5.1793876849163096</v>
      </c>
      <c r="F1046" s="9" t="str">
        <f>VLOOKUP(A1046,'dump '!$A:$AF,11,FALSE)</f>
        <v>Prins Bernhardstraat</v>
      </c>
      <c r="G1046" s="9" t="str">
        <f>VLOOKUP($A1046,'dump '!$A:$AF,12,FALSE)</f>
        <v>98</v>
      </c>
      <c r="H1046" s="9" t="str">
        <f>VLOOKUP($A1046,'dump '!$A:$AF,13,FALSE)</f>
        <v>1211GK</v>
      </c>
      <c r="I1046" s="11" t="str">
        <f>VLOOKUP($A1046,'dump '!$A:$AF,14,FALSE)</f>
        <v>Hilversum</v>
      </c>
      <c r="J1046" s="9">
        <f>VLOOKUP($A1046,'dump '!$A:$AF,15,FALSE)</f>
        <v>5</v>
      </c>
      <c r="K1046" s="9" t="str">
        <f>VLOOKUP($A1046,'dump '!$A:$AF,3,FALSE)</f>
        <v>REST</v>
      </c>
      <c r="L1046" s="9" t="str">
        <f>VLOOKUP($A1046,'dump '!$A:$AF,31,FALSE)</f>
        <v>3-haak</v>
      </c>
      <c r="M1046" s="9" t="str">
        <f>VLOOKUP($A1046,'containers '!$A:$AA,12,FALSE)</f>
        <v>Ondergronds</v>
      </c>
      <c r="N1046" s="9">
        <f>VLOOKUP($A1046,'containers '!$A:$AA,14,FALSE)</f>
        <v>80</v>
      </c>
      <c r="O1046" s="9">
        <f>VLOOKUP($A1046,'containers '!$A:$AA,15,FALSE)</f>
        <v>100</v>
      </c>
      <c r="P1046" s="9" t="str">
        <f>VLOOKUP($A1046,'containers '!$A:$AA,16,FALSE)</f>
        <v>HMISOL2017</v>
      </c>
    </row>
    <row r="1047" spans="1:16" x14ac:dyDescent="0.25">
      <c r="A1047" s="9" t="s">
        <v>1899</v>
      </c>
      <c r="B1047" s="9" t="str">
        <f>VLOOKUP(A1047,'dump '!A:C,1,FALSE)</f>
        <v>RO615</v>
      </c>
      <c r="C1047" s="9" t="str">
        <f>VLOOKUP(A1047,'dump '!A:AF,2,FALSE)</f>
        <v>1211GD4501</v>
      </c>
      <c r="D1047" s="9">
        <f>VLOOKUP($A1047,'dump '!$A:$AF,17,FALSE)</f>
        <v>52.224952000000002</v>
      </c>
      <c r="E1047" s="9">
        <f>VLOOKUP($A1047,'dump '!$A:$AF,18,FALSE)</f>
        <v>5.1788530000000002</v>
      </c>
      <c r="F1047" s="9" t="str">
        <f>VLOOKUP(A1047,'dump '!$A:$AF,11,FALSE)</f>
        <v>Kampstraat</v>
      </c>
      <c r="G1047" s="9" t="str">
        <f>VLOOKUP($A1047,'dump '!$A:$AF,12,FALSE)</f>
        <v>45A</v>
      </c>
      <c r="H1047" s="9" t="str">
        <f>VLOOKUP($A1047,'dump '!$A:$AF,13,FALSE)</f>
        <v>1211GD</v>
      </c>
      <c r="I1047" s="11" t="str">
        <f>VLOOKUP($A1047,'dump '!$A:$AF,14,FALSE)</f>
        <v>Hilversum</v>
      </c>
      <c r="J1047" s="9">
        <f>VLOOKUP($A1047,'dump '!$A:$AF,15,FALSE)</f>
        <v>5</v>
      </c>
      <c r="K1047" s="9" t="str">
        <f>VLOOKUP($A1047,'dump '!$A:$AF,3,FALSE)</f>
        <v>REST</v>
      </c>
      <c r="L1047" s="9" t="str">
        <f>VLOOKUP($A1047,'dump '!$A:$AF,31,FALSE)</f>
        <v>3-haak</v>
      </c>
      <c r="M1047" s="9" t="str">
        <f>VLOOKUP($A1047,'containers '!$A:$AA,12,FALSE)</f>
        <v>Ondergronds</v>
      </c>
      <c r="N1047" s="9">
        <f>VLOOKUP($A1047,'containers '!$A:$AA,14,FALSE)</f>
        <v>80</v>
      </c>
      <c r="O1047" s="9">
        <f>VLOOKUP($A1047,'containers '!$A:$AA,15,FALSE)</f>
        <v>100</v>
      </c>
      <c r="P1047" s="9" t="str">
        <f>VLOOKUP($A1047,'containers '!$A:$AA,16,FALSE)</f>
        <v>HMISOL2017</v>
      </c>
    </row>
    <row r="1048" spans="1:16" x14ac:dyDescent="0.25">
      <c r="A1048" s="9" t="s">
        <v>2922</v>
      </c>
      <c r="B1048" s="9" t="str">
        <f>VLOOKUP(A1048,'dump '!A:C,1,FALSE)</f>
        <v>RO616</v>
      </c>
      <c r="C1048" s="9" t="str">
        <f>VLOOKUP(A1048,'dump '!A:AF,2,FALSE)</f>
        <v>1261ZJ901</v>
      </c>
      <c r="D1048" s="9">
        <f>VLOOKUP($A1048,'dump '!$A:$AF,17,FALSE)</f>
        <v>52.295620590497101</v>
      </c>
      <c r="E1048" s="9">
        <f>VLOOKUP($A1048,'dump '!$A:$AF,18,FALSE)</f>
        <v>5.2773960214157398</v>
      </c>
      <c r="F1048" s="9" t="str">
        <f>VLOOKUP(A1048,'dump '!$A:$AF,11,FALSE)</f>
        <v>Rode Beukplein</v>
      </c>
      <c r="G1048" s="9" t="str">
        <f>VLOOKUP($A1048,'dump '!$A:$AF,12,FALSE)</f>
        <v>9</v>
      </c>
      <c r="H1048" s="9" t="str">
        <f>VLOOKUP($A1048,'dump '!$A:$AF,13,FALSE)</f>
        <v>1261ZJ</v>
      </c>
      <c r="I1048" s="11" t="str">
        <f>VLOOKUP($A1048,'dump '!$A:$AF,14,FALSE)</f>
        <v>Blaricum</v>
      </c>
      <c r="J1048" s="9">
        <f>VLOOKUP($A1048,'dump '!$A:$AF,15,FALSE)</f>
        <v>5</v>
      </c>
      <c r="K1048" s="9" t="str">
        <f>VLOOKUP($A1048,'dump '!$A:$AF,3,FALSE)</f>
        <v>REST</v>
      </c>
      <c r="L1048" s="9" t="str">
        <f>VLOOKUP($A1048,'dump '!$A:$AF,31,FALSE)</f>
        <v>3-haak</v>
      </c>
      <c r="M1048" s="9" t="str">
        <f>VLOOKUP($A1048,'containers '!$A:$AA,12,FALSE)</f>
        <v>OGDUO</v>
      </c>
      <c r="N1048" s="9">
        <f>VLOOKUP($A1048,'containers '!$A:$AA,14,FALSE)</f>
        <v>60</v>
      </c>
      <c r="O1048" s="9">
        <f>VLOOKUP($A1048,'containers '!$A:$AA,15,FALSE)</f>
        <v>100</v>
      </c>
      <c r="P1048" s="9" t="str">
        <f>VLOOKUP($A1048,'containers '!$A:$AA,16,FALSE)</f>
        <v>HMIDUO2019</v>
      </c>
    </row>
    <row r="1049" spans="1:16" x14ac:dyDescent="0.25">
      <c r="A1049" s="9" t="s">
        <v>152</v>
      </c>
      <c r="B1049" s="9" t="str">
        <f>VLOOKUP(A1049,'dump '!A:C,1,FALSE)</f>
        <v>RO617</v>
      </c>
      <c r="C1049" s="9" t="str">
        <f>VLOOKUP(A1049,'dump '!A:AF,2,FALSE)</f>
        <v>1261ZV1901</v>
      </c>
      <c r="D1049" s="9">
        <f>VLOOKUP($A1049,'dump '!$A:$AF,17,FALSE)</f>
        <v>52.290901184082003</v>
      </c>
      <c r="E1049" s="9">
        <f>VLOOKUP($A1049,'dump '!$A:$AF,18,FALSE)</f>
        <v>5.2733101844787598</v>
      </c>
      <c r="F1049" s="9" t="str">
        <f>VLOOKUP(A1049,'dump '!$A:$AF,11,FALSE)</f>
        <v>Cederplein</v>
      </c>
      <c r="G1049" s="9" t="str">
        <f>VLOOKUP($A1049,'dump '!$A:$AF,12,FALSE)</f>
        <v>19</v>
      </c>
      <c r="H1049" s="9" t="str">
        <f>VLOOKUP($A1049,'dump '!$A:$AF,13,FALSE)</f>
        <v>1261ZV</v>
      </c>
      <c r="I1049" s="11" t="str">
        <f>VLOOKUP($A1049,'dump '!$A:$AF,14,FALSE)</f>
        <v>Blaricum</v>
      </c>
      <c r="J1049" s="9">
        <f>VLOOKUP($A1049,'dump '!$A:$AF,15,FALSE)</f>
        <v>6</v>
      </c>
      <c r="K1049" s="9" t="str">
        <f>VLOOKUP($A1049,'dump '!$A:$AF,3,FALSE)</f>
        <v>REST</v>
      </c>
      <c r="L1049" s="9" t="str">
        <f>VLOOKUP($A1049,'dump '!$A:$AF,31,FALSE)</f>
        <v>3-haak</v>
      </c>
      <c r="M1049" s="9" t="str">
        <f>VLOOKUP($A1049,'containers '!$A:$AA,12,FALSE)</f>
        <v>OGDUO</v>
      </c>
      <c r="N1049" s="9">
        <f>VLOOKUP($A1049,'containers '!$A:$AA,14,FALSE)</f>
        <v>60</v>
      </c>
      <c r="O1049" s="9">
        <f>VLOOKUP($A1049,'containers '!$A:$AA,15,FALSE)</f>
        <v>100</v>
      </c>
      <c r="P1049" s="9" t="str">
        <f>VLOOKUP($A1049,'containers '!$A:$AA,16,FALSE)</f>
        <v>HMIDUO2019</v>
      </c>
    </row>
    <row r="1050" spans="1:16" x14ac:dyDescent="0.25">
      <c r="A1050" s="9" t="s">
        <v>2859</v>
      </c>
      <c r="B1050" s="9" t="str">
        <f>VLOOKUP(A1050,'dump '!A:C,1,FALSE)</f>
        <v>RO618</v>
      </c>
      <c r="C1050" s="9" t="str">
        <f>VLOOKUP(A1050,'dump '!A:AF,2,FALSE)</f>
        <v>1411PC2704</v>
      </c>
      <c r="D1050" s="9">
        <f>VLOOKUP($A1050,'dump '!$A:$AF,17,FALSE)</f>
        <v>52.294983691584598</v>
      </c>
      <c r="E1050" s="9">
        <f>VLOOKUP($A1050,'dump '!$A:$AF,18,FALSE)</f>
        <v>5.1586191728759196</v>
      </c>
      <c r="F1050" s="9" t="str">
        <f>VLOOKUP(A1050,'dump '!$A:$AF,11,FALSE)</f>
        <v>Westwalstraat</v>
      </c>
      <c r="G1050" s="9" t="str">
        <f>VLOOKUP($A1050,'dump '!$A:$AF,12,FALSE)</f>
        <v>27</v>
      </c>
      <c r="H1050" s="9" t="str">
        <f>VLOOKUP($A1050,'dump '!$A:$AF,13,FALSE)</f>
        <v>1411PC</v>
      </c>
      <c r="I1050" s="11" t="str">
        <f>VLOOKUP($A1050,'dump '!$A:$AF,14,FALSE)</f>
        <v>Naarden</v>
      </c>
      <c r="J1050" s="9">
        <f>VLOOKUP($A1050,'dump '!$A:$AF,15,FALSE)</f>
        <v>5</v>
      </c>
      <c r="K1050" s="9" t="str">
        <f>VLOOKUP($A1050,'dump '!$A:$AF,3,FALSE)</f>
        <v>REST</v>
      </c>
      <c r="L1050" s="9" t="str">
        <f>VLOOKUP($A1050,'dump '!$A:$AF,31,FALSE)</f>
        <v>3-haak</v>
      </c>
      <c r="M1050" s="9" t="str">
        <f>VLOOKUP($A1050,'containers '!$A:$AA,12,FALSE)</f>
        <v>Ondergronds</v>
      </c>
      <c r="N1050" s="9">
        <f>VLOOKUP($A1050,'containers '!$A:$AA,14,FALSE)</f>
        <v>80</v>
      </c>
      <c r="O1050" s="9">
        <f>VLOOKUP($A1050,'containers '!$A:$AA,15,FALSE)</f>
        <v>100</v>
      </c>
      <c r="P1050" s="9" t="str">
        <f>VLOOKUP($A1050,'containers '!$A:$AA,16,FALSE)</f>
        <v>HMISOL2017</v>
      </c>
    </row>
    <row r="1051" spans="1:16" x14ac:dyDescent="0.25">
      <c r="A1051" s="9" t="s">
        <v>2883</v>
      </c>
      <c r="B1051" s="9" t="str">
        <f>VLOOKUP(A1051,'dump '!A:C,1,FALSE)</f>
        <v>RO619</v>
      </c>
      <c r="C1051" s="9" t="str">
        <f>VLOOKUP(A1051,'dump '!A:AF,2,FALSE)</f>
        <v>1411WB2602</v>
      </c>
      <c r="D1051" s="9">
        <f>VLOOKUP($A1051,'dump '!$A:$AF,17,FALSE)</f>
        <v>52.297744397122699</v>
      </c>
      <c r="E1051" s="9">
        <f>VLOOKUP($A1051,'dump '!$A:$AF,18,FALSE)</f>
        <v>5.1637860294479498</v>
      </c>
      <c r="F1051" s="9" t="str">
        <f>VLOOKUP(A1051,'dump '!$A:$AF,11,FALSE)</f>
        <v>Oude Haven</v>
      </c>
      <c r="G1051" s="9" t="str">
        <f>VLOOKUP($A1051,'dump '!$A:$AF,12,FALSE)</f>
        <v>26</v>
      </c>
      <c r="H1051" s="9" t="str">
        <f>VLOOKUP($A1051,'dump '!$A:$AF,13,FALSE)</f>
        <v>1411WB</v>
      </c>
      <c r="I1051" s="11" t="str">
        <f>VLOOKUP($A1051,'dump '!$A:$AF,14,FALSE)</f>
        <v>Naarden</v>
      </c>
      <c r="J1051" s="9">
        <f>VLOOKUP($A1051,'dump '!$A:$AF,15,FALSE)</f>
        <v>5</v>
      </c>
      <c r="K1051" s="9" t="str">
        <f>VLOOKUP($A1051,'dump '!$A:$AF,3,FALSE)</f>
        <v>REST</v>
      </c>
      <c r="L1051" s="9" t="str">
        <f>VLOOKUP($A1051,'dump '!$A:$AF,31,FALSE)</f>
        <v>3-haak</v>
      </c>
      <c r="M1051" s="9" t="str">
        <f>VLOOKUP($A1051,'containers '!$A:$AA,12,FALSE)</f>
        <v>Ondergronds</v>
      </c>
      <c r="N1051" s="9">
        <f>VLOOKUP($A1051,'containers '!$A:$AA,14,FALSE)</f>
        <v>80</v>
      </c>
      <c r="O1051" s="9">
        <f>VLOOKUP($A1051,'containers '!$A:$AA,15,FALSE)</f>
        <v>100</v>
      </c>
      <c r="P1051" s="9" t="str">
        <f>VLOOKUP($A1051,'containers '!$A:$AA,16,FALSE)</f>
        <v>HMISOL2017</v>
      </c>
    </row>
    <row r="1052" spans="1:16" x14ac:dyDescent="0.25">
      <c r="A1052" s="9" t="s">
        <v>3348</v>
      </c>
      <c r="B1052" s="9" t="str">
        <f>VLOOKUP(A1052,'dump '!A:C,1,FALSE)</f>
        <v>RO620</v>
      </c>
      <c r="C1052" s="9" t="str">
        <f>VLOOKUP(A1052,'dump '!A:AF,2,FALSE)</f>
        <v>1398GA104</v>
      </c>
      <c r="D1052" s="9">
        <f>VLOOKUP($A1052,'dump '!$A:$AF,17,FALSE)</f>
        <v>52.3310218099992</v>
      </c>
      <c r="E1052" s="9">
        <f>VLOOKUP($A1052,'dump '!$A:$AF,18,FALSE)</f>
        <v>5.0711791589903399</v>
      </c>
      <c r="F1052" s="9" t="str">
        <f>VLOOKUP(A1052,'dump '!$A:$AF,11,FALSE)</f>
        <v>Ton Kootsingel</v>
      </c>
      <c r="G1052" s="9" t="str">
        <f>VLOOKUP($A1052,'dump '!$A:$AF,12,FALSE)</f>
        <v>1</v>
      </c>
      <c r="H1052" s="9" t="str">
        <f>VLOOKUP($A1052,'dump '!$A:$AF,13,FALSE)</f>
        <v>1398GA</v>
      </c>
      <c r="I1052" s="11" t="str">
        <f>VLOOKUP($A1052,'dump '!$A:$AF,14,FALSE)</f>
        <v>Muiden</v>
      </c>
      <c r="J1052" s="9">
        <f>VLOOKUP($A1052,'dump '!$A:$AF,15,FALSE)</f>
        <v>5</v>
      </c>
      <c r="K1052" s="9" t="str">
        <f>VLOOKUP($A1052,'dump '!$A:$AF,3,FALSE)</f>
        <v>REST</v>
      </c>
      <c r="L1052" s="9" t="str">
        <f>VLOOKUP($A1052,'dump '!$A:$AF,31,FALSE)</f>
        <v>3-haak</v>
      </c>
      <c r="M1052" s="9" t="str">
        <f>VLOOKUP($A1052,'containers '!$A:$AA,12,FALSE)</f>
        <v>Ondergronds</v>
      </c>
      <c r="N1052" s="9">
        <f>VLOOKUP($A1052,'containers '!$A:$AA,14,FALSE)</f>
        <v>80</v>
      </c>
      <c r="O1052" s="9">
        <f>VLOOKUP($A1052,'containers '!$A:$AA,15,FALSE)</f>
        <v>100</v>
      </c>
      <c r="P1052" s="9" t="str">
        <f>VLOOKUP($A1052,'containers '!$A:$AA,16,FALSE)</f>
        <v>BAMRUB2016</v>
      </c>
    </row>
    <row r="1053" spans="1:16" ht="30" x14ac:dyDescent="0.25">
      <c r="A1053" s="9" t="s">
        <v>2958</v>
      </c>
      <c r="B1053" s="9" t="str">
        <f>VLOOKUP(A1053,'dump '!A:C,1,FALSE)</f>
        <v>RO622</v>
      </c>
      <c r="C1053" s="9" t="str">
        <f>VLOOKUP(A1053,'dump '!A:AF,2,FALSE)</f>
        <v>1399VW101</v>
      </c>
      <c r="D1053" s="9">
        <f>VLOOKUP($A1053,'dump '!$A:$AF,17,FALSE)</f>
        <v>52.322372000000001</v>
      </c>
      <c r="E1053" s="9">
        <f>VLOOKUP($A1053,'dump '!$A:$AF,18,FALSE)</f>
        <v>5.1154339999999996</v>
      </c>
      <c r="F1053" s="9" t="str">
        <f>VLOOKUP(A1053,'dump '!$A:$AF,11,FALSE)</f>
        <v>Kocherplantsoen</v>
      </c>
      <c r="G1053" s="9" t="str">
        <f>VLOOKUP($A1053,'dump '!$A:$AF,12,FALSE)</f>
        <v>1A 1</v>
      </c>
      <c r="H1053" s="9" t="str">
        <f>VLOOKUP($A1053,'dump '!$A:$AF,13,FALSE)</f>
        <v>1399VW</v>
      </c>
      <c r="I1053" s="11" t="str">
        <f>VLOOKUP($A1053,'dump '!$A:$AF,14,FALSE)</f>
        <v>Muiderberg</v>
      </c>
      <c r="J1053" s="9">
        <f>VLOOKUP($A1053,'dump '!$A:$AF,15,FALSE)</f>
        <v>5</v>
      </c>
      <c r="K1053" s="9" t="str">
        <f>VLOOKUP($A1053,'dump '!$A:$AF,3,FALSE)</f>
        <v>REST</v>
      </c>
      <c r="L1053" s="9" t="str">
        <f>VLOOKUP($A1053,'dump '!$A:$AF,31,FALSE)</f>
        <v>3-haak</v>
      </c>
      <c r="M1053" s="9" t="str">
        <f>VLOOKUP($A1053,'containers '!$A:$AA,12,FALSE)</f>
        <v>Ondergronds</v>
      </c>
      <c r="N1053" s="9">
        <f>VLOOKUP($A1053,'containers '!$A:$AA,14,FALSE)</f>
        <v>80</v>
      </c>
      <c r="O1053" s="9">
        <f>VLOOKUP($A1053,'containers '!$A:$AA,15,FALSE)</f>
        <v>100</v>
      </c>
      <c r="P1053" s="9" t="str">
        <f>VLOOKUP($A1053,'containers '!$A:$AA,16,FALSE)</f>
        <v>HMISOL2017</v>
      </c>
    </row>
    <row r="1054" spans="1:16" x14ac:dyDescent="0.25">
      <c r="A1054" s="9" t="s">
        <v>2904</v>
      </c>
      <c r="B1054" s="9" t="str">
        <f>VLOOKUP(A1054,'dump '!A:C,1,FALSE)</f>
        <v>RO624</v>
      </c>
      <c r="C1054" s="9" t="str">
        <f>VLOOKUP(A1054,'dump '!A:AF,2,FALSE)</f>
        <v>1251DC1001</v>
      </c>
      <c r="D1054" s="9">
        <f>VLOOKUP($A1054,'dump '!$A:$AF,17,FALSE)</f>
        <v>52.260765130000003</v>
      </c>
      <c r="E1054" s="9">
        <f>VLOOKUP($A1054,'dump '!$A:$AF,18,FALSE)</f>
        <v>5.233294012</v>
      </c>
      <c r="F1054" s="9" t="str">
        <f>VLOOKUP(A1054,'dump '!$A:$AF,11,FALSE)</f>
        <v>Jean-Landrehof</v>
      </c>
      <c r="G1054" s="9" t="str">
        <f>VLOOKUP($A1054,'dump '!$A:$AF,12,FALSE)</f>
        <v>10</v>
      </c>
      <c r="H1054" s="9" t="str">
        <f>VLOOKUP($A1054,'dump '!$A:$AF,13,FALSE)</f>
        <v>1251DC</v>
      </c>
      <c r="I1054" s="11" t="str">
        <f>VLOOKUP($A1054,'dump '!$A:$AF,14,FALSE)</f>
        <v>Laren</v>
      </c>
      <c r="J1054" s="9">
        <f>VLOOKUP($A1054,'dump '!$A:$AF,15,FALSE)</f>
        <v>5</v>
      </c>
      <c r="K1054" s="9" t="str">
        <f>VLOOKUP($A1054,'dump '!$A:$AF,3,FALSE)</f>
        <v>REST</v>
      </c>
      <c r="L1054" s="9" t="str">
        <f>VLOOKUP($A1054,'dump '!$A:$AF,31,FALSE)</f>
        <v>3-haak</v>
      </c>
      <c r="M1054" s="9" t="str">
        <f>VLOOKUP($A1054,'containers '!$A:$AA,12,FALSE)</f>
        <v>OGDUO</v>
      </c>
      <c r="N1054" s="9">
        <f>VLOOKUP($A1054,'containers '!$A:$AA,14,FALSE)</f>
        <v>60</v>
      </c>
      <c r="O1054" s="9">
        <f>VLOOKUP($A1054,'containers '!$A:$AA,15,FALSE)</f>
        <v>100</v>
      </c>
      <c r="P1054" s="9" t="str">
        <f>VLOOKUP($A1054,'containers '!$A:$AA,16,FALSE)</f>
        <v>HMIDUO2019</v>
      </c>
    </row>
    <row r="1055" spans="1:16" x14ac:dyDescent="0.25">
      <c r="A1055" s="9" t="s">
        <v>2912</v>
      </c>
      <c r="B1055" s="9" t="str">
        <f>VLOOKUP(A1055,'dump '!A:C,1,FALSE)</f>
        <v>RO625</v>
      </c>
      <c r="C1055" s="9" t="str">
        <f>VLOOKUP(A1055,'dump '!A:AF,2,FALSE)</f>
        <v>1251TC2701</v>
      </c>
      <c r="D1055" s="9">
        <f>VLOOKUP($A1055,'dump '!$A:$AF,17,FALSE)</f>
        <v>52.26009303</v>
      </c>
      <c r="E1055" s="9">
        <f>VLOOKUP($A1055,'dump '!$A:$AF,18,FALSE)</f>
        <v>5.2309624619999999</v>
      </c>
      <c r="F1055" s="9" t="str">
        <f>VLOOKUP(A1055,'dump '!$A:$AF,11,FALSE)</f>
        <v>Ferry-Oversteegenhof</v>
      </c>
      <c r="G1055" s="9" t="str">
        <f>VLOOKUP($A1055,'dump '!$A:$AF,12,FALSE)</f>
        <v>27</v>
      </c>
      <c r="H1055" s="9" t="str">
        <f>VLOOKUP($A1055,'dump '!$A:$AF,13,FALSE)</f>
        <v>1251TC</v>
      </c>
      <c r="I1055" s="11" t="str">
        <f>VLOOKUP($A1055,'dump '!$A:$AF,14,FALSE)</f>
        <v>Laren</v>
      </c>
      <c r="J1055" s="9">
        <f>VLOOKUP($A1055,'dump '!$A:$AF,15,FALSE)</f>
        <v>5</v>
      </c>
      <c r="K1055" s="9" t="str">
        <f>VLOOKUP($A1055,'dump '!$A:$AF,3,FALSE)</f>
        <v>REST</v>
      </c>
      <c r="L1055" s="9" t="str">
        <f>VLOOKUP($A1055,'dump '!$A:$AF,31,FALSE)</f>
        <v>3-haak</v>
      </c>
      <c r="M1055" s="9" t="str">
        <f>VLOOKUP($A1055,'containers '!$A:$AA,12,FALSE)</f>
        <v>OGDUO</v>
      </c>
      <c r="N1055" s="9">
        <f>VLOOKUP($A1055,'containers '!$A:$AA,14,FALSE)</f>
        <v>60</v>
      </c>
      <c r="O1055" s="9">
        <f>VLOOKUP($A1055,'containers '!$A:$AA,15,FALSE)</f>
        <v>100</v>
      </c>
      <c r="P1055" s="9" t="str">
        <f>VLOOKUP($A1055,'containers '!$A:$AA,16,FALSE)</f>
        <v>HMIDUO2019</v>
      </c>
    </row>
    <row r="1056" spans="1:16" x14ac:dyDescent="0.25">
      <c r="A1056" s="9" t="s">
        <v>2908</v>
      </c>
      <c r="B1056" s="9" t="str">
        <f>VLOOKUP(A1056,'dump '!A:C,1,FALSE)</f>
        <v>RO627</v>
      </c>
      <c r="C1056" s="9" t="str">
        <f>VLOOKUP(A1056,'dump '!A:AF,2,FALSE)</f>
        <v>1252AL5901</v>
      </c>
      <c r="D1056" s="9">
        <f>VLOOKUP($A1056,'dump '!$A:$AF,17,FALSE)</f>
        <v>52.245715959999998</v>
      </c>
      <c r="E1056" s="9">
        <f>VLOOKUP($A1056,'dump '!$A:$AF,18,FALSE)</f>
        <v>5.2369893090000001</v>
      </c>
      <c r="F1056" s="9" t="str">
        <f>VLOOKUP(A1056,'dump '!$A:$AF,11,FALSE)</f>
        <v>Van Erven Dorenspark</v>
      </c>
      <c r="G1056" s="9" t="str">
        <f>VLOOKUP($A1056,'dump '!$A:$AF,12,FALSE)</f>
        <v>59</v>
      </c>
      <c r="H1056" s="9" t="str">
        <f>VLOOKUP($A1056,'dump '!$A:$AF,13,FALSE)</f>
        <v>1252AL</v>
      </c>
      <c r="I1056" s="11" t="str">
        <f>VLOOKUP($A1056,'dump '!$A:$AF,14,FALSE)</f>
        <v>Laren</v>
      </c>
      <c r="J1056" s="9">
        <f>VLOOKUP($A1056,'dump '!$A:$AF,15,FALSE)</f>
        <v>5</v>
      </c>
      <c r="K1056" s="9" t="str">
        <f>VLOOKUP($A1056,'dump '!$A:$AF,3,FALSE)</f>
        <v>REST</v>
      </c>
      <c r="L1056" s="9" t="str">
        <f>VLOOKUP($A1056,'dump '!$A:$AF,31,FALSE)</f>
        <v>3-haak</v>
      </c>
      <c r="M1056" s="9" t="str">
        <f>VLOOKUP($A1056,'containers '!$A:$AA,12,FALSE)</f>
        <v>OGDUO</v>
      </c>
      <c r="N1056" s="9">
        <f>VLOOKUP($A1056,'containers '!$A:$AA,14,FALSE)</f>
        <v>60</v>
      </c>
      <c r="O1056" s="9">
        <f>VLOOKUP($A1056,'containers '!$A:$AA,15,FALSE)</f>
        <v>100</v>
      </c>
      <c r="P1056" s="9" t="str">
        <f>VLOOKUP($A1056,'containers '!$A:$AA,16,FALSE)</f>
        <v>HMIDUO2019</v>
      </c>
    </row>
    <row r="1057" spans="1:16" x14ac:dyDescent="0.25">
      <c r="A1057" s="9" t="s">
        <v>1910</v>
      </c>
      <c r="B1057" s="9" t="str">
        <f>VLOOKUP(A1057,'dump '!A:C,1,FALSE)</f>
        <v>RO628</v>
      </c>
      <c r="C1057" s="9" t="str">
        <f>VLOOKUP(A1057,'dump '!A:AF,2,FALSE)</f>
        <v>1211EZ102</v>
      </c>
      <c r="D1057" s="9">
        <f>VLOOKUP($A1057,'dump '!$A:$AF,17,FALSE)</f>
        <v>52.225233899999999</v>
      </c>
      <c r="E1057" s="9">
        <f>VLOOKUP($A1057,'dump '!$A:$AF,18,FALSE)</f>
        <v>5.1801748999999999</v>
      </c>
      <c r="F1057" s="9" t="str">
        <f>VLOOKUP(A1057,'dump '!$A:$AF,11,FALSE)</f>
        <v>Spoorstraat</v>
      </c>
      <c r="G1057" s="9" t="str">
        <f>VLOOKUP($A1057,'dump '!$A:$AF,12,FALSE)</f>
        <v>1A</v>
      </c>
      <c r="H1057" s="9" t="str">
        <f>VLOOKUP($A1057,'dump '!$A:$AF,13,FALSE)</f>
        <v>1211EZ</v>
      </c>
      <c r="I1057" s="11" t="str">
        <f>VLOOKUP($A1057,'dump '!$A:$AF,14,FALSE)</f>
        <v>Hilversum</v>
      </c>
      <c r="J1057" s="9">
        <f>VLOOKUP($A1057,'dump '!$A:$AF,15,FALSE)</f>
        <v>5</v>
      </c>
      <c r="K1057" s="9" t="str">
        <f>VLOOKUP($A1057,'dump '!$A:$AF,3,FALSE)</f>
        <v>REST</v>
      </c>
      <c r="L1057" s="9" t="str">
        <f>VLOOKUP($A1057,'dump '!$A:$AF,31,FALSE)</f>
        <v>3-haak</v>
      </c>
      <c r="M1057" s="9" t="str">
        <f>VLOOKUP($A1057,'containers '!$A:$AA,12,FALSE)</f>
        <v>Ondergronds</v>
      </c>
      <c r="N1057" s="9">
        <f>VLOOKUP($A1057,'containers '!$A:$AA,14,FALSE)</f>
        <v>80</v>
      </c>
      <c r="O1057" s="9">
        <f>VLOOKUP($A1057,'containers '!$A:$AA,15,FALSE)</f>
        <v>100</v>
      </c>
      <c r="P1057" s="9" t="str">
        <f>VLOOKUP($A1057,'containers '!$A:$AA,16,FALSE)</f>
        <v>HMISOL2017</v>
      </c>
    </row>
    <row r="1058" spans="1:16" x14ac:dyDescent="0.25">
      <c r="A1058" s="9" t="s">
        <v>1914</v>
      </c>
      <c r="B1058" s="9" t="str">
        <f>VLOOKUP(A1058,'dump '!A:C,1,FALSE)</f>
        <v>RO629</v>
      </c>
      <c r="C1058" s="9" t="str">
        <f>VLOOKUP(A1058,'dump '!A:AF,2,FALSE)</f>
        <v>1211EG13601</v>
      </c>
      <c r="D1058" s="9">
        <f>VLOOKUP($A1058,'dump '!$A:$AF,17,FALSE)</f>
        <v>52.223174</v>
      </c>
      <c r="E1058" s="9">
        <f>VLOOKUP($A1058,'dump '!$A:$AF,18,FALSE)</f>
        <v>5.1782310000000003</v>
      </c>
      <c r="F1058" s="9" t="str">
        <f>VLOOKUP(A1058,'dump '!$A:$AF,11,FALSE)</f>
        <v>Groest</v>
      </c>
      <c r="G1058" s="9" t="str">
        <f>VLOOKUP($A1058,'dump '!$A:$AF,12,FALSE)</f>
        <v>136</v>
      </c>
      <c r="H1058" s="9" t="str">
        <f>VLOOKUP($A1058,'dump '!$A:$AF,13,FALSE)</f>
        <v>1211EG</v>
      </c>
      <c r="I1058" s="11" t="str">
        <f>VLOOKUP($A1058,'dump '!$A:$AF,14,FALSE)</f>
        <v>Hilversum</v>
      </c>
      <c r="J1058" s="9">
        <f>VLOOKUP($A1058,'dump '!$A:$AF,15,FALSE)</f>
        <v>5</v>
      </c>
      <c r="K1058" s="9" t="str">
        <f>VLOOKUP($A1058,'dump '!$A:$AF,3,FALSE)</f>
        <v>REST</v>
      </c>
      <c r="L1058" s="9" t="str">
        <f>VLOOKUP($A1058,'dump '!$A:$AF,31,FALSE)</f>
        <v>3-haak</v>
      </c>
      <c r="M1058" s="9" t="str">
        <f>VLOOKUP($A1058,'containers '!$A:$AA,12,FALSE)</f>
        <v>Ondergronds</v>
      </c>
      <c r="N1058" s="9">
        <f>VLOOKUP($A1058,'containers '!$A:$AA,14,FALSE)</f>
        <v>80</v>
      </c>
      <c r="O1058" s="9">
        <f>VLOOKUP($A1058,'containers '!$A:$AA,15,FALSE)</f>
        <v>100</v>
      </c>
      <c r="P1058" s="9" t="str">
        <f>VLOOKUP($A1058,'containers '!$A:$AA,16,FALSE)</f>
        <v>HMISOL2017</v>
      </c>
    </row>
    <row r="1059" spans="1:16" x14ac:dyDescent="0.25">
      <c r="A1059" s="9" t="s">
        <v>2003</v>
      </c>
      <c r="B1059" s="9" t="str">
        <f>VLOOKUP(A1059,'dump '!A:C,1,FALSE)</f>
        <v>RO630</v>
      </c>
      <c r="C1059" s="9" t="str">
        <f>VLOOKUP(A1059,'dump '!A:AF,2,FALSE)</f>
        <v>1211BA2104</v>
      </c>
      <c r="D1059" s="9">
        <f>VLOOKUP($A1059,'dump '!$A:$AF,17,FALSE)</f>
        <v>52.228380799999996</v>
      </c>
      <c r="E1059" s="9">
        <f>VLOOKUP($A1059,'dump '!$A:$AF,18,FALSE)</f>
        <v>5.1779691999999997</v>
      </c>
      <c r="F1059" s="9" t="str">
        <f>VLOOKUP(A1059,'dump '!$A:$AF,11,FALSE)</f>
        <v>Langgewenst</v>
      </c>
      <c r="G1059" s="9" t="str">
        <f>VLOOKUP($A1059,'dump '!$A:$AF,12,FALSE)</f>
        <v>21</v>
      </c>
      <c r="H1059" s="9" t="str">
        <f>VLOOKUP($A1059,'dump '!$A:$AF,13,FALSE)</f>
        <v>1211BA</v>
      </c>
      <c r="I1059" s="11" t="str">
        <f>VLOOKUP($A1059,'dump '!$A:$AF,14,FALSE)</f>
        <v>Hilversum</v>
      </c>
      <c r="J1059" s="9">
        <f>VLOOKUP($A1059,'dump '!$A:$AF,15,FALSE)</f>
        <v>5</v>
      </c>
      <c r="K1059" s="9" t="str">
        <f>VLOOKUP($A1059,'dump '!$A:$AF,3,FALSE)</f>
        <v>REST</v>
      </c>
      <c r="L1059" s="9" t="str">
        <f>VLOOKUP($A1059,'dump '!$A:$AF,31,FALSE)</f>
        <v>3-haak</v>
      </c>
      <c r="M1059" s="9" t="str">
        <f>VLOOKUP($A1059,'containers '!$A:$AA,12,FALSE)</f>
        <v>Ondergronds</v>
      </c>
      <c r="N1059" s="9">
        <f>VLOOKUP($A1059,'containers '!$A:$AA,14,FALSE)</f>
        <v>80</v>
      </c>
      <c r="O1059" s="9">
        <f>VLOOKUP($A1059,'containers '!$A:$AA,15,FALSE)</f>
        <v>100</v>
      </c>
      <c r="P1059" s="9" t="str">
        <f>VLOOKUP($A1059,'containers '!$A:$AA,16,FALSE)</f>
        <v>BAMRUB2016</v>
      </c>
    </row>
    <row r="1060" spans="1:16" x14ac:dyDescent="0.25">
      <c r="A1060" s="9" t="s">
        <v>2005</v>
      </c>
      <c r="B1060" s="9" t="str">
        <f>VLOOKUP(A1060,'dump '!A:C,1,FALSE)</f>
        <v>RO631</v>
      </c>
      <c r="C1060" s="9" t="str">
        <f>VLOOKUP(A1060,'dump '!A:AF,2,FALSE)</f>
        <v>1211BA2105</v>
      </c>
      <c r="D1060" s="9">
        <f>VLOOKUP($A1060,'dump '!$A:$AF,17,FALSE)</f>
        <v>52.228380799999996</v>
      </c>
      <c r="E1060" s="9">
        <f>VLOOKUP($A1060,'dump '!$A:$AF,18,FALSE)</f>
        <v>5.1779691999999997</v>
      </c>
      <c r="F1060" s="9" t="str">
        <f>VLOOKUP(A1060,'dump '!$A:$AF,11,FALSE)</f>
        <v>Langgewenst</v>
      </c>
      <c r="G1060" s="9" t="str">
        <f>VLOOKUP($A1060,'dump '!$A:$AF,12,FALSE)</f>
        <v>21</v>
      </c>
      <c r="H1060" s="9" t="str">
        <f>VLOOKUP($A1060,'dump '!$A:$AF,13,FALSE)</f>
        <v>1211BA</v>
      </c>
      <c r="I1060" s="11" t="str">
        <f>VLOOKUP($A1060,'dump '!$A:$AF,14,FALSE)</f>
        <v>Hilversum</v>
      </c>
      <c r="J1060" s="9">
        <f>VLOOKUP($A1060,'dump '!$A:$AF,15,FALSE)</f>
        <v>5</v>
      </c>
      <c r="K1060" s="9" t="str">
        <f>VLOOKUP($A1060,'dump '!$A:$AF,3,FALSE)</f>
        <v>REST</v>
      </c>
      <c r="L1060" s="9" t="str">
        <f>VLOOKUP($A1060,'dump '!$A:$AF,31,FALSE)</f>
        <v>3-haak</v>
      </c>
      <c r="M1060" s="9" t="str">
        <f>VLOOKUP($A1060,'containers '!$A:$AA,12,FALSE)</f>
        <v>Ondergronds</v>
      </c>
      <c r="N1060" s="9">
        <f>VLOOKUP($A1060,'containers '!$A:$AA,14,FALSE)</f>
        <v>80</v>
      </c>
      <c r="O1060" s="9">
        <f>VLOOKUP($A1060,'containers '!$A:$AA,15,FALSE)</f>
        <v>100</v>
      </c>
      <c r="P1060" s="9" t="str">
        <f>VLOOKUP($A1060,'containers '!$A:$AA,16,FALSE)</f>
        <v>BAMRUB2016</v>
      </c>
    </row>
    <row r="1061" spans="1:16" x14ac:dyDescent="0.25">
      <c r="A1061" s="9" t="s">
        <v>4570</v>
      </c>
      <c r="B1061" s="9" t="str">
        <f>VLOOKUP(A1061,'dump '!A:C,1,FALSE)</f>
        <v>RO632</v>
      </c>
      <c r="C1061" s="9" t="str">
        <f>VLOOKUP(A1061,'dump '!A:AF,2,FALSE)</f>
        <v>1211BA101</v>
      </c>
      <c r="D1061" s="9">
        <f>VLOOKUP($A1061,'dump '!$A:$AF,17,FALSE)</f>
        <v>52.227749000000003</v>
      </c>
      <c r="E1061" s="9">
        <f>VLOOKUP($A1061,'dump '!$A:$AF,18,FALSE)</f>
        <v>5.17706</v>
      </c>
      <c r="F1061" s="9" t="str">
        <f>VLOOKUP(A1061,'dump '!$A:$AF,11,FALSE)</f>
        <v>Langgewenst</v>
      </c>
      <c r="G1061" s="9" t="str">
        <f>VLOOKUP($A1061,'dump '!$A:$AF,12,FALSE)</f>
        <v>1</v>
      </c>
      <c r="H1061" s="9" t="str">
        <f>VLOOKUP($A1061,'dump '!$A:$AF,13,FALSE)</f>
        <v>1211BA</v>
      </c>
      <c r="I1061" s="11" t="str">
        <f>VLOOKUP($A1061,'dump '!$A:$AF,14,FALSE)</f>
        <v>Hilversum</v>
      </c>
      <c r="J1061" s="9">
        <f>VLOOKUP($A1061,'dump '!$A:$AF,15,FALSE)</f>
        <v>6</v>
      </c>
      <c r="K1061" s="9" t="str">
        <f>VLOOKUP($A1061,'dump '!$A:$AF,3,FALSE)</f>
        <v>REST</v>
      </c>
      <c r="L1061" s="9" t="str">
        <f>VLOOKUP($A1061,'dump '!$A:$AF,31,FALSE)</f>
        <v>3-haak</v>
      </c>
      <c r="M1061" s="9" t="str">
        <f>VLOOKUP($A1061,'containers '!$A:$AA,12,FALSE)</f>
        <v>Ondergronds</v>
      </c>
      <c r="N1061" s="9">
        <f>VLOOKUP($A1061,'containers '!$A:$AA,14,FALSE)</f>
        <v>80</v>
      </c>
      <c r="O1061" s="9">
        <f>VLOOKUP($A1061,'containers '!$A:$AA,15,FALSE)</f>
        <v>100</v>
      </c>
      <c r="P1061" s="9" t="str">
        <f>VLOOKUP($A1061,'containers '!$A:$AA,16,FALSE)</f>
        <v>HMISOL2017</v>
      </c>
    </row>
    <row r="1062" spans="1:16" x14ac:dyDescent="0.25">
      <c r="A1062" s="9" t="s">
        <v>2001</v>
      </c>
      <c r="B1062" s="9" t="str">
        <f>VLOOKUP(A1062,'dump '!A:C,1,FALSE)</f>
        <v>RO633</v>
      </c>
      <c r="C1062" s="9" t="str">
        <f>VLOOKUP(A1062,'dump '!A:AF,2,FALSE)</f>
        <v>1211BG201</v>
      </c>
      <c r="D1062" s="9">
        <f>VLOOKUP($A1062,'dump '!$A:$AF,17,FALSE)</f>
        <v>52.225749999999998</v>
      </c>
      <c r="E1062" s="9">
        <f>VLOOKUP($A1062,'dump '!$A:$AF,18,FALSE)</f>
        <v>5.1732399999999998</v>
      </c>
      <c r="F1062" s="9" t="str">
        <f>VLOOKUP(A1062,'dump '!$A:$AF,11,FALSE)</f>
        <v>Noordse Bosje</v>
      </c>
      <c r="G1062" s="9" t="str">
        <f>VLOOKUP($A1062,'dump '!$A:$AF,12,FALSE)</f>
        <v>2B</v>
      </c>
      <c r="H1062" s="9" t="str">
        <f>VLOOKUP($A1062,'dump '!$A:$AF,13,FALSE)</f>
        <v>1211BG</v>
      </c>
      <c r="I1062" s="11" t="str">
        <f>VLOOKUP($A1062,'dump '!$A:$AF,14,FALSE)</f>
        <v>Hilversum</v>
      </c>
      <c r="J1062" s="9">
        <f>VLOOKUP($A1062,'dump '!$A:$AF,15,FALSE)</f>
        <v>5</v>
      </c>
      <c r="K1062" s="9" t="str">
        <f>VLOOKUP($A1062,'dump '!$A:$AF,3,FALSE)</f>
        <v>REST</v>
      </c>
      <c r="L1062" s="9" t="str">
        <f>VLOOKUP($A1062,'dump '!$A:$AF,31,FALSE)</f>
        <v>3-haak</v>
      </c>
      <c r="M1062" s="9" t="str">
        <f>VLOOKUP($A1062,'containers '!$A:$AA,12,FALSE)</f>
        <v>Ondergronds</v>
      </c>
      <c r="N1062" s="9">
        <f>VLOOKUP($A1062,'containers '!$A:$AA,14,FALSE)</f>
        <v>80</v>
      </c>
      <c r="O1062" s="9">
        <f>VLOOKUP($A1062,'containers '!$A:$AA,15,FALSE)</f>
        <v>100</v>
      </c>
      <c r="P1062" s="9" t="str">
        <f>VLOOKUP($A1062,'containers '!$A:$AA,16,FALSE)</f>
        <v>HMISOL2017</v>
      </c>
    </row>
    <row r="1063" spans="1:16" x14ac:dyDescent="0.25">
      <c r="A1063" s="9" t="s">
        <v>2668</v>
      </c>
      <c r="B1063" s="9" t="str">
        <f>VLOOKUP(A1063,'dump '!A:C,1,FALSE)</f>
        <v>RO634</v>
      </c>
      <c r="C1063" s="9" t="str">
        <f>VLOOKUP(A1063,'dump '!A:AF,2,FALSE)</f>
        <v>1217RG801</v>
      </c>
      <c r="D1063" s="9">
        <f>VLOOKUP($A1063,'dump '!$A:$AF,17,FALSE)</f>
        <v>52.225325099999999</v>
      </c>
      <c r="E1063" s="9">
        <f>VLOOKUP($A1063,'dump '!$A:$AF,18,FALSE)</f>
        <v>5.1701280000000001</v>
      </c>
      <c r="F1063" s="9" t="str">
        <f>VLOOKUP(A1063,'dump '!$A:$AF,11,FALSE)</f>
        <v>Burgemeester Andriessenstraat</v>
      </c>
      <c r="G1063" s="9" t="str">
        <f>VLOOKUP($A1063,'dump '!$A:$AF,12,FALSE)</f>
        <v>8</v>
      </c>
      <c r="H1063" s="9" t="str">
        <f>VLOOKUP($A1063,'dump '!$A:$AF,13,FALSE)</f>
        <v>1217RG</v>
      </c>
      <c r="I1063" s="11" t="str">
        <f>VLOOKUP($A1063,'dump '!$A:$AF,14,FALSE)</f>
        <v>Hilversum</v>
      </c>
      <c r="J1063" s="9">
        <f>VLOOKUP($A1063,'dump '!$A:$AF,15,FALSE)</f>
        <v>5</v>
      </c>
      <c r="K1063" s="9" t="str">
        <f>VLOOKUP($A1063,'dump '!$A:$AF,3,FALSE)</f>
        <v>REST</v>
      </c>
      <c r="L1063" s="9" t="str">
        <f>VLOOKUP($A1063,'dump '!$A:$AF,31,FALSE)</f>
        <v>3-haak</v>
      </c>
      <c r="M1063" s="9" t="str">
        <f>VLOOKUP($A1063,'containers '!$A:$AA,12,FALSE)</f>
        <v>Ondergronds</v>
      </c>
      <c r="N1063" s="9">
        <f>VLOOKUP($A1063,'containers '!$A:$AA,14,FALSE)</f>
        <v>80</v>
      </c>
      <c r="O1063" s="9">
        <f>VLOOKUP($A1063,'containers '!$A:$AA,15,FALSE)</f>
        <v>100</v>
      </c>
      <c r="P1063" s="9" t="str">
        <f>VLOOKUP($A1063,'containers '!$A:$AA,16,FALSE)</f>
        <v>HMISOL2016</v>
      </c>
    </row>
    <row r="1064" spans="1:16" x14ac:dyDescent="0.25">
      <c r="A1064" s="9" t="s">
        <v>2050</v>
      </c>
      <c r="B1064" s="9" t="str">
        <f>VLOOKUP(A1064,'dump '!A:C,1,FALSE)</f>
        <v>RO636</v>
      </c>
      <c r="C1064" s="9" t="str">
        <f>VLOOKUP(A1064,'dump '!A:AF,2,FALSE)</f>
        <v>1211KM4401</v>
      </c>
      <c r="D1064" s="9">
        <f>VLOOKUP($A1064,'dump '!$A:$AF,17,FALSE)</f>
        <v>52.220509</v>
      </c>
      <c r="E1064" s="9">
        <f>VLOOKUP($A1064,'dump '!$A:$AF,18,FALSE)</f>
        <v>5.1680820000000001</v>
      </c>
      <c r="F1064" s="9" t="str">
        <f>VLOOKUP(A1064,'dump '!$A:$AF,11,FALSE)</f>
        <v>Havenstraat</v>
      </c>
      <c r="G1064" s="9" t="str">
        <f>VLOOKUP($A1064,'dump '!$A:$AF,12,FALSE)</f>
        <v>44A</v>
      </c>
      <c r="H1064" s="9" t="str">
        <f>VLOOKUP($A1064,'dump '!$A:$AF,13,FALSE)</f>
        <v>1211KM</v>
      </c>
      <c r="I1064" s="11" t="str">
        <f>VLOOKUP($A1064,'dump '!$A:$AF,14,FALSE)</f>
        <v>Hilversum</v>
      </c>
      <c r="J1064" s="9">
        <f>VLOOKUP($A1064,'dump '!$A:$AF,15,FALSE)</f>
        <v>5</v>
      </c>
      <c r="K1064" s="9" t="str">
        <f>VLOOKUP($A1064,'dump '!$A:$AF,3,FALSE)</f>
        <v>REST</v>
      </c>
      <c r="L1064" s="9" t="str">
        <f>VLOOKUP($A1064,'dump '!$A:$AF,31,FALSE)</f>
        <v>3-haak</v>
      </c>
      <c r="M1064" s="9" t="str">
        <f>VLOOKUP($A1064,'containers '!$A:$AA,12,FALSE)</f>
        <v>Ondergronds</v>
      </c>
      <c r="N1064" s="9">
        <f>VLOOKUP($A1064,'containers '!$A:$AA,14,FALSE)</f>
        <v>80</v>
      </c>
      <c r="O1064" s="9">
        <f>VLOOKUP($A1064,'containers '!$A:$AA,15,FALSE)</f>
        <v>100</v>
      </c>
      <c r="P1064" s="9" t="str">
        <f>VLOOKUP($A1064,'containers '!$A:$AA,16,FALSE)</f>
        <v>HMISOL2017</v>
      </c>
    </row>
    <row r="1065" spans="1:16" x14ac:dyDescent="0.25">
      <c r="A1065" s="9" t="s">
        <v>2020</v>
      </c>
      <c r="B1065" s="9" t="str">
        <f>VLOOKUP(A1065,'dump '!A:C,1,FALSE)</f>
        <v>RO637</v>
      </c>
      <c r="C1065" s="9" t="str">
        <f>VLOOKUP(A1065,'dump '!A:AF,2,FALSE)</f>
        <v>1211KB102</v>
      </c>
      <c r="D1065" s="9">
        <f>VLOOKUP($A1065,'dump '!$A:$AF,17,FALSE)</f>
        <v>52.221705</v>
      </c>
      <c r="E1065" s="9">
        <f>VLOOKUP($A1065,'dump '!$A:$AF,18,FALSE)</f>
        <v>5.168336</v>
      </c>
      <c r="F1065" s="9" t="str">
        <f>VLOOKUP(A1065,'dump '!$A:$AF,11,FALSE)</f>
        <v>Gasthuisstraat</v>
      </c>
      <c r="G1065" s="9" t="str">
        <f>VLOOKUP($A1065,'dump '!$A:$AF,12,FALSE)</f>
        <v>1A</v>
      </c>
      <c r="H1065" s="9" t="str">
        <f>VLOOKUP($A1065,'dump '!$A:$AF,13,FALSE)</f>
        <v>1211KB</v>
      </c>
      <c r="I1065" s="11" t="str">
        <f>VLOOKUP($A1065,'dump '!$A:$AF,14,FALSE)</f>
        <v>Hilversum</v>
      </c>
      <c r="J1065" s="9">
        <f>VLOOKUP($A1065,'dump '!$A:$AF,15,FALSE)</f>
        <v>5</v>
      </c>
      <c r="K1065" s="9" t="str">
        <f>VLOOKUP($A1065,'dump '!$A:$AF,3,FALSE)</f>
        <v>REST</v>
      </c>
      <c r="L1065" s="9" t="str">
        <f>VLOOKUP($A1065,'dump '!$A:$AF,31,FALSE)</f>
        <v>3-haak</v>
      </c>
      <c r="M1065" s="9" t="str">
        <f>VLOOKUP($A1065,'containers '!$A:$AA,12,FALSE)</f>
        <v>Ondergronds</v>
      </c>
      <c r="N1065" s="9">
        <f>VLOOKUP($A1065,'containers '!$A:$AA,14,FALSE)</f>
        <v>80</v>
      </c>
      <c r="O1065" s="9">
        <f>VLOOKUP($A1065,'containers '!$A:$AA,15,FALSE)</f>
        <v>100</v>
      </c>
      <c r="P1065" s="9" t="str">
        <f>VLOOKUP($A1065,'containers '!$A:$AA,16,FALSE)</f>
        <v>BAMRUB2016</v>
      </c>
    </row>
    <row r="1066" spans="1:16" x14ac:dyDescent="0.25">
      <c r="A1066" s="9" t="s">
        <v>1781</v>
      </c>
      <c r="B1066" s="9" t="str">
        <f>VLOOKUP(A1066,'dump '!A:C,1,FALSE)</f>
        <v>RO638</v>
      </c>
      <c r="C1066" s="9" t="str">
        <f>VLOOKUP(A1066,'dump '!A:AF,2,FALSE)</f>
        <v>1212GB29601</v>
      </c>
      <c r="D1066" s="9">
        <f>VLOOKUP($A1066,'dump '!$A:$AF,17,FALSE)</f>
        <v>52.215202699999999</v>
      </c>
      <c r="E1066" s="9">
        <f>VLOOKUP($A1066,'dump '!$A:$AF,18,FALSE)</f>
        <v>5.1982502999999998</v>
      </c>
      <c r="F1066" s="9" t="str">
        <f>VLOOKUP(A1066,'dump '!$A:$AF,11,FALSE)</f>
        <v>Van Linschotenlaan</v>
      </c>
      <c r="G1066" s="9" t="str">
        <f>VLOOKUP($A1066,'dump '!$A:$AF,12,FALSE)</f>
        <v>296</v>
      </c>
      <c r="H1066" s="9" t="str">
        <f>VLOOKUP($A1066,'dump '!$A:$AF,13,FALSE)</f>
        <v>1212GB</v>
      </c>
      <c r="I1066" s="11" t="str">
        <f>VLOOKUP($A1066,'dump '!$A:$AF,14,FALSE)</f>
        <v>Hilversum</v>
      </c>
      <c r="J1066" s="9">
        <f>VLOOKUP($A1066,'dump '!$A:$AF,15,FALSE)</f>
        <v>5</v>
      </c>
      <c r="K1066" s="9" t="str">
        <f>VLOOKUP($A1066,'dump '!$A:$AF,3,FALSE)</f>
        <v>REST</v>
      </c>
      <c r="L1066" s="9" t="str">
        <f>VLOOKUP($A1066,'dump '!$A:$AF,31,FALSE)</f>
        <v>3-haak</v>
      </c>
      <c r="M1066" s="9" t="str">
        <f>VLOOKUP($A1066,'containers '!$A:$AA,12,FALSE)</f>
        <v>Ondergronds</v>
      </c>
      <c r="N1066" s="9">
        <f>VLOOKUP($A1066,'containers '!$A:$AA,14,FALSE)</f>
        <v>80</v>
      </c>
      <c r="O1066" s="9">
        <f>VLOOKUP($A1066,'containers '!$A:$AA,15,FALSE)</f>
        <v>100</v>
      </c>
      <c r="P1066" s="9" t="str">
        <f>VLOOKUP($A1066,'containers '!$A:$AA,16,FALSE)</f>
        <v>HMISOL2017</v>
      </c>
    </row>
    <row r="1067" spans="1:16" x14ac:dyDescent="0.25">
      <c r="A1067" s="9" t="s">
        <v>2772</v>
      </c>
      <c r="B1067" s="9" t="str">
        <f>VLOOKUP(A1067,'dump '!A:C,1,FALSE)</f>
        <v>RO639</v>
      </c>
      <c r="C1067" s="9" t="str">
        <f>VLOOKUP(A1067,'dump '!A:AF,2,FALSE)</f>
        <v>1251SZ1801</v>
      </c>
      <c r="D1067" s="9">
        <f>VLOOKUP($A1067,'dump '!$A:$AF,17,FALSE)</f>
        <v>52.257209000000003</v>
      </c>
      <c r="E1067" s="9">
        <f>VLOOKUP($A1067,'dump '!$A:$AF,18,FALSE)</f>
        <v>5.2328489999999999</v>
      </c>
      <c r="F1067" s="9" t="str">
        <f>VLOOKUP(A1067,'dump '!$A:$AF,11,FALSE)</f>
        <v>Langerak</v>
      </c>
      <c r="G1067" s="9" t="str">
        <f>VLOOKUP($A1067,'dump '!$A:$AF,12,FALSE)</f>
        <v>18</v>
      </c>
      <c r="H1067" s="9" t="str">
        <f>VLOOKUP($A1067,'dump '!$A:$AF,13,FALSE)</f>
        <v>1251SZ</v>
      </c>
      <c r="I1067" s="11" t="str">
        <f>VLOOKUP($A1067,'dump '!$A:$AF,14,FALSE)</f>
        <v>Laren</v>
      </c>
      <c r="J1067" s="9">
        <f>VLOOKUP($A1067,'dump '!$A:$AF,15,FALSE)</f>
        <v>5</v>
      </c>
      <c r="K1067" s="9" t="str">
        <f>VLOOKUP($A1067,'dump '!$A:$AF,3,FALSE)</f>
        <v>REST</v>
      </c>
      <c r="L1067" s="9" t="str">
        <f>VLOOKUP($A1067,'dump '!$A:$AF,31,FALSE)</f>
        <v>3-haak</v>
      </c>
      <c r="M1067" s="9" t="str">
        <f>VLOOKUP($A1067,'containers '!$A:$AA,12,FALSE)</f>
        <v>OGDUO</v>
      </c>
      <c r="N1067" s="9">
        <f>VLOOKUP($A1067,'containers '!$A:$AA,14,FALSE)</f>
        <v>60</v>
      </c>
      <c r="O1067" s="9">
        <f>VLOOKUP($A1067,'containers '!$A:$AA,15,FALSE)</f>
        <v>100</v>
      </c>
      <c r="P1067" s="9" t="str">
        <f>VLOOKUP($A1067,'containers '!$A:$AA,16,FALSE)</f>
        <v>HMIDUO2019</v>
      </c>
    </row>
    <row r="1068" spans="1:16" x14ac:dyDescent="0.25">
      <c r="A1068" s="9" t="s">
        <v>2934</v>
      </c>
      <c r="B1068" s="9" t="str">
        <f>VLOOKUP(A1068,'dump '!A:C,1,FALSE)</f>
        <v>RO640</v>
      </c>
      <c r="C1068" s="9" t="str">
        <f>VLOOKUP(A1068,'dump '!A:AF,2,FALSE)</f>
        <v>1252AD1001</v>
      </c>
      <c r="D1068" s="9">
        <f>VLOOKUP($A1068,'dump '!$A:$AF,17,FALSE)</f>
        <v>52.244929859999999</v>
      </c>
      <c r="E1068" s="9">
        <f>VLOOKUP($A1068,'dump '!$A:$AF,18,FALSE)</f>
        <v>5.2344578510000002</v>
      </c>
      <c r="F1068" s="9" t="str">
        <f>VLOOKUP(A1068,'dump '!$A:$AF,11,FALSE)</f>
        <v>Elzingapark</v>
      </c>
      <c r="G1068" s="9" t="str">
        <f>VLOOKUP($A1068,'dump '!$A:$AF,12,FALSE)</f>
        <v>10</v>
      </c>
      <c r="H1068" s="9" t="str">
        <f>VLOOKUP($A1068,'dump '!$A:$AF,13,FALSE)</f>
        <v>1252AD</v>
      </c>
      <c r="I1068" s="11" t="str">
        <f>VLOOKUP($A1068,'dump '!$A:$AF,14,FALSE)</f>
        <v>Laren</v>
      </c>
      <c r="J1068" s="9">
        <f>VLOOKUP($A1068,'dump '!$A:$AF,15,FALSE)</f>
        <v>5</v>
      </c>
      <c r="K1068" s="9" t="str">
        <f>VLOOKUP($A1068,'dump '!$A:$AF,3,FALSE)</f>
        <v>REST</v>
      </c>
      <c r="L1068" s="9" t="str">
        <f>VLOOKUP($A1068,'dump '!$A:$AF,31,FALSE)</f>
        <v>3-haak</v>
      </c>
      <c r="M1068" s="9" t="str">
        <f>VLOOKUP($A1068,'containers '!$A:$AA,12,FALSE)</f>
        <v>OGDUO</v>
      </c>
      <c r="N1068" s="9">
        <f>VLOOKUP($A1068,'containers '!$A:$AA,14,FALSE)</f>
        <v>60</v>
      </c>
      <c r="O1068" s="9">
        <f>VLOOKUP($A1068,'containers '!$A:$AA,15,FALSE)</f>
        <v>100</v>
      </c>
      <c r="P1068" s="9" t="str">
        <f>VLOOKUP($A1068,'containers '!$A:$AA,16,FALSE)</f>
        <v>HMIDUO2019</v>
      </c>
    </row>
    <row r="1069" spans="1:16" x14ac:dyDescent="0.25">
      <c r="A1069" s="9" t="s">
        <v>2546</v>
      </c>
      <c r="B1069" s="9" t="str">
        <f>VLOOKUP(A1069,'dump '!A:C,1,FALSE)</f>
        <v>RO641</v>
      </c>
      <c r="C1069" s="9" t="str">
        <f>VLOOKUP(A1069,'dump '!A:AF,2,FALSE)</f>
        <v>1261GK701</v>
      </c>
      <c r="D1069" s="9">
        <f>VLOOKUP($A1069,'dump '!$A:$AF,17,FALSE)</f>
        <v>52.269544619999998</v>
      </c>
      <c r="E1069" s="9">
        <f>VLOOKUP($A1069,'dump '!$A:$AF,18,FALSE)</f>
        <v>5.2425967680000003</v>
      </c>
      <c r="F1069" s="9" t="str">
        <f>VLOOKUP(A1069,'dump '!$A:$AF,11,FALSE)</f>
        <v>Vliegweg</v>
      </c>
      <c r="G1069" s="9" t="str">
        <f>VLOOKUP($A1069,'dump '!$A:$AF,12,FALSE)</f>
        <v>7</v>
      </c>
      <c r="H1069" s="9" t="str">
        <f>VLOOKUP($A1069,'dump '!$A:$AF,13,FALSE)</f>
        <v>1261GK</v>
      </c>
      <c r="I1069" s="11" t="str">
        <f>VLOOKUP($A1069,'dump '!$A:$AF,14,FALSE)</f>
        <v>Blaricum</v>
      </c>
      <c r="J1069" s="9">
        <f>VLOOKUP($A1069,'dump '!$A:$AF,15,FALSE)</f>
        <v>5</v>
      </c>
      <c r="K1069" s="9" t="str">
        <f>VLOOKUP($A1069,'dump '!$A:$AF,3,FALSE)</f>
        <v>REST</v>
      </c>
      <c r="L1069" s="9" t="str">
        <f>VLOOKUP($A1069,'dump '!$A:$AF,31,FALSE)</f>
        <v>3-haak</v>
      </c>
      <c r="M1069" s="9" t="str">
        <f>VLOOKUP($A1069,'containers '!$A:$AA,12,FALSE)</f>
        <v>OGDUO</v>
      </c>
      <c r="N1069" s="9">
        <f>VLOOKUP($A1069,'containers '!$A:$AA,14,FALSE)</f>
        <v>60</v>
      </c>
      <c r="O1069" s="9">
        <f>VLOOKUP($A1069,'containers '!$A:$AA,15,FALSE)</f>
        <v>100</v>
      </c>
      <c r="P1069" s="9" t="str">
        <f>VLOOKUP($A1069,'containers '!$A:$AA,16,FALSE)</f>
        <v>HMIDUO2019</v>
      </c>
    </row>
    <row r="1070" spans="1:16" x14ac:dyDescent="0.25">
      <c r="A1070" s="9" t="s">
        <v>2015</v>
      </c>
      <c r="B1070" s="9" t="str">
        <f>VLOOKUP(A1070,'dump '!A:C,1,FALSE)</f>
        <v>RO642</v>
      </c>
      <c r="C1070" s="9" t="str">
        <f>VLOOKUP(A1070,'dump '!A:AF,2,FALSE)</f>
        <v>1214BD14201</v>
      </c>
      <c r="D1070" s="9">
        <f>VLOOKUP($A1070,'dump '!$A:$AF,17,FALSE)</f>
        <v>52.215981999999997</v>
      </c>
      <c r="E1070" s="9">
        <f>VLOOKUP($A1070,'dump '!$A:$AF,18,FALSE)</f>
        <v>5.1696289999999996</v>
      </c>
      <c r="F1070" s="9" t="str">
        <f>VLOOKUP(A1070,'dump '!$A:$AF,11,FALSE)</f>
        <v>Gijsbrecht van Amstelstraat</v>
      </c>
      <c r="G1070" s="9" t="str">
        <f>VLOOKUP($A1070,'dump '!$A:$AF,12,FALSE)</f>
        <v>142A</v>
      </c>
      <c r="H1070" s="9" t="str">
        <f>VLOOKUP($A1070,'dump '!$A:$AF,13,FALSE)</f>
        <v>1214BD</v>
      </c>
      <c r="I1070" s="11" t="str">
        <f>VLOOKUP($A1070,'dump '!$A:$AF,14,FALSE)</f>
        <v>Hilversum</v>
      </c>
      <c r="J1070" s="9">
        <f>VLOOKUP($A1070,'dump '!$A:$AF,15,FALSE)</f>
        <v>5</v>
      </c>
      <c r="K1070" s="9" t="str">
        <f>VLOOKUP($A1070,'dump '!$A:$AF,3,FALSE)</f>
        <v>REST</v>
      </c>
      <c r="L1070" s="9" t="str">
        <f>VLOOKUP($A1070,'dump '!$A:$AF,31,FALSE)</f>
        <v>3-haak</v>
      </c>
      <c r="M1070" s="9" t="str">
        <f>VLOOKUP($A1070,'containers '!$A:$AA,12,FALSE)</f>
        <v>Ondergronds</v>
      </c>
      <c r="N1070" s="9">
        <f>VLOOKUP($A1070,'containers '!$A:$AA,14,FALSE)</f>
        <v>80</v>
      </c>
      <c r="O1070" s="9">
        <f>VLOOKUP($A1070,'containers '!$A:$AA,15,FALSE)</f>
        <v>100</v>
      </c>
      <c r="P1070" s="9" t="str">
        <f>VLOOKUP($A1070,'containers '!$A:$AA,16,FALSE)</f>
        <v>HMISOL2017</v>
      </c>
    </row>
    <row r="1071" spans="1:16" x14ac:dyDescent="0.25">
      <c r="A1071" s="9" t="s">
        <v>3568</v>
      </c>
      <c r="B1071" s="9" t="str">
        <f>VLOOKUP(A1071,'dump '!A:C,1,FALSE)</f>
        <v>RO643</v>
      </c>
      <c r="C1071" s="9" t="str">
        <f>VLOOKUP(A1071,'dump '!A:AF,2,FALSE)</f>
        <v>1214BE22801</v>
      </c>
      <c r="D1071" s="9">
        <f>VLOOKUP($A1071,'dump '!$A:$AF,17,FALSE)</f>
        <v>52.215341000000002</v>
      </c>
      <c r="E1071" s="9">
        <f>VLOOKUP($A1071,'dump '!$A:$AF,18,FALSE)</f>
        <v>5.1657570000000002</v>
      </c>
      <c r="F1071" s="9" t="str">
        <f>VLOOKUP(A1071,'dump '!$A:$AF,11,FALSE)</f>
        <v>Gijsbrecht van Amstelstraat</v>
      </c>
      <c r="G1071" s="9" t="str">
        <f>VLOOKUP($A1071,'dump '!$A:$AF,12,FALSE)</f>
        <v>228</v>
      </c>
      <c r="H1071" s="9" t="str">
        <f>VLOOKUP($A1071,'dump '!$A:$AF,13,FALSE)</f>
        <v>1214BE</v>
      </c>
      <c r="I1071" s="11" t="str">
        <f>VLOOKUP($A1071,'dump '!$A:$AF,14,FALSE)</f>
        <v>Hilversum</v>
      </c>
      <c r="J1071" s="9">
        <f>VLOOKUP($A1071,'dump '!$A:$AF,15,FALSE)</f>
        <v>5</v>
      </c>
      <c r="K1071" s="9" t="str">
        <f>VLOOKUP($A1071,'dump '!$A:$AF,3,FALSE)</f>
        <v>REST</v>
      </c>
      <c r="L1071" s="9" t="str">
        <f>VLOOKUP($A1071,'dump '!$A:$AF,31,FALSE)</f>
        <v>3-haak</v>
      </c>
      <c r="M1071" s="9" t="str">
        <f>VLOOKUP($A1071,'containers '!$A:$AA,12,FALSE)</f>
        <v>Ondergronds</v>
      </c>
      <c r="N1071" s="9">
        <f>VLOOKUP($A1071,'containers '!$A:$AA,14,FALSE)</f>
        <v>80</v>
      </c>
      <c r="O1071" s="9">
        <f>VLOOKUP($A1071,'containers '!$A:$AA,15,FALSE)</f>
        <v>100</v>
      </c>
      <c r="P1071" s="9" t="str">
        <f>VLOOKUP($A1071,'containers '!$A:$AA,16,FALSE)</f>
        <v>HMISOL2017</v>
      </c>
    </row>
    <row r="1072" spans="1:16" x14ac:dyDescent="0.25">
      <c r="A1072" s="9" t="s">
        <v>2011</v>
      </c>
      <c r="B1072" s="9" t="str">
        <f>VLOOKUP(A1072,'dump '!A:C,1,FALSE)</f>
        <v>RO644</v>
      </c>
      <c r="C1072" s="9" t="str">
        <f>VLOOKUP(A1072,'dump '!A:AF,2,FALSE)</f>
        <v>1214AW12701</v>
      </c>
      <c r="D1072" s="9">
        <f>VLOOKUP($A1072,'dump '!$A:$AF,17,FALSE)</f>
        <v>52.215958000000001</v>
      </c>
      <c r="E1072" s="9">
        <f>VLOOKUP($A1072,'dump '!$A:$AF,18,FALSE)</f>
        <v>5.1704790000000003</v>
      </c>
      <c r="F1072" s="9" t="str">
        <f>VLOOKUP(A1072,'dump '!$A:$AF,11,FALSE)</f>
        <v>Gijsbrecht van Amstelstraat</v>
      </c>
      <c r="G1072" s="9" t="str">
        <f>VLOOKUP($A1072,'dump '!$A:$AF,12,FALSE)</f>
        <v>127A</v>
      </c>
      <c r="H1072" s="9" t="str">
        <f>VLOOKUP($A1072,'dump '!$A:$AF,13,FALSE)</f>
        <v>1214AW</v>
      </c>
      <c r="I1072" s="11" t="str">
        <f>VLOOKUP($A1072,'dump '!$A:$AF,14,FALSE)</f>
        <v>Hilversum</v>
      </c>
      <c r="J1072" s="9">
        <f>VLOOKUP($A1072,'dump '!$A:$AF,15,FALSE)</f>
        <v>5</v>
      </c>
      <c r="K1072" s="9" t="str">
        <f>VLOOKUP($A1072,'dump '!$A:$AF,3,FALSE)</f>
        <v>REST</v>
      </c>
      <c r="L1072" s="9" t="str">
        <f>VLOOKUP($A1072,'dump '!$A:$AF,31,FALSE)</f>
        <v>3-haak</v>
      </c>
      <c r="M1072" s="9" t="str">
        <f>VLOOKUP($A1072,'containers '!$A:$AA,12,FALSE)</f>
        <v>Ondergronds</v>
      </c>
      <c r="N1072" s="9">
        <f>VLOOKUP($A1072,'containers '!$A:$AA,14,FALSE)</f>
        <v>80</v>
      </c>
      <c r="O1072" s="9">
        <f>VLOOKUP($A1072,'containers '!$A:$AA,15,FALSE)</f>
        <v>100</v>
      </c>
      <c r="P1072" s="9" t="str">
        <f>VLOOKUP($A1072,'containers '!$A:$AA,16,FALSE)</f>
        <v>HMISOL2017</v>
      </c>
    </row>
    <row r="1073" spans="1:16" x14ac:dyDescent="0.25">
      <c r="A1073" s="9" t="s">
        <v>3179</v>
      </c>
      <c r="B1073" s="9" t="str">
        <f>VLOOKUP(A1073,'dump '!A:C,1,FALSE)</f>
        <v>RO645</v>
      </c>
      <c r="C1073" s="9" t="str">
        <f>VLOOKUP(A1073,'dump '!A:AF,2,FALSE)</f>
        <v>1274RH21501</v>
      </c>
      <c r="D1073" s="9">
        <f>VLOOKUP($A1073,'dump '!$A:$AF,17,FALSE)</f>
        <v>52.298385699999997</v>
      </c>
      <c r="E1073" s="9">
        <f>VLOOKUP($A1073,'dump '!$A:$AF,18,FALSE)</f>
        <v>5.2713222999999996</v>
      </c>
      <c r="F1073" s="9" t="str">
        <f>VLOOKUP(A1073,'dump '!$A:$AF,11,FALSE)</f>
        <v>Bovenmaatweg</v>
      </c>
      <c r="G1073" s="9" t="str">
        <f>VLOOKUP($A1073,'dump '!$A:$AF,12,FALSE)</f>
        <v>215</v>
      </c>
      <c r="H1073" s="9" t="str">
        <f>VLOOKUP($A1073,'dump '!$A:$AF,13,FALSE)</f>
        <v>1274RH</v>
      </c>
      <c r="I1073" s="11" t="str">
        <f>VLOOKUP($A1073,'dump '!$A:$AF,14,FALSE)</f>
        <v>Huizen</v>
      </c>
      <c r="J1073" s="9">
        <f>VLOOKUP($A1073,'dump '!$A:$AF,15,FALSE)</f>
        <v>5</v>
      </c>
      <c r="K1073" s="9" t="str">
        <f>VLOOKUP($A1073,'dump '!$A:$AF,3,FALSE)</f>
        <v>REST</v>
      </c>
      <c r="L1073" s="9" t="str">
        <f>VLOOKUP($A1073,'dump '!$A:$AF,31,FALSE)</f>
        <v>3-haak</v>
      </c>
      <c r="M1073" s="9" t="str">
        <f>VLOOKUP($A1073,'containers '!$A:$AA,12,FALSE)</f>
        <v>OGDUO</v>
      </c>
      <c r="N1073" s="9">
        <f>VLOOKUP($A1073,'containers '!$A:$AA,14,FALSE)</f>
        <v>60</v>
      </c>
      <c r="O1073" s="9">
        <f>VLOOKUP($A1073,'containers '!$A:$AA,15,FALSE)</f>
        <v>100</v>
      </c>
      <c r="P1073" s="9" t="str">
        <f>VLOOKUP($A1073,'containers '!$A:$AA,16,FALSE)</f>
        <v>HMIDUO2019</v>
      </c>
    </row>
    <row r="1074" spans="1:16" x14ac:dyDescent="0.25">
      <c r="A1074" s="9" t="s">
        <v>2454</v>
      </c>
      <c r="B1074" s="9" t="str">
        <f>VLOOKUP(A1074,'dump '!A:C,1,FALSE)</f>
        <v>RO646</v>
      </c>
      <c r="C1074" s="9" t="str">
        <f>VLOOKUP(A1074,'dump '!A:AF,2,FALSE)</f>
        <v>1275DK101</v>
      </c>
      <c r="D1074" s="9">
        <f>VLOOKUP($A1074,'dump '!$A:$AF,17,FALSE)</f>
        <v>52.292505900000002</v>
      </c>
      <c r="E1074" s="9">
        <f>VLOOKUP($A1074,'dump '!$A:$AF,18,FALSE)</f>
        <v>5.2612439999999996</v>
      </c>
      <c r="F1074" s="9" t="str">
        <f>VLOOKUP(A1074,'dump '!$A:$AF,11,FALSE)</f>
        <v>Radboud</v>
      </c>
      <c r="G1074" s="9" t="str">
        <f>VLOOKUP($A1074,'dump '!$A:$AF,12,FALSE)</f>
        <v>1</v>
      </c>
      <c r="H1074" s="9" t="str">
        <f>VLOOKUP($A1074,'dump '!$A:$AF,13,FALSE)</f>
        <v>1275DK</v>
      </c>
      <c r="I1074" s="11" t="str">
        <f>VLOOKUP($A1074,'dump '!$A:$AF,14,FALSE)</f>
        <v>Huizen</v>
      </c>
      <c r="J1074" s="9">
        <f>VLOOKUP($A1074,'dump '!$A:$AF,15,FALSE)</f>
        <v>5</v>
      </c>
      <c r="K1074" s="9" t="str">
        <f>VLOOKUP($A1074,'dump '!$A:$AF,3,FALSE)</f>
        <v>REST</v>
      </c>
      <c r="L1074" s="9" t="str">
        <f>VLOOKUP($A1074,'dump '!$A:$AF,31,FALSE)</f>
        <v>3-haak</v>
      </c>
      <c r="M1074" s="9" t="str">
        <f>VLOOKUP($A1074,'containers '!$A:$AA,12,FALSE)</f>
        <v>Ondergronds</v>
      </c>
      <c r="N1074" s="9">
        <f>VLOOKUP($A1074,'containers '!$A:$AA,14,FALSE)</f>
        <v>80</v>
      </c>
      <c r="O1074" s="9">
        <f>VLOOKUP($A1074,'containers '!$A:$AA,15,FALSE)</f>
        <v>100</v>
      </c>
      <c r="P1074" s="9" t="str">
        <f>VLOOKUP($A1074,'containers '!$A:$AA,16,FALSE)</f>
        <v>HMISOL2018</v>
      </c>
    </row>
    <row r="1075" spans="1:16" x14ac:dyDescent="0.25">
      <c r="A1075" s="9" t="s">
        <v>2607</v>
      </c>
      <c r="B1075" s="9" t="str">
        <f>VLOOKUP(A1075,'dump '!A:C,1,FALSE)</f>
        <v>RO647</v>
      </c>
      <c r="C1075" s="9" t="str">
        <f>VLOOKUP(A1075,'dump '!A:AF,2,FALSE)</f>
        <v>1275DS1501</v>
      </c>
      <c r="D1075" s="9">
        <f>VLOOKUP($A1075,'dump '!$A:$AF,17,FALSE)</f>
        <v>52.293423300000001</v>
      </c>
      <c r="E1075" s="9">
        <f>VLOOKUP($A1075,'dump '!$A:$AF,18,FALSE)</f>
        <v>5.2636025000000002</v>
      </c>
      <c r="F1075" s="9" t="str">
        <f>VLOOKUP(A1075,'dump '!$A:$AF,11,FALSE)</f>
        <v>Amstenrade</v>
      </c>
      <c r="G1075" s="9" t="str">
        <f>VLOOKUP($A1075,'dump '!$A:$AF,12,FALSE)</f>
        <v>15</v>
      </c>
      <c r="H1075" s="9" t="str">
        <f>VLOOKUP($A1075,'dump '!$A:$AF,13,FALSE)</f>
        <v>1275DS</v>
      </c>
      <c r="I1075" s="11" t="str">
        <f>VLOOKUP($A1075,'dump '!$A:$AF,14,FALSE)</f>
        <v>Huizen</v>
      </c>
      <c r="J1075" s="9">
        <f>VLOOKUP($A1075,'dump '!$A:$AF,15,FALSE)</f>
        <v>5</v>
      </c>
      <c r="K1075" s="9" t="str">
        <f>VLOOKUP($A1075,'dump '!$A:$AF,3,FALSE)</f>
        <v>REST</v>
      </c>
      <c r="L1075" s="9" t="str">
        <f>VLOOKUP($A1075,'dump '!$A:$AF,31,FALSE)</f>
        <v>3-haak</v>
      </c>
      <c r="M1075" s="9" t="str">
        <f>VLOOKUP($A1075,'containers '!$A:$AA,12,FALSE)</f>
        <v>Ondergronds</v>
      </c>
      <c r="N1075" s="9">
        <f>VLOOKUP($A1075,'containers '!$A:$AA,14,FALSE)</f>
        <v>80</v>
      </c>
      <c r="O1075" s="9">
        <f>VLOOKUP($A1075,'containers '!$A:$AA,15,FALSE)</f>
        <v>100</v>
      </c>
      <c r="P1075" s="9" t="str">
        <f>VLOOKUP($A1075,'containers '!$A:$AA,16,FALSE)</f>
        <v>HMISOL2018</v>
      </c>
    </row>
    <row r="1076" spans="1:16" x14ac:dyDescent="0.25">
      <c r="A1076" s="9" t="s">
        <v>3110</v>
      </c>
      <c r="B1076" s="9" t="str">
        <f>VLOOKUP(A1076,'dump '!A:C,1,FALSE)</f>
        <v>RO648</v>
      </c>
      <c r="C1076" s="9" t="str">
        <f>VLOOKUP(A1076,'dump '!A:AF,2,FALSE)</f>
        <v>1275AR5901</v>
      </c>
      <c r="D1076" s="9">
        <f>VLOOKUP($A1076,'dump '!$A:$AF,17,FALSE)</f>
        <v>52.290250499999999</v>
      </c>
      <c r="E1076" s="9">
        <f>VLOOKUP($A1076,'dump '!$A:$AF,18,FALSE)</f>
        <v>5.2643981000000002</v>
      </c>
      <c r="F1076" s="9" t="str">
        <f>VLOOKUP(A1076,'dump '!$A:$AF,11,FALSE)</f>
        <v>Zeelt</v>
      </c>
      <c r="G1076" s="9" t="str">
        <f>VLOOKUP($A1076,'dump '!$A:$AF,12,FALSE)</f>
        <v>59</v>
      </c>
      <c r="H1076" s="9" t="str">
        <f>VLOOKUP($A1076,'dump '!$A:$AF,13,FALSE)</f>
        <v>1275AR</v>
      </c>
      <c r="I1076" s="11" t="str">
        <f>VLOOKUP($A1076,'dump '!$A:$AF,14,FALSE)</f>
        <v>Huizen</v>
      </c>
      <c r="J1076" s="9">
        <f>VLOOKUP($A1076,'dump '!$A:$AF,15,FALSE)</f>
        <v>5</v>
      </c>
      <c r="K1076" s="9" t="str">
        <f>VLOOKUP($A1076,'dump '!$A:$AF,3,FALSE)</f>
        <v>REST</v>
      </c>
      <c r="L1076" s="9" t="str">
        <f>VLOOKUP($A1076,'dump '!$A:$AF,31,FALSE)</f>
        <v>3-haak</v>
      </c>
      <c r="M1076" s="9" t="str">
        <f>VLOOKUP($A1076,'containers '!$A:$AA,12,FALSE)</f>
        <v>OGDUO</v>
      </c>
      <c r="N1076" s="9">
        <f>VLOOKUP($A1076,'containers '!$A:$AA,14,FALSE)</f>
        <v>60</v>
      </c>
      <c r="O1076" s="9">
        <f>VLOOKUP($A1076,'containers '!$A:$AA,15,FALSE)</f>
        <v>100</v>
      </c>
      <c r="P1076" s="9" t="str">
        <f>VLOOKUP($A1076,'containers '!$A:$AA,16,FALSE)</f>
        <v>HMIDUO2019</v>
      </c>
    </row>
    <row r="1077" spans="1:16" x14ac:dyDescent="0.25">
      <c r="A1077" s="9" t="s">
        <v>2936</v>
      </c>
      <c r="B1077" s="9" t="str">
        <f>VLOOKUP(A1077,'dump '!A:C,1,FALSE)</f>
        <v>RO649</v>
      </c>
      <c r="C1077" s="9" t="str">
        <f>VLOOKUP(A1077,'dump '!A:AF,2,FALSE)</f>
        <v>1275AJ4501</v>
      </c>
      <c r="D1077" s="9">
        <f>VLOOKUP($A1077,'dump '!$A:$AF,17,FALSE)</f>
        <v>52.291439799999999</v>
      </c>
      <c r="E1077" s="9">
        <f>VLOOKUP($A1077,'dump '!$A:$AF,18,FALSE)</f>
        <v>5.2647655000000002</v>
      </c>
      <c r="F1077" s="9" t="str">
        <f>VLOOKUP(A1077,'dump '!$A:$AF,11,FALSE)</f>
        <v>Brasem</v>
      </c>
      <c r="G1077" s="9" t="str">
        <f>VLOOKUP($A1077,'dump '!$A:$AF,12,FALSE)</f>
        <v>45</v>
      </c>
      <c r="H1077" s="9" t="str">
        <f>VLOOKUP($A1077,'dump '!$A:$AF,13,FALSE)</f>
        <v>1275AJ</v>
      </c>
      <c r="I1077" s="11" t="str">
        <f>VLOOKUP($A1077,'dump '!$A:$AF,14,FALSE)</f>
        <v>Huizen</v>
      </c>
      <c r="J1077" s="9">
        <f>VLOOKUP($A1077,'dump '!$A:$AF,15,FALSE)</f>
        <v>5</v>
      </c>
      <c r="K1077" s="9" t="str">
        <f>VLOOKUP($A1077,'dump '!$A:$AF,3,FALSE)</f>
        <v>REST</v>
      </c>
      <c r="L1077" s="9" t="str">
        <f>VLOOKUP($A1077,'dump '!$A:$AF,31,FALSE)</f>
        <v>3-haak</v>
      </c>
      <c r="M1077" s="9" t="str">
        <f>VLOOKUP($A1077,'containers '!$A:$AA,12,FALSE)</f>
        <v>OGDUO</v>
      </c>
      <c r="N1077" s="9">
        <f>VLOOKUP($A1077,'containers '!$A:$AA,14,FALSE)</f>
        <v>60</v>
      </c>
      <c r="O1077" s="9">
        <f>VLOOKUP($A1077,'containers '!$A:$AA,15,FALSE)</f>
        <v>100</v>
      </c>
      <c r="P1077" s="9" t="str">
        <f>VLOOKUP($A1077,'containers '!$A:$AA,16,FALSE)</f>
        <v>HMIDUO2019</v>
      </c>
    </row>
    <row r="1078" spans="1:16" x14ac:dyDescent="0.25">
      <c r="A1078" s="9" t="s">
        <v>2774</v>
      </c>
      <c r="B1078" s="9" t="str">
        <f>VLOOKUP(A1078,'dump '!A:C,1,FALSE)</f>
        <v>RO650</v>
      </c>
      <c r="C1078" s="9" t="str">
        <f>VLOOKUP(A1078,'dump '!A:AF,2,FALSE)</f>
        <v>1251ZV702</v>
      </c>
      <c r="D1078" s="9">
        <f>VLOOKUP($A1078,'dump '!$A:$AF,17,FALSE)</f>
        <v>52.25655364</v>
      </c>
      <c r="E1078" s="9">
        <f>VLOOKUP($A1078,'dump '!$A:$AF,18,FALSE)</f>
        <v>5.2345153519999998</v>
      </c>
      <c r="F1078" s="9" t="str">
        <f>VLOOKUP(A1078,'dump '!$A:$AF,11,FALSE)</f>
        <v>Jagerspad</v>
      </c>
      <c r="G1078" s="9" t="str">
        <f>VLOOKUP($A1078,'dump '!$A:$AF,12,FALSE)</f>
        <v>7</v>
      </c>
      <c r="H1078" s="9" t="str">
        <f>VLOOKUP($A1078,'dump '!$A:$AF,13,FALSE)</f>
        <v>1251ZV</v>
      </c>
      <c r="I1078" s="11" t="str">
        <f>VLOOKUP($A1078,'dump '!$A:$AF,14,FALSE)</f>
        <v>Laren</v>
      </c>
      <c r="J1078" s="9">
        <f>VLOOKUP($A1078,'dump '!$A:$AF,15,FALSE)</f>
        <v>5</v>
      </c>
      <c r="K1078" s="9" t="str">
        <f>VLOOKUP($A1078,'dump '!$A:$AF,3,FALSE)</f>
        <v>REST</v>
      </c>
      <c r="L1078" s="9" t="str">
        <f>VLOOKUP($A1078,'dump '!$A:$AF,31,FALSE)</f>
        <v>3-haak</v>
      </c>
      <c r="M1078" s="9" t="str">
        <f>VLOOKUP($A1078,'containers '!$A:$AA,12,FALSE)</f>
        <v>OGDUO</v>
      </c>
      <c r="N1078" s="9">
        <f>VLOOKUP($A1078,'containers '!$A:$AA,14,FALSE)</f>
        <v>60</v>
      </c>
      <c r="O1078" s="9">
        <f>VLOOKUP($A1078,'containers '!$A:$AA,15,FALSE)</f>
        <v>100</v>
      </c>
      <c r="P1078" s="9" t="str">
        <f>VLOOKUP($A1078,'containers '!$A:$AA,16,FALSE)</f>
        <v>HMIDUO2019</v>
      </c>
    </row>
    <row r="1079" spans="1:16" x14ac:dyDescent="0.25">
      <c r="A1079" s="9" t="s">
        <v>1997</v>
      </c>
      <c r="B1079" s="9" t="str">
        <f>VLOOKUP(A1079,'dump '!A:C,1,FALSE)</f>
        <v>RO651</v>
      </c>
      <c r="C1079" s="9" t="str">
        <f>VLOOKUP(A1079,'dump '!A:AF,2,FALSE)</f>
        <v>1211BS1603</v>
      </c>
      <c r="D1079" s="9">
        <f>VLOOKUP($A1079,'dump '!$A:$AF,17,FALSE)</f>
        <v>52.225777000000001</v>
      </c>
      <c r="E1079" s="9">
        <f>VLOOKUP($A1079,'dump '!$A:$AF,18,FALSE)</f>
        <v>5.1714560000000001</v>
      </c>
      <c r="F1079" s="9" t="str">
        <f>VLOOKUP(A1079,'dump '!$A:$AF,11,FALSE)</f>
        <v>'s-Gravelandseweg</v>
      </c>
      <c r="G1079" s="9" t="str">
        <f>VLOOKUP($A1079,'dump '!$A:$AF,12,FALSE)</f>
        <v>16B</v>
      </c>
      <c r="H1079" s="9" t="str">
        <f>VLOOKUP($A1079,'dump '!$A:$AF,13,FALSE)</f>
        <v>1211BS</v>
      </c>
      <c r="I1079" s="11" t="str">
        <f>VLOOKUP($A1079,'dump '!$A:$AF,14,FALSE)</f>
        <v>Hilversum</v>
      </c>
      <c r="J1079" s="9">
        <f>VLOOKUP($A1079,'dump '!$A:$AF,15,FALSE)</f>
        <v>5</v>
      </c>
      <c r="K1079" s="9" t="str">
        <f>VLOOKUP($A1079,'dump '!$A:$AF,3,FALSE)</f>
        <v>REST</v>
      </c>
      <c r="L1079" s="9" t="str">
        <f>VLOOKUP($A1079,'dump '!$A:$AF,31,FALSE)</f>
        <v>3-haak</v>
      </c>
      <c r="M1079" s="9" t="str">
        <f>VLOOKUP($A1079,'containers '!$A:$AA,12,FALSE)</f>
        <v>Ondergronds</v>
      </c>
      <c r="N1079" s="9">
        <f>VLOOKUP($A1079,'containers '!$A:$AA,14,FALSE)</f>
        <v>80</v>
      </c>
      <c r="O1079" s="9">
        <f>VLOOKUP($A1079,'containers '!$A:$AA,15,FALSE)</f>
        <v>100</v>
      </c>
      <c r="P1079" s="9" t="str">
        <f>VLOOKUP($A1079,'containers '!$A:$AA,16,FALSE)</f>
        <v>HMISOL2018</v>
      </c>
    </row>
    <row r="1080" spans="1:16" x14ac:dyDescent="0.25">
      <c r="A1080" s="9" t="s">
        <v>2690</v>
      </c>
      <c r="B1080" s="9" t="str">
        <f>VLOOKUP(A1080,'dump '!A:C,1,FALSE)</f>
        <v>RO652</v>
      </c>
      <c r="C1080" s="9" t="str">
        <f>VLOOKUP(A1080,'dump '!A:AF,2,FALSE)</f>
        <v>1273JZ15701</v>
      </c>
      <c r="D1080" s="9">
        <f>VLOOKUP($A1080,'dump '!$A:$AF,17,FALSE)</f>
        <v>52.294116299999999</v>
      </c>
      <c r="E1080" s="9">
        <f>VLOOKUP($A1080,'dump '!$A:$AF,18,FALSE)</f>
        <v>5.2618881999999996</v>
      </c>
      <c r="F1080" s="9" t="str">
        <f>VLOOKUP(A1080,'dump '!$A:$AF,11,FALSE)</f>
        <v>De Regentesse</v>
      </c>
      <c r="G1080" s="9" t="str">
        <f>VLOOKUP($A1080,'dump '!$A:$AF,12,FALSE)</f>
        <v>157</v>
      </c>
      <c r="H1080" s="9" t="str">
        <f>VLOOKUP($A1080,'dump '!$A:$AF,13,FALSE)</f>
        <v>1273JZ</v>
      </c>
      <c r="I1080" s="11" t="str">
        <f>VLOOKUP($A1080,'dump '!$A:$AF,14,FALSE)</f>
        <v>Huizen</v>
      </c>
      <c r="J1080" s="9">
        <f>VLOOKUP($A1080,'dump '!$A:$AF,15,FALSE)</f>
        <v>5</v>
      </c>
      <c r="K1080" s="9" t="str">
        <f>VLOOKUP($A1080,'dump '!$A:$AF,3,FALSE)</f>
        <v>REST</v>
      </c>
      <c r="L1080" s="9" t="str">
        <f>VLOOKUP($A1080,'dump '!$A:$AF,31,FALSE)</f>
        <v>3-haak</v>
      </c>
      <c r="M1080" s="9" t="str">
        <f>VLOOKUP($A1080,'containers '!$A:$AA,12,FALSE)</f>
        <v>Ondergronds</v>
      </c>
      <c r="N1080" s="9">
        <f>VLOOKUP($A1080,'containers '!$A:$AA,14,FALSE)</f>
        <v>80</v>
      </c>
      <c r="O1080" s="9">
        <f>VLOOKUP($A1080,'containers '!$A:$AA,15,FALSE)</f>
        <v>100</v>
      </c>
      <c r="P1080" s="9" t="str">
        <f>VLOOKUP($A1080,'containers '!$A:$AA,16,FALSE)</f>
        <v>HMISOL2018</v>
      </c>
    </row>
    <row r="1081" spans="1:16" x14ac:dyDescent="0.25">
      <c r="A1081" s="9" t="s">
        <v>1848</v>
      </c>
      <c r="B1081" s="9" t="str">
        <f>VLOOKUP(A1081,'dump '!A:C,1,FALSE)</f>
        <v>RO653</v>
      </c>
      <c r="C1081" s="9" t="str">
        <f>VLOOKUP(A1081,'dump '!A:AF,2,FALSE)</f>
        <v>1273JZ2502</v>
      </c>
      <c r="D1081" s="9">
        <f>VLOOKUP($A1081,'dump '!$A:$AF,17,FALSE)</f>
        <v>52.294962699999999</v>
      </c>
      <c r="E1081" s="9">
        <f>VLOOKUP($A1081,'dump '!$A:$AF,18,FALSE)</f>
        <v>5.2607926999999997</v>
      </c>
      <c r="F1081" s="9" t="str">
        <f>VLOOKUP(A1081,'dump '!$A:$AF,11,FALSE)</f>
        <v>De Regentesse</v>
      </c>
      <c r="G1081" s="9" t="str">
        <f>VLOOKUP($A1081,'dump '!$A:$AF,12,FALSE)</f>
        <v>25</v>
      </c>
      <c r="H1081" s="9" t="str">
        <f>VLOOKUP($A1081,'dump '!$A:$AF,13,FALSE)</f>
        <v>1273JZ</v>
      </c>
      <c r="I1081" s="11" t="str">
        <f>VLOOKUP($A1081,'dump '!$A:$AF,14,FALSE)</f>
        <v>Huizen</v>
      </c>
      <c r="J1081" s="9">
        <f>VLOOKUP($A1081,'dump '!$A:$AF,15,FALSE)</f>
        <v>5</v>
      </c>
      <c r="K1081" s="9" t="str">
        <f>VLOOKUP($A1081,'dump '!$A:$AF,3,FALSE)</f>
        <v>REST</v>
      </c>
      <c r="L1081" s="9" t="str">
        <f>VLOOKUP($A1081,'dump '!$A:$AF,31,FALSE)</f>
        <v>3-haak</v>
      </c>
      <c r="M1081" s="9" t="str">
        <f>VLOOKUP($A1081,'containers '!$A:$AA,12,FALSE)</f>
        <v>Ondergronds</v>
      </c>
      <c r="N1081" s="9">
        <f>VLOOKUP($A1081,'containers '!$A:$AA,14,FALSE)</f>
        <v>80</v>
      </c>
      <c r="O1081" s="9">
        <f>VLOOKUP($A1081,'containers '!$A:$AA,15,FALSE)</f>
        <v>100</v>
      </c>
      <c r="P1081" s="9" t="str">
        <f>VLOOKUP($A1081,'containers '!$A:$AA,16,FALSE)</f>
        <v>HMISOL2018</v>
      </c>
    </row>
    <row r="1082" spans="1:16" x14ac:dyDescent="0.25">
      <c r="A1082" s="9" t="s">
        <v>2641</v>
      </c>
      <c r="B1082" s="9" t="str">
        <f>VLOOKUP(A1082,'dump '!A:C,1,FALSE)</f>
        <v>RO654</v>
      </c>
      <c r="C1082" s="9" t="str">
        <f>VLOOKUP(A1082,'dump '!A:AF,2,FALSE)</f>
        <v>1274RL2601</v>
      </c>
      <c r="D1082" s="9">
        <f>VLOOKUP($A1082,'dump '!$A:$AF,17,FALSE)</f>
        <v>52.293958000000003</v>
      </c>
      <c r="E1082" s="9">
        <f>VLOOKUP($A1082,'dump '!$A:$AF,18,FALSE)</f>
        <v>5.263077</v>
      </c>
      <c r="F1082" s="9" t="str">
        <f>VLOOKUP(A1082,'dump '!$A:$AF,11,FALSE)</f>
        <v>Bovenmaatweg</v>
      </c>
      <c r="G1082" s="9" t="str">
        <f>VLOOKUP($A1082,'dump '!$A:$AF,12,FALSE)</f>
        <v>26</v>
      </c>
      <c r="H1082" s="9" t="str">
        <f>VLOOKUP($A1082,'dump '!$A:$AF,13,FALSE)</f>
        <v>1274RL</v>
      </c>
      <c r="I1082" s="11" t="str">
        <f>VLOOKUP($A1082,'dump '!$A:$AF,14,FALSE)</f>
        <v>Huizen</v>
      </c>
      <c r="J1082" s="9">
        <f>VLOOKUP($A1082,'dump '!$A:$AF,15,FALSE)</f>
        <v>6</v>
      </c>
      <c r="K1082" s="9" t="str">
        <f>VLOOKUP($A1082,'dump '!$A:$AF,3,FALSE)</f>
        <v>REST</v>
      </c>
      <c r="L1082" s="9" t="str">
        <f>VLOOKUP($A1082,'dump '!$A:$AF,31,FALSE)</f>
        <v>3-haak</v>
      </c>
      <c r="M1082" s="9" t="str">
        <f>VLOOKUP($A1082,'containers '!$A:$AA,12,FALSE)</f>
        <v>Ondergronds</v>
      </c>
      <c r="N1082" s="9">
        <f>VLOOKUP($A1082,'containers '!$A:$AA,14,FALSE)</f>
        <v>80</v>
      </c>
      <c r="O1082" s="9">
        <f>VLOOKUP($A1082,'containers '!$A:$AA,15,FALSE)</f>
        <v>100</v>
      </c>
      <c r="P1082" s="9" t="str">
        <f>VLOOKUP($A1082,'containers '!$A:$AA,16,FALSE)</f>
        <v>HMISOL2018</v>
      </c>
    </row>
    <row r="1083" spans="1:16" x14ac:dyDescent="0.25">
      <c r="A1083" s="9" t="s">
        <v>78</v>
      </c>
      <c r="B1083" s="9" t="str">
        <f>VLOOKUP(A1083,'dump '!A:C,1,FALSE)</f>
        <v>RO655</v>
      </c>
      <c r="C1083" s="9" t="str">
        <f>VLOOKUP(A1083,'dump '!A:AF,2,FALSE)</f>
        <v>1273JA4401</v>
      </c>
      <c r="D1083" s="9">
        <f>VLOOKUP($A1083,'dump '!$A:$AF,17,FALSE)</f>
        <v>52.296909332275398</v>
      </c>
      <c r="E1083" s="9">
        <f>VLOOKUP($A1083,'dump '!$A:$AF,18,FALSE)</f>
        <v>5.2640800476074201</v>
      </c>
      <c r="F1083" s="9" t="str">
        <f>VLOOKUP(A1083,'dump '!$A:$AF,11,FALSE)</f>
        <v>Zadelrob</v>
      </c>
      <c r="G1083" s="9" t="str">
        <f>VLOOKUP($A1083,'dump '!$A:$AF,12,FALSE)</f>
        <v>44</v>
      </c>
      <c r="H1083" s="9" t="str">
        <f>VLOOKUP($A1083,'dump '!$A:$AF,13,FALSE)</f>
        <v>1273JA</v>
      </c>
      <c r="I1083" s="11" t="str">
        <f>VLOOKUP($A1083,'dump '!$A:$AF,14,FALSE)</f>
        <v>Huizen</v>
      </c>
      <c r="J1083" s="9">
        <f>VLOOKUP($A1083,'dump '!$A:$AF,15,FALSE)</f>
        <v>6</v>
      </c>
      <c r="K1083" s="9" t="str">
        <f>VLOOKUP($A1083,'dump '!$A:$AF,3,FALSE)</f>
        <v>REST</v>
      </c>
      <c r="L1083" s="9" t="str">
        <f>VLOOKUP($A1083,'dump '!$A:$AF,31,FALSE)</f>
        <v>3-haak</v>
      </c>
      <c r="M1083" s="9" t="str">
        <f>VLOOKUP($A1083,'containers '!$A:$AA,12,FALSE)</f>
        <v>OGDUO</v>
      </c>
      <c r="N1083" s="9">
        <f>VLOOKUP($A1083,'containers '!$A:$AA,14,FALSE)</f>
        <v>60</v>
      </c>
      <c r="O1083" s="9">
        <f>VLOOKUP($A1083,'containers '!$A:$AA,15,FALSE)</f>
        <v>100</v>
      </c>
      <c r="P1083" s="9" t="str">
        <f>VLOOKUP($A1083,'containers '!$A:$AA,16,FALSE)</f>
        <v>HMIDUO2019</v>
      </c>
    </row>
    <row r="1084" spans="1:16" x14ac:dyDescent="0.25">
      <c r="A1084" s="9" t="s">
        <v>2225</v>
      </c>
      <c r="B1084" s="9" t="str">
        <f>VLOOKUP(A1084,'dump '!A:C,1,FALSE)</f>
        <v>RO656</v>
      </c>
      <c r="C1084" s="9" t="str">
        <f>VLOOKUP(A1084,'dump '!A:AF,2,FALSE)</f>
        <v>1211AT7401</v>
      </c>
      <c r="D1084" s="9">
        <f>VLOOKUP($A1084,'dump '!$A:$AF,17,FALSE)</f>
        <v>52.2279099</v>
      </c>
      <c r="E1084" s="9">
        <f>VLOOKUP($A1084,'dump '!$A:$AF,18,FALSE)</f>
        <v>5.1794228999999996</v>
      </c>
      <c r="F1084" s="9" t="str">
        <f>VLOOKUP(A1084,'dump '!$A:$AF,11,FALSE)</f>
        <v>Koninginneweg</v>
      </c>
      <c r="G1084" s="9" t="str">
        <f>VLOOKUP($A1084,'dump '!$A:$AF,12,FALSE)</f>
        <v>74</v>
      </c>
      <c r="H1084" s="9" t="str">
        <f>VLOOKUP($A1084,'dump '!$A:$AF,13,FALSE)</f>
        <v>1211AT</v>
      </c>
      <c r="I1084" s="11" t="str">
        <f>VLOOKUP($A1084,'dump '!$A:$AF,14,FALSE)</f>
        <v>Hilversum</v>
      </c>
      <c r="J1084" s="9">
        <f>VLOOKUP($A1084,'dump '!$A:$AF,15,FALSE)</f>
        <v>5</v>
      </c>
      <c r="K1084" s="9" t="str">
        <f>VLOOKUP($A1084,'dump '!$A:$AF,3,FALSE)</f>
        <v>REST</v>
      </c>
      <c r="L1084" s="9" t="str">
        <f>VLOOKUP($A1084,'dump '!$A:$AF,31,FALSE)</f>
        <v>3-haak</v>
      </c>
      <c r="M1084" s="9" t="str">
        <f>VLOOKUP($A1084,'containers '!$A:$AA,12,FALSE)</f>
        <v>Ondergronds</v>
      </c>
      <c r="N1084" s="9">
        <f>VLOOKUP($A1084,'containers '!$A:$AA,14,FALSE)</f>
        <v>80</v>
      </c>
      <c r="O1084" s="9">
        <f>VLOOKUP($A1084,'containers '!$A:$AA,15,FALSE)</f>
        <v>100</v>
      </c>
      <c r="P1084" s="9" t="str">
        <f>VLOOKUP($A1084,'containers '!$A:$AA,16,FALSE)</f>
        <v>HMISOL2017</v>
      </c>
    </row>
    <row r="1085" spans="1:16" x14ac:dyDescent="0.25">
      <c r="A1085" s="9" t="s">
        <v>2924</v>
      </c>
      <c r="B1085" s="9" t="str">
        <f>VLOOKUP(A1085,'dump '!A:C,1,FALSE)</f>
        <v>RO657</v>
      </c>
      <c r="C1085" s="9" t="str">
        <f>VLOOKUP(A1085,'dump '!A:AF,2,FALSE)</f>
        <v>1262AE901</v>
      </c>
      <c r="D1085" s="9">
        <f>VLOOKUP($A1085,'dump '!$A:$AF,17,FALSE)</f>
        <v>52.292690999999998</v>
      </c>
      <c r="E1085" s="9">
        <f>VLOOKUP($A1085,'dump '!$A:$AF,18,FALSE)</f>
        <v>5.2802449999999999</v>
      </c>
      <c r="F1085" s="9" t="str">
        <f>VLOOKUP(A1085,'dump '!$A:$AF,11,FALSE)</f>
        <v>Zuiderzeedreef</v>
      </c>
      <c r="G1085" s="9" t="str">
        <f>VLOOKUP($A1085,'dump '!$A:$AF,12,FALSE)</f>
        <v>9A</v>
      </c>
      <c r="H1085" s="9" t="str">
        <f>VLOOKUP($A1085,'dump '!$A:$AF,13,FALSE)</f>
        <v>1262AE</v>
      </c>
      <c r="I1085" s="11" t="str">
        <f>VLOOKUP($A1085,'dump '!$A:$AF,14,FALSE)</f>
        <v>Blaricum</v>
      </c>
      <c r="J1085" s="9">
        <f>VLOOKUP($A1085,'dump '!$A:$AF,15,FALSE)</f>
        <v>5</v>
      </c>
      <c r="K1085" s="9" t="str">
        <f>VLOOKUP($A1085,'dump '!$A:$AF,3,FALSE)</f>
        <v>REST</v>
      </c>
      <c r="L1085" s="9" t="str">
        <f>VLOOKUP($A1085,'dump '!$A:$AF,31,FALSE)</f>
        <v>3-haak</v>
      </c>
      <c r="M1085" s="9" t="str">
        <f>VLOOKUP($A1085,'containers '!$A:$AA,12,FALSE)</f>
        <v>OGDUO</v>
      </c>
      <c r="N1085" s="9">
        <f>VLOOKUP($A1085,'containers '!$A:$AA,14,FALSE)</f>
        <v>60</v>
      </c>
      <c r="O1085" s="9">
        <f>VLOOKUP($A1085,'containers '!$A:$AA,15,FALSE)</f>
        <v>100</v>
      </c>
      <c r="P1085" s="9" t="str">
        <f>VLOOKUP($A1085,'containers '!$A:$AA,16,FALSE)</f>
        <v>HMIDUO2019</v>
      </c>
    </row>
    <row r="1086" spans="1:16" x14ac:dyDescent="0.25">
      <c r="A1086" s="9" t="s">
        <v>320</v>
      </c>
      <c r="B1086" s="9" t="str">
        <f>VLOOKUP(A1086,'dump '!A:C,1,FALSE)</f>
        <v>RO658</v>
      </c>
      <c r="C1086" s="9" t="str">
        <f>VLOOKUP(A1086,'dump '!A:AF,2,FALSE)</f>
        <v>1262AL5101</v>
      </c>
      <c r="D1086" s="9">
        <f>VLOOKUP($A1086,'dump '!$A:$AF,17,FALSE)</f>
        <v>52.294589996337898</v>
      </c>
      <c r="E1086" s="9">
        <f>VLOOKUP($A1086,'dump '!$A:$AF,18,FALSE)</f>
        <v>5.2786240577697798</v>
      </c>
      <c r="F1086" s="9" t="str">
        <f>VLOOKUP(A1086,'dump '!$A:$AF,11,FALSE)</f>
        <v>Erfgooiersdreef</v>
      </c>
      <c r="G1086" s="9" t="str">
        <f>VLOOKUP($A1086,'dump '!$A:$AF,12,FALSE)</f>
        <v>51</v>
      </c>
      <c r="H1086" s="9" t="str">
        <f>VLOOKUP($A1086,'dump '!$A:$AF,13,FALSE)</f>
        <v>1262AL</v>
      </c>
      <c r="I1086" s="11" t="str">
        <f>VLOOKUP($A1086,'dump '!$A:$AF,14,FALSE)</f>
        <v>Blaricum</v>
      </c>
      <c r="J1086" s="9">
        <f>VLOOKUP($A1086,'dump '!$A:$AF,15,FALSE)</f>
        <v>6</v>
      </c>
      <c r="K1086" s="9" t="str">
        <f>VLOOKUP($A1086,'dump '!$A:$AF,3,FALSE)</f>
        <v>REST</v>
      </c>
      <c r="L1086" s="9" t="str">
        <f>VLOOKUP($A1086,'dump '!$A:$AF,31,FALSE)</f>
        <v>3-haak</v>
      </c>
      <c r="M1086" s="9" t="str">
        <f>VLOOKUP($A1086,'containers '!$A:$AA,12,FALSE)</f>
        <v>OGDUO</v>
      </c>
      <c r="N1086" s="9">
        <f>VLOOKUP($A1086,'containers '!$A:$AA,14,FALSE)</f>
        <v>60</v>
      </c>
      <c r="O1086" s="9">
        <f>VLOOKUP($A1086,'containers '!$A:$AA,15,FALSE)</f>
        <v>100</v>
      </c>
      <c r="P1086" s="9" t="str">
        <f>VLOOKUP($A1086,'containers '!$A:$AA,16,FALSE)</f>
        <v>HMIDUO2019</v>
      </c>
    </row>
    <row r="1087" spans="1:16" x14ac:dyDescent="0.25">
      <c r="A1087" s="9" t="s">
        <v>2892</v>
      </c>
      <c r="B1087" s="9" t="str">
        <f>VLOOKUP(A1087,'dump '!A:C,1,FALSE)</f>
        <v>RO659</v>
      </c>
      <c r="C1087" s="9" t="str">
        <f>VLOOKUP(A1087,'dump '!A:AF,2,FALSE)</f>
        <v>1411RM1201</v>
      </c>
      <c r="D1087" s="9">
        <f>VLOOKUP($A1087,'dump '!$A:$AF,17,FALSE)</f>
        <v>52.296967299999999</v>
      </c>
      <c r="E1087" s="9">
        <f>VLOOKUP($A1087,'dump '!$A:$AF,18,FALSE)</f>
        <v>5.1669948000000003</v>
      </c>
      <c r="F1087" s="9" t="str">
        <f>VLOOKUP(A1087,'dump '!$A:$AF,11,FALSE)</f>
        <v>Oostwalstraat</v>
      </c>
      <c r="G1087" s="9" t="str">
        <f>VLOOKUP($A1087,'dump '!$A:$AF,12,FALSE)</f>
        <v>12</v>
      </c>
      <c r="H1087" s="9" t="str">
        <f>VLOOKUP($A1087,'dump '!$A:$AF,13,FALSE)</f>
        <v>1411RM</v>
      </c>
      <c r="I1087" s="11" t="str">
        <f>VLOOKUP($A1087,'dump '!$A:$AF,14,FALSE)</f>
        <v>Naarden</v>
      </c>
      <c r="J1087" s="9">
        <f>VLOOKUP($A1087,'dump '!$A:$AF,15,FALSE)</f>
        <v>5</v>
      </c>
      <c r="K1087" s="9" t="str">
        <f>VLOOKUP($A1087,'dump '!$A:$AF,3,FALSE)</f>
        <v>REST</v>
      </c>
      <c r="L1087" s="9" t="str">
        <f>VLOOKUP($A1087,'dump '!$A:$AF,31,FALSE)</f>
        <v>3-haak</v>
      </c>
      <c r="M1087" s="9" t="str">
        <f>VLOOKUP($A1087,'containers '!$A:$AA,12,FALSE)</f>
        <v>Ondergronds</v>
      </c>
      <c r="N1087" s="9">
        <f>VLOOKUP($A1087,'containers '!$A:$AA,14,FALSE)</f>
        <v>80</v>
      </c>
      <c r="O1087" s="9">
        <f>VLOOKUP($A1087,'containers '!$A:$AA,15,FALSE)</f>
        <v>100</v>
      </c>
      <c r="P1087" s="9" t="str">
        <f>VLOOKUP($A1087,'containers '!$A:$AA,16,FALSE)</f>
        <v>HMISOL2017</v>
      </c>
    </row>
    <row r="1088" spans="1:16" x14ac:dyDescent="0.25">
      <c r="A1088" s="9" t="s">
        <v>5881</v>
      </c>
      <c r="B1088" s="9" t="str">
        <f>VLOOKUP(A1088,'dump '!A:C,1,FALSE)</f>
        <v>RO660</v>
      </c>
      <c r="C1088" s="9" t="str">
        <f>VLOOKUP(A1088,'dump '!A:AF,2,FALSE)</f>
        <v>1276NC1501</v>
      </c>
      <c r="D1088" s="9">
        <f>VLOOKUP($A1088,'dump '!$A:$AF,17,FALSE)</f>
        <v>52.292254999999997</v>
      </c>
      <c r="E1088" s="9">
        <f>VLOOKUP($A1088,'dump '!$A:$AF,18,FALSE)</f>
        <v>5.2462999999999997</v>
      </c>
      <c r="F1088" s="9" t="str">
        <f>VLOOKUP(A1088,'dump '!$A:$AF,11,FALSE)</f>
        <v>Ambonlaan</v>
      </c>
      <c r="G1088" s="9" t="str">
        <f>VLOOKUP($A1088,'dump '!$A:$AF,12,FALSE)</f>
        <v>15</v>
      </c>
      <c r="H1088" s="9" t="str">
        <f>VLOOKUP($A1088,'dump '!$A:$AF,13,FALSE)</f>
        <v>1276NC</v>
      </c>
      <c r="I1088" s="11" t="str">
        <f>VLOOKUP($A1088,'dump '!$A:$AF,14,FALSE)</f>
        <v>Huizen</v>
      </c>
      <c r="J1088" s="9">
        <f>VLOOKUP($A1088,'dump '!$A:$AF,15,FALSE)</f>
        <v>5</v>
      </c>
      <c r="K1088" s="9" t="str">
        <f>VLOOKUP($A1088,'dump '!$A:$AF,3,FALSE)</f>
        <v>REST</v>
      </c>
      <c r="L1088" s="9" t="str">
        <f>VLOOKUP($A1088,'dump '!$A:$AF,31,FALSE)</f>
        <v>3-haak</v>
      </c>
      <c r="M1088" s="9" t="str">
        <f>VLOOKUP($A1088,'containers '!$A:$AA,12,FALSE)</f>
        <v>OGDUO</v>
      </c>
      <c r="N1088" s="9">
        <f>VLOOKUP($A1088,'containers '!$A:$AA,14,FALSE)</f>
        <v>60</v>
      </c>
      <c r="O1088" s="9">
        <f>VLOOKUP($A1088,'containers '!$A:$AA,15,FALSE)</f>
        <v>100</v>
      </c>
      <c r="P1088" s="9" t="str">
        <f>VLOOKUP($A1088,'containers '!$A:$AA,16,FALSE)</f>
        <v>HMIDUO2019</v>
      </c>
    </row>
    <row r="1089" spans="1:16" x14ac:dyDescent="0.25">
      <c r="A1089" s="9" t="s">
        <v>2930</v>
      </c>
      <c r="B1089" s="9" t="str">
        <f>VLOOKUP(A1089,'dump '!A:C,1,FALSE)</f>
        <v>RO661</v>
      </c>
      <c r="C1089" s="9" t="str">
        <f>VLOOKUP(A1089,'dump '!A:AF,2,FALSE)</f>
        <v>1276NJ8802</v>
      </c>
      <c r="D1089" s="9">
        <f>VLOOKUP($A1089,'dump '!$A:$AF,17,FALSE)</f>
        <v>52.291774699999998</v>
      </c>
      <c r="E1089" s="9">
        <f>VLOOKUP($A1089,'dump '!$A:$AF,18,FALSE)</f>
        <v>5.2459962000000004</v>
      </c>
      <c r="F1089" s="9" t="str">
        <f>VLOOKUP(A1089,'dump '!$A:$AF,11,FALSE)</f>
        <v>Ambonlaan</v>
      </c>
      <c r="G1089" s="9" t="str">
        <f>VLOOKUP($A1089,'dump '!$A:$AF,12,FALSE)</f>
        <v>88</v>
      </c>
      <c r="H1089" s="9" t="str">
        <f>VLOOKUP($A1089,'dump '!$A:$AF,13,FALSE)</f>
        <v>1276NJ</v>
      </c>
      <c r="I1089" s="11" t="str">
        <f>VLOOKUP($A1089,'dump '!$A:$AF,14,FALSE)</f>
        <v>Huizen</v>
      </c>
      <c r="J1089" s="9">
        <f>VLOOKUP($A1089,'dump '!$A:$AF,15,FALSE)</f>
        <v>5</v>
      </c>
      <c r="K1089" s="9" t="str">
        <f>VLOOKUP($A1089,'dump '!$A:$AF,3,FALSE)</f>
        <v>REST</v>
      </c>
      <c r="L1089" s="9" t="str">
        <f>VLOOKUP($A1089,'dump '!$A:$AF,31,FALSE)</f>
        <v>3-haak</v>
      </c>
      <c r="M1089" s="9" t="str">
        <f>VLOOKUP($A1089,'containers '!$A:$AA,12,FALSE)</f>
        <v>OGDUO</v>
      </c>
      <c r="N1089" s="9">
        <f>VLOOKUP($A1089,'containers '!$A:$AA,14,FALSE)</f>
        <v>60</v>
      </c>
      <c r="O1089" s="9">
        <f>VLOOKUP($A1089,'containers '!$A:$AA,15,FALSE)</f>
        <v>100</v>
      </c>
      <c r="P1089" s="9" t="str">
        <f>VLOOKUP($A1089,'containers '!$A:$AA,16,FALSE)</f>
        <v>HMIDUO2019</v>
      </c>
    </row>
    <row r="1090" spans="1:16" x14ac:dyDescent="0.25">
      <c r="A1090" s="9" t="s">
        <v>2209</v>
      </c>
      <c r="B1090" s="9" t="str">
        <f>VLOOKUP(A1090,'dump '!A:C,1,FALSE)</f>
        <v>RO662</v>
      </c>
      <c r="C1090" s="9" t="str">
        <f>VLOOKUP(A1090,'dump '!A:AF,2,FALSE)</f>
        <v>1276HM6801</v>
      </c>
      <c r="D1090" s="9">
        <f>VLOOKUP($A1090,'dump '!$A:$AF,17,FALSE)</f>
        <v>52.2905376</v>
      </c>
      <c r="E1090" s="9">
        <f>VLOOKUP($A1090,'dump '!$A:$AF,18,FALSE)</f>
        <v>5.2544275000000003</v>
      </c>
      <c r="F1090" s="9" t="str">
        <f>VLOOKUP(A1090,'dump '!$A:$AF,11,FALSE)</f>
        <v>Loefzij</v>
      </c>
      <c r="G1090" s="9" t="str">
        <f>VLOOKUP($A1090,'dump '!$A:$AF,12,FALSE)</f>
        <v>68</v>
      </c>
      <c r="H1090" s="9" t="str">
        <f>VLOOKUP($A1090,'dump '!$A:$AF,13,FALSE)</f>
        <v>1276HM</v>
      </c>
      <c r="I1090" s="11" t="str">
        <f>VLOOKUP($A1090,'dump '!$A:$AF,14,FALSE)</f>
        <v>Huizen</v>
      </c>
      <c r="J1090" s="9">
        <f>VLOOKUP($A1090,'dump '!$A:$AF,15,FALSE)</f>
        <v>5</v>
      </c>
      <c r="K1090" s="9" t="str">
        <f>VLOOKUP($A1090,'dump '!$A:$AF,3,FALSE)</f>
        <v>REST</v>
      </c>
      <c r="L1090" s="9" t="str">
        <f>VLOOKUP($A1090,'dump '!$A:$AF,31,FALSE)</f>
        <v>3-haak</v>
      </c>
      <c r="M1090" s="9" t="str">
        <f>VLOOKUP($A1090,'containers '!$A:$AA,12,FALSE)</f>
        <v>Ondergronds</v>
      </c>
      <c r="N1090" s="9">
        <f>VLOOKUP($A1090,'containers '!$A:$AA,14,FALSE)</f>
        <v>80</v>
      </c>
      <c r="O1090" s="9">
        <f>VLOOKUP($A1090,'containers '!$A:$AA,15,FALSE)</f>
        <v>100</v>
      </c>
      <c r="P1090" s="9" t="str">
        <f>VLOOKUP($A1090,'containers '!$A:$AA,16,FALSE)</f>
        <v>HMISOL2016</v>
      </c>
    </row>
    <row r="1091" spans="1:16" x14ac:dyDescent="0.25">
      <c r="A1091" s="9" t="s">
        <v>3152</v>
      </c>
      <c r="B1091" s="9" t="str">
        <f>VLOOKUP(A1091,'dump '!A:C,1,FALSE)</f>
        <v>RO663</v>
      </c>
      <c r="C1091" s="9" t="str">
        <f>VLOOKUP(A1091,'dump '!A:AF,2,FALSE)</f>
        <v>1275DW4301</v>
      </c>
      <c r="D1091" s="9">
        <f>VLOOKUP($A1091,'dump '!$A:$AF,17,FALSE)</f>
        <v>52.293372499999997</v>
      </c>
      <c r="E1091" s="9">
        <f>VLOOKUP($A1091,'dump '!$A:$AF,18,FALSE)</f>
        <v>5.2646804999999999</v>
      </c>
      <c r="F1091" s="9" t="str">
        <f>VLOOKUP(A1091,'dump '!$A:$AF,11,FALSE)</f>
        <v>Groeneveld</v>
      </c>
      <c r="G1091" s="9" t="str">
        <f>VLOOKUP($A1091,'dump '!$A:$AF,12,FALSE)</f>
        <v>43</v>
      </c>
      <c r="H1091" s="9" t="str">
        <f>VLOOKUP($A1091,'dump '!$A:$AF,13,FALSE)</f>
        <v>1275DW</v>
      </c>
      <c r="I1091" s="11" t="str">
        <f>VLOOKUP($A1091,'dump '!$A:$AF,14,FALSE)</f>
        <v>Huizen</v>
      </c>
      <c r="J1091" s="9">
        <f>VLOOKUP($A1091,'dump '!$A:$AF,15,FALSE)</f>
        <v>5</v>
      </c>
      <c r="K1091" s="9" t="str">
        <f>VLOOKUP($A1091,'dump '!$A:$AF,3,FALSE)</f>
        <v>REST</v>
      </c>
      <c r="L1091" s="9" t="str">
        <f>VLOOKUP($A1091,'dump '!$A:$AF,31,FALSE)</f>
        <v>3-haak</v>
      </c>
      <c r="M1091" s="9" t="str">
        <f>VLOOKUP($A1091,'containers '!$A:$AA,12,FALSE)</f>
        <v>OGDUO</v>
      </c>
      <c r="N1091" s="9">
        <f>VLOOKUP($A1091,'containers '!$A:$AA,14,FALSE)</f>
        <v>60</v>
      </c>
      <c r="O1091" s="9">
        <f>VLOOKUP($A1091,'containers '!$A:$AA,15,FALSE)</f>
        <v>100</v>
      </c>
      <c r="P1091" s="9" t="str">
        <f>VLOOKUP($A1091,'containers '!$A:$AA,16,FALSE)</f>
        <v>HMIDUO2018</v>
      </c>
    </row>
    <row r="1092" spans="1:16" x14ac:dyDescent="0.25">
      <c r="A1092" s="9" t="s">
        <v>2631</v>
      </c>
      <c r="B1092" s="9" t="str">
        <f>VLOOKUP(A1092,'dump '!A:C,1,FALSE)</f>
        <v>RO664</v>
      </c>
      <c r="C1092" s="9" t="str">
        <f>VLOOKUP(A1092,'dump '!A:AF,2,FALSE)</f>
        <v>1274SC1605</v>
      </c>
      <c r="D1092" s="9">
        <f>VLOOKUP($A1092,'dump '!$A:$AF,17,FALSE)</f>
        <v>52.295071999999998</v>
      </c>
      <c r="E1092" s="9">
        <f>VLOOKUP($A1092,'dump '!$A:$AF,18,FALSE)</f>
        <v>5.2629890000000001</v>
      </c>
      <c r="F1092" s="9" t="str">
        <f>VLOOKUP(A1092,'dump '!$A:$AF,11,FALSE)</f>
        <v>Oostermeent-Noord</v>
      </c>
      <c r="G1092" s="9" t="str">
        <f>VLOOKUP($A1092,'dump '!$A:$AF,12,FALSE)</f>
        <v>16</v>
      </c>
      <c r="H1092" s="9" t="str">
        <f>VLOOKUP($A1092,'dump '!$A:$AF,13,FALSE)</f>
        <v>1274SC</v>
      </c>
      <c r="I1092" s="11" t="str">
        <f>VLOOKUP($A1092,'dump '!$A:$AF,14,FALSE)</f>
        <v>Huizen</v>
      </c>
      <c r="J1092" s="9">
        <f>VLOOKUP($A1092,'dump '!$A:$AF,15,FALSE)</f>
        <v>5</v>
      </c>
      <c r="K1092" s="9" t="str">
        <f>VLOOKUP($A1092,'dump '!$A:$AF,3,FALSE)</f>
        <v>REST</v>
      </c>
      <c r="L1092" s="9" t="str">
        <f>VLOOKUP($A1092,'dump '!$A:$AF,31,FALSE)</f>
        <v>3-haak</v>
      </c>
      <c r="M1092" s="9" t="str">
        <f>VLOOKUP($A1092,'containers '!$A:$AA,12,FALSE)</f>
        <v>Ondergronds</v>
      </c>
      <c r="N1092" s="9">
        <f>VLOOKUP($A1092,'containers '!$A:$AA,14,FALSE)</f>
        <v>80</v>
      </c>
      <c r="O1092" s="9">
        <f>VLOOKUP($A1092,'containers '!$A:$AA,15,FALSE)</f>
        <v>100</v>
      </c>
      <c r="P1092" s="9" t="str">
        <f>VLOOKUP($A1092,'containers '!$A:$AA,16,FALSE)</f>
        <v>HMISOL2018</v>
      </c>
    </row>
    <row r="1093" spans="1:16" x14ac:dyDescent="0.25">
      <c r="A1093" s="9" t="s">
        <v>2639</v>
      </c>
      <c r="B1093" s="9" t="str">
        <f>VLOOKUP(A1093,'dump '!A:C,1,FALSE)</f>
        <v>RO665</v>
      </c>
      <c r="C1093" s="9" t="str">
        <f>VLOOKUP(A1093,'dump '!A:AF,2,FALSE)</f>
        <v>1274SC1606</v>
      </c>
      <c r="D1093" s="9">
        <f>VLOOKUP($A1093,'dump '!$A:$AF,17,FALSE)</f>
        <v>52.295071999999998</v>
      </c>
      <c r="E1093" s="9">
        <f>VLOOKUP($A1093,'dump '!$A:$AF,18,FALSE)</f>
        <v>5.2629890000000001</v>
      </c>
      <c r="F1093" s="9" t="str">
        <f>VLOOKUP(A1093,'dump '!$A:$AF,11,FALSE)</f>
        <v>Oostermeent-Noord</v>
      </c>
      <c r="G1093" s="9" t="str">
        <f>VLOOKUP($A1093,'dump '!$A:$AF,12,FALSE)</f>
        <v>16</v>
      </c>
      <c r="H1093" s="9" t="str">
        <f>VLOOKUP($A1093,'dump '!$A:$AF,13,FALSE)</f>
        <v>1274SC</v>
      </c>
      <c r="I1093" s="11" t="str">
        <f>VLOOKUP($A1093,'dump '!$A:$AF,14,FALSE)</f>
        <v>Huizen</v>
      </c>
      <c r="J1093" s="9">
        <f>VLOOKUP($A1093,'dump '!$A:$AF,15,FALSE)</f>
        <v>5</v>
      </c>
      <c r="K1093" s="9" t="str">
        <f>VLOOKUP($A1093,'dump '!$A:$AF,3,FALSE)</f>
        <v>REST</v>
      </c>
      <c r="L1093" s="9" t="str">
        <f>VLOOKUP($A1093,'dump '!$A:$AF,31,FALSE)</f>
        <v>3-haak</v>
      </c>
      <c r="M1093" s="9" t="str">
        <f>VLOOKUP($A1093,'containers '!$A:$AA,12,FALSE)</f>
        <v>Ondergronds</v>
      </c>
      <c r="N1093" s="9">
        <f>VLOOKUP($A1093,'containers '!$A:$AA,14,FALSE)</f>
        <v>80</v>
      </c>
      <c r="O1093" s="9">
        <f>VLOOKUP($A1093,'containers '!$A:$AA,15,FALSE)</f>
        <v>100</v>
      </c>
      <c r="P1093" s="9" t="str">
        <f>VLOOKUP($A1093,'containers '!$A:$AA,16,FALSE)</f>
        <v>HMISOL2018</v>
      </c>
    </row>
    <row r="1094" spans="1:16" x14ac:dyDescent="0.25">
      <c r="A1094" s="9" t="s">
        <v>2916</v>
      </c>
      <c r="B1094" s="9" t="str">
        <f>VLOOKUP(A1094,'dump '!A:C,1,FALSE)</f>
        <v>RO668</v>
      </c>
      <c r="C1094" s="9" t="str">
        <f>VLOOKUP(A1094,'dump '!A:AF,2,FALSE)</f>
        <v>1274PD201</v>
      </c>
      <c r="D1094" s="9">
        <f>VLOOKUP($A1094,'dump '!$A:$AF,17,FALSE)</f>
        <v>52.297173999999998</v>
      </c>
      <c r="E1094" s="9">
        <f>VLOOKUP($A1094,'dump '!$A:$AF,18,FALSE)</f>
        <v>5.2670728000000002</v>
      </c>
      <c r="F1094" s="9" t="str">
        <f>VLOOKUP(A1094,'dump '!$A:$AF,11,FALSE)</f>
        <v>Damwand</v>
      </c>
      <c r="G1094" s="9" t="str">
        <f>VLOOKUP($A1094,'dump '!$A:$AF,12,FALSE)</f>
        <v>2</v>
      </c>
      <c r="H1094" s="9" t="str">
        <f>VLOOKUP($A1094,'dump '!$A:$AF,13,FALSE)</f>
        <v>1274PD</v>
      </c>
      <c r="I1094" s="11" t="str">
        <f>VLOOKUP($A1094,'dump '!$A:$AF,14,FALSE)</f>
        <v>Huizen</v>
      </c>
      <c r="J1094" s="9">
        <f>VLOOKUP($A1094,'dump '!$A:$AF,15,FALSE)</f>
        <v>5</v>
      </c>
      <c r="K1094" s="9" t="str">
        <f>VLOOKUP($A1094,'dump '!$A:$AF,3,FALSE)</f>
        <v>REST</v>
      </c>
      <c r="L1094" s="9" t="str">
        <f>VLOOKUP($A1094,'dump '!$A:$AF,31,FALSE)</f>
        <v>3-haak</v>
      </c>
      <c r="M1094" s="9" t="str">
        <f>VLOOKUP($A1094,'containers '!$A:$AA,12,FALSE)</f>
        <v>OGDUO</v>
      </c>
      <c r="N1094" s="9">
        <f>VLOOKUP($A1094,'containers '!$A:$AA,14,FALSE)</f>
        <v>60</v>
      </c>
      <c r="O1094" s="9">
        <f>VLOOKUP($A1094,'containers '!$A:$AA,15,FALSE)</f>
        <v>100</v>
      </c>
      <c r="P1094" s="9" t="str">
        <f>VLOOKUP($A1094,'containers '!$A:$AA,16,FALSE)</f>
        <v>HMIDUO2019</v>
      </c>
    </row>
    <row r="1095" spans="1:16" x14ac:dyDescent="0.25">
      <c r="A1095" s="9" t="s">
        <v>2452</v>
      </c>
      <c r="B1095" s="9" t="str">
        <f>VLOOKUP(A1095,'dump '!A:C,1,FALSE)</f>
        <v>RO669</v>
      </c>
      <c r="C1095" s="9" t="str">
        <f>VLOOKUP(A1095,'dump '!A:AF,2,FALSE)</f>
        <v>1274PE6001</v>
      </c>
      <c r="D1095" s="9">
        <f>VLOOKUP($A1095,'dump '!$A:$AF,17,FALSE)</f>
        <v>52.296422399999997</v>
      </c>
      <c r="E1095" s="9">
        <f>VLOOKUP($A1095,'dump '!$A:$AF,18,FALSE)</f>
        <v>5.2672815999999996</v>
      </c>
      <c r="F1095" s="9" t="str">
        <f>VLOOKUP(A1095,'dump '!$A:$AF,11,FALSE)</f>
        <v>Damwand</v>
      </c>
      <c r="G1095" s="9" t="str">
        <f>VLOOKUP($A1095,'dump '!$A:$AF,12,FALSE)</f>
        <v>60</v>
      </c>
      <c r="H1095" s="9" t="str">
        <f>VLOOKUP($A1095,'dump '!$A:$AF,13,FALSE)</f>
        <v>1274PE</v>
      </c>
      <c r="I1095" s="11" t="str">
        <f>VLOOKUP($A1095,'dump '!$A:$AF,14,FALSE)</f>
        <v>Huizen</v>
      </c>
      <c r="J1095" s="9">
        <f>VLOOKUP($A1095,'dump '!$A:$AF,15,FALSE)</f>
        <v>5</v>
      </c>
      <c r="K1095" s="9" t="str">
        <f>VLOOKUP($A1095,'dump '!$A:$AF,3,FALSE)</f>
        <v>REST</v>
      </c>
      <c r="L1095" s="9" t="str">
        <f>VLOOKUP($A1095,'dump '!$A:$AF,31,FALSE)</f>
        <v>3-haak</v>
      </c>
      <c r="M1095" s="9" t="str">
        <f>VLOOKUP($A1095,'containers '!$A:$AA,12,FALSE)</f>
        <v>Ondergronds</v>
      </c>
      <c r="N1095" s="9">
        <f>VLOOKUP($A1095,'containers '!$A:$AA,14,FALSE)</f>
        <v>80</v>
      </c>
      <c r="O1095" s="9">
        <f>VLOOKUP($A1095,'containers '!$A:$AA,15,FALSE)</f>
        <v>100</v>
      </c>
      <c r="P1095" s="9" t="str">
        <f>VLOOKUP($A1095,'containers '!$A:$AA,16,FALSE)</f>
        <v>HMISOL2017</v>
      </c>
    </row>
    <row r="1096" spans="1:16" x14ac:dyDescent="0.25">
      <c r="A1096" s="9" t="s">
        <v>2263</v>
      </c>
      <c r="B1096" s="9" t="str">
        <f>VLOOKUP(A1096,'dump '!A:C,1,FALSE)</f>
        <v>RO670</v>
      </c>
      <c r="C1096" s="9" t="str">
        <f>VLOOKUP(A1096,'dump '!A:AF,2,FALSE)</f>
        <v>1274PA4301</v>
      </c>
      <c r="D1096" s="9">
        <f>VLOOKUP($A1096,'dump '!$A:$AF,17,FALSE)</f>
        <v>52.295423</v>
      </c>
      <c r="E1096" s="9">
        <f>VLOOKUP($A1096,'dump '!$A:$AF,18,FALSE)</f>
        <v>5.2664049999999998</v>
      </c>
      <c r="F1096" s="9" t="str">
        <f>VLOOKUP(A1096,'dump '!$A:$AF,11,FALSE)</f>
        <v>Betuining</v>
      </c>
      <c r="G1096" s="9" t="str">
        <f>VLOOKUP($A1096,'dump '!$A:$AF,12,FALSE)</f>
        <v>43</v>
      </c>
      <c r="H1096" s="9" t="str">
        <f>VLOOKUP($A1096,'dump '!$A:$AF,13,FALSE)</f>
        <v>1274PA</v>
      </c>
      <c r="I1096" s="11" t="str">
        <f>VLOOKUP($A1096,'dump '!$A:$AF,14,FALSE)</f>
        <v>Huizen</v>
      </c>
      <c r="J1096" s="9">
        <f>VLOOKUP($A1096,'dump '!$A:$AF,15,FALSE)</f>
        <v>5</v>
      </c>
      <c r="K1096" s="9" t="str">
        <f>VLOOKUP($A1096,'dump '!$A:$AF,3,FALSE)</f>
        <v>REST</v>
      </c>
      <c r="L1096" s="9" t="str">
        <f>VLOOKUP($A1096,'dump '!$A:$AF,31,FALSE)</f>
        <v>3-haak</v>
      </c>
      <c r="M1096" s="9" t="str">
        <f>VLOOKUP($A1096,'containers '!$A:$AA,12,FALSE)</f>
        <v>Ondergronds</v>
      </c>
      <c r="N1096" s="9">
        <f>VLOOKUP($A1096,'containers '!$A:$AA,14,FALSE)</f>
        <v>80</v>
      </c>
      <c r="O1096" s="9">
        <f>VLOOKUP($A1096,'containers '!$A:$AA,15,FALSE)</f>
        <v>100</v>
      </c>
      <c r="P1096" s="9" t="str">
        <f>VLOOKUP($A1096,'containers '!$A:$AA,16,FALSE)</f>
        <v>HMISOL2018</v>
      </c>
    </row>
    <row r="1097" spans="1:16" x14ac:dyDescent="0.25">
      <c r="A1097" s="9" t="s">
        <v>2914</v>
      </c>
      <c r="B1097" s="9" t="str">
        <f>VLOOKUP(A1097,'dump '!A:C,1,FALSE)</f>
        <v>RO671</v>
      </c>
      <c r="C1097" s="9" t="str">
        <f>VLOOKUP(A1097,'dump '!A:AF,2,FALSE)</f>
        <v>1274NK1301</v>
      </c>
      <c r="D1097" s="9">
        <f>VLOOKUP($A1097,'dump '!$A:$AF,17,FALSE)</f>
        <v>52.297585900000001</v>
      </c>
      <c r="E1097" s="9">
        <f>VLOOKUP($A1097,'dump '!$A:$AF,18,FALSE)</f>
        <v>5.2686641999999999</v>
      </c>
      <c r="F1097" s="9" t="str">
        <f>VLOOKUP(A1097,'dump '!$A:$AF,11,FALSE)</f>
        <v>Draaikom</v>
      </c>
      <c r="G1097" s="9" t="str">
        <f>VLOOKUP($A1097,'dump '!$A:$AF,12,FALSE)</f>
        <v>13</v>
      </c>
      <c r="H1097" s="9" t="str">
        <f>VLOOKUP($A1097,'dump '!$A:$AF,13,FALSE)</f>
        <v>1274NK</v>
      </c>
      <c r="I1097" s="11" t="str">
        <f>VLOOKUP($A1097,'dump '!$A:$AF,14,FALSE)</f>
        <v>Huizen</v>
      </c>
      <c r="J1097" s="9">
        <f>VLOOKUP($A1097,'dump '!$A:$AF,15,FALSE)</f>
        <v>5</v>
      </c>
      <c r="K1097" s="9" t="str">
        <f>VLOOKUP($A1097,'dump '!$A:$AF,3,FALSE)</f>
        <v>REST</v>
      </c>
      <c r="L1097" s="9" t="str">
        <f>VLOOKUP($A1097,'dump '!$A:$AF,31,FALSE)</f>
        <v>3-haak</v>
      </c>
      <c r="M1097" s="9" t="str">
        <f>VLOOKUP($A1097,'containers '!$A:$AA,12,FALSE)</f>
        <v>OGDUO</v>
      </c>
      <c r="N1097" s="9">
        <f>VLOOKUP($A1097,'containers '!$A:$AA,14,FALSE)</f>
        <v>60</v>
      </c>
      <c r="O1097" s="9">
        <f>VLOOKUP($A1097,'containers '!$A:$AA,15,FALSE)</f>
        <v>100</v>
      </c>
      <c r="P1097" s="9" t="str">
        <f>VLOOKUP($A1097,'containers '!$A:$AA,16,FALSE)</f>
        <v>HMIDUO2019</v>
      </c>
    </row>
    <row r="1098" spans="1:16" x14ac:dyDescent="0.25">
      <c r="A1098" s="9" t="s">
        <v>2776</v>
      </c>
      <c r="B1098" s="9" t="str">
        <f>VLOOKUP(A1098,'dump '!A:C,1,FALSE)</f>
        <v>RO672</v>
      </c>
      <c r="C1098" s="9" t="str">
        <f>VLOOKUP(A1098,'dump '!A:AF,2,FALSE)</f>
        <v>1277AG4701</v>
      </c>
      <c r="D1098" s="9">
        <f>VLOOKUP($A1098,'dump '!$A:$AF,17,FALSE)</f>
        <v>52.295181399999997</v>
      </c>
      <c r="E1098" s="9">
        <f>VLOOKUP($A1098,'dump '!$A:$AF,18,FALSE)</f>
        <v>5.2747687000000001</v>
      </c>
      <c r="F1098" s="9" t="str">
        <f>VLOOKUP(A1098,'dump '!$A:$AF,11,FALSE)</f>
        <v>Goethehof</v>
      </c>
      <c r="G1098" s="9" t="str">
        <f>VLOOKUP($A1098,'dump '!$A:$AF,12,FALSE)</f>
        <v>47</v>
      </c>
      <c r="H1098" s="9" t="str">
        <f>VLOOKUP($A1098,'dump '!$A:$AF,13,FALSE)</f>
        <v>1277AG</v>
      </c>
      <c r="I1098" s="11" t="str">
        <f>VLOOKUP($A1098,'dump '!$A:$AF,14,FALSE)</f>
        <v>Huizen</v>
      </c>
      <c r="J1098" s="9">
        <f>VLOOKUP($A1098,'dump '!$A:$AF,15,FALSE)</f>
        <v>5</v>
      </c>
      <c r="K1098" s="9" t="str">
        <f>VLOOKUP($A1098,'dump '!$A:$AF,3,FALSE)</f>
        <v>REST</v>
      </c>
      <c r="L1098" s="9" t="str">
        <f>VLOOKUP($A1098,'dump '!$A:$AF,31,FALSE)</f>
        <v>3-haak</v>
      </c>
      <c r="M1098" s="9" t="str">
        <f>VLOOKUP($A1098,'containers '!$A:$AA,12,FALSE)</f>
        <v>OGDUO</v>
      </c>
      <c r="N1098" s="9">
        <f>VLOOKUP($A1098,'containers '!$A:$AA,14,FALSE)</f>
        <v>60</v>
      </c>
      <c r="O1098" s="9">
        <f>VLOOKUP($A1098,'containers '!$A:$AA,15,FALSE)</f>
        <v>100</v>
      </c>
      <c r="P1098" s="9" t="str">
        <f>VLOOKUP($A1098,'containers '!$A:$AA,16,FALSE)</f>
        <v>HMIDUO2019</v>
      </c>
    </row>
    <row r="1099" spans="1:16" x14ac:dyDescent="0.25">
      <c r="A1099" s="9" t="s">
        <v>1779</v>
      </c>
      <c r="B1099" s="9" t="str">
        <f>VLOOKUP(A1099,'dump '!A:C,1,FALSE)</f>
        <v>RO673</v>
      </c>
      <c r="C1099" s="9" t="str">
        <f>VLOOKUP(A1099,'dump '!A:AF,2,FALSE)</f>
        <v>1211KG4301</v>
      </c>
      <c r="D1099" s="9">
        <f>VLOOKUP($A1099,'dump '!$A:$AF,17,FALSE)</f>
        <v>52.222315000000002</v>
      </c>
      <c r="E1099" s="9">
        <f>VLOOKUP($A1099,'dump '!$A:$AF,18,FALSE)</f>
        <v>5.1692809999999998</v>
      </c>
      <c r="F1099" s="9" t="str">
        <f>VLOOKUP(A1099,'dump '!$A:$AF,11,FALSE)</f>
        <v>Havenstraat</v>
      </c>
      <c r="G1099" s="9" t="str">
        <f>VLOOKUP($A1099,'dump '!$A:$AF,12,FALSE)</f>
        <v>43A 1</v>
      </c>
      <c r="H1099" s="9" t="str">
        <f>VLOOKUP($A1099,'dump '!$A:$AF,13,FALSE)</f>
        <v>1211KG</v>
      </c>
      <c r="I1099" s="11" t="str">
        <f>VLOOKUP($A1099,'dump '!$A:$AF,14,FALSE)</f>
        <v>Hilversum</v>
      </c>
      <c r="J1099" s="9">
        <f>VLOOKUP($A1099,'dump '!$A:$AF,15,FALSE)</f>
        <v>5</v>
      </c>
      <c r="K1099" s="9" t="str">
        <f>VLOOKUP($A1099,'dump '!$A:$AF,3,FALSE)</f>
        <v>REST</v>
      </c>
      <c r="L1099" s="9" t="str">
        <f>VLOOKUP($A1099,'dump '!$A:$AF,31,FALSE)</f>
        <v>3-haak</v>
      </c>
      <c r="M1099" s="9" t="str">
        <f>VLOOKUP($A1099,'containers '!$A:$AA,12,FALSE)</f>
        <v>Ondergronds</v>
      </c>
      <c r="N1099" s="9">
        <f>VLOOKUP($A1099,'containers '!$A:$AA,14,FALSE)</f>
        <v>80</v>
      </c>
      <c r="O1099" s="9">
        <f>VLOOKUP($A1099,'containers '!$A:$AA,15,FALSE)</f>
        <v>100</v>
      </c>
      <c r="P1099" s="9" t="str">
        <f>VLOOKUP($A1099,'containers '!$A:$AA,16,FALSE)</f>
        <v>HMISOL2017</v>
      </c>
    </row>
    <row r="1100" spans="1:16" x14ac:dyDescent="0.25">
      <c r="A1100" s="9" t="s">
        <v>3150</v>
      </c>
      <c r="B1100" s="9" t="str">
        <f>VLOOKUP(A1100,'dump '!A:C,1,FALSE)</f>
        <v>RO674</v>
      </c>
      <c r="C1100" s="9" t="str">
        <f>VLOOKUP(A1100,'dump '!A:AF,2,FALSE)</f>
        <v>1217KC201</v>
      </c>
      <c r="D1100" s="9">
        <f>VLOOKUP($A1100,'dump '!$A:$AF,17,FALSE)</f>
        <v>52.227096899999999</v>
      </c>
      <c r="E1100" s="9">
        <f>VLOOKUP($A1100,'dump '!$A:$AF,18,FALSE)</f>
        <v>5.1758221000000004</v>
      </c>
      <c r="F1100" s="9" t="str">
        <f>VLOOKUP(A1100,'dump '!$A:$AF,11,FALSE)</f>
        <v>Melkpad</v>
      </c>
      <c r="G1100" s="9" t="str">
        <f>VLOOKUP($A1100,'dump '!$A:$AF,12,FALSE)</f>
        <v>2A 2</v>
      </c>
      <c r="H1100" s="9" t="str">
        <f>VLOOKUP($A1100,'dump '!$A:$AF,13,FALSE)</f>
        <v>1217KC</v>
      </c>
      <c r="I1100" s="11" t="str">
        <f>VLOOKUP($A1100,'dump '!$A:$AF,14,FALSE)</f>
        <v>Hilversum</v>
      </c>
      <c r="J1100" s="9">
        <f>VLOOKUP($A1100,'dump '!$A:$AF,15,FALSE)</f>
        <v>5</v>
      </c>
      <c r="K1100" s="9" t="str">
        <f>VLOOKUP($A1100,'dump '!$A:$AF,3,FALSE)</f>
        <v>REST</v>
      </c>
      <c r="L1100" s="9" t="str">
        <f>VLOOKUP($A1100,'dump '!$A:$AF,31,FALSE)</f>
        <v>3-haak</v>
      </c>
      <c r="M1100" s="9" t="str">
        <f>VLOOKUP($A1100,'containers '!$A:$AA,12,FALSE)</f>
        <v>Ondergronds</v>
      </c>
      <c r="N1100" s="9">
        <f>VLOOKUP($A1100,'containers '!$A:$AA,14,FALSE)</f>
        <v>80</v>
      </c>
      <c r="O1100" s="9">
        <f>VLOOKUP($A1100,'containers '!$A:$AA,15,FALSE)</f>
        <v>100</v>
      </c>
      <c r="P1100" s="9" t="str">
        <f>VLOOKUP($A1100,'containers '!$A:$AA,16,FALSE)</f>
        <v>HMISOL2018</v>
      </c>
    </row>
    <row r="1101" spans="1:16" x14ac:dyDescent="0.25">
      <c r="A1101" s="9" t="s">
        <v>2778</v>
      </c>
      <c r="B1101" s="9" t="str">
        <f>VLOOKUP(A1101,'dump '!A:C,1,FALSE)</f>
        <v>RO675</v>
      </c>
      <c r="C1101" s="9" t="str">
        <f>VLOOKUP(A1101,'dump '!A:AF,2,FALSE)</f>
        <v>1277AL5401</v>
      </c>
      <c r="D1101" s="9">
        <f>VLOOKUP($A1101,'dump '!$A:$AF,17,FALSE)</f>
        <v>52.295817300000003</v>
      </c>
      <c r="E1101" s="9">
        <f>VLOOKUP($A1101,'dump '!$A:$AF,18,FALSE)</f>
        <v>5.2752322999999999</v>
      </c>
      <c r="F1101" s="9" t="str">
        <f>VLOOKUP(A1101,'dump '!$A:$AF,11,FALSE)</f>
        <v>Kierkegaardhof</v>
      </c>
      <c r="G1101" s="9" t="str">
        <f>VLOOKUP($A1101,'dump '!$A:$AF,12,FALSE)</f>
        <v>54</v>
      </c>
      <c r="H1101" s="9" t="str">
        <f>VLOOKUP($A1101,'dump '!$A:$AF,13,FALSE)</f>
        <v>1277AL</v>
      </c>
      <c r="I1101" s="11" t="str">
        <f>VLOOKUP($A1101,'dump '!$A:$AF,14,FALSE)</f>
        <v>Huizen</v>
      </c>
      <c r="J1101" s="9">
        <f>VLOOKUP($A1101,'dump '!$A:$AF,15,FALSE)</f>
        <v>5</v>
      </c>
      <c r="K1101" s="9" t="str">
        <f>VLOOKUP($A1101,'dump '!$A:$AF,3,FALSE)</f>
        <v>REST</v>
      </c>
      <c r="L1101" s="9" t="str">
        <f>VLOOKUP($A1101,'dump '!$A:$AF,31,FALSE)</f>
        <v>3-haak</v>
      </c>
      <c r="M1101" s="9" t="str">
        <f>VLOOKUP($A1101,'containers '!$A:$AA,12,FALSE)</f>
        <v>OGDUO</v>
      </c>
      <c r="N1101" s="9">
        <f>VLOOKUP($A1101,'containers '!$A:$AA,14,FALSE)</f>
        <v>60</v>
      </c>
      <c r="O1101" s="9">
        <f>VLOOKUP($A1101,'containers '!$A:$AA,15,FALSE)</f>
        <v>100</v>
      </c>
      <c r="P1101" s="9" t="str">
        <f>VLOOKUP($A1101,'containers '!$A:$AA,16,FALSE)</f>
        <v>HMIDUO2019</v>
      </c>
    </row>
    <row r="1102" spans="1:16" x14ac:dyDescent="0.25">
      <c r="A1102" s="9" t="s">
        <v>2622</v>
      </c>
      <c r="B1102" s="9" t="str">
        <f>VLOOKUP(A1102,'dump '!A:C,1,FALSE)</f>
        <v>RO676</v>
      </c>
      <c r="C1102" s="9" t="str">
        <f>VLOOKUP(A1102,'dump '!A:AF,2,FALSE)</f>
        <v>1276CG1301</v>
      </c>
      <c r="D1102" s="9">
        <f>VLOOKUP($A1102,'dump '!$A:$AF,17,FALSE)</f>
        <v>52.291896999999999</v>
      </c>
      <c r="E1102" s="9">
        <f>VLOOKUP($A1102,'dump '!$A:$AF,18,FALSE)</f>
        <v>5.2549200000000003</v>
      </c>
      <c r="F1102" s="9" t="str">
        <f>VLOOKUP(A1102,'dump '!$A:$AF,11,FALSE)</f>
        <v>Kostmand</v>
      </c>
      <c r="G1102" s="9" t="str">
        <f>VLOOKUP($A1102,'dump '!$A:$AF,12,FALSE)</f>
        <v>13</v>
      </c>
      <c r="H1102" s="9" t="str">
        <f>VLOOKUP($A1102,'dump '!$A:$AF,13,FALSE)</f>
        <v>1276CG</v>
      </c>
      <c r="I1102" s="11" t="str">
        <f>VLOOKUP($A1102,'dump '!$A:$AF,14,FALSE)</f>
        <v>Huizen</v>
      </c>
      <c r="J1102" s="9">
        <f>VLOOKUP($A1102,'dump '!$A:$AF,15,FALSE)</f>
        <v>5</v>
      </c>
      <c r="K1102" s="9" t="str">
        <f>VLOOKUP($A1102,'dump '!$A:$AF,3,FALSE)</f>
        <v>REST</v>
      </c>
      <c r="L1102" s="9" t="str">
        <f>VLOOKUP($A1102,'dump '!$A:$AF,31,FALSE)</f>
        <v>3-haak</v>
      </c>
      <c r="M1102" s="9" t="str">
        <f>VLOOKUP($A1102,'containers '!$A:$AA,12,FALSE)</f>
        <v>Ondergronds</v>
      </c>
      <c r="N1102" s="9">
        <f>VLOOKUP($A1102,'containers '!$A:$AA,14,FALSE)</f>
        <v>80</v>
      </c>
      <c r="O1102" s="9">
        <f>VLOOKUP($A1102,'containers '!$A:$AA,15,FALSE)</f>
        <v>100</v>
      </c>
      <c r="P1102" s="9" t="str">
        <f>VLOOKUP($A1102,'containers '!$A:$AA,16,FALSE)</f>
        <v>HMISOL2018</v>
      </c>
    </row>
    <row r="1103" spans="1:16" x14ac:dyDescent="0.25">
      <c r="A1103" s="9" t="s">
        <v>2612</v>
      </c>
      <c r="B1103" s="9" t="str">
        <f>VLOOKUP(A1103,'dump '!A:C,1,FALSE)</f>
        <v>RO677</v>
      </c>
      <c r="C1103" s="9" t="str">
        <f>VLOOKUP(A1103,'dump '!A:AF,2,FALSE)</f>
        <v>1276CG1302</v>
      </c>
      <c r="D1103" s="9">
        <f>VLOOKUP($A1103,'dump '!$A:$AF,17,FALSE)</f>
        <v>52.291896999999999</v>
      </c>
      <c r="E1103" s="9">
        <f>VLOOKUP($A1103,'dump '!$A:$AF,18,FALSE)</f>
        <v>5.2549200000000003</v>
      </c>
      <c r="F1103" s="9" t="str">
        <f>VLOOKUP(A1103,'dump '!$A:$AF,11,FALSE)</f>
        <v>Kostmand</v>
      </c>
      <c r="G1103" s="9" t="str">
        <f>VLOOKUP($A1103,'dump '!$A:$AF,12,FALSE)</f>
        <v>13</v>
      </c>
      <c r="H1103" s="9" t="str">
        <f>VLOOKUP($A1103,'dump '!$A:$AF,13,FALSE)</f>
        <v>1276CG</v>
      </c>
      <c r="I1103" s="11" t="str">
        <f>VLOOKUP($A1103,'dump '!$A:$AF,14,FALSE)</f>
        <v>Huizen</v>
      </c>
      <c r="J1103" s="9">
        <f>VLOOKUP($A1103,'dump '!$A:$AF,15,FALSE)</f>
        <v>5</v>
      </c>
      <c r="K1103" s="9" t="str">
        <f>VLOOKUP($A1103,'dump '!$A:$AF,3,FALSE)</f>
        <v>REST</v>
      </c>
      <c r="L1103" s="9" t="str">
        <f>VLOOKUP($A1103,'dump '!$A:$AF,31,FALSE)</f>
        <v>3-haak</v>
      </c>
      <c r="M1103" s="9" t="str">
        <f>VLOOKUP($A1103,'containers '!$A:$AA,12,FALSE)</f>
        <v>Ondergronds</v>
      </c>
      <c r="N1103" s="9">
        <f>VLOOKUP($A1103,'containers '!$A:$AA,14,FALSE)</f>
        <v>80</v>
      </c>
      <c r="O1103" s="9">
        <f>VLOOKUP($A1103,'containers '!$A:$AA,15,FALSE)</f>
        <v>100</v>
      </c>
      <c r="P1103" s="9" t="str">
        <f>VLOOKUP($A1103,'containers '!$A:$AA,16,FALSE)</f>
        <v>HMISOL2018</v>
      </c>
    </row>
    <row r="1104" spans="1:16" x14ac:dyDescent="0.25">
      <c r="A1104" s="9" t="s">
        <v>3793</v>
      </c>
      <c r="B1104" s="9" t="str">
        <f>VLOOKUP(A1104,'dump '!A:C,1,FALSE)</f>
        <v>RO679</v>
      </c>
      <c r="C1104" s="9" t="str">
        <f>VLOOKUP(A1104,'dump '!A:AF,2,FALSE)</f>
        <v>1211KJ9301</v>
      </c>
      <c r="D1104" s="9">
        <f>VLOOKUP($A1104,'dump '!$A:$AF,17,FALSE)</f>
        <v>52.2210641</v>
      </c>
      <c r="E1104" s="9">
        <f>VLOOKUP($A1104,'dump '!$A:$AF,18,FALSE)</f>
        <v>5.1683747999999996</v>
      </c>
      <c r="F1104" s="9" t="str">
        <f>VLOOKUP(A1104,'dump '!$A:$AF,11,FALSE)</f>
        <v>Havenstraat</v>
      </c>
      <c r="G1104" s="9" t="str">
        <f>VLOOKUP($A1104,'dump '!$A:$AF,12,FALSE)</f>
        <v>93</v>
      </c>
      <c r="H1104" s="9" t="str">
        <f>VLOOKUP($A1104,'dump '!$A:$AF,13,FALSE)</f>
        <v>1211KJ</v>
      </c>
      <c r="I1104" s="11" t="str">
        <f>VLOOKUP($A1104,'dump '!$A:$AF,14,FALSE)</f>
        <v>Hilversum</v>
      </c>
      <c r="J1104" s="9">
        <f>VLOOKUP($A1104,'dump '!$A:$AF,15,FALSE)</f>
        <v>5</v>
      </c>
      <c r="K1104" s="9" t="str">
        <f>VLOOKUP($A1104,'dump '!$A:$AF,3,FALSE)</f>
        <v>REST</v>
      </c>
      <c r="L1104" s="9" t="str">
        <f>VLOOKUP($A1104,'dump '!$A:$AF,31,FALSE)</f>
        <v>3-haak</v>
      </c>
      <c r="M1104" s="9" t="str">
        <f>VLOOKUP($A1104,'containers '!$A:$AA,12,FALSE)</f>
        <v>Ondergronds</v>
      </c>
      <c r="N1104" s="9">
        <f>VLOOKUP($A1104,'containers '!$A:$AA,14,FALSE)</f>
        <v>80</v>
      </c>
      <c r="O1104" s="9">
        <f>VLOOKUP($A1104,'containers '!$A:$AA,15,FALSE)</f>
        <v>100</v>
      </c>
      <c r="P1104" s="9" t="str">
        <f>VLOOKUP($A1104,'containers '!$A:$AA,16,FALSE)</f>
        <v>HMISOL2017</v>
      </c>
    </row>
    <row r="1105" spans="1:16" x14ac:dyDescent="0.25">
      <c r="A1105" s="9" t="s">
        <v>2920</v>
      </c>
      <c r="B1105" s="9" t="str">
        <f>VLOOKUP(A1105,'dump '!A:C,1,FALSE)</f>
        <v>RO680</v>
      </c>
      <c r="C1105" s="9" t="str">
        <f>VLOOKUP(A1105,'dump '!A:AF,2,FALSE)</f>
        <v>1273MD19601</v>
      </c>
      <c r="D1105" s="9">
        <f>VLOOKUP($A1105,'dump '!$A:$AF,17,FALSE)</f>
        <v>52.304810000000003</v>
      </c>
      <c r="E1105" s="9">
        <f>VLOOKUP($A1105,'dump '!$A:$AF,18,FALSE)</f>
        <v>5.2556200000000004</v>
      </c>
      <c r="F1105" s="9" t="str">
        <f>VLOOKUP(A1105,'dump '!$A:$AF,11,FALSE)</f>
        <v>Delta</v>
      </c>
      <c r="G1105" s="9" t="str">
        <f>VLOOKUP($A1105,'dump '!$A:$AF,12,FALSE)</f>
        <v>196</v>
      </c>
      <c r="H1105" s="9" t="str">
        <f>VLOOKUP($A1105,'dump '!$A:$AF,13,FALSE)</f>
        <v>1273MD</v>
      </c>
      <c r="I1105" s="11" t="str">
        <f>VLOOKUP($A1105,'dump '!$A:$AF,14,FALSE)</f>
        <v>Huizen</v>
      </c>
      <c r="J1105" s="9">
        <f>VLOOKUP($A1105,'dump '!$A:$AF,15,FALSE)</f>
        <v>6</v>
      </c>
      <c r="K1105" s="9" t="str">
        <f>VLOOKUP($A1105,'dump '!$A:$AF,3,FALSE)</f>
        <v>REST</v>
      </c>
      <c r="L1105" s="9" t="str">
        <f>VLOOKUP($A1105,'dump '!$A:$AF,31,FALSE)</f>
        <v>3-haak</v>
      </c>
      <c r="M1105" s="9" t="str">
        <f>VLOOKUP($A1105,'containers '!$A:$AA,12,FALSE)</f>
        <v>OGDUO</v>
      </c>
      <c r="N1105" s="9">
        <f>VLOOKUP($A1105,'containers '!$A:$AA,14,FALSE)</f>
        <v>60</v>
      </c>
      <c r="O1105" s="9">
        <f>VLOOKUP($A1105,'containers '!$A:$AA,15,FALSE)</f>
        <v>100</v>
      </c>
      <c r="P1105" s="9" t="str">
        <f>VLOOKUP($A1105,'containers '!$A:$AA,16,FALSE)</f>
        <v>HMIDUO2019</v>
      </c>
    </row>
    <row r="1106" spans="1:16" x14ac:dyDescent="0.25">
      <c r="A1106" s="9" t="s">
        <v>3181</v>
      </c>
      <c r="B1106" s="9" t="str">
        <f>VLOOKUP(A1106,'dump '!A:C,1,FALSE)</f>
        <v>RO681</v>
      </c>
      <c r="C1106" s="9" t="str">
        <f>VLOOKUP(A1106,'dump '!A:AF,2,FALSE)</f>
        <v>1271PS2701</v>
      </c>
      <c r="D1106" s="9">
        <f>VLOOKUP($A1106,'dump '!$A:$AF,17,FALSE)</f>
        <v>52.297699999999999</v>
      </c>
      <c r="E1106" s="9">
        <f>VLOOKUP($A1106,'dump '!$A:$AF,18,FALSE)</f>
        <v>5.2417999999999996</v>
      </c>
      <c r="F1106" s="9" t="str">
        <f>VLOOKUP(A1106,'dump '!$A:$AF,11,FALSE)</f>
        <v>E. Ludenstraat</v>
      </c>
      <c r="G1106" s="9" t="str">
        <f>VLOOKUP($A1106,'dump '!$A:$AF,12,FALSE)</f>
        <v>27</v>
      </c>
      <c r="H1106" s="9" t="str">
        <f>VLOOKUP($A1106,'dump '!$A:$AF,13,FALSE)</f>
        <v>1271PS</v>
      </c>
      <c r="I1106" s="11" t="str">
        <f>VLOOKUP($A1106,'dump '!$A:$AF,14,FALSE)</f>
        <v>Huizen</v>
      </c>
      <c r="J1106" s="9">
        <f>VLOOKUP($A1106,'dump '!$A:$AF,15,FALSE)</f>
        <v>5</v>
      </c>
      <c r="K1106" s="9" t="str">
        <f>VLOOKUP($A1106,'dump '!$A:$AF,3,FALSE)</f>
        <v>REST</v>
      </c>
      <c r="L1106" s="9" t="str">
        <f>VLOOKUP($A1106,'dump '!$A:$AF,31,FALSE)</f>
        <v>3-haak</v>
      </c>
      <c r="M1106" s="9" t="str">
        <f>VLOOKUP($A1106,'containers '!$A:$AA,12,FALSE)</f>
        <v>OGDUO</v>
      </c>
      <c r="N1106" s="9">
        <f>VLOOKUP($A1106,'containers '!$A:$AA,14,FALSE)</f>
        <v>60</v>
      </c>
      <c r="O1106" s="9">
        <f>VLOOKUP($A1106,'containers '!$A:$AA,15,FALSE)</f>
        <v>100</v>
      </c>
      <c r="P1106" s="9" t="str">
        <f>VLOOKUP($A1106,'containers '!$A:$AA,16,FALSE)</f>
        <v>HMIDUO2019</v>
      </c>
    </row>
    <row r="1107" spans="1:16" x14ac:dyDescent="0.25">
      <c r="A1107" s="9" t="s">
        <v>2664</v>
      </c>
      <c r="B1107" s="9" t="str">
        <f>VLOOKUP(A1107,'dump '!A:C,1,FALSE)</f>
        <v>RO682</v>
      </c>
      <c r="C1107" s="9" t="str">
        <f>VLOOKUP(A1107,'dump '!A:AF,2,FALSE)</f>
        <v>1211EE8801</v>
      </c>
      <c r="D1107" s="9">
        <f>VLOOKUP($A1107,'dump '!$A:$AF,17,FALSE)</f>
        <v>52.224299999999999</v>
      </c>
      <c r="E1107" s="9">
        <f>VLOOKUP($A1107,'dump '!$A:$AF,18,FALSE)</f>
        <v>5.1772</v>
      </c>
      <c r="F1107" s="9" t="str">
        <f>VLOOKUP(A1107,'dump '!$A:$AF,11,FALSE)</f>
        <v>Groest</v>
      </c>
      <c r="G1107" s="9" t="str">
        <f>VLOOKUP($A1107,'dump '!$A:$AF,12,FALSE)</f>
        <v>88</v>
      </c>
      <c r="H1107" s="9" t="str">
        <f>VLOOKUP($A1107,'dump '!$A:$AF,13,FALSE)</f>
        <v>1211EE</v>
      </c>
      <c r="I1107" s="11" t="str">
        <f>VLOOKUP($A1107,'dump '!$A:$AF,14,FALSE)</f>
        <v>Hilversum</v>
      </c>
      <c r="J1107" s="9">
        <f>VLOOKUP($A1107,'dump '!$A:$AF,15,FALSE)</f>
        <v>5</v>
      </c>
      <c r="K1107" s="9" t="str">
        <f>VLOOKUP($A1107,'dump '!$A:$AF,3,FALSE)</f>
        <v>REST</v>
      </c>
      <c r="L1107" s="9" t="str">
        <f>VLOOKUP($A1107,'dump '!$A:$AF,31,FALSE)</f>
        <v>3-haak</v>
      </c>
      <c r="M1107" s="9" t="str">
        <f>VLOOKUP($A1107,'containers '!$A:$AA,12,FALSE)</f>
        <v>Ondergronds</v>
      </c>
      <c r="N1107" s="9">
        <f>VLOOKUP($A1107,'containers '!$A:$AA,14,FALSE)</f>
        <v>80</v>
      </c>
      <c r="O1107" s="9">
        <f>VLOOKUP($A1107,'containers '!$A:$AA,15,FALSE)</f>
        <v>100</v>
      </c>
      <c r="P1107" s="9" t="str">
        <f>VLOOKUP($A1107,'containers '!$A:$AA,16,FALSE)</f>
        <v>HMISOL2017</v>
      </c>
    </row>
    <row r="1108" spans="1:16" x14ac:dyDescent="0.25">
      <c r="A1108" s="9" t="s">
        <v>2696</v>
      </c>
      <c r="B1108" s="9" t="str">
        <f>VLOOKUP(A1108,'dump '!A:C,1,FALSE)</f>
        <v>RO683</v>
      </c>
      <c r="C1108" s="9" t="str">
        <f>VLOOKUP(A1108,'dump '!A:AF,2,FALSE)</f>
        <v>1211EC5601</v>
      </c>
      <c r="D1108" s="9">
        <f>VLOOKUP($A1108,'dump '!$A:$AF,17,FALSE)</f>
        <v>52.225848999999997</v>
      </c>
      <c r="E1108" s="9">
        <f>VLOOKUP($A1108,'dump '!$A:$AF,18,FALSE)</f>
        <v>5.1774659999999999</v>
      </c>
      <c r="F1108" s="9" t="str">
        <f>VLOOKUP(A1108,'dump '!$A:$AF,11,FALSE)</f>
        <v>Groest</v>
      </c>
      <c r="G1108" s="9" t="str">
        <f>VLOOKUP($A1108,'dump '!$A:$AF,12,FALSE)</f>
        <v>56</v>
      </c>
      <c r="H1108" s="9" t="str">
        <f>VLOOKUP($A1108,'dump '!$A:$AF,13,FALSE)</f>
        <v>1211EC</v>
      </c>
      <c r="I1108" s="11" t="str">
        <f>VLOOKUP($A1108,'dump '!$A:$AF,14,FALSE)</f>
        <v>Hilversum</v>
      </c>
      <c r="J1108" s="9">
        <f>VLOOKUP($A1108,'dump '!$A:$AF,15,FALSE)</f>
        <v>5</v>
      </c>
      <c r="K1108" s="9" t="str">
        <f>VLOOKUP($A1108,'dump '!$A:$AF,3,FALSE)</f>
        <v>REST</v>
      </c>
      <c r="L1108" s="9" t="str">
        <f>VLOOKUP($A1108,'dump '!$A:$AF,31,FALSE)</f>
        <v>3-haak</v>
      </c>
      <c r="M1108" s="9" t="str">
        <f>VLOOKUP($A1108,'containers '!$A:$AA,12,FALSE)</f>
        <v>Ondergronds</v>
      </c>
      <c r="N1108" s="9">
        <f>VLOOKUP($A1108,'containers '!$A:$AA,14,FALSE)</f>
        <v>80</v>
      </c>
      <c r="O1108" s="9">
        <f>VLOOKUP($A1108,'containers '!$A:$AA,15,FALSE)</f>
        <v>100</v>
      </c>
      <c r="P1108" s="9" t="str">
        <f>VLOOKUP($A1108,'containers '!$A:$AA,16,FALSE)</f>
        <v>HMISOL2017</v>
      </c>
    </row>
    <row r="1109" spans="1:16" x14ac:dyDescent="0.25">
      <c r="A1109" s="9" t="s">
        <v>1857</v>
      </c>
      <c r="B1109" s="9" t="str">
        <f>VLOOKUP(A1109,'dump '!A:C,1,FALSE)</f>
        <v>RO684</v>
      </c>
      <c r="C1109" s="9" t="str">
        <f>VLOOKUP(A1109,'dump '!A:AF,2,FALSE)</f>
        <v>1211HL6501</v>
      </c>
      <c r="D1109" s="9">
        <f>VLOOKUP($A1109,'dump '!$A:$AF,17,FALSE)</f>
        <v>52.223100000000002</v>
      </c>
      <c r="E1109" s="9">
        <f>VLOOKUP($A1109,'dump '!$A:$AF,18,FALSE)</f>
        <v>5.1791999999999998</v>
      </c>
      <c r="F1109" s="9" t="str">
        <f>VLOOKUP(A1109,'dump '!$A:$AF,11,FALSE)</f>
        <v>Schapenstraat</v>
      </c>
      <c r="G1109" s="9" t="str">
        <f>VLOOKUP($A1109,'dump '!$A:$AF,12,FALSE)</f>
        <v>65</v>
      </c>
      <c r="H1109" s="9" t="str">
        <f>VLOOKUP($A1109,'dump '!$A:$AF,13,FALSE)</f>
        <v>1211HL</v>
      </c>
      <c r="I1109" s="11" t="str">
        <f>VLOOKUP($A1109,'dump '!$A:$AF,14,FALSE)</f>
        <v>Hilversum</v>
      </c>
      <c r="J1109" s="9">
        <f>VLOOKUP($A1109,'dump '!$A:$AF,15,FALSE)</f>
        <v>5</v>
      </c>
      <c r="K1109" s="9" t="str">
        <f>VLOOKUP($A1109,'dump '!$A:$AF,3,FALSE)</f>
        <v>REST</v>
      </c>
      <c r="L1109" s="9" t="str">
        <f>VLOOKUP($A1109,'dump '!$A:$AF,31,FALSE)</f>
        <v>3-haak</v>
      </c>
      <c r="M1109" s="9" t="str">
        <f>VLOOKUP($A1109,'containers '!$A:$AA,12,FALSE)</f>
        <v>Ondergronds</v>
      </c>
      <c r="N1109" s="9">
        <f>VLOOKUP($A1109,'containers '!$A:$AA,14,FALSE)</f>
        <v>80</v>
      </c>
      <c r="O1109" s="9">
        <f>VLOOKUP($A1109,'containers '!$A:$AA,15,FALSE)</f>
        <v>100</v>
      </c>
      <c r="P1109" s="9" t="str">
        <f>VLOOKUP($A1109,'containers '!$A:$AA,16,FALSE)</f>
        <v>HMISOL2017</v>
      </c>
    </row>
    <row r="1110" spans="1:16" x14ac:dyDescent="0.25">
      <c r="A1110" s="9" t="s">
        <v>1802</v>
      </c>
      <c r="B1110" s="9" t="str">
        <f>VLOOKUP(A1110,'dump '!A:C,1,FALSE)</f>
        <v>RO685</v>
      </c>
      <c r="C1110" s="9" t="str">
        <f>VLOOKUP(A1110,'dump '!A:AF,2,FALSE)</f>
        <v>1211HL101</v>
      </c>
      <c r="D1110" s="9">
        <f>VLOOKUP($A1110,'dump '!$A:$AF,17,FALSE)</f>
        <v>52.223599999999998</v>
      </c>
      <c r="E1110" s="9">
        <f>VLOOKUP($A1110,'dump '!$A:$AF,18,FALSE)</f>
        <v>5.1792999999999996</v>
      </c>
      <c r="F1110" s="9" t="str">
        <f>VLOOKUP(A1110,'dump '!$A:$AF,11,FALSE)</f>
        <v>Schapenstraat</v>
      </c>
      <c r="G1110" s="9" t="str">
        <f>VLOOKUP($A1110,'dump '!$A:$AF,12,FALSE)</f>
        <v>1</v>
      </c>
      <c r="H1110" s="9" t="str">
        <f>VLOOKUP($A1110,'dump '!$A:$AF,13,FALSE)</f>
        <v>1211HL</v>
      </c>
      <c r="I1110" s="11" t="str">
        <f>VLOOKUP($A1110,'dump '!$A:$AF,14,FALSE)</f>
        <v>Hilversum</v>
      </c>
      <c r="J1110" s="9">
        <f>VLOOKUP($A1110,'dump '!$A:$AF,15,FALSE)</f>
        <v>5</v>
      </c>
      <c r="K1110" s="9" t="str">
        <f>VLOOKUP($A1110,'dump '!$A:$AF,3,FALSE)</f>
        <v>REST</v>
      </c>
      <c r="L1110" s="9" t="str">
        <f>VLOOKUP($A1110,'dump '!$A:$AF,31,FALSE)</f>
        <v>3-haak</v>
      </c>
      <c r="M1110" s="9" t="str">
        <f>VLOOKUP($A1110,'containers '!$A:$AA,12,FALSE)</f>
        <v>Ondergronds</v>
      </c>
      <c r="N1110" s="9">
        <f>VLOOKUP($A1110,'containers '!$A:$AA,14,FALSE)</f>
        <v>80</v>
      </c>
      <c r="O1110" s="9">
        <f>VLOOKUP($A1110,'containers '!$A:$AA,15,FALSE)</f>
        <v>100</v>
      </c>
      <c r="P1110" s="9" t="str">
        <f>VLOOKUP($A1110,'containers '!$A:$AA,16,FALSE)</f>
        <v>HMISOL2017</v>
      </c>
    </row>
    <row r="1111" spans="1:16" x14ac:dyDescent="0.25">
      <c r="A1111" s="9" t="s">
        <v>2770</v>
      </c>
      <c r="B1111" s="9" t="str">
        <f>VLOOKUP(A1111,'dump '!A:C,1,FALSE)</f>
        <v>RO686</v>
      </c>
      <c r="C1111" s="9" t="str">
        <f>VLOOKUP(A1111,'dump '!A:AF,2,FALSE)</f>
        <v>1273SN801</v>
      </c>
      <c r="D1111" s="9">
        <f>VLOOKUP($A1111,'dump '!$A:$AF,17,FALSE)</f>
        <v>52.306444999999997</v>
      </c>
      <c r="E1111" s="9">
        <f>VLOOKUP($A1111,'dump '!$A:$AF,18,FALSE)</f>
        <v>5.2562499999999996</v>
      </c>
      <c r="F1111" s="9" t="str">
        <f>VLOOKUP(A1111,'dump '!$A:$AF,11,FALSE)</f>
        <v>Zomerkade</v>
      </c>
      <c r="G1111" s="9" t="str">
        <f>VLOOKUP($A1111,'dump '!$A:$AF,12,FALSE)</f>
        <v>8</v>
      </c>
      <c r="H1111" s="9" t="str">
        <f>VLOOKUP($A1111,'dump '!$A:$AF,13,FALSE)</f>
        <v>1273SN</v>
      </c>
      <c r="I1111" s="11" t="str">
        <f>VLOOKUP($A1111,'dump '!$A:$AF,14,FALSE)</f>
        <v>Huizen</v>
      </c>
      <c r="J1111" s="9">
        <f>VLOOKUP($A1111,'dump '!$A:$AF,15,FALSE)</f>
        <v>5</v>
      </c>
      <c r="K1111" s="9" t="str">
        <f>VLOOKUP($A1111,'dump '!$A:$AF,3,FALSE)</f>
        <v>REST</v>
      </c>
      <c r="L1111" s="9" t="str">
        <f>VLOOKUP($A1111,'dump '!$A:$AF,31,FALSE)</f>
        <v>3-haak</v>
      </c>
      <c r="M1111" s="9" t="str">
        <f>VLOOKUP($A1111,'containers '!$A:$AA,12,FALSE)</f>
        <v>OGDUO</v>
      </c>
      <c r="N1111" s="9">
        <f>VLOOKUP($A1111,'containers '!$A:$AA,14,FALSE)</f>
        <v>60</v>
      </c>
      <c r="O1111" s="9">
        <f>VLOOKUP($A1111,'containers '!$A:$AA,15,FALSE)</f>
        <v>100</v>
      </c>
      <c r="P1111" s="9" t="str">
        <f>VLOOKUP($A1111,'containers '!$A:$AA,16,FALSE)</f>
        <v>HMIDUO2019</v>
      </c>
    </row>
    <row r="1112" spans="1:16" x14ac:dyDescent="0.25">
      <c r="A1112" s="9" t="s">
        <v>2918</v>
      </c>
      <c r="B1112" s="9" t="str">
        <f>VLOOKUP(A1112,'dump '!A:C,1,FALSE)</f>
        <v>RO687</v>
      </c>
      <c r="C1112" s="9" t="str">
        <f>VLOOKUP(A1112,'dump '!A:AF,2,FALSE)</f>
        <v>1273SP13801</v>
      </c>
      <c r="D1112" s="9">
        <f>VLOOKUP($A1112,'dump '!$A:$AF,17,FALSE)</f>
        <v>52.306069999999998</v>
      </c>
      <c r="E1112" s="9">
        <f>VLOOKUP($A1112,'dump '!$A:$AF,18,FALSE)</f>
        <v>5.2572029999999996</v>
      </c>
      <c r="F1112" s="9" t="str">
        <f>VLOOKUP(A1112,'dump '!$A:$AF,11,FALSE)</f>
        <v>Zomerkade</v>
      </c>
      <c r="G1112" s="9" t="str">
        <f>VLOOKUP($A1112,'dump '!$A:$AF,12,FALSE)</f>
        <v>138</v>
      </c>
      <c r="H1112" s="9" t="str">
        <f>VLOOKUP($A1112,'dump '!$A:$AF,13,FALSE)</f>
        <v>1273SP</v>
      </c>
      <c r="I1112" s="11" t="str">
        <f>VLOOKUP($A1112,'dump '!$A:$AF,14,FALSE)</f>
        <v>Huizen</v>
      </c>
      <c r="J1112" s="9">
        <f>VLOOKUP($A1112,'dump '!$A:$AF,15,FALSE)</f>
        <v>5</v>
      </c>
      <c r="K1112" s="9" t="str">
        <f>VLOOKUP($A1112,'dump '!$A:$AF,3,FALSE)</f>
        <v>REST</v>
      </c>
      <c r="L1112" s="9" t="str">
        <f>VLOOKUP($A1112,'dump '!$A:$AF,31,FALSE)</f>
        <v>3-haak</v>
      </c>
      <c r="M1112" s="9" t="str">
        <f>VLOOKUP($A1112,'containers '!$A:$AA,12,FALSE)</f>
        <v>OGDUO</v>
      </c>
      <c r="N1112" s="9">
        <f>VLOOKUP($A1112,'containers '!$A:$AA,14,FALSE)</f>
        <v>60</v>
      </c>
      <c r="O1112" s="9">
        <f>VLOOKUP($A1112,'containers '!$A:$AA,15,FALSE)</f>
        <v>100</v>
      </c>
      <c r="P1112" s="9" t="str">
        <f>VLOOKUP($A1112,'containers '!$A:$AA,16,FALSE)</f>
        <v>HMIDUO2019</v>
      </c>
    </row>
    <row r="1113" spans="1:16" x14ac:dyDescent="0.25">
      <c r="A1113" s="9" t="s">
        <v>3183</v>
      </c>
      <c r="B1113" s="9" t="str">
        <f>VLOOKUP(A1113,'dump '!A:C,1,FALSE)</f>
        <v>RO688</v>
      </c>
      <c r="C1113" s="9" t="str">
        <f>VLOOKUP(A1113,'dump '!A:AF,2,FALSE)</f>
        <v>1274SV3601</v>
      </c>
      <c r="D1113" s="9">
        <f>VLOOKUP($A1113,'dump '!$A:$AF,17,FALSE)</f>
        <v>52.294178000000002</v>
      </c>
      <c r="E1113" s="9">
        <f>VLOOKUP($A1113,'dump '!$A:$AF,18,FALSE)</f>
        <v>5.2644789999999997</v>
      </c>
      <c r="F1113" s="9" t="str">
        <f>VLOOKUP(A1113,'dump '!$A:$AF,11,FALSE)</f>
        <v>Oostermeent-Zuid</v>
      </c>
      <c r="G1113" s="9" t="str">
        <f>VLOOKUP($A1113,'dump '!$A:$AF,12,FALSE)</f>
        <v>36</v>
      </c>
      <c r="H1113" s="9" t="str">
        <f>VLOOKUP($A1113,'dump '!$A:$AF,13,FALSE)</f>
        <v>1274SV</v>
      </c>
      <c r="I1113" s="11" t="str">
        <f>VLOOKUP($A1113,'dump '!$A:$AF,14,FALSE)</f>
        <v>Huizen</v>
      </c>
      <c r="J1113" s="9">
        <f>VLOOKUP($A1113,'dump '!$A:$AF,15,FALSE)</f>
        <v>5</v>
      </c>
      <c r="K1113" s="9" t="str">
        <f>VLOOKUP($A1113,'dump '!$A:$AF,3,FALSE)</f>
        <v>REST</v>
      </c>
      <c r="L1113" s="9" t="str">
        <f>VLOOKUP($A1113,'dump '!$A:$AF,31,FALSE)</f>
        <v>3-haak</v>
      </c>
      <c r="M1113" s="9" t="str">
        <f>VLOOKUP($A1113,'containers '!$A:$AA,12,FALSE)</f>
        <v>OGDUO</v>
      </c>
      <c r="N1113" s="9">
        <f>VLOOKUP($A1113,'containers '!$A:$AA,14,FALSE)</f>
        <v>60</v>
      </c>
      <c r="O1113" s="9">
        <f>VLOOKUP($A1113,'containers '!$A:$AA,15,FALSE)</f>
        <v>100</v>
      </c>
      <c r="P1113" s="9" t="str">
        <f>VLOOKUP($A1113,'containers '!$A:$AA,16,FALSE)</f>
        <v>HMIDUO2019</v>
      </c>
    </row>
    <row r="1114" spans="1:16" x14ac:dyDescent="0.25">
      <c r="A1114" s="9" t="s">
        <v>3185</v>
      </c>
      <c r="B1114" s="9" t="str">
        <f>VLOOKUP(A1114,'dump '!A:C,1,FALSE)</f>
        <v>RO689</v>
      </c>
      <c r="C1114" s="9" t="str">
        <f>VLOOKUP(A1114,'dump '!A:AF,2,FALSE)</f>
        <v>1271DE8501</v>
      </c>
      <c r="D1114" s="9">
        <f>VLOOKUP($A1114,'dump '!$A:$AF,17,FALSE)</f>
        <v>52.311573000000003</v>
      </c>
      <c r="E1114" s="9">
        <f>VLOOKUP($A1114,'dump '!$A:$AF,18,FALSE)</f>
        <v>5.2504169999999997</v>
      </c>
      <c r="F1114" s="9" t="str">
        <f>VLOOKUP(A1114,'dump '!$A:$AF,11,FALSE)</f>
        <v>Labradorstroom</v>
      </c>
      <c r="G1114" s="9" t="str">
        <f>VLOOKUP($A1114,'dump '!$A:$AF,12,FALSE)</f>
        <v>85</v>
      </c>
      <c r="H1114" s="9" t="str">
        <f>VLOOKUP($A1114,'dump '!$A:$AF,13,FALSE)</f>
        <v>1271DE</v>
      </c>
      <c r="I1114" s="11" t="str">
        <f>VLOOKUP($A1114,'dump '!$A:$AF,14,FALSE)</f>
        <v>Huizen</v>
      </c>
      <c r="J1114" s="9">
        <f>VLOOKUP($A1114,'dump '!$A:$AF,15,FALSE)</f>
        <v>5</v>
      </c>
      <c r="K1114" s="9" t="str">
        <f>VLOOKUP($A1114,'dump '!$A:$AF,3,FALSE)</f>
        <v>REST</v>
      </c>
      <c r="L1114" s="9" t="str">
        <f>VLOOKUP($A1114,'dump '!$A:$AF,31,FALSE)</f>
        <v>3-haak</v>
      </c>
      <c r="M1114" s="9" t="str">
        <f>VLOOKUP($A1114,'containers '!$A:$AA,12,FALSE)</f>
        <v>OGDUO</v>
      </c>
      <c r="N1114" s="9">
        <f>VLOOKUP($A1114,'containers '!$A:$AA,14,FALSE)</f>
        <v>60</v>
      </c>
      <c r="O1114" s="9">
        <f>VLOOKUP($A1114,'containers '!$A:$AA,15,FALSE)</f>
        <v>100</v>
      </c>
      <c r="P1114" s="9" t="str">
        <f>VLOOKUP($A1114,'containers '!$A:$AA,16,FALSE)</f>
        <v>HMIDUO2019</v>
      </c>
    </row>
    <row r="1115" spans="1:16" x14ac:dyDescent="0.25">
      <c r="A1115" s="9" t="s">
        <v>2633</v>
      </c>
      <c r="B1115" s="9" t="str">
        <f>VLOOKUP(A1115,'dump '!A:C,1,FALSE)</f>
        <v>RO690</v>
      </c>
      <c r="C1115" s="9" t="str">
        <f>VLOOKUP(A1115,'dump '!A:AF,2,FALSE)</f>
        <v>1241AX101</v>
      </c>
      <c r="D1115" s="9">
        <f>VLOOKUP($A1115,'dump '!$A:$AF,17,FALSE)</f>
        <v>52.242046999999999</v>
      </c>
      <c r="E1115" s="9">
        <f>VLOOKUP($A1115,'dump '!$A:$AF,18,FALSE)</f>
        <v>5.110341</v>
      </c>
      <c r="F1115" s="9" t="str">
        <f>VLOOKUP(A1115,'dump '!$A:$AF,11,FALSE)</f>
        <v>Oudergaarde</v>
      </c>
      <c r="G1115" s="9" t="str">
        <f>VLOOKUP($A1115,'dump '!$A:$AF,12,FALSE)</f>
        <v>1 1</v>
      </c>
      <c r="H1115" s="9" t="str">
        <f>VLOOKUP($A1115,'dump '!$A:$AF,13,FALSE)</f>
        <v>1241AX</v>
      </c>
      <c r="I1115" s="11" t="str">
        <f>VLOOKUP($A1115,'dump '!$A:$AF,14,FALSE)</f>
        <v>Kortenhoef</v>
      </c>
      <c r="J1115" s="9">
        <f>VLOOKUP($A1115,'dump '!$A:$AF,15,FALSE)</f>
        <v>5</v>
      </c>
      <c r="K1115" s="9" t="str">
        <f>VLOOKUP($A1115,'dump '!$A:$AF,3,FALSE)</f>
        <v>REST</v>
      </c>
      <c r="L1115" s="9" t="str">
        <f>VLOOKUP($A1115,'dump '!$A:$AF,31,FALSE)</f>
        <v>3-haak</v>
      </c>
      <c r="M1115" s="9" t="str">
        <f>VLOOKUP($A1115,'containers '!$A:$AA,12,FALSE)</f>
        <v>Ondergronds</v>
      </c>
      <c r="N1115" s="9">
        <f>VLOOKUP($A1115,'containers '!$A:$AA,14,FALSE)</f>
        <v>80</v>
      </c>
      <c r="O1115" s="9">
        <f>VLOOKUP($A1115,'containers '!$A:$AA,15,FALSE)</f>
        <v>100</v>
      </c>
      <c r="P1115" s="9" t="str">
        <f>VLOOKUP($A1115,'containers '!$A:$AA,16,FALSE)</f>
        <v>HMISOL2015</v>
      </c>
    </row>
    <row r="1116" spans="1:16" x14ac:dyDescent="0.25">
      <c r="A1116" s="9" t="s">
        <v>1287</v>
      </c>
      <c r="B1116" s="9" t="str">
        <f>VLOOKUP(A1116,'dump '!A:C,1,FALSE)</f>
        <v>RO691</v>
      </c>
      <c r="C1116" s="9" t="str">
        <f>VLOOKUP(A1116,'dump '!A:AF,2,FALSE)</f>
        <v>1223ME2001</v>
      </c>
      <c r="D1116" s="9">
        <f>VLOOKUP($A1116,'dump '!$A:$AF,17,FALSE)</f>
        <v>52.224281311035199</v>
      </c>
      <c r="E1116" s="9">
        <f>VLOOKUP($A1116,'dump '!$A:$AF,18,FALSE)</f>
        <v>5.2037892341613796</v>
      </c>
      <c r="F1116" s="9" t="str">
        <f>VLOOKUP(A1116,'dump '!$A:$AF,11,FALSE)</f>
        <v>Rogier van Otterloostraat</v>
      </c>
      <c r="G1116" s="9" t="str">
        <f>VLOOKUP($A1116,'dump '!$A:$AF,12,FALSE)</f>
        <v>20</v>
      </c>
      <c r="H1116" s="9" t="str">
        <f>VLOOKUP($A1116,'dump '!$A:$AF,13,FALSE)</f>
        <v>1223ME</v>
      </c>
      <c r="I1116" s="11" t="str">
        <f>VLOOKUP($A1116,'dump '!$A:$AF,14,FALSE)</f>
        <v>Hilversum</v>
      </c>
      <c r="J1116" s="9">
        <f>VLOOKUP($A1116,'dump '!$A:$AF,15,FALSE)</f>
        <v>6</v>
      </c>
      <c r="K1116" s="9" t="str">
        <f>VLOOKUP($A1116,'dump '!$A:$AF,3,FALSE)</f>
        <v>REST</v>
      </c>
      <c r="L1116" s="9" t="str">
        <f>VLOOKUP($A1116,'dump '!$A:$AF,31,FALSE)</f>
        <v>3-haak</v>
      </c>
      <c r="M1116" s="9" t="str">
        <f>VLOOKUP($A1116,'containers '!$A:$AA,12,FALSE)</f>
        <v>Ondergronds</v>
      </c>
      <c r="N1116" s="9">
        <f>VLOOKUP($A1116,'containers '!$A:$AA,14,FALSE)</f>
        <v>80</v>
      </c>
      <c r="O1116" s="9">
        <f>VLOOKUP($A1116,'containers '!$A:$AA,15,FALSE)</f>
        <v>100</v>
      </c>
      <c r="P1116" s="9" t="str">
        <f>VLOOKUP($A1116,'containers '!$A:$AA,16,FALSE)</f>
        <v>HMISOL2017</v>
      </c>
    </row>
    <row r="1117" spans="1:16" x14ac:dyDescent="0.25">
      <c r="A1117" s="9" t="s">
        <v>1410</v>
      </c>
      <c r="B1117" s="9" t="str">
        <f>VLOOKUP(A1117,'dump '!A:C,1,FALSE)</f>
        <v>RO692</v>
      </c>
      <c r="C1117" s="9" t="str">
        <f>VLOOKUP(A1117,'dump '!A:AF,2,FALSE)</f>
        <v>1223ME2701</v>
      </c>
      <c r="D1117" s="9">
        <f>VLOOKUP($A1117,'dump '!$A:$AF,17,FALSE)</f>
        <v>52.224891662597699</v>
      </c>
      <c r="E1117" s="9">
        <f>VLOOKUP($A1117,'dump '!$A:$AF,18,FALSE)</f>
        <v>5.2034411430358896</v>
      </c>
      <c r="F1117" s="9" t="str">
        <f>VLOOKUP(A1117,'dump '!$A:$AF,11,FALSE)</f>
        <v>Rogier van Otterloostraat</v>
      </c>
      <c r="G1117" s="9" t="str">
        <f>VLOOKUP($A1117,'dump '!$A:$AF,12,FALSE)</f>
        <v>27</v>
      </c>
      <c r="H1117" s="9" t="str">
        <f>VLOOKUP($A1117,'dump '!$A:$AF,13,FALSE)</f>
        <v>1223ME</v>
      </c>
      <c r="I1117" s="11" t="str">
        <f>VLOOKUP($A1117,'dump '!$A:$AF,14,FALSE)</f>
        <v>Hilversum</v>
      </c>
      <c r="J1117" s="9">
        <f>VLOOKUP($A1117,'dump '!$A:$AF,15,FALSE)</f>
        <v>6</v>
      </c>
      <c r="K1117" s="9" t="str">
        <f>VLOOKUP($A1117,'dump '!$A:$AF,3,FALSE)</f>
        <v>REST</v>
      </c>
      <c r="L1117" s="9" t="str">
        <f>VLOOKUP($A1117,'dump '!$A:$AF,31,FALSE)</f>
        <v>3-haak</v>
      </c>
      <c r="M1117" s="9" t="str">
        <f>VLOOKUP($A1117,'containers '!$A:$AA,12,FALSE)</f>
        <v>Ondergronds</v>
      </c>
      <c r="N1117" s="9">
        <f>VLOOKUP($A1117,'containers '!$A:$AA,14,FALSE)</f>
        <v>80</v>
      </c>
      <c r="O1117" s="9">
        <f>VLOOKUP($A1117,'containers '!$A:$AA,15,FALSE)</f>
        <v>100</v>
      </c>
      <c r="P1117" s="9" t="str">
        <f>VLOOKUP($A1117,'containers '!$A:$AA,16,FALSE)</f>
        <v>HMISOL2017</v>
      </c>
    </row>
    <row r="1118" spans="1:16" x14ac:dyDescent="0.25">
      <c r="A1118" s="9" t="s">
        <v>1132</v>
      </c>
      <c r="B1118" s="9" t="str">
        <f>VLOOKUP(A1118,'dump '!A:C,1,FALSE)</f>
        <v>RO693</v>
      </c>
      <c r="C1118" s="9" t="str">
        <f>VLOOKUP(A1118,'dump '!A:AF,2,FALSE)</f>
        <v>1223MB1901</v>
      </c>
      <c r="D1118" s="9">
        <f>VLOOKUP($A1118,'dump '!$A:$AF,17,FALSE)</f>
        <v>52.225673675537102</v>
      </c>
      <c r="E1118" s="9">
        <f>VLOOKUP($A1118,'dump '!$A:$AF,18,FALSE)</f>
        <v>5.2035598754882804</v>
      </c>
      <c r="F1118" s="9" t="str">
        <f>VLOOKUP(A1118,'dump '!$A:$AF,11,FALSE)</f>
        <v>Dolf van der Lindenstraat</v>
      </c>
      <c r="G1118" s="9" t="str">
        <f>VLOOKUP($A1118,'dump '!$A:$AF,12,FALSE)</f>
        <v>19</v>
      </c>
      <c r="H1118" s="9" t="str">
        <f>VLOOKUP($A1118,'dump '!$A:$AF,13,FALSE)</f>
        <v>1223MB</v>
      </c>
      <c r="I1118" s="11" t="str">
        <f>VLOOKUP($A1118,'dump '!$A:$AF,14,FALSE)</f>
        <v>Hilversum</v>
      </c>
      <c r="J1118" s="9">
        <f>VLOOKUP($A1118,'dump '!$A:$AF,15,FALSE)</f>
        <v>6</v>
      </c>
      <c r="K1118" s="9" t="str">
        <f>VLOOKUP($A1118,'dump '!$A:$AF,3,FALSE)</f>
        <v>REST</v>
      </c>
      <c r="L1118" s="9" t="str">
        <f>VLOOKUP($A1118,'dump '!$A:$AF,31,FALSE)</f>
        <v>3-haak</v>
      </c>
      <c r="M1118" s="9" t="str">
        <f>VLOOKUP($A1118,'containers '!$A:$AA,12,FALSE)</f>
        <v>Ondergronds</v>
      </c>
      <c r="N1118" s="9">
        <f>VLOOKUP($A1118,'containers '!$A:$AA,14,FALSE)</f>
        <v>80</v>
      </c>
      <c r="O1118" s="9">
        <f>VLOOKUP($A1118,'containers '!$A:$AA,15,FALSE)</f>
        <v>100</v>
      </c>
      <c r="P1118" s="9" t="str">
        <f>VLOOKUP($A1118,'containers '!$A:$AA,16,FALSE)</f>
        <v>HMISOL2017</v>
      </c>
    </row>
    <row r="1119" spans="1:16" x14ac:dyDescent="0.25">
      <c r="A1119" s="9" t="s">
        <v>618</v>
      </c>
      <c r="B1119" s="9" t="str">
        <f>VLOOKUP(A1119,'dump '!A:C,1,FALSE)</f>
        <v>RO694</v>
      </c>
      <c r="C1119" s="9" t="str">
        <f>VLOOKUP(A1119,'dump '!A:AF,2,FALSE)</f>
        <v>1223MB1902</v>
      </c>
      <c r="D1119" s="9">
        <f>VLOOKUP($A1119,'dump '!$A:$AF,17,FALSE)</f>
        <v>52.225673675537102</v>
      </c>
      <c r="E1119" s="9">
        <f>VLOOKUP($A1119,'dump '!$A:$AF,18,FALSE)</f>
        <v>5.2035598754882804</v>
      </c>
      <c r="F1119" s="9" t="str">
        <f>VLOOKUP(A1119,'dump '!$A:$AF,11,FALSE)</f>
        <v>Dolf van der Lindenstraat</v>
      </c>
      <c r="G1119" s="9" t="str">
        <f>VLOOKUP($A1119,'dump '!$A:$AF,12,FALSE)</f>
        <v>19</v>
      </c>
      <c r="H1119" s="9" t="str">
        <f>VLOOKUP($A1119,'dump '!$A:$AF,13,FALSE)</f>
        <v>1223MB</v>
      </c>
      <c r="I1119" s="11" t="str">
        <f>VLOOKUP($A1119,'dump '!$A:$AF,14,FALSE)</f>
        <v>Hilversum</v>
      </c>
      <c r="J1119" s="9">
        <f>VLOOKUP($A1119,'dump '!$A:$AF,15,FALSE)</f>
        <v>6</v>
      </c>
      <c r="K1119" s="9" t="str">
        <f>VLOOKUP($A1119,'dump '!$A:$AF,3,FALSE)</f>
        <v>REST</v>
      </c>
      <c r="L1119" s="9" t="str">
        <f>VLOOKUP($A1119,'dump '!$A:$AF,31,FALSE)</f>
        <v>3-haak</v>
      </c>
      <c r="M1119" s="9" t="str">
        <f>VLOOKUP($A1119,'containers '!$A:$AA,12,FALSE)</f>
        <v>Ondergronds</v>
      </c>
      <c r="N1119" s="9">
        <f>VLOOKUP($A1119,'containers '!$A:$AA,14,FALSE)</f>
        <v>80</v>
      </c>
      <c r="O1119" s="9">
        <f>VLOOKUP($A1119,'containers '!$A:$AA,15,FALSE)</f>
        <v>100</v>
      </c>
      <c r="P1119" s="9" t="str">
        <f>VLOOKUP($A1119,'containers '!$A:$AA,16,FALSE)</f>
        <v>HMISOL2017</v>
      </c>
    </row>
    <row r="1120" spans="1:16" x14ac:dyDescent="0.25">
      <c r="A1120" s="9" t="s">
        <v>1461</v>
      </c>
      <c r="B1120" s="9" t="str">
        <f>VLOOKUP(A1120,'dump '!A:C,1,FALSE)</f>
        <v>RO695</v>
      </c>
      <c r="C1120" s="9" t="str">
        <f>VLOOKUP(A1120,'dump '!A:AF,2,FALSE)</f>
        <v>1223MA201</v>
      </c>
      <c r="D1120" s="9">
        <f>VLOOKUP($A1120,'dump '!$A:$AF,17,FALSE)</f>
        <v>52.225250244140597</v>
      </c>
      <c r="E1120" s="9">
        <f>VLOOKUP($A1120,'dump '!$A:$AF,18,FALSE)</f>
        <v>5.2034602165222203</v>
      </c>
      <c r="F1120" s="9" t="str">
        <f>VLOOKUP(A1120,'dump '!$A:$AF,11,FALSE)</f>
        <v>Jan de Clerstraat</v>
      </c>
      <c r="G1120" s="9" t="str">
        <f>VLOOKUP($A1120,'dump '!$A:$AF,12,FALSE)</f>
        <v>2</v>
      </c>
      <c r="H1120" s="9" t="str">
        <f>VLOOKUP($A1120,'dump '!$A:$AF,13,FALSE)</f>
        <v>1223MA</v>
      </c>
      <c r="I1120" s="11" t="str">
        <f>VLOOKUP($A1120,'dump '!$A:$AF,14,FALSE)</f>
        <v>Hilversum</v>
      </c>
      <c r="J1120" s="9">
        <f>VLOOKUP($A1120,'dump '!$A:$AF,15,FALSE)</f>
        <v>6</v>
      </c>
      <c r="K1120" s="9" t="str">
        <f>VLOOKUP($A1120,'dump '!$A:$AF,3,FALSE)</f>
        <v>REST</v>
      </c>
      <c r="L1120" s="9" t="str">
        <f>VLOOKUP($A1120,'dump '!$A:$AF,31,FALSE)</f>
        <v>3-haak</v>
      </c>
      <c r="M1120" s="9" t="str">
        <f>VLOOKUP($A1120,'containers '!$A:$AA,12,FALSE)</f>
        <v>Ondergronds</v>
      </c>
      <c r="N1120" s="9">
        <f>VLOOKUP($A1120,'containers '!$A:$AA,14,FALSE)</f>
        <v>80</v>
      </c>
      <c r="O1120" s="9">
        <f>VLOOKUP($A1120,'containers '!$A:$AA,15,FALSE)</f>
        <v>100</v>
      </c>
      <c r="P1120" s="9" t="str">
        <f>VLOOKUP($A1120,'containers '!$A:$AA,16,FALSE)</f>
        <v>HMISOL2017</v>
      </c>
    </row>
    <row r="1121" spans="1:16" x14ac:dyDescent="0.25">
      <c r="A1121" s="9" t="s">
        <v>1466</v>
      </c>
      <c r="B1121" s="9" t="str">
        <f>VLOOKUP(A1121,'dump '!A:C,1,FALSE)</f>
        <v>RO696</v>
      </c>
      <c r="C1121" s="9" t="str">
        <f>VLOOKUP(A1121,'dump '!A:AF,2,FALSE)</f>
        <v>1223ML1201</v>
      </c>
      <c r="D1121" s="9">
        <f>VLOOKUP($A1121,'dump '!$A:$AF,17,FALSE)</f>
        <v>52.223289489746101</v>
      </c>
      <c r="E1121" s="9">
        <f>VLOOKUP($A1121,'dump '!$A:$AF,18,FALSE)</f>
        <v>5.2060680389404297</v>
      </c>
      <c r="F1121" s="9" t="str">
        <f>VLOOKUP(A1121,'dump '!$A:$AF,11,FALSE)</f>
        <v>Tony van Verrestraat</v>
      </c>
      <c r="G1121" s="9" t="str">
        <f>VLOOKUP($A1121,'dump '!$A:$AF,12,FALSE)</f>
        <v>12</v>
      </c>
      <c r="H1121" s="9" t="str">
        <f>VLOOKUP($A1121,'dump '!$A:$AF,13,FALSE)</f>
        <v>1223ML</v>
      </c>
      <c r="I1121" s="11" t="str">
        <f>VLOOKUP($A1121,'dump '!$A:$AF,14,FALSE)</f>
        <v>Hilversum</v>
      </c>
      <c r="J1121" s="9">
        <f>VLOOKUP($A1121,'dump '!$A:$AF,15,FALSE)</f>
        <v>6</v>
      </c>
      <c r="K1121" s="9" t="str">
        <f>VLOOKUP($A1121,'dump '!$A:$AF,3,FALSE)</f>
        <v>REST</v>
      </c>
      <c r="L1121" s="9" t="str">
        <f>VLOOKUP($A1121,'dump '!$A:$AF,31,FALSE)</f>
        <v>3-haak</v>
      </c>
      <c r="M1121" s="9" t="str">
        <f>VLOOKUP($A1121,'containers '!$A:$AA,12,FALSE)</f>
        <v>Ondergronds</v>
      </c>
      <c r="N1121" s="9">
        <f>VLOOKUP($A1121,'containers '!$A:$AA,14,FALSE)</f>
        <v>80</v>
      </c>
      <c r="O1121" s="9">
        <f>VLOOKUP($A1121,'containers '!$A:$AA,15,FALSE)</f>
        <v>100</v>
      </c>
      <c r="P1121" s="9" t="str">
        <f>VLOOKUP($A1121,'containers '!$A:$AA,16,FALSE)</f>
        <v>HMISOL2017</v>
      </c>
    </row>
    <row r="1122" spans="1:16" x14ac:dyDescent="0.25">
      <c r="A1122" s="9" t="s">
        <v>1425</v>
      </c>
      <c r="B1122" s="9" t="str">
        <f>VLOOKUP(A1122,'dump '!A:C,1,FALSE)</f>
        <v>RO697</v>
      </c>
      <c r="C1122" s="9" t="str">
        <f>VLOOKUP(A1122,'dump '!A:AF,2,FALSE)</f>
        <v>1223ML101</v>
      </c>
      <c r="D1122" s="9">
        <f>VLOOKUP($A1122,'dump '!$A:$AF,17,FALSE)</f>
        <v>52.222766876220703</v>
      </c>
      <c r="E1122" s="9">
        <f>VLOOKUP($A1122,'dump '!$A:$AF,18,FALSE)</f>
        <v>5.2050900459289604</v>
      </c>
      <c r="F1122" s="9" t="str">
        <f>VLOOKUP(A1122,'dump '!$A:$AF,11,FALSE)</f>
        <v>Tony van Verrestraat</v>
      </c>
      <c r="G1122" s="9" t="str">
        <f>VLOOKUP($A1122,'dump '!$A:$AF,12,FALSE)</f>
        <v>1</v>
      </c>
      <c r="H1122" s="9" t="str">
        <f>VLOOKUP($A1122,'dump '!$A:$AF,13,FALSE)</f>
        <v>1223ML</v>
      </c>
      <c r="I1122" s="11" t="str">
        <f>VLOOKUP($A1122,'dump '!$A:$AF,14,FALSE)</f>
        <v>Hilversum</v>
      </c>
      <c r="J1122" s="9">
        <f>VLOOKUP($A1122,'dump '!$A:$AF,15,FALSE)</f>
        <v>6</v>
      </c>
      <c r="K1122" s="9" t="str">
        <f>VLOOKUP($A1122,'dump '!$A:$AF,3,FALSE)</f>
        <v>REST</v>
      </c>
      <c r="L1122" s="9" t="str">
        <f>VLOOKUP($A1122,'dump '!$A:$AF,31,FALSE)</f>
        <v>3-haak</v>
      </c>
      <c r="M1122" s="9" t="str">
        <f>VLOOKUP($A1122,'containers '!$A:$AA,12,FALSE)</f>
        <v>Ondergronds</v>
      </c>
      <c r="N1122" s="9">
        <f>VLOOKUP($A1122,'containers '!$A:$AA,14,FALSE)</f>
        <v>80</v>
      </c>
      <c r="O1122" s="9">
        <f>VLOOKUP($A1122,'containers '!$A:$AA,15,FALSE)</f>
        <v>100</v>
      </c>
      <c r="P1122" s="9" t="str">
        <f>VLOOKUP($A1122,'containers '!$A:$AA,16,FALSE)</f>
        <v>HMISOL2017</v>
      </c>
    </row>
    <row r="1123" spans="1:16" x14ac:dyDescent="0.25">
      <c r="A1123" s="9" t="s">
        <v>1004</v>
      </c>
      <c r="B1123" s="9" t="str">
        <f>VLOOKUP(A1123,'dump '!A:C,1,FALSE)</f>
        <v>RO698</v>
      </c>
      <c r="C1123" s="9" t="str">
        <f>VLOOKUP(A1123,'dump '!A:AF,2,FALSE)</f>
        <v>1273RP43301</v>
      </c>
      <c r="D1123" s="9">
        <f>VLOOKUP($A1123,'dump '!$A:$AF,17,FALSE)</f>
        <v>52.305671691894503</v>
      </c>
      <c r="E1123" s="9">
        <f>VLOOKUP($A1123,'dump '!$A:$AF,18,FALSE)</f>
        <v>5.2635693550109899</v>
      </c>
      <c r="F1123" s="9" t="str">
        <f>VLOOKUP(A1123,'dump '!$A:$AF,11,FALSE)</f>
        <v>Westkade</v>
      </c>
      <c r="G1123" s="9" t="str">
        <f>VLOOKUP($A1123,'dump '!$A:$AF,12,FALSE)</f>
        <v>433</v>
      </c>
      <c r="H1123" s="9" t="str">
        <f>VLOOKUP($A1123,'dump '!$A:$AF,13,FALSE)</f>
        <v>1273RP</v>
      </c>
      <c r="I1123" s="11" t="str">
        <f>VLOOKUP($A1123,'dump '!$A:$AF,14,FALSE)</f>
        <v>Huizen</v>
      </c>
      <c r="J1123" s="9">
        <f>VLOOKUP($A1123,'dump '!$A:$AF,15,FALSE)</f>
        <v>6</v>
      </c>
      <c r="K1123" s="9" t="str">
        <f>VLOOKUP($A1123,'dump '!$A:$AF,3,FALSE)</f>
        <v>REST</v>
      </c>
      <c r="L1123" s="9" t="str">
        <f>VLOOKUP($A1123,'dump '!$A:$AF,31,FALSE)</f>
        <v>3-haak</v>
      </c>
      <c r="M1123" s="9" t="str">
        <f>VLOOKUP($A1123,'containers '!$A:$AA,12,FALSE)</f>
        <v>OGDUO</v>
      </c>
      <c r="N1123" s="9">
        <f>VLOOKUP($A1123,'containers '!$A:$AA,14,FALSE)</f>
        <v>60</v>
      </c>
      <c r="O1123" s="9">
        <f>VLOOKUP($A1123,'containers '!$A:$AA,15,FALSE)</f>
        <v>100</v>
      </c>
      <c r="P1123" s="9" t="str">
        <f>VLOOKUP($A1123,'containers '!$A:$AA,16,FALSE)</f>
        <v>HMIDUO2019</v>
      </c>
    </row>
    <row r="1124" spans="1:16" x14ac:dyDescent="0.25">
      <c r="A1124" s="9" t="s">
        <v>767</v>
      </c>
      <c r="B1124" s="9" t="str">
        <f>VLOOKUP(A1124,'dump '!A:C,1,FALSE)</f>
        <v>RO699</v>
      </c>
      <c r="C1124" s="9" t="str">
        <f>VLOOKUP(A1124,'dump '!A:AF,2,FALSE)</f>
        <v>1273PN801</v>
      </c>
      <c r="D1124" s="9">
        <f>VLOOKUP($A1124,'dump '!$A:$AF,17,FALSE)</f>
        <v>52.304157257080099</v>
      </c>
      <c r="E1124" s="9">
        <f>VLOOKUP($A1124,'dump '!$A:$AF,18,FALSE)</f>
        <v>5.2613677978515598</v>
      </c>
      <c r="F1124" s="9" t="str">
        <f>VLOOKUP(A1124,'dump '!$A:$AF,11,FALSE)</f>
        <v>Donge</v>
      </c>
      <c r="G1124" s="9" t="str">
        <f>VLOOKUP($A1124,'dump '!$A:$AF,12,FALSE)</f>
        <v>8</v>
      </c>
      <c r="H1124" s="9" t="str">
        <f>VLOOKUP($A1124,'dump '!$A:$AF,13,FALSE)</f>
        <v>1273PN</v>
      </c>
      <c r="I1124" s="11" t="str">
        <f>VLOOKUP($A1124,'dump '!$A:$AF,14,FALSE)</f>
        <v>Huizen</v>
      </c>
      <c r="J1124" s="9">
        <f>VLOOKUP($A1124,'dump '!$A:$AF,15,FALSE)</f>
        <v>6</v>
      </c>
      <c r="K1124" s="9" t="str">
        <f>VLOOKUP($A1124,'dump '!$A:$AF,3,FALSE)</f>
        <v>REST</v>
      </c>
      <c r="L1124" s="9" t="str">
        <f>VLOOKUP($A1124,'dump '!$A:$AF,31,FALSE)</f>
        <v>3-haak</v>
      </c>
      <c r="M1124" s="9" t="str">
        <f>VLOOKUP($A1124,'containers '!$A:$AA,12,FALSE)</f>
        <v>OGDUO</v>
      </c>
      <c r="N1124" s="9">
        <f>VLOOKUP($A1124,'containers '!$A:$AA,14,FALSE)</f>
        <v>60</v>
      </c>
      <c r="O1124" s="9">
        <f>VLOOKUP($A1124,'containers '!$A:$AA,15,FALSE)</f>
        <v>100</v>
      </c>
      <c r="P1124" s="9" t="str">
        <f>VLOOKUP($A1124,'containers '!$A:$AA,16,FALSE)</f>
        <v>HMIDUO2019</v>
      </c>
    </row>
    <row r="1125" spans="1:16" x14ac:dyDescent="0.25">
      <c r="A1125" s="9" t="s">
        <v>1406</v>
      </c>
      <c r="B1125" s="9" t="str">
        <f>VLOOKUP(A1125,'dump '!A:C,1,FALSE)</f>
        <v>RO700</v>
      </c>
      <c r="C1125" s="9" t="str">
        <f>VLOOKUP(A1125,'dump '!A:AF,2,FALSE)</f>
        <v>1274GK201</v>
      </c>
      <c r="D1125" s="9">
        <f>VLOOKUP($A1125,'dump '!$A:$AF,17,FALSE)</f>
        <v>52.301239013671903</v>
      </c>
      <c r="E1125" s="9">
        <f>VLOOKUP($A1125,'dump '!$A:$AF,18,FALSE)</f>
        <v>5.2688088417053196</v>
      </c>
      <c r="F1125" s="9" t="str">
        <f>VLOOKUP(A1125,'dump '!$A:$AF,11,FALSE)</f>
        <v>Wadden</v>
      </c>
      <c r="G1125" s="9" t="str">
        <f>VLOOKUP($A1125,'dump '!$A:$AF,12,FALSE)</f>
        <v>2</v>
      </c>
      <c r="H1125" s="9" t="str">
        <f>VLOOKUP($A1125,'dump '!$A:$AF,13,FALSE)</f>
        <v>1274GK</v>
      </c>
      <c r="I1125" s="11" t="str">
        <f>VLOOKUP($A1125,'dump '!$A:$AF,14,FALSE)</f>
        <v>Huizen</v>
      </c>
      <c r="J1125" s="9">
        <f>VLOOKUP($A1125,'dump '!$A:$AF,15,FALSE)</f>
        <v>6</v>
      </c>
      <c r="K1125" s="9" t="str">
        <f>VLOOKUP($A1125,'dump '!$A:$AF,3,FALSE)</f>
        <v>REST</v>
      </c>
      <c r="L1125" s="9" t="str">
        <f>VLOOKUP($A1125,'dump '!$A:$AF,31,FALSE)</f>
        <v>3-haak</v>
      </c>
      <c r="M1125" s="9" t="str">
        <f>VLOOKUP($A1125,'containers '!$A:$AA,12,FALSE)</f>
        <v>Ondergronds</v>
      </c>
      <c r="N1125" s="9">
        <f>VLOOKUP($A1125,'containers '!$A:$AA,14,FALSE)</f>
        <v>80</v>
      </c>
      <c r="O1125" s="9">
        <f>VLOOKUP($A1125,'containers '!$A:$AA,15,FALSE)</f>
        <v>100</v>
      </c>
      <c r="P1125" s="9" t="str">
        <f>VLOOKUP($A1125,'containers '!$A:$AA,16,FALSE)</f>
        <v>HMISOL2017</v>
      </c>
    </row>
    <row r="1126" spans="1:16" x14ac:dyDescent="0.25">
      <c r="A1126" s="9" t="s">
        <v>1385</v>
      </c>
      <c r="B1126" s="9" t="str">
        <f>VLOOKUP(A1126,'dump '!A:C,1,FALSE)</f>
        <v>RO701</v>
      </c>
      <c r="C1126" s="9" t="str">
        <f>VLOOKUP(A1126,'dump '!A:AF,2,FALSE)</f>
        <v>1274EM2301</v>
      </c>
      <c r="D1126" s="9">
        <f>VLOOKUP($A1126,'dump '!$A:$AF,17,FALSE)</f>
        <v>52.301734924316399</v>
      </c>
      <c r="E1126" s="9">
        <f>VLOOKUP($A1126,'dump '!$A:$AF,18,FALSE)</f>
        <v>5.2677021026611301</v>
      </c>
      <c r="F1126" s="9" t="str">
        <f>VLOOKUP(A1126,'dump '!$A:$AF,11,FALSE)</f>
        <v>Abbert</v>
      </c>
      <c r="G1126" s="9" t="str">
        <f>VLOOKUP($A1126,'dump '!$A:$AF,12,FALSE)</f>
        <v>23</v>
      </c>
      <c r="H1126" s="9" t="str">
        <f>VLOOKUP($A1126,'dump '!$A:$AF,13,FALSE)</f>
        <v>1274EM</v>
      </c>
      <c r="I1126" s="11" t="str">
        <f>VLOOKUP($A1126,'dump '!$A:$AF,14,FALSE)</f>
        <v>Huizen</v>
      </c>
      <c r="J1126" s="9">
        <f>VLOOKUP($A1126,'dump '!$A:$AF,15,FALSE)</f>
        <v>6</v>
      </c>
      <c r="K1126" s="9" t="str">
        <f>VLOOKUP($A1126,'dump '!$A:$AF,3,FALSE)</f>
        <v>REST</v>
      </c>
      <c r="L1126" s="9" t="str">
        <f>VLOOKUP($A1126,'dump '!$A:$AF,31,FALSE)</f>
        <v>3-haak</v>
      </c>
      <c r="M1126" s="9" t="str">
        <f>VLOOKUP($A1126,'containers '!$A:$AA,12,FALSE)</f>
        <v>Ondergronds</v>
      </c>
      <c r="N1126" s="9">
        <f>VLOOKUP($A1126,'containers '!$A:$AA,14,FALSE)</f>
        <v>80</v>
      </c>
      <c r="O1126" s="9">
        <f>VLOOKUP($A1126,'containers '!$A:$AA,15,FALSE)</f>
        <v>100</v>
      </c>
      <c r="P1126" s="9" t="str">
        <f>VLOOKUP($A1126,'containers '!$A:$AA,16,FALSE)</f>
        <v>HMISOL2017</v>
      </c>
    </row>
    <row r="1127" spans="1:16" x14ac:dyDescent="0.25">
      <c r="A1127" s="9" t="s">
        <v>596</v>
      </c>
      <c r="B1127" s="9" t="str">
        <f>VLOOKUP(A1127,'dump '!A:C,1,FALSE)</f>
        <v>RO702</v>
      </c>
      <c r="C1127" s="9" t="str">
        <f>VLOOKUP(A1127,'dump '!A:AF,2,FALSE)</f>
        <v>1215PP201</v>
      </c>
      <c r="D1127" s="9">
        <f>VLOOKUP($A1127,'dump '!$A:$AF,17,FALSE)</f>
        <v>52.2130126953125</v>
      </c>
      <c r="E1127" s="9">
        <f>VLOOKUP($A1127,'dump '!$A:$AF,18,FALSE)</f>
        <v>5.1525950431823704</v>
      </c>
      <c r="F1127" s="9" t="str">
        <f>VLOOKUP(A1127,'dump '!$A:$AF,11,FALSE)</f>
        <v>Van Ghentlaan</v>
      </c>
      <c r="G1127" s="9" t="str">
        <f>VLOOKUP($A1127,'dump '!$A:$AF,12,FALSE)</f>
        <v>2</v>
      </c>
      <c r="H1127" s="9" t="str">
        <f>VLOOKUP($A1127,'dump '!$A:$AF,13,FALSE)</f>
        <v>1215PP</v>
      </c>
      <c r="I1127" s="11" t="str">
        <f>VLOOKUP($A1127,'dump '!$A:$AF,14,FALSE)</f>
        <v>Hilversum</v>
      </c>
      <c r="J1127" s="9">
        <f>VLOOKUP($A1127,'dump '!$A:$AF,15,FALSE)</f>
        <v>6</v>
      </c>
      <c r="K1127" s="9" t="str">
        <f>VLOOKUP($A1127,'dump '!$A:$AF,3,FALSE)</f>
        <v>REST</v>
      </c>
      <c r="L1127" s="9" t="str">
        <f>VLOOKUP($A1127,'dump '!$A:$AF,31,FALSE)</f>
        <v>3-haak</v>
      </c>
      <c r="M1127" s="9" t="str">
        <f>VLOOKUP($A1127,'containers '!$A:$AA,12,FALSE)</f>
        <v>Ondergronds</v>
      </c>
      <c r="N1127" s="9">
        <f>VLOOKUP($A1127,'containers '!$A:$AA,14,FALSE)</f>
        <v>80</v>
      </c>
      <c r="O1127" s="9">
        <f>VLOOKUP($A1127,'containers '!$A:$AA,15,FALSE)</f>
        <v>100</v>
      </c>
      <c r="P1127" s="9" t="str">
        <f>VLOOKUP($A1127,'containers '!$A:$AA,16,FALSE)</f>
        <v>HMISOL2016</v>
      </c>
    </row>
    <row r="1128" spans="1:16" x14ac:dyDescent="0.25">
      <c r="A1128" s="9" t="s">
        <v>783</v>
      </c>
      <c r="B1128" s="9" t="str">
        <f>VLOOKUP(A1128,'dump '!A:C,1,FALSE)</f>
        <v>RO703</v>
      </c>
      <c r="C1128" s="9" t="str">
        <f>VLOOKUP(A1128,'dump '!A:AF,2,FALSE)</f>
        <v>1215PP202</v>
      </c>
      <c r="D1128" s="9">
        <f>VLOOKUP($A1128,'dump '!$A:$AF,17,FALSE)</f>
        <v>52.2130126953125</v>
      </c>
      <c r="E1128" s="9">
        <f>VLOOKUP($A1128,'dump '!$A:$AF,18,FALSE)</f>
        <v>5.1525950431823704</v>
      </c>
      <c r="F1128" s="9" t="str">
        <f>VLOOKUP(A1128,'dump '!$A:$AF,11,FALSE)</f>
        <v>Van Ghentlaan</v>
      </c>
      <c r="G1128" s="9" t="str">
        <f>VLOOKUP($A1128,'dump '!$A:$AF,12,FALSE)</f>
        <v>2</v>
      </c>
      <c r="H1128" s="9" t="str">
        <f>VLOOKUP($A1128,'dump '!$A:$AF,13,FALSE)</f>
        <v>1215PP</v>
      </c>
      <c r="I1128" s="11" t="str">
        <f>VLOOKUP($A1128,'dump '!$A:$AF,14,FALSE)</f>
        <v>Hilversum</v>
      </c>
      <c r="J1128" s="9">
        <f>VLOOKUP($A1128,'dump '!$A:$AF,15,FALSE)</f>
        <v>6</v>
      </c>
      <c r="K1128" s="9" t="str">
        <f>VLOOKUP($A1128,'dump '!$A:$AF,3,FALSE)</f>
        <v>REST</v>
      </c>
      <c r="L1128" s="9" t="str">
        <f>VLOOKUP($A1128,'dump '!$A:$AF,31,FALSE)</f>
        <v>3-haak</v>
      </c>
      <c r="M1128" s="9" t="str">
        <f>VLOOKUP($A1128,'containers '!$A:$AA,12,FALSE)</f>
        <v>Ondergronds</v>
      </c>
      <c r="N1128" s="9">
        <f>VLOOKUP($A1128,'containers '!$A:$AA,14,FALSE)</f>
        <v>80</v>
      </c>
      <c r="O1128" s="9">
        <f>VLOOKUP($A1128,'containers '!$A:$AA,15,FALSE)</f>
        <v>100</v>
      </c>
      <c r="P1128" s="9" t="str">
        <f>VLOOKUP($A1128,'containers '!$A:$AA,16,FALSE)</f>
        <v>HMISOL2017</v>
      </c>
    </row>
    <row r="1129" spans="1:16" x14ac:dyDescent="0.25">
      <c r="A1129" s="9" t="s">
        <v>103</v>
      </c>
      <c r="B1129" s="9" t="str">
        <f>VLOOKUP(A1129,'dump '!A:C,1,FALSE)</f>
        <v>RO704</v>
      </c>
      <c r="C1129" s="9" t="str">
        <f>VLOOKUP(A1129,'dump '!A:AF,2,FALSE)</f>
        <v>1261ZP2501</v>
      </c>
      <c r="D1129" s="9">
        <f>VLOOKUP($A1129,'dump '!$A:$AF,17,FALSE)</f>
        <v>52.293136596679702</v>
      </c>
      <c r="E1129" s="9">
        <f>VLOOKUP($A1129,'dump '!$A:$AF,18,FALSE)</f>
        <v>5.2751607894897496</v>
      </c>
      <c r="F1129" s="9" t="str">
        <f>VLOOKUP(A1129,'dump '!$A:$AF,11,FALSE)</f>
        <v>Erfgooiersdreef</v>
      </c>
      <c r="G1129" s="9" t="str">
        <f>VLOOKUP($A1129,'dump '!$A:$AF,12,FALSE)</f>
        <v>25</v>
      </c>
      <c r="H1129" s="9" t="str">
        <f>VLOOKUP($A1129,'dump '!$A:$AF,13,FALSE)</f>
        <v>1261ZP</v>
      </c>
      <c r="I1129" s="11" t="str">
        <f>VLOOKUP($A1129,'dump '!$A:$AF,14,FALSE)</f>
        <v>Blaricum</v>
      </c>
      <c r="J1129" s="9">
        <f>VLOOKUP($A1129,'dump '!$A:$AF,15,FALSE)</f>
        <v>5</v>
      </c>
      <c r="K1129" s="9" t="str">
        <f>VLOOKUP($A1129,'dump '!$A:$AF,3,FALSE)</f>
        <v>REST</v>
      </c>
      <c r="L1129" s="9" t="str">
        <f>VLOOKUP($A1129,'dump '!$A:$AF,31,FALSE)</f>
        <v>3-haak</v>
      </c>
      <c r="M1129" s="9" t="str">
        <f>VLOOKUP($A1129,'containers '!$A:$AA,12,FALSE)</f>
        <v>OGDUO</v>
      </c>
      <c r="N1129" s="9">
        <f>VLOOKUP($A1129,'containers '!$A:$AA,14,FALSE)</f>
        <v>60</v>
      </c>
      <c r="O1129" s="9">
        <f>VLOOKUP($A1129,'containers '!$A:$AA,15,FALSE)</f>
        <v>100</v>
      </c>
      <c r="P1129" s="9" t="str">
        <f>VLOOKUP($A1129,'containers '!$A:$AA,16,FALSE)</f>
        <v>HMIDUO2019</v>
      </c>
    </row>
    <row r="1130" spans="1:16" x14ac:dyDescent="0.25">
      <c r="A1130" s="9" t="s">
        <v>110</v>
      </c>
      <c r="B1130" s="9" t="str">
        <f>VLOOKUP(A1130,'dump '!A:C,1,FALSE)</f>
        <v>RO705</v>
      </c>
      <c r="C1130" s="9" t="str">
        <f>VLOOKUP(A1130,'dump '!A:AF,2,FALSE)</f>
        <v>1261WH1201</v>
      </c>
      <c r="D1130" s="9">
        <f>VLOOKUP($A1130,'dump '!$A:$AF,17,FALSE)</f>
        <v>52.290653228759801</v>
      </c>
      <c r="E1130" s="9">
        <f>VLOOKUP($A1130,'dump '!$A:$AF,18,FALSE)</f>
        <v>5.2766790390014604</v>
      </c>
      <c r="F1130" s="9" t="str">
        <f>VLOOKUP(A1130,'dump '!$A:$AF,11,FALSE)</f>
        <v>Gooischedreef</v>
      </c>
      <c r="G1130" s="9" t="str">
        <f>VLOOKUP($A1130,'dump '!$A:$AF,12,FALSE)</f>
        <v>12</v>
      </c>
      <c r="H1130" s="9" t="str">
        <f>VLOOKUP($A1130,'dump '!$A:$AF,13,FALSE)</f>
        <v>1261WH</v>
      </c>
      <c r="I1130" s="11" t="str">
        <f>VLOOKUP($A1130,'dump '!$A:$AF,14,FALSE)</f>
        <v>Blaricum</v>
      </c>
      <c r="J1130" s="9">
        <f>VLOOKUP($A1130,'dump '!$A:$AF,15,FALSE)</f>
        <v>6</v>
      </c>
      <c r="K1130" s="9" t="str">
        <f>VLOOKUP($A1130,'dump '!$A:$AF,3,FALSE)</f>
        <v>REST</v>
      </c>
      <c r="L1130" s="9" t="str">
        <f>VLOOKUP($A1130,'dump '!$A:$AF,31,FALSE)</f>
        <v>3-haak</v>
      </c>
      <c r="M1130" s="9" t="str">
        <f>VLOOKUP($A1130,'containers '!$A:$AA,12,FALSE)</f>
        <v>OGDUO</v>
      </c>
      <c r="N1130" s="9">
        <f>VLOOKUP($A1130,'containers '!$A:$AA,14,FALSE)</f>
        <v>60</v>
      </c>
      <c r="O1130" s="9">
        <f>VLOOKUP($A1130,'containers '!$A:$AA,15,FALSE)</f>
        <v>100</v>
      </c>
      <c r="P1130" s="9" t="str">
        <f>VLOOKUP($A1130,'containers '!$A:$AA,16,FALSE)</f>
        <v>HMIDUO2019</v>
      </c>
    </row>
    <row r="1131" spans="1:16" x14ac:dyDescent="0.25">
      <c r="A1131" s="9" t="s">
        <v>646</v>
      </c>
      <c r="B1131" s="9" t="str">
        <f>VLOOKUP(A1131,'dump '!A:C,1,FALSE)</f>
        <v>RO706</v>
      </c>
      <c r="C1131" s="9" t="str">
        <f>VLOOKUP(A1131,'dump '!A:AF,2,FALSE)</f>
        <v>1271TA1801</v>
      </c>
      <c r="D1131" s="9">
        <f>VLOOKUP($A1131,'dump '!$A:$AF,17,FALSE)</f>
        <v>52.297794342041001</v>
      </c>
      <c r="E1131" s="9">
        <f>VLOOKUP($A1131,'dump '!$A:$AF,18,FALSE)</f>
        <v>5.2287511825561497</v>
      </c>
      <c r="F1131" s="9" t="str">
        <f>VLOOKUP(A1131,'dump '!$A:$AF,11,FALSE)</f>
        <v>Trompstraat</v>
      </c>
      <c r="G1131" s="9" t="str">
        <f>VLOOKUP($A1131,'dump '!$A:$AF,12,FALSE)</f>
        <v>18</v>
      </c>
      <c r="H1131" s="9" t="str">
        <f>VLOOKUP($A1131,'dump '!$A:$AF,13,FALSE)</f>
        <v>1271TA</v>
      </c>
      <c r="I1131" s="11" t="str">
        <f>VLOOKUP($A1131,'dump '!$A:$AF,14,FALSE)</f>
        <v>Huizen</v>
      </c>
      <c r="J1131" s="9">
        <f>VLOOKUP($A1131,'dump '!$A:$AF,15,FALSE)</f>
        <v>6</v>
      </c>
      <c r="K1131" s="9" t="str">
        <f>VLOOKUP($A1131,'dump '!$A:$AF,3,FALSE)</f>
        <v>REST</v>
      </c>
      <c r="L1131" s="9" t="str">
        <f>VLOOKUP($A1131,'dump '!$A:$AF,31,FALSE)</f>
        <v>3-haak</v>
      </c>
      <c r="M1131" s="9" t="str">
        <f>VLOOKUP($A1131,'containers '!$A:$AA,12,FALSE)</f>
        <v>Ondergronds</v>
      </c>
      <c r="N1131" s="9">
        <f>VLOOKUP($A1131,'containers '!$A:$AA,14,FALSE)</f>
        <v>80</v>
      </c>
      <c r="O1131" s="9">
        <f>VLOOKUP($A1131,'containers '!$A:$AA,15,FALSE)</f>
        <v>100</v>
      </c>
      <c r="P1131" s="9" t="str">
        <f>VLOOKUP($A1131,'containers '!$A:$AA,16,FALSE)</f>
        <v>HMISOL2017</v>
      </c>
    </row>
    <row r="1132" spans="1:16" x14ac:dyDescent="0.25">
      <c r="A1132" s="9" t="s">
        <v>1126</v>
      </c>
      <c r="B1132" s="9" t="str">
        <f>VLOOKUP(A1132,'dump '!A:C,1,FALSE)</f>
        <v>RO707</v>
      </c>
      <c r="C1132" s="9" t="str">
        <f>VLOOKUP(A1132,'dump '!A:AF,2,FALSE)</f>
        <v>1211KT2701</v>
      </c>
      <c r="D1132" s="9">
        <f>VLOOKUP($A1132,'dump '!$A:$AF,17,FALSE)</f>
        <v>52.221809</v>
      </c>
      <c r="E1132" s="9">
        <f>VLOOKUP($A1132,'dump '!$A:$AF,18,FALSE)</f>
        <v>5.1725919999999999</v>
      </c>
      <c r="F1132" s="9" t="str">
        <f>VLOOKUP(A1132,'dump '!$A:$AF,11,FALSE)</f>
        <v>Ruitersweg</v>
      </c>
      <c r="G1132" s="9" t="str">
        <f>VLOOKUP($A1132,'dump '!$A:$AF,12,FALSE)</f>
        <v>27</v>
      </c>
      <c r="H1132" s="9" t="str">
        <f>VLOOKUP($A1132,'dump '!$A:$AF,13,FALSE)</f>
        <v>1211KT</v>
      </c>
      <c r="I1132" s="11" t="str">
        <f>VLOOKUP($A1132,'dump '!$A:$AF,14,FALSE)</f>
        <v>Hilversum</v>
      </c>
      <c r="J1132" s="9">
        <f>VLOOKUP($A1132,'dump '!$A:$AF,15,FALSE)</f>
        <v>6</v>
      </c>
      <c r="K1132" s="9" t="str">
        <f>VLOOKUP($A1132,'dump '!$A:$AF,3,FALSE)</f>
        <v>REST</v>
      </c>
      <c r="L1132" s="9" t="str">
        <f>VLOOKUP($A1132,'dump '!$A:$AF,31,FALSE)</f>
        <v>3-haak</v>
      </c>
      <c r="M1132" s="9" t="str">
        <f>VLOOKUP($A1132,'containers '!$A:$AA,12,FALSE)</f>
        <v>Ondergronds</v>
      </c>
      <c r="N1132" s="9">
        <f>VLOOKUP($A1132,'containers '!$A:$AA,14,FALSE)</f>
        <v>80</v>
      </c>
      <c r="O1132" s="9">
        <f>VLOOKUP($A1132,'containers '!$A:$AA,15,FALSE)</f>
        <v>100</v>
      </c>
      <c r="P1132" s="9" t="str">
        <f>VLOOKUP($A1132,'containers '!$A:$AA,16,FALSE)</f>
        <v>HMISOL2016</v>
      </c>
    </row>
    <row r="1133" spans="1:16" x14ac:dyDescent="0.25">
      <c r="A1133" s="9" t="s">
        <v>1155</v>
      </c>
      <c r="B1133" s="9" t="str">
        <f>VLOOKUP(A1133,'dump '!A:C,1,FALSE)</f>
        <v>RO708</v>
      </c>
      <c r="C1133" s="9" t="str">
        <f>VLOOKUP(A1133,'dump '!A:AF,2,FALSE)</f>
        <v>1211NL10301</v>
      </c>
      <c r="D1133" s="9">
        <f>VLOOKUP($A1133,'dump '!$A:$AF,17,FALSE)</f>
        <v>52.220362299999998</v>
      </c>
      <c r="E1133" s="9">
        <f>VLOOKUP($A1133,'dump '!$A:$AF,18,FALSE)</f>
        <v>5.1714475999999996</v>
      </c>
      <c r="F1133" s="9" t="str">
        <f>VLOOKUP(A1133,'dump '!$A:$AF,11,FALSE)</f>
        <v>Koningsstraat</v>
      </c>
      <c r="G1133" s="9" t="str">
        <f>VLOOKUP($A1133,'dump '!$A:$AF,12,FALSE)</f>
        <v>103</v>
      </c>
      <c r="H1133" s="9" t="str">
        <f>VLOOKUP($A1133,'dump '!$A:$AF,13,FALSE)</f>
        <v>1211NL</v>
      </c>
      <c r="I1133" s="11" t="str">
        <f>VLOOKUP($A1133,'dump '!$A:$AF,14,FALSE)</f>
        <v>Hilversum</v>
      </c>
      <c r="J1133" s="9">
        <f>VLOOKUP($A1133,'dump '!$A:$AF,15,FALSE)</f>
        <v>6</v>
      </c>
      <c r="K1133" s="9" t="str">
        <f>VLOOKUP($A1133,'dump '!$A:$AF,3,FALSE)</f>
        <v>REST</v>
      </c>
      <c r="L1133" s="9" t="str">
        <f>VLOOKUP($A1133,'dump '!$A:$AF,31,FALSE)</f>
        <v>3-haak</v>
      </c>
      <c r="M1133" s="9" t="str">
        <f>VLOOKUP($A1133,'containers '!$A:$AA,12,FALSE)</f>
        <v>Ondergronds</v>
      </c>
      <c r="N1133" s="9">
        <f>VLOOKUP($A1133,'containers '!$A:$AA,14,FALSE)</f>
        <v>80</v>
      </c>
      <c r="O1133" s="9">
        <f>VLOOKUP($A1133,'containers '!$A:$AA,15,FALSE)</f>
        <v>100</v>
      </c>
      <c r="P1133" s="9" t="str">
        <f>VLOOKUP($A1133,'containers '!$A:$AA,16,FALSE)</f>
        <v>HMISOL2016</v>
      </c>
    </row>
    <row r="1134" spans="1:16" x14ac:dyDescent="0.25">
      <c r="A1134" s="9" t="s">
        <v>1722</v>
      </c>
      <c r="B1134" s="9" t="str">
        <f>VLOOKUP(A1134,'dump '!A:C,1,FALSE)</f>
        <v>RO710</v>
      </c>
      <c r="C1134" s="9" t="str">
        <f>VLOOKUP(A1134,'dump '!A:AF,2,FALSE)</f>
        <v>1251RN201</v>
      </c>
      <c r="D1134" s="9">
        <f>VLOOKUP($A1134,'dump '!$A:$AF,17,FALSE)</f>
        <v>52.254146575927699</v>
      </c>
      <c r="E1134" s="9">
        <f>VLOOKUP($A1134,'dump '!$A:$AF,18,FALSE)</f>
        <v>5.2271142005920401</v>
      </c>
      <c r="F1134" s="9" t="str">
        <f>VLOOKUP(A1134,'dump '!$A:$AF,11,FALSE)</f>
        <v>Zevenend</v>
      </c>
      <c r="G1134" s="9" t="str">
        <f>VLOOKUP($A1134,'dump '!$A:$AF,12,FALSE)</f>
        <v>2D BOV</v>
      </c>
      <c r="H1134" s="9" t="str">
        <f>VLOOKUP($A1134,'dump '!$A:$AF,13,FALSE)</f>
        <v>1251RN</v>
      </c>
      <c r="I1134" s="11" t="str">
        <f>VLOOKUP($A1134,'dump '!$A:$AF,14,FALSE)</f>
        <v>Laren</v>
      </c>
      <c r="J1134" s="9">
        <f>VLOOKUP($A1134,'dump '!$A:$AF,15,FALSE)</f>
        <v>6</v>
      </c>
      <c r="K1134" s="9" t="str">
        <f>VLOOKUP($A1134,'dump '!$A:$AF,3,FALSE)</f>
        <v>REST</v>
      </c>
      <c r="L1134" s="9" t="str">
        <f>VLOOKUP($A1134,'dump '!$A:$AF,31,FALSE)</f>
        <v>3-haak</v>
      </c>
      <c r="M1134" s="9" t="str">
        <f>VLOOKUP($A1134,'containers '!$A:$AA,12,FALSE)</f>
        <v>OGDUO</v>
      </c>
      <c r="N1134" s="9">
        <f>VLOOKUP($A1134,'containers '!$A:$AA,14,FALSE)</f>
        <v>60</v>
      </c>
      <c r="O1134" s="9">
        <f>VLOOKUP($A1134,'containers '!$A:$AA,15,FALSE)</f>
        <v>100</v>
      </c>
      <c r="P1134" s="9" t="str">
        <f>VLOOKUP($A1134,'containers '!$A:$AA,16,FALSE)</f>
        <v>HMIDUO2019</v>
      </c>
    </row>
    <row r="1135" spans="1:16" x14ac:dyDescent="0.25">
      <c r="A1135" s="9" t="s">
        <v>1631</v>
      </c>
      <c r="B1135" s="9" t="str">
        <f>VLOOKUP(A1135,'dump '!A:C,1,FALSE)</f>
        <v>RO711</v>
      </c>
      <c r="C1135" s="9" t="str">
        <f>VLOOKUP(A1135,'dump '!A:AF,2,FALSE)</f>
        <v>1222NL19101</v>
      </c>
      <c r="D1135" s="9">
        <f>VLOOKUP($A1135,'dump '!$A:$AF,17,FALSE)</f>
        <v>52.241775512695298</v>
      </c>
      <c r="E1135" s="9">
        <f>VLOOKUP($A1135,'dump '!$A:$AF,18,FALSE)</f>
        <v>5.17700242996216</v>
      </c>
      <c r="F1135" s="9" t="str">
        <f>VLOOKUP(A1135,'dump '!$A:$AF,11,FALSE)</f>
        <v>Laan 1940-1945</v>
      </c>
      <c r="G1135" s="9" t="str">
        <f>VLOOKUP($A1135,'dump '!$A:$AF,12,FALSE)</f>
        <v>191</v>
      </c>
      <c r="H1135" s="9" t="str">
        <f>VLOOKUP($A1135,'dump '!$A:$AF,13,FALSE)</f>
        <v>1222NL</v>
      </c>
      <c r="I1135" s="11" t="str">
        <f>VLOOKUP($A1135,'dump '!$A:$AF,14,FALSE)</f>
        <v>Hilversum</v>
      </c>
      <c r="J1135" s="9">
        <f>VLOOKUP($A1135,'dump '!$A:$AF,15,FALSE)</f>
        <v>6</v>
      </c>
      <c r="K1135" s="9" t="str">
        <f>VLOOKUP($A1135,'dump '!$A:$AF,3,FALSE)</f>
        <v>REST</v>
      </c>
      <c r="L1135" s="9" t="str">
        <f>VLOOKUP($A1135,'dump '!$A:$AF,31,FALSE)</f>
        <v>3-haak</v>
      </c>
      <c r="M1135" s="9" t="str">
        <f>VLOOKUP($A1135,'containers '!$A:$AA,12,FALSE)</f>
        <v>Ondergronds</v>
      </c>
      <c r="N1135" s="9">
        <f>VLOOKUP($A1135,'containers '!$A:$AA,14,FALSE)</f>
        <v>80</v>
      </c>
      <c r="O1135" s="9">
        <f>VLOOKUP($A1135,'containers '!$A:$AA,15,FALSE)</f>
        <v>100</v>
      </c>
      <c r="P1135" s="9" t="str">
        <f>VLOOKUP($A1135,'containers '!$A:$AA,16,FALSE)</f>
        <v>HMISOL2018</v>
      </c>
    </row>
    <row r="1136" spans="1:16" x14ac:dyDescent="0.25">
      <c r="A1136" s="9" t="s">
        <v>231</v>
      </c>
      <c r="B1136" s="9" t="str">
        <f>VLOOKUP(A1136,'dump '!A:C,1,FALSE)</f>
        <v>RO712</v>
      </c>
      <c r="C1136" s="9" t="str">
        <f>VLOOKUP(A1136,'dump '!A:AF,2,FALSE)</f>
        <v>1222NJ10701</v>
      </c>
      <c r="D1136" s="9">
        <f>VLOOKUP($A1136,'dump '!$A:$AF,17,FALSE)</f>
        <v>52.240379333496101</v>
      </c>
      <c r="E1136" s="9">
        <f>VLOOKUP($A1136,'dump '!$A:$AF,18,FALSE)</f>
        <v>5.1770324707031303</v>
      </c>
      <c r="F1136" s="9" t="str">
        <f>VLOOKUP(A1136,'dump '!$A:$AF,11,FALSE)</f>
        <v>Laan 1940-1945</v>
      </c>
      <c r="G1136" s="9" t="str">
        <f>VLOOKUP($A1136,'dump '!$A:$AF,12,FALSE)</f>
        <v>107</v>
      </c>
      <c r="H1136" s="9" t="str">
        <f>VLOOKUP($A1136,'dump '!$A:$AF,13,FALSE)</f>
        <v>1222NJ</v>
      </c>
      <c r="I1136" s="11" t="str">
        <f>VLOOKUP($A1136,'dump '!$A:$AF,14,FALSE)</f>
        <v>Hilversum</v>
      </c>
      <c r="J1136" s="9">
        <f>VLOOKUP($A1136,'dump '!$A:$AF,15,FALSE)</f>
        <v>6</v>
      </c>
      <c r="K1136" s="9" t="str">
        <f>VLOOKUP($A1136,'dump '!$A:$AF,3,FALSE)</f>
        <v>REST</v>
      </c>
      <c r="L1136" s="9" t="str">
        <f>VLOOKUP($A1136,'dump '!$A:$AF,31,FALSE)</f>
        <v>3-haak</v>
      </c>
      <c r="M1136" s="9" t="str">
        <f>VLOOKUP($A1136,'containers '!$A:$AA,12,FALSE)</f>
        <v>Ondergronds</v>
      </c>
      <c r="N1136" s="9">
        <f>VLOOKUP($A1136,'containers '!$A:$AA,14,FALSE)</f>
        <v>80</v>
      </c>
      <c r="O1136" s="9">
        <f>VLOOKUP($A1136,'containers '!$A:$AA,15,FALSE)</f>
        <v>100</v>
      </c>
      <c r="P1136" s="9" t="str">
        <f>VLOOKUP($A1136,'containers '!$A:$AA,16,FALSE)</f>
        <v>HMISOL2018</v>
      </c>
    </row>
    <row r="1137" spans="1:16" x14ac:dyDescent="0.25">
      <c r="A1137" s="9" t="s">
        <v>1136</v>
      </c>
      <c r="B1137" s="9" t="str">
        <f>VLOOKUP(A1137,'dump '!A:C,1,FALSE)</f>
        <v>RO713</v>
      </c>
      <c r="C1137" s="9" t="str">
        <f>VLOOKUP(A1137,'dump '!A:AF,2,FALSE)</f>
        <v>1211BX2401</v>
      </c>
      <c r="D1137" s="9">
        <f>VLOOKUP($A1137,'dump '!$A:$AF,17,FALSE)</f>
        <v>52.2234916687012</v>
      </c>
      <c r="E1137" s="9">
        <f>VLOOKUP($A1137,'dump '!$A:$AF,18,FALSE)</f>
        <v>5.1705298423767099</v>
      </c>
      <c r="F1137" s="9" t="str">
        <f>VLOOKUP(A1137,'dump '!$A:$AF,11,FALSE)</f>
        <v>Kerkbrink</v>
      </c>
      <c r="G1137" s="9" t="str">
        <f>VLOOKUP($A1137,'dump '!$A:$AF,12,FALSE)</f>
        <v>24</v>
      </c>
      <c r="H1137" s="9" t="str">
        <f>VLOOKUP($A1137,'dump '!$A:$AF,13,FALSE)</f>
        <v>1211BX</v>
      </c>
      <c r="I1137" s="11" t="str">
        <f>VLOOKUP($A1137,'dump '!$A:$AF,14,FALSE)</f>
        <v>Hilversum</v>
      </c>
      <c r="J1137" s="9">
        <f>VLOOKUP($A1137,'dump '!$A:$AF,15,FALSE)</f>
        <v>6</v>
      </c>
      <c r="K1137" s="9" t="str">
        <f>VLOOKUP($A1137,'dump '!$A:$AF,3,FALSE)</f>
        <v>REST</v>
      </c>
      <c r="L1137" s="9" t="str">
        <f>VLOOKUP($A1137,'dump '!$A:$AF,31,FALSE)</f>
        <v>3-haak</v>
      </c>
      <c r="M1137" s="9" t="str">
        <f>VLOOKUP($A1137,'containers '!$A:$AA,12,FALSE)</f>
        <v>Ondergronds</v>
      </c>
      <c r="N1137" s="9">
        <f>VLOOKUP($A1137,'containers '!$A:$AA,14,FALSE)</f>
        <v>80</v>
      </c>
      <c r="O1137" s="9">
        <f>VLOOKUP($A1137,'containers '!$A:$AA,15,FALSE)</f>
        <v>100</v>
      </c>
      <c r="P1137" s="9" t="str">
        <f>VLOOKUP($A1137,'containers '!$A:$AA,16,FALSE)</f>
        <v>HMISOL2015</v>
      </c>
    </row>
    <row r="1138" spans="1:16" x14ac:dyDescent="0.25">
      <c r="A1138" s="9" t="s">
        <v>722</v>
      </c>
      <c r="B1138" s="9" t="str">
        <f>VLOOKUP(A1138,'dump '!A:C,1,FALSE)</f>
        <v>RO714</v>
      </c>
      <c r="C1138" s="9" t="str">
        <f>VLOOKUP(A1138,'dump '!A:AF,2,FALSE)</f>
        <v>1277EP4601</v>
      </c>
      <c r="D1138" s="9">
        <f>VLOOKUP($A1138,'dump '!$A:$AF,17,FALSE)</f>
        <v>52.299610137939503</v>
      </c>
      <c r="E1138" s="9">
        <f>VLOOKUP($A1138,'dump '!$A:$AF,18,FALSE)</f>
        <v>5.28234958648682</v>
      </c>
      <c r="F1138" s="9" t="str">
        <f>VLOOKUP(A1138,'dump '!$A:$AF,11,FALSE)</f>
        <v>Gooimeerpromenade</v>
      </c>
      <c r="G1138" s="9" t="str">
        <f>VLOOKUP($A1138,'dump '!$A:$AF,12,FALSE)</f>
        <v>46</v>
      </c>
      <c r="H1138" s="9" t="str">
        <f>VLOOKUP($A1138,'dump '!$A:$AF,13,FALSE)</f>
        <v>1277EP</v>
      </c>
      <c r="I1138" s="11" t="str">
        <f>VLOOKUP($A1138,'dump '!$A:$AF,14,FALSE)</f>
        <v>Huizen</v>
      </c>
      <c r="J1138" s="9">
        <f>VLOOKUP($A1138,'dump '!$A:$AF,15,FALSE)</f>
        <v>6</v>
      </c>
      <c r="K1138" s="9" t="str">
        <f>VLOOKUP($A1138,'dump '!$A:$AF,3,FALSE)</f>
        <v>REST</v>
      </c>
      <c r="L1138" s="9" t="str">
        <f>VLOOKUP($A1138,'dump '!$A:$AF,31,FALSE)</f>
        <v>3-haak</v>
      </c>
      <c r="M1138" s="9" t="str">
        <f>VLOOKUP($A1138,'containers '!$A:$AA,12,FALSE)</f>
        <v>Ondergronds</v>
      </c>
      <c r="N1138" s="9">
        <f>VLOOKUP($A1138,'containers '!$A:$AA,14,FALSE)</f>
        <v>80</v>
      </c>
      <c r="O1138" s="9">
        <f>VLOOKUP($A1138,'containers '!$A:$AA,15,FALSE)</f>
        <v>100</v>
      </c>
      <c r="P1138" s="9" t="str">
        <f>VLOOKUP($A1138,'containers '!$A:$AA,16,FALSE)</f>
        <v>HMISOL2018</v>
      </c>
    </row>
    <row r="1139" spans="1:16" x14ac:dyDescent="0.25">
      <c r="A1139" s="9" t="s">
        <v>1633</v>
      </c>
      <c r="B1139" s="9" t="str">
        <f>VLOOKUP(A1139,'dump '!A:C,1,FALSE)</f>
        <v>RO715</v>
      </c>
      <c r="C1139" s="9" t="str">
        <f>VLOOKUP(A1139,'dump '!A:AF,2,FALSE)</f>
        <v>1273ST23801</v>
      </c>
      <c r="D1139" s="9">
        <f>VLOOKUP($A1139,'dump '!$A:$AF,17,FALSE)</f>
        <v>52.305519104003899</v>
      </c>
      <c r="E1139" s="9">
        <f>VLOOKUP($A1139,'dump '!$A:$AF,18,FALSE)</f>
        <v>5.2600278854370099</v>
      </c>
      <c r="F1139" s="9" t="str">
        <f>VLOOKUP(A1139,'dump '!$A:$AF,11,FALSE)</f>
        <v>Zomerkade</v>
      </c>
      <c r="G1139" s="9" t="str">
        <f>VLOOKUP($A1139,'dump '!$A:$AF,12,FALSE)</f>
        <v>238</v>
      </c>
      <c r="H1139" s="9" t="str">
        <f>VLOOKUP($A1139,'dump '!$A:$AF,13,FALSE)</f>
        <v>1273ST</v>
      </c>
      <c r="I1139" s="11" t="str">
        <f>VLOOKUP($A1139,'dump '!$A:$AF,14,FALSE)</f>
        <v>Huizen</v>
      </c>
      <c r="J1139" s="9">
        <f>VLOOKUP($A1139,'dump '!$A:$AF,15,FALSE)</f>
        <v>6</v>
      </c>
      <c r="K1139" s="9" t="str">
        <f>VLOOKUP($A1139,'dump '!$A:$AF,3,FALSE)</f>
        <v>REST</v>
      </c>
      <c r="L1139" s="9" t="str">
        <f>VLOOKUP($A1139,'dump '!$A:$AF,31,FALSE)</f>
        <v>3-haak</v>
      </c>
      <c r="M1139" s="9" t="str">
        <f>VLOOKUP($A1139,'containers '!$A:$AA,12,FALSE)</f>
        <v>OGDUO</v>
      </c>
      <c r="N1139" s="9">
        <f>VLOOKUP($A1139,'containers '!$A:$AA,14,FALSE)</f>
        <v>60</v>
      </c>
      <c r="O1139" s="9">
        <f>VLOOKUP($A1139,'containers '!$A:$AA,15,FALSE)</f>
        <v>100</v>
      </c>
      <c r="P1139" s="9" t="str">
        <f>VLOOKUP($A1139,'containers '!$A:$AA,16,FALSE)</f>
        <v>HMIDUO2019</v>
      </c>
    </row>
    <row r="1140" spans="1:16" x14ac:dyDescent="0.25">
      <c r="A1140" s="9" t="s">
        <v>841</v>
      </c>
      <c r="B1140" s="9" t="str">
        <f>VLOOKUP(A1140,'dump '!A:C,1,FALSE)</f>
        <v>RO716</v>
      </c>
      <c r="C1140" s="9" t="str">
        <f>VLOOKUP(A1140,'dump '!A:AF,2,FALSE)</f>
        <v>1271DB2301</v>
      </c>
      <c r="D1140" s="9">
        <f>VLOOKUP($A1140,'dump '!$A:$AF,17,FALSE)</f>
        <v>52.309841156005902</v>
      </c>
      <c r="E1140" s="9">
        <f>VLOOKUP($A1140,'dump '!$A:$AF,18,FALSE)</f>
        <v>5.2519888877868697</v>
      </c>
      <c r="F1140" s="9" t="str">
        <f>VLOOKUP(A1140,'dump '!$A:$AF,11,FALSE)</f>
        <v>Labradorstroom</v>
      </c>
      <c r="G1140" s="9" t="str">
        <f>VLOOKUP($A1140,'dump '!$A:$AF,12,FALSE)</f>
        <v>23</v>
      </c>
      <c r="H1140" s="9" t="str">
        <f>VLOOKUP($A1140,'dump '!$A:$AF,13,FALSE)</f>
        <v>1271DB</v>
      </c>
      <c r="I1140" s="11" t="str">
        <f>VLOOKUP($A1140,'dump '!$A:$AF,14,FALSE)</f>
        <v>Huizen</v>
      </c>
      <c r="J1140" s="9">
        <f>VLOOKUP($A1140,'dump '!$A:$AF,15,FALSE)</f>
        <v>6</v>
      </c>
      <c r="K1140" s="9" t="str">
        <f>VLOOKUP($A1140,'dump '!$A:$AF,3,FALSE)</f>
        <v>REST</v>
      </c>
      <c r="L1140" s="9" t="str">
        <f>VLOOKUP($A1140,'dump '!$A:$AF,31,FALSE)</f>
        <v>3-haak</v>
      </c>
      <c r="M1140" s="9" t="str">
        <f>VLOOKUP($A1140,'containers '!$A:$AA,12,FALSE)</f>
        <v>OGDUO</v>
      </c>
      <c r="N1140" s="9">
        <f>VLOOKUP($A1140,'containers '!$A:$AA,14,FALSE)</f>
        <v>60</v>
      </c>
      <c r="O1140" s="9">
        <f>VLOOKUP($A1140,'containers '!$A:$AA,15,FALSE)</f>
        <v>100</v>
      </c>
      <c r="P1140" s="9" t="str">
        <f>VLOOKUP($A1140,'containers '!$A:$AA,16,FALSE)</f>
        <v>HMIDUO2019</v>
      </c>
    </row>
    <row r="1141" spans="1:16" x14ac:dyDescent="0.25">
      <c r="A1141" s="9" t="s">
        <v>845</v>
      </c>
      <c r="B1141" s="9" t="str">
        <f>VLOOKUP(A1141,'dump '!A:C,1,FALSE)</f>
        <v>RO717</v>
      </c>
      <c r="C1141" s="9" t="str">
        <f>VLOOKUP(A1141,'dump '!A:AF,2,FALSE)</f>
        <v>1271AM5401</v>
      </c>
      <c r="D1141" s="9">
        <f>VLOOKUP($A1141,'dump '!$A:$AF,17,FALSE)</f>
        <v>52.308078765869098</v>
      </c>
      <c r="E1141" s="9">
        <f>VLOOKUP($A1141,'dump '!$A:$AF,18,FALSE)</f>
        <v>5.2473087310790998</v>
      </c>
      <c r="F1141" s="9" t="str">
        <f>VLOOKUP(A1141,'dump '!$A:$AF,11,FALSE)</f>
        <v>Ambachtsweg</v>
      </c>
      <c r="G1141" s="9" t="str">
        <f>VLOOKUP($A1141,'dump '!$A:$AF,12,FALSE)</f>
        <v>54</v>
      </c>
      <c r="H1141" s="9" t="str">
        <f>VLOOKUP($A1141,'dump '!$A:$AF,13,FALSE)</f>
        <v>1271AM</v>
      </c>
      <c r="I1141" s="11" t="str">
        <f>VLOOKUP($A1141,'dump '!$A:$AF,14,FALSE)</f>
        <v>Huizen</v>
      </c>
      <c r="J1141" s="9">
        <f>VLOOKUP($A1141,'dump '!$A:$AF,15,FALSE)</f>
        <v>6</v>
      </c>
      <c r="K1141" s="9" t="str">
        <f>VLOOKUP($A1141,'dump '!$A:$AF,3,FALSE)</f>
        <v>REST</v>
      </c>
      <c r="L1141" s="9" t="str">
        <f>VLOOKUP($A1141,'dump '!$A:$AF,31,FALSE)</f>
        <v>3-haak</v>
      </c>
      <c r="M1141" s="9" t="str">
        <f>VLOOKUP($A1141,'containers '!$A:$AA,12,FALSE)</f>
        <v>OGDUO</v>
      </c>
      <c r="N1141" s="9">
        <f>VLOOKUP($A1141,'containers '!$A:$AA,14,FALSE)</f>
        <v>60</v>
      </c>
      <c r="O1141" s="9">
        <f>VLOOKUP($A1141,'containers '!$A:$AA,15,FALSE)</f>
        <v>100</v>
      </c>
      <c r="P1141" s="9" t="str">
        <f>VLOOKUP($A1141,'containers '!$A:$AA,16,FALSE)</f>
        <v>HMIDUO2019</v>
      </c>
    </row>
    <row r="1142" spans="1:16" x14ac:dyDescent="0.25">
      <c r="A1142" s="9" t="s">
        <v>1420</v>
      </c>
      <c r="B1142" s="9" t="str">
        <f>VLOOKUP(A1142,'dump '!A:C,1,FALSE)</f>
        <v>RO718</v>
      </c>
      <c r="C1142" s="9" t="str">
        <f>VLOOKUP(A1142,'dump '!A:AF,2,FALSE)</f>
        <v>1251LE801</v>
      </c>
      <c r="D1142" s="9">
        <f>VLOOKUP($A1142,'dump '!$A:$AF,17,FALSE)</f>
        <v>52.256015777587898</v>
      </c>
      <c r="E1142" s="9">
        <f>VLOOKUP($A1142,'dump '!$A:$AF,18,FALSE)</f>
        <v>5.2230238914489702</v>
      </c>
      <c r="F1142" s="9" t="str">
        <f>VLOOKUP(A1142,'dump '!$A:$AF,11,FALSE)</f>
        <v>Schoutenbosje</v>
      </c>
      <c r="G1142" s="9" t="str">
        <f>VLOOKUP($A1142,'dump '!$A:$AF,12,FALSE)</f>
        <v>8</v>
      </c>
      <c r="H1142" s="9" t="str">
        <f>VLOOKUP($A1142,'dump '!$A:$AF,13,FALSE)</f>
        <v>1251LE</v>
      </c>
      <c r="I1142" s="11" t="str">
        <f>VLOOKUP($A1142,'dump '!$A:$AF,14,FALSE)</f>
        <v>Laren</v>
      </c>
      <c r="J1142" s="9">
        <f>VLOOKUP($A1142,'dump '!$A:$AF,15,FALSE)</f>
        <v>6</v>
      </c>
      <c r="K1142" s="9" t="str">
        <f>VLOOKUP($A1142,'dump '!$A:$AF,3,FALSE)</f>
        <v>REST</v>
      </c>
      <c r="L1142" s="9" t="str">
        <f>VLOOKUP($A1142,'dump '!$A:$AF,31,FALSE)</f>
        <v>3-haak</v>
      </c>
      <c r="M1142" s="9" t="str">
        <f>VLOOKUP($A1142,'containers '!$A:$AA,12,FALSE)</f>
        <v>Ondergronds</v>
      </c>
      <c r="N1142" s="9">
        <f>VLOOKUP($A1142,'containers '!$A:$AA,14,FALSE)</f>
        <v>80</v>
      </c>
      <c r="O1142" s="9">
        <f>VLOOKUP($A1142,'containers '!$A:$AA,15,FALSE)</f>
        <v>100</v>
      </c>
      <c r="P1142" s="9" t="str">
        <f>VLOOKUP($A1142,'containers '!$A:$AA,16,FALSE)</f>
        <v>HMISOL2018</v>
      </c>
    </row>
    <row r="1143" spans="1:16" x14ac:dyDescent="0.25">
      <c r="A1143" s="9" t="s">
        <v>1635</v>
      </c>
      <c r="B1143" s="9" t="str">
        <f>VLOOKUP(A1143,'dump '!A:C,1,FALSE)</f>
        <v>RO719</v>
      </c>
      <c r="C1143" s="9" t="str">
        <f>VLOOKUP(A1143,'dump '!A:AF,2,FALSE)</f>
        <v>1273HB401</v>
      </c>
      <c r="D1143" s="9">
        <f>VLOOKUP($A1143,'dump '!$A:$AF,17,FALSE)</f>
        <v>52.297439575195298</v>
      </c>
      <c r="E1143" s="9">
        <f>VLOOKUP($A1143,'dump '!$A:$AF,18,FALSE)</f>
        <v>5.2582449913024902</v>
      </c>
      <c r="F1143" s="9" t="str">
        <f>VLOOKUP(A1143,'dump '!$A:$AF,11,FALSE)</f>
        <v>Bever</v>
      </c>
      <c r="G1143" s="9" t="str">
        <f>VLOOKUP($A1143,'dump '!$A:$AF,12,FALSE)</f>
        <v>4</v>
      </c>
      <c r="H1143" s="9" t="str">
        <f>VLOOKUP($A1143,'dump '!$A:$AF,13,FALSE)</f>
        <v>1273HB</v>
      </c>
      <c r="I1143" s="11" t="str">
        <f>VLOOKUP($A1143,'dump '!$A:$AF,14,FALSE)</f>
        <v>Huizen</v>
      </c>
      <c r="J1143" s="9">
        <f>VLOOKUP($A1143,'dump '!$A:$AF,15,FALSE)</f>
        <v>6</v>
      </c>
      <c r="K1143" s="9" t="str">
        <f>VLOOKUP($A1143,'dump '!$A:$AF,3,FALSE)</f>
        <v>REST</v>
      </c>
      <c r="L1143" s="9" t="str">
        <f>VLOOKUP($A1143,'dump '!$A:$AF,31,FALSE)</f>
        <v>3-haak</v>
      </c>
      <c r="M1143" s="9" t="str">
        <f>VLOOKUP($A1143,'containers '!$A:$AA,12,FALSE)</f>
        <v>OGDUO</v>
      </c>
      <c r="N1143" s="9">
        <f>VLOOKUP($A1143,'containers '!$A:$AA,14,FALSE)</f>
        <v>60</v>
      </c>
      <c r="O1143" s="9">
        <f>VLOOKUP($A1143,'containers '!$A:$AA,15,FALSE)</f>
        <v>100</v>
      </c>
      <c r="P1143" s="9" t="str">
        <f>VLOOKUP($A1143,'containers '!$A:$AA,16,FALSE)</f>
        <v>HMIDUO2019</v>
      </c>
    </row>
    <row r="1144" spans="1:16" x14ac:dyDescent="0.25">
      <c r="A1144" s="9" t="s">
        <v>302</v>
      </c>
      <c r="B1144" s="9" t="str">
        <f>VLOOKUP(A1144,'dump '!A:C,1,FALSE)</f>
        <v>RO720</v>
      </c>
      <c r="C1144" s="9" t="str">
        <f>VLOOKUP(A1144,'dump '!A:AF,2,FALSE)</f>
        <v>1273HA2501</v>
      </c>
      <c r="D1144" s="9">
        <f>VLOOKUP($A1144,'dump '!$A:$AF,17,FALSE)</f>
        <v>52.2966117858887</v>
      </c>
      <c r="E1144" s="9">
        <f>VLOOKUP($A1144,'dump '!$A:$AF,18,FALSE)</f>
        <v>5.2593002319335902</v>
      </c>
      <c r="F1144" s="9" t="str">
        <f>VLOOKUP(A1144,'dump '!$A:$AF,11,FALSE)</f>
        <v>Bever</v>
      </c>
      <c r="G1144" s="9" t="str">
        <f>VLOOKUP($A1144,'dump '!$A:$AF,12,FALSE)</f>
        <v>25</v>
      </c>
      <c r="H1144" s="9" t="str">
        <f>VLOOKUP($A1144,'dump '!$A:$AF,13,FALSE)</f>
        <v>1273HA</v>
      </c>
      <c r="I1144" s="11" t="str">
        <f>VLOOKUP($A1144,'dump '!$A:$AF,14,FALSE)</f>
        <v>Huizen</v>
      </c>
      <c r="J1144" s="9">
        <f>VLOOKUP($A1144,'dump '!$A:$AF,15,FALSE)</f>
        <v>6</v>
      </c>
      <c r="K1144" s="9" t="str">
        <f>VLOOKUP($A1144,'dump '!$A:$AF,3,FALSE)</f>
        <v>REST</v>
      </c>
      <c r="L1144" s="9" t="str">
        <f>VLOOKUP($A1144,'dump '!$A:$AF,31,FALSE)</f>
        <v>3-haak</v>
      </c>
      <c r="M1144" s="9" t="str">
        <f>VLOOKUP($A1144,'containers '!$A:$AA,12,FALSE)</f>
        <v>OGDUO</v>
      </c>
      <c r="N1144" s="9">
        <f>VLOOKUP($A1144,'containers '!$A:$AA,14,FALSE)</f>
        <v>60</v>
      </c>
      <c r="O1144" s="9">
        <f>VLOOKUP($A1144,'containers '!$A:$AA,15,FALSE)</f>
        <v>100</v>
      </c>
      <c r="P1144" s="9" t="str">
        <f>VLOOKUP($A1144,'containers '!$A:$AA,16,FALSE)</f>
        <v>HMIDUO2019</v>
      </c>
    </row>
    <row r="1145" spans="1:16" x14ac:dyDescent="0.25">
      <c r="A1145" s="9" t="s">
        <v>811</v>
      </c>
      <c r="B1145" s="9" t="str">
        <f>VLOOKUP(A1145,'dump '!A:C,1,FALSE)</f>
        <v>RO721</v>
      </c>
      <c r="C1145" s="9" t="str">
        <f>VLOOKUP(A1145,'dump '!A:AF,2,FALSE)</f>
        <v>1273HX2801</v>
      </c>
      <c r="D1145" s="9">
        <f>VLOOKUP($A1145,'dump '!$A:$AF,17,FALSE)</f>
        <v>52.296962738037102</v>
      </c>
      <c r="E1145" s="9">
        <f>VLOOKUP($A1145,'dump '!$A:$AF,18,FALSE)</f>
        <v>5.2607836723327601</v>
      </c>
      <c r="F1145" s="9" t="str">
        <f>VLOOKUP(A1145,'dump '!$A:$AF,11,FALSE)</f>
        <v>Gems</v>
      </c>
      <c r="G1145" s="9" t="str">
        <f>VLOOKUP($A1145,'dump '!$A:$AF,12,FALSE)</f>
        <v>28</v>
      </c>
      <c r="H1145" s="9" t="str">
        <f>VLOOKUP($A1145,'dump '!$A:$AF,13,FALSE)</f>
        <v>1273HX</v>
      </c>
      <c r="I1145" s="11" t="str">
        <f>VLOOKUP($A1145,'dump '!$A:$AF,14,FALSE)</f>
        <v>Huizen</v>
      </c>
      <c r="J1145" s="9">
        <f>VLOOKUP($A1145,'dump '!$A:$AF,15,FALSE)</f>
        <v>6</v>
      </c>
      <c r="K1145" s="9" t="str">
        <f>VLOOKUP($A1145,'dump '!$A:$AF,3,FALSE)</f>
        <v>REST</v>
      </c>
      <c r="L1145" s="9" t="str">
        <f>VLOOKUP($A1145,'dump '!$A:$AF,31,FALSE)</f>
        <v>3-haak</v>
      </c>
      <c r="M1145" s="9" t="str">
        <f>VLOOKUP($A1145,'containers '!$A:$AA,12,FALSE)</f>
        <v>OGDUO</v>
      </c>
      <c r="N1145" s="9">
        <f>VLOOKUP($A1145,'containers '!$A:$AA,14,FALSE)</f>
        <v>60</v>
      </c>
      <c r="O1145" s="9">
        <f>VLOOKUP($A1145,'containers '!$A:$AA,15,FALSE)</f>
        <v>100</v>
      </c>
      <c r="P1145" s="9" t="str">
        <f>VLOOKUP($A1145,'containers '!$A:$AA,16,FALSE)</f>
        <v>HMIDUO2019</v>
      </c>
    </row>
    <row r="1146" spans="1:16" x14ac:dyDescent="0.25">
      <c r="A1146" s="9" t="s">
        <v>834</v>
      </c>
      <c r="B1146" s="9" t="str">
        <f>VLOOKUP(A1146,'dump '!A:C,1,FALSE)</f>
        <v>RO722</v>
      </c>
      <c r="C1146" s="9" t="str">
        <f>VLOOKUP(A1146,'dump '!A:AF,2,FALSE)</f>
        <v>1273NJ201</v>
      </c>
      <c r="D1146" s="9">
        <f>VLOOKUP($A1146,'dump '!$A:$AF,17,FALSE)</f>
        <v>52.2956535</v>
      </c>
      <c r="E1146" s="9">
        <f>VLOOKUP($A1146,'dump '!$A:$AF,18,FALSE)</f>
        <v>5.2609180000000002</v>
      </c>
      <c r="F1146" s="9" t="str">
        <f>VLOOKUP(A1146,'dump '!$A:$AF,11,FALSE)</f>
        <v>Naardingerland</v>
      </c>
      <c r="G1146" s="9" t="str">
        <f>VLOOKUP($A1146,'dump '!$A:$AF,12,FALSE)</f>
        <v>2</v>
      </c>
      <c r="H1146" s="9" t="str">
        <f>VLOOKUP($A1146,'dump '!$A:$AF,13,FALSE)</f>
        <v>1273NJ</v>
      </c>
      <c r="I1146" s="11" t="str">
        <f>VLOOKUP($A1146,'dump '!$A:$AF,14,FALSE)</f>
        <v>Huizen</v>
      </c>
      <c r="J1146" s="9">
        <f>VLOOKUP($A1146,'dump '!$A:$AF,15,FALSE)</f>
        <v>6</v>
      </c>
      <c r="K1146" s="9" t="str">
        <f>VLOOKUP($A1146,'dump '!$A:$AF,3,FALSE)</f>
        <v>REST</v>
      </c>
      <c r="L1146" s="9" t="str">
        <f>VLOOKUP($A1146,'dump '!$A:$AF,31,FALSE)</f>
        <v>3-haak</v>
      </c>
      <c r="M1146" s="9" t="str">
        <f>VLOOKUP($A1146,'containers '!$A:$AA,12,FALSE)</f>
        <v>OGDUO</v>
      </c>
      <c r="N1146" s="9">
        <f>VLOOKUP($A1146,'containers '!$A:$AA,14,FALSE)</f>
        <v>60</v>
      </c>
      <c r="O1146" s="9">
        <f>VLOOKUP($A1146,'containers '!$A:$AA,15,FALSE)</f>
        <v>100</v>
      </c>
      <c r="P1146" s="9" t="str">
        <f>VLOOKUP($A1146,'containers '!$A:$AA,16,FALSE)</f>
        <v>HMIDUO2019</v>
      </c>
    </row>
    <row r="1147" spans="1:16" x14ac:dyDescent="0.25">
      <c r="A1147" s="9" t="s">
        <v>781</v>
      </c>
      <c r="B1147" s="9" t="str">
        <f>VLOOKUP(A1147,'dump '!A:C,1,FALSE)</f>
        <v>RO723</v>
      </c>
      <c r="C1147" s="9" t="str">
        <f>VLOOKUP(A1147,'dump '!A:AF,2,FALSE)</f>
        <v>1273NA701</v>
      </c>
      <c r="D1147" s="9">
        <f>VLOOKUP($A1147,'dump '!$A:$AF,17,FALSE)</f>
        <v>52.297558000000002</v>
      </c>
      <c r="E1147" s="9">
        <f>VLOOKUP($A1147,'dump '!$A:$AF,18,FALSE)</f>
        <v>5.2510209999999997</v>
      </c>
      <c r="F1147" s="9" t="str">
        <f>VLOOKUP(A1147,'dump '!$A:$AF,11,FALSE)</f>
        <v>Huizermaatweg</v>
      </c>
      <c r="G1147" s="9" t="str">
        <f>VLOOKUP($A1147,'dump '!$A:$AF,12,FALSE)</f>
        <v>7</v>
      </c>
      <c r="H1147" s="9" t="str">
        <f>VLOOKUP($A1147,'dump '!$A:$AF,13,FALSE)</f>
        <v>1273NA</v>
      </c>
      <c r="I1147" s="11" t="str">
        <f>VLOOKUP($A1147,'dump '!$A:$AF,14,FALSE)</f>
        <v>Huizen</v>
      </c>
      <c r="J1147" s="9">
        <f>VLOOKUP($A1147,'dump '!$A:$AF,15,FALSE)</f>
        <v>6</v>
      </c>
      <c r="K1147" s="9" t="str">
        <f>VLOOKUP($A1147,'dump '!$A:$AF,3,FALSE)</f>
        <v>REST</v>
      </c>
      <c r="L1147" s="9" t="str">
        <f>VLOOKUP($A1147,'dump '!$A:$AF,31,FALSE)</f>
        <v>3-haak</v>
      </c>
      <c r="M1147" s="9" t="str">
        <f>VLOOKUP($A1147,'containers '!$A:$AA,12,FALSE)</f>
        <v>Ondergronds</v>
      </c>
      <c r="N1147" s="9">
        <f>VLOOKUP($A1147,'containers '!$A:$AA,14,FALSE)</f>
        <v>80</v>
      </c>
      <c r="O1147" s="9">
        <f>VLOOKUP($A1147,'containers '!$A:$AA,15,FALSE)</f>
        <v>100</v>
      </c>
      <c r="P1147" s="9" t="str">
        <f>VLOOKUP($A1147,'containers '!$A:$AA,16,FALSE)</f>
        <v>HMISOL2018</v>
      </c>
    </row>
    <row r="1148" spans="1:16" x14ac:dyDescent="0.25">
      <c r="A1148" s="9" t="s">
        <v>801</v>
      </c>
      <c r="B1148" s="9" t="str">
        <f>VLOOKUP(A1148,'dump '!A:C,1,FALSE)</f>
        <v>RO724</v>
      </c>
      <c r="C1148" s="9" t="str">
        <f>VLOOKUP(A1148,'dump '!A:AF,2,FALSE)</f>
        <v>1273PB1801</v>
      </c>
      <c r="D1148" s="9">
        <f>VLOOKUP($A1148,'dump '!$A:$AF,17,FALSE)</f>
        <v>52.303810119628899</v>
      </c>
      <c r="E1148" s="9">
        <f>VLOOKUP($A1148,'dump '!$A:$AF,18,FALSE)</f>
        <v>5.26006984710693</v>
      </c>
      <c r="F1148" s="9" t="str">
        <f>VLOOKUP(A1148,'dump '!$A:$AF,11,FALSE)</f>
        <v>Mark</v>
      </c>
      <c r="G1148" s="9" t="str">
        <f>VLOOKUP($A1148,'dump '!$A:$AF,12,FALSE)</f>
        <v>18</v>
      </c>
      <c r="H1148" s="9" t="str">
        <f>VLOOKUP($A1148,'dump '!$A:$AF,13,FALSE)</f>
        <v>1273PB</v>
      </c>
      <c r="I1148" s="11" t="str">
        <f>VLOOKUP($A1148,'dump '!$A:$AF,14,FALSE)</f>
        <v>Huizen</v>
      </c>
      <c r="J1148" s="9">
        <f>VLOOKUP($A1148,'dump '!$A:$AF,15,FALSE)</f>
        <v>6</v>
      </c>
      <c r="K1148" s="9" t="str">
        <f>VLOOKUP($A1148,'dump '!$A:$AF,3,FALSE)</f>
        <v>REST</v>
      </c>
      <c r="L1148" s="9" t="str">
        <f>VLOOKUP($A1148,'dump '!$A:$AF,31,FALSE)</f>
        <v>3-haak</v>
      </c>
      <c r="M1148" s="9" t="str">
        <f>VLOOKUP($A1148,'containers '!$A:$AA,12,FALSE)</f>
        <v>OGDUO</v>
      </c>
      <c r="N1148" s="9">
        <f>VLOOKUP($A1148,'containers '!$A:$AA,14,FALSE)</f>
        <v>60</v>
      </c>
      <c r="O1148" s="9">
        <f>VLOOKUP($A1148,'containers '!$A:$AA,15,FALSE)</f>
        <v>100</v>
      </c>
      <c r="P1148" s="9" t="str">
        <f>VLOOKUP($A1148,'containers '!$A:$AA,16,FALSE)</f>
        <v>HMIDUO2019</v>
      </c>
    </row>
    <row r="1149" spans="1:16" x14ac:dyDescent="0.25">
      <c r="A1149" s="9" t="s">
        <v>791</v>
      </c>
      <c r="B1149" s="9" t="str">
        <f>VLOOKUP(A1149,'dump '!A:C,1,FALSE)</f>
        <v>RO725</v>
      </c>
      <c r="C1149" s="9" t="str">
        <f>VLOOKUP(A1149,'dump '!A:AF,2,FALSE)</f>
        <v>1273PE8501</v>
      </c>
      <c r="D1149" s="9">
        <f>VLOOKUP($A1149,'dump '!$A:$AF,17,FALSE)</f>
        <v>52.305339813232401</v>
      </c>
      <c r="E1149" s="9">
        <f>VLOOKUP($A1149,'dump '!$A:$AF,18,FALSE)</f>
        <v>5.2621517181396502</v>
      </c>
      <c r="F1149" s="9" t="str">
        <f>VLOOKUP(A1149,'dump '!$A:$AF,11,FALSE)</f>
        <v>Eem</v>
      </c>
      <c r="G1149" s="9" t="str">
        <f>VLOOKUP($A1149,'dump '!$A:$AF,12,FALSE)</f>
        <v>85</v>
      </c>
      <c r="H1149" s="9" t="str">
        <f>VLOOKUP($A1149,'dump '!$A:$AF,13,FALSE)</f>
        <v>1273PE</v>
      </c>
      <c r="I1149" s="11" t="str">
        <f>VLOOKUP($A1149,'dump '!$A:$AF,14,FALSE)</f>
        <v>Huizen</v>
      </c>
      <c r="J1149" s="9">
        <f>VLOOKUP($A1149,'dump '!$A:$AF,15,FALSE)</f>
        <v>6</v>
      </c>
      <c r="K1149" s="9" t="str">
        <f>VLOOKUP($A1149,'dump '!$A:$AF,3,FALSE)</f>
        <v>REST</v>
      </c>
      <c r="L1149" s="9" t="str">
        <f>VLOOKUP($A1149,'dump '!$A:$AF,31,FALSE)</f>
        <v>3-haak</v>
      </c>
      <c r="M1149" s="9" t="str">
        <f>VLOOKUP($A1149,'containers '!$A:$AA,12,FALSE)</f>
        <v>OGDUO</v>
      </c>
      <c r="N1149" s="9">
        <f>VLOOKUP($A1149,'containers '!$A:$AA,14,FALSE)</f>
        <v>60</v>
      </c>
      <c r="O1149" s="9">
        <f>VLOOKUP($A1149,'containers '!$A:$AA,15,FALSE)</f>
        <v>100</v>
      </c>
      <c r="P1149" s="9" t="str">
        <f>VLOOKUP($A1149,'containers '!$A:$AA,16,FALSE)</f>
        <v>HMIDUO2019</v>
      </c>
    </row>
    <row r="1150" spans="1:16" x14ac:dyDescent="0.25">
      <c r="A1150" s="9" t="s">
        <v>1161</v>
      </c>
      <c r="B1150" s="9" t="str">
        <f>VLOOKUP(A1150,'dump '!A:C,1,FALSE)</f>
        <v>RO726</v>
      </c>
      <c r="C1150" s="9" t="str">
        <f>VLOOKUP(A1150,'dump '!A:AF,2,FALSE)</f>
        <v>1274RJ28701</v>
      </c>
      <c r="D1150" s="9">
        <f>VLOOKUP($A1150,'dump '!$A:$AF,17,FALSE)</f>
        <v>52.299526214599602</v>
      </c>
      <c r="E1150" s="9">
        <f>VLOOKUP($A1150,'dump '!$A:$AF,18,FALSE)</f>
        <v>5.2703270912170401</v>
      </c>
      <c r="F1150" s="9" t="str">
        <f>VLOOKUP(A1150,'dump '!$A:$AF,11,FALSE)</f>
        <v>Bovenmaatweg</v>
      </c>
      <c r="G1150" s="9" t="str">
        <f>VLOOKUP($A1150,'dump '!$A:$AF,12,FALSE)</f>
        <v>287</v>
      </c>
      <c r="H1150" s="9" t="str">
        <f>VLOOKUP($A1150,'dump '!$A:$AF,13,FALSE)</f>
        <v>1274RJ</v>
      </c>
      <c r="I1150" s="11" t="str">
        <f>VLOOKUP($A1150,'dump '!$A:$AF,14,FALSE)</f>
        <v>Huizen</v>
      </c>
      <c r="J1150" s="9">
        <f>VLOOKUP($A1150,'dump '!$A:$AF,15,FALSE)</f>
        <v>6</v>
      </c>
      <c r="K1150" s="9" t="str">
        <f>VLOOKUP($A1150,'dump '!$A:$AF,3,FALSE)</f>
        <v>REST</v>
      </c>
      <c r="L1150" s="9" t="str">
        <f>VLOOKUP($A1150,'dump '!$A:$AF,31,FALSE)</f>
        <v>3-haak</v>
      </c>
      <c r="M1150" s="9" t="str">
        <f>VLOOKUP($A1150,'containers '!$A:$AA,12,FALSE)</f>
        <v>OGDUO</v>
      </c>
      <c r="N1150" s="9">
        <f>VLOOKUP($A1150,'containers '!$A:$AA,14,FALSE)</f>
        <v>60</v>
      </c>
      <c r="O1150" s="9">
        <f>VLOOKUP($A1150,'containers '!$A:$AA,15,FALSE)</f>
        <v>100</v>
      </c>
      <c r="P1150" s="9" t="str">
        <f>VLOOKUP($A1150,'containers '!$A:$AA,16,FALSE)</f>
        <v>HMIDUO2019</v>
      </c>
    </row>
    <row r="1151" spans="1:16" x14ac:dyDescent="0.25">
      <c r="A1151" s="9" t="s">
        <v>1166</v>
      </c>
      <c r="B1151" s="9" t="str">
        <f>VLOOKUP(A1151,'dump '!A:C,1,FALSE)</f>
        <v>RO727</v>
      </c>
      <c r="C1151" s="9" t="str">
        <f>VLOOKUP(A1151,'dump '!A:AF,2,FALSE)</f>
        <v>1273RK29101</v>
      </c>
      <c r="D1151" s="9">
        <f>VLOOKUP($A1151,'dump '!$A:$AF,17,FALSE)</f>
        <v>52.301963806152301</v>
      </c>
      <c r="E1151" s="9">
        <f>VLOOKUP($A1151,'dump '!$A:$AF,18,FALSE)</f>
        <v>5.2633285522460902</v>
      </c>
      <c r="F1151" s="9" t="str">
        <f>VLOOKUP(A1151,'dump '!$A:$AF,11,FALSE)</f>
        <v>Westkade</v>
      </c>
      <c r="G1151" s="9" t="str">
        <f>VLOOKUP($A1151,'dump '!$A:$AF,12,FALSE)</f>
        <v>291</v>
      </c>
      <c r="H1151" s="9" t="str">
        <f>VLOOKUP($A1151,'dump '!$A:$AF,13,FALSE)</f>
        <v>1273RK</v>
      </c>
      <c r="I1151" s="11" t="str">
        <f>VLOOKUP($A1151,'dump '!$A:$AF,14,FALSE)</f>
        <v>Huizen</v>
      </c>
      <c r="J1151" s="9">
        <f>VLOOKUP($A1151,'dump '!$A:$AF,15,FALSE)</f>
        <v>6</v>
      </c>
      <c r="K1151" s="9" t="str">
        <f>VLOOKUP($A1151,'dump '!$A:$AF,3,FALSE)</f>
        <v>REST</v>
      </c>
      <c r="L1151" s="9" t="str">
        <f>VLOOKUP($A1151,'dump '!$A:$AF,31,FALSE)</f>
        <v>3-haak</v>
      </c>
      <c r="M1151" s="9" t="str">
        <f>VLOOKUP($A1151,'containers '!$A:$AA,12,FALSE)</f>
        <v>OGDUO</v>
      </c>
      <c r="N1151" s="9">
        <f>VLOOKUP($A1151,'containers '!$A:$AA,14,FALSE)</f>
        <v>60</v>
      </c>
      <c r="O1151" s="9">
        <f>VLOOKUP($A1151,'containers '!$A:$AA,15,FALSE)</f>
        <v>100</v>
      </c>
      <c r="P1151" s="9" t="str">
        <f>VLOOKUP($A1151,'containers '!$A:$AA,16,FALSE)</f>
        <v>HMIDUO2019</v>
      </c>
    </row>
    <row r="1152" spans="1:16" x14ac:dyDescent="0.25">
      <c r="A1152" s="9" t="s">
        <v>1171</v>
      </c>
      <c r="B1152" s="9" t="str">
        <f>VLOOKUP(A1152,'dump '!A:C,1,FALSE)</f>
        <v>RO728</v>
      </c>
      <c r="C1152" s="9" t="str">
        <f>VLOOKUP(A1152,'dump '!A:AF,2,FALSE)</f>
        <v>1274BH15501</v>
      </c>
      <c r="D1152" s="9">
        <f>VLOOKUP($A1152,'dump '!$A:$AF,17,FALSE)</f>
        <v>52.303642272949197</v>
      </c>
      <c r="E1152" s="9">
        <f>VLOOKUP($A1152,'dump '!$A:$AF,18,FALSE)</f>
        <v>5.26922559738159</v>
      </c>
      <c r="F1152" s="9" t="str">
        <f>VLOOKUP(A1152,'dump '!$A:$AF,11,FALSE)</f>
        <v>Middelgronden</v>
      </c>
      <c r="G1152" s="9" t="str">
        <f>VLOOKUP($A1152,'dump '!$A:$AF,12,FALSE)</f>
        <v>155</v>
      </c>
      <c r="H1152" s="9" t="str">
        <f>VLOOKUP($A1152,'dump '!$A:$AF,13,FALSE)</f>
        <v>1274BH</v>
      </c>
      <c r="I1152" s="11" t="str">
        <f>VLOOKUP($A1152,'dump '!$A:$AF,14,FALSE)</f>
        <v>Huizen</v>
      </c>
      <c r="J1152" s="9">
        <f>VLOOKUP($A1152,'dump '!$A:$AF,15,FALSE)</f>
        <v>6</v>
      </c>
      <c r="K1152" s="9" t="str">
        <f>VLOOKUP($A1152,'dump '!$A:$AF,3,FALSE)</f>
        <v>REST</v>
      </c>
      <c r="L1152" s="9" t="str">
        <f>VLOOKUP($A1152,'dump '!$A:$AF,31,FALSE)</f>
        <v>3-haak</v>
      </c>
      <c r="M1152" s="9" t="str">
        <f>VLOOKUP($A1152,'containers '!$A:$AA,12,FALSE)</f>
        <v>Ondergronds</v>
      </c>
      <c r="N1152" s="9">
        <f>VLOOKUP($A1152,'containers '!$A:$AA,14,FALSE)</f>
        <v>80</v>
      </c>
      <c r="O1152" s="9">
        <f>VLOOKUP($A1152,'containers '!$A:$AA,15,FALSE)</f>
        <v>100</v>
      </c>
      <c r="P1152" s="9" t="str">
        <f>VLOOKUP($A1152,'containers '!$A:$AA,16,FALSE)</f>
        <v>HMISOL2018</v>
      </c>
    </row>
    <row r="1153" spans="1:16" x14ac:dyDescent="0.25">
      <c r="A1153" s="9" t="s">
        <v>1715</v>
      </c>
      <c r="B1153" s="9" t="str">
        <f>VLOOKUP(A1153,'dump '!A:C,1,FALSE)</f>
        <v>RO729</v>
      </c>
      <c r="C1153" s="9" t="str">
        <f>VLOOKUP(A1153,'dump '!A:AF,2,FALSE)</f>
        <v>1274RG15501</v>
      </c>
      <c r="D1153" s="9">
        <f>VLOOKUP($A1153,'dump '!$A:$AF,17,FALSE)</f>
        <v>52.297660827636697</v>
      </c>
      <c r="E1153" s="9">
        <f>VLOOKUP($A1153,'dump '!$A:$AF,18,FALSE)</f>
        <v>5.2710080146789604</v>
      </c>
      <c r="F1153" s="9" t="str">
        <f>VLOOKUP(A1153,'dump '!$A:$AF,11,FALSE)</f>
        <v>Bovenmaatweg</v>
      </c>
      <c r="G1153" s="9" t="str">
        <f>VLOOKUP($A1153,'dump '!$A:$AF,12,FALSE)</f>
        <v>155</v>
      </c>
      <c r="H1153" s="9" t="str">
        <f>VLOOKUP($A1153,'dump '!$A:$AF,13,FALSE)</f>
        <v>1274RG</v>
      </c>
      <c r="I1153" s="11" t="str">
        <f>VLOOKUP($A1153,'dump '!$A:$AF,14,FALSE)</f>
        <v>Huizen</v>
      </c>
      <c r="J1153" s="9">
        <f>VLOOKUP($A1153,'dump '!$A:$AF,15,FALSE)</f>
        <v>6</v>
      </c>
      <c r="K1153" s="9" t="str">
        <f>VLOOKUP($A1153,'dump '!$A:$AF,3,FALSE)</f>
        <v>REST</v>
      </c>
      <c r="L1153" s="9" t="str">
        <f>VLOOKUP($A1153,'dump '!$A:$AF,31,FALSE)</f>
        <v>3-haak</v>
      </c>
      <c r="M1153" s="9" t="str">
        <f>VLOOKUP($A1153,'containers '!$A:$AA,12,FALSE)</f>
        <v>OGDUO</v>
      </c>
      <c r="N1153" s="9">
        <f>VLOOKUP($A1153,'containers '!$A:$AA,14,FALSE)</f>
        <v>60</v>
      </c>
      <c r="O1153" s="9">
        <f>VLOOKUP($A1153,'containers '!$A:$AA,15,FALSE)</f>
        <v>100</v>
      </c>
      <c r="P1153" s="9" t="str">
        <f>VLOOKUP($A1153,'containers '!$A:$AA,16,FALSE)</f>
        <v>HMIDUO2019</v>
      </c>
    </row>
    <row r="1154" spans="1:16" x14ac:dyDescent="0.25">
      <c r="A1154" s="9" t="s">
        <v>847</v>
      </c>
      <c r="B1154" s="9" t="str">
        <f>VLOOKUP(A1154,'dump '!A:C,1,FALSE)</f>
        <v>RO730</v>
      </c>
      <c r="C1154" s="9" t="str">
        <f>VLOOKUP(A1154,'dump '!A:AF,2,FALSE)</f>
        <v>1275AB9501</v>
      </c>
      <c r="D1154" s="9">
        <f>VLOOKUP($A1154,'dump '!$A:$AF,17,FALSE)</f>
        <v>52.292015999999997</v>
      </c>
      <c r="E1154" s="9">
        <f>VLOOKUP($A1154,'dump '!$A:$AF,18,FALSE)</f>
        <v>5.2647940000000002</v>
      </c>
      <c r="F1154" s="9" t="str">
        <f>VLOOKUP(A1154,'dump '!$A:$AF,11,FALSE)</f>
        <v>Hoofdweg</v>
      </c>
      <c r="G1154" s="9" t="str">
        <f>VLOOKUP($A1154,'dump '!$A:$AF,12,FALSE)</f>
        <v>95</v>
      </c>
      <c r="H1154" s="9" t="str">
        <f>VLOOKUP($A1154,'dump '!$A:$AF,13,FALSE)</f>
        <v>1275AB</v>
      </c>
      <c r="I1154" s="11" t="str">
        <f>VLOOKUP($A1154,'dump '!$A:$AF,14,FALSE)</f>
        <v>Huizen</v>
      </c>
      <c r="J1154" s="9">
        <f>VLOOKUP($A1154,'dump '!$A:$AF,15,FALSE)</f>
        <v>6</v>
      </c>
      <c r="K1154" s="9" t="str">
        <f>VLOOKUP($A1154,'dump '!$A:$AF,3,FALSE)</f>
        <v>REST</v>
      </c>
      <c r="L1154" s="9" t="str">
        <f>VLOOKUP($A1154,'dump '!$A:$AF,31,FALSE)</f>
        <v>3-haak</v>
      </c>
      <c r="M1154" s="9" t="str">
        <f>VLOOKUP($A1154,'containers '!$A:$AA,12,FALSE)</f>
        <v>OGDUO</v>
      </c>
      <c r="N1154" s="9">
        <f>VLOOKUP($A1154,'containers '!$A:$AA,14,FALSE)</f>
        <v>60</v>
      </c>
      <c r="O1154" s="9">
        <f>VLOOKUP($A1154,'containers '!$A:$AA,15,FALSE)</f>
        <v>100</v>
      </c>
      <c r="P1154" s="9" t="str">
        <f>VLOOKUP($A1154,'containers '!$A:$AA,16,FALSE)</f>
        <v>HMIDUO2019</v>
      </c>
    </row>
    <row r="1155" spans="1:16" x14ac:dyDescent="0.25">
      <c r="A1155" s="9" t="s">
        <v>1317</v>
      </c>
      <c r="B1155" s="9" t="str">
        <f>VLOOKUP(A1155,'dump '!A:C,1,FALSE)</f>
        <v>RO731</v>
      </c>
      <c r="C1155" s="9" t="str">
        <f>VLOOKUP(A1155,'dump '!A:AF,2,FALSE)</f>
        <v>1274GW4401</v>
      </c>
      <c r="D1155" s="9">
        <f>VLOOKUP($A1155,'dump '!$A:$AF,17,FALSE)</f>
        <v>52.301157000000003</v>
      </c>
      <c r="E1155" s="9">
        <f>VLOOKUP($A1155,'dump '!$A:$AF,18,FALSE)</f>
        <v>5.2668799999999996</v>
      </c>
      <c r="F1155" s="9" t="str">
        <f>VLOOKUP(A1155,'dump '!$A:$AF,11,FALSE)</f>
        <v>Zuidwal</v>
      </c>
      <c r="G1155" s="9" t="str">
        <f>VLOOKUP($A1155,'dump '!$A:$AF,12,FALSE)</f>
        <v>44</v>
      </c>
      <c r="H1155" s="9" t="str">
        <f>VLOOKUP($A1155,'dump '!$A:$AF,13,FALSE)</f>
        <v>1274GW</v>
      </c>
      <c r="I1155" s="11" t="str">
        <f>VLOOKUP($A1155,'dump '!$A:$AF,14,FALSE)</f>
        <v>Huizen</v>
      </c>
      <c r="J1155" s="9">
        <f>VLOOKUP($A1155,'dump '!$A:$AF,15,FALSE)</f>
        <v>6</v>
      </c>
      <c r="K1155" s="9" t="str">
        <f>VLOOKUP($A1155,'dump '!$A:$AF,3,FALSE)</f>
        <v>REST</v>
      </c>
      <c r="L1155" s="9" t="str">
        <f>VLOOKUP($A1155,'dump '!$A:$AF,31,FALSE)</f>
        <v>3-haak</v>
      </c>
      <c r="M1155" s="9" t="str">
        <f>VLOOKUP($A1155,'containers '!$A:$AA,12,FALSE)</f>
        <v>Ondergronds</v>
      </c>
      <c r="N1155" s="9">
        <f>VLOOKUP($A1155,'containers '!$A:$AA,14,FALSE)</f>
        <v>80</v>
      </c>
      <c r="O1155" s="9">
        <f>VLOOKUP($A1155,'containers '!$A:$AA,15,FALSE)</f>
        <v>100</v>
      </c>
      <c r="P1155" s="9" t="str">
        <f>VLOOKUP($A1155,'containers '!$A:$AA,16,FALSE)</f>
        <v>HMISOL2018</v>
      </c>
    </row>
    <row r="1156" spans="1:16" x14ac:dyDescent="0.25">
      <c r="A1156" s="9" t="s">
        <v>1177</v>
      </c>
      <c r="B1156" s="9" t="str">
        <f>VLOOKUP(A1156,'dump '!A:C,1,FALSE)</f>
        <v>RO732</v>
      </c>
      <c r="C1156" s="9" t="str">
        <f>VLOOKUP(A1156,'dump '!A:AF,2,FALSE)</f>
        <v>1274NV1701</v>
      </c>
      <c r="D1156" s="9">
        <f>VLOOKUP($A1156,'dump '!$A:$AF,17,FALSE)</f>
        <v>52.295707702636697</v>
      </c>
      <c r="E1156" s="9">
        <f>VLOOKUP($A1156,'dump '!$A:$AF,18,FALSE)</f>
        <v>5.2667422294616699</v>
      </c>
      <c r="F1156" s="9" t="str">
        <f>VLOOKUP(A1156,'dump '!$A:$AF,11,FALSE)</f>
        <v>Loswal</v>
      </c>
      <c r="G1156" s="9" t="str">
        <f>VLOOKUP($A1156,'dump '!$A:$AF,12,FALSE)</f>
        <v>17</v>
      </c>
      <c r="H1156" s="9" t="str">
        <f>VLOOKUP($A1156,'dump '!$A:$AF,13,FALSE)</f>
        <v>1274NV</v>
      </c>
      <c r="I1156" s="11" t="str">
        <f>VLOOKUP($A1156,'dump '!$A:$AF,14,FALSE)</f>
        <v>Huizen</v>
      </c>
      <c r="J1156" s="9">
        <f>VLOOKUP($A1156,'dump '!$A:$AF,15,FALSE)</f>
        <v>6</v>
      </c>
      <c r="K1156" s="9" t="str">
        <f>VLOOKUP($A1156,'dump '!$A:$AF,3,FALSE)</f>
        <v>REST</v>
      </c>
      <c r="L1156" s="9" t="str">
        <f>VLOOKUP($A1156,'dump '!$A:$AF,31,FALSE)</f>
        <v>3-haak</v>
      </c>
      <c r="M1156" s="9" t="str">
        <f>VLOOKUP($A1156,'containers '!$A:$AA,12,FALSE)</f>
        <v>OGDUO</v>
      </c>
      <c r="N1156" s="9">
        <f>VLOOKUP($A1156,'containers '!$A:$AA,14,FALSE)</f>
        <v>60</v>
      </c>
      <c r="O1156" s="9">
        <f>VLOOKUP($A1156,'containers '!$A:$AA,15,FALSE)</f>
        <v>100</v>
      </c>
      <c r="P1156" s="9" t="str">
        <f>VLOOKUP($A1156,'containers '!$A:$AA,16,FALSE)</f>
        <v>HMIDUO2019</v>
      </c>
    </row>
    <row r="1157" spans="1:16" x14ac:dyDescent="0.25">
      <c r="A1157" s="9" t="s">
        <v>818</v>
      </c>
      <c r="B1157" s="9" t="str">
        <f>VLOOKUP(A1157,'dump '!A:C,1,FALSE)</f>
        <v>RO733</v>
      </c>
      <c r="C1157" s="9" t="str">
        <f>VLOOKUP(A1157,'dump '!A:AF,2,FALSE)</f>
        <v>1277AH6401</v>
      </c>
      <c r="D1157" s="9">
        <f>VLOOKUP($A1157,'dump '!$A:$AF,17,FALSE)</f>
        <v>52.295440673828097</v>
      </c>
      <c r="E1157" s="9">
        <f>VLOOKUP($A1157,'dump '!$A:$AF,18,FALSE)</f>
        <v>5.2747039794921902</v>
      </c>
      <c r="F1157" s="9" t="str">
        <f>VLOOKUP(A1157,'dump '!$A:$AF,11,FALSE)</f>
        <v>Goethehof</v>
      </c>
      <c r="G1157" s="9" t="str">
        <f>VLOOKUP($A1157,'dump '!$A:$AF,12,FALSE)</f>
        <v>64</v>
      </c>
      <c r="H1157" s="9" t="str">
        <f>VLOOKUP($A1157,'dump '!$A:$AF,13,FALSE)</f>
        <v>1277AH</v>
      </c>
      <c r="I1157" s="11" t="str">
        <f>VLOOKUP($A1157,'dump '!$A:$AF,14,FALSE)</f>
        <v>Huizen</v>
      </c>
      <c r="J1157" s="9">
        <f>VLOOKUP($A1157,'dump '!$A:$AF,15,FALSE)</f>
        <v>6</v>
      </c>
      <c r="K1157" s="9" t="str">
        <f>VLOOKUP($A1157,'dump '!$A:$AF,3,FALSE)</f>
        <v>REST</v>
      </c>
      <c r="L1157" s="9" t="str">
        <f>VLOOKUP($A1157,'dump '!$A:$AF,31,FALSE)</f>
        <v>3-haak</v>
      </c>
      <c r="M1157" s="9" t="str">
        <f>VLOOKUP($A1157,'containers '!$A:$AA,12,FALSE)</f>
        <v>OGDUO</v>
      </c>
      <c r="N1157" s="9">
        <f>VLOOKUP($A1157,'containers '!$A:$AA,14,FALSE)</f>
        <v>60</v>
      </c>
      <c r="O1157" s="9">
        <f>VLOOKUP($A1157,'containers '!$A:$AA,15,FALSE)</f>
        <v>100</v>
      </c>
      <c r="P1157" s="9" t="str">
        <f>VLOOKUP($A1157,'containers '!$A:$AA,16,FALSE)</f>
        <v>HMIDUO2019</v>
      </c>
    </row>
    <row r="1158" spans="1:16" x14ac:dyDescent="0.25">
      <c r="A1158" s="9" t="s">
        <v>591</v>
      </c>
      <c r="B1158" s="9" t="str">
        <f>VLOOKUP(A1158,'dump '!A:C,1,FALSE)</f>
        <v>RO734</v>
      </c>
      <c r="C1158" s="9" t="str">
        <f>VLOOKUP(A1158,'dump '!A:AF,2,FALSE)</f>
        <v>1275DM2401</v>
      </c>
      <c r="D1158" s="9">
        <f>VLOOKUP($A1158,'dump '!$A:$AF,17,FALSE)</f>
        <v>52.292141000000001</v>
      </c>
      <c r="E1158" s="9">
        <f>VLOOKUP($A1158,'dump '!$A:$AF,18,FALSE)</f>
        <v>5.2627439999999996</v>
      </c>
      <c r="F1158" s="9" t="str">
        <f>VLOOKUP(A1158,'dump '!$A:$AF,11,FALSE)</f>
        <v>Brederode</v>
      </c>
      <c r="G1158" s="9" t="str">
        <f>VLOOKUP($A1158,'dump '!$A:$AF,12,FALSE)</f>
        <v>24</v>
      </c>
      <c r="H1158" s="9" t="str">
        <f>VLOOKUP($A1158,'dump '!$A:$AF,13,FALSE)</f>
        <v>1275DM</v>
      </c>
      <c r="I1158" s="11" t="str">
        <f>VLOOKUP($A1158,'dump '!$A:$AF,14,FALSE)</f>
        <v>Huizen</v>
      </c>
      <c r="J1158" s="9">
        <f>VLOOKUP($A1158,'dump '!$A:$AF,15,FALSE)</f>
        <v>6</v>
      </c>
      <c r="K1158" s="9" t="str">
        <f>VLOOKUP($A1158,'dump '!$A:$AF,3,FALSE)</f>
        <v>REST</v>
      </c>
      <c r="L1158" s="9" t="str">
        <f>VLOOKUP($A1158,'dump '!$A:$AF,31,FALSE)</f>
        <v>3-haak</v>
      </c>
      <c r="M1158" s="9" t="str">
        <f>VLOOKUP($A1158,'containers '!$A:$AA,12,FALSE)</f>
        <v>OGDUO</v>
      </c>
      <c r="N1158" s="9">
        <f>VLOOKUP($A1158,'containers '!$A:$AA,14,FALSE)</f>
        <v>60</v>
      </c>
      <c r="O1158" s="9">
        <f>VLOOKUP($A1158,'containers '!$A:$AA,15,FALSE)</f>
        <v>100</v>
      </c>
      <c r="P1158" s="9" t="str">
        <f>VLOOKUP($A1158,'containers '!$A:$AA,16,FALSE)</f>
        <v>HMIDUO2019</v>
      </c>
    </row>
    <row r="1159" spans="1:16" x14ac:dyDescent="0.25">
      <c r="A1159" s="9" t="s">
        <v>623</v>
      </c>
      <c r="B1159" s="9" t="str">
        <f>VLOOKUP(A1159,'dump '!A:C,1,FALSE)</f>
        <v>RO735</v>
      </c>
      <c r="C1159" s="9" t="str">
        <f>VLOOKUP(A1159,'dump '!A:AF,2,FALSE)</f>
        <v>1261AH9a01</v>
      </c>
      <c r="D1159" s="9">
        <f>VLOOKUP($A1159,'dump '!$A:$AF,17,FALSE)</f>
        <v>52.269081115722699</v>
      </c>
      <c r="E1159" s="9">
        <f>VLOOKUP($A1159,'dump '!$A:$AF,18,FALSE)</f>
        <v>5.2121987342834499</v>
      </c>
      <c r="F1159" s="9" t="str">
        <f>VLOOKUP(A1159,'dump '!$A:$AF,11,FALSE)</f>
        <v>Prins Hendriklaan</v>
      </c>
      <c r="G1159" s="9" t="str">
        <f>VLOOKUP($A1159,'dump '!$A:$AF,12,FALSE)</f>
        <v>9a</v>
      </c>
      <c r="H1159" s="9" t="str">
        <f>VLOOKUP($A1159,'dump '!$A:$AF,13,FALSE)</f>
        <v>1261AH</v>
      </c>
      <c r="I1159" s="11" t="str">
        <f>VLOOKUP($A1159,'dump '!$A:$AF,14,FALSE)</f>
        <v>Blaricum</v>
      </c>
      <c r="J1159" s="9">
        <f>VLOOKUP($A1159,'dump '!$A:$AF,15,FALSE)</f>
        <v>6</v>
      </c>
      <c r="K1159" s="9" t="str">
        <f>VLOOKUP($A1159,'dump '!$A:$AF,3,FALSE)</f>
        <v>REST</v>
      </c>
      <c r="L1159" s="9" t="str">
        <f>VLOOKUP($A1159,'dump '!$A:$AF,31,FALSE)</f>
        <v>3-haak</v>
      </c>
      <c r="M1159" s="9" t="str">
        <f>VLOOKUP($A1159,'containers '!$A:$AA,12,FALSE)</f>
        <v>OGDUO</v>
      </c>
      <c r="N1159" s="9">
        <f>VLOOKUP($A1159,'containers '!$A:$AA,14,FALSE)</f>
        <v>60</v>
      </c>
      <c r="O1159" s="9">
        <f>VLOOKUP($A1159,'containers '!$A:$AA,15,FALSE)</f>
        <v>100</v>
      </c>
      <c r="P1159" s="9" t="str">
        <f>VLOOKUP($A1159,'containers '!$A:$AA,16,FALSE)</f>
        <v>HMIDUO2019</v>
      </c>
    </row>
    <row r="1160" spans="1:16" x14ac:dyDescent="0.25">
      <c r="A1160" s="9" t="s">
        <v>634</v>
      </c>
      <c r="B1160" s="9" t="str">
        <f>VLOOKUP(A1160,'dump '!A:C,1,FALSE)</f>
        <v>RO736</v>
      </c>
      <c r="C1160" s="9" t="str">
        <f>VLOOKUP(A1160,'dump '!A:AF,2,FALSE)</f>
        <v>1398DG2601</v>
      </c>
      <c r="D1160" s="9">
        <f>VLOOKUP($A1160,'dump '!$A:$AF,17,FALSE)</f>
        <v>52.334442138671903</v>
      </c>
      <c r="E1160" s="9">
        <f>VLOOKUP($A1160,'dump '!$A:$AF,18,FALSE)</f>
        <v>5.0619077682495099</v>
      </c>
      <c r="F1160" s="9" t="str">
        <f>VLOOKUP(A1160,'dump '!$A:$AF,11,FALSE)</f>
        <v>Muyderban</v>
      </c>
      <c r="G1160" s="9" t="str">
        <f>VLOOKUP($A1160,'dump '!$A:$AF,12,FALSE)</f>
        <v>26</v>
      </c>
      <c r="H1160" s="9" t="str">
        <f>VLOOKUP($A1160,'dump '!$A:$AF,13,FALSE)</f>
        <v>1398DG</v>
      </c>
      <c r="I1160" s="11" t="str">
        <f>VLOOKUP($A1160,'dump '!$A:$AF,14,FALSE)</f>
        <v>Muiden</v>
      </c>
      <c r="J1160" s="9">
        <f>VLOOKUP($A1160,'dump '!$A:$AF,15,FALSE)</f>
        <v>6</v>
      </c>
      <c r="K1160" s="9" t="str">
        <f>VLOOKUP($A1160,'dump '!$A:$AF,3,FALSE)</f>
        <v>REST</v>
      </c>
      <c r="L1160" s="9" t="str">
        <f>VLOOKUP($A1160,'dump '!$A:$AF,31,FALSE)</f>
        <v>3-haak</v>
      </c>
      <c r="M1160" s="9" t="str">
        <f>VLOOKUP($A1160,'containers '!$A:$AA,12,FALSE)</f>
        <v>Ondergronds</v>
      </c>
      <c r="N1160" s="9">
        <f>VLOOKUP($A1160,'containers '!$A:$AA,14,FALSE)</f>
        <v>80</v>
      </c>
      <c r="O1160" s="9">
        <f>VLOOKUP($A1160,'containers '!$A:$AA,15,FALSE)</f>
        <v>100</v>
      </c>
      <c r="P1160" s="9" t="str">
        <f>VLOOKUP($A1160,'containers '!$A:$AA,16,FALSE)</f>
        <v>HMISOL2017</v>
      </c>
    </row>
    <row r="1161" spans="1:16" x14ac:dyDescent="0.25">
      <c r="A1161" s="9" t="s">
        <v>606</v>
      </c>
      <c r="B1161" s="9" t="str">
        <f>VLOOKUP(A1161,'dump '!A:C,1,FALSE)</f>
        <v>RO737</v>
      </c>
      <c r="C1161" s="9" t="str">
        <f>VLOOKUP(A1161,'dump '!A:AF,2,FALSE)</f>
        <v>1212EC13201</v>
      </c>
      <c r="D1161" s="9">
        <f>VLOOKUP($A1161,'dump '!$A:$AF,17,FALSE)</f>
        <v>52.217475891113303</v>
      </c>
      <c r="E1161" s="9">
        <f>VLOOKUP($A1161,'dump '!$A:$AF,18,FALSE)</f>
        <v>5.1976609230041504</v>
      </c>
      <c r="F1161" s="9" t="str">
        <f>VLOOKUP(A1161,'dump '!$A:$AF,11,FALSE)</f>
        <v>Compagnieweg</v>
      </c>
      <c r="G1161" s="9" t="str">
        <f>VLOOKUP($A1161,'dump '!$A:$AF,12,FALSE)</f>
        <v>132</v>
      </c>
      <c r="H1161" s="9" t="str">
        <f>VLOOKUP($A1161,'dump '!$A:$AF,13,FALSE)</f>
        <v>1212EC</v>
      </c>
      <c r="I1161" s="11" t="str">
        <f>VLOOKUP($A1161,'dump '!$A:$AF,14,FALSE)</f>
        <v>Hilversum</v>
      </c>
      <c r="J1161" s="9">
        <f>VLOOKUP($A1161,'dump '!$A:$AF,15,FALSE)</f>
        <v>6</v>
      </c>
      <c r="K1161" s="9" t="str">
        <f>VLOOKUP($A1161,'dump '!$A:$AF,3,FALSE)</f>
        <v>REST</v>
      </c>
      <c r="L1161" s="9" t="str">
        <f>VLOOKUP($A1161,'dump '!$A:$AF,31,FALSE)</f>
        <v>3-haak</v>
      </c>
      <c r="M1161" s="9" t="str">
        <f>VLOOKUP($A1161,'containers '!$A:$AA,12,FALSE)</f>
        <v>Ondergronds</v>
      </c>
      <c r="N1161" s="9">
        <f>VLOOKUP($A1161,'containers '!$A:$AA,14,FALSE)</f>
        <v>80</v>
      </c>
      <c r="O1161" s="9">
        <f>VLOOKUP($A1161,'containers '!$A:$AA,15,FALSE)</f>
        <v>100</v>
      </c>
      <c r="P1161" s="9" t="str">
        <f>VLOOKUP($A1161,'containers '!$A:$AA,16,FALSE)</f>
        <v>HMISOL2017</v>
      </c>
    </row>
    <row r="1162" spans="1:16" x14ac:dyDescent="0.25">
      <c r="A1162" s="9" t="s">
        <v>734</v>
      </c>
      <c r="B1162" s="9" t="str">
        <f>VLOOKUP(A1162,'dump '!A:C,1,FALSE)</f>
        <v>RO738</v>
      </c>
      <c r="C1162" s="9" t="str">
        <f>VLOOKUP(A1162,'dump '!A:AF,2,FALSE)</f>
        <v>1212EB9601</v>
      </c>
      <c r="D1162" s="9">
        <f>VLOOKUP($A1162,'dump '!$A:$AF,17,FALSE)</f>
        <v>52.217872619628899</v>
      </c>
      <c r="E1162" s="9">
        <f>VLOOKUP($A1162,'dump '!$A:$AF,18,FALSE)</f>
        <v>5.1974010467529297</v>
      </c>
      <c r="F1162" s="9" t="str">
        <f>VLOOKUP(A1162,'dump '!$A:$AF,11,FALSE)</f>
        <v>Compagnieweg</v>
      </c>
      <c r="G1162" s="9" t="str">
        <f>VLOOKUP($A1162,'dump '!$A:$AF,12,FALSE)</f>
        <v>96</v>
      </c>
      <c r="H1162" s="9" t="str">
        <f>VLOOKUP($A1162,'dump '!$A:$AF,13,FALSE)</f>
        <v>1212EB</v>
      </c>
      <c r="I1162" s="11" t="str">
        <f>VLOOKUP($A1162,'dump '!$A:$AF,14,FALSE)</f>
        <v>Hilversum</v>
      </c>
      <c r="J1162" s="9">
        <f>VLOOKUP($A1162,'dump '!$A:$AF,15,FALSE)</f>
        <v>6</v>
      </c>
      <c r="K1162" s="9" t="str">
        <f>VLOOKUP($A1162,'dump '!$A:$AF,3,FALSE)</f>
        <v>REST</v>
      </c>
      <c r="L1162" s="9" t="str">
        <f>VLOOKUP($A1162,'dump '!$A:$AF,31,FALSE)</f>
        <v>3-haak</v>
      </c>
      <c r="M1162" s="9" t="str">
        <f>VLOOKUP($A1162,'containers '!$A:$AA,12,FALSE)</f>
        <v>Ondergronds</v>
      </c>
      <c r="N1162" s="9">
        <f>VLOOKUP($A1162,'containers '!$A:$AA,14,FALSE)</f>
        <v>80</v>
      </c>
      <c r="O1162" s="9">
        <f>VLOOKUP($A1162,'containers '!$A:$AA,15,FALSE)</f>
        <v>100</v>
      </c>
      <c r="P1162" s="9" t="str">
        <f>VLOOKUP($A1162,'containers '!$A:$AA,16,FALSE)</f>
        <v>HMISOL2017</v>
      </c>
    </row>
    <row r="1163" spans="1:16" x14ac:dyDescent="0.25">
      <c r="A1163" s="9" t="s">
        <v>753</v>
      </c>
      <c r="B1163" s="9" t="str">
        <f>VLOOKUP(A1163,'dump '!A:C,1,FALSE)</f>
        <v>RO739</v>
      </c>
      <c r="C1163" s="9" t="str">
        <f>VLOOKUP(A1163,'dump '!A:AF,2,FALSE)</f>
        <v>1212EA2601</v>
      </c>
      <c r="D1163" s="9">
        <f>VLOOKUP($A1163,'dump '!$A:$AF,17,FALSE)</f>
        <v>52.2188529968262</v>
      </c>
      <c r="E1163" s="9">
        <f>VLOOKUP($A1163,'dump '!$A:$AF,18,FALSE)</f>
        <v>5.1968021392822301</v>
      </c>
      <c r="F1163" s="9" t="str">
        <f>VLOOKUP(A1163,'dump '!$A:$AF,11,FALSE)</f>
        <v>Compagnieweg</v>
      </c>
      <c r="G1163" s="9" t="str">
        <f>VLOOKUP($A1163,'dump '!$A:$AF,12,FALSE)</f>
        <v>26</v>
      </c>
      <c r="H1163" s="9" t="str">
        <f>VLOOKUP($A1163,'dump '!$A:$AF,13,FALSE)</f>
        <v>1212EA</v>
      </c>
      <c r="I1163" s="11" t="str">
        <f>VLOOKUP($A1163,'dump '!$A:$AF,14,FALSE)</f>
        <v>Hilversum</v>
      </c>
      <c r="J1163" s="9">
        <f>VLOOKUP($A1163,'dump '!$A:$AF,15,FALSE)</f>
        <v>6</v>
      </c>
      <c r="K1163" s="9" t="str">
        <f>VLOOKUP($A1163,'dump '!$A:$AF,3,FALSE)</f>
        <v>REST</v>
      </c>
      <c r="L1163" s="9" t="str">
        <f>VLOOKUP($A1163,'dump '!$A:$AF,31,FALSE)</f>
        <v>3-haak</v>
      </c>
      <c r="M1163" s="9" t="str">
        <f>VLOOKUP($A1163,'containers '!$A:$AA,12,FALSE)</f>
        <v>Ondergronds</v>
      </c>
      <c r="N1163" s="9">
        <f>VLOOKUP($A1163,'containers '!$A:$AA,14,FALSE)</f>
        <v>80</v>
      </c>
      <c r="O1163" s="9">
        <f>VLOOKUP($A1163,'containers '!$A:$AA,15,FALSE)</f>
        <v>100</v>
      </c>
      <c r="P1163" s="9" t="str">
        <f>VLOOKUP($A1163,'containers '!$A:$AA,16,FALSE)</f>
        <v>HMISOL2017</v>
      </c>
    </row>
    <row r="1164" spans="1:16" x14ac:dyDescent="0.25">
      <c r="A1164" s="9" t="s">
        <v>873</v>
      </c>
      <c r="B1164" s="9" t="str">
        <f>VLOOKUP(A1164,'dump '!A:C,1,FALSE)</f>
        <v>RO740</v>
      </c>
      <c r="C1164" s="9" t="str">
        <f>VLOOKUP(A1164,'dump '!A:AF,2,FALSE)</f>
        <v>1212ED101</v>
      </c>
      <c r="D1164" s="9">
        <f>VLOOKUP($A1164,'dump '!$A:$AF,17,FALSE)</f>
        <v>52.218574523925803</v>
      </c>
      <c r="E1164" s="9">
        <f>VLOOKUP($A1164,'dump '!$A:$AF,18,FALSE)</f>
        <v>5.1986098289489702</v>
      </c>
      <c r="F1164" s="9" t="str">
        <f>VLOOKUP(A1164,'dump '!$A:$AF,11,FALSE)</f>
        <v>Zeevaertweg</v>
      </c>
      <c r="G1164" s="9" t="str">
        <f>VLOOKUP($A1164,'dump '!$A:$AF,12,FALSE)</f>
        <v>1</v>
      </c>
      <c r="H1164" s="9" t="str">
        <f>VLOOKUP($A1164,'dump '!$A:$AF,13,FALSE)</f>
        <v>1212ED</v>
      </c>
      <c r="I1164" s="11" t="str">
        <f>VLOOKUP($A1164,'dump '!$A:$AF,14,FALSE)</f>
        <v>Hilversum</v>
      </c>
      <c r="J1164" s="9">
        <f>VLOOKUP($A1164,'dump '!$A:$AF,15,FALSE)</f>
        <v>6</v>
      </c>
      <c r="K1164" s="9" t="str">
        <f>VLOOKUP($A1164,'dump '!$A:$AF,3,FALSE)</f>
        <v>REST</v>
      </c>
      <c r="L1164" s="9" t="str">
        <f>VLOOKUP($A1164,'dump '!$A:$AF,31,FALSE)</f>
        <v>3-haak</v>
      </c>
      <c r="M1164" s="9" t="str">
        <f>VLOOKUP($A1164,'containers '!$A:$AA,12,FALSE)</f>
        <v>Ondergronds</v>
      </c>
      <c r="N1164" s="9">
        <f>VLOOKUP($A1164,'containers '!$A:$AA,14,FALSE)</f>
        <v>80</v>
      </c>
      <c r="O1164" s="9">
        <f>VLOOKUP($A1164,'containers '!$A:$AA,15,FALSE)</f>
        <v>100</v>
      </c>
      <c r="P1164" s="9" t="str">
        <f>VLOOKUP($A1164,'containers '!$A:$AA,16,FALSE)</f>
        <v>HMISOL2017</v>
      </c>
    </row>
    <row r="1165" spans="1:16" x14ac:dyDescent="0.25">
      <c r="A1165" s="9" t="s">
        <v>226</v>
      </c>
      <c r="B1165" s="9" t="str">
        <f>VLOOKUP(A1165,'dump '!A:C,1,FALSE)</f>
        <v>RO741</v>
      </c>
      <c r="C1165" s="9" t="str">
        <f>VLOOKUP(A1165,'dump '!A:AF,2,FALSE)</f>
        <v>1212EE7101</v>
      </c>
      <c r="D1165" s="9">
        <f>VLOOKUP($A1165,'dump '!$A:$AF,17,FALSE)</f>
        <v>52.217437744140597</v>
      </c>
      <c r="E1165" s="9">
        <f>VLOOKUP($A1165,'dump '!$A:$AF,18,FALSE)</f>
        <v>5.1982779502868697</v>
      </c>
      <c r="F1165" s="9" t="str">
        <f>VLOOKUP(A1165,'dump '!$A:$AF,11,FALSE)</f>
        <v>Zeevaertweg</v>
      </c>
      <c r="G1165" s="9" t="str">
        <f>VLOOKUP($A1165,'dump '!$A:$AF,12,FALSE)</f>
        <v>71</v>
      </c>
      <c r="H1165" s="9" t="str">
        <f>VLOOKUP($A1165,'dump '!$A:$AF,13,FALSE)</f>
        <v>1212EE</v>
      </c>
      <c r="I1165" s="11" t="str">
        <f>VLOOKUP($A1165,'dump '!$A:$AF,14,FALSE)</f>
        <v>Hilversum</v>
      </c>
      <c r="J1165" s="9">
        <f>VLOOKUP($A1165,'dump '!$A:$AF,15,FALSE)</f>
        <v>6</v>
      </c>
      <c r="K1165" s="9" t="str">
        <f>VLOOKUP($A1165,'dump '!$A:$AF,3,FALSE)</f>
        <v>REST</v>
      </c>
      <c r="L1165" s="9" t="str">
        <f>VLOOKUP($A1165,'dump '!$A:$AF,31,FALSE)</f>
        <v>3-haak</v>
      </c>
      <c r="M1165" s="9" t="str">
        <f>VLOOKUP($A1165,'containers '!$A:$AA,12,FALSE)</f>
        <v>Ondergronds</v>
      </c>
      <c r="N1165" s="9">
        <f>VLOOKUP($A1165,'containers '!$A:$AA,14,FALSE)</f>
        <v>80</v>
      </c>
      <c r="O1165" s="9">
        <f>VLOOKUP($A1165,'containers '!$A:$AA,15,FALSE)</f>
        <v>100</v>
      </c>
      <c r="P1165" s="9" t="str">
        <f>VLOOKUP($A1165,'containers '!$A:$AA,16,FALSE)</f>
        <v>HMISOL2018</v>
      </c>
    </row>
    <row r="1166" spans="1:16" x14ac:dyDescent="0.25">
      <c r="A1166" s="9" t="s">
        <v>883</v>
      </c>
      <c r="B1166" s="9" t="str">
        <f>VLOOKUP(A1166,'dump '!A:C,1,FALSE)</f>
        <v>RO742</v>
      </c>
      <c r="C1166" s="9" t="str">
        <f>VLOOKUP(A1166,'dump '!A:AF,2,FALSE)</f>
        <v>1272HD1701</v>
      </c>
      <c r="D1166" s="9">
        <f>VLOOKUP($A1166,'dump '!$A:$AF,17,FALSE)</f>
        <v>52.293369293212898</v>
      </c>
      <c r="E1166" s="9">
        <f>VLOOKUP($A1166,'dump '!$A:$AF,18,FALSE)</f>
        <v>5.2342653274536097</v>
      </c>
      <c r="F1166" s="9" t="str">
        <f>VLOOKUP(A1166,'dump '!$A:$AF,11,FALSE)</f>
        <v>De Savorin Lohmanlaan</v>
      </c>
      <c r="G1166" s="9" t="str">
        <f>VLOOKUP($A1166,'dump '!$A:$AF,12,FALSE)</f>
        <v>17</v>
      </c>
      <c r="H1166" s="9" t="str">
        <f>VLOOKUP($A1166,'dump '!$A:$AF,13,FALSE)</f>
        <v>1272HD</v>
      </c>
      <c r="I1166" s="11" t="str">
        <f>VLOOKUP($A1166,'dump '!$A:$AF,14,FALSE)</f>
        <v>Huizen</v>
      </c>
      <c r="J1166" s="9">
        <f>VLOOKUP($A1166,'dump '!$A:$AF,15,FALSE)</f>
        <v>6</v>
      </c>
      <c r="K1166" s="9" t="str">
        <f>VLOOKUP($A1166,'dump '!$A:$AF,3,FALSE)</f>
        <v>REST</v>
      </c>
      <c r="L1166" s="9" t="str">
        <f>VLOOKUP($A1166,'dump '!$A:$AF,31,FALSE)</f>
        <v>3-haak</v>
      </c>
      <c r="M1166" s="9" t="str">
        <f>VLOOKUP($A1166,'containers '!$A:$AA,12,FALSE)</f>
        <v>OGDUO</v>
      </c>
      <c r="N1166" s="9">
        <f>VLOOKUP($A1166,'containers '!$A:$AA,14,FALSE)</f>
        <v>60</v>
      </c>
      <c r="O1166" s="9">
        <f>VLOOKUP($A1166,'containers '!$A:$AA,15,FALSE)</f>
        <v>100</v>
      </c>
      <c r="P1166" s="9" t="str">
        <f>VLOOKUP($A1166,'containers '!$A:$AA,16,FALSE)</f>
        <v>HMIDUO2019</v>
      </c>
    </row>
    <row r="1167" spans="1:16" x14ac:dyDescent="0.25">
      <c r="A1167" s="9" t="s">
        <v>858</v>
      </c>
      <c r="B1167" s="9" t="str">
        <f>VLOOKUP(A1167,'dump '!A:C,1,FALSE)</f>
        <v>RO743</v>
      </c>
      <c r="C1167" s="9" t="str">
        <f>VLOOKUP(A1167,'dump '!A:AF,2,FALSE)</f>
        <v>1271TG6201</v>
      </c>
      <c r="D1167" s="9">
        <f>VLOOKUP($A1167,'dump '!$A:$AF,17,FALSE)</f>
        <v>52.299659729003899</v>
      </c>
      <c r="E1167" s="9">
        <f>VLOOKUP($A1167,'dump '!$A:$AF,18,FALSE)</f>
        <v>5.2398781776428196</v>
      </c>
      <c r="F1167" s="9" t="str">
        <f>VLOOKUP(A1167,'dump '!$A:$AF,11,FALSE)</f>
        <v>Melkweg</v>
      </c>
      <c r="G1167" s="9" t="str">
        <f>VLOOKUP($A1167,'dump '!$A:$AF,12,FALSE)</f>
        <v>62</v>
      </c>
      <c r="H1167" s="9" t="str">
        <f>VLOOKUP($A1167,'dump '!$A:$AF,13,FALSE)</f>
        <v>1271TG</v>
      </c>
      <c r="I1167" s="11" t="str">
        <f>VLOOKUP($A1167,'dump '!$A:$AF,14,FALSE)</f>
        <v>Huizen</v>
      </c>
      <c r="J1167" s="9">
        <f>VLOOKUP($A1167,'dump '!$A:$AF,15,FALSE)</f>
        <v>6</v>
      </c>
      <c r="K1167" s="9" t="str">
        <f>VLOOKUP($A1167,'dump '!$A:$AF,3,FALSE)</f>
        <v>REST</v>
      </c>
      <c r="L1167" s="9" t="str">
        <f>VLOOKUP($A1167,'dump '!$A:$AF,31,FALSE)</f>
        <v>3-haak</v>
      </c>
      <c r="M1167" s="9" t="str">
        <f>VLOOKUP($A1167,'containers '!$A:$AA,12,FALSE)</f>
        <v>OGDUO</v>
      </c>
      <c r="N1167" s="9">
        <f>VLOOKUP($A1167,'containers '!$A:$AA,14,FALSE)</f>
        <v>60</v>
      </c>
      <c r="O1167" s="9">
        <f>VLOOKUP($A1167,'containers '!$A:$AA,15,FALSE)</f>
        <v>100</v>
      </c>
      <c r="P1167" s="9" t="str">
        <f>VLOOKUP($A1167,'containers '!$A:$AA,16,FALSE)</f>
        <v>HMIDUO2019</v>
      </c>
    </row>
    <row r="1168" spans="1:16" x14ac:dyDescent="0.25">
      <c r="A1168" s="9" t="s">
        <v>736</v>
      </c>
      <c r="B1168" s="9" t="str">
        <f>VLOOKUP(A1168,'dump '!A:C,1,FALSE)</f>
        <v>RO744</v>
      </c>
      <c r="C1168" s="9" t="str">
        <f>VLOOKUP(A1168,'dump '!A:AF,2,FALSE)</f>
        <v>1231JA301</v>
      </c>
      <c r="D1168" s="9">
        <f>VLOOKUP($A1168,'dump '!$A:$AF,17,FALSE)</f>
        <v>52.207767486572301</v>
      </c>
      <c r="E1168" s="9">
        <f>VLOOKUP($A1168,'dump '!$A:$AF,18,FALSE)</f>
        <v>5.1396522521972701</v>
      </c>
      <c r="F1168" s="9" t="str">
        <f>VLOOKUP(A1168,'dump '!$A:$AF,11,FALSE)</f>
        <v>Carl Heinrich Knorrlaan</v>
      </c>
      <c r="G1168" s="9" t="str">
        <f>VLOOKUP($A1168,'dump '!$A:$AF,12,FALSE)</f>
        <v>3</v>
      </c>
      <c r="H1168" s="9" t="str">
        <f>VLOOKUP($A1168,'dump '!$A:$AF,13,FALSE)</f>
        <v>1231JA</v>
      </c>
      <c r="I1168" s="11" t="str">
        <f>VLOOKUP($A1168,'dump '!$A:$AF,14,FALSE)</f>
        <v>Loosdrecht</v>
      </c>
      <c r="J1168" s="9">
        <f>VLOOKUP($A1168,'dump '!$A:$AF,15,FALSE)</f>
        <v>6</v>
      </c>
      <c r="K1168" s="9" t="str">
        <f>VLOOKUP($A1168,'dump '!$A:$AF,3,FALSE)</f>
        <v>REST</v>
      </c>
      <c r="L1168" s="9" t="str">
        <f>VLOOKUP($A1168,'dump '!$A:$AF,31,FALSE)</f>
        <v>3-haak</v>
      </c>
      <c r="M1168" s="9" t="str">
        <f>VLOOKUP($A1168,'containers '!$A:$AA,12,FALSE)</f>
        <v>Ondergronds</v>
      </c>
      <c r="N1168" s="9">
        <f>VLOOKUP($A1168,'containers '!$A:$AA,14,FALSE)</f>
        <v>80</v>
      </c>
      <c r="O1168" s="9">
        <f>VLOOKUP($A1168,'containers '!$A:$AA,15,FALSE)</f>
        <v>100</v>
      </c>
      <c r="P1168" s="9" t="str">
        <f>VLOOKUP($A1168,'containers '!$A:$AA,16,FALSE)</f>
        <v>HMISOL2018</v>
      </c>
    </row>
    <row r="1169" spans="1:16" x14ac:dyDescent="0.25">
      <c r="A1169" s="9" t="s">
        <v>760</v>
      </c>
      <c r="B1169" s="9" t="str">
        <f>VLOOKUP(A1169,'dump '!A:C,1,FALSE)</f>
        <v>RO745</v>
      </c>
      <c r="C1169" s="9" t="str">
        <f>VLOOKUP(A1169,'dump '!A:AF,2,FALSE)</f>
        <v>1213WX401</v>
      </c>
      <c r="D1169" s="9">
        <f>VLOOKUP($A1169,'dump '!$A:$AF,17,FALSE)</f>
        <v>52.2153129577637</v>
      </c>
      <c r="E1169" s="9">
        <f>VLOOKUP($A1169,'dump '!$A:$AF,18,FALSE)</f>
        <v>5.2029905319213903</v>
      </c>
      <c r="F1169" s="9" t="str">
        <f>VLOOKUP(A1169,'dump '!$A:$AF,11,FALSE)</f>
        <v>Dopheidelaan</v>
      </c>
      <c r="G1169" s="9" t="str">
        <f>VLOOKUP($A1169,'dump '!$A:$AF,12,FALSE)</f>
        <v>4</v>
      </c>
      <c r="H1169" s="9" t="str">
        <f>VLOOKUP($A1169,'dump '!$A:$AF,13,FALSE)</f>
        <v>1213WX</v>
      </c>
      <c r="I1169" s="11" t="str">
        <f>VLOOKUP($A1169,'dump '!$A:$AF,14,FALSE)</f>
        <v>Hilversum</v>
      </c>
      <c r="J1169" s="9">
        <f>VLOOKUP($A1169,'dump '!$A:$AF,15,FALSE)</f>
        <v>6</v>
      </c>
      <c r="K1169" s="9" t="str">
        <f>VLOOKUP($A1169,'dump '!$A:$AF,3,FALSE)</f>
        <v>REST</v>
      </c>
      <c r="L1169" s="9" t="str">
        <f>VLOOKUP($A1169,'dump '!$A:$AF,31,FALSE)</f>
        <v>3-haak</v>
      </c>
      <c r="M1169" s="9" t="str">
        <f>VLOOKUP($A1169,'containers '!$A:$AA,12,FALSE)</f>
        <v>Ondergronds</v>
      </c>
      <c r="N1169" s="9">
        <f>VLOOKUP($A1169,'containers '!$A:$AA,14,FALSE)</f>
        <v>80</v>
      </c>
      <c r="O1169" s="9">
        <f>VLOOKUP($A1169,'containers '!$A:$AA,15,FALSE)</f>
        <v>100</v>
      </c>
      <c r="P1169" s="9" t="str">
        <f>VLOOKUP($A1169,'containers '!$A:$AA,16,FALSE)</f>
        <v>HMISOL2017</v>
      </c>
    </row>
    <row r="1170" spans="1:16" x14ac:dyDescent="0.25">
      <c r="A1170" s="9" t="s">
        <v>1319</v>
      </c>
      <c r="B1170" s="9" t="str">
        <f>VLOOKUP(A1170,'dump '!A:C,1,FALSE)</f>
        <v>RO746</v>
      </c>
      <c r="C1170" s="9" t="str">
        <f>VLOOKUP(A1170,'dump '!A:AF,2,FALSE)</f>
        <v>1216LT106</v>
      </c>
      <c r="D1170" s="9">
        <f>VLOOKUP($A1170,'dump '!$A:$AF,17,FALSE)</f>
        <v>52.217529296875</v>
      </c>
      <c r="E1170" s="9">
        <f>VLOOKUP($A1170,'dump '!$A:$AF,18,FALSE)</f>
        <v>5.1321644783020002</v>
      </c>
      <c r="F1170" s="9" t="str">
        <f>VLOOKUP(A1170,'dump '!$A:$AF,11,FALSE)</f>
        <v>Erasmuslaan</v>
      </c>
      <c r="G1170" s="9" t="str">
        <f>VLOOKUP($A1170,'dump '!$A:$AF,12,FALSE)</f>
        <v>1</v>
      </c>
      <c r="H1170" s="9" t="str">
        <f>VLOOKUP($A1170,'dump '!$A:$AF,13,FALSE)</f>
        <v>1216LT</v>
      </c>
      <c r="I1170" s="11" t="str">
        <f>VLOOKUP($A1170,'dump '!$A:$AF,14,FALSE)</f>
        <v>Hilversum</v>
      </c>
      <c r="J1170" s="9">
        <f>VLOOKUP($A1170,'dump '!$A:$AF,15,FALSE)</f>
        <v>6</v>
      </c>
      <c r="K1170" s="9" t="str">
        <f>VLOOKUP($A1170,'dump '!$A:$AF,3,FALSE)</f>
        <v>REST</v>
      </c>
      <c r="L1170" s="9" t="str">
        <f>VLOOKUP($A1170,'dump '!$A:$AF,31,FALSE)</f>
        <v>3-haak</v>
      </c>
      <c r="M1170" s="9" t="str">
        <f>VLOOKUP($A1170,'containers '!$A:$AA,12,FALSE)</f>
        <v>Ondergronds</v>
      </c>
      <c r="N1170" s="9">
        <f>VLOOKUP($A1170,'containers '!$A:$AA,14,FALSE)</f>
        <v>80</v>
      </c>
      <c r="O1170" s="9">
        <f>VLOOKUP($A1170,'containers '!$A:$AA,15,FALSE)</f>
        <v>100</v>
      </c>
      <c r="P1170" s="9" t="str">
        <f>VLOOKUP($A1170,'containers '!$A:$AA,16,FALSE)</f>
        <v>HMISOL2017</v>
      </c>
    </row>
    <row r="1171" spans="1:16" x14ac:dyDescent="0.25">
      <c r="A1171" s="9" t="s">
        <v>741</v>
      </c>
      <c r="B1171" s="9" t="str">
        <f>VLOOKUP(A1171,'dump '!A:C,1,FALSE)</f>
        <v>RO747</v>
      </c>
      <c r="C1171" s="9" t="str">
        <f>VLOOKUP(A1171,'dump '!A:AF,2,FALSE)</f>
        <v>1216LT105</v>
      </c>
      <c r="D1171" s="9">
        <f>VLOOKUP($A1171,'dump '!$A:$AF,17,FALSE)</f>
        <v>52.217529296875</v>
      </c>
      <c r="E1171" s="9">
        <f>VLOOKUP($A1171,'dump '!$A:$AF,18,FALSE)</f>
        <v>5.1321644783020002</v>
      </c>
      <c r="F1171" s="9" t="str">
        <f>VLOOKUP(A1171,'dump '!$A:$AF,11,FALSE)</f>
        <v>Erasmuslaan</v>
      </c>
      <c r="G1171" s="9" t="str">
        <f>VLOOKUP($A1171,'dump '!$A:$AF,12,FALSE)</f>
        <v>1</v>
      </c>
      <c r="H1171" s="9" t="str">
        <f>VLOOKUP($A1171,'dump '!$A:$AF,13,FALSE)</f>
        <v>1216LT</v>
      </c>
      <c r="I1171" s="11" t="str">
        <f>VLOOKUP($A1171,'dump '!$A:$AF,14,FALSE)</f>
        <v>Hilversum</v>
      </c>
      <c r="J1171" s="9">
        <f>VLOOKUP($A1171,'dump '!$A:$AF,15,FALSE)</f>
        <v>6</v>
      </c>
      <c r="K1171" s="9" t="str">
        <f>VLOOKUP($A1171,'dump '!$A:$AF,3,FALSE)</f>
        <v>REST</v>
      </c>
      <c r="L1171" s="9" t="str">
        <f>VLOOKUP($A1171,'dump '!$A:$AF,31,FALSE)</f>
        <v>3-haak</v>
      </c>
      <c r="M1171" s="9" t="str">
        <f>VLOOKUP($A1171,'containers '!$A:$AA,12,FALSE)</f>
        <v>Ondergronds</v>
      </c>
      <c r="N1171" s="9">
        <f>VLOOKUP($A1171,'containers '!$A:$AA,14,FALSE)</f>
        <v>80</v>
      </c>
      <c r="O1171" s="9">
        <f>VLOOKUP($A1171,'containers '!$A:$AA,15,FALSE)</f>
        <v>100</v>
      </c>
      <c r="P1171" s="9" t="str">
        <f>VLOOKUP($A1171,'containers '!$A:$AA,16,FALSE)</f>
        <v>HMISOL2016</v>
      </c>
    </row>
    <row r="1172" spans="1:16" x14ac:dyDescent="0.25">
      <c r="A1172" s="9" t="s">
        <v>2605</v>
      </c>
      <c r="B1172" s="9" t="str">
        <f>VLOOKUP(A1172,'dump '!A:C,1,FALSE)</f>
        <v>RO748</v>
      </c>
      <c r="C1172" s="9" t="str">
        <f>VLOOKUP(A1172,'dump '!A:AF,2,FALSE)</f>
        <v>1273JZ5601</v>
      </c>
      <c r="D1172" s="9">
        <f>VLOOKUP($A1172,'dump '!$A:$AF,17,FALSE)</f>
        <v>52.294619707439402</v>
      </c>
      <c r="E1172" s="9">
        <f>VLOOKUP($A1172,'dump '!$A:$AF,18,FALSE)</f>
        <v>5.2608357276816502</v>
      </c>
      <c r="F1172" s="9" t="str">
        <f>VLOOKUP(A1172,'dump '!$A:$AF,11,FALSE)</f>
        <v>De Regentesse</v>
      </c>
      <c r="G1172" s="9" t="str">
        <f>VLOOKUP($A1172,'dump '!$A:$AF,12,FALSE)</f>
        <v>56</v>
      </c>
      <c r="H1172" s="9" t="str">
        <f>VLOOKUP($A1172,'dump '!$A:$AF,13,FALSE)</f>
        <v>1273JZ</v>
      </c>
      <c r="I1172" s="11" t="str">
        <f>VLOOKUP($A1172,'dump '!$A:$AF,14,FALSE)</f>
        <v>Huizen</v>
      </c>
      <c r="J1172" s="9">
        <f>VLOOKUP($A1172,'dump '!$A:$AF,15,FALSE)</f>
        <v>5</v>
      </c>
      <c r="K1172" s="9" t="str">
        <f>VLOOKUP($A1172,'dump '!$A:$AF,3,FALSE)</f>
        <v>REST</v>
      </c>
      <c r="L1172" s="9" t="str">
        <f>VLOOKUP($A1172,'dump '!$A:$AF,31,FALSE)</f>
        <v>3-haak</v>
      </c>
      <c r="M1172" s="9" t="str">
        <f>VLOOKUP($A1172,'containers '!$A:$AA,12,FALSE)</f>
        <v>Ondergronds</v>
      </c>
      <c r="N1172" s="9">
        <f>VLOOKUP($A1172,'containers '!$A:$AA,14,FALSE)</f>
        <v>80</v>
      </c>
      <c r="O1172" s="9">
        <f>VLOOKUP($A1172,'containers '!$A:$AA,15,FALSE)</f>
        <v>100</v>
      </c>
      <c r="P1172" s="9" t="str">
        <f>VLOOKUP($A1172,'containers '!$A:$AA,16,FALSE)</f>
        <v>HMISOL2018</v>
      </c>
    </row>
    <row r="1173" spans="1:16" x14ac:dyDescent="0.25">
      <c r="A1173" s="9" t="s">
        <v>3189</v>
      </c>
      <c r="B1173" s="9" t="str">
        <f>VLOOKUP(A1173,'dump '!A:C,1,FALSE)</f>
        <v>RO749</v>
      </c>
      <c r="C1173" s="9" t="str">
        <f>VLOOKUP(A1173,'dump '!A:AF,2,FALSE)</f>
        <v>1273JZ5602</v>
      </c>
      <c r="D1173" s="9">
        <f>VLOOKUP($A1173,'dump '!$A:$AF,17,FALSE)</f>
        <v>52.294729217004303</v>
      </c>
      <c r="E1173" s="9">
        <f>VLOOKUP($A1173,'dump '!$A:$AF,18,FALSE)</f>
        <v>5.2608158625711301</v>
      </c>
      <c r="F1173" s="9" t="str">
        <f>VLOOKUP(A1173,'dump '!$A:$AF,11,FALSE)</f>
        <v>De Regentesse</v>
      </c>
      <c r="G1173" s="9" t="str">
        <f>VLOOKUP($A1173,'dump '!$A:$AF,12,FALSE)</f>
        <v>56</v>
      </c>
      <c r="H1173" s="9" t="str">
        <f>VLOOKUP($A1173,'dump '!$A:$AF,13,FALSE)</f>
        <v>1273JZ</v>
      </c>
      <c r="I1173" s="11" t="str">
        <f>VLOOKUP($A1173,'dump '!$A:$AF,14,FALSE)</f>
        <v>Huizen</v>
      </c>
      <c r="J1173" s="9">
        <f>VLOOKUP($A1173,'dump '!$A:$AF,15,FALSE)</f>
        <v>5</v>
      </c>
      <c r="K1173" s="9" t="str">
        <f>VLOOKUP($A1173,'dump '!$A:$AF,3,FALSE)</f>
        <v>REST</v>
      </c>
      <c r="L1173" s="9" t="str">
        <f>VLOOKUP($A1173,'dump '!$A:$AF,31,FALSE)</f>
        <v>3-haak</v>
      </c>
      <c r="M1173" s="9" t="str">
        <f>VLOOKUP($A1173,'containers '!$A:$AA,12,FALSE)</f>
        <v>Ondergronds</v>
      </c>
      <c r="N1173" s="9">
        <f>VLOOKUP($A1173,'containers '!$A:$AA,14,FALSE)</f>
        <v>80</v>
      </c>
      <c r="O1173" s="9">
        <f>VLOOKUP($A1173,'containers '!$A:$AA,15,FALSE)</f>
        <v>100</v>
      </c>
      <c r="P1173" s="9" t="str">
        <f>VLOOKUP($A1173,'containers '!$A:$AA,16,FALSE)</f>
        <v>HMISOL2017</v>
      </c>
    </row>
    <row r="1174" spans="1:16" x14ac:dyDescent="0.25">
      <c r="A1174" s="9" t="s">
        <v>745</v>
      </c>
      <c r="B1174" s="9" t="str">
        <f>VLOOKUP(A1174,'dump '!A:C,1,FALSE)</f>
        <v>RO750</v>
      </c>
      <c r="C1174" s="9" t="str">
        <f>VLOOKUP(A1174,'dump '!A:AF,2,FALSE)</f>
        <v>1216JE201</v>
      </c>
      <c r="D1174" s="9">
        <f>VLOOKUP($A1174,'dump '!$A:$AF,17,FALSE)</f>
        <v>52.215141296386697</v>
      </c>
      <c r="E1174" s="9">
        <f>VLOOKUP($A1174,'dump '!$A:$AF,18,FALSE)</f>
        <v>5.1431250572204599</v>
      </c>
      <c r="F1174" s="9" t="str">
        <f>VLOOKUP(A1174,'dump '!$A:$AF,11,FALSE)</f>
        <v>Kapittelweg</v>
      </c>
      <c r="G1174" s="9" t="str">
        <f>VLOOKUP($A1174,'dump '!$A:$AF,12,FALSE)</f>
        <v>2</v>
      </c>
      <c r="H1174" s="9" t="str">
        <f>VLOOKUP($A1174,'dump '!$A:$AF,13,FALSE)</f>
        <v>1216JE</v>
      </c>
      <c r="I1174" s="11" t="str">
        <f>VLOOKUP($A1174,'dump '!$A:$AF,14,FALSE)</f>
        <v>Hilversum</v>
      </c>
      <c r="J1174" s="9">
        <f>VLOOKUP($A1174,'dump '!$A:$AF,15,FALSE)</f>
        <v>6</v>
      </c>
      <c r="K1174" s="9" t="str">
        <f>VLOOKUP($A1174,'dump '!$A:$AF,3,FALSE)</f>
        <v>REST</v>
      </c>
      <c r="L1174" s="9" t="str">
        <f>VLOOKUP($A1174,'dump '!$A:$AF,31,FALSE)</f>
        <v>3-haak</v>
      </c>
      <c r="M1174" s="9" t="str">
        <f>VLOOKUP($A1174,'containers '!$A:$AA,12,FALSE)</f>
        <v>Ondergronds</v>
      </c>
      <c r="N1174" s="9">
        <f>VLOOKUP($A1174,'containers '!$A:$AA,14,FALSE)</f>
        <v>80</v>
      </c>
      <c r="O1174" s="9">
        <f>VLOOKUP($A1174,'containers '!$A:$AA,15,FALSE)</f>
        <v>100</v>
      </c>
      <c r="P1174" s="9" t="str">
        <f>VLOOKUP($A1174,'containers '!$A:$AA,16,FALSE)</f>
        <v>HMISOL2017</v>
      </c>
    </row>
    <row r="1175" spans="1:16" x14ac:dyDescent="0.25">
      <c r="A1175" s="9" t="s">
        <v>2544</v>
      </c>
      <c r="B1175" s="9" t="str">
        <f>VLOOKUP(A1175,'dump '!A:C,1,FALSE)</f>
        <v>RO751</v>
      </c>
      <c r="C1175" s="9" t="str">
        <f>VLOOKUP(A1175,'dump '!A:AF,2,FALSE)</f>
        <v>1274PA901</v>
      </c>
      <c r="D1175" s="9">
        <f>VLOOKUP($A1175,'dump '!$A:$AF,17,FALSE)</f>
        <v>52.294786999999999</v>
      </c>
      <c r="E1175" s="9">
        <f>VLOOKUP($A1175,'dump '!$A:$AF,18,FALSE)</f>
        <v>5.2655969999999996</v>
      </c>
      <c r="F1175" s="9" t="str">
        <f>VLOOKUP(A1175,'dump '!$A:$AF,11,FALSE)</f>
        <v>Betuining</v>
      </c>
      <c r="G1175" s="9" t="str">
        <f>VLOOKUP($A1175,'dump '!$A:$AF,12,FALSE)</f>
        <v>9</v>
      </c>
      <c r="H1175" s="9" t="str">
        <f>VLOOKUP($A1175,'dump '!$A:$AF,13,FALSE)</f>
        <v>1274PA</v>
      </c>
      <c r="I1175" s="11" t="str">
        <f>VLOOKUP($A1175,'dump '!$A:$AF,14,FALSE)</f>
        <v>Huizen</v>
      </c>
      <c r="J1175" s="9">
        <f>VLOOKUP($A1175,'dump '!$A:$AF,15,FALSE)</f>
        <v>6</v>
      </c>
      <c r="K1175" s="9" t="str">
        <f>VLOOKUP($A1175,'dump '!$A:$AF,3,FALSE)</f>
        <v>REST</v>
      </c>
      <c r="L1175" s="9" t="str">
        <f>VLOOKUP($A1175,'dump '!$A:$AF,31,FALSE)</f>
        <v>3-haak</v>
      </c>
      <c r="M1175" s="9" t="str">
        <f>VLOOKUP($A1175,'containers '!$A:$AA,12,FALSE)</f>
        <v>Ondergronds</v>
      </c>
      <c r="N1175" s="9">
        <f>VLOOKUP($A1175,'containers '!$A:$AA,14,FALSE)</f>
        <v>80</v>
      </c>
      <c r="O1175" s="9">
        <f>VLOOKUP($A1175,'containers '!$A:$AA,15,FALSE)</f>
        <v>100</v>
      </c>
      <c r="P1175" s="9" t="str">
        <f>VLOOKUP($A1175,'containers '!$A:$AA,16,FALSE)</f>
        <v>HMISOL2017</v>
      </c>
    </row>
    <row r="1176" spans="1:16" x14ac:dyDescent="0.25">
      <c r="A1176" s="9" t="s">
        <v>907</v>
      </c>
      <c r="B1176" s="9" t="str">
        <f>VLOOKUP(A1176,'dump '!A:C,1,FALSE)</f>
        <v>RO752</v>
      </c>
      <c r="C1176" s="9" t="str">
        <f>VLOOKUP(A1176,'dump '!A:AF,2,FALSE)</f>
        <v>1212BX102</v>
      </c>
      <c r="D1176" s="9">
        <f>VLOOKUP($A1176,'dump '!$A:$AF,17,FALSE)</f>
        <v>52.219123840332003</v>
      </c>
      <c r="E1176" s="9">
        <f>VLOOKUP($A1176,'dump '!$A:$AF,18,FALSE)</f>
        <v>5.1942300796508798</v>
      </c>
      <c r="F1176" s="9" t="str">
        <f>VLOOKUP(A1176,'dump '!$A:$AF,11,FALSE)</f>
        <v>Willem Bontekoestraat</v>
      </c>
      <c r="G1176" s="9" t="str">
        <f>VLOOKUP($A1176,'dump '!$A:$AF,12,FALSE)</f>
        <v>1</v>
      </c>
      <c r="H1176" s="9" t="str">
        <f>VLOOKUP($A1176,'dump '!$A:$AF,13,FALSE)</f>
        <v>1212BX</v>
      </c>
      <c r="I1176" s="11" t="str">
        <f>VLOOKUP($A1176,'dump '!$A:$AF,14,FALSE)</f>
        <v>Hilversum</v>
      </c>
      <c r="J1176" s="9">
        <f>VLOOKUP($A1176,'dump '!$A:$AF,15,FALSE)</f>
        <v>6</v>
      </c>
      <c r="K1176" s="9" t="str">
        <f>VLOOKUP($A1176,'dump '!$A:$AF,3,FALSE)</f>
        <v>REST</v>
      </c>
      <c r="L1176" s="9" t="str">
        <f>VLOOKUP($A1176,'dump '!$A:$AF,31,FALSE)</f>
        <v>3-haak</v>
      </c>
      <c r="M1176" s="9" t="str">
        <f>VLOOKUP($A1176,'containers '!$A:$AA,12,FALSE)</f>
        <v>Ondergronds</v>
      </c>
      <c r="N1176" s="9">
        <f>VLOOKUP($A1176,'containers '!$A:$AA,14,FALSE)</f>
        <v>80</v>
      </c>
      <c r="O1176" s="9">
        <f>VLOOKUP($A1176,'containers '!$A:$AA,15,FALSE)</f>
        <v>100</v>
      </c>
      <c r="P1176" s="9" t="str">
        <f>VLOOKUP($A1176,'containers '!$A:$AA,16,FALSE)</f>
        <v>HMISOL2016</v>
      </c>
    </row>
    <row r="1177" spans="1:16" x14ac:dyDescent="0.25">
      <c r="A1177" s="9" t="s">
        <v>2649</v>
      </c>
      <c r="B1177" s="9" t="str">
        <f>VLOOKUP(A1177,'dump '!A:C,1,FALSE)</f>
        <v>RO753</v>
      </c>
      <c r="C1177" s="9" t="str">
        <f>VLOOKUP(A1177,'dump '!A:AF,2,FALSE)</f>
        <v>1276KR31401</v>
      </c>
      <c r="D1177" s="9">
        <f>VLOOKUP($A1177,'dump '!$A:$AF,17,FALSE)</f>
        <v>52.295914879117397</v>
      </c>
      <c r="E1177" s="9">
        <f>VLOOKUP($A1177,'dump '!$A:$AF,18,FALSE)</f>
        <v>5.2564043831129199</v>
      </c>
      <c r="F1177" s="9" t="str">
        <f>VLOOKUP(A1177,'dump '!$A:$AF,11,FALSE)</f>
        <v>Gooierserf</v>
      </c>
      <c r="G1177" s="9" t="str">
        <f>VLOOKUP($A1177,'dump '!$A:$AF,12,FALSE)</f>
        <v>314</v>
      </c>
      <c r="H1177" s="9" t="str">
        <f>VLOOKUP($A1177,'dump '!$A:$AF,13,FALSE)</f>
        <v>1276KR</v>
      </c>
      <c r="I1177" s="11" t="str">
        <f>VLOOKUP($A1177,'dump '!$A:$AF,14,FALSE)</f>
        <v>Huizen</v>
      </c>
      <c r="J1177" s="9">
        <f>VLOOKUP($A1177,'dump '!$A:$AF,15,FALSE)</f>
        <v>5</v>
      </c>
      <c r="K1177" s="9" t="str">
        <f>VLOOKUP($A1177,'dump '!$A:$AF,3,FALSE)</f>
        <v>REST</v>
      </c>
      <c r="L1177" s="9" t="str">
        <f>VLOOKUP($A1177,'dump '!$A:$AF,31,FALSE)</f>
        <v>3-haak</v>
      </c>
      <c r="M1177" s="9" t="str">
        <f>VLOOKUP($A1177,'containers '!$A:$AA,12,FALSE)</f>
        <v>Ondergronds</v>
      </c>
      <c r="N1177" s="9">
        <f>VLOOKUP($A1177,'containers '!$A:$AA,14,FALSE)</f>
        <v>80</v>
      </c>
      <c r="O1177" s="9">
        <f>VLOOKUP($A1177,'containers '!$A:$AA,15,FALSE)</f>
        <v>100</v>
      </c>
      <c r="P1177" s="9" t="str">
        <f>VLOOKUP($A1177,'containers '!$A:$AA,16,FALSE)</f>
        <v>HMISOL2017</v>
      </c>
    </row>
    <row r="1178" spans="1:16" x14ac:dyDescent="0.25">
      <c r="A1178" s="9" t="s">
        <v>1608</v>
      </c>
      <c r="B1178" s="9" t="str">
        <f>VLOOKUP(A1178,'dump '!A:C,1,FALSE)</f>
        <v>RO755</v>
      </c>
      <c r="C1178" s="9" t="str">
        <f>VLOOKUP(A1178,'dump '!A:AF,2,FALSE)</f>
        <v>1221GS101</v>
      </c>
      <c r="D1178" s="9">
        <f>VLOOKUP($A1178,'dump '!$A:$AF,17,FALSE)</f>
        <v>52.226871490478501</v>
      </c>
      <c r="E1178" s="9">
        <f>VLOOKUP($A1178,'dump '!$A:$AF,18,FALSE)</f>
        <v>5.1846799850463903</v>
      </c>
      <c r="F1178" s="9" t="str">
        <f>VLOOKUP(A1178,'dump '!$A:$AF,11,FALSE)</f>
        <v>Bakkerstraat</v>
      </c>
      <c r="G1178" s="9" t="str">
        <f>VLOOKUP($A1178,'dump '!$A:$AF,12,FALSE)</f>
        <v>1A</v>
      </c>
      <c r="H1178" s="9" t="str">
        <f>VLOOKUP($A1178,'dump '!$A:$AF,13,FALSE)</f>
        <v>1221GS</v>
      </c>
      <c r="I1178" s="11" t="str">
        <f>VLOOKUP($A1178,'dump '!$A:$AF,14,FALSE)</f>
        <v>Hilversum</v>
      </c>
      <c r="J1178" s="9">
        <f>VLOOKUP($A1178,'dump '!$A:$AF,15,FALSE)</f>
        <v>6</v>
      </c>
      <c r="K1178" s="9" t="str">
        <f>VLOOKUP($A1178,'dump '!$A:$AF,3,FALSE)</f>
        <v>REST</v>
      </c>
      <c r="L1178" s="9" t="str">
        <f>VLOOKUP($A1178,'dump '!$A:$AF,31,FALSE)</f>
        <v>3-haak</v>
      </c>
      <c r="M1178" s="9" t="str">
        <f>VLOOKUP($A1178,'containers '!$A:$AA,12,FALSE)</f>
        <v>Ondergronds</v>
      </c>
      <c r="N1178" s="9">
        <f>VLOOKUP($A1178,'containers '!$A:$AA,14,FALSE)</f>
        <v>80</v>
      </c>
      <c r="O1178" s="9">
        <f>VLOOKUP($A1178,'containers '!$A:$AA,15,FALSE)</f>
        <v>100</v>
      </c>
      <c r="P1178" s="9" t="str">
        <f>VLOOKUP($A1178,'containers '!$A:$AA,16,FALSE)</f>
        <v>HMISOL2017</v>
      </c>
    </row>
    <row r="1179" spans="1:16" x14ac:dyDescent="0.25">
      <c r="A1179" s="9" t="s">
        <v>2644</v>
      </c>
      <c r="B1179" s="9" t="str">
        <f>VLOOKUP(A1179,'dump '!A:C,1,FALSE)</f>
        <v>RO756</v>
      </c>
      <c r="C1179" s="9" t="str">
        <f>VLOOKUP(A1179,'dump '!A:AF,2,FALSE)</f>
        <v>1211HJ5301</v>
      </c>
      <c r="D1179" s="9">
        <f>VLOOKUP($A1179,'dump '!$A:$AF,17,FALSE)</f>
        <v>52.223077000000004</v>
      </c>
      <c r="E1179" s="9">
        <f>VLOOKUP($A1179,'dump '!$A:$AF,18,FALSE)</f>
        <v>5.176323</v>
      </c>
      <c r="F1179" s="9" t="str">
        <f>VLOOKUP(A1179,'dump '!$A:$AF,11,FALSE)</f>
        <v>Veerstraat</v>
      </c>
      <c r="G1179" s="9" t="str">
        <f>VLOOKUP($A1179,'dump '!$A:$AF,12,FALSE)</f>
        <v>53</v>
      </c>
      <c r="H1179" s="9" t="str">
        <f>VLOOKUP($A1179,'dump '!$A:$AF,13,FALSE)</f>
        <v>1211HJ</v>
      </c>
      <c r="I1179" s="11" t="str">
        <f>VLOOKUP($A1179,'dump '!$A:$AF,14,FALSE)</f>
        <v>Hilversum</v>
      </c>
      <c r="J1179" s="9">
        <f>VLOOKUP($A1179,'dump '!$A:$AF,15,FALSE)</f>
        <v>6</v>
      </c>
      <c r="K1179" s="9" t="str">
        <f>VLOOKUP($A1179,'dump '!$A:$AF,3,FALSE)</f>
        <v>REST</v>
      </c>
      <c r="L1179" s="9" t="str">
        <f>VLOOKUP($A1179,'dump '!$A:$AF,31,FALSE)</f>
        <v>3-haak</v>
      </c>
      <c r="M1179" s="9" t="str">
        <f>VLOOKUP($A1179,'containers '!$A:$AA,12,FALSE)</f>
        <v>Ondergronds</v>
      </c>
      <c r="N1179" s="9">
        <f>VLOOKUP($A1179,'containers '!$A:$AA,14,FALSE)</f>
        <v>80</v>
      </c>
      <c r="O1179" s="9">
        <f>VLOOKUP($A1179,'containers '!$A:$AA,15,FALSE)</f>
        <v>100</v>
      </c>
      <c r="P1179" s="9" t="str">
        <f>VLOOKUP($A1179,'containers '!$A:$AA,16,FALSE)</f>
        <v>HMISOL2016</v>
      </c>
    </row>
    <row r="1180" spans="1:16" x14ac:dyDescent="0.25">
      <c r="A1180" s="9" t="s">
        <v>2424</v>
      </c>
      <c r="B1180" s="9" t="str">
        <f>VLOOKUP(A1180,'dump '!A:C,1,FALSE)</f>
        <v>RO757</v>
      </c>
      <c r="C1180" s="9" t="str">
        <f>VLOOKUP(A1180,'dump '!A:AF,2,FALSE)</f>
        <v>1211AZ201</v>
      </c>
      <c r="D1180" s="9">
        <f>VLOOKUP($A1180,'dump '!$A:$AF,17,FALSE)</f>
        <v>52.228532000000001</v>
      </c>
      <c r="E1180" s="9">
        <f>VLOOKUP($A1180,'dump '!$A:$AF,18,FALSE)</f>
        <v>5.1778839999999997</v>
      </c>
      <c r="F1180" s="9" t="str">
        <f>VLOOKUP(A1180,'dump '!$A:$AF,11,FALSE)</f>
        <v>Schoolstraat</v>
      </c>
      <c r="G1180" s="9" t="str">
        <f>VLOOKUP($A1180,'dump '!$A:$AF,12,FALSE)</f>
        <v>2</v>
      </c>
      <c r="H1180" s="9" t="str">
        <f>VLOOKUP($A1180,'dump '!$A:$AF,13,FALSE)</f>
        <v>1211AZ</v>
      </c>
      <c r="I1180" s="11" t="str">
        <f>VLOOKUP($A1180,'dump '!$A:$AF,14,FALSE)</f>
        <v>Hilversum</v>
      </c>
      <c r="J1180" s="9">
        <f>VLOOKUP($A1180,'dump '!$A:$AF,15,FALSE)</f>
        <v>5</v>
      </c>
      <c r="K1180" s="9" t="str">
        <f>VLOOKUP($A1180,'dump '!$A:$AF,3,FALSE)</f>
        <v>REST</v>
      </c>
      <c r="L1180" s="9" t="str">
        <f>VLOOKUP($A1180,'dump '!$A:$AF,31,FALSE)</f>
        <v>3-haak</v>
      </c>
      <c r="M1180" s="9" t="str">
        <f>VLOOKUP($A1180,'containers '!$A:$AA,12,FALSE)</f>
        <v>Ondergronds</v>
      </c>
      <c r="N1180" s="9">
        <f>VLOOKUP($A1180,'containers '!$A:$AA,14,FALSE)</f>
        <v>80</v>
      </c>
      <c r="O1180" s="9">
        <f>VLOOKUP($A1180,'containers '!$A:$AA,15,FALSE)</f>
        <v>100</v>
      </c>
      <c r="P1180" s="9" t="str">
        <f>VLOOKUP($A1180,'containers '!$A:$AA,16,FALSE)</f>
        <v>HMISOL2017</v>
      </c>
    </row>
    <row r="1181" spans="1:16" x14ac:dyDescent="0.25">
      <c r="A1181" s="9" t="s">
        <v>1624</v>
      </c>
      <c r="B1181" s="9" t="str">
        <f>VLOOKUP(A1181,'dump '!A:C,1,FALSE)</f>
        <v>RO758</v>
      </c>
      <c r="C1181" s="9" t="str">
        <f>VLOOKUP(A1181,'dump '!A:AF,2,FALSE)</f>
        <v>1231NG22601</v>
      </c>
      <c r="D1181" s="9">
        <f>VLOOKUP($A1181,'dump '!$A:$AF,17,FALSE)</f>
        <v>52.206824282178999</v>
      </c>
      <c r="E1181" s="9">
        <f>VLOOKUP($A1181,'dump '!$A:$AF,18,FALSE)</f>
        <v>5.0768744945526096</v>
      </c>
      <c r="F1181" s="9" t="str">
        <f>VLOOKUP(A1181,'dump '!$A:$AF,11,FALSE)</f>
        <v>Oud-Loosdrechtsedijk</v>
      </c>
      <c r="G1181" s="9" t="str">
        <f>VLOOKUP($A1181,'dump '!$A:$AF,12,FALSE)</f>
        <v>226</v>
      </c>
      <c r="H1181" s="9" t="str">
        <f>VLOOKUP($A1181,'dump '!$A:$AF,13,FALSE)</f>
        <v>1231NG</v>
      </c>
      <c r="I1181" s="11" t="str">
        <f>VLOOKUP($A1181,'dump '!$A:$AF,14,FALSE)</f>
        <v>Loosdrecht</v>
      </c>
      <c r="J1181" s="9">
        <f>VLOOKUP($A1181,'dump '!$A:$AF,15,FALSE)</f>
        <v>6</v>
      </c>
      <c r="K1181" s="9" t="str">
        <f>VLOOKUP($A1181,'dump '!$A:$AF,3,FALSE)</f>
        <v>REST</v>
      </c>
      <c r="L1181" s="9" t="str">
        <f>VLOOKUP($A1181,'dump '!$A:$AF,31,FALSE)</f>
        <v>3-haak</v>
      </c>
      <c r="M1181" s="9" t="str">
        <f>VLOOKUP($A1181,'containers '!$A:$AA,12,FALSE)</f>
        <v>Ondergronds</v>
      </c>
      <c r="N1181" s="9">
        <f>VLOOKUP($A1181,'containers '!$A:$AA,14,FALSE)</f>
        <v>80</v>
      </c>
      <c r="O1181" s="9">
        <f>VLOOKUP($A1181,'containers '!$A:$AA,15,FALSE)</f>
        <v>100</v>
      </c>
      <c r="P1181" s="9" t="str">
        <f>VLOOKUP($A1181,'containers '!$A:$AA,16,FALSE)</f>
        <v>HMISOL2016</v>
      </c>
    </row>
    <row r="1182" spans="1:16" x14ac:dyDescent="0.25">
      <c r="A1182" s="9" t="s">
        <v>1269</v>
      </c>
      <c r="B1182" s="9" t="str">
        <f>VLOOKUP(A1182,'dump '!A:C,1,FALSE)</f>
        <v>RO759</v>
      </c>
      <c r="C1182" s="9" t="str">
        <f>VLOOKUP(A1182,'dump '!A:AF,2,FALSE)</f>
        <v>1211SB2101</v>
      </c>
      <c r="D1182" s="9">
        <f>VLOOKUP($A1182,'dump '!$A:$AF,17,FALSE)</f>
        <v>52.225978851318402</v>
      </c>
      <c r="E1182" s="9">
        <f>VLOOKUP($A1182,'dump '!$A:$AF,18,FALSE)</f>
        <v>5.1748199462890598</v>
      </c>
      <c r="F1182" s="9" t="str">
        <f>VLOOKUP(A1182,'dump '!$A:$AF,11,FALSE)</f>
        <v>Wagenmakersplein</v>
      </c>
      <c r="G1182" s="9" t="str">
        <f>VLOOKUP($A1182,'dump '!$A:$AF,12,FALSE)</f>
        <v>21</v>
      </c>
      <c r="H1182" s="9" t="str">
        <f>VLOOKUP($A1182,'dump '!$A:$AF,13,FALSE)</f>
        <v>1211SB</v>
      </c>
      <c r="I1182" s="11" t="str">
        <f>VLOOKUP($A1182,'dump '!$A:$AF,14,FALSE)</f>
        <v>Hilversum</v>
      </c>
      <c r="J1182" s="9">
        <f>VLOOKUP($A1182,'dump '!$A:$AF,15,FALSE)</f>
        <v>6</v>
      </c>
      <c r="K1182" s="9" t="str">
        <f>VLOOKUP($A1182,'dump '!$A:$AF,3,FALSE)</f>
        <v>REST</v>
      </c>
      <c r="L1182" s="9" t="str">
        <f>VLOOKUP($A1182,'dump '!$A:$AF,31,FALSE)</f>
        <v>3-haak</v>
      </c>
      <c r="M1182" s="9" t="str">
        <f>VLOOKUP($A1182,'containers '!$A:$AA,12,FALSE)</f>
        <v>Ondergronds</v>
      </c>
      <c r="N1182" s="9">
        <f>VLOOKUP($A1182,'containers '!$A:$AA,14,FALSE)</f>
        <v>80</v>
      </c>
      <c r="O1182" s="9">
        <f>VLOOKUP($A1182,'containers '!$A:$AA,15,FALSE)</f>
        <v>100</v>
      </c>
      <c r="P1182" s="9" t="str">
        <f>VLOOKUP($A1182,'containers '!$A:$AA,16,FALSE)</f>
        <v>HMISOL2016</v>
      </c>
    </row>
    <row r="1183" spans="1:16" x14ac:dyDescent="0.25">
      <c r="A1183" s="9" t="s">
        <v>1134</v>
      </c>
      <c r="B1183" s="9" t="str">
        <f>VLOOKUP(A1183,'dump '!A:C,1,FALSE)</f>
        <v>RO761</v>
      </c>
      <c r="C1183" s="9" t="str">
        <f>VLOOKUP(A1183,'dump '!A:AF,2,FALSE)</f>
        <v>1215LZ17301</v>
      </c>
      <c r="D1183" s="9">
        <f>VLOOKUP($A1183,'dump '!$A:$AF,17,FALSE)</f>
        <v>52.209438323974602</v>
      </c>
      <c r="E1183" s="9">
        <f>VLOOKUP($A1183,'dump '!$A:$AF,18,FALSE)</f>
        <v>5.1557087898254403</v>
      </c>
      <c r="F1183" s="9" t="str">
        <f>VLOOKUP(A1183,'dump '!$A:$AF,11,FALSE)</f>
        <v>Admiraal de Ruyterlaan</v>
      </c>
      <c r="G1183" s="9" t="str">
        <f>VLOOKUP($A1183,'dump '!$A:$AF,12,FALSE)</f>
        <v>173</v>
      </c>
      <c r="H1183" s="9" t="str">
        <f>VLOOKUP($A1183,'dump '!$A:$AF,13,FALSE)</f>
        <v>1215LZ</v>
      </c>
      <c r="I1183" s="11" t="str">
        <f>VLOOKUP($A1183,'dump '!$A:$AF,14,FALSE)</f>
        <v>Hilversum</v>
      </c>
      <c r="J1183" s="9">
        <f>VLOOKUP($A1183,'dump '!$A:$AF,15,FALSE)</f>
        <v>6</v>
      </c>
      <c r="K1183" s="9" t="str">
        <f>VLOOKUP($A1183,'dump '!$A:$AF,3,FALSE)</f>
        <v>REST</v>
      </c>
      <c r="L1183" s="9" t="str">
        <f>VLOOKUP($A1183,'dump '!$A:$AF,31,FALSE)</f>
        <v>3-haak</v>
      </c>
      <c r="M1183" s="9" t="str">
        <f>VLOOKUP($A1183,'containers '!$A:$AA,12,FALSE)</f>
        <v>Ondergronds</v>
      </c>
      <c r="N1183" s="9">
        <f>VLOOKUP($A1183,'containers '!$A:$AA,14,FALSE)</f>
        <v>80</v>
      </c>
      <c r="O1183" s="9">
        <f>VLOOKUP($A1183,'containers '!$A:$AA,15,FALSE)</f>
        <v>100</v>
      </c>
      <c r="P1183" s="9" t="str">
        <f>VLOOKUP($A1183,'containers '!$A:$AA,16,FALSE)</f>
        <v>HMISOL2016</v>
      </c>
    </row>
    <row r="1184" spans="1:16" x14ac:dyDescent="0.25">
      <c r="A1184" s="9" t="s">
        <v>1305</v>
      </c>
      <c r="B1184" s="9" t="str">
        <f>VLOOKUP(A1184,'dump '!A:C,1,FALSE)</f>
        <v>RO764</v>
      </c>
      <c r="C1184" s="9" t="str">
        <f>VLOOKUP(A1184,'dump '!A:AF,2,FALSE)</f>
        <v>1398DL301</v>
      </c>
      <c r="D1184" s="9">
        <f>VLOOKUP($A1184,'dump '!$A:$AF,17,FALSE)</f>
        <v>52.333463000000002</v>
      </c>
      <c r="E1184" s="9">
        <f>VLOOKUP($A1184,'dump '!$A:$AF,18,FALSE)</f>
        <v>5.0640590000000003</v>
      </c>
      <c r="F1184" s="9" t="str">
        <f>VLOOKUP(A1184,'dump '!$A:$AF,11,FALSE)</f>
        <v>Waterlinie</v>
      </c>
      <c r="G1184" s="9" t="str">
        <f>VLOOKUP($A1184,'dump '!$A:$AF,12,FALSE)</f>
        <v>3</v>
      </c>
      <c r="H1184" s="9" t="str">
        <f>VLOOKUP($A1184,'dump '!$A:$AF,13,FALSE)</f>
        <v>1398DL</v>
      </c>
      <c r="I1184" s="11" t="str">
        <f>VLOOKUP($A1184,'dump '!$A:$AF,14,FALSE)</f>
        <v>Muiden</v>
      </c>
      <c r="J1184" s="9">
        <f>VLOOKUP($A1184,'dump '!$A:$AF,15,FALSE)</f>
        <v>5</v>
      </c>
      <c r="K1184" s="9" t="str">
        <f>VLOOKUP($A1184,'dump '!$A:$AF,3,FALSE)</f>
        <v>REST</v>
      </c>
      <c r="L1184" s="9" t="str">
        <f>VLOOKUP($A1184,'dump '!$A:$AF,31,FALSE)</f>
        <v>3-haak</v>
      </c>
      <c r="M1184" s="9" t="str">
        <f>VLOOKUP($A1184,'containers '!$A:$AA,12,FALSE)</f>
        <v>Ondergronds</v>
      </c>
      <c r="N1184" s="9">
        <f>VLOOKUP($A1184,'containers '!$A:$AA,14,FALSE)</f>
        <v>80</v>
      </c>
      <c r="O1184" s="9">
        <f>VLOOKUP($A1184,'containers '!$A:$AA,15,FALSE)</f>
        <v>100</v>
      </c>
      <c r="P1184" s="9" t="str">
        <f>VLOOKUP($A1184,'containers '!$A:$AA,16,FALSE)</f>
        <v>HMISOL2016</v>
      </c>
    </row>
    <row r="1185" spans="1:16" x14ac:dyDescent="0.25">
      <c r="A1185" s="9" t="s">
        <v>4566</v>
      </c>
      <c r="B1185" s="9" t="str">
        <f>VLOOKUP(A1185,'dump '!A:C,1,FALSE)</f>
        <v>RO765</v>
      </c>
      <c r="C1185" s="9" t="str">
        <f>VLOOKUP(A1185,'dump '!A:AF,2,FALSE)</f>
        <v>1222CL1701</v>
      </c>
      <c r="D1185" s="9">
        <f>VLOOKUP($A1185,'dump '!$A:$AF,17,FALSE)</f>
        <v>52.243911743164098</v>
      </c>
      <c r="E1185" s="9">
        <f>VLOOKUP($A1185,'dump '!$A:$AF,18,FALSE)</f>
        <v>5.1744728088378897</v>
      </c>
      <c r="F1185" s="9" t="str">
        <f>VLOOKUP(A1185,'dump '!$A:$AF,11,FALSE)</f>
        <v>Verschurestraat</v>
      </c>
      <c r="G1185" s="9" t="str">
        <f>VLOOKUP($A1185,'dump '!$A:$AF,12,FALSE)</f>
        <v>17</v>
      </c>
      <c r="H1185" s="9" t="str">
        <f>VLOOKUP($A1185,'dump '!$A:$AF,13,FALSE)</f>
        <v>1222CL</v>
      </c>
      <c r="I1185" s="11" t="str">
        <f>VLOOKUP($A1185,'dump '!$A:$AF,14,FALSE)</f>
        <v>Hilversum</v>
      </c>
      <c r="J1185" s="9">
        <f>VLOOKUP($A1185,'dump '!$A:$AF,15,FALSE)</f>
        <v>6</v>
      </c>
      <c r="K1185" s="9" t="str">
        <f>VLOOKUP($A1185,'dump '!$A:$AF,3,FALSE)</f>
        <v>REST</v>
      </c>
      <c r="L1185" s="9" t="str">
        <f>VLOOKUP($A1185,'dump '!$A:$AF,31,FALSE)</f>
        <v>3-haak</v>
      </c>
      <c r="M1185" s="9" t="str">
        <f>VLOOKUP($A1185,'containers '!$A:$AA,12,FALSE)</f>
        <v>Ondergronds</v>
      </c>
      <c r="N1185" s="9">
        <f>VLOOKUP($A1185,'containers '!$A:$AA,14,FALSE)</f>
        <v>80</v>
      </c>
      <c r="O1185" s="9">
        <f>VLOOKUP($A1185,'containers '!$A:$AA,15,FALSE)</f>
        <v>100</v>
      </c>
      <c r="P1185" s="9" t="str">
        <f>VLOOKUP($A1185,'containers '!$A:$AA,16,FALSE)</f>
        <v>HMISOL2016</v>
      </c>
    </row>
    <row r="1186" spans="1:16" x14ac:dyDescent="0.25">
      <c r="A1186" s="9" t="s">
        <v>1309</v>
      </c>
      <c r="B1186" s="9" t="str">
        <f>VLOOKUP(A1186,'dump '!A:C,1,FALSE)</f>
        <v>RO767</v>
      </c>
      <c r="C1186" s="9" t="str">
        <f>VLOOKUP(A1186,'dump '!A:AF,2,FALSE)</f>
        <v>1382JZ401</v>
      </c>
      <c r="D1186" s="9">
        <f>VLOOKUP($A1186,'dump '!$A:$AF,17,FALSE)</f>
        <v>52.3104858398438</v>
      </c>
      <c r="E1186" s="9">
        <f>VLOOKUP($A1186,'dump '!$A:$AF,18,FALSE)</f>
        <v>5.0226378440856898</v>
      </c>
      <c r="F1186" s="9" t="str">
        <f>VLOOKUP(A1186,'dump '!$A:$AF,11,FALSE)</f>
        <v>Flevolaan</v>
      </c>
      <c r="G1186" s="9" t="str">
        <f>VLOOKUP($A1186,'dump '!$A:$AF,12,FALSE)</f>
        <v>4</v>
      </c>
      <c r="H1186" s="9" t="str">
        <f>VLOOKUP($A1186,'dump '!$A:$AF,13,FALSE)</f>
        <v>1382JZ</v>
      </c>
      <c r="I1186" s="11" t="str">
        <f>VLOOKUP($A1186,'dump '!$A:$AF,14,FALSE)</f>
        <v>Weesp</v>
      </c>
      <c r="J1186" s="9">
        <f>VLOOKUP($A1186,'dump '!$A:$AF,15,FALSE)</f>
        <v>6</v>
      </c>
      <c r="K1186" s="9" t="str">
        <f>VLOOKUP($A1186,'dump '!$A:$AF,3,FALSE)</f>
        <v>REST</v>
      </c>
      <c r="L1186" s="9" t="str">
        <f>VLOOKUP($A1186,'dump '!$A:$AF,31,FALSE)</f>
        <v>3-haak</v>
      </c>
      <c r="M1186" s="9" t="str">
        <f>VLOOKUP($A1186,'containers '!$A:$AA,12,FALSE)</f>
        <v>Ondergronds</v>
      </c>
      <c r="N1186" s="9">
        <f>VLOOKUP($A1186,'containers '!$A:$AA,14,FALSE)</f>
        <v>80</v>
      </c>
      <c r="O1186" s="9">
        <f>VLOOKUP($A1186,'containers '!$A:$AA,15,FALSE)</f>
        <v>100</v>
      </c>
      <c r="P1186" s="9" t="str">
        <f>VLOOKUP($A1186,'containers '!$A:$AA,16,FALSE)</f>
        <v>HMISOL2016</v>
      </c>
    </row>
    <row r="1187" spans="1:16" x14ac:dyDescent="0.25">
      <c r="A1187" s="9" t="s">
        <v>728</v>
      </c>
      <c r="B1187" s="9" t="str">
        <f>VLOOKUP(A1187,'dump '!A:C,1,FALSE)</f>
        <v>RO768</v>
      </c>
      <c r="C1187" s="9" t="str">
        <f>VLOOKUP(A1187,'dump '!A:AF,2,FALSE)</f>
        <v>1211BV4101</v>
      </c>
      <c r="D1187" s="9">
        <f>VLOOKUP($A1187,'dump '!$A:$AF,17,FALSE)</f>
        <v>52.224498748779297</v>
      </c>
      <c r="E1187" s="9">
        <f>VLOOKUP($A1187,'dump '!$A:$AF,18,FALSE)</f>
        <v>5.1706061363220197</v>
      </c>
      <c r="F1187" s="9" t="str">
        <f>VLOOKUP(A1187,'dump '!$A:$AF,11,FALSE)</f>
        <v>Oude Torenstraat</v>
      </c>
      <c r="G1187" s="9" t="str">
        <f>VLOOKUP($A1187,'dump '!$A:$AF,12,FALSE)</f>
        <v>41</v>
      </c>
      <c r="H1187" s="9" t="str">
        <f>VLOOKUP($A1187,'dump '!$A:$AF,13,FALSE)</f>
        <v>1211BV</v>
      </c>
      <c r="I1187" s="11" t="str">
        <f>VLOOKUP($A1187,'dump '!$A:$AF,14,FALSE)</f>
        <v>Hilversum</v>
      </c>
      <c r="J1187" s="9">
        <f>VLOOKUP($A1187,'dump '!$A:$AF,15,FALSE)</f>
        <v>6</v>
      </c>
      <c r="K1187" s="9" t="str">
        <f>VLOOKUP($A1187,'dump '!$A:$AF,3,FALSE)</f>
        <v>REST</v>
      </c>
      <c r="L1187" s="9" t="str">
        <f>VLOOKUP($A1187,'dump '!$A:$AF,31,FALSE)</f>
        <v>3-haak</v>
      </c>
      <c r="M1187" s="9" t="str">
        <f>VLOOKUP($A1187,'containers '!$A:$AA,12,FALSE)</f>
        <v>Ondergronds</v>
      </c>
      <c r="N1187" s="9">
        <f>VLOOKUP($A1187,'containers '!$A:$AA,14,FALSE)</f>
        <v>80</v>
      </c>
      <c r="O1187" s="9">
        <f>VLOOKUP($A1187,'containers '!$A:$AA,15,FALSE)</f>
        <v>100</v>
      </c>
      <c r="P1187" s="9" t="str">
        <f>VLOOKUP($A1187,'containers '!$A:$AA,16,FALSE)</f>
        <v>HMISOL2016</v>
      </c>
    </row>
    <row r="1188" spans="1:16" x14ac:dyDescent="0.25">
      <c r="A1188" s="9" t="s">
        <v>2764</v>
      </c>
      <c r="B1188" s="9" t="str">
        <f>VLOOKUP(A1188,'dump '!A:C,1,FALSE)</f>
        <v>RO770</v>
      </c>
      <c r="C1188" s="9" t="str">
        <f>VLOOKUP(A1188,'dump '!A:AF,2,FALSE)</f>
        <v>1411XN20101</v>
      </c>
      <c r="D1188" s="9">
        <f>VLOOKUP($A1188,'dump '!$A:$AF,17,FALSE)</f>
        <v>52.303268322769803</v>
      </c>
      <c r="E1188" s="9">
        <f>VLOOKUP($A1188,'dump '!$A:$AF,18,FALSE)</f>
        <v>5.1405008509802999</v>
      </c>
      <c r="F1188" s="9" t="str">
        <f>VLOOKUP(A1188,'dump '!$A:$AF,11,FALSE)</f>
        <v>Jac. P. Thijssepark</v>
      </c>
      <c r="G1188" s="9" t="str">
        <f>VLOOKUP($A1188,'dump '!$A:$AF,12,FALSE)</f>
        <v>201</v>
      </c>
      <c r="H1188" s="9" t="str">
        <f>VLOOKUP($A1188,'dump '!$A:$AF,13,FALSE)</f>
        <v>1411XN</v>
      </c>
      <c r="I1188" s="11" t="str">
        <f>VLOOKUP($A1188,'dump '!$A:$AF,14,FALSE)</f>
        <v>Naarden</v>
      </c>
      <c r="J1188" s="9">
        <f>VLOOKUP($A1188,'dump '!$A:$AF,15,FALSE)</f>
        <v>5</v>
      </c>
      <c r="K1188" s="9" t="str">
        <f>VLOOKUP($A1188,'dump '!$A:$AF,3,FALSE)</f>
        <v>REST</v>
      </c>
      <c r="L1188" s="9" t="str">
        <f>VLOOKUP($A1188,'dump '!$A:$AF,31,FALSE)</f>
        <v>3-haak</v>
      </c>
      <c r="M1188" s="9" t="str">
        <f>VLOOKUP($A1188,'containers '!$A:$AA,12,FALSE)</f>
        <v>OGDUO</v>
      </c>
      <c r="N1188" s="9">
        <f>VLOOKUP($A1188,'containers '!$A:$AA,14,FALSE)</f>
        <v>60</v>
      </c>
      <c r="O1188" s="9">
        <f>VLOOKUP($A1188,'containers '!$A:$AA,15,FALSE)</f>
        <v>100</v>
      </c>
      <c r="P1188" s="9" t="str">
        <f>VLOOKUP($A1188,'containers '!$A:$AA,16,FALSE)</f>
        <v>HMIDUO2019</v>
      </c>
    </row>
    <row r="1189" spans="1:16" x14ac:dyDescent="0.25">
      <c r="A1189" s="9" t="s">
        <v>2766</v>
      </c>
      <c r="B1189" s="9" t="str">
        <f>VLOOKUP(A1189,'dump '!A:C,1,FALSE)</f>
        <v>RO771</v>
      </c>
      <c r="C1189" s="9" t="str">
        <f>VLOOKUP(A1189,'dump '!A:AF,2,FALSE)</f>
        <v>1411VH7301</v>
      </c>
      <c r="D1189" s="9">
        <f>VLOOKUP($A1189,'dump '!$A:$AF,17,FALSE)</f>
        <v>52.298930520240503</v>
      </c>
      <c r="E1189" s="9">
        <f>VLOOKUP($A1189,'dump '!$A:$AF,18,FALSE)</f>
        <v>5.1461661793339504</v>
      </c>
      <c r="F1189" s="9" t="str">
        <f>VLOOKUP(A1189,'dump '!$A:$AF,11,FALSE)</f>
        <v>Ten Boschstraat</v>
      </c>
      <c r="G1189" s="9" t="str">
        <f>VLOOKUP($A1189,'dump '!$A:$AF,12,FALSE)</f>
        <v>73</v>
      </c>
      <c r="H1189" s="9" t="str">
        <f>VLOOKUP($A1189,'dump '!$A:$AF,13,FALSE)</f>
        <v>1411VH</v>
      </c>
      <c r="I1189" s="11" t="str">
        <f>VLOOKUP($A1189,'dump '!$A:$AF,14,FALSE)</f>
        <v>Naarden</v>
      </c>
      <c r="J1189" s="9">
        <f>VLOOKUP($A1189,'dump '!$A:$AF,15,FALSE)</f>
        <v>5</v>
      </c>
      <c r="K1189" s="9" t="str">
        <f>VLOOKUP($A1189,'dump '!$A:$AF,3,FALSE)</f>
        <v>REST</v>
      </c>
      <c r="L1189" s="9" t="str">
        <f>VLOOKUP($A1189,'dump '!$A:$AF,31,FALSE)</f>
        <v>3-haak</v>
      </c>
      <c r="M1189" s="9" t="str">
        <f>VLOOKUP($A1189,'containers '!$A:$AA,12,FALSE)</f>
        <v>OGDUO</v>
      </c>
      <c r="N1189" s="9">
        <f>VLOOKUP($A1189,'containers '!$A:$AA,14,FALSE)</f>
        <v>60</v>
      </c>
      <c r="O1189" s="9">
        <f>VLOOKUP($A1189,'containers '!$A:$AA,15,FALSE)</f>
        <v>100</v>
      </c>
      <c r="P1189" s="9" t="str">
        <f>VLOOKUP($A1189,'containers '!$A:$AA,16,FALSE)</f>
        <v>HMIDUO2019</v>
      </c>
    </row>
    <row r="1190" spans="1:16" x14ac:dyDescent="0.25">
      <c r="A1190" s="9" t="s">
        <v>2756</v>
      </c>
      <c r="B1190" s="9" t="str">
        <f>VLOOKUP(A1190,'dump '!A:C,1,FALSE)</f>
        <v>RO772</v>
      </c>
      <c r="C1190" s="9" t="str">
        <f>VLOOKUP(A1190,'dump '!A:AF,2,FALSE)</f>
        <v>1411SP1201</v>
      </c>
      <c r="D1190" s="9">
        <f>VLOOKUP($A1190,'dump '!$A:$AF,17,FALSE)</f>
        <v>52.298132563058601</v>
      </c>
      <c r="E1190" s="9">
        <f>VLOOKUP($A1190,'dump '!$A:$AF,18,FALSE)</f>
        <v>5.1449539046782498</v>
      </c>
      <c r="F1190" s="9" t="str">
        <f>VLOOKUP(A1190,'dump '!$A:$AF,11,FALSE)</f>
        <v>Kolonel Palmstraat</v>
      </c>
      <c r="G1190" s="9" t="str">
        <f>VLOOKUP($A1190,'dump '!$A:$AF,12,FALSE)</f>
        <v>12</v>
      </c>
      <c r="H1190" s="9" t="str">
        <f>VLOOKUP($A1190,'dump '!$A:$AF,13,FALSE)</f>
        <v>1411SP</v>
      </c>
      <c r="I1190" s="11" t="str">
        <f>VLOOKUP($A1190,'dump '!$A:$AF,14,FALSE)</f>
        <v>Naarden</v>
      </c>
      <c r="J1190" s="9">
        <f>VLOOKUP($A1190,'dump '!$A:$AF,15,FALSE)</f>
        <v>5</v>
      </c>
      <c r="K1190" s="9" t="str">
        <f>VLOOKUP($A1190,'dump '!$A:$AF,3,FALSE)</f>
        <v>REST</v>
      </c>
      <c r="L1190" s="9" t="str">
        <f>VLOOKUP($A1190,'dump '!$A:$AF,31,FALSE)</f>
        <v>3-haak</v>
      </c>
      <c r="M1190" s="9" t="str">
        <f>VLOOKUP($A1190,'containers '!$A:$AA,12,FALSE)</f>
        <v>OGDUO</v>
      </c>
      <c r="N1190" s="9">
        <f>VLOOKUP($A1190,'containers '!$A:$AA,14,FALSE)</f>
        <v>60</v>
      </c>
      <c r="O1190" s="9">
        <f>VLOOKUP($A1190,'containers '!$A:$AA,15,FALSE)</f>
        <v>100</v>
      </c>
      <c r="P1190" s="9" t="str">
        <f>VLOOKUP($A1190,'containers '!$A:$AA,16,FALSE)</f>
        <v>HMIDUO2019</v>
      </c>
    </row>
    <row r="1191" spans="1:16" x14ac:dyDescent="0.25">
      <c r="A1191" s="9" t="s">
        <v>2754</v>
      </c>
      <c r="B1191" s="9" t="str">
        <f>VLOOKUP(A1191,'dump '!A:C,1,FALSE)</f>
        <v>RO773</v>
      </c>
      <c r="C1191" s="9" t="str">
        <f>VLOOKUP(A1191,'dump '!A:AF,2,FALSE)</f>
        <v>1411SV1001</v>
      </c>
      <c r="D1191" s="9">
        <f>VLOOKUP($A1191,'dump '!$A:$AF,17,FALSE)</f>
        <v>52.298401915516997</v>
      </c>
      <c r="E1191" s="9">
        <f>VLOOKUP($A1191,'dump '!$A:$AF,18,FALSE)</f>
        <v>5.1453082077253098</v>
      </c>
      <c r="F1191" s="9" t="str">
        <f>VLOOKUP(A1191,'dump '!$A:$AF,11,FALSE)</f>
        <v>Hans Bentinckstraat</v>
      </c>
      <c r="G1191" s="9" t="str">
        <f>VLOOKUP($A1191,'dump '!$A:$AF,12,FALSE)</f>
        <v>10</v>
      </c>
      <c r="H1191" s="9" t="str">
        <f>VLOOKUP($A1191,'dump '!$A:$AF,13,FALSE)</f>
        <v>1411SV</v>
      </c>
      <c r="I1191" s="11" t="str">
        <f>VLOOKUP($A1191,'dump '!$A:$AF,14,FALSE)</f>
        <v>Naarden</v>
      </c>
      <c r="J1191" s="9">
        <f>VLOOKUP($A1191,'dump '!$A:$AF,15,FALSE)</f>
        <v>5</v>
      </c>
      <c r="K1191" s="9" t="str">
        <f>VLOOKUP($A1191,'dump '!$A:$AF,3,FALSE)</f>
        <v>REST</v>
      </c>
      <c r="L1191" s="9" t="str">
        <f>VLOOKUP($A1191,'dump '!$A:$AF,31,FALSE)</f>
        <v>3-haak</v>
      </c>
      <c r="M1191" s="9" t="str">
        <f>VLOOKUP($A1191,'containers '!$A:$AA,12,FALSE)</f>
        <v>OGDUO</v>
      </c>
      <c r="N1191" s="9">
        <f>VLOOKUP($A1191,'containers '!$A:$AA,14,FALSE)</f>
        <v>60</v>
      </c>
      <c r="O1191" s="9">
        <f>VLOOKUP($A1191,'containers '!$A:$AA,15,FALSE)</f>
        <v>100</v>
      </c>
      <c r="P1191" s="9" t="str">
        <f>VLOOKUP($A1191,'containers '!$A:$AA,16,FALSE)</f>
        <v>HMIDUO2019</v>
      </c>
    </row>
    <row r="1192" spans="1:16" ht="30" x14ac:dyDescent="0.25">
      <c r="A1192" s="9" t="s">
        <v>648</v>
      </c>
      <c r="B1192" s="9" t="str">
        <f>VLOOKUP(A1192,'dump '!A:C,1,FALSE)</f>
        <v>RO774</v>
      </c>
      <c r="C1192" s="9" t="str">
        <f>VLOOKUP(A1192,'dump '!A:AF,2,FALSE)</f>
        <v>1243JG380102</v>
      </c>
      <c r="D1192" s="9">
        <f>VLOOKUP($A1192,'dump '!$A:$AF,17,FALSE)</f>
        <v>52.245204925537102</v>
      </c>
      <c r="E1192" s="9">
        <f>VLOOKUP($A1192,'dump '!$A:$AF,18,FALSE)</f>
        <v>5.1223125457763699</v>
      </c>
      <c r="F1192" s="9" t="str">
        <f>VLOOKUP(A1192,'dump '!$A:$AF,11,FALSE)</f>
        <v>Noordereinde</v>
      </c>
      <c r="G1192" s="9" t="str">
        <f>VLOOKUP($A1192,'dump '!$A:$AF,12,FALSE)</f>
        <v>38ap01</v>
      </c>
      <c r="H1192" s="9" t="str">
        <f>VLOOKUP($A1192,'dump '!$A:$AF,13,FALSE)</f>
        <v>1243JG</v>
      </c>
      <c r="I1192" s="11" t="str">
        <f>VLOOKUP($A1192,'dump '!$A:$AF,14,FALSE)</f>
        <v>'s-Graveland</v>
      </c>
      <c r="J1192" s="9">
        <f>VLOOKUP($A1192,'dump '!$A:$AF,15,FALSE)</f>
        <v>6</v>
      </c>
      <c r="K1192" s="9" t="str">
        <f>VLOOKUP($A1192,'dump '!$A:$AF,3,FALSE)</f>
        <v>REST</v>
      </c>
      <c r="L1192" s="9" t="str">
        <f>VLOOKUP($A1192,'dump '!$A:$AF,31,FALSE)</f>
        <v>3-haak</v>
      </c>
      <c r="M1192" s="9" t="str">
        <f>VLOOKUP($A1192,'containers '!$A:$AA,12,FALSE)</f>
        <v>Ondergronds</v>
      </c>
      <c r="N1192" s="9">
        <f>VLOOKUP($A1192,'containers '!$A:$AA,14,FALSE)</f>
        <v>80</v>
      </c>
      <c r="O1192" s="9">
        <f>VLOOKUP($A1192,'containers '!$A:$AA,15,FALSE)</f>
        <v>100</v>
      </c>
      <c r="P1192" s="9" t="str">
        <f>VLOOKUP($A1192,'containers '!$A:$AA,16,FALSE)</f>
        <v>HMISOL2018</v>
      </c>
    </row>
    <row r="1193" spans="1:16" x14ac:dyDescent="0.25">
      <c r="A1193" s="9" t="s">
        <v>1717</v>
      </c>
      <c r="B1193" s="9" t="str">
        <f>VLOOKUP(A1193,'dump '!A:C,1,FALSE)</f>
        <v>RO775</v>
      </c>
      <c r="C1193" s="9" t="str">
        <f>VLOOKUP(A1193,'dump '!A:AF,2,FALSE)</f>
        <v>1273RS7601</v>
      </c>
      <c r="D1193" s="9">
        <f>VLOOKUP($A1193,'dump '!$A:$AF,17,FALSE)</f>
        <v>52.298997900000003</v>
      </c>
      <c r="E1193" s="9">
        <f>VLOOKUP($A1193,'dump '!$A:$AF,18,FALSE)</f>
        <v>5.2676819999999998</v>
      </c>
      <c r="F1193" s="9" t="str">
        <f>VLOOKUP(A1193,'dump '!$A:$AF,11,FALSE)</f>
        <v>Westkade</v>
      </c>
      <c r="G1193" s="9" t="str">
        <f>VLOOKUP($A1193,'dump '!$A:$AF,12,FALSE)</f>
        <v>76</v>
      </c>
      <c r="H1193" s="9" t="str">
        <f>VLOOKUP($A1193,'dump '!$A:$AF,13,FALSE)</f>
        <v>1273RS</v>
      </c>
      <c r="I1193" s="11" t="str">
        <f>VLOOKUP($A1193,'dump '!$A:$AF,14,FALSE)</f>
        <v>Huizen</v>
      </c>
      <c r="J1193" s="9">
        <f>VLOOKUP($A1193,'dump '!$A:$AF,15,FALSE)</f>
        <v>6</v>
      </c>
      <c r="K1193" s="9" t="str">
        <f>VLOOKUP($A1193,'dump '!$A:$AF,3,FALSE)</f>
        <v>REST</v>
      </c>
      <c r="L1193" s="9" t="str">
        <f>VLOOKUP($A1193,'dump '!$A:$AF,31,FALSE)</f>
        <v>3-haak</v>
      </c>
      <c r="M1193" s="9" t="str">
        <f>VLOOKUP($A1193,'containers '!$A:$AA,12,FALSE)</f>
        <v>OGDUO</v>
      </c>
      <c r="N1193" s="9">
        <f>VLOOKUP($A1193,'containers '!$A:$AA,14,FALSE)</f>
        <v>60</v>
      </c>
      <c r="O1193" s="9">
        <f>VLOOKUP($A1193,'containers '!$A:$AA,15,FALSE)</f>
        <v>100</v>
      </c>
      <c r="P1193" s="9" t="str">
        <f>VLOOKUP($A1193,'containers '!$A:$AA,16,FALSE)</f>
        <v>HMIDUO2019</v>
      </c>
    </row>
    <row r="1194" spans="1:16" x14ac:dyDescent="0.25">
      <c r="A1194" s="9" t="s">
        <v>2730</v>
      </c>
      <c r="B1194" s="9" t="str">
        <f>VLOOKUP(A1194,'dump '!A:C,1,FALSE)</f>
        <v>RO776</v>
      </c>
      <c r="C1194" s="9" t="str">
        <f>VLOOKUP(A1194,'dump '!A:AF,2,FALSE)</f>
        <v>1271KW21701</v>
      </c>
      <c r="D1194" s="9">
        <f>VLOOKUP($A1194,'dump '!$A:$AF,17,FALSE)</f>
        <v>52.2899498977254</v>
      </c>
      <c r="E1194" s="9">
        <f>VLOOKUP($A1194,'dump '!$A:$AF,18,FALSE)</f>
        <v>5.2444419823635799</v>
      </c>
      <c r="F1194" s="9" t="str">
        <f>VLOOKUP(A1194,'dump '!$A:$AF,11,FALSE)</f>
        <v>Gooilandweg</v>
      </c>
      <c r="G1194" s="9" t="str">
        <f>VLOOKUP($A1194,'dump '!$A:$AF,12,FALSE)</f>
        <v>217</v>
      </c>
      <c r="H1194" s="9" t="str">
        <f>VLOOKUP($A1194,'dump '!$A:$AF,13,FALSE)</f>
        <v>1271KW</v>
      </c>
      <c r="I1194" s="11" t="str">
        <f>VLOOKUP($A1194,'dump '!$A:$AF,14,FALSE)</f>
        <v>Huizen</v>
      </c>
      <c r="J1194" s="9">
        <f>VLOOKUP($A1194,'dump '!$A:$AF,15,FALSE)</f>
        <v>5</v>
      </c>
      <c r="K1194" s="9" t="str">
        <f>VLOOKUP($A1194,'dump '!$A:$AF,3,FALSE)</f>
        <v>REST</v>
      </c>
      <c r="L1194" s="9" t="str">
        <f>VLOOKUP($A1194,'dump '!$A:$AF,31,FALSE)</f>
        <v>3-haak</v>
      </c>
      <c r="M1194" s="9" t="str">
        <f>VLOOKUP($A1194,'containers '!$A:$AA,12,FALSE)</f>
        <v>OGDUO</v>
      </c>
      <c r="N1194" s="9">
        <f>VLOOKUP($A1194,'containers '!$A:$AA,14,FALSE)</f>
        <v>60</v>
      </c>
      <c r="O1194" s="9">
        <f>VLOOKUP($A1194,'containers '!$A:$AA,15,FALSE)</f>
        <v>100</v>
      </c>
      <c r="P1194" s="9" t="str">
        <f>VLOOKUP($A1194,'containers '!$A:$AA,16,FALSE)</f>
        <v>HMIDUO2019</v>
      </c>
    </row>
    <row r="1195" spans="1:16" x14ac:dyDescent="0.25">
      <c r="A1195" s="9" t="s">
        <v>2762</v>
      </c>
      <c r="B1195" s="9" t="str">
        <f>VLOOKUP(A1195,'dump '!A:C,1,FALSE)</f>
        <v>RO777</v>
      </c>
      <c r="C1195" s="9" t="str">
        <f>VLOOKUP(A1195,'dump '!A:AF,2,FALSE)</f>
        <v>1411CJ15701</v>
      </c>
      <c r="D1195" s="9">
        <f>VLOOKUP($A1195,'dump '!$A:$AF,17,FALSE)</f>
        <v>52.291947640527297</v>
      </c>
      <c r="E1195" s="9">
        <f>VLOOKUP($A1195,'dump '!$A:$AF,18,FALSE)</f>
        <v>5.15150452964488</v>
      </c>
      <c r="F1195" s="9" t="str">
        <f>VLOOKUP(A1195,'dump '!$A:$AF,11,FALSE)</f>
        <v>Prinses Beatrixhof</v>
      </c>
      <c r="G1195" s="9" t="str">
        <f>VLOOKUP($A1195,'dump '!$A:$AF,12,FALSE)</f>
        <v>157</v>
      </c>
      <c r="H1195" s="9" t="str">
        <f>VLOOKUP($A1195,'dump '!$A:$AF,13,FALSE)</f>
        <v>1411CJ</v>
      </c>
      <c r="I1195" s="11" t="str">
        <f>VLOOKUP($A1195,'dump '!$A:$AF,14,FALSE)</f>
        <v>Naarden</v>
      </c>
      <c r="J1195" s="9">
        <f>VLOOKUP($A1195,'dump '!$A:$AF,15,FALSE)</f>
        <v>5</v>
      </c>
      <c r="K1195" s="9" t="str">
        <f>VLOOKUP($A1195,'dump '!$A:$AF,3,FALSE)</f>
        <v>REST</v>
      </c>
      <c r="L1195" s="9" t="str">
        <f>VLOOKUP($A1195,'dump '!$A:$AF,31,FALSE)</f>
        <v>3-haak</v>
      </c>
      <c r="M1195" s="9" t="str">
        <f>VLOOKUP($A1195,'containers '!$A:$AA,12,FALSE)</f>
        <v>OGDUO</v>
      </c>
      <c r="N1195" s="9">
        <f>VLOOKUP($A1195,'containers '!$A:$AA,14,FALSE)</f>
        <v>60</v>
      </c>
      <c r="O1195" s="9">
        <f>VLOOKUP($A1195,'containers '!$A:$AA,15,FALSE)</f>
        <v>100</v>
      </c>
      <c r="P1195" s="9" t="str">
        <f>VLOOKUP($A1195,'containers '!$A:$AA,16,FALSE)</f>
        <v>HMIDUO2019</v>
      </c>
    </row>
    <row r="1196" spans="1:16" x14ac:dyDescent="0.25">
      <c r="A1196" s="9" t="s">
        <v>2739</v>
      </c>
      <c r="B1196" s="9" t="str">
        <f>VLOOKUP(A1196,'dump '!A:C,1,FALSE)</f>
        <v>RO778</v>
      </c>
      <c r="C1196" s="9" t="str">
        <f>VLOOKUP(A1196,'dump '!A:AF,2,FALSE)</f>
        <v>1411XX5401</v>
      </c>
      <c r="D1196" s="9">
        <f>VLOOKUP($A1196,'dump '!$A:$AF,17,FALSE)</f>
        <v>52.302860000000003</v>
      </c>
      <c r="E1196" s="9">
        <f>VLOOKUP($A1196,'dump '!$A:$AF,18,FALSE)</f>
        <v>5.1423399999999999</v>
      </c>
      <c r="F1196" s="9" t="str">
        <f>VLOOKUP(A1196,'dump '!$A:$AF,11,FALSE)</f>
        <v>Jac. P. Thijssepark</v>
      </c>
      <c r="G1196" s="9" t="str">
        <f>VLOOKUP($A1196,'dump '!$A:$AF,12,FALSE)</f>
        <v>54</v>
      </c>
      <c r="H1196" s="9" t="str">
        <f>VLOOKUP($A1196,'dump '!$A:$AF,13,FALSE)</f>
        <v>1411XX</v>
      </c>
      <c r="I1196" s="11" t="str">
        <f>VLOOKUP($A1196,'dump '!$A:$AF,14,FALSE)</f>
        <v>Naarden</v>
      </c>
      <c r="J1196" s="9">
        <f>VLOOKUP($A1196,'dump '!$A:$AF,15,FALSE)</f>
        <v>6</v>
      </c>
      <c r="K1196" s="9" t="str">
        <f>VLOOKUP($A1196,'dump '!$A:$AF,3,FALSE)</f>
        <v>REST</v>
      </c>
      <c r="L1196" s="9" t="str">
        <f>VLOOKUP($A1196,'dump '!$A:$AF,31,FALSE)</f>
        <v>3-haak</v>
      </c>
      <c r="M1196" s="9" t="str">
        <f>VLOOKUP($A1196,'containers '!$A:$AA,12,FALSE)</f>
        <v>OGDUO</v>
      </c>
      <c r="N1196" s="9">
        <f>VLOOKUP($A1196,'containers '!$A:$AA,14,FALSE)</f>
        <v>60</v>
      </c>
      <c r="O1196" s="9">
        <f>VLOOKUP($A1196,'containers '!$A:$AA,15,FALSE)</f>
        <v>100</v>
      </c>
      <c r="P1196" s="9" t="str">
        <f>VLOOKUP($A1196,'containers '!$A:$AA,16,FALSE)</f>
        <v>HMIDUO2019</v>
      </c>
    </row>
    <row r="1197" spans="1:16" x14ac:dyDescent="0.25">
      <c r="A1197" s="9" t="s">
        <v>2747</v>
      </c>
      <c r="B1197" s="9" t="str">
        <f>VLOOKUP(A1197,'dump '!A:C,1,FALSE)</f>
        <v>RO779</v>
      </c>
      <c r="C1197" s="9" t="str">
        <f>VLOOKUP(A1197,'dump '!A:AF,2,FALSE)</f>
        <v>1403NW32001</v>
      </c>
      <c r="D1197" s="9">
        <f>VLOOKUP($A1197,'dump '!$A:$AF,17,FALSE)</f>
        <v>52.262765399999999</v>
      </c>
      <c r="E1197" s="9">
        <f>VLOOKUP($A1197,'dump '!$A:$AF,18,FALSE)</f>
        <v>5.1684973999999997</v>
      </c>
      <c r="F1197" s="9" t="str">
        <f>VLOOKUP(A1197,'dump '!$A:$AF,11,FALSE)</f>
        <v>Lange Heul</v>
      </c>
      <c r="G1197" s="9" t="str">
        <f>VLOOKUP($A1197,'dump '!$A:$AF,12,FALSE)</f>
        <v>320</v>
      </c>
      <c r="H1197" s="9" t="str">
        <f>VLOOKUP($A1197,'dump '!$A:$AF,13,FALSE)</f>
        <v>1403NW</v>
      </c>
      <c r="I1197" s="11" t="str">
        <f>VLOOKUP($A1197,'dump '!$A:$AF,14,FALSE)</f>
        <v>Bussum</v>
      </c>
      <c r="J1197" s="9">
        <f>VLOOKUP($A1197,'dump '!$A:$AF,15,FALSE)</f>
        <v>6</v>
      </c>
      <c r="K1197" s="9" t="str">
        <f>VLOOKUP($A1197,'dump '!$A:$AF,3,FALSE)</f>
        <v>REST</v>
      </c>
      <c r="L1197" s="9" t="str">
        <f>VLOOKUP($A1197,'dump '!$A:$AF,31,FALSE)</f>
        <v>3-haak</v>
      </c>
      <c r="M1197" s="9" t="str">
        <f>VLOOKUP($A1197,'containers '!$A:$AA,12,FALSE)</f>
        <v>OGDUO</v>
      </c>
      <c r="N1197" s="9">
        <f>VLOOKUP($A1197,'containers '!$A:$AA,14,FALSE)</f>
        <v>60</v>
      </c>
      <c r="O1197" s="9">
        <f>VLOOKUP($A1197,'containers '!$A:$AA,15,FALSE)</f>
        <v>100</v>
      </c>
      <c r="P1197" s="9" t="str">
        <f>VLOOKUP($A1197,'containers '!$A:$AA,16,FALSE)</f>
        <v>HMIDUO2019</v>
      </c>
    </row>
    <row r="1198" spans="1:16" x14ac:dyDescent="0.25">
      <c r="A1198" s="9" t="s">
        <v>2741</v>
      </c>
      <c r="B1198" s="9" t="str">
        <f>VLOOKUP(A1198,'dump '!A:C,1,FALSE)</f>
        <v>RO780</v>
      </c>
      <c r="C1198" s="9" t="str">
        <f>VLOOKUP(A1198,'dump '!A:AF,2,FALSE)</f>
        <v>1411DL8301</v>
      </c>
      <c r="D1198" s="9">
        <f>VLOOKUP($A1198,'dump '!$A:$AF,17,FALSE)</f>
        <v>52.318086000000001</v>
      </c>
      <c r="E1198" s="9">
        <f>VLOOKUP($A1198,'dump '!$A:$AF,18,FALSE)</f>
        <v>5.1431050000000003</v>
      </c>
      <c r="F1198" s="9" t="str">
        <f>VLOOKUP(A1198,'dump '!$A:$AF,11,FALSE)</f>
        <v>IJsselmeerweg</v>
      </c>
      <c r="G1198" s="9" t="str">
        <f>VLOOKUP($A1198,'dump '!$A:$AF,12,FALSE)</f>
        <v>83</v>
      </c>
      <c r="H1198" s="9" t="str">
        <f>VLOOKUP($A1198,'dump '!$A:$AF,13,FALSE)</f>
        <v>1411DL</v>
      </c>
      <c r="I1198" s="11" t="str">
        <f>VLOOKUP($A1198,'dump '!$A:$AF,14,FALSE)</f>
        <v>Naarden</v>
      </c>
      <c r="J1198" s="9">
        <f>VLOOKUP($A1198,'dump '!$A:$AF,15,FALSE)</f>
        <v>6</v>
      </c>
      <c r="K1198" s="9" t="str">
        <f>VLOOKUP($A1198,'dump '!$A:$AF,3,FALSE)</f>
        <v>REST</v>
      </c>
      <c r="L1198" s="9" t="str">
        <f>VLOOKUP($A1198,'dump '!$A:$AF,31,FALSE)</f>
        <v>3-haak</v>
      </c>
      <c r="M1198" s="9" t="str">
        <f>VLOOKUP($A1198,'containers '!$A:$AA,12,FALSE)</f>
        <v>OGDUO</v>
      </c>
      <c r="N1198" s="9">
        <f>VLOOKUP($A1198,'containers '!$A:$AA,14,FALSE)</f>
        <v>60</v>
      </c>
      <c r="O1198" s="9">
        <f>VLOOKUP($A1198,'containers '!$A:$AA,15,FALSE)</f>
        <v>100</v>
      </c>
      <c r="P1198" s="9" t="str">
        <f>VLOOKUP($A1198,'containers '!$A:$AA,16,FALSE)</f>
        <v>HMIDUO2019</v>
      </c>
    </row>
    <row r="1199" spans="1:16" x14ac:dyDescent="0.25">
      <c r="A1199" s="9" t="s">
        <v>967</v>
      </c>
      <c r="B1199" s="9" t="str">
        <f>VLOOKUP(A1199,'dump '!A:C,1,FALSE)</f>
        <v>RO781</v>
      </c>
      <c r="C1199" s="9" t="str">
        <f>VLOOKUP(A1199,'dump '!A:AF,2,FALSE)</f>
        <v>1276DD5901</v>
      </c>
      <c r="D1199" s="9">
        <f>VLOOKUP($A1199,'dump '!$A:$AF,17,FALSE)</f>
        <v>52.294750213622997</v>
      </c>
      <c r="E1199" s="9">
        <f>VLOOKUP($A1199,'dump '!$A:$AF,18,FALSE)</f>
        <v>5.2515301704406703</v>
      </c>
      <c r="F1199" s="9" t="str">
        <f>VLOOKUP(A1199,'dump '!$A:$AF,11,FALSE)</f>
        <v>Akkerweg</v>
      </c>
      <c r="G1199" s="9" t="str">
        <f>VLOOKUP($A1199,'dump '!$A:$AF,12,FALSE)</f>
        <v>59</v>
      </c>
      <c r="H1199" s="9" t="str">
        <f>VLOOKUP($A1199,'dump '!$A:$AF,13,FALSE)</f>
        <v>1276DD</v>
      </c>
      <c r="I1199" s="11" t="str">
        <f>VLOOKUP($A1199,'dump '!$A:$AF,14,FALSE)</f>
        <v>Huizen</v>
      </c>
      <c r="J1199" s="9">
        <f>VLOOKUP($A1199,'dump '!$A:$AF,15,FALSE)</f>
        <v>6</v>
      </c>
      <c r="K1199" s="9" t="str">
        <f>VLOOKUP($A1199,'dump '!$A:$AF,3,FALSE)</f>
        <v>REST</v>
      </c>
      <c r="L1199" s="9" t="str">
        <f>VLOOKUP($A1199,'dump '!$A:$AF,31,FALSE)</f>
        <v>3-haak</v>
      </c>
      <c r="M1199" s="9" t="str">
        <f>VLOOKUP($A1199,'containers '!$A:$AA,12,FALSE)</f>
        <v>OGDUO</v>
      </c>
      <c r="N1199" s="9">
        <f>VLOOKUP($A1199,'containers '!$A:$AA,14,FALSE)</f>
        <v>60</v>
      </c>
      <c r="O1199" s="9">
        <f>VLOOKUP($A1199,'containers '!$A:$AA,15,FALSE)</f>
        <v>100</v>
      </c>
      <c r="P1199" s="9" t="str">
        <f>VLOOKUP($A1199,'containers '!$A:$AA,16,FALSE)</f>
        <v>HMIDUO2019</v>
      </c>
    </row>
    <row r="1200" spans="1:16" x14ac:dyDescent="0.25">
      <c r="A1200" s="9" t="s">
        <v>903</v>
      </c>
      <c r="B1200" s="9" t="str">
        <f>VLOOKUP(A1200,'dump '!A:C,1,FALSE)</f>
        <v>RO782</v>
      </c>
      <c r="C1200" s="9" t="str">
        <f>VLOOKUP(A1200,'dump '!A:AF,2,FALSE)</f>
        <v>1273LJ701</v>
      </c>
      <c r="D1200" s="9">
        <f>VLOOKUP($A1200,'dump '!$A:$AF,17,FALSE)</f>
        <v>52.3001098632813</v>
      </c>
      <c r="E1200" s="9">
        <f>VLOOKUP($A1200,'dump '!$A:$AF,18,FALSE)</f>
        <v>5.2655100822448704</v>
      </c>
      <c r="F1200" s="9" t="str">
        <f>VLOOKUP(A1200,'dump '!$A:$AF,11,FALSE)</f>
        <v>Alblas</v>
      </c>
      <c r="G1200" s="9" t="str">
        <f>VLOOKUP($A1200,'dump '!$A:$AF,12,FALSE)</f>
        <v>7</v>
      </c>
      <c r="H1200" s="9" t="str">
        <f>VLOOKUP($A1200,'dump '!$A:$AF,13,FALSE)</f>
        <v>1273LJ</v>
      </c>
      <c r="I1200" s="11" t="str">
        <f>VLOOKUP($A1200,'dump '!$A:$AF,14,FALSE)</f>
        <v>Huizen</v>
      </c>
      <c r="J1200" s="9">
        <f>VLOOKUP($A1200,'dump '!$A:$AF,15,FALSE)</f>
        <v>6</v>
      </c>
      <c r="K1200" s="9" t="str">
        <f>VLOOKUP($A1200,'dump '!$A:$AF,3,FALSE)</f>
        <v>REST</v>
      </c>
      <c r="L1200" s="9" t="str">
        <f>VLOOKUP($A1200,'dump '!$A:$AF,31,FALSE)</f>
        <v>3-haak</v>
      </c>
      <c r="M1200" s="9" t="str">
        <f>VLOOKUP($A1200,'containers '!$A:$AA,12,FALSE)</f>
        <v>OGDUO</v>
      </c>
      <c r="N1200" s="9">
        <f>VLOOKUP($A1200,'containers '!$A:$AA,14,FALSE)</f>
        <v>60</v>
      </c>
      <c r="O1200" s="9">
        <f>VLOOKUP($A1200,'containers '!$A:$AA,15,FALSE)</f>
        <v>100</v>
      </c>
      <c r="P1200" s="9" t="str">
        <f>VLOOKUP($A1200,'containers '!$A:$AA,16,FALSE)</f>
        <v>HMIDUO2019</v>
      </c>
    </row>
    <row r="1201" spans="1:16" x14ac:dyDescent="0.25">
      <c r="A1201" s="9" t="s">
        <v>2760</v>
      </c>
      <c r="B1201" s="9" t="str">
        <f>VLOOKUP(A1201,'dump '!A:C,1,FALSE)</f>
        <v>RO783</v>
      </c>
      <c r="C1201" s="9" t="str">
        <f>VLOOKUP(A1201,'dump '!A:AF,2,FALSE)</f>
        <v>1412LA12701</v>
      </c>
      <c r="D1201" s="9">
        <f>VLOOKUP($A1201,'dump '!$A:$AF,17,FALSE)</f>
        <v>52.283495203640598</v>
      </c>
      <c r="E1201" s="9">
        <f>VLOOKUP($A1201,'dump '!$A:$AF,18,FALSE)</f>
        <v>5.1556499999999996</v>
      </c>
      <c r="F1201" s="9" t="str">
        <f>VLOOKUP(A1201,'dump '!$A:$AF,11,FALSE)</f>
        <v>Binnenhof</v>
      </c>
      <c r="G1201" s="9" t="str">
        <f>VLOOKUP($A1201,'dump '!$A:$AF,12,FALSE)</f>
        <v>127</v>
      </c>
      <c r="H1201" s="9" t="str">
        <f>VLOOKUP($A1201,'dump '!$A:$AF,13,FALSE)</f>
        <v>1412LA</v>
      </c>
      <c r="I1201" s="11" t="str">
        <f>VLOOKUP($A1201,'dump '!$A:$AF,14,FALSE)</f>
        <v>Naarden</v>
      </c>
      <c r="J1201" s="9">
        <f>VLOOKUP($A1201,'dump '!$A:$AF,15,FALSE)</f>
        <v>6</v>
      </c>
      <c r="K1201" s="9" t="str">
        <f>VLOOKUP($A1201,'dump '!$A:$AF,3,FALSE)</f>
        <v>REST</v>
      </c>
      <c r="L1201" s="9" t="str">
        <f>VLOOKUP($A1201,'dump '!$A:$AF,31,FALSE)</f>
        <v>3-haak</v>
      </c>
      <c r="M1201" s="9" t="str">
        <f>VLOOKUP($A1201,'containers '!$A:$AA,12,FALSE)</f>
        <v>OGDUO</v>
      </c>
      <c r="N1201" s="9">
        <f>VLOOKUP($A1201,'containers '!$A:$AA,14,FALSE)</f>
        <v>60</v>
      </c>
      <c r="O1201" s="9">
        <f>VLOOKUP($A1201,'containers '!$A:$AA,15,FALSE)</f>
        <v>100</v>
      </c>
      <c r="P1201" s="9" t="str">
        <f>VLOOKUP($A1201,'containers '!$A:$AA,16,FALSE)</f>
        <v>HMIDUO2019</v>
      </c>
    </row>
    <row r="1202" spans="1:16" x14ac:dyDescent="0.25">
      <c r="A1202" s="9" t="s">
        <v>2745</v>
      </c>
      <c r="B1202" s="9" t="str">
        <f>VLOOKUP(A1202,'dump '!A:C,1,FALSE)</f>
        <v>RO784</v>
      </c>
      <c r="C1202" s="9" t="str">
        <f>VLOOKUP(A1202,'dump '!A:AF,2,FALSE)</f>
        <v>1411DL6501</v>
      </c>
      <c r="D1202" s="9">
        <f>VLOOKUP($A1202,'dump '!$A:$AF,17,FALSE)</f>
        <v>52.317411999999997</v>
      </c>
      <c r="E1202" s="9">
        <f>VLOOKUP($A1202,'dump '!$A:$AF,18,FALSE)</f>
        <v>5.1436900000000003</v>
      </c>
      <c r="F1202" s="9" t="str">
        <f>VLOOKUP(A1202,'dump '!$A:$AF,11,FALSE)</f>
        <v>IJsselmeerweg</v>
      </c>
      <c r="G1202" s="9" t="str">
        <f>VLOOKUP($A1202,'dump '!$A:$AF,12,FALSE)</f>
        <v>65</v>
      </c>
      <c r="H1202" s="9" t="str">
        <f>VLOOKUP($A1202,'dump '!$A:$AF,13,FALSE)</f>
        <v>1411DL</v>
      </c>
      <c r="I1202" s="11" t="str">
        <f>VLOOKUP($A1202,'dump '!$A:$AF,14,FALSE)</f>
        <v>Naarden</v>
      </c>
      <c r="J1202" s="9">
        <f>VLOOKUP($A1202,'dump '!$A:$AF,15,FALSE)</f>
        <v>5</v>
      </c>
      <c r="K1202" s="9" t="str">
        <f>VLOOKUP($A1202,'dump '!$A:$AF,3,FALSE)</f>
        <v>REST</v>
      </c>
      <c r="L1202" s="9" t="str">
        <f>VLOOKUP($A1202,'dump '!$A:$AF,31,FALSE)</f>
        <v>3-haak</v>
      </c>
      <c r="M1202" s="9" t="str">
        <f>VLOOKUP($A1202,'containers '!$A:$AA,12,FALSE)</f>
        <v>OGDUO</v>
      </c>
      <c r="N1202" s="9">
        <f>VLOOKUP($A1202,'containers '!$A:$AA,14,FALSE)</f>
        <v>60</v>
      </c>
      <c r="O1202" s="9">
        <f>VLOOKUP($A1202,'containers '!$A:$AA,15,FALSE)</f>
        <v>100</v>
      </c>
      <c r="P1202" s="9" t="str">
        <f>VLOOKUP($A1202,'containers '!$A:$AA,16,FALSE)</f>
        <v>HMIDUO2019</v>
      </c>
    </row>
    <row r="1203" spans="1:16" x14ac:dyDescent="0.25">
      <c r="A1203" s="9" t="s">
        <v>2725</v>
      </c>
      <c r="B1203" s="9" t="str">
        <f>VLOOKUP(A1203,'dump '!A:C,1,FALSE)</f>
        <v>RO785</v>
      </c>
      <c r="C1203" s="9" t="str">
        <f>VLOOKUP(A1203,'dump '!A:AF,2,FALSE)</f>
        <v>1412LA1701</v>
      </c>
      <c r="D1203" s="9">
        <f>VLOOKUP($A1203,'dump '!$A:$AF,17,FALSE)</f>
        <v>52.282978</v>
      </c>
      <c r="E1203" s="9">
        <f>VLOOKUP($A1203,'dump '!$A:$AF,18,FALSE)</f>
        <v>5.1553599999999999</v>
      </c>
      <c r="F1203" s="9" t="str">
        <f>VLOOKUP(A1203,'dump '!$A:$AF,11,FALSE)</f>
        <v>Binnenhof</v>
      </c>
      <c r="G1203" s="9" t="str">
        <f>VLOOKUP($A1203,'dump '!$A:$AF,12,FALSE)</f>
        <v>17</v>
      </c>
      <c r="H1203" s="9" t="str">
        <f>VLOOKUP($A1203,'dump '!$A:$AF,13,FALSE)</f>
        <v>1412LA</v>
      </c>
      <c r="I1203" s="11" t="str">
        <f>VLOOKUP($A1203,'dump '!$A:$AF,14,FALSE)</f>
        <v>Naarden</v>
      </c>
      <c r="J1203" s="9">
        <f>VLOOKUP($A1203,'dump '!$A:$AF,15,FALSE)</f>
        <v>5</v>
      </c>
      <c r="K1203" s="9" t="str">
        <f>VLOOKUP($A1203,'dump '!$A:$AF,3,FALSE)</f>
        <v>REST</v>
      </c>
      <c r="L1203" s="9" t="str">
        <f>VLOOKUP($A1203,'dump '!$A:$AF,31,FALSE)</f>
        <v>3-haak</v>
      </c>
      <c r="M1203" s="9" t="str">
        <f>VLOOKUP($A1203,'containers '!$A:$AA,12,FALSE)</f>
        <v>OGDUO</v>
      </c>
      <c r="N1203" s="9">
        <f>VLOOKUP($A1203,'containers '!$A:$AA,14,FALSE)</f>
        <v>60</v>
      </c>
      <c r="O1203" s="9">
        <f>VLOOKUP($A1203,'containers '!$A:$AA,15,FALSE)</f>
        <v>100</v>
      </c>
      <c r="P1203" s="9" t="str">
        <f>VLOOKUP($A1203,'containers '!$A:$AA,16,FALSE)</f>
        <v>HMIDUO2019</v>
      </c>
    </row>
    <row r="1204" spans="1:16" x14ac:dyDescent="0.25">
      <c r="A1204" s="9" t="s">
        <v>2752</v>
      </c>
      <c r="B1204" s="9" t="str">
        <f>VLOOKUP(A1204,'dump '!A:C,1,FALSE)</f>
        <v>RO786</v>
      </c>
      <c r="C1204" s="9" t="str">
        <f>VLOOKUP(A1204,'dump '!A:AF,2,FALSE)</f>
        <v>1276XB2601</v>
      </c>
      <c r="D1204" s="9">
        <f>VLOOKUP($A1204,'dump '!$A:$AF,17,FALSE)</f>
        <v>52.296639999999996</v>
      </c>
      <c r="E1204" s="9">
        <f>VLOOKUP($A1204,'dump '!$A:$AF,18,FALSE)</f>
        <v>5.2486499999999996</v>
      </c>
      <c r="F1204" s="9" t="str">
        <f>VLOOKUP(A1204,'dump '!$A:$AF,11,FALSE)</f>
        <v>Graaf Floris</v>
      </c>
      <c r="G1204" s="9" t="str">
        <f>VLOOKUP($A1204,'dump '!$A:$AF,12,FALSE)</f>
        <v>26</v>
      </c>
      <c r="H1204" s="9" t="str">
        <f>VLOOKUP($A1204,'dump '!$A:$AF,13,FALSE)</f>
        <v>1276XB</v>
      </c>
      <c r="I1204" s="11" t="str">
        <f>VLOOKUP($A1204,'dump '!$A:$AF,14,FALSE)</f>
        <v>Huizen</v>
      </c>
      <c r="J1204" s="9">
        <f>VLOOKUP($A1204,'dump '!$A:$AF,15,FALSE)</f>
        <v>6</v>
      </c>
      <c r="K1204" s="9" t="str">
        <f>VLOOKUP($A1204,'dump '!$A:$AF,3,FALSE)</f>
        <v>REST</v>
      </c>
      <c r="L1204" s="9" t="str">
        <f>VLOOKUP($A1204,'dump '!$A:$AF,31,FALSE)</f>
        <v>3-haak</v>
      </c>
      <c r="M1204" s="9" t="str">
        <f>VLOOKUP($A1204,'containers '!$A:$AA,12,FALSE)</f>
        <v>OGDUO</v>
      </c>
      <c r="N1204" s="9">
        <f>VLOOKUP($A1204,'containers '!$A:$AA,14,FALSE)</f>
        <v>60</v>
      </c>
      <c r="O1204" s="9">
        <f>VLOOKUP($A1204,'containers '!$A:$AA,15,FALSE)</f>
        <v>100</v>
      </c>
      <c r="P1204" s="9" t="str">
        <f>VLOOKUP($A1204,'containers '!$A:$AA,16,FALSE)</f>
        <v>HMIDUO2019</v>
      </c>
    </row>
    <row r="1205" spans="1:16" x14ac:dyDescent="0.25">
      <c r="A1205" s="9" t="s">
        <v>1807</v>
      </c>
      <c r="B1205" s="9" t="str">
        <f>VLOOKUP(A1205,'dump '!A:C,1,FALSE)</f>
        <v>RO792</v>
      </c>
      <c r="C1205" s="9" t="str">
        <f>VLOOKUP(A1205,'dump '!A:AF,2,FALSE)</f>
        <v>1221EN18203</v>
      </c>
      <c r="D1205" s="9">
        <f>VLOOKUP($A1205,'dump '!$A:$AF,17,FALSE)</f>
        <v>52.225690999999998</v>
      </c>
      <c r="E1205" s="9">
        <f>VLOOKUP($A1205,'dump '!$A:$AF,18,FALSE)</f>
        <v>5.1927539999999999</v>
      </c>
      <c r="F1205" s="9" t="str">
        <f>VLOOKUP(A1205,'dump '!$A:$AF,11,FALSE)</f>
        <v>Jan van der Heijdenstraat</v>
      </c>
      <c r="G1205" s="9" t="str">
        <f>VLOOKUP($A1205,'dump '!$A:$AF,12,FALSE)</f>
        <v>182A</v>
      </c>
      <c r="H1205" s="9" t="str">
        <f>VLOOKUP($A1205,'dump '!$A:$AF,13,FALSE)</f>
        <v>1221EN</v>
      </c>
      <c r="I1205" s="11" t="str">
        <f>VLOOKUP($A1205,'dump '!$A:$AF,14,FALSE)</f>
        <v>Hilversum</v>
      </c>
      <c r="J1205" s="9">
        <f>VLOOKUP($A1205,'dump '!$A:$AF,15,FALSE)</f>
        <v>5</v>
      </c>
      <c r="K1205" s="9" t="str">
        <f>VLOOKUP($A1205,'dump '!$A:$AF,3,FALSE)</f>
        <v>REST</v>
      </c>
      <c r="L1205" s="9" t="str">
        <f>VLOOKUP($A1205,'dump '!$A:$AF,31,FALSE)</f>
        <v>3-haak</v>
      </c>
      <c r="M1205" s="9" t="str">
        <f>VLOOKUP($A1205,'containers '!$A:$AA,12,FALSE)</f>
        <v>Ondergronds</v>
      </c>
      <c r="N1205" s="9">
        <f>VLOOKUP($A1205,'containers '!$A:$AA,14,FALSE)</f>
        <v>80</v>
      </c>
      <c r="O1205" s="9">
        <f>VLOOKUP($A1205,'containers '!$A:$AA,15,FALSE)</f>
        <v>100</v>
      </c>
      <c r="P1205" s="9" t="str">
        <f>VLOOKUP($A1205,'containers '!$A:$AA,16,FALSE)</f>
        <v>HMISOL2021</v>
      </c>
    </row>
    <row r="1206" spans="1:16" x14ac:dyDescent="0.25">
      <c r="A1206" s="9" t="s">
        <v>714</v>
      </c>
      <c r="B1206" s="9" t="str">
        <f>VLOOKUP(A1206,'dump '!A:C,1,FALSE)</f>
        <v>RO793</v>
      </c>
      <c r="C1206" s="9" t="str">
        <f>VLOOKUP(A1206,'dump '!A:AF,2,FALSE)</f>
        <v>1221JZ7103</v>
      </c>
      <c r="D1206" s="9">
        <f>VLOOKUP($A1206,'dump '!$A:$AF,17,FALSE)</f>
        <v>52.225673100000002</v>
      </c>
      <c r="E1206" s="9">
        <f>VLOOKUP($A1206,'dump '!$A:$AF,18,FALSE)</f>
        <v>5.1898534999999999</v>
      </c>
      <c r="F1206" s="9" t="str">
        <f>VLOOKUP(A1206,'dump '!$A:$AF,11,FALSE)</f>
        <v>Kleine Drift</v>
      </c>
      <c r="G1206" s="9" t="str">
        <f>VLOOKUP($A1206,'dump '!$A:$AF,12,FALSE)</f>
        <v>71A</v>
      </c>
      <c r="H1206" s="9" t="str">
        <f>VLOOKUP($A1206,'dump '!$A:$AF,13,FALSE)</f>
        <v>1221JZ</v>
      </c>
      <c r="I1206" s="11" t="str">
        <f>VLOOKUP($A1206,'dump '!$A:$AF,14,FALSE)</f>
        <v>Hilversum</v>
      </c>
      <c r="J1206" s="9">
        <f>VLOOKUP($A1206,'dump '!$A:$AF,15,FALSE)</f>
        <v>6</v>
      </c>
      <c r="K1206" s="9" t="str">
        <f>VLOOKUP($A1206,'dump '!$A:$AF,3,FALSE)</f>
        <v>REST</v>
      </c>
      <c r="L1206" s="9" t="str">
        <f>VLOOKUP($A1206,'dump '!$A:$AF,31,FALSE)</f>
        <v>3-haak</v>
      </c>
      <c r="M1206" s="9" t="str">
        <f>VLOOKUP($A1206,'containers '!$A:$AA,12,FALSE)</f>
        <v>Ondergronds</v>
      </c>
      <c r="N1206" s="9">
        <f>VLOOKUP($A1206,'containers '!$A:$AA,14,FALSE)</f>
        <v>80</v>
      </c>
      <c r="O1206" s="9">
        <f>VLOOKUP($A1206,'containers '!$A:$AA,15,FALSE)</f>
        <v>100</v>
      </c>
      <c r="P1206" s="9" t="str">
        <f>VLOOKUP($A1206,'containers '!$A:$AA,16,FALSE)</f>
        <v>HMISOL2021</v>
      </c>
    </row>
    <row r="1207" spans="1:16" x14ac:dyDescent="0.25">
      <c r="A1207" s="9" t="s">
        <v>2531</v>
      </c>
      <c r="B1207" s="9" t="str">
        <f>VLOOKUP(A1207,'dump '!A:C,1,FALSE)</f>
        <v>RO797</v>
      </c>
      <c r="C1207" s="9" t="str">
        <f>VLOOKUP(A1207,'dump '!A:AF,2,FALSE)</f>
        <v>1221EN18204</v>
      </c>
      <c r="D1207" s="9">
        <f>VLOOKUP($A1207,'dump '!$A:$AF,17,FALSE)</f>
        <v>52.225690999999998</v>
      </c>
      <c r="E1207" s="9">
        <f>VLOOKUP($A1207,'dump '!$A:$AF,18,FALSE)</f>
        <v>5.1927539999999999</v>
      </c>
      <c r="F1207" s="9" t="str">
        <f>VLOOKUP(A1207,'dump '!$A:$AF,11,FALSE)</f>
        <v>Jan van der Heijdenstraat</v>
      </c>
      <c r="G1207" s="9" t="str">
        <f>VLOOKUP($A1207,'dump '!$A:$AF,12,FALSE)</f>
        <v>182A</v>
      </c>
      <c r="H1207" s="9" t="str">
        <f>VLOOKUP($A1207,'dump '!$A:$AF,13,FALSE)</f>
        <v>1221EN</v>
      </c>
      <c r="I1207" s="11" t="str">
        <f>VLOOKUP($A1207,'dump '!$A:$AF,14,FALSE)</f>
        <v>Hilversum</v>
      </c>
      <c r="J1207" s="9">
        <f>VLOOKUP($A1207,'dump '!$A:$AF,15,FALSE)</f>
        <v>5</v>
      </c>
      <c r="K1207" s="9" t="str">
        <f>VLOOKUP($A1207,'dump '!$A:$AF,3,FALSE)</f>
        <v>REST</v>
      </c>
      <c r="L1207" s="9" t="str">
        <f>VLOOKUP($A1207,'dump '!$A:$AF,31,FALSE)</f>
        <v>3-haak</v>
      </c>
      <c r="M1207" s="9" t="str">
        <f>VLOOKUP($A1207,'containers '!$A:$AA,12,FALSE)</f>
        <v>Ondergronds</v>
      </c>
      <c r="N1207" s="9">
        <f>VLOOKUP($A1207,'containers '!$A:$AA,14,FALSE)</f>
        <v>80</v>
      </c>
      <c r="O1207" s="9">
        <f>VLOOKUP($A1207,'containers '!$A:$AA,15,FALSE)</f>
        <v>100</v>
      </c>
      <c r="P1207" s="9" t="str">
        <f>VLOOKUP($A1207,'containers '!$A:$AA,16,FALSE)</f>
        <v>HMISOL2021</v>
      </c>
    </row>
    <row r="1208" spans="1:16" x14ac:dyDescent="0.25">
      <c r="A1208" s="9" t="s">
        <v>3838</v>
      </c>
      <c r="B1208" s="9" t="str">
        <f>VLOOKUP(A1208,'dump '!A:C,1,FALSE)</f>
        <v>RO798</v>
      </c>
      <c r="C1208" s="9" t="str">
        <f>VLOOKUP(A1208,'dump '!A:AF,2,FALSE)</f>
        <v>1221EN18201</v>
      </c>
      <c r="D1208" s="9">
        <f>VLOOKUP($A1208,'dump '!$A:$AF,17,FALSE)</f>
        <v>52.225690999999998</v>
      </c>
      <c r="E1208" s="9">
        <f>VLOOKUP($A1208,'dump '!$A:$AF,18,FALSE)</f>
        <v>5.1927539999999999</v>
      </c>
      <c r="F1208" s="9" t="str">
        <f>VLOOKUP(A1208,'dump '!$A:$AF,11,FALSE)</f>
        <v>Jan van der Heijdenstraat</v>
      </c>
      <c r="G1208" s="9" t="str">
        <f>VLOOKUP($A1208,'dump '!$A:$AF,12,FALSE)</f>
        <v>182A</v>
      </c>
      <c r="H1208" s="9" t="str">
        <f>VLOOKUP($A1208,'dump '!$A:$AF,13,FALSE)</f>
        <v>1221EN</v>
      </c>
      <c r="I1208" s="11" t="str">
        <f>VLOOKUP($A1208,'dump '!$A:$AF,14,FALSE)</f>
        <v>Hilversum</v>
      </c>
      <c r="J1208" s="9">
        <f>VLOOKUP($A1208,'dump '!$A:$AF,15,FALSE)</f>
        <v>5</v>
      </c>
      <c r="K1208" s="9" t="str">
        <f>VLOOKUP($A1208,'dump '!$A:$AF,3,FALSE)</f>
        <v>REST</v>
      </c>
      <c r="L1208" s="9" t="str">
        <f>VLOOKUP($A1208,'dump '!$A:$AF,31,FALSE)</f>
        <v>3-haak</v>
      </c>
      <c r="M1208" s="9" t="str">
        <f>VLOOKUP($A1208,'containers '!$A:$AA,12,FALSE)</f>
        <v>Ondergronds</v>
      </c>
      <c r="N1208" s="9">
        <f>VLOOKUP($A1208,'containers '!$A:$AA,14,FALSE)</f>
        <v>80</v>
      </c>
      <c r="O1208" s="9">
        <f>VLOOKUP($A1208,'containers '!$A:$AA,15,FALSE)</f>
        <v>100</v>
      </c>
      <c r="P1208" s="9" t="str">
        <f>VLOOKUP($A1208,'containers '!$A:$AA,16,FALSE)</f>
        <v>HMISOL2021</v>
      </c>
    </row>
    <row r="1209" spans="1:16" x14ac:dyDescent="0.25">
      <c r="A1209" s="9" t="s">
        <v>215</v>
      </c>
      <c r="B1209" s="9" t="str">
        <f>VLOOKUP(A1209,'dump '!A:C,1,FALSE)</f>
        <v>RO799</v>
      </c>
      <c r="C1209" s="9" t="str">
        <f>VLOOKUP(A1209,'dump '!A:AF,2,FALSE)</f>
        <v>1211JE4701</v>
      </c>
      <c r="D1209" s="9">
        <f>VLOOKUP($A1209,'dump '!$A:$AF,17,FALSE)</f>
        <v>52.222579956054702</v>
      </c>
      <c r="E1209" s="9">
        <f>VLOOKUP($A1209,'dump '!$A:$AF,18,FALSE)</f>
        <v>5.1679701805114702</v>
      </c>
      <c r="F1209" s="9" t="str">
        <f>VLOOKUP(A1209,'dump '!$A:$AF,11,FALSE)</f>
        <v>Vaartweg</v>
      </c>
      <c r="G1209" s="9" t="str">
        <f>VLOOKUP($A1209,'dump '!$A:$AF,12,FALSE)</f>
        <v>47</v>
      </c>
      <c r="H1209" s="9" t="str">
        <f>VLOOKUP($A1209,'dump '!$A:$AF,13,FALSE)</f>
        <v>1211JE</v>
      </c>
      <c r="I1209" s="11" t="str">
        <f>VLOOKUP($A1209,'dump '!$A:$AF,14,FALSE)</f>
        <v>Hilversum</v>
      </c>
      <c r="J1209" s="9">
        <f>VLOOKUP($A1209,'dump '!$A:$AF,15,FALSE)</f>
        <v>6</v>
      </c>
      <c r="K1209" s="9" t="str">
        <f>VLOOKUP($A1209,'dump '!$A:$AF,3,FALSE)</f>
        <v>REST</v>
      </c>
      <c r="L1209" s="9" t="str">
        <f>VLOOKUP($A1209,'dump '!$A:$AF,31,FALSE)</f>
        <v>3-haak</v>
      </c>
      <c r="M1209" s="9" t="str">
        <f>VLOOKUP($A1209,'containers '!$A:$AA,12,FALSE)</f>
        <v>OGDUO</v>
      </c>
      <c r="N1209" s="9">
        <f>VLOOKUP($A1209,'containers '!$A:$AA,14,FALSE)</f>
        <v>60</v>
      </c>
      <c r="O1209" s="9">
        <f>VLOOKUP($A1209,'containers '!$A:$AA,15,FALSE)</f>
        <v>100</v>
      </c>
      <c r="P1209" s="9" t="str">
        <f>VLOOKUP($A1209,'containers '!$A:$AA,16,FALSE)</f>
        <v>HMIDUO2019</v>
      </c>
    </row>
    <row r="1210" spans="1:16" x14ac:dyDescent="0.25">
      <c r="A1210" s="9" t="s">
        <v>1612</v>
      </c>
      <c r="B1210" s="9" t="str">
        <f>VLOOKUP(A1210,'dump '!A:C,1,FALSE)</f>
        <v>RO804</v>
      </c>
      <c r="C1210" s="9" t="str">
        <f>VLOOKUP(A1210,'dump '!A:AF,2,FALSE)</f>
        <v>1211BD2701</v>
      </c>
      <c r="D1210" s="9">
        <f>VLOOKUP($A1210,'dump '!$A:$AF,17,FALSE)</f>
        <v>52.226287841796903</v>
      </c>
      <c r="E1210" s="9">
        <f>VLOOKUP($A1210,'dump '!$A:$AF,18,FALSE)</f>
        <v>5.1720128059387198</v>
      </c>
      <c r="F1210" s="9" t="str">
        <f>VLOOKUP(A1210,'dump '!$A:$AF,11,FALSE)</f>
        <v>Noordse Bosje</v>
      </c>
      <c r="G1210" s="9" t="str">
        <f>VLOOKUP($A1210,'dump '!$A:$AF,12,FALSE)</f>
        <v>27A</v>
      </c>
      <c r="H1210" s="9" t="str">
        <f>VLOOKUP($A1210,'dump '!$A:$AF,13,FALSE)</f>
        <v>1211BD</v>
      </c>
      <c r="I1210" s="11" t="str">
        <f>VLOOKUP($A1210,'dump '!$A:$AF,14,FALSE)</f>
        <v>Hilversum</v>
      </c>
      <c r="J1210" s="9">
        <f>VLOOKUP($A1210,'dump '!$A:$AF,15,FALSE)</f>
        <v>6</v>
      </c>
      <c r="K1210" s="9" t="str">
        <f>VLOOKUP($A1210,'dump '!$A:$AF,3,FALSE)</f>
        <v>REST</v>
      </c>
      <c r="L1210" s="9" t="str">
        <f>VLOOKUP($A1210,'dump '!$A:$AF,31,FALSE)</f>
        <v>3-haak</v>
      </c>
      <c r="M1210" s="9" t="str">
        <f>VLOOKUP($A1210,'containers '!$A:$AA,12,FALSE)</f>
        <v>OGDUO</v>
      </c>
      <c r="N1210" s="9">
        <f>VLOOKUP($A1210,'containers '!$A:$AA,14,FALSE)</f>
        <v>60</v>
      </c>
      <c r="O1210" s="9">
        <f>VLOOKUP($A1210,'containers '!$A:$AA,15,FALSE)</f>
        <v>100</v>
      </c>
      <c r="P1210" s="9" t="str">
        <f>VLOOKUP($A1210,'containers '!$A:$AA,16,FALSE)</f>
        <v>HMIDUO2019</v>
      </c>
    </row>
    <row r="1211" spans="1:16" x14ac:dyDescent="0.25">
      <c r="A1211" s="9" t="s">
        <v>244</v>
      </c>
      <c r="B1211" s="9" t="str">
        <f>VLOOKUP(A1211,'dump '!A:C,1,FALSE)</f>
        <v>RO805</v>
      </c>
      <c r="C1211" s="9" t="str">
        <f>VLOOKUP(A1211,'dump '!A:AF,2,FALSE)</f>
        <v>1274RC5301</v>
      </c>
      <c r="D1211" s="9">
        <f>VLOOKUP($A1211,'dump '!$A:$AF,17,FALSE)</f>
        <v>52.295799255371101</v>
      </c>
      <c r="E1211" s="9">
        <f>VLOOKUP($A1211,'dump '!$A:$AF,18,FALSE)</f>
        <v>5.2683701515197798</v>
      </c>
      <c r="F1211" s="9" t="str">
        <f>VLOOKUP(A1211,'dump '!$A:$AF,11,FALSE)</f>
        <v>Bovenmaatweg</v>
      </c>
      <c r="G1211" s="9" t="str">
        <f>VLOOKUP($A1211,'dump '!$A:$AF,12,FALSE)</f>
        <v>53</v>
      </c>
      <c r="H1211" s="9" t="str">
        <f>VLOOKUP($A1211,'dump '!$A:$AF,13,FALSE)</f>
        <v>1274RC</v>
      </c>
      <c r="I1211" s="11" t="str">
        <f>VLOOKUP($A1211,'dump '!$A:$AF,14,FALSE)</f>
        <v>Huizen</v>
      </c>
      <c r="J1211" s="9">
        <f>VLOOKUP($A1211,'dump '!$A:$AF,15,FALSE)</f>
        <v>6</v>
      </c>
      <c r="K1211" s="9" t="str">
        <f>VLOOKUP($A1211,'dump '!$A:$AF,3,FALSE)</f>
        <v>REST</v>
      </c>
      <c r="L1211" s="9" t="str">
        <f>VLOOKUP($A1211,'dump '!$A:$AF,31,FALSE)</f>
        <v>3-haak</v>
      </c>
      <c r="M1211" s="9" t="str">
        <f>VLOOKUP($A1211,'containers '!$A:$AA,12,FALSE)</f>
        <v>OGDUO</v>
      </c>
      <c r="N1211" s="9">
        <f>VLOOKUP($A1211,'containers '!$A:$AA,14,FALSE)</f>
        <v>60</v>
      </c>
      <c r="O1211" s="9">
        <f>VLOOKUP($A1211,'containers '!$A:$AA,15,FALSE)</f>
        <v>100</v>
      </c>
      <c r="P1211" s="9" t="str">
        <f>VLOOKUP($A1211,'containers '!$A:$AA,16,FALSE)</f>
        <v>HMIDUO2019</v>
      </c>
    </row>
    <row r="1212" spans="1:16" x14ac:dyDescent="0.25">
      <c r="A1212" s="9" t="s">
        <v>2588</v>
      </c>
      <c r="B1212" s="9" t="str">
        <f>VLOOKUP(A1212,'dump '!A:C,1,FALSE)</f>
        <v>RO806</v>
      </c>
      <c r="C1212" s="9" t="str">
        <f>VLOOKUP(A1212,'dump '!A:AF,2,FALSE)</f>
        <v>1274ND4401</v>
      </c>
      <c r="D1212" s="9">
        <f>VLOOKUP($A1212,'dump '!$A:$AF,17,FALSE)</f>
        <v>52.295421268839704</v>
      </c>
      <c r="E1212" s="9">
        <f>VLOOKUP($A1212,'dump '!$A:$AF,18,FALSE)</f>
        <v>5.2656468562830803</v>
      </c>
      <c r="F1212" s="9" t="str">
        <f>VLOOKUP(A1212,'dump '!$A:$AF,11,FALSE)</f>
        <v>Oostkade</v>
      </c>
      <c r="G1212" s="9" t="str">
        <f>VLOOKUP($A1212,'dump '!$A:$AF,12,FALSE)</f>
        <v>44</v>
      </c>
      <c r="H1212" s="9" t="str">
        <f>VLOOKUP($A1212,'dump '!$A:$AF,13,FALSE)</f>
        <v>1274ND</v>
      </c>
      <c r="I1212" s="11" t="str">
        <f>VLOOKUP($A1212,'dump '!$A:$AF,14,FALSE)</f>
        <v>Huizen</v>
      </c>
      <c r="J1212" s="9">
        <f>VLOOKUP($A1212,'dump '!$A:$AF,15,FALSE)</f>
        <v>5</v>
      </c>
      <c r="K1212" s="9" t="str">
        <f>VLOOKUP($A1212,'dump '!$A:$AF,3,FALSE)</f>
        <v>REST</v>
      </c>
      <c r="L1212" s="9" t="str">
        <f>VLOOKUP($A1212,'dump '!$A:$AF,31,FALSE)</f>
        <v>3-haak</v>
      </c>
      <c r="M1212" s="9" t="str">
        <f>VLOOKUP($A1212,'containers '!$A:$AA,12,FALSE)</f>
        <v>OGDUO</v>
      </c>
      <c r="N1212" s="9">
        <f>VLOOKUP($A1212,'containers '!$A:$AA,14,FALSE)</f>
        <v>60</v>
      </c>
      <c r="O1212" s="9">
        <f>VLOOKUP($A1212,'containers '!$A:$AA,15,FALSE)</f>
        <v>100</v>
      </c>
      <c r="P1212" s="9" t="str">
        <f>VLOOKUP($A1212,'containers '!$A:$AA,16,FALSE)</f>
        <v>HMIDUO2019</v>
      </c>
    </row>
    <row r="1213" spans="1:16" x14ac:dyDescent="0.25">
      <c r="A1213" s="9" t="s">
        <v>931</v>
      </c>
      <c r="B1213" s="9" t="str">
        <f>VLOOKUP(A1213,'dump '!A:C,1,FALSE)</f>
        <v>RO807</v>
      </c>
      <c r="C1213" s="9" t="str">
        <f>VLOOKUP(A1213,'dump '!A:AF,2,FALSE)</f>
        <v>1251CG7101</v>
      </c>
      <c r="D1213" s="9">
        <f>VLOOKUP($A1213,'dump '!$A:$AF,17,FALSE)</f>
        <v>52.263160705566399</v>
      </c>
      <c r="E1213" s="9">
        <f>VLOOKUP($A1213,'dump '!$A:$AF,18,FALSE)</f>
        <v>5.2104406356811497</v>
      </c>
      <c r="F1213" s="9" t="str">
        <f>VLOOKUP(A1213,'dump '!$A:$AF,11,FALSE)</f>
        <v>Hector Treublaan</v>
      </c>
      <c r="G1213" s="9" t="str">
        <f>VLOOKUP($A1213,'dump '!$A:$AF,12,FALSE)</f>
        <v>71</v>
      </c>
      <c r="H1213" s="9" t="str">
        <f>VLOOKUP($A1213,'dump '!$A:$AF,13,FALSE)</f>
        <v>1251CG</v>
      </c>
      <c r="I1213" s="11" t="str">
        <f>VLOOKUP($A1213,'dump '!$A:$AF,14,FALSE)</f>
        <v>Laren</v>
      </c>
      <c r="J1213" s="9">
        <f>VLOOKUP($A1213,'dump '!$A:$AF,15,FALSE)</f>
        <v>6</v>
      </c>
      <c r="K1213" s="9" t="str">
        <f>VLOOKUP($A1213,'dump '!$A:$AF,3,FALSE)</f>
        <v>REST</v>
      </c>
      <c r="L1213" s="9" t="str">
        <f>VLOOKUP($A1213,'dump '!$A:$AF,31,FALSE)</f>
        <v>3-haak</v>
      </c>
      <c r="M1213" s="9" t="str">
        <f>VLOOKUP($A1213,'containers '!$A:$AA,12,FALSE)</f>
        <v>OGDUO</v>
      </c>
      <c r="N1213" s="9">
        <f>VLOOKUP($A1213,'containers '!$A:$AA,14,FALSE)</f>
        <v>60</v>
      </c>
      <c r="O1213" s="9">
        <f>VLOOKUP($A1213,'containers '!$A:$AA,15,FALSE)</f>
        <v>100</v>
      </c>
      <c r="P1213" s="9" t="str">
        <f>VLOOKUP($A1213,'containers '!$A:$AA,16,FALSE)</f>
        <v>HMIDUO2019</v>
      </c>
    </row>
    <row r="1214" spans="1:16" x14ac:dyDescent="0.25">
      <c r="A1214" s="9" t="s">
        <v>892</v>
      </c>
      <c r="B1214" s="9" t="str">
        <f>VLOOKUP(A1214,'dump '!A:C,1,FALSE)</f>
        <v>RO808</v>
      </c>
      <c r="C1214" s="9" t="str">
        <f>VLOOKUP(A1214,'dump '!A:AF,2,FALSE)</f>
        <v>1251CH10001</v>
      </c>
      <c r="D1214" s="9">
        <f>VLOOKUP($A1214,'dump '!$A:$AF,17,FALSE)</f>
        <v>52.261569976806598</v>
      </c>
      <c r="E1214" s="9">
        <f>VLOOKUP($A1214,'dump '!$A:$AF,18,FALSE)</f>
        <v>5.2100119590759304</v>
      </c>
      <c r="F1214" s="9" t="str">
        <f>VLOOKUP(A1214,'dump '!$A:$AF,11,FALSE)</f>
        <v>Pruisenbergen</v>
      </c>
      <c r="G1214" s="9" t="str">
        <f>VLOOKUP($A1214,'dump '!$A:$AF,12,FALSE)</f>
        <v>100</v>
      </c>
      <c r="H1214" s="9" t="str">
        <f>VLOOKUP($A1214,'dump '!$A:$AF,13,FALSE)</f>
        <v>1251CH</v>
      </c>
      <c r="I1214" s="11" t="str">
        <f>VLOOKUP($A1214,'dump '!$A:$AF,14,FALSE)</f>
        <v>Laren</v>
      </c>
      <c r="J1214" s="9">
        <f>VLOOKUP($A1214,'dump '!$A:$AF,15,FALSE)</f>
        <v>6</v>
      </c>
      <c r="K1214" s="9" t="str">
        <f>VLOOKUP($A1214,'dump '!$A:$AF,3,FALSE)</f>
        <v>REST</v>
      </c>
      <c r="L1214" s="9" t="str">
        <f>VLOOKUP($A1214,'dump '!$A:$AF,31,FALSE)</f>
        <v>3-haak</v>
      </c>
      <c r="M1214" s="9" t="str">
        <f>VLOOKUP($A1214,'containers '!$A:$AA,12,FALSE)</f>
        <v>OGDUO</v>
      </c>
      <c r="N1214" s="9">
        <f>VLOOKUP($A1214,'containers '!$A:$AA,14,FALSE)</f>
        <v>60</v>
      </c>
      <c r="O1214" s="9">
        <f>VLOOKUP($A1214,'containers '!$A:$AA,15,FALSE)</f>
        <v>100</v>
      </c>
      <c r="P1214" s="9" t="str">
        <f>VLOOKUP($A1214,'containers '!$A:$AA,16,FALSE)</f>
        <v>HMIDUO2019</v>
      </c>
    </row>
    <row r="1215" spans="1:16" x14ac:dyDescent="0.25">
      <c r="A1215" s="9" t="s">
        <v>938</v>
      </c>
      <c r="B1215" s="9" t="str">
        <f>VLOOKUP(A1215,'dump '!A:C,1,FALSE)</f>
        <v>RO809</v>
      </c>
      <c r="C1215" s="9" t="str">
        <f>VLOOKUP(A1215,'dump '!A:AF,2,FALSE)</f>
        <v>1273HK601</v>
      </c>
      <c r="D1215" s="9">
        <f>VLOOKUP($A1215,'dump '!$A:$AF,17,FALSE)</f>
        <v>52.298881530761697</v>
      </c>
      <c r="E1215" s="9">
        <f>VLOOKUP($A1215,'dump '!$A:$AF,18,FALSE)</f>
        <v>5.2584500312805202</v>
      </c>
      <c r="F1215" s="9" t="str">
        <f>VLOOKUP(A1215,'dump '!$A:$AF,11,FALSE)</f>
        <v>Impala</v>
      </c>
      <c r="G1215" s="9" t="str">
        <f>VLOOKUP($A1215,'dump '!$A:$AF,12,FALSE)</f>
        <v>6</v>
      </c>
      <c r="H1215" s="9" t="str">
        <f>VLOOKUP($A1215,'dump '!$A:$AF,13,FALSE)</f>
        <v>1273HK</v>
      </c>
      <c r="I1215" s="11" t="str">
        <f>VLOOKUP($A1215,'dump '!$A:$AF,14,FALSE)</f>
        <v>Huizen</v>
      </c>
      <c r="J1215" s="9">
        <f>VLOOKUP($A1215,'dump '!$A:$AF,15,FALSE)</f>
        <v>6</v>
      </c>
      <c r="K1215" s="9" t="str">
        <f>VLOOKUP($A1215,'dump '!$A:$AF,3,FALSE)</f>
        <v>REST</v>
      </c>
      <c r="L1215" s="9" t="str">
        <f>VLOOKUP($A1215,'dump '!$A:$AF,31,FALSE)</f>
        <v>3-haak</v>
      </c>
      <c r="M1215" s="9" t="str">
        <f>VLOOKUP($A1215,'containers '!$A:$AA,12,FALSE)</f>
        <v>OGDUO</v>
      </c>
      <c r="N1215" s="9">
        <f>VLOOKUP($A1215,'containers '!$A:$AA,14,FALSE)</f>
        <v>60</v>
      </c>
      <c r="O1215" s="9">
        <f>VLOOKUP($A1215,'containers '!$A:$AA,15,FALSE)</f>
        <v>100</v>
      </c>
      <c r="P1215" s="9" t="str">
        <f>VLOOKUP($A1215,'containers '!$A:$AA,16,FALSE)</f>
        <v>HMIDUO2019</v>
      </c>
    </row>
    <row r="1216" spans="1:16" x14ac:dyDescent="0.25">
      <c r="A1216" s="9" t="s">
        <v>2743</v>
      </c>
      <c r="B1216" s="9" t="str">
        <f>VLOOKUP(A1216,'dump '!A:C,1,FALSE)</f>
        <v>RO810</v>
      </c>
      <c r="C1216" s="9" t="str">
        <f>VLOOKUP(A1216,'dump '!A:AF,2,FALSE)</f>
        <v>1276MC10401</v>
      </c>
      <c r="D1216" s="9">
        <f>VLOOKUP($A1216,'dump '!$A:$AF,17,FALSE)</f>
        <v>52.297909813981803</v>
      </c>
      <c r="E1216" s="9">
        <f>VLOOKUP($A1216,'dump '!$A:$AF,18,FALSE)</f>
        <v>5.2485414035667199</v>
      </c>
      <c r="F1216" s="9" t="str">
        <f>VLOOKUP(A1216,'dump '!$A:$AF,11,FALSE)</f>
        <v>Huizermaatweg</v>
      </c>
      <c r="G1216" s="9" t="str">
        <f>VLOOKUP($A1216,'dump '!$A:$AF,12,FALSE)</f>
        <v>104</v>
      </c>
      <c r="H1216" s="9" t="str">
        <f>VLOOKUP($A1216,'dump '!$A:$AF,13,FALSE)</f>
        <v>1276MC</v>
      </c>
      <c r="I1216" s="11" t="str">
        <f>VLOOKUP($A1216,'dump '!$A:$AF,14,FALSE)</f>
        <v>Huizen</v>
      </c>
      <c r="J1216" s="9">
        <f>VLOOKUP($A1216,'dump '!$A:$AF,15,FALSE)</f>
        <v>5</v>
      </c>
      <c r="K1216" s="9" t="str">
        <f>VLOOKUP($A1216,'dump '!$A:$AF,3,FALSE)</f>
        <v>REST</v>
      </c>
      <c r="L1216" s="9" t="str">
        <f>VLOOKUP($A1216,'dump '!$A:$AF,31,FALSE)</f>
        <v>3-haak</v>
      </c>
      <c r="M1216" s="9" t="str">
        <f>VLOOKUP($A1216,'containers '!$A:$AA,12,FALSE)</f>
        <v>OGDUO</v>
      </c>
      <c r="N1216" s="9">
        <f>VLOOKUP($A1216,'containers '!$A:$AA,14,FALSE)</f>
        <v>60</v>
      </c>
      <c r="O1216" s="9">
        <f>VLOOKUP($A1216,'containers '!$A:$AA,15,FALSE)</f>
        <v>100</v>
      </c>
      <c r="P1216" s="9" t="str">
        <f>VLOOKUP($A1216,'containers '!$A:$AA,16,FALSE)</f>
        <v>HMIDUO2019</v>
      </c>
    </row>
    <row r="1217" spans="1:16" x14ac:dyDescent="0.25">
      <c r="A1217" s="9" t="s">
        <v>965</v>
      </c>
      <c r="B1217" s="9" t="str">
        <f>VLOOKUP(A1217,'dump '!A:C,1,FALSE)</f>
        <v>RO811</v>
      </c>
      <c r="C1217" s="9" t="str">
        <f>VLOOKUP(A1217,'dump '!A:AF,2,FALSE)</f>
        <v>1411DZ2402</v>
      </c>
      <c r="D1217" s="9">
        <f>VLOOKUP($A1217,'dump '!$A:$AF,17,FALSE)</f>
        <v>52.289333343505902</v>
      </c>
      <c r="E1217" s="9">
        <f>VLOOKUP($A1217,'dump '!$A:$AF,18,FALSE)</f>
        <v>5.1608133316040004</v>
      </c>
      <c r="F1217" s="9" t="str">
        <f>VLOOKUP(A1217,'dump '!$A:$AF,11,FALSE)</f>
        <v>Thierenshof</v>
      </c>
      <c r="G1217" s="9" t="str">
        <f>VLOOKUP($A1217,'dump '!$A:$AF,12,FALSE)</f>
        <v>24</v>
      </c>
      <c r="H1217" s="9" t="str">
        <f>VLOOKUP($A1217,'dump '!$A:$AF,13,FALSE)</f>
        <v>1411DZ</v>
      </c>
      <c r="I1217" s="11" t="str">
        <f>VLOOKUP($A1217,'dump '!$A:$AF,14,FALSE)</f>
        <v>Naarden</v>
      </c>
      <c r="J1217" s="9">
        <f>VLOOKUP($A1217,'dump '!$A:$AF,15,FALSE)</f>
        <v>6</v>
      </c>
      <c r="K1217" s="9" t="str">
        <f>VLOOKUP($A1217,'dump '!$A:$AF,3,FALSE)</f>
        <v>REST</v>
      </c>
      <c r="L1217" s="9" t="str">
        <f>VLOOKUP($A1217,'dump '!$A:$AF,31,FALSE)</f>
        <v>3-haak</v>
      </c>
      <c r="M1217" s="9" t="str">
        <f>VLOOKUP($A1217,'containers '!$A:$AA,12,FALSE)</f>
        <v>OGDUO</v>
      </c>
      <c r="N1217" s="9">
        <f>VLOOKUP($A1217,'containers '!$A:$AA,14,FALSE)</f>
        <v>60</v>
      </c>
      <c r="O1217" s="9">
        <f>VLOOKUP($A1217,'containers '!$A:$AA,15,FALSE)</f>
        <v>100</v>
      </c>
      <c r="P1217" s="9" t="str">
        <f>VLOOKUP($A1217,'containers '!$A:$AA,16,FALSE)</f>
        <v>HMIDUO2019</v>
      </c>
    </row>
    <row r="1218" spans="1:16" x14ac:dyDescent="0.25">
      <c r="A1218" s="9" t="s">
        <v>3029</v>
      </c>
      <c r="B1218" s="9" t="str">
        <f>VLOOKUP(A1218,'dump '!A:C,1,FALSE)</f>
        <v>RO812</v>
      </c>
      <c r="C1218" s="9" t="str">
        <f>VLOOKUP(A1218,'dump '!A:AF,2,FALSE)</f>
        <v>1403AT16301</v>
      </c>
      <c r="D1218" s="9">
        <f>VLOOKUP($A1218,'dump '!$A:$AF,17,FALSE)</f>
        <v>52.2704958776499</v>
      </c>
      <c r="E1218" s="9">
        <f>VLOOKUP($A1218,'dump '!$A:$AF,18,FALSE)</f>
        <v>5.1866696309346603</v>
      </c>
      <c r="F1218" s="9" t="str">
        <f>VLOOKUP(A1218,'dump '!$A:$AF,11,FALSE)</f>
        <v>Lijsterlaan</v>
      </c>
      <c r="G1218" s="9" t="str">
        <f>VLOOKUP($A1218,'dump '!$A:$AF,12,FALSE)</f>
        <v>163</v>
      </c>
      <c r="H1218" s="9" t="str">
        <f>VLOOKUP($A1218,'dump '!$A:$AF,13,FALSE)</f>
        <v>1403AT</v>
      </c>
      <c r="I1218" s="11" t="str">
        <f>VLOOKUP($A1218,'dump '!$A:$AF,14,FALSE)</f>
        <v>Bussum</v>
      </c>
      <c r="J1218" s="9">
        <f>VLOOKUP($A1218,'dump '!$A:$AF,15,FALSE)</f>
        <v>5</v>
      </c>
      <c r="K1218" s="9" t="str">
        <f>VLOOKUP($A1218,'dump '!$A:$AF,3,FALSE)</f>
        <v>REST</v>
      </c>
      <c r="L1218" s="9" t="str">
        <f>VLOOKUP($A1218,'dump '!$A:$AF,31,FALSE)</f>
        <v>3-haak</v>
      </c>
      <c r="M1218" s="9" t="str">
        <f>VLOOKUP($A1218,'containers '!$A:$AA,12,FALSE)</f>
        <v>OGDUO</v>
      </c>
      <c r="N1218" s="9">
        <f>VLOOKUP($A1218,'containers '!$A:$AA,14,FALSE)</f>
        <v>60</v>
      </c>
      <c r="O1218" s="9">
        <f>VLOOKUP($A1218,'containers '!$A:$AA,15,FALSE)</f>
        <v>100</v>
      </c>
      <c r="P1218" s="9" t="str">
        <f>VLOOKUP($A1218,'containers '!$A:$AA,16,FALSE)</f>
        <v>HMIDUO2019</v>
      </c>
    </row>
    <row r="1219" spans="1:16" ht="30" x14ac:dyDescent="0.25">
      <c r="A1219" s="9" t="s">
        <v>3873</v>
      </c>
      <c r="B1219" s="9" t="str">
        <f>VLOOKUP(A1219,'dump '!A:C,1,FALSE)</f>
        <v>RO813</v>
      </c>
      <c r="C1219" s="9" t="str">
        <f>VLOOKUP(A1219,'dump '!A:AF,2,FALSE)</f>
        <v>1394JP301</v>
      </c>
      <c r="D1219" s="9">
        <f>VLOOKUP($A1219,'dump '!$A:$AF,17,FALSE)</f>
        <v>52.252379232134899</v>
      </c>
      <c r="E1219" s="9">
        <f>VLOOKUP($A1219,'dump '!$A:$AF,18,FALSE)</f>
        <v>5.0463837292092304</v>
      </c>
      <c r="F1219" s="9" t="str">
        <f>VLOOKUP(A1219,'dump '!$A:$AF,11,FALSE)</f>
        <v>Meidoornhof</v>
      </c>
      <c r="G1219" s="9" t="str">
        <f>VLOOKUP($A1219,'dump '!$A:$AF,12,FALSE)</f>
        <v>3</v>
      </c>
      <c r="H1219" s="9" t="str">
        <f>VLOOKUP($A1219,'dump '!$A:$AF,13,FALSE)</f>
        <v>1394JP</v>
      </c>
      <c r="I1219" s="11" t="str">
        <f>VLOOKUP($A1219,'dump '!$A:$AF,14,FALSE)</f>
        <v>Nederhorst den Berg</v>
      </c>
      <c r="J1219" s="9">
        <f>VLOOKUP($A1219,'dump '!$A:$AF,15,FALSE)</f>
        <v>5</v>
      </c>
      <c r="K1219" s="9" t="str">
        <f>VLOOKUP($A1219,'dump '!$A:$AF,3,FALSE)</f>
        <v>REST</v>
      </c>
      <c r="L1219" s="9" t="str">
        <f>VLOOKUP($A1219,'dump '!$A:$AF,31,FALSE)</f>
        <v>3-haak</v>
      </c>
      <c r="M1219" s="9" t="str">
        <f>VLOOKUP($A1219,'containers '!$A:$AA,12,FALSE)</f>
        <v>OGDUO</v>
      </c>
      <c r="N1219" s="9">
        <f>VLOOKUP($A1219,'containers '!$A:$AA,14,FALSE)</f>
        <v>60</v>
      </c>
      <c r="O1219" s="9">
        <f>VLOOKUP($A1219,'containers '!$A:$AA,15,FALSE)</f>
        <v>100</v>
      </c>
      <c r="P1219" s="9" t="str">
        <f>VLOOKUP($A1219,'containers '!$A:$AA,16,FALSE)</f>
        <v>HMIDUO2019</v>
      </c>
    </row>
    <row r="1220" spans="1:16" x14ac:dyDescent="0.25">
      <c r="A1220" s="9" t="s">
        <v>3314</v>
      </c>
      <c r="B1220" s="9" t="str">
        <f>VLOOKUP(A1220,'dump '!A:C,1,FALSE)</f>
        <v>RO814</v>
      </c>
      <c r="C1220" s="9" t="str">
        <f>VLOOKUP(A1220,'dump '!A:AF,2,FALSE)</f>
        <v>1274KV201</v>
      </c>
      <c r="D1220" s="9">
        <f>VLOOKUP($A1220,'dump '!$A:$AF,17,FALSE)</f>
        <v>52.294110129636103</v>
      </c>
      <c r="E1220" s="9">
        <f>VLOOKUP($A1220,'dump '!$A:$AF,18,FALSE)</f>
        <v>5.2666374295998999</v>
      </c>
      <c r="F1220" s="9" t="str">
        <f>VLOOKUP(A1220,'dump '!$A:$AF,11,FALSE)</f>
        <v>Maasland</v>
      </c>
      <c r="G1220" s="9" t="str">
        <f>VLOOKUP($A1220,'dump '!$A:$AF,12,FALSE)</f>
        <v>2</v>
      </c>
      <c r="H1220" s="9" t="str">
        <f>VLOOKUP($A1220,'dump '!$A:$AF,13,FALSE)</f>
        <v>1274KV</v>
      </c>
      <c r="I1220" s="11" t="str">
        <f>VLOOKUP($A1220,'dump '!$A:$AF,14,FALSE)</f>
        <v>Huizen</v>
      </c>
      <c r="J1220" s="9">
        <f>VLOOKUP($A1220,'dump '!$A:$AF,15,FALSE)</f>
        <v>5</v>
      </c>
      <c r="K1220" s="9" t="str">
        <f>VLOOKUP($A1220,'dump '!$A:$AF,3,FALSE)</f>
        <v>REST</v>
      </c>
      <c r="L1220" s="9" t="str">
        <f>VLOOKUP($A1220,'dump '!$A:$AF,31,FALSE)</f>
        <v>3-haak</v>
      </c>
      <c r="M1220" s="9" t="str">
        <f>VLOOKUP($A1220,'containers '!$A:$AA,12,FALSE)</f>
        <v>OGDUO</v>
      </c>
      <c r="N1220" s="9">
        <f>VLOOKUP($A1220,'containers '!$A:$AA,14,FALSE)</f>
        <v>60</v>
      </c>
      <c r="O1220" s="9">
        <f>VLOOKUP($A1220,'containers '!$A:$AA,15,FALSE)</f>
        <v>100</v>
      </c>
      <c r="P1220" s="9" t="str">
        <f>VLOOKUP($A1220,'containers '!$A:$AA,16,FALSE)</f>
        <v>HMIDUO2020</v>
      </c>
    </row>
    <row r="1221" spans="1:16" x14ac:dyDescent="0.25">
      <c r="A1221" s="9" t="s">
        <v>3002</v>
      </c>
      <c r="B1221" s="9" t="str">
        <f>VLOOKUP(A1221,'dump '!A:C,1,FALSE)</f>
        <v>RO815</v>
      </c>
      <c r="C1221" s="9" t="str">
        <f>VLOOKUP(A1221,'dump '!A:AF,2,FALSE)</f>
        <v>1403HH401</v>
      </c>
      <c r="D1221" s="9">
        <f>VLOOKUP($A1221,'dump '!$A:$AF,17,FALSE)</f>
        <v>52.267665225129797</v>
      </c>
      <c r="E1221" s="9">
        <f>VLOOKUP($A1221,'dump '!$A:$AF,18,FALSE)</f>
        <v>5.1906184293378104</v>
      </c>
      <c r="F1221" s="9" t="str">
        <f>VLOOKUP(A1221,'dump '!$A:$AF,11,FALSE)</f>
        <v>Aagje Dekenlaan</v>
      </c>
      <c r="G1221" s="9" t="str">
        <f>VLOOKUP($A1221,'dump '!$A:$AF,12,FALSE)</f>
        <v>4</v>
      </c>
      <c r="H1221" s="9" t="str">
        <f>VLOOKUP($A1221,'dump '!$A:$AF,13,FALSE)</f>
        <v>1403HH</v>
      </c>
      <c r="I1221" s="11" t="str">
        <f>VLOOKUP($A1221,'dump '!$A:$AF,14,FALSE)</f>
        <v>Bussum</v>
      </c>
      <c r="J1221" s="9">
        <f>VLOOKUP($A1221,'dump '!$A:$AF,15,FALSE)</f>
        <v>5</v>
      </c>
      <c r="K1221" s="9" t="str">
        <f>VLOOKUP($A1221,'dump '!$A:$AF,3,FALSE)</f>
        <v>REST</v>
      </c>
      <c r="L1221" s="9" t="str">
        <f>VLOOKUP($A1221,'dump '!$A:$AF,31,FALSE)</f>
        <v>3-haak</v>
      </c>
      <c r="M1221" s="9" t="str">
        <f>VLOOKUP($A1221,'containers '!$A:$AA,12,FALSE)</f>
        <v>OGDUO</v>
      </c>
      <c r="N1221" s="9">
        <f>VLOOKUP($A1221,'containers '!$A:$AA,14,FALSE)</f>
        <v>60</v>
      </c>
      <c r="O1221" s="9">
        <f>VLOOKUP($A1221,'containers '!$A:$AA,15,FALSE)</f>
        <v>100</v>
      </c>
      <c r="P1221" s="9" t="str">
        <f>VLOOKUP($A1221,'containers '!$A:$AA,16,FALSE)</f>
        <v>HMIDUO2019</v>
      </c>
    </row>
    <row r="1222" spans="1:16" x14ac:dyDescent="0.25">
      <c r="A1222" s="9" t="s">
        <v>3042</v>
      </c>
      <c r="B1222" s="9" t="str">
        <f>VLOOKUP(A1222,'dump '!A:C,1,FALSE)</f>
        <v>RO816</v>
      </c>
      <c r="C1222" s="9" t="str">
        <f>VLOOKUP(A1222,'dump '!A:AF,2,FALSE)</f>
        <v>1403HJ5201</v>
      </c>
      <c r="D1222" s="9">
        <f>VLOOKUP($A1222,'dump '!$A:$AF,17,FALSE)</f>
        <v>52.267294870738198</v>
      </c>
      <c r="E1222" s="9">
        <f>VLOOKUP($A1222,'dump '!$A:$AF,18,FALSE)</f>
        <v>5.1907941140282796</v>
      </c>
      <c r="F1222" s="9" t="str">
        <f>VLOOKUP(A1222,'dump '!$A:$AF,11,FALSE)</f>
        <v>Aagje Dekenlaan</v>
      </c>
      <c r="G1222" s="9" t="str">
        <f>VLOOKUP($A1222,'dump '!$A:$AF,12,FALSE)</f>
        <v>52</v>
      </c>
      <c r="H1222" s="9" t="str">
        <f>VLOOKUP($A1222,'dump '!$A:$AF,13,FALSE)</f>
        <v>1403HJ</v>
      </c>
      <c r="I1222" s="11" t="str">
        <f>VLOOKUP($A1222,'dump '!$A:$AF,14,FALSE)</f>
        <v>Bussum</v>
      </c>
      <c r="J1222" s="9">
        <f>VLOOKUP($A1222,'dump '!$A:$AF,15,FALSE)</f>
        <v>5</v>
      </c>
      <c r="K1222" s="9" t="str">
        <f>VLOOKUP($A1222,'dump '!$A:$AF,3,FALSE)</f>
        <v>REST</v>
      </c>
      <c r="L1222" s="9" t="str">
        <f>VLOOKUP($A1222,'dump '!$A:$AF,31,FALSE)</f>
        <v>3-haak</v>
      </c>
      <c r="M1222" s="9" t="str">
        <f>VLOOKUP($A1222,'containers '!$A:$AA,12,FALSE)</f>
        <v>OGDUO</v>
      </c>
      <c r="N1222" s="9">
        <f>VLOOKUP($A1222,'containers '!$A:$AA,14,FALSE)</f>
        <v>60</v>
      </c>
      <c r="O1222" s="9">
        <f>VLOOKUP($A1222,'containers '!$A:$AA,15,FALSE)</f>
        <v>100</v>
      </c>
      <c r="P1222" s="9" t="str">
        <f>VLOOKUP($A1222,'containers '!$A:$AA,16,FALSE)</f>
        <v>HMIDUO2019</v>
      </c>
    </row>
    <row r="1223" spans="1:16" x14ac:dyDescent="0.25">
      <c r="A1223" s="9" t="s">
        <v>3008</v>
      </c>
      <c r="B1223" s="9" t="str">
        <f>VLOOKUP(A1223,'dump '!A:C,1,FALSE)</f>
        <v>RO817</v>
      </c>
      <c r="C1223" s="9" t="str">
        <f>VLOOKUP(A1223,'dump '!A:AF,2,FALSE)</f>
        <v>1403HP29901</v>
      </c>
      <c r="D1223" s="9">
        <f>VLOOKUP($A1223,'dump '!$A:$AF,17,FALSE)</f>
        <v>52.2660761839266</v>
      </c>
      <c r="E1223" s="9">
        <f>VLOOKUP($A1223,'dump '!$A:$AF,18,FALSE)</f>
        <v>5.1907225325752</v>
      </c>
      <c r="F1223" s="9" t="str">
        <f>VLOOKUP(A1223,'dump '!$A:$AF,11,FALSE)</f>
        <v>Anne Franklaan</v>
      </c>
      <c r="G1223" s="9" t="str">
        <f>VLOOKUP($A1223,'dump '!$A:$AF,12,FALSE)</f>
        <v>299</v>
      </c>
      <c r="H1223" s="9" t="str">
        <f>VLOOKUP($A1223,'dump '!$A:$AF,13,FALSE)</f>
        <v>1403HP</v>
      </c>
      <c r="I1223" s="11" t="str">
        <f>VLOOKUP($A1223,'dump '!$A:$AF,14,FALSE)</f>
        <v>Bussum</v>
      </c>
      <c r="J1223" s="9">
        <f>VLOOKUP($A1223,'dump '!$A:$AF,15,FALSE)</f>
        <v>5</v>
      </c>
      <c r="K1223" s="9" t="str">
        <f>VLOOKUP($A1223,'dump '!$A:$AF,3,FALSE)</f>
        <v>REST</v>
      </c>
      <c r="L1223" s="9" t="str">
        <f>VLOOKUP($A1223,'dump '!$A:$AF,31,FALSE)</f>
        <v>3-haak</v>
      </c>
      <c r="M1223" s="9" t="str">
        <f>VLOOKUP($A1223,'containers '!$A:$AA,12,FALSE)</f>
        <v>OGDUO</v>
      </c>
      <c r="N1223" s="9">
        <f>VLOOKUP($A1223,'containers '!$A:$AA,14,FALSE)</f>
        <v>60</v>
      </c>
      <c r="O1223" s="9">
        <f>VLOOKUP($A1223,'containers '!$A:$AA,15,FALSE)</f>
        <v>100</v>
      </c>
      <c r="P1223" s="9" t="str">
        <f>VLOOKUP($A1223,'containers '!$A:$AA,16,FALSE)</f>
        <v>HMIDUO2019</v>
      </c>
    </row>
    <row r="1224" spans="1:16" x14ac:dyDescent="0.25">
      <c r="A1224" s="9" t="s">
        <v>2782</v>
      </c>
      <c r="B1224" s="9" t="str">
        <f>VLOOKUP(A1224,'dump '!A:C,1,FALSE)</f>
        <v>RO818</v>
      </c>
      <c r="C1224" s="9" t="str">
        <f>VLOOKUP(A1224,'dump '!A:AF,2,FALSE)</f>
        <v>1402EC3901</v>
      </c>
      <c r="D1224" s="9">
        <f>VLOOKUP($A1224,'dump '!$A:$AF,17,FALSE)</f>
        <v>52.272928999999998</v>
      </c>
      <c r="E1224" s="9">
        <f>VLOOKUP($A1224,'dump '!$A:$AF,18,FALSE)</f>
        <v>5.1823779999999999</v>
      </c>
      <c r="F1224" s="9" t="str">
        <f>VLOOKUP(A1224,'dump '!$A:$AF,11,FALSE)</f>
        <v>H. Kamerlingh Onnesweg</v>
      </c>
      <c r="G1224" s="9" t="str">
        <f>VLOOKUP($A1224,'dump '!$A:$AF,12,FALSE)</f>
        <v>39A</v>
      </c>
      <c r="H1224" s="9" t="str">
        <f>VLOOKUP($A1224,'dump '!$A:$AF,13,FALSE)</f>
        <v>1402EC</v>
      </c>
      <c r="I1224" s="11" t="str">
        <f>VLOOKUP($A1224,'dump '!$A:$AF,14,FALSE)</f>
        <v>Bussum</v>
      </c>
      <c r="J1224" s="9">
        <f>VLOOKUP($A1224,'dump '!$A:$AF,15,FALSE)</f>
        <v>5</v>
      </c>
      <c r="K1224" s="9" t="str">
        <f>VLOOKUP($A1224,'dump '!$A:$AF,3,FALSE)</f>
        <v>REST</v>
      </c>
      <c r="L1224" s="9" t="str">
        <f>VLOOKUP($A1224,'dump '!$A:$AF,31,FALSE)</f>
        <v>3-haak</v>
      </c>
      <c r="M1224" s="9" t="str">
        <f>VLOOKUP($A1224,'containers '!$A:$AA,12,FALSE)</f>
        <v>OGDUO</v>
      </c>
      <c r="N1224" s="9">
        <f>VLOOKUP($A1224,'containers '!$A:$AA,14,FALSE)</f>
        <v>60</v>
      </c>
      <c r="O1224" s="9">
        <f>VLOOKUP($A1224,'containers '!$A:$AA,15,FALSE)</f>
        <v>100</v>
      </c>
      <c r="P1224" s="9" t="str">
        <f>VLOOKUP($A1224,'containers '!$A:$AA,16,FALSE)</f>
        <v>HMIDUO2019</v>
      </c>
    </row>
    <row r="1225" spans="1:16" x14ac:dyDescent="0.25">
      <c r="A1225" s="9" t="s">
        <v>3025</v>
      </c>
      <c r="B1225" s="9" t="str">
        <f>VLOOKUP(A1225,'dump '!A:C,1,FALSE)</f>
        <v>RO819</v>
      </c>
      <c r="C1225" s="9" t="str">
        <f>VLOOKUP(A1225,'dump '!A:AF,2,FALSE)</f>
        <v>1403GP5501</v>
      </c>
      <c r="D1225" s="9">
        <f>VLOOKUP($A1225,'dump '!$A:$AF,17,FALSE)</f>
        <v>52.267941999999998</v>
      </c>
      <c r="E1225" s="9">
        <f>VLOOKUP($A1225,'dump '!$A:$AF,18,FALSE)</f>
        <v>5.1875840000000002</v>
      </c>
      <c r="F1225" s="9" t="str">
        <f>VLOOKUP(A1225,'dump '!$A:$AF,11,FALSE)</f>
        <v>Betje Wolfflaan</v>
      </c>
      <c r="G1225" s="9" t="str">
        <f>VLOOKUP($A1225,'dump '!$A:$AF,12,FALSE)</f>
        <v>55</v>
      </c>
      <c r="H1225" s="9" t="str">
        <f>VLOOKUP($A1225,'dump '!$A:$AF,13,FALSE)</f>
        <v>1403GP</v>
      </c>
      <c r="I1225" s="11" t="str">
        <f>VLOOKUP($A1225,'dump '!$A:$AF,14,FALSE)</f>
        <v>Bussum</v>
      </c>
      <c r="J1225" s="9">
        <f>VLOOKUP($A1225,'dump '!$A:$AF,15,FALSE)</f>
        <v>5</v>
      </c>
      <c r="K1225" s="9" t="str">
        <f>VLOOKUP($A1225,'dump '!$A:$AF,3,FALSE)</f>
        <v>REST</v>
      </c>
      <c r="L1225" s="9" t="str">
        <f>VLOOKUP($A1225,'dump '!$A:$AF,31,FALSE)</f>
        <v>3-haak</v>
      </c>
      <c r="M1225" s="9" t="str">
        <f>VLOOKUP($A1225,'containers '!$A:$AA,12,FALSE)</f>
        <v>OGDUO</v>
      </c>
      <c r="N1225" s="9">
        <f>VLOOKUP($A1225,'containers '!$A:$AA,14,FALSE)</f>
        <v>60</v>
      </c>
      <c r="O1225" s="9">
        <f>VLOOKUP($A1225,'containers '!$A:$AA,15,FALSE)</f>
        <v>100</v>
      </c>
      <c r="P1225" s="9" t="str">
        <f>VLOOKUP($A1225,'containers '!$A:$AA,16,FALSE)</f>
        <v>HMIDUO2019</v>
      </c>
    </row>
    <row r="1226" spans="1:16" x14ac:dyDescent="0.25">
      <c r="A1226" s="9" t="s">
        <v>1085</v>
      </c>
      <c r="B1226" s="9" t="str">
        <f>VLOOKUP(A1226,'dump '!A:C,1,FALSE)</f>
        <v>RO820</v>
      </c>
      <c r="C1226" s="9" t="str">
        <f>VLOOKUP(A1226,'dump '!A:AF,2,FALSE)</f>
        <v>1412LA2101</v>
      </c>
      <c r="D1226" s="9">
        <f>VLOOKUP($A1226,'dump '!$A:$AF,17,FALSE)</f>
        <v>52.283102999999997</v>
      </c>
      <c r="E1226" s="9">
        <f>VLOOKUP($A1226,'dump '!$A:$AF,18,FALSE)</f>
        <v>5.1553139999999997</v>
      </c>
      <c r="F1226" s="9" t="str">
        <f>VLOOKUP(A1226,'dump '!$A:$AF,11,FALSE)</f>
        <v>Binnenhof</v>
      </c>
      <c r="G1226" s="9" t="str">
        <f>VLOOKUP($A1226,'dump '!$A:$AF,12,FALSE)</f>
        <v>21</v>
      </c>
      <c r="H1226" s="9" t="str">
        <f>VLOOKUP($A1226,'dump '!$A:$AF,13,FALSE)</f>
        <v>1412LA</v>
      </c>
      <c r="I1226" s="11" t="str">
        <f>VLOOKUP($A1226,'dump '!$A:$AF,14,FALSE)</f>
        <v>Naarden</v>
      </c>
      <c r="J1226" s="9">
        <f>VLOOKUP($A1226,'dump '!$A:$AF,15,FALSE)</f>
        <v>6</v>
      </c>
      <c r="K1226" s="9" t="str">
        <f>VLOOKUP($A1226,'dump '!$A:$AF,3,FALSE)</f>
        <v>REST</v>
      </c>
      <c r="L1226" s="9" t="str">
        <f>VLOOKUP($A1226,'dump '!$A:$AF,31,FALSE)</f>
        <v>3-haak</v>
      </c>
      <c r="M1226" s="9" t="str">
        <f>VLOOKUP($A1226,'containers '!$A:$AA,12,FALSE)</f>
        <v>OGDUO</v>
      </c>
      <c r="N1226" s="9">
        <f>VLOOKUP($A1226,'containers '!$A:$AA,14,FALSE)</f>
        <v>60</v>
      </c>
      <c r="O1226" s="9">
        <f>VLOOKUP($A1226,'containers '!$A:$AA,15,FALSE)</f>
        <v>100</v>
      </c>
      <c r="P1226" s="9" t="str">
        <f>VLOOKUP($A1226,'containers '!$A:$AA,16,FALSE)</f>
        <v>HMIDUO2019</v>
      </c>
    </row>
    <row r="1227" spans="1:16" x14ac:dyDescent="0.25">
      <c r="A1227" s="9" t="s">
        <v>3035</v>
      </c>
      <c r="B1227" s="9" t="str">
        <f>VLOOKUP(A1227,'dump '!A:C,1,FALSE)</f>
        <v>RO821</v>
      </c>
      <c r="C1227" s="9" t="str">
        <f>VLOOKUP(A1227,'dump '!A:AF,2,FALSE)</f>
        <v>1217RH6001</v>
      </c>
      <c r="D1227" s="9">
        <f>VLOOKUP($A1227,'dump '!$A:$AF,17,FALSE)</f>
        <v>52.225733287681102</v>
      </c>
      <c r="E1227" s="9">
        <f>VLOOKUP($A1227,'dump '!$A:$AF,18,FALSE)</f>
        <v>5.1697101071525102</v>
      </c>
      <c r="F1227" s="9" t="str">
        <f>VLOOKUP(A1227,'dump '!$A:$AF,11,FALSE)</f>
        <v>Burgemeester Andriessenstraat</v>
      </c>
      <c r="G1227" s="9" t="str">
        <f>VLOOKUP($A1227,'dump '!$A:$AF,12,FALSE)</f>
        <v>60</v>
      </c>
      <c r="H1227" s="9" t="str">
        <f>VLOOKUP($A1227,'dump '!$A:$AF,13,FALSE)</f>
        <v>1217RH</v>
      </c>
      <c r="I1227" s="11" t="str">
        <f>VLOOKUP($A1227,'dump '!$A:$AF,14,FALSE)</f>
        <v>Hilversum</v>
      </c>
      <c r="J1227" s="9">
        <f>VLOOKUP($A1227,'dump '!$A:$AF,15,FALSE)</f>
        <v>5</v>
      </c>
      <c r="K1227" s="9" t="str">
        <f>VLOOKUP($A1227,'dump '!$A:$AF,3,FALSE)</f>
        <v>REST</v>
      </c>
      <c r="L1227" s="9" t="str">
        <f>VLOOKUP($A1227,'dump '!$A:$AF,31,FALSE)</f>
        <v>3-haak</v>
      </c>
      <c r="M1227" s="9" t="str">
        <f>VLOOKUP($A1227,'containers '!$A:$AA,12,FALSE)</f>
        <v>OGDUO</v>
      </c>
      <c r="N1227" s="9">
        <f>VLOOKUP($A1227,'containers '!$A:$AA,14,FALSE)</f>
        <v>60</v>
      </c>
      <c r="O1227" s="9">
        <f>VLOOKUP($A1227,'containers '!$A:$AA,15,FALSE)</f>
        <v>100</v>
      </c>
      <c r="P1227" s="9" t="str">
        <f>VLOOKUP($A1227,'containers '!$A:$AA,16,FALSE)</f>
        <v>HMIDUO2019</v>
      </c>
    </row>
    <row r="1228" spans="1:16" x14ac:dyDescent="0.25">
      <c r="A1228" s="9" t="s">
        <v>3600</v>
      </c>
      <c r="B1228" s="9" t="str">
        <f>VLOOKUP(A1228,'dump '!A:C,1,FALSE)</f>
        <v>RO822</v>
      </c>
      <c r="C1228" s="9" t="str">
        <f>VLOOKUP(A1228,'dump '!A:AF,2,FALSE)</f>
        <v>1403KC10001</v>
      </c>
      <c r="D1228" s="9">
        <f>VLOOKUP($A1228,'dump '!$A:$AF,17,FALSE)</f>
        <v>52.266051457312201</v>
      </c>
      <c r="E1228" s="9">
        <f>VLOOKUP($A1228,'dump '!$A:$AF,18,FALSE)</f>
        <v>5.1895088329959602</v>
      </c>
      <c r="F1228" s="9" t="str">
        <f>VLOOKUP(A1228,'dump '!$A:$AF,11,FALSE)</f>
        <v>Elisabethgaarde</v>
      </c>
      <c r="G1228" s="9" t="str">
        <f>VLOOKUP($A1228,'dump '!$A:$AF,12,FALSE)</f>
        <v>100</v>
      </c>
      <c r="H1228" s="9" t="str">
        <f>VLOOKUP($A1228,'dump '!$A:$AF,13,FALSE)</f>
        <v>1403KC</v>
      </c>
      <c r="I1228" s="11" t="str">
        <f>VLOOKUP($A1228,'dump '!$A:$AF,14,FALSE)</f>
        <v>Bussum</v>
      </c>
      <c r="J1228" s="9">
        <f>VLOOKUP($A1228,'dump '!$A:$AF,15,FALSE)</f>
        <v>5</v>
      </c>
      <c r="K1228" s="9" t="str">
        <f>VLOOKUP($A1228,'dump '!$A:$AF,3,FALSE)</f>
        <v>REST</v>
      </c>
      <c r="L1228" s="9" t="str">
        <f>VLOOKUP($A1228,'dump '!$A:$AF,31,FALSE)</f>
        <v>3-haak</v>
      </c>
      <c r="M1228" s="9" t="str">
        <f>VLOOKUP($A1228,'containers '!$A:$AA,12,FALSE)</f>
        <v>OGDUO</v>
      </c>
      <c r="N1228" s="9">
        <f>VLOOKUP($A1228,'containers '!$A:$AA,14,FALSE)</f>
        <v>60</v>
      </c>
      <c r="O1228" s="9">
        <f>VLOOKUP($A1228,'containers '!$A:$AA,15,FALSE)</f>
        <v>100</v>
      </c>
      <c r="P1228" s="9" t="str">
        <f>VLOOKUP($A1228,'containers '!$A:$AA,16,FALSE)</f>
        <v>HMIDUO2019</v>
      </c>
    </row>
    <row r="1229" spans="1:16" x14ac:dyDescent="0.25">
      <c r="A1229" s="9" t="s">
        <v>3662</v>
      </c>
      <c r="B1229" s="9" t="str">
        <f>VLOOKUP(A1229,'dump '!A:C,1,FALSE)</f>
        <v>RO823</v>
      </c>
      <c r="C1229" s="9" t="str">
        <f>VLOOKUP(A1229,'dump '!A:AF,2,FALSE)</f>
        <v>1403JX10002</v>
      </c>
      <c r="D1229" s="9">
        <f>VLOOKUP($A1229,'dump '!$A:$AF,17,FALSE)</f>
        <v>52.266033771496502</v>
      </c>
      <c r="E1229" s="9">
        <f>VLOOKUP($A1229,'dump '!$A:$AF,18,FALSE)</f>
        <v>5.1882325206000202</v>
      </c>
      <c r="F1229" s="9" t="str">
        <f>VLOOKUP(A1229,'dump '!$A:$AF,11,FALSE)</f>
        <v>Dorotheagaarde</v>
      </c>
      <c r="G1229" s="9" t="str">
        <f>VLOOKUP($A1229,'dump '!$A:$AF,12,FALSE)</f>
        <v>100</v>
      </c>
      <c r="H1229" s="9" t="str">
        <f>VLOOKUP($A1229,'dump '!$A:$AF,13,FALSE)</f>
        <v>1403JX</v>
      </c>
      <c r="I1229" s="11" t="str">
        <f>VLOOKUP($A1229,'dump '!$A:$AF,14,FALSE)</f>
        <v>Bussum</v>
      </c>
      <c r="J1229" s="9">
        <f>VLOOKUP($A1229,'dump '!$A:$AF,15,FALSE)</f>
        <v>5</v>
      </c>
      <c r="K1229" s="9" t="str">
        <f>VLOOKUP($A1229,'dump '!$A:$AF,3,FALSE)</f>
        <v>REST</v>
      </c>
      <c r="L1229" s="9" t="str">
        <f>VLOOKUP($A1229,'dump '!$A:$AF,31,FALSE)</f>
        <v>3-haak</v>
      </c>
      <c r="M1229" s="9" t="str">
        <f>VLOOKUP($A1229,'containers '!$A:$AA,12,FALSE)</f>
        <v>OGDUO</v>
      </c>
      <c r="N1229" s="9">
        <f>VLOOKUP($A1229,'containers '!$A:$AA,14,FALSE)</f>
        <v>60</v>
      </c>
      <c r="O1229" s="9">
        <f>VLOOKUP($A1229,'containers '!$A:$AA,15,FALSE)</f>
        <v>100</v>
      </c>
      <c r="P1229" s="9" t="str">
        <f>VLOOKUP($A1229,'containers '!$A:$AA,16,FALSE)</f>
        <v>HMIDUO2019</v>
      </c>
    </row>
    <row r="1230" spans="1:16" x14ac:dyDescent="0.25">
      <c r="A1230" s="9" t="s">
        <v>3795</v>
      </c>
      <c r="B1230" s="9" t="str">
        <f>VLOOKUP(A1230,'dump '!A:C,1,FALSE)</f>
        <v>RO824</v>
      </c>
      <c r="C1230" s="9" t="str">
        <f>VLOOKUP(A1230,'dump '!A:AF,2,FALSE)</f>
        <v>1403JS10002</v>
      </c>
      <c r="D1230" s="9">
        <f>VLOOKUP($A1230,'dump '!$A:$AF,17,FALSE)</f>
        <v>52.265749122064797</v>
      </c>
      <c r="E1230" s="9">
        <f>VLOOKUP($A1230,'dump '!$A:$AF,18,FALSE)</f>
        <v>5.1869792584378196</v>
      </c>
      <c r="F1230" s="9" t="str">
        <f>VLOOKUP(A1230,'dump '!$A:$AF,11,FALSE)</f>
        <v>Claudiagaarde</v>
      </c>
      <c r="G1230" s="9" t="str">
        <f>VLOOKUP($A1230,'dump '!$A:$AF,12,FALSE)</f>
        <v>100</v>
      </c>
      <c r="H1230" s="9" t="str">
        <f>VLOOKUP($A1230,'dump '!$A:$AF,13,FALSE)</f>
        <v>1403JS</v>
      </c>
      <c r="I1230" s="11" t="str">
        <f>VLOOKUP($A1230,'dump '!$A:$AF,14,FALSE)</f>
        <v>Bussum</v>
      </c>
      <c r="J1230" s="9">
        <f>VLOOKUP($A1230,'dump '!$A:$AF,15,FALSE)</f>
        <v>5</v>
      </c>
      <c r="K1230" s="9" t="str">
        <f>VLOOKUP($A1230,'dump '!$A:$AF,3,FALSE)</f>
        <v>REST</v>
      </c>
      <c r="L1230" s="9" t="str">
        <f>VLOOKUP($A1230,'dump '!$A:$AF,31,FALSE)</f>
        <v>3-haak</v>
      </c>
      <c r="M1230" s="9" t="str">
        <f>VLOOKUP($A1230,'containers '!$A:$AA,12,FALSE)</f>
        <v>OGDUO</v>
      </c>
      <c r="N1230" s="9">
        <f>VLOOKUP($A1230,'containers '!$A:$AA,14,FALSE)</f>
        <v>60</v>
      </c>
      <c r="O1230" s="9">
        <f>VLOOKUP($A1230,'containers '!$A:$AA,15,FALSE)</f>
        <v>100</v>
      </c>
      <c r="P1230" s="9" t="str">
        <f>VLOOKUP($A1230,'containers '!$A:$AA,16,FALSE)</f>
        <v>HMIDUO2019</v>
      </c>
    </row>
    <row r="1231" spans="1:16" x14ac:dyDescent="0.25">
      <c r="A1231" s="9" t="s">
        <v>3664</v>
      </c>
      <c r="B1231" s="9" t="str">
        <f>VLOOKUP(A1231,'dump '!A:C,1,FALSE)</f>
        <v>RO825</v>
      </c>
      <c r="C1231" s="9" t="str">
        <f>VLOOKUP(A1231,'dump '!A:AF,2,FALSE)</f>
        <v>1403JM7202</v>
      </c>
      <c r="D1231" s="9">
        <f>VLOOKUP($A1231,'dump '!$A:$AF,17,FALSE)</f>
        <v>52.265351275030802</v>
      </c>
      <c r="E1231" s="9">
        <f>VLOOKUP($A1231,'dump '!$A:$AF,18,FALSE)</f>
        <v>5.1855204720098396</v>
      </c>
      <c r="F1231" s="9" t="str">
        <f>VLOOKUP(A1231,'dump '!$A:$AF,11,FALSE)</f>
        <v>Barbaragaarde</v>
      </c>
      <c r="G1231" s="9" t="str">
        <f>VLOOKUP($A1231,'dump '!$A:$AF,12,FALSE)</f>
        <v>72</v>
      </c>
      <c r="H1231" s="9" t="str">
        <f>VLOOKUP($A1231,'dump '!$A:$AF,13,FALSE)</f>
        <v>1403JM</v>
      </c>
      <c r="I1231" s="11" t="str">
        <f>VLOOKUP($A1231,'dump '!$A:$AF,14,FALSE)</f>
        <v>Bussum</v>
      </c>
      <c r="J1231" s="9">
        <f>VLOOKUP($A1231,'dump '!$A:$AF,15,FALSE)</f>
        <v>5</v>
      </c>
      <c r="K1231" s="9" t="str">
        <f>VLOOKUP($A1231,'dump '!$A:$AF,3,FALSE)</f>
        <v>REST</v>
      </c>
      <c r="L1231" s="9" t="str">
        <f>VLOOKUP($A1231,'dump '!$A:$AF,31,FALSE)</f>
        <v>3-haak</v>
      </c>
      <c r="M1231" s="9" t="str">
        <f>VLOOKUP($A1231,'containers '!$A:$AA,12,FALSE)</f>
        <v>OGDUO</v>
      </c>
      <c r="N1231" s="9">
        <f>VLOOKUP($A1231,'containers '!$A:$AA,14,FALSE)</f>
        <v>60</v>
      </c>
      <c r="O1231" s="9">
        <f>VLOOKUP($A1231,'containers '!$A:$AA,15,FALSE)</f>
        <v>100</v>
      </c>
      <c r="P1231" s="9" t="str">
        <f>VLOOKUP($A1231,'containers '!$A:$AA,16,FALSE)</f>
        <v>HMIDUO2019</v>
      </c>
    </row>
    <row r="1232" spans="1:16" x14ac:dyDescent="0.25">
      <c r="A1232" s="9" t="s">
        <v>1591</v>
      </c>
      <c r="B1232" s="9" t="str">
        <f>VLOOKUP(A1232,'dump '!A:C,1,FALSE)</f>
        <v>RO826</v>
      </c>
      <c r="C1232" s="9" t="str">
        <f>VLOOKUP(A1232,'dump '!A:AF,2,FALSE)</f>
        <v>1403JJ7203</v>
      </c>
      <c r="D1232" s="9">
        <f>VLOOKUP($A1232,'dump '!$A:$AF,17,FALSE)</f>
        <v>52.265270233154297</v>
      </c>
      <c r="E1232" s="9">
        <f>VLOOKUP($A1232,'dump '!$A:$AF,18,FALSE)</f>
        <v>5.1842193603515598</v>
      </c>
      <c r="F1232" s="9" t="str">
        <f>VLOOKUP(A1232,'dump '!$A:$AF,11,FALSE)</f>
        <v>Amaliagaarde</v>
      </c>
      <c r="G1232" s="9" t="str">
        <f>VLOOKUP($A1232,'dump '!$A:$AF,12,FALSE)</f>
        <v>72</v>
      </c>
      <c r="H1232" s="9" t="str">
        <f>VLOOKUP($A1232,'dump '!$A:$AF,13,FALSE)</f>
        <v>1403JJ</v>
      </c>
      <c r="I1232" s="11" t="str">
        <f>VLOOKUP($A1232,'dump '!$A:$AF,14,FALSE)</f>
        <v>Bussum</v>
      </c>
      <c r="J1232" s="9">
        <f>VLOOKUP($A1232,'dump '!$A:$AF,15,FALSE)</f>
        <v>6</v>
      </c>
      <c r="K1232" s="9" t="str">
        <f>VLOOKUP($A1232,'dump '!$A:$AF,3,FALSE)</f>
        <v>REST</v>
      </c>
      <c r="L1232" s="9" t="str">
        <f>VLOOKUP($A1232,'dump '!$A:$AF,31,FALSE)</f>
        <v>3-haak</v>
      </c>
      <c r="M1232" s="9" t="str">
        <f>VLOOKUP($A1232,'containers '!$A:$AA,12,FALSE)</f>
        <v>OGDUO</v>
      </c>
      <c r="N1232" s="9">
        <f>VLOOKUP($A1232,'containers '!$A:$AA,14,FALSE)</f>
        <v>60</v>
      </c>
      <c r="O1232" s="9">
        <f>VLOOKUP($A1232,'containers '!$A:$AA,15,FALSE)</f>
        <v>100</v>
      </c>
      <c r="P1232" s="9" t="str">
        <f>VLOOKUP($A1232,'containers '!$A:$AA,16,FALSE)</f>
        <v>HMIDUO2019</v>
      </c>
    </row>
    <row r="1233" spans="1:16" x14ac:dyDescent="0.25">
      <c r="A1233" s="9" t="s">
        <v>1581</v>
      </c>
      <c r="B1233" s="9" t="str">
        <f>VLOOKUP(A1233,'dump '!A:C,1,FALSE)</f>
        <v>RO827</v>
      </c>
      <c r="C1233" s="9" t="str">
        <f>VLOOKUP(A1233,'dump '!A:AF,2,FALSE)</f>
        <v>1403HP29903</v>
      </c>
      <c r="D1233" s="9">
        <f>VLOOKUP($A1233,'dump '!$A:$AF,17,FALSE)</f>
        <v>52.2660942077637</v>
      </c>
      <c r="E1233" s="9">
        <f>VLOOKUP($A1233,'dump '!$A:$AF,18,FALSE)</f>
        <v>5.1907234191894496</v>
      </c>
      <c r="F1233" s="9" t="str">
        <f>VLOOKUP(A1233,'dump '!$A:$AF,11,FALSE)</f>
        <v>Anne Franklaan</v>
      </c>
      <c r="G1233" s="9" t="str">
        <f>VLOOKUP($A1233,'dump '!$A:$AF,12,FALSE)</f>
        <v>299</v>
      </c>
      <c r="H1233" s="9" t="str">
        <f>VLOOKUP($A1233,'dump '!$A:$AF,13,FALSE)</f>
        <v>1403HP</v>
      </c>
      <c r="I1233" s="11" t="str">
        <f>VLOOKUP($A1233,'dump '!$A:$AF,14,FALSE)</f>
        <v>Bussum</v>
      </c>
      <c r="J1233" s="9">
        <f>VLOOKUP($A1233,'dump '!$A:$AF,15,FALSE)</f>
        <v>6</v>
      </c>
      <c r="K1233" s="9" t="str">
        <f>VLOOKUP($A1233,'dump '!$A:$AF,3,FALSE)</f>
        <v>REST</v>
      </c>
      <c r="L1233" s="9" t="str">
        <f>VLOOKUP($A1233,'dump '!$A:$AF,31,FALSE)</f>
        <v>3-haak</v>
      </c>
      <c r="M1233" s="9" t="str">
        <f>VLOOKUP($A1233,'containers '!$A:$AA,12,FALSE)</f>
        <v>OGDUO</v>
      </c>
      <c r="N1233" s="9">
        <f>VLOOKUP($A1233,'containers '!$A:$AA,14,FALSE)</f>
        <v>60</v>
      </c>
      <c r="O1233" s="9">
        <f>VLOOKUP($A1233,'containers '!$A:$AA,15,FALSE)</f>
        <v>100</v>
      </c>
      <c r="P1233" s="9" t="str">
        <f>VLOOKUP($A1233,'containers '!$A:$AA,16,FALSE)</f>
        <v>HMIDUO2019</v>
      </c>
    </row>
    <row r="1234" spans="1:16" x14ac:dyDescent="0.25">
      <c r="A1234" s="9" t="s">
        <v>3023</v>
      </c>
      <c r="B1234" s="9" t="str">
        <f>VLOOKUP(A1234,'dump '!A:C,1,FALSE)</f>
        <v>RO828</v>
      </c>
      <c r="C1234" s="9" t="str">
        <f>VLOOKUP(A1234,'dump '!A:AF,2,FALSE)</f>
        <v>1403GV16701</v>
      </c>
      <c r="D1234" s="9">
        <f>VLOOKUP($A1234,'dump '!$A:$AF,17,FALSE)</f>
        <v>52.267994999999999</v>
      </c>
      <c r="E1234" s="9">
        <f>VLOOKUP($A1234,'dump '!$A:$AF,18,FALSE)</f>
        <v>5.1888180000000004</v>
      </c>
      <c r="F1234" s="9" t="str">
        <f>VLOOKUP(A1234,'dump '!$A:$AF,11,FALSE)</f>
        <v>Betje Wolfflaan</v>
      </c>
      <c r="G1234" s="9" t="str">
        <f>VLOOKUP($A1234,'dump '!$A:$AF,12,FALSE)</f>
        <v>167</v>
      </c>
      <c r="H1234" s="9" t="str">
        <f>VLOOKUP($A1234,'dump '!$A:$AF,13,FALSE)</f>
        <v>1403GV</v>
      </c>
      <c r="I1234" s="11" t="str">
        <f>VLOOKUP($A1234,'dump '!$A:$AF,14,FALSE)</f>
        <v>Bussum</v>
      </c>
      <c r="J1234" s="9">
        <f>VLOOKUP($A1234,'dump '!$A:$AF,15,FALSE)</f>
        <v>5</v>
      </c>
      <c r="K1234" s="9" t="str">
        <f>VLOOKUP($A1234,'dump '!$A:$AF,3,FALSE)</f>
        <v>REST</v>
      </c>
      <c r="L1234" s="9" t="str">
        <f>VLOOKUP($A1234,'dump '!$A:$AF,31,FALSE)</f>
        <v>3-haak</v>
      </c>
      <c r="M1234" s="9" t="str">
        <f>VLOOKUP($A1234,'containers '!$A:$AA,12,FALSE)</f>
        <v>OGDUO</v>
      </c>
      <c r="N1234" s="9">
        <f>VLOOKUP($A1234,'containers '!$A:$AA,14,FALSE)</f>
        <v>60</v>
      </c>
      <c r="O1234" s="9">
        <f>VLOOKUP($A1234,'containers '!$A:$AA,15,FALSE)</f>
        <v>100</v>
      </c>
      <c r="P1234" s="9" t="str">
        <f>VLOOKUP($A1234,'containers '!$A:$AA,16,FALSE)</f>
        <v>HMIDUO2019</v>
      </c>
    </row>
    <row r="1235" spans="1:16" x14ac:dyDescent="0.25">
      <c r="A1235" s="9" t="s">
        <v>3010</v>
      </c>
      <c r="B1235" s="9" t="str">
        <f>VLOOKUP(A1235,'dump '!A:C,1,FALSE)</f>
        <v>RO829</v>
      </c>
      <c r="C1235" s="9" t="str">
        <f>VLOOKUP(A1235,'dump '!A:AF,2,FALSE)</f>
        <v>1403GT11301</v>
      </c>
      <c r="D1235" s="9">
        <f>VLOOKUP($A1235,'dump '!$A:$AF,17,FALSE)</f>
        <v>52.267975</v>
      </c>
      <c r="E1235" s="9">
        <f>VLOOKUP($A1235,'dump '!$A:$AF,18,FALSE)</f>
        <v>5.1881690000000003</v>
      </c>
      <c r="F1235" s="9" t="str">
        <f>VLOOKUP(A1235,'dump '!$A:$AF,11,FALSE)</f>
        <v>Betje Wolfflaan</v>
      </c>
      <c r="G1235" s="9" t="str">
        <f>VLOOKUP($A1235,'dump '!$A:$AF,12,FALSE)</f>
        <v>113</v>
      </c>
      <c r="H1235" s="9" t="str">
        <f>VLOOKUP($A1235,'dump '!$A:$AF,13,FALSE)</f>
        <v>1403GT</v>
      </c>
      <c r="I1235" s="11" t="str">
        <f>VLOOKUP($A1235,'dump '!$A:$AF,14,FALSE)</f>
        <v>Bussum</v>
      </c>
      <c r="J1235" s="9">
        <f>VLOOKUP($A1235,'dump '!$A:$AF,15,FALSE)</f>
        <v>5</v>
      </c>
      <c r="K1235" s="9" t="str">
        <f>VLOOKUP($A1235,'dump '!$A:$AF,3,FALSE)</f>
        <v>REST</v>
      </c>
      <c r="L1235" s="9" t="str">
        <f>VLOOKUP($A1235,'dump '!$A:$AF,31,FALSE)</f>
        <v>3-haak</v>
      </c>
      <c r="M1235" s="9" t="str">
        <f>VLOOKUP($A1235,'containers '!$A:$AA,12,FALSE)</f>
        <v>OGDUO</v>
      </c>
      <c r="N1235" s="9">
        <f>VLOOKUP($A1235,'containers '!$A:$AA,14,FALSE)</f>
        <v>60</v>
      </c>
      <c r="O1235" s="9">
        <f>VLOOKUP($A1235,'containers '!$A:$AA,15,FALSE)</f>
        <v>100</v>
      </c>
      <c r="P1235" s="9" t="str">
        <f>VLOOKUP($A1235,'containers '!$A:$AA,16,FALSE)</f>
        <v>HMIDUO2019</v>
      </c>
    </row>
    <row r="1236" spans="1:16" x14ac:dyDescent="0.25">
      <c r="A1236" s="9" t="s">
        <v>1579</v>
      </c>
      <c r="B1236" s="9" t="str">
        <f>VLOOKUP(A1236,'dump '!A:C,1,FALSE)</f>
        <v>RO830</v>
      </c>
      <c r="C1236" s="9" t="str">
        <f>VLOOKUP(A1236,'dump '!A:AF,2,FALSE)</f>
        <v>1402KX701</v>
      </c>
      <c r="D1236" s="9">
        <f>VLOOKUP($A1236,'dump '!$A:$AF,17,FALSE)</f>
        <v>52.2729301452637</v>
      </c>
      <c r="E1236" s="9">
        <f>VLOOKUP($A1236,'dump '!$A:$AF,18,FALSE)</f>
        <v>5.1665611267089799</v>
      </c>
      <c r="F1236" s="9" t="str">
        <f>VLOOKUP(A1236,'dump '!$A:$AF,11,FALSE)</f>
        <v>Nieuwe Veldheim</v>
      </c>
      <c r="G1236" s="9" t="str">
        <f>VLOOKUP($A1236,'dump '!$A:$AF,12,FALSE)</f>
        <v>7</v>
      </c>
      <c r="H1236" s="9" t="str">
        <f>VLOOKUP($A1236,'dump '!$A:$AF,13,FALSE)</f>
        <v>1402KX</v>
      </c>
      <c r="I1236" s="11" t="str">
        <f>VLOOKUP($A1236,'dump '!$A:$AF,14,FALSE)</f>
        <v>Bussum</v>
      </c>
      <c r="J1236" s="9">
        <f>VLOOKUP($A1236,'dump '!$A:$AF,15,FALSE)</f>
        <v>6</v>
      </c>
      <c r="K1236" s="9" t="str">
        <f>VLOOKUP($A1236,'dump '!$A:$AF,3,FALSE)</f>
        <v>REST</v>
      </c>
      <c r="L1236" s="9" t="str">
        <f>VLOOKUP($A1236,'dump '!$A:$AF,31,FALSE)</f>
        <v>3-haak</v>
      </c>
      <c r="M1236" s="9" t="str">
        <f>VLOOKUP($A1236,'containers '!$A:$AA,12,FALSE)</f>
        <v>OGDUO</v>
      </c>
      <c r="N1236" s="9">
        <f>VLOOKUP($A1236,'containers '!$A:$AA,14,FALSE)</f>
        <v>60</v>
      </c>
      <c r="O1236" s="9">
        <f>VLOOKUP($A1236,'containers '!$A:$AA,15,FALSE)</f>
        <v>100</v>
      </c>
      <c r="P1236" s="9" t="str">
        <f>VLOOKUP($A1236,'containers '!$A:$AA,16,FALSE)</f>
        <v>HMIDUO2019</v>
      </c>
    </row>
    <row r="1237" spans="1:16" x14ac:dyDescent="0.25">
      <c r="A1237" s="9" t="s">
        <v>3033</v>
      </c>
      <c r="B1237" s="9" t="str">
        <f>VLOOKUP(A1237,'dump '!A:C,1,FALSE)</f>
        <v>RO831</v>
      </c>
      <c r="C1237" s="9" t="str">
        <f>VLOOKUP(A1237,'dump '!A:AF,2,FALSE)</f>
        <v>1402CV2901</v>
      </c>
      <c r="D1237" s="9">
        <f>VLOOKUP($A1237,'dump '!$A:$AF,17,FALSE)</f>
        <v>52.269998244058598</v>
      </c>
      <c r="E1237" s="9">
        <f>VLOOKUP($A1237,'dump '!$A:$AF,18,FALSE)</f>
        <v>5.1827203296173199</v>
      </c>
      <c r="F1237" s="9" t="str">
        <f>VLOOKUP(A1237,'dump '!$A:$AF,11,FALSE)</f>
        <v>Papaverstraat</v>
      </c>
      <c r="G1237" s="9" t="str">
        <f>VLOOKUP($A1237,'dump '!$A:$AF,12,FALSE)</f>
        <v>29</v>
      </c>
      <c r="H1237" s="9" t="str">
        <f>VLOOKUP($A1237,'dump '!$A:$AF,13,FALSE)</f>
        <v>1402CV</v>
      </c>
      <c r="I1237" s="11" t="str">
        <f>VLOOKUP($A1237,'dump '!$A:$AF,14,FALSE)</f>
        <v>Bussum</v>
      </c>
      <c r="J1237" s="9">
        <f>VLOOKUP($A1237,'dump '!$A:$AF,15,FALSE)</f>
        <v>5</v>
      </c>
      <c r="K1237" s="9" t="str">
        <f>VLOOKUP($A1237,'dump '!$A:$AF,3,FALSE)</f>
        <v>REST</v>
      </c>
      <c r="L1237" s="9" t="str">
        <f>VLOOKUP($A1237,'dump '!$A:$AF,31,FALSE)</f>
        <v>3-haak</v>
      </c>
      <c r="M1237" s="9" t="str">
        <f>VLOOKUP($A1237,'containers '!$A:$AA,12,FALSE)</f>
        <v>OGDUO</v>
      </c>
      <c r="N1237" s="9">
        <f>VLOOKUP($A1237,'containers '!$A:$AA,14,FALSE)</f>
        <v>60</v>
      </c>
      <c r="O1237" s="9">
        <f>VLOOKUP($A1237,'containers '!$A:$AA,15,FALSE)</f>
        <v>100</v>
      </c>
      <c r="P1237" s="9" t="str">
        <f>VLOOKUP($A1237,'containers '!$A:$AA,16,FALSE)</f>
        <v>HMIDUO2019</v>
      </c>
    </row>
    <row r="1238" spans="1:16" x14ac:dyDescent="0.25">
      <c r="A1238" s="9" t="s">
        <v>3004</v>
      </c>
      <c r="B1238" s="9" t="str">
        <f>VLOOKUP(A1238,'dump '!A:C,1,FALSE)</f>
        <v>RO832</v>
      </c>
      <c r="C1238" s="9" t="str">
        <f>VLOOKUP(A1238,'dump '!A:AF,2,FALSE)</f>
        <v>1401ET18801</v>
      </c>
      <c r="D1238" s="9">
        <f>VLOOKUP($A1238,'dump '!$A:$AF,17,FALSE)</f>
        <v>52.279353579555</v>
      </c>
      <c r="E1238" s="9">
        <f>VLOOKUP($A1238,'dump '!$A:$AF,18,FALSE)</f>
        <v>5.1634696964222604</v>
      </c>
      <c r="F1238" s="9" t="str">
        <f>VLOOKUP(A1238,'dump '!$A:$AF,11,FALSE)</f>
        <v>Landstraat</v>
      </c>
      <c r="G1238" s="9" t="str">
        <f>VLOOKUP($A1238,'dump '!$A:$AF,12,FALSE)</f>
        <v>188</v>
      </c>
      <c r="H1238" s="9" t="str">
        <f>VLOOKUP($A1238,'dump '!$A:$AF,13,FALSE)</f>
        <v>1401ET</v>
      </c>
      <c r="I1238" s="11" t="str">
        <f>VLOOKUP($A1238,'dump '!$A:$AF,14,FALSE)</f>
        <v>Bussum</v>
      </c>
      <c r="J1238" s="9">
        <f>VLOOKUP($A1238,'dump '!$A:$AF,15,FALSE)</f>
        <v>5</v>
      </c>
      <c r="K1238" s="9" t="str">
        <f>VLOOKUP($A1238,'dump '!$A:$AF,3,FALSE)</f>
        <v>REST</v>
      </c>
      <c r="L1238" s="9" t="str">
        <f>VLOOKUP($A1238,'dump '!$A:$AF,31,FALSE)</f>
        <v>3-haak</v>
      </c>
      <c r="M1238" s="9" t="str">
        <f>VLOOKUP($A1238,'containers '!$A:$AA,12,FALSE)</f>
        <v>OGDUO</v>
      </c>
      <c r="N1238" s="9">
        <f>VLOOKUP($A1238,'containers '!$A:$AA,14,FALSE)</f>
        <v>60</v>
      </c>
      <c r="O1238" s="9">
        <f>VLOOKUP($A1238,'containers '!$A:$AA,15,FALSE)</f>
        <v>100</v>
      </c>
      <c r="P1238" s="9" t="str">
        <f>VLOOKUP($A1238,'containers '!$A:$AA,16,FALSE)</f>
        <v>HMIDUO2019</v>
      </c>
    </row>
    <row r="1239" spans="1:16" x14ac:dyDescent="0.25">
      <c r="A1239" s="9" t="s">
        <v>3857</v>
      </c>
      <c r="B1239" s="9" t="str">
        <f>VLOOKUP(A1239,'dump '!A:C,1,FALSE)</f>
        <v>RO833</v>
      </c>
      <c r="C1239" s="9" t="str">
        <f>VLOOKUP(A1239,'dump '!A:AF,2,FALSE)</f>
        <v>1412AR9501</v>
      </c>
      <c r="D1239" s="9">
        <f>VLOOKUP($A1239,'dump '!$A:$AF,17,FALSE)</f>
        <v>52.289121999999999</v>
      </c>
      <c r="E1239" s="9">
        <f>VLOOKUP($A1239,'dump '!$A:$AF,18,FALSE)</f>
        <v>5.1503690000000004</v>
      </c>
      <c r="F1239" s="9" t="str">
        <f>VLOOKUP(A1239,'dump '!$A:$AF,11,FALSE)</f>
        <v>Graaf Willem de Oudelaan</v>
      </c>
      <c r="G1239" s="9" t="str">
        <f>VLOOKUP($A1239,'dump '!$A:$AF,12,FALSE)</f>
        <v>95</v>
      </c>
      <c r="H1239" s="9" t="str">
        <f>VLOOKUP($A1239,'dump '!$A:$AF,13,FALSE)</f>
        <v>1412AR</v>
      </c>
      <c r="I1239" s="11" t="str">
        <f>VLOOKUP($A1239,'dump '!$A:$AF,14,FALSE)</f>
        <v>Naarden</v>
      </c>
      <c r="J1239" s="9">
        <f>VLOOKUP($A1239,'dump '!$A:$AF,15,FALSE)</f>
        <v>5</v>
      </c>
      <c r="K1239" s="9" t="str">
        <f>VLOOKUP($A1239,'dump '!$A:$AF,3,FALSE)</f>
        <v>REST</v>
      </c>
      <c r="L1239" s="9" t="str">
        <f>VLOOKUP($A1239,'dump '!$A:$AF,31,FALSE)</f>
        <v>3-haak</v>
      </c>
      <c r="M1239" s="9" t="str">
        <f>VLOOKUP($A1239,'containers '!$A:$AA,12,FALSE)</f>
        <v>OGDUO</v>
      </c>
      <c r="N1239" s="9">
        <f>VLOOKUP($A1239,'containers '!$A:$AA,14,FALSE)</f>
        <v>60</v>
      </c>
      <c r="O1239" s="9">
        <f>VLOOKUP($A1239,'containers '!$A:$AA,15,FALSE)</f>
        <v>100</v>
      </c>
      <c r="P1239" s="9" t="str">
        <f>VLOOKUP($A1239,'containers '!$A:$AA,16,FALSE)</f>
        <v>HMIDUO2019</v>
      </c>
    </row>
    <row r="1240" spans="1:16" x14ac:dyDescent="0.25">
      <c r="A1240" s="9" t="s">
        <v>3000</v>
      </c>
      <c r="B1240" s="9" t="str">
        <f>VLOOKUP(A1240,'dump '!A:C,1,FALSE)</f>
        <v>RO834</v>
      </c>
      <c r="C1240" s="9" t="str">
        <f>VLOOKUP(A1240,'dump '!A:AF,2,FALSE)</f>
        <v>1213LR3801</v>
      </c>
      <c r="D1240" s="9">
        <f>VLOOKUP($A1240,'dump '!$A:$AF,17,FALSE)</f>
        <v>52.210404421251503</v>
      </c>
      <c r="E1240" s="9">
        <f>VLOOKUP($A1240,'dump '!$A:$AF,18,FALSE)</f>
        <v>5.1773170000000004</v>
      </c>
      <c r="F1240" s="9" t="str">
        <f>VLOOKUP(A1240,'dump '!$A:$AF,11,FALSE)</f>
        <v>Mondriaanstraat</v>
      </c>
      <c r="G1240" s="9" t="str">
        <f>VLOOKUP($A1240,'dump '!$A:$AF,12,FALSE)</f>
        <v>40-68</v>
      </c>
      <c r="H1240" s="9" t="str">
        <f>VLOOKUP($A1240,'dump '!$A:$AF,13,FALSE)</f>
        <v>1213LR</v>
      </c>
      <c r="I1240" s="11" t="str">
        <f>VLOOKUP($A1240,'dump '!$A:$AF,14,FALSE)</f>
        <v>Hilversum</v>
      </c>
      <c r="J1240" s="9">
        <f>VLOOKUP($A1240,'dump '!$A:$AF,15,FALSE)</f>
        <v>5</v>
      </c>
      <c r="K1240" s="9" t="str">
        <f>VLOOKUP($A1240,'dump '!$A:$AF,3,FALSE)</f>
        <v>REST</v>
      </c>
      <c r="L1240" s="9" t="str">
        <f>VLOOKUP($A1240,'dump '!$A:$AF,31,FALSE)</f>
        <v>3-haak</v>
      </c>
      <c r="M1240" s="9" t="str">
        <f>VLOOKUP($A1240,'containers '!$A:$AA,12,FALSE)</f>
        <v>OGDUO</v>
      </c>
      <c r="N1240" s="9">
        <f>VLOOKUP($A1240,'containers '!$A:$AA,14,FALSE)</f>
        <v>60</v>
      </c>
      <c r="O1240" s="9">
        <f>VLOOKUP($A1240,'containers '!$A:$AA,15,FALSE)</f>
        <v>100</v>
      </c>
      <c r="P1240" s="9" t="str">
        <f>VLOOKUP($A1240,'containers '!$A:$AA,16,FALSE)</f>
        <v>HMIDUO2019</v>
      </c>
    </row>
    <row r="1241" spans="1:16" x14ac:dyDescent="0.25">
      <c r="A1241" s="9" t="s">
        <v>1052</v>
      </c>
      <c r="B1241" s="9" t="str">
        <f>VLOOKUP(A1241,'dump '!A:C,1,FALSE)</f>
        <v>RO835</v>
      </c>
      <c r="C1241" s="9" t="str">
        <f>VLOOKUP(A1241,'dump '!A:AF,2,FALSE)</f>
        <v>1213LS10201</v>
      </c>
      <c r="D1241" s="9">
        <f>VLOOKUP($A1241,'dump '!$A:$AF,17,FALSE)</f>
        <v>52.210353851318402</v>
      </c>
      <c r="E1241" s="9">
        <f>VLOOKUP($A1241,'dump '!$A:$AF,18,FALSE)</f>
        <v>5.17563819885254</v>
      </c>
      <c r="F1241" s="9" t="str">
        <f>VLOOKUP(A1241,'dump '!$A:$AF,11,FALSE)</f>
        <v>Mondriaanstraat</v>
      </c>
      <c r="G1241" s="9" t="str">
        <f>VLOOKUP($A1241,'dump '!$A:$AF,12,FALSE)</f>
        <v>102</v>
      </c>
      <c r="H1241" s="9" t="str">
        <f>VLOOKUP($A1241,'dump '!$A:$AF,13,FALSE)</f>
        <v>1213LS</v>
      </c>
      <c r="I1241" s="11" t="str">
        <f>VLOOKUP($A1241,'dump '!$A:$AF,14,FALSE)</f>
        <v>Hilversum</v>
      </c>
      <c r="J1241" s="9">
        <f>VLOOKUP($A1241,'dump '!$A:$AF,15,FALSE)</f>
        <v>5</v>
      </c>
      <c r="K1241" s="9" t="str">
        <f>VLOOKUP($A1241,'dump '!$A:$AF,3,FALSE)</f>
        <v>REST</v>
      </c>
      <c r="L1241" s="9" t="str">
        <f>VLOOKUP($A1241,'dump '!$A:$AF,31,FALSE)</f>
        <v>3-haak</v>
      </c>
      <c r="M1241" s="9" t="str">
        <f>VLOOKUP($A1241,'containers '!$A:$AA,12,FALSE)</f>
        <v>OGDUO</v>
      </c>
      <c r="N1241" s="9">
        <f>VLOOKUP($A1241,'containers '!$A:$AA,14,FALSE)</f>
        <v>60</v>
      </c>
      <c r="O1241" s="9">
        <f>VLOOKUP($A1241,'containers '!$A:$AA,15,FALSE)</f>
        <v>100</v>
      </c>
      <c r="P1241" s="9" t="str">
        <f>VLOOKUP($A1241,'containers '!$A:$AA,16,FALSE)</f>
        <v>HMIDUO2019</v>
      </c>
    </row>
    <row r="1242" spans="1:16" x14ac:dyDescent="0.25">
      <c r="A1242" s="9" t="s">
        <v>3564</v>
      </c>
      <c r="B1242" s="9" t="str">
        <f>VLOOKUP(A1242,'dump '!A:C,1,FALSE)</f>
        <v>RO836</v>
      </c>
      <c r="C1242" s="9" t="str">
        <f>VLOOKUP(A1242,'dump '!A:AF,2,FALSE)</f>
        <v>1215PL3101</v>
      </c>
      <c r="D1242" s="9">
        <f>VLOOKUP($A1242,'dump '!$A:$AF,17,FALSE)</f>
        <v>52.209886880640099</v>
      </c>
      <c r="E1242" s="9">
        <f>VLOOKUP($A1242,'dump '!$A:$AF,18,FALSE)</f>
        <v>5.1520839706111303</v>
      </c>
      <c r="F1242" s="9" t="str">
        <f>VLOOKUP(A1242,'dump '!$A:$AF,11,FALSE)</f>
        <v>Van Neslaan</v>
      </c>
      <c r="G1242" s="9" t="str">
        <f>VLOOKUP($A1242,'dump '!$A:$AF,12,FALSE)</f>
        <v>31</v>
      </c>
      <c r="H1242" s="9" t="str">
        <f>VLOOKUP($A1242,'dump '!$A:$AF,13,FALSE)</f>
        <v>1215PL</v>
      </c>
      <c r="I1242" s="11" t="str">
        <f>VLOOKUP($A1242,'dump '!$A:$AF,14,FALSE)</f>
        <v>Hilversum</v>
      </c>
      <c r="J1242" s="9">
        <f>VLOOKUP($A1242,'dump '!$A:$AF,15,FALSE)</f>
        <v>5</v>
      </c>
      <c r="K1242" s="9" t="str">
        <f>VLOOKUP($A1242,'dump '!$A:$AF,3,FALSE)</f>
        <v>REST</v>
      </c>
      <c r="L1242" s="9" t="str">
        <f>VLOOKUP($A1242,'dump '!$A:$AF,31,FALSE)</f>
        <v>3-haak</v>
      </c>
      <c r="M1242" s="9" t="str">
        <f>VLOOKUP($A1242,'containers '!$A:$AA,12,FALSE)</f>
        <v>Ondergronds</v>
      </c>
      <c r="N1242" s="9">
        <f>VLOOKUP($A1242,'containers '!$A:$AA,14,FALSE)</f>
        <v>80</v>
      </c>
      <c r="O1242" s="9">
        <f>VLOOKUP($A1242,'containers '!$A:$AA,15,FALSE)</f>
        <v>100</v>
      </c>
      <c r="P1242" s="9" t="str">
        <f>VLOOKUP($A1242,'containers '!$A:$AA,16,FALSE)</f>
        <v>HMISOL2020</v>
      </c>
    </row>
    <row r="1243" spans="1:16" x14ac:dyDescent="0.25">
      <c r="A1243" s="9" t="s">
        <v>1035</v>
      </c>
      <c r="B1243" s="9" t="str">
        <f>VLOOKUP(A1243,'dump '!A:C,1,FALSE)</f>
        <v>RO837</v>
      </c>
      <c r="C1243" s="9" t="str">
        <f>VLOOKUP(A1243,'dump '!A:AF,2,FALSE)</f>
        <v>1216RR2301</v>
      </c>
      <c r="D1243" s="9">
        <f>VLOOKUP($A1243,'dump '!$A:$AF,17,FALSE)</f>
        <v>52.215530395507798</v>
      </c>
      <c r="E1243" s="9">
        <f>VLOOKUP($A1243,'dump '!$A:$AF,18,FALSE)</f>
        <v>5.1461710929870597</v>
      </c>
      <c r="F1243" s="9" t="str">
        <f>VLOOKUP(A1243,'dump '!$A:$AF,11,FALSE)</f>
        <v>Kerkelandenlaan</v>
      </c>
      <c r="G1243" s="9" t="str">
        <f>VLOOKUP($A1243,'dump '!$A:$AF,12,FALSE)</f>
        <v>23A</v>
      </c>
      <c r="H1243" s="9" t="str">
        <f>VLOOKUP($A1243,'dump '!$A:$AF,13,FALSE)</f>
        <v>1216RR</v>
      </c>
      <c r="I1243" s="11" t="str">
        <f>VLOOKUP($A1243,'dump '!$A:$AF,14,FALSE)</f>
        <v>Hilversum</v>
      </c>
      <c r="J1243" s="9">
        <f>VLOOKUP($A1243,'dump '!$A:$AF,15,FALSE)</f>
        <v>6</v>
      </c>
      <c r="K1243" s="9" t="str">
        <f>VLOOKUP($A1243,'dump '!$A:$AF,3,FALSE)</f>
        <v>REST</v>
      </c>
      <c r="L1243" s="9" t="str">
        <f>VLOOKUP($A1243,'dump '!$A:$AF,31,FALSE)</f>
        <v>3-haak</v>
      </c>
      <c r="M1243" s="9" t="str">
        <f>VLOOKUP($A1243,'containers '!$A:$AA,12,FALSE)</f>
        <v>OGDUO</v>
      </c>
      <c r="N1243" s="9">
        <f>VLOOKUP($A1243,'containers '!$A:$AA,14,FALSE)</f>
        <v>60</v>
      </c>
      <c r="O1243" s="9">
        <f>VLOOKUP($A1243,'containers '!$A:$AA,15,FALSE)</f>
        <v>100</v>
      </c>
      <c r="P1243" s="9" t="str">
        <f>VLOOKUP($A1243,'containers '!$A:$AA,16,FALSE)</f>
        <v>HMIDUO2020</v>
      </c>
    </row>
    <row r="1244" spans="1:16" x14ac:dyDescent="0.25">
      <c r="A1244" s="9" t="s">
        <v>4133</v>
      </c>
      <c r="B1244" s="9" t="str">
        <f>VLOOKUP(A1244,'dump '!A:C,1,FALSE)</f>
        <v>RO838</v>
      </c>
      <c r="C1244" s="9" t="str">
        <f>VLOOKUP(A1244,'dump '!A:AF,2,FALSE)</f>
        <v>1222JW28101</v>
      </c>
      <c r="D1244" s="9">
        <f>VLOOKUP($A1244,'dump '!$A:$AF,17,FALSE)</f>
        <v>52.237453000000002</v>
      </c>
      <c r="E1244" s="9">
        <f>VLOOKUP($A1244,'dump '!$A:$AF,18,FALSE)</f>
        <v>5.178858</v>
      </c>
      <c r="F1244" s="9" t="str">
        <f>VLOOKUP(A1244,'dump '!$A:$AF,11,FALSE)</f>
        <v>Berlagelaan</v>
      </c>
      <c r="G1244" s="9" t="str">
        <f>VLOOKUP($A1244,'dump '!$A:$AF,12,FALSE)</f>
        <v>281</v>
      </c>
      <c r="H1244" s="9" t="str">
        <f>VLOOKUP($A1244,'dump '!$A:$AF,13,FALSE)</f>
        <v>1222JW</v>
      </c>
      <c r="I1244" s="11" t="str">
        <f>VLOOKUP($A1244,'dump '!$A:$AF,14,FALSE)</f>
        <v>Hilversum</v>
      </c>
      <c r="J1244" s="9">
        <f>VLOOKUP($A1244,'dump '!$A:$AF,15,FALSE)</f>
        <v>6</v>
      </c>
      <c r="K1244" s="9" t="str">
        <f>VLOOKUP($A1244,'dump '!$A:$AF,3,FALSE)</f>
        <v>REST</v>
      </c>
      <c r="L1244" s="9" t="str">
        <f>VLOOKUP($A1244,'dump '!$A:$AF,31,FALSE)</f>
        <v>3-haak</v>
      </c>
      <c r="M1244" s="9" t="str">
        <f>VLOOKUP($A1244,'containers '!$A:$AA,12,FALSE)</f>
        <v>OGDUO</v>
      </c>
      <c r="N1244" s="9">
        <f>VLOOKUP($A1244,'containers '!$A:$AA,14,FALSE)</f>
        <v>60</v>
      </c>
      <c r="O1244" s="9">
        <f>VLOOKUP($A1244,'containers '!$A:$AA,15,FALSE)</f>
        <v>100</v>
      </c>
      <c r="P1244" s="9" t="str">
        <f>VLOOKUP($A1244,'containers '!$A:$AA,16,FALSE)</f>
        <v>HMIDUO2020</v>
      </c>
    </row>
    <row r="1245" spans="1:16" x14ac:dyDescent="0.25">
      <c r="A1245" s="9" t="s">
        <v>1056</v>
      </c>
      <c r="B1245" s="9" t="str">
        <f>VLOOKUP(A1245,'dump '!A:C,1,FALSE)</f>
        <v>RO839</v>
      </c>
      <c r="C1245" s="9" t="str">
        <f>VLOOKUP(A1245,'dump '!A:AF,2,FALSE)</f>
        <v>1252AK3401</v>
      </c>
      <c r="D1245" s="9">
        <f>VLOOKUP($A1245,'dump '!$A:$AF,17,FALSE)</f>
        <v>52.2464790344238</v>
      </c>
      <c r="E1245" s="9">
        <f>VLOOKUP($A1245,'dump '!$A:$AF,18,FALSE)</f>
        <v>5.2353701591491699</v>
      </c>
      <c r="F1245" s="9" t="str">
        <f>VLOOKUP(A1245,'dump '!$A:$AF,11,FALSE)</f>
        <v>De Bazelweg</v>
      </c>
      <c r="G1245" s="9" t="str">
        <f>VLOOKUP($A1245,'dump '!$A:$AF,12,FALSE)</f>
        <v>34</v>
      </c>
      <c r="H1245" s="9" t="str">
        <f>VLOOKUP($A1245,'dump '!$A:$AF,13,FALSE)</f>
        <v>1252AK</v>
      </c>
      <c r="I1245" s="11" t="str">
        <f>VLOOKUP($A1245,'dump '!$A:$AF,14,FALSE)</f>
        <v>Laren</v>
      </c>
      <c r="J1245" s="9">
        <f>VLOOKUP($A1245,'dump '!$A:$AF,15,FALSE)</f>
        <v>6</v>
      </c>
      <c r="K1245" s="9" t="str">
        <f>VLOOKUP($A1245,'dump '!$A:$AF,3,FALSE)</f>
        <v>REST</v>
      </c>
      <c r="L1245" s="9" t="str">
        <f>VLOOKUP($A1245,'dump '!$A:$AF,31,FALSE)</f>
        <v>3-haak</v>
      </c>
      <c r="M1245" s="9" t="str">
        <f>VLOOKUP($A1245,'containers '!$A:$AA,12,FALSE)</f>
        <v>OGDUO</v>
      </c>
      <c r="N1245" s="9">
        <f>VLOOKUP($A1245,'containers '!$A:$AA,14,FALSE)</f>
        <v>60</v>
      </c>
      <c r="O1245" s="9">
        <f>VLOOKUP($A1245,'containers '!$A:$AA,15,FALSE)</f>
        <v>100</v>
      </c>
      <c r="P1245" s="9" t="str">
        <f>VLOOKUP($A1245,'containers '!$A:$AA,16,FALSE)</f>
        <v>HMIDUO2020</v>
      </c>
    </row>
    <row r="1246" spans="1:16" x14ac:dyDescent="0.25">
      <c r="A1246" s="9" t="s">
        <v>2978</v>
      </c>
      <c r="B1246" s="9" t="str">
        <f>VLOOKUP(A1246,'dump '!A:C,1,FALSE)</f>
        <v>RO840</v>
      </c>
      <c r="C1246" s="9" t="str">
        <f>VLOOKUP(A1246,'dump '!A:AF,2,FALSE)</f>
        <v>1216PG101</v>
      </c>
      <c r="D1246" s="9">
        <f>VLOOKUP($A1246,'dump '!$A:$AF,17,FALSE)</f>
        <v>52.216361984659201</v>
      </c>
      <c r="E1246" s="9">
        <f>VLOOKUP($A1246,'dump '!$A:$AF,18,FALSE)</f>
        <v>5.1325233746367802</v>
      </c>
      <c r="F1246" s="9" t="str">
        <f>VLOOKUP(A1246,'dump '!$A:$AF,11,FALSE)</f>
        <v>Bonifaciuslaan</v>
      </c>
      <c r="G1246" s="9" t="str">
        <f>VLOOKUP($A1246,'dump '!$A:$AF,12,FALSE)</f>
        <v>1</v>
      </c>
      <c r="H1246" s="9" t="str">
        <f>VLOOKUP($A1246,'dump '!$A:$AF,13,FALSE)</f>
        <v>1216PG</v>
      </c>
      <c r="I1246" s="11" t="str">
        <f>VLOOKUP($A1246,'dump '!$A:$AF,14,FALSE)</f>
        <v>Hilversum</v>
      </c>
      <c r="J1246" s="9">
        <f>VLOOKUP($A1246,'dump '!$A:$AF,15,FALSE)</f>
        <v>5</v>
      </c>
      <c r="K1246" s="9" t="str">
        <f>VLOOKUP($A1246,'dump '!$A:$AF,3,FALSE)</f>
        <v>REST</v>
      </c>
      <c r="L1246" s="9" t="str">
        <f>VLOOKUP($A1246,'dump '!$A:$AF,31,FALSE)</f>
        <v>3-haak</v>
      </c>
      <c r="M1246" s="9" t="str">
        <f>VLOOKUP($A1246,'containers '!$A:$AA,12,FALSE)</f>
        <v>OGDUO</v>
      </c>
      <c r="N1246" s="9">
        <f>VLOOKUP($A1246,'containers '!$A:$AA,14,FALSE)</f>
        <v>60</v>
      </c>
      <c r="O1246" s="9">
        <f>VLOOKUP($A1246,'containers '!$A:$AA,15,FALSE)</f>
        <v>100</v>
      </c>
      <c r="P1246" s="9" t="str">
        <f>VLOOKUP($A1246,'containers '!$A:$AA,16,FALSE)</f>
        <v>HMIDUO2020</v>
      </c>
    </row>
    <row r="1247" spans="1:16" x14ac:dyDescent="0.25">
      <c r="A1247" s="9" t="s">
        <v>1122</v>
      </c>
      <c r="B1247" s="9" t="str">
        <f>VLOOKUP(A1247,'dump '!A:C,1,FALSE)</f>
        <v>RO841</v>
      </c>
      <c r="C1247" s="9" t="str">
        <f>VLOOKUP(A1247,'dump '!A:AF,2,FALSE)</f>
        <v>1215LX10901</v>
      </c>
      <c r="D1247" s="9">
        <f>VLOOKUP($A1247,'dump '!$A:$AF,17,FALSE)</f>
        <v>52.210361480712898</v>
      </c>
      <c r="E1247" s="9">
        <f>VLOOKUP($A1247,'dump '!$A:$AF,18,FALSE)</f>
        <v>5.1568460464477504</v>
      </c>
      <c r="F1247" s="9" t="str">
        <f>VLOOKUP(A1247,'dump '!$A:$AF,11,FALSE)</f>
        <v>Admiraal de Ruyterlaan</v>
      </c>
      <c r="G1247" s="9" t="str">
        <f>VLOOKUP($A1247,'dump '!$A:$AF,12,FALSE)</f>
        <v>109</v>
      </c>
      <c r="H1247" s="9" t="str">
        <f>VLOOKUP($A1247,'dump '!$A:$AF,13,FALSE)</f>
        <v>1215LX</v>
      </c>
      <c r="I1247" s="11" t="str">
        <f>VLOOKUP($A1247,'dump '!$A:$AF,14,FALSE)</f>
        <v>Hilversum</v>
      </c>
      <c r="J1247" s="9">
        <f>VLOOKUP($A1247,'dump '!$A:$AF,15,FALSE)</f>
        <v>6</v>
      </c>
      <c r="K1247" s="9" t="str">
        <f>VLOOKUP($A1247,'dump '!$A:$AF,3,FALSE)</f>
        <v>REST</v>
      </c>
      <c r="L1247" s="9" t="str">
        <f>VLOOKUP($A1247,'dump '!$A:$AF,31,FALSE)</f>
        <v>3-haak</v>
      </c>
      <c r="M1247" s="9" t="str">
        <f>VLOOKUP($A1247,'containers '!$A:$AA,12,FALSE)</f>
        <v>OGDUO</v>
      </c>
      <c r="N1247" s="9">
        <f>VLOOKUP($A1247,'containers '!$A:$AA,14,FALSE)</f>
        <v>60</v>
      </c>
      <c r="O1247" s="9">
        <f>VLOOKUP($A1247,'containers '!$A:$AA,15,FALSE)</f>
        <v>100</v>
      </c>
      <c r="P1247" s="9" t="str">
        <f>VLOOKUP($A1247,'containers '!$A:$AA,16,FALSE)</f>
        <v>HMIDUO2020</v>
      </c>
    </row>
    <row r="1248" spans="1:16" x14ac:dyDescent="0.25">
      <c r="A1248" s="9" t="s">
        <v>3027</v>
      </c>
      <c r="B1248" s="9" t="str">
        <f>VLOOKUP(A1248,'dump '!A:C,1,FALSE)</f>
        <v>RO842</v>
      </c>
      <c r="C1248" s="9" t="str">
        <f>VLOOKUP(A1248,'dump '!A:AF,2,FALSE)</f>
        <v>1215LV3501</v>
      </c>
      <c r="D1248" s="9">
        <f>VLOOKUP($A1248,'dump '!$A:$AF,17,FALSE)</f>
        <v>52.210917500000001</v>
      </c>
      <c r="E1248" s="9">
        <f>VLOOKUP($A1248,'dump '!$A:$AF,18,FALSE)</f>
        <v>5.1575470000000001</v>
      </c>
      <c r="F1248" s="9" t="str">
        <f>VLOOKUP(A1248,'dump '!$A:$AF,11,FALSE)</f>
        <v>Admiraal de Ruyterlaan</v>
      </c>
      <c r="G1248" s="9" t="str">
        <f>VLOOKUP($A1248,'dump '!$A:$AF,12,FALSE)</f>
        <v>35</v>
      </c>
      <c r="H1248" s="9" t="str">
        <f>VLOOKUP($A1248,'dump '!$A:$AF,13,FALSE)</f>
        <v>1215LV</v>
      </c>
      <c r="I1248" s="11" t="str">
        <f>VLOOKUP($A1248,'dump '!$A:$AF,14,FALSE)</f>
        <v>Hilversum</v>
      </c>
      <c r="J1248" s="9">
        <f>VLOOKUP($A1248,'dump '!$A:$AF,15,FALSE)</f>
        <v>5</v>
      </c>
      <c r="K1248" s="9" t="str">
        <f>VLOOKUP($A1248,'dump '!$A:$AF,3,FALSE)</f>
        <v>REST</v>
      </c>
      <c r="L1248" s="9" t="str">
        <f>VLOOKUP($A1248,'dump '!$A:$AF,31,FALSE)</f>
        <v>3-haak</v>
      </c>
      <c r="M1248" s="9" t="str">
        <f>VLOOKUP($A1248,'containers '!$A:$AA,12,FALSE)</f>
        <v>OGDUO</v>
      </c>
      <c r="N1248" s="9">
        <f>VLOOKUP($A1248,'containers '!$A:$AA,14,FALSE)</f>
        <v>60</v>
      </c>
      <c r="O1248" s="9">
        <f>VLOOKUP($A1248,'containers '!$A:$AA,15,FALSE)</f>
        <v>100</v>
      </c>
      <c r="P1248" s="9" t="str">
        <f>VLOOKUP($A1248,'containers '!$A:$AA,16,FALSE)</f>
        <v>HMIDUO2020</v>
      </c>
    </row>
    <row r="1249" spans="1:16" x14ac:dyDescent="0.25">
      <c r="A1249" s="9" t="s">
        <v>1020</v>
      </c>
      <c r="B1249" s="9" t="str">
        <f>VLOOKUP(A1249,'dump '!A:C,1,FALSE)</f>
        <v>RO843</v>
      </c>
      <c r="C1249" s="9" t="str">
        <f>VLOOKUP(A1249,'dump '!A:AF,2,FALSE)</f>
        <v>1215LV904</v>
      </c>
      <c r="D1249" s="9">
        <f>VLOOKUP($A1249,'dump '!$A:$AF,17,FALSE)</f>
        <v>52.211589813232401</v>
      </c>
      <c r="E1249" s="9">
        <f>VLOOKUP($A1249,'dump '!$A:$AF,18,FALSE)</f>
        <v>5.15836477279663</v>
      </c>
      <c r="F1249" s="9" t="str">
        <f>VLOOKUP(A1249,'dump '!$A:$AF,11,FALSE)</f>
        <v>Admiraal de Ruyterlaan</v>
      </c>
      <c r="G1249" s="9" t="str">
        <f>VLOOKUP($A1249,'dump '!$A:$AF,12,FALSE)</f>
        <v>9</v>
      </c>
      <c r="H1249" s="9" t="str">
        <f>VLOOKUP($A1249,'dump '!$A:$AF,13,FALSE)</f>
        <v>1215LV</v>
      </c>
      <c r="I1249" s="11" t="str">
        <f>VLOOKUP($A1249,'dump '!$A:$AF,14,FALSE)</f>
        <v>Hilversum</v>
      </c>
      <c r="J1249" s="9">
        <f>VLOOKUP($A1249,'dump '!$A:$AF,15,FALSE)</f>
        <v>6</v>
      </c>
      <c r="K1249" s="9" t="str">
        <f>VLOOKUP($A1249,'dump '!$A:$AF,3,FALSE)</f>
        <v>REST</v>
      </c>
      <c r="L1249" s="9" t="str">
        <f>VLOOKUP($A1249,'dump '!$A:$AF,31,FALSE)</f>
        <v>3-haak</v>
      </c>
      <c r="M1249" s="9" t="str">
        <f>VLOOKUP($A1249,'containers '!$A:$AA,12,FALSE)</f>
        <v>OGDUO</v>
      </c>
      <c r="N1249" s="9">
        <f>VLOOKUP($A1249,'containers '!$A:$AA,14,FALSE)</f>
        <v>60</v>
      </c>
      <c r="O1249" s="9">
        <f>VLOOKUP($A1249,'containers '!$A:$AA,15,FALSE)</f>
        <v>100</v>
      </c>
      <c r="P1249" s="9" t="str">
        <f>VLOOKUP($A1249,'containers '!$A:$AA,16,FALSE)</f>
        <v>HMIDUO2020</v>
      </c>
    </row>
    <row r="1250" spans="1:16" x14ac:dyDescent="0.25">
      <c r="A1250" s="9" t="s">
        <v>431</v>
      </c>
      <c r="B1250" s="9" t="str">
        <f>VLOOKUP(A1250,'dump '!A:C,1,FALSE)</f>
        <v>RO844</v>
      </c>
      <c r="C1250" s="9" t="str">
        <f>VLOOKUP(A1250,'dump '!A:AF,2,FALSE)</f>
        <v>1223LE23301</v>
      </c>
      <c r="D1250" s="9">
        <f>VLOOKUP($A1250,'dump '!$A:$AF,17,FALSE)</f>
        <v>52.222679138183601</v>
      </c>
      <c r="E1250" s="9">
        <f>VLOOKUP($A1250,'dump '!$A:$AF,18,FALSE)</f>
        <v>5.2073488235473597</v>
      </c>
      <c r="F1250" s="9" t="str">
        <f>VLOOKUP(A1250,'dump '!$A:$AF,11,FALSE)</f>
        <v>Minckelersstraat</v>
      </c>
      <c r="G1250" s="9" t="str">
        <f>VLOOKUP($A1250,'dump '!$A:$AF,12,FALSE)</f>
        <v>233</v>
      </c>
      <c r="H1250" s="9" t="str">
        <f>VLOOKUP($A1250,'dump '!$A:$AF,13,FALSE)</f>
        <v>1223LE</v>
      </c>
      <c r="I1250" s="11" t="str">
        <f>VLOOKUP($A1250,'dump '!$A:$AF,14,FALSE)</f>
        <v>Hilversum</v>
      </c>
      <c r="J1250" s="9">
        <f>VLOOKUP($A1250,'dump '!$A:$AF,15,FALSE)</f>
        <v>6</v>
      </c>
      <c r="K1250" s="9" t="str">
        <f>VLOOKUP($A1250,'dump '!$A:$AF,3,FALSE)</f>
        <v>REST</v>
      </c>
      <c r="L1250" s="9" t="str">
        <f>VLOOKUP($A1250,'dump '!$A:$AF,31,FALSE)</f>
        <v>3-haak</v>
      </c>
      <c r="M1250" s="9" t="str">
        <f>VLOOKUP($A1250,'containers '!$A:$AA,12,FALSE)</f>
        <v>Ondergronds</v>
      </c>
      <c r="N1250" s="9">
        <f>VLOOKUP($A1250,'containers '!$A:$AA,14,FALSE)</f>
        <v>80</v>
      </c>
      <c r="O1250" s="9">
        <f>VLOOKUP($A1250,'containers '!$A:$AA,15,FALSE)</f>
        <v>100</v>
      </c>
      <c r="P1250" s="9" t="str">
        <f>VLOOKUP($A1250,'containers '!$A:$AA,16,FALSE)</f>
        <v>HMISOL2020</v>
      </c>
    </row>
    <row r="1251" spans="1:16" x14ac:dyDescent="0.25">
      <c r="A1251" s="9" t="s">
        <v>1026</v>
      </c>
      <c r="B1251" s="9" t="str">
        <f>VLOOKUP(A1251,'dump '!A:C,1,FALSE)</f>
        <v>RO845</v>
      </c>
      <c r="C1251" s="9" t="str">
        <f>VLOOKUP(A1251,'dump '!A:AF,2,FALSE)</f>
        <v>1398DC4601</v>
      </c>
      <c r="D1251" s="9">
        <f>VLOOKUP($A1251,'dump '!$A:$AF,17,FALSE)</f>
        <v>52.334987640380902</v>
      </c>
      <c r="E1251" s="9">
        <f>VLOOKUP($A1251,'dump '!$A:$AF,18,FALSE)</f>
        <v>5.0604195594787598</v>
      </c>
      <c r="F1251" s="9" t="str">
        <f>VLOOKUP(A1251,'dump '!$A:$AF,11,FALSE)</f>
        <v>Rietpolderlaan</v>
      </c>
      <c r="G1251" s="9" t="str">
        <f>VLOOKUP($A1251,'dump '!$A:$AF,12,FALSE)</f>
        <v>46</v>
      </c>
      <c r="H1251" s="9" t="str">
        <f>VLOOKUP($A1251,'dump '!$A:$AF,13,FALSE)</f>
        <v>1398DC</v>
      </c>
      <c r="I1251" s="11" t="str">
        <f>VLOOKUP($A1251,'dump '!$A:$AF,14,FALSE)</f>
        <v>Muiden</v>
      </c>
      <c r="J1251" s="9">
        <f>VLOOKUP($A1251,'dump '!$A:$AF,15,FALSE)</f>
        <v>6</v>
      </c>
      <c r="K1251" s="9" t="str">
        <f>VLOOKUP($A1251,'dump '!$A:$AF,3,FALSE)</f>
        <v>REST</v>
      </c>
      <c r="L1251" s="9" t="str">
        <f>VLOOKUP($A1251,'dump '!$A:$AF,31,FALSE)</f>
        <v>3-haak</v>
      </c>
      <c r="M1251" s="9" t="str">
        <f>VLOOKUP($A1251,'containers '!$A:$AA,12,FALSE)</f>
        <v>OGDUO</v>
      </c>
      <c r="N1251" s="9">
        <f>VLOOKUP($A1251,'containers '!$A:$AA,14,FALSE)</f>
        <v>60</v>
      </c>
      <c r="O1251" s="9">
        <f>VLOOKUP($A1251,'containers '!$A:$AA,15,FALSE)</f>
        <v>100</v>
      </c>
      <c r="P1251" s="9" t="str">
        <f>VLOOKUP($A1251,'containers '!$A:$AA,16,FALSE)</f>
        <v>HMIDUO2020</v>
      </c>
    </row>
    <row r="1252" spans="1:16" x14ac:dyDescent="0.25">
      <c r="A1252" s="9" t="s">
        <v>1315</v>
      </c>
      <c r="B1252" s="9" t="str">
        <f>VLOOKUP(A1252,'dump '!A:C,1,FALSE)</f>
        <v>RO846</v>
      </c>
      <c r="C1252" s="9" t="str">
        <f>VLOOKUP(A1252,'dump '!A:AF,2,FALSE)</f>
        <v>1398DC4605</v>
      </c>
      <c r="D1252" s="9">
        <f>VLOOKUP($A1252,'dump '!$A:$AF,17,FALSE)</f>
        <v>52.334987640380902</v>
      </c>
      <c r="E1252" s="9">
        <f>VLOOKUP($A1252,'dump '!$A:$AF,18,FALSE)</f>
        <v>5.0604190826415998</v>
      </c>
      <c r="F1252" s="9" t="str">
        <f>VLOOKUP(A1252,'dump '!$A:$AF,11,FALSE)</f>
        <v>Rietpolderlaan</v>
      </c>
      <c r="G1252" s="9" t="str">
        <f>VLOOKUP($A1252,'dump '!$A:$AF,12,FALSE)</f>
        <v>46</v>
      </c>
      <c r="H1252" s="9" t="str">
        <f>VLOOKUP($A1252,'dump '!$A:$AF,13,FALSE)</f>
        <v>1398DC</v>
      </c>
      <c r="I1252" s="11" t="str">
        <f>VLOOKUP($A1252,'dump '!$A:$AF,14,FALSE)</f>
        <v>Muiden</v>
      </c>
      <c r="J1252" s="9">
        <f>VLOOKUP($A1252,'dump '!$A:$AF,15,FALSE)</f>
        <v>6</v>
      </c>
      <c r="K1252" s="9" t="str">
        <f>VLOOKUP($A1252,'dump '!$A:$AF,3,FALSE)</f>
        <v>REST</v>
      </c>
      <c r="L1252" s="9" t="str">
        <f>VLOOKUP($A1252,'dump '!$A:$AF,31,FALSE)</f>
        <v>3-haak</v>
      </c>
      <c r="M1252" s="9" t="str">
        <f>VLOOKUP($A1252,'containers '!$A:$AA,12,FALSE)</f>
        <v>OGDUO</v>
      </c>
      <c r="N1252" s="9">
        <f>VLOOKUP($A1252,'containers '!$A:$AA,14,FALSE)</f>
        <v>60</v>
      </c>
      <c r="O1252" s="9">
        <f>VLOOKUP($A1252,'containers '!$A:$AA,15,FALSE)</f>
        <v>100</v>
      </c>
      <c r="P1252" s="9" t="str">
        <f>VLOOKUP($A1252,'containers '!$A:$AA,16,FALSE)</f>
        <v>HMIDUO2020</v>
      </c>
    </row>
    <row r="1253" spans="1:16" x14ac:dyDescent="0.25">
      <c r="A1253" s="9" t="s">
        <v>1604</v>
      </c>
      <c r="B1253" s="9" t="str">
        <f>VLOOKUP(A1253,'dump '!A:C,1,FALSE)</f>
        <v>RO847</v>
      </c>
      <c r="C1253" s="9" t="str">
        <f>VLOOKUP(A1253,'dump '!A:AF,2,FALSE)</f>
        <v>1398DG403</v>
      </c>
      <c r="D1253" s="9">
        <f>VLOOKUP($A1253,'dump '!$A:$AF,17,FALSE)</f>
        <v>52.333930969238303</v>
      </c>
      <c r="E1253" s="9">
        <f>VLOOKUP($A1253,'dump '!$A:$AF,18,FALSE)</f>
        <v>5.0617599487304696</v>
      </c>
      <c r="F1253" s="9" t="str">
        <f>VLOOKUP(A1253,'dump '!$A:$AF,11,FALSE)</f>
        <v>Muyderban</v>
      </c>
      <c r="G1253" s="9" t="str">
        <f>VLOOKUP($A1253,'dump '!$A:$AF,12,FALSE)</f>
        <v>4</v>
      </c>
      <c r="H1253" s="9" t="str">
        <f>VLOOKUP($A1253,'dump '!$A:$AF,13,FALSE)</f>
        <v>1398DG</v>
      </c>
      <c r="I1253" s="11" t="str">
        <f>VLOOKUP($A1253,'dump '!$A:$AF,14,FALSE)</f>
        <v>Muiden</v>
      </c>
      <c r="J1253" s="9">
        <f>VLOOKUP($A1253,'dump '!$A:$AF,15,FALSE)</f>
        <v>6</v>
      </c>
      <c r="K1253" s="9" t="str">
        <f>VLOOKUP($A1253,'dump '!$A:$AF,3,FALSE)</f>
        <v>REST</v>
      </c>
      <c r="L1253" s="9" t="str">
        <f>VLOOKUP($A1253,'dump '!$A:$AF,31,FALSE)</f>
        <v>3-haak</v>
      </c>
      <c r="M1253" s="9" t="str">
        <f>VLOOKUP($A1253,'containers '!$A:$AA,12,FALSE)</f>
        <v>Ondergronds</v>
      </c>
      <c r="N1253" s="9">
        <f>VLOOKUP($A1253,'containers '!$A:$AA,14,FALSE)</f>
        <v>80</v>
      </c>
      <c r="O1253" s="9">
        <f>VLOOKUP($A1253,'containers '!$A:$AA,15,FALSE)</f>
        <v>100</v>
      </c>
      <c r="P1253" s="9" t="str">
        <f>VLOOKUP($A1253,'containers '!$A:$AA,16,FALSE)</f>
        <v>HMISOL2020</v>
      </c>
    </row>
    <row r="1254" spans="1:16" ht="30" x14ac:dyDescent="0.25">
      <c r="A1254" s="9" t="s">
        <v>2993</v>
      </c>
      <c r="B1254" s="9" t="str">
        <f>VLOOKUP(A1254,'dump '!A:C,1,FALSE)</f>
        <v>RO848</v>
      </c>
      <c r="C1254" s="9" t="str">
        <f>VLOOKUP(A1254,'dump '!A:AF,2,FALSE)</f>
        <v>1399KH1601</v>
      </c>
      <c r="D1254" s="9">
        <f>VLOOKUP($A1254,'dump '!$A:$AF,17,FALSE)</f>
        <v>52.325284600000003</v>
      </c>
      <c r="E1254" s="9">
        <f>VLOOKUP($A1254,'dump '!$A:$AF,18,FALSE)</f>
        <v>5.1259347000000002</v>
      </c>
      <c r="F1254" s="9" t="str">
        <f>VLOOKUP(A1254,'dump '!$A:$AF,11,FALSE)</f>
        <v>Waterhoen</v>
      </c>
      <c r="G1254" s="9" t="str">
        <f>VLOOKUP($A1254,'dump '!$A:$AF,12,FALSE)</f>
        <v>16</v>
      </c>
      <c r="H1254" s="9" t="str">
        <f>VLOOKUP($A1254,'dump '!$A:$AF,13,FALSE)</f>
        <v>1399KH</v>
      </c>
      <c r="I1254" s="11" t="str">
        <f>VLOOKUP($A1254,'dump '!$A:$AF,14,FALSE)</f>
        <v>Muiderberg</v>
      </c>
      <c r="J1254" s="9">
        <f>VLOOKUP($A1254,'dump '!$A:$AF,15,FALSE)</f>
        <v>5</v>
      </c>
      <c r="K1254" s="9" t="str">
        <f>VLOOKUP($A1254,'dump '!$A:$AF,3,FALSE)</f>
        <v>REST</v>
      </c>
      <c r="L1254" s="9" t="str">
        <f>VLOOKUP($A1254,'dump '!$A:$AF,31,FALSE)</f>
        <v>3-haak</v>
      </c>
      <c r="M1254" s="9" t="str">
        <f>VLOOKUP($A1254,'containers '!$A:$AA,12,FALSE)</f>
        <v>OGDUO</v>
      </c>
      <c r="N1254" s="9">
        <f>VLOOKUP($A1254,'containers '!$A:$AA,14,FALSE)</f>
        <v>60</v>
      </c>
      <c r="O1254" s="9">
        <f>VLOOKUP($A1254,'containers '!$A:$AA,15,FALSE)</f>
        <v>100</v>
      </c>
      <c r="P1254" s="9" t="str">
        <f>VLOOKUP($A1254,'containers '!$A:$AA,16,FALSE)</f>
        <v>HMIDUO2020</v>
      </c>
    </row>
    <row r="1255" spans="1:16" x14ac:dyDescent="0.25">
      <c r="A1255" s="9" t="s">
        <v>1659</v>
      </c>
      <c r="B1255" s="9" t="str">
        <f>VLOOKUP(A1255,'dump '!A:C,1,FALSE)</f>
        <v>RO849</v>
      </c>
      <c r="C1255" s="9" t="str">
        <f>VLOOKUP(A1255,'dump '!A:AF,2,FALSE)</f>
        <v>1222CT20001</v>
      </c>
      <c r="D1255" s="9">
        <f>VLOOKUP($A1255,'dump '!$A:$AF,17,FALSE)</f>
        <v>52.243991851806598</v>
      </c>
      <c r="E1255" s="9">
        <f>VLOOKUP($A1255,'dump '!$A:$AF,18,FALSE)</f>
        <v>5.1721000671386701</v>
      </c>
      <c r="F1255" s="9" t="str">
        <f>VLOOKUP(A1255,'dump '!$A:$AF,11,FALSE)</f>
        <v>Verschurestraat</v>
      </c>
      <c r="G1255" s="9" t="str">
        <f>VLOOKUP($A1255,'dump '!$A:$AF,12,FALSE)</f>
        <v>200</v>
      </c>
      <c r="H1255" s="9" t="str">
        <f>VLOOKUP($A1255,'dump '!$A:$AF,13,FALSE)</f>
        <v>1222CT</v>
      </c>
      <c r="I1255" s="11" t="str">
        <f>VLOOKUP($A1255,'dump '!$A:$AF,14,FALSE)</f>
        <v>Hilversum</v>
      </c>
      <c r="J1255" s="9">
        <f>VLOOKUP($A1255,'dump '!$A:$AF,15,FALSE)</f>
        <v>6</v>
      </c>
      <c r="K1255" s="9" t="str">
        <f>VLOOKUP($A1255,'dump '!$A:$AF,3,FALSE)</f>
        <v>REST</v>
      </c>
      <c r="L1255" s="9" t="str">
        <f>VLOOKUP($A1255,'dump '!$A:$AF,31,FALSE)</f>
        <v>3-haak</v>
      </c>
      <c r="M1255" s="9" t="str">
        <f>VLOOKUP($A1255,'containers '!$A:$AA,12,FALSE)</f>
        <v>Ondergronds</v>
      </c>
      <c r="N1255" s="9">
        <f>VLOOKUP($A1255,'containers '!$A:$AA,14,FALSE)</f>
        <v>80</v>
      </c>
      <c r="O1255" s="9">
        <f>VLOOKUP($A1255,'containers '!$A:$AA,15,FALSE)</f>
        <v>100</v>
      </c>
      <c r="P1255" s="9" t="str">
        <f>VLOOKUP($A1255,'containers '!$A:$AA,16,FALSE)</f>
        <v>HMISOL2020</v>
      </c>
    </row>
    <row r="1256" spans="1:16" x14ac:dyDescent="0.25">
      <c r="A1256" s="9" t="s">
        <v>2345</v>
      </c>
      <c r="B1256" s="9" t="str">
        <f>VLOOKUP(A1256,'dump '!A:C,1,FALSE)</f>
        <v>RO850</v>
      </c>
      <c r="C1256" s="9" t="str">
        <f>VLOOKUP(A1256,'dump '!A:AF,2,FALSE)</f>
        <v>1403AH12601</v>
      </c>
      <c r="D1256" s="9">
        <f>VLOOKUP($A1256,'dump '!$A:$AF,17,FALSE)</f>
        <v>52.268152999999998</v>
      </c>
      <c r="E1256" s="9">
        <f>VLOOKUP($A1256,'dump '!$A:$AF,18,FALSE)</f>
        <v>5.1785909999999999</v>
      </c>
      <c r="F1256" s="9" t="str">
        <f>VLOOKUP(A1256,'dump '!$A:$AF,11,FALSE)</f>
        <v>Ceintuurbaan</v>
      </c>
      <c r="G1256" s="9" t="str">
        <f>VLOOKUP($A1256,'dump '!$A:$AF,12,FALSE)</f>
        <v>126</v>
      </c>
      <c r="H1256" s="9" t="str">
        <f>VLOOKUP($A1256,'dump '!$A:$AF,13,FALSE)</f>
        <v>1403AH</v>
      </c>
      <c r="I1256" s="11" t="str">
        <f>VLOOKUP($A1256,'dump '!$A:$AF,14,FALSE)</f>
        <v>Bussum</v>
      </c>
      <c r="J1256" s="9">
        <f>VLOOKUP($A1256,'dump '!$A:$AF,15,FALSE)</f>
        <v>5</v>
      </c>
      <c r="K1256" s="9" t="str">
        <f>VLOOKUP($A1256,'dump '!$A:$AF,3,FALSE)</f>
        <v>REST</v>
      </c>
      <c r="L1256" s="9" t="str">
        <f>VLOOKUP($A1256,'dump '!$A:$AF,31,FALSE)</f>
        <v>3-haak</v>
      </c>
      <c r="M1256" s="9" t="str">
        <f>VLOOKUP($A1256,'containers '!$A:$AA,12,FALSE)</f>
        <v>OGDUO</v>
      </c>
      <c r="N1256" s="9">
        <f>VLOOKUP($A1256,'containers '!$A:$AA,14,FALSE)</f>
        <v>60</v>
      </c>
      <c r="O1256" s="9">
        <f>VLOOKUP($A1256,'containers '!$A:$AA,15,FALSE)</f>
        <v>100</v>
      </c>
      <c r="P1256" s="9" t="str">
        <f>VLOOKUP($A1256,'containers '!$A:$AA,16,FALSE)</f>
        <v>HMIDUO2020</v>
      </c>
    </row>
    <row r="1257" spans="1:16" x14ac:dyDescent="0.25">
      <c r="A1257" s="9" t="s">
        <v>3803</v>
      </c>
      <c r="B1257" s="9" t="str">
        <f>VLOOKUP(A1257,'dump '!A:C,1,FALSE)</f>
        <v>RO851</v>
      </c>
      <c r="C1257" s="9" t="str">
        <f>VLOOKUP(A1257,'dump '!A:AF,2,FALSE)</f>
        <v>1216RH16401</v>
      </c>
      <c r="D1257" s="9">
        <f>VLOOKUP($A1257,'dump '!$A:$AF,17,FALSE)</f>
        <v>52.218941999999998</v>
      </c>
      <c r="E1257" s="9">
        <f>VLOOKUP($A1257,'dump '!$A:$AF,18,FALSE)</f>
        <v>5.1445939999999997</v>
      </c>
      <c r="F1257" s="9" t="str">
        <f>VLOOKUP(A1257,'dump '!$A:$AF,11,FALSE)</f>
        <v>Johannes Huslaan</v>
      </c>
      <c r="G1257" s="9" t="str">
        <f>VLOOKUP($A1257,'dump '!$A:$AF,12,FALSE)</f>
        <v>164</v>
      </c>
      <c r="H1257" s="9" t="str">
        <f>VLOOKUP($A1257,'dump '!$A:$AF,13,FALSE)</f>
        <v>1216RH</v>
      </c>
      <c r="I1257" s="11" t="str">
        <f>VLOOKUP($A1257,'dump '!$A:$AF,14,FALSE)</f>
        <v>Hilversum</v>
      </c>
      <c r="J1257" s="9">
        <f>VLOOKUP($A1257,'dump '!$A:$AF,15,FALSE)</f>
        <v>5</v>
      </c>
      <c r="K1257" s="9" t="str">
        <f>VLOOKUP($A1257,'dump '!$A:$AF,3,FALSE)</f>
        <v>REST</v>
      </c>
      <c r="L1257" s="9" t="str">
        <f>VLOOKUP($A1257,'dump '!$A:$AF,31,FALSE)</f>
        <v>3-haak</v>
      </c>
      <c r="M1257" s="9" t="str">
        <f>VLOOKUP($A1257,'containers '!$A:$AA,12,FALSE)</f>
        <v>Ondergronds</v>
      </c>
      <c r="N1257" s="9">
        <f>VLOOKUP($A1257,'containers '!$A:$AA,14,FALSE)</f>
        <v>80</v>
      </c>
      <c r="O1257" s="9">
        <f>VLOOKUP($A1257,'containers '!$A:$AA,15,FALSE)</f>
        <v>100</v>
      </c>
      <c r="P1257" s="9" t="str">
        <f>VLOOKUP($A1257,'containers '!$A:$AA,16,FALSE)</f>
        <v>HMISOL2020</v>
      </c>
    </row>
    <row r="1258" spans="1:16" x14ac:dyDescent="0.25">
      <c r="A1258" s="9" t="s">
        <v>1663</v>
      </c>
      <c r="B1258" s="9" t="str">
        <f>VLOOKUP(A1258,'dump '!A:C,1,FALSE)</f>
        <v>RO852</v>
      </c>
      <c r="C1258" s="9" t="str">
        <f>VLOOKUP(A1258,'dump '!A:AF,2,FALSE)</f>
        <v>1398DL2901</v>
      </c>
      <c r="D1258" s="9">
        <f>VLOOKUP($A1258,'dump '!$A:$AF,17,FALSE)</f>
        <v>52.334138099999997</v>
      </c>
      <c r="E1258" s="9">
        <f>VLOOKUP($A1258,'dump '!$A:$AF,18,FALSE)</f>
        <v>5.0644</v>
      </c>
      <c r="F1258" s="9" t="str">
        <f>VLOOKUP(A1258,'dump '!$A:$AF,11,FALSE)</f>
        <v>Waterlinie</v>
      </c>
      <c r="G1258" s="9" t="str">
        <f>VLOOKUP($A1258,'dump '!$A:$AF,12,FALSE)</f>
        <v>29</v>
      </c>
      <c r="H1258" s="9" t="str">
        <f>VLOOKUP($A1258,'dump '!$A:$AF,13,FALSE)</f>
        <v>1398DL</v>
      </c>
      <c r="I1258" s="11" t="str">
        <f>VLOOKUP($A1258,'dump '!$A:$AF,14,FALSE)</f>
        <v>Muiden</v>
      </c>
      <c r="J1258" s="9">
        <f>VLOOKUP($A1258,'dump '!$A:$AF,15,FALSE)</f>
        <v>6</v>
      </c>
      <c r="K1258" s="9" t="str">
        <f>VLOOKUP($A1258,'dump '!$A:$AF,3,FALSE)</f>
        <v>REST</v>
      </c>
      <c r="L1258" s="9" t="str">
        <f>VLOOKUP($A1258,'dump '!$A:$AF,31,FALSE)</f>
        <v>3-haak</v>
      </c>
      <c r="M1258" s="9" t="str">
        <f>VLOOKUP($A1258,'containers '!$A:$AA,12,FALSE)</f>
        <v>Ondergronds</v>
      </c>
      <c r="N1258" s="9">
        <f>VLOOKUP($A1258,'containers '!$A:$AA,14,FALSE)</f>
        <v>80</v>
      </c>
      <c r="O1258" s="9">
        <f>VLOOKUP($A1258,'containers '!$A:$AA,15,FALSE)</f>
        <v>100</v>
      </c>
      <c r="P1258" s="9" t="str">
        <f>VLOOKUP($A1258,'containers '!$A:$AA,16,FALSE)</f>
        <v>HMISOL2020</v>
      </c>
    </row>
    <row r="1259" spans="1:16" x14ac:dyDescent="0.25">
      <c r="A1259" s="9" t="s">
        <v>2556</v>
      </c>
      <c r="B1259" s="9" t="str">
        <f>VLOOKUP(A1259,'dump '!A:C,1,FALSE)</f>
        <v>RO853</v>
      </c>
      <c r="C1259" s="9" t="str">
        <f>VLOOKUP(A1259,'dump '!A:AF,2,FALSE)</f>
        <v>1216JS43001</v>
      </c>
      <c r="D1259" s="9">
        <f>VLOOKUP($A1259,'dump '!$A:$AF,17,FALSE)</f>
        <v>52.2173196170965</v>
      </c>
      <c r="E1259" s="9">
        <f>VLOOKUP($A1259,'dump '!$A:$AF,18,FALSE)</f>
        <v>5.14307820238652</v>
      </c>
      <c r="F1259" s="9" t="str">
        <f>VLOOKUP(A1259,'dump '!$A:$AF,11,FALSE)</f>
        <v>Kapittelweg</v>
      </c>
      <c r="G1259" s="9" t="str">
        <f>VLOOKUP($A1259,'dump '!$A:$AF,12,FALSE)</f>
        <v>430</v>
      </c>
      <c r="H1259" s="9" t="str">
        <f>VLOOKUP($A1259,'dump '!$A:$AF,13,FALSE)</f>
        <v>1216JS</v>
      </c>
      <c r="I1259" s="11" t="str">
        <f>VLOOKUP($A1259,'dump '!$A:$AF,14,FALSE)</f>
        <v>Hilversum</v>
      </c>
      <c r="J1259" s="9">
        <f>VLOOKUP($A1259,'dump '!$A:$AF,15,FALSE)</f>
        <v>5</v>
      </c>
      <c r="K1259" s="9" t="str">
        <f>VLOOKUP($A1259,'dump '!$A:$AF,3,FALSE)</f>
        <v>REST</v>
      </c>
      <c r="L1259" s="9" t="str">
        <f>VLOOKUP($A1259,'dump '!$A:$AF,31,FALSE)</f>
        <v>3-haak</v>
      </c>
      <c r="M1259" s="9" t="str">
        <f>VLOOKUP($A1259,'containers '!$A:$AA,12,FALSE)</f>
        <v>Ondergronds</v>
      </c>
      <c r="N1259" s="9">
        <f>VLOOKUP($A1259,'containers '!$A:$AA,14,FALSE)</f>
        <v>80</v>
      </c>
      <c r="O1259" s="9">
        <f>VLOOKUP($A1259,'containers '!$A:$AA,15,FALSE)</f>
        <v>100</v>
      </c>
      <c r="P1259" s="9" t="str">
        <f>VLOOKUP($A1259,'containers '!$A:$AA,16,FALSE)</f>
        <v>HMISOL2020</v>
      </c>
    </row>
    <row r="1260" spans="1:16" x14ac:dyDescent="0.25">
      <c r="A1260" s="9" t="s">
        <v>4115</v>
      </c>
      <c r="B1260" s="9" t="str">
        <f>VLOOKUP(A1260,'dump '!A:C,1,FALSE)</f>
        <v>RO854</v>
      </c>
      <c r="C1260" s="9" t="str">
        <f>VLOOKUP(A1260,'dump '!A:AF,2,FALSE)</f>
        <v>1216JM27209</v>
      </c>
      <c r="D1260" s="9">
        <f>VLOOKUP($A1260,'dump '!$A:$AF,17,FALSE)</f>
        <v>52.216183000000001</v>
      </c>
      <c r="E1260" s="9">
        <f>VLOOKUP($A1260,'dump '!$A:$AF,18,FALSE)</f>
        <v>5.143357</v>
      </c>
      <c r="F1260" s="9" t="str">
        <f>VLOOKUP(A1260,'dump '!$A:$AF,11,FALSE)</f>
        <v>Kapittelweg</v>
      </c>
      <c r="G1260" s="9" t="str">
        <f>VLOOKUP($A1260,'dump '!$A:$AF,12,FALSE)</f>
        <v>272</v>
      </c>
      <c r="H1260" s="9" t="str">
        <f>VLOOKUP($A1260,'dump '!$A:$AF,13,FALSE)</f>
        <v>1216JM</v>
      </c>
      <c r="I1260" s="11" t="str">
        <f>VLOOKUP($A1260,'dump '!$A:$AF,14,FALSE)</f>
        <v>Hilversum</v>
      </c>
      <c r="J1260" s="9">
        <f>VLOOKUP($A1260,'dump '!$A:$AF,15,FALSE)</f>
        <v>6</v>
      </c>
      <c r="K1260" s="9" t="str">
        <f>VLOOKUP($A1260,'dump '!$A:$AF,3,FALSE)</f>
        <v>REST</v>
      </c>
      <c r="L1260" s="9" t="str">
        <f>VLOOKUP($A1260,'dump '!$A:$AF,31,FALSE)</f>
        <v>3-haak</v>
      </c>
      <c r="M1260" s="9" t="str">
        <f>VLOOKUP($A1260,'containers '!$A:$AA,12,FALSE)</f>
        <v>OGDUO</v>
      </c>
      <c r="N1260" s="9">
        <f>VLOOKUP($A1260,'containers '!$A:$AA,14,FALSE)</f>
        <v>60</v>
      </c>
      <c r="O1260" s="9">
        <f>VLOOKUP($A1260,'containers '!$A:$AA,15,FALSE)</f>
        <v>100</v>
      </c>
      <c r="P1260" s="9" t="str">
        <f>VLOOKUP($A1260,'containers '!$A:$AA,16,FALSE)</f>
        <v>HMIDUO2020</v>
      </c>
    </row>
    <row r="1261" spans="1:16" x14ac:dyDescent="0.25">
      <c r="A1261" s="9" t="s">
        <v>3245</v>
      </c>
      <c r="B1261" s="9" t="str">
        <f>VLOOKUP(A1261,'dump '!A:C,1,FALSE)</f>
        <v>RO855</v>
      </c>
      <c r="C1261" s="9" t="str">
        <f>VLOOKUP(A1261,'dump '!A:AF,2,FALSE)</f>
        <v>1216JM27202</v>
      </c>
      <c r="D1261" s="9">
        <f>VLOOKUP($A1261,'dump '!$A:$AF,17,FALSE)</f>
        <v>52.216183000000001</v>
      </c>
      <c r="E1261" s="9">
        <f>VLOOKUP($A1261,'dump '!$A:$AF,18,FALSE)</f>
        <v>5.143357</v>
      </c>
      <c r="F1261" s="9" t="str">
        <f>VLOOKUP(A1261,'dump '!$A:$AF,11,FALSE)</f>
        <v>Kapittelweg</v>
      </c>
      <c r="G1261" s="9" t="str">
        <f>VLOOKUP($A1261,'dump '!$A:$AF,12,FALSE)</f>
        <v>272</v>
      </c>
      <c r="H1261" s="9" t="str">
        <f>VLOOKUP($A1261,'dump '!$A:$AF,13,FALSE)</f>
        <v>1216JM</v>
      </c>
      <c r="I1261" s="11" t="str">
        <f>VLOOKUP($A1261,'dump '!$A:$AF,14,FALSE)</f>
        <v>Hilversum</v>
      </c>
      <c r="J1261" s="9">
        <f>VLOOKUP($A1261,'dump '!$A:$AF,15,FALSE)</f>
        <v>5</v>
      </c>
      <c r="K1261" s="9" t="str">
        <f>VLOOKUP($A1261,'dump '!$A:$AF,3,FALSE)</f>
        <v>REST</v>
      </c>
      <c r="L1261" s="9" t="str">
        <f>VLOOKUP($A1261,'dump '!$A:$AF,31,FALSE)</f>
        <v>3-haak</v>
      </c>
      <c r="M1261" s="9" t="str">
        <f>VLOOKUP($A1261,'containers '!$A:$AA,12,FALSE)</f>
        <v>Ondergronds</v>
      </c>
      <c r="N1261" s="9">
        <f>VLOOKUP($A1261,'containers '!$A:$AA,14,FALSE)</f>
        <v>80</v>
      </c>
      <c r="O1261" s="9">
        <f>VLOOKUP($A1261,'containers '!$A:$AA,15,FALSE)</f>
        <v>100</v>
      </c>
      <c r="P1261" s="9" t="str">
        <f>VLOOKUP($A1261,'containers '!$A:$AA,16,FALSE)</f>
        <v>HMISOL2020</v>
      </c>
    </row>
    <row r="1262" spans="1:16" x14ac:dyDescent="0.25">
      <c r="A1262" s="9" t="s">
        <v>2257</v>
      </c>
      <c r="B1262" s="9" t="str">
        <f>VLOOKUP(A1262,'dump '!A:C,1,FALSE)</f>
        <v>RO856</v>
      </c>
      <c r="C1262" s="9" t="str">
        <f>VLOOKUP(A1262,'dump '!A:AF,2,FALSE)</f>
        <v>1216HS10102</v>
      </c>
      <c r="D1262" s="9">
        <f>VLOOKUP($A1262,'dump '!$A:$AF,17,FALSE)</f>
        <v>52.215086999999997</v>
      </c>
      <c r="E1262" s="9">
        <f>VLOOKUP($A1262,'dump '!$A:$AF,18,FALSE)</f>
        <v>5.1418860000000004</v>
      </c>
      <c r="F1262" s="9" t="str">
        <f>VLOOKUP(A1262,'dump '!$A:$AF,11,FALSE)</f>
        <v>Kapittelweg</v>
      </c>
      <c r="G1262" s="9" t="str">
        <f>VLOOKUP($A1262,'dump '!$A:$AF,12,FALSE)</f>
        <v>101</v>
      </c>
      <c r="H1262" s="9" t="str">
        <f>VLOOKUP($A1262,'dump '!$A:$AF,13,FALSE)</f>
        <v>1216HS</v>
      </c>
      <c r="I1262" s="11" t="str">
        <f>VLOOKUP($A1262,'dump '!$A:$AF,14,FALSE)</f>
        <v>Hilversum</v>
      </c>
      <c r="J1262" s="9">
        <f>VLOOKUP($A1262,'dump '!$A:$AF,15,FALSE)</f>
        <v>5</v>
      </c>
      <c r="K1262" s="9" t="str">
        <f>VLOOKUP($A1262,'dump '!$A:$AF,3,FALSE)</f>
        <v>REST</v>
      </c>
      <c r="L1262" s="9" t="str">
        <f>VLOOKUP($A1262,'dump '!$A:$AF,31,FALSE)</f>
        <v>3-haak</v>
      </c>
      <c r="M1262" s="9" t="str">
        <f>VLOOKUP($A1262,'containers '!$A:$AA,12,FALSE)</f>
        <v>Ondergronds</v>
      </c>
      <c r="N1262" s="9">
        <f>VLOOKUP($A1262,'containers '!$A:$AA,14,FALSE)</f>
        <v>80</v>
      </c>
      <c r="O1262" s="9">
        <f>VLOOKUP($A1262,'containers '!$A:$AA,15,FALSE)</f>
        <v>100</v>
      </c>
      <c r="P1262" s="9" t="str">
        <f>VLOOKUP($A1262,'containers '!$A:$AA,16,FALSE)</f>
        <v>HMISOL2020</v>
      </c>
    </row>
    <row r="1263" spans="1:16" x14ac:dyDescent="0.25">
      <c r="A1263" s="9" t="s">
        <v>2985</v>
      </c>
      <c r="B1263" s="9" t="str">
        <f>VLOOKUP(A1263,'dump '!A:C,1,FALSE)</f>
        <v>RO857</v>
      </c>
      <c r="C1263" s="9" t="str">
        <f>VLOOKUP(A1263,'dump '!A:AF,2,FALSE)</f>
        <v>1403VS2601</v>
      </c>
      <c r="D1263" s="9">
        <f>VLOOKUP($A1263,'dump '!$A:$AF,17,FALSE)</f>
        <v>52.264099647339698</v>
      </c>
      <c r="E1263" s="9">
        <f>VLOOKUP($A1263,'dump '!$A:$AF,18,FALSE)</f>
        <v>5.1757150702226697</v>
      </c>
      <c r="F1263" s="9" t="str">
        <f>VLOOKUP(A1263,'dump '!$A:$AF,11,FALSE)</f>
        <v>Anthonie Fokkerstraat</v>
      </c>
      <c r="G1263" s="9" t="str">
        <f>VLOOKUP($A1263,'dump '!$A:$AF,12,FALSE)</f>
        <v>26</v>
      </c>
      <c r="H1263" s="9" t="str">
        <f>VLOOKUP($A1263,'dump '!$A:$AF,13,FALSE)</f>
        <v>1403VS</v>
      </c>
      <c r="I1263" s="11" t="str">
        <f>VLOOKUP($A1263,'dump '!$A:$AF,14,FALSE)</f>
        <v>Bussum</v>
      </c>
      <c r="J1263" s="9">
        <f>VLOOKUP($A1263,'dump '!$A:$AF,15,FALSE)</f>
        <v>5</v>
      </c>
      <c r="K1263" s="9" t="str">
        <f>VLOOKUP($A1263,'dump '!$A:$AF,3,FALSE)</f>
        <v>REST</v>
      </c>
      <c r="L1263" s="9" t="str">
        <f>VLOOKUP($A1263,'dump '!$A:$AF,31,FALSE)</f>
        <v>3-haak</v>
      </c>
      <c r="M1263" s="9" t="str">
        <f>VLOOKUP($A1263,'containers '!$A:$AA,12,FALSE)</f>
        <v>OGDUO</v>
      </c>
      <c r="N1263" s="9">
        <f>VLOOKUP($A1263,'containers '!$A:$AA,14,FALSE)</f>
        <v>60</v>
      </c>
      <c r="O1263" s="9">
        <f>VLOOKUP($A1263,'containers '!$A:$AA,15,FALSE)</f>
        <v>100</v>
      </c>
      <c r="P1263" s="9" t="str">
        <f>VLOOKUP($A1263,'containers '!$A:$AA,16,FALSE)</f>
        <v>HMIDUO2020</v>
      </c>
    </row>
    <row r="1264" spans="1:16" x14ac:dyDescent="0.25">
      <c r="A1264" s="9" t="s">
        <v>3267</v>
      </c>
      <c r="B1264" s="9" t="str">
        <f>VLOOKUP(A1264,'dump '!A:C,1,FALSE)</f>
        <v>RO858</v>
      </c>
      <c r="C1264" s="9" t="str">
        <f>VLOOKUP(A1264,'dump '!A:AF,2,FALSE)</f>
        <v>1216ND24301</v>
      </c>
      <c r="D1264" s="9">
        <f>VLOOKUP($A1264,'dump '!$A:$AF,17,FALSE)</f>
        <v>52.218154664250001</v>
      </c>
      <c r="E1264" s="9">
        <f>VLOOKUP($A1264,'dump '!$A:$AF,18,FALSE)</f>
        <v>5.1328323315876796</v>
      </c>
      <c r="F1264" s="9" t="str">
        <f>VLOOKUP(A1264,'dump '!$A:$AF,11,FALSE)</f>
        <v>Erasmuslaan</v>
      </c>
      <c r="G1264" s="9" t="str">
        <f>VLOOKUP($A1264,'dump '!$A:$AF,12,FALSE)</f>
        <v>243</v>
      </c>
      <c r="H1264" s="9" t="str">
        <f>VLOOKUP($A1264,'dump '!$A:$AF,13,FALSE)</f>
        <v>1216ND</v>
      </c>
      <c r="I1264" s="11" t="str">
        <f>VLOOKUP($A1264,'dump '!$A:$AF,14,FALSE)</f>
        <v>Hilversum</v>
      </c>
      <c r="J1264" s="9">
        <f>VLOOKUP($A1264,'dump '!$A:$AF,15,FALSE)</f>
        <v>5</v>
      </c>
      <c r="K1264" s="9" t="str">
        <f>VLOOKUP($A1264,'dump '!$A:$AF,3,FALSE)</f>
        <v>REST</v>
      </c>
      <c r="L1264" s="9" t="str">
        <f>VLOOKUP($A1264,'dump '!$A:$AF,31,FALSE)</f>
        <v>3-haak</v>
      </c>
      <c r="M1264" s="9" t="str">
        <f>VLOOKUP($A1264,'containers '!$A:$AA,12,FALSE)</f>
        <v>Ondergronds</v>
      </c>
      <c r="N1264" s="9">
        <f>VLOOKUP($A1264,'containers '!$A:$AA,14,FALSE)</f>
        <v>80</v>
      </c>
      <c r="O1264" s="9">
        <f>VLOOKUP($A1264,'containers '!$A:$AA,15,FALSE)</f>
        <v>100</v>
      </c>
      <c r="P1264" s="9" t="str">
        <f>VLOOKUP($A1264,'containers '!$A:$AA,16,FALSE)</f>
        <v>HMISOL2020</v>
      </c>
    </row>
    <row r="1265" spans="1:16" x14ac:dyDescent="0.25">
      <c r="A1265" s="9" t="s">
        <v>2976</v>
      </c>
      <c r="B1265" s="9" t="str">
        <f>VLOOKUP(A1265,'dump '!A:C,1,FALSE)</f>
        <v>RO859</v>
      </c>
      <c r="C1265" s="9" t="str">
        <f>VLOOKUP(A1265,'dump '!A:AF,2,FALSE)</f>
        <v>1216RR5301</v>
      </c>
      <c r="D1265" s="9">
        <f>VLOOKUP($A1265,'dump '!$A:$AF,17,FALSE)</f>
        <v>52.215417553719298</v>
      </c>
      <c r="E1265" s="9">
        <f>VLOOKUP($A1265,'dump '!$A:$AF,18,FALSE)</f>
        <v>5.1463225856471304</v>
      </c>
      <c r="F1265" s="9" t="str">
        <f>VLOOKUP(A1265,'dump '!$A:$AF,11,FALSE)</f>
        <v>Kerkelandenlaan</v>
      </c>
      <c r="G1265" s="9" t="str">
        <f>VLOOKUP($A1265,'dump '!$A:$AF,12,FALSE)</f>
        <v>53A</v>
      </c>
      <c r="H1265" s="9" t="str">
        <f>VLOOKUP($A1265,'dump '!$A:$AF,13,FALSE)</f>
        <v>1216RR</v>
      </c>
      <c r="I1265" s="11" t="str">
        <f>VLOOKUP($A1265,'dump '!$A:$AF,14,FALSE)</f>
        <v>Hilversum</v>
      </c>
      <c r="J1265" s="9">
        <f>VLOOKUP($A1265,'dump '!$A:$AF,15,FALSE)</f>
        <v>5</v>
      </c>
      <c r="K1265" s="9" t="str">
        <f>VLOOKUP($A1265,'dump '!$A:$AF,3,FALSE)</f>
        <v>REST</v>
      </c>
      <c r="L1265" s="9" t="str">
        <f>VLOOKUP($A1265,'dump '!$A:$AF,31,FALSE)</f>
        <v>3-haak</v>
      </c>
      <c r="M1265" s="9" t="str">
        <f>VLOOKUP($A1265,'containers '!$A:$AA,12,FALSE)</f>
        <v>OGDUO</v>
      </c>
      <c r="N1265" s="9">
        <f>VLOOKUP($A1265,'containers '!$A:$AA,14,FALSE)</f>
        <v>60</v>
      </c>
      <c r="O1265" s="9">
        <f>VLOOKUP($A1265,'containers '!$A:$AA,15,FALSE)</f>
        <v>100</v>
      </c>
      <c r="P1265" s="9" t="str">
        <f>VLOOKUP($A1265,'containers '!$A:$AA,16,FALSE)</f>
        <v>HMIDUO2020</v>
      </c>
    </row>
    <row r="1266" spans="1:16" x14ac:dyDescent="0.25">
      <c r="A1266" s="9" t="s">
        <v>3643</v>
      </c>
      <c r="B1266" s="9" t="str">
        <f>VLOOKUP(A1266,'dump '!A:C,1,FALSE)</f>
        <v>RO860</v>
      </c>
      <c r="C1266" s="9" t="str">
        <f>VLOOKUP(A1266,'dump '!A:AF,2,FALSE)</f>
        <v>1403AP6901</v>
      </c>
      <c r="D1266" s="9">
        <f>VLOOKUP($A1266,'dump '!$A:$AF,17,FALSE)</f>
        <v>52.273212999999998</v>
      </c>
      <c r="E1266" s="9">
        <f>VLOOKUP($A1266,'dump '!$A:$AF,18,FALSE)</f>
        <v>5.1912260000000003</v>
      </c>
      <c r="F1266" s="9" t="str">
        <f>VLOOKUP(A1266,'dump '!$A:$AF,11,FALSE)</f>
        <v>Amersfoortsestraatweg</v>
      </c>
      <c r="G1266" s="9" t="str">
        <f>VLOOKUP($A1266,'dump '!$A:$AF,12,FALSE)</f>
        <v>69A 1</v>
      </c>
      <c r="H1266" s="9" t="str">
        <f>VLOOKUP($A1266,'dump '!$A:$AF,13,FALSE)</f>
        <v>1403AP</v>
      </c>
      <c r="I1266" s="11" t="str">
        <f>VLOOKUP($A1266,'dump '!$A:$AF,14,FALSE)</f>
        <v>Bussum</v>
      </c>
      <c r="J1266" s="9">
        <f>VLOOKUP($A1266,'dump '!$A:$AF,15,FALSE)</f>
        <v>5</v>
      </c>
      <c r="K1266" s="9" t="str">
        <f>VLOOKUP($A1266,'dump '!$A:$AF,3,FALSE)</f>
        <v>REST</v>
      </c>
      <c r="L1266" s="9" t="str">
        <f>VLOOKUP($A1266,'dump '!$A:$AF,31,FALSE)</f>
        <v>3-haak</v>
      </c>
      <c r="M1266" s="9" t="str">
        <f>VLOOKUP($A1266,'containers '!$A:$AA,12,FALSE)</f>
        <v>OGDUO</v>
      </c>
      <c r="N1266" s="9">
        <f>VLOOKUP($A1266,'containers '!$A:$AA,14,FALSE)</f>
        <v>60</v>
      </c>
      <c r="O1266" s="9">
        <f>VLOOKUP($A1266,'containers '!$A:$AA,15,FALSE)</f>
        <v>100</v>
      </c>
      <c r="P1266" s="9" t="str">
        <f>VLOOKUP($A1266,'containers '!$A:$AA,16,FALSE)</f>
        <v>HMIDUO2020</v>
      </c>
    </row>
    <row r="1267" spans="1:16" x14ac:dyDescent="0.25">
      <c r="A1267" s="9" t="s">
        <v>4149</v>
      </c>
      <c r="B1267" s="9" t="str">
        <f>VLOOKUP(A1267,'dump '!A:C,1,FALSE)</f>
        <v>RO861</v>
      </c>
      <c r="C1267" s="9" t="str">
        <f>VLOOKUP(A1267,'dump '!A:AF,2,FALSE)</f>
        <v>1251SL1901</v>
      </c>
      <c r="D1267" s="9">
        <f>VLOOKUP($A1267,'dump '!$A:$AF,17,FALSE)</f>
        <v>52.247869999999999</v>
      </c>
      <c r="E1267" s="9">
        <f>VLOOKUP($A1267,'dump '!$A:$AF,18,FALSE)</f>
        <v>5.2329100000000004</v>
      </c>
      <c r="F1267" s="9" t="str">
        <f>VLOOKUP(A1267,'dump '!$A:$AF,11,FALSE)</f>
        <v>De Veenen</v>
      </c>
      <c r="G1267" s="9" t="str">
        <f>VLOOKUP($A1267,'dump '!$A:$AF,12,FALSE)</f>
        <v>19</v>
      </c>
      <c r="H1267" s="9" t="str">
        <f>VLOOKUP($A1267,'dump '!$A:$AF,13,FALSE)</f>
        <v>1251SL</v>
      </c>
      <c r="I1267" s="11" t="str">
        <f>VLOOKUP($A1267,'dump '!$A:$AF,14,FALSE)</f>
        <v>Laren</v>
      </c>
      <c r="J1267" s="9">
        <f>VLOOKUP($A1267,'dump '!$A:$AF,15,FALSE)</f>
        <v>6</v>
      </c>
      <c r="K1267" s="9" t="str">
        <f>VLOOKUP($A1267,'dump '!$A:$AF,3,FALSE)</f>
        <v>REST</v>
      </c>
      <c r="L1267" s="9" t="str">
        <f>VLOOKUP($A1267,'dump '!$A:$AF,31,FALSE)</f>
        <v>3-haak</v>
      </c>
      <c r="M1267" s="9" t="str">
        <f>VLOOKUP($A1267,'containers '!$A:$AA,12,FALSE)</f>
        <v>OGDUO</v>
      </c>
      <c r="N1267" s="9">
        <f>VLOOKUP($A1267,'containers '!$A:$AA,14,FALSE)</f>
        <v>60</v>
      </c>
      <c r="O1267" s="9">
        <f>VLOOKUP($A1267,'containers '!$A:$AA,15,FALSE)</f>
        <v>100</v>
      </c>
      <c r="P1267" s="9" t="str">
        <f>VLOOKUP($A1267,'containers '!$A:$AA,16,FALSE)</f>
        <v>HMIDUO2020</v>
      </c>
    </row>
    <row r="1268" spans="1:16" x14ac:dyDescent="0.25">
      <c r="A1268" s="9" t="s">
        <v>3018</v>
      </c>
      <c r="B1268" s="9" t="str">
        <f>VLOOKUP(A1268,'dump '!A:C,1,FALSE)</f>
        <v>RO862</v>
      </c>
      <c r="C1268" s="9" t="str">
        <f>VLOOKUP(A1268,'dump '!A:AF,2,FALSE)</f>
        <v>1213ZA2601</v>
      </c>
      <c r="D1268" s="9">
        <f>VLOOKUP($A1268,'dump '!$A:$AF,17,FALSE)</f>
        <v>52.204216690782602</v>
      </c>
      <c r="E1268" s="9">
        <f>VLOOKUP($A1268,'dump '!$A:$AF,18,FALSE)</f>
        <v>5.1485585421371702</v>
      </c>
      <c r="F1268" s="9" t="str">
        <f>VLOOKUP(A1268,'dump '!$A:$AF,11,FALSE)</f>
        <v>Loosdrechtse Bos</v>
      </c>
      <c r="G1268" s="9" t="str">
        <f>VLOOKUP($A1268,'dump '!$A:$AF,12,FALSE)</f>
        <v>26</v>
      </c>
      <c r="H1268" s="9" t="str">
        <f>VLOOKUP($A1268,'dump '!$A:$AF,13,FALSE)</f>
        <v>1213ZA</v>
      </c>
      <c r="I1268" s="11" t="str">
        <f>VLOOKUP($A1268,'dump '!$A:$AF,14,FALSE)</f>
        <v>Hilversum</v>
      </c>
      <c r="J1268" s="9">
        <f>VLOOKUP($A1268,'dump '!$A:$AF,15,FALSE)</f>
        <v>5</v>
      </c>
      <c r="K1268" s="9" t="str">
        <f>VLOOKUP($A1268,'dump '!$A:$AF,3,FALSE)</f>
        <v>REST</v>
      </c>
      <c r="L1268" s="9" t="str">
        <f>VLOOKUP($A1268,'dump '!$A:$AF,31,FALSE)</f>
        <v>3-haak</v>
      </c>
      <c r="M1268" s="9" t="str">
        <f>VLOOKUP($A1268,'containers '!$A:$AA,12,FALSE)</f>
        <v>OGDUO</v>
      </c>
      <c r="N1268" s="9">
        <f>VLOOKUP($A1268,'containers '!$A:$AA,14,FALSE)</f>
        <v>60</v>
      </c>
      <c r="O1268" s="9">
        <f>VLOOKUP($A1268,'containers '!$A:$AA,15,FALSE)</f>
        <v>100</v>
      </c>
      <c r="P1268" s="9" t="str">
        <f>VLOOKUP($A1268,'containers '!$A:$AA,16,FALSE)</f>
        <v>HMIDUO2020</v>
      </c>
    </row>
    <row r="1269" spans="1:16" x14ac:dyDescent="0.25">
      <c r="A1269" s="9" t="s">
        <v>4888</v>
      </c>
      <c r="B1269" s="9" t="str">
        <f>VLOOKUP(A1269,'dump '!A:C,1,FALSE)</f>
        <v>RO863</v>
      </c>
      <c r="C1269" s="9" t="str">
        <f>VLOOKUP(A1269,'dump '!A:AF,2,FALSE)</f>
        <v>1271WH2201</v>
      </c>
      <c r="D1269" s="9">
        <f>VLOOKUP($A1269,'dump '!$A:$AF,17,FALSE)</f>
        <v>52.301712999999999</v>
      </c>
      <c r="E1269" s="9">
        <f>VLOOKUP($A1269,'dump '!$A:$AF,18,FALSE)</f>
        <v>5.2297479999999998</v>
      </c>
      <c r="F1269" s="9" t="str">
        <f>VLOOKUP(A1269,'dump '!$A:$AF,11,FALSE)</f>
        <v>De Drifter</v>
      </c>
      <c r="G1269" s="9" t="str">
        <f>VLOOKUP($A1269,'dump '!$A:$AF,12,FALSE)</f>
        <v>22</v>
      </c>
      <c r="H1269" s="9" t="str">
        <f>VLOOKUP($A1269,'dump '!$A:$AF,13,FALSE)</f>
        <v>1271WH</v>
      </c>
      <c r="I1269" s="11" t="str">
        <f>VLOOKUP($A1269,'dump '!$A:$AF,14,FALSE)</f>
        <v>Huizen</v>
      </c>
      <c r="J1269" s="9">
        <f>VLOOKUP($A1269,'dump '!$A:$AF,15,FALSE)</f>
        <v>6</v>
      </c>
      <c r="K1269" s="9" t="str">
        <f>VLOOKUP($A1269,'dump '!$A:$AF,3,FALSE)</f>
        <v>REST</v>
      </c>
      <c r="L1269" s="9" t="str">
        <f>VLOOKUP($A1269,'dump '!$A:$AF,31,FALSE)</f>
        <v>3-haak</v>
      </c>
      <c r="M1269" s="9" t="str">
        <f>VLOOKUP($A1269,'containers '!$A:$AA,12,FALSE)</f>
        <v>OGDUO</v>
      </c>
      <c r="N1269" s="9">
        <f>VLOOKUP($A1269,'containers '!$A:$AA,14,FALSE)</f>
        <v>60</v>
      </c>
      <c r="O1269" s="9">
        <f>VLOOKUP($A1269,'containers '!$A:$AA,15,FALSE)</f>
        <v>100</v>
      </c>
      <c r="P1269" s="9" t="str">
        <f>VLOOKUP($A1269,'containers '!$A:$AA,16,FALSE)</f>
        <v>HMIDUO2020</v>
      </c>
    </row>
    <row r="1270" spans="1:16" x14ac:dyDescent="0.25">
      <c r="A1270" s="9" t="s">
        <v>3252</v>
      </c>
      <c r="B1270" s="9" t="str">
        <f>VLOOKUP(A1270,'dump '!A:C,1,FALSE)</f>
        <v>RO864</v>
      </c>
      <c r="C1270" s="9" t="str">
        <f>VLOOKUP(A1270,'dump '!A:AF,2,FALSE)</f>
        <v>1273JT2201</v>
      </c>
      <c r="D1270" s="9">
        <f>VLOOKUP($A1270,'dump '!$A:$AF,17,FALSE)</f>
        <v>52.295742463369201</v>
      </c>
      <c r="E1270" s="9">
        <f>VLOOKUP($A1270,'dump '!$A:$AF,18,FALSE)</f>
        <v>5.2636618539739999</v>
      </c>
      <c r="F1270" s="9" t="str">
        <f>VLOOKUP(A1270,'dump '!$A:$AF,11,FALSE)</f>
        <v>Monnickskamp</v>
      </c>
      <c r="G1270" s="9" t="str">
        <f>VLOOKUP($A1270,'dump '!$A:$AF,12,FALSE)</f>
        <v>22</v>
      </c>
      <c r="H1270" s="9" t="str">
        <f>VLOOKUP($A1270,'dump '!$A:$AF,13,FALSE)</f>
        <v>1273JT</v>
      </c>
      <c r="I1270" s="11" t="str">
        <f>VLOOKUP($A1270,'dump '!$A:$AF,14,FALSE)</f>
        <v>Huizen</v>
      </c>
      <c r="J1270" s="9">
        <f>VLOOKUP($A1270,'dump '!$A:$AF,15,FALSE)</f>
        <v>5</v>
      </c>
      <c r="K1270" s="9" t="str">
        <f>VLOOKUP($A1270,'dump '!$A:$AF,3,FALSE)</f>
        <v>REST</v>
      </c>
      <c r="L1270" s="9" t="str">
        <f>VLOOKUP($A1270,'dump '!$A:$AF,31,FALSE)</f>
        <v>3-haak</v>
      </c>
      <c r="M1270" s="9" t="str">
        <f>VLOOKUP($A1270,'containers '!$A:$AA,12,FALSE)</f>
        <v>OGDUO</v>
      </c>
      <c r="N1270" s="9">
        <f>VLOOKUP($A1270,'containers '!$A:$AA,14,FALSE)</f>
        <v>60</v>
      </c>
      <c r="O1270" s="9">
        <f>VLOOKUP($A1270,'containers '!$A:$AA,15,FALSE)</f>
        <v>100</v>
      </c>
      <c r="P1270" s="9" t="str">
        <f>VLOOKUP($A1270,'containers '!$A:$AA,16,FALSE)</f>
        <v>HMIDUO2020</v>
      </c>
    </row>
    <row r="1271" spans="1:16" x14ac:dyDescent="0.25">
      <c r="A1271" s="9" t="s">
        <v>4141</v>
      </c>
      <c r="B1271" s="9" t="str">
        <f>VLOOKUP(A1271,'dump '!A:C,1,FALSE)</f>
        <v>RO865</v>
      </c>
      <c r="C1271" s="9" t="str">
        <f>VLOOKUP(A1271,'dump '!A:AF,2,FALSE)</f>
        <v>1214GR24501</v>
      </c>
      <c r="D1271" s="9">
        <f>VLOOKUP($A1271,'dump '!$A:$AF,17,FALSE)</f>
        <v>52.215274810791001</v>
      </c>
      <c r="E1271" s="9">
        <f>VLOOKUP($A1271,'dump '!$A:$AF,18,FALSE)</f>
        <v>5.1714978218078604</v>
      </c>
      <c r="F1271" s="9" t="str">
        <f>VLOOKUP(A1271,'dump '!$A:$AF,11,FALSE)</f>
        <v>Neuweg</v>
      </c>
      <c r="G1271" s="9" t="str">
        <f>VLOOKUP($A1271,'dump '!$A:$AF,12,FALSE)</f>
        <v>245</v>
      </c>
      <c r="H1271" s="9" t="str">
        <f>VLOOKUP($A1271,'dump '!$A:$AF,13,FALSE)</f>
        <v>1214GR</v>
      </c>
      <c r="I1271" s="11" t="str">
        <f>VLOOKUP($A1271,'dump '!$A:$AF,14,FALSE)</f>
        <v>Hilversum</v>
      </c>
      <c r="J1271" s="9">
        <f>VLOOKUP($A1271,'dump '!$A:$AF,15,FALSE)</f>
        <v>6</v>
      </c>
      <c r="K1271" s="9" t="str">
        <f>VLOOKUP($A1271,'dump '!$A:$AF,3,FALSE)</f>
        <v>REST</v>
      </c>
      <c r="L1271" s="9" t="str">
        <f>VLOOKUP($A1271,'dump '!$A:$AF,31,FALSE)</f>
        <v>3-haak</v>
      </c>
      <c r="M1271" s="9" t="str">
        <f>VLOOKUP($A1271,'containers '!$A:$AA,12,FALSE)</f>
        <v>OGDUO</v>
      </c>
      <c r="N1271" s="9">
        <f>VLOOKUP($A1271,'containers '!$A:$AA,14,FALSE)</f>
        <v>60</v>
      </c>
      <c r="O1271" s="9">
        <f>VLOOKUP($A1271,'containers '!$A:$AA,15,FALSE)</f>
        <v>100</v>
      </c>
      <c r="P1271" s="9" t="str">
        <f>VLOOKUP($A1271,'containers '!$A:$AA,16,FALSE)</f>
        <v>HMIDUO2020</v>
      </c>
    </row>
    <row r="1272" spans="1:16" x14ac:dyDescent="0.25">
      <c r="A1272" s="9" t="s">
        <v>4050</v>
      </c>
      <c r="B1272" s="9" t="str">
        <f>VLOOKUP(A1272,'dump '!A:C,1,FALSE)</f>
        <v>RO866</v>
      </c>
      <c r="C1272" s="9" t="str">
        <f>VLOOKUP(A1272,'dump '!A:AF,2,FALSE)</f>
        <v>1406PX8001</v>
      </c>
      <c r="D1272" s="9">
        <f>VLOOKUP($A1272,'dump '!$A:$AF,17,FALSE)</f>
        <v>52.272489999999998</v>
      </c>
      <c r="E1272" s="9">
        <f>VLOOKUP($A1272,'dump '!$A:$AF,18,FALSE)</f>
        <v>5.1599870000000001</v>
      </c>
      <c r="F1272" s="9" t="str">
        <f>VLOOKUP(A1272,'dump '!$A:$AF,11,FALSE)</f>
        <v>Cacaostraat</v>
      </c>
      <c r="G1272" s="9" t="str">
        <f>VLOOKUP($A1272,'dump '!$A:$AF,12,FALSE)</f>
        <v>80</v>
      </c>
      <c r="H1272" s="9" t="str">
        <f>VLOOKUP($A1272,'dump '!$A:$AF,13,FALSE)</f>
        <v>1406PX</v>
      </c>
      <c r="I1272" s="11" t="str">
        <f>VLOOKUP($A1272,'dump '!$A:$AF,14,FALSE)</f>
        <v>Bussum</v>
      </c>
      <c r="J1272" s="9">
        <f>VLOOKUP($A1272,'dump '!$A:$AF,15,FALSE)</f>
        <v>6</v>
      </c>
      <c r="K1272" s="9" t="str">
        <f>VLOOKUP($A1272,'dump '!$A:$AF,3,FALSE)</f>
        <v>REST</v>
      </c>
      <c r="L1272" s="9" t="str">
        <f>VLOOKUP($A1272,'dump '!$A:$AF,31,FALSE)</f>
        <v>3-haak</v>
      </c>
      <c r="M1272" s="9" t="str">
        <f>VLOOKUP($A1272,'containers '!$A:$AA,12,FALSE)</f>
        <v>Ondergronds</v>
      </c>
      <c r="N1272" s="9">
        <f>VLOOKUP($A1272,'containers '!$A:$AA,14,FALSE)</f>
        <v>80</v>
      </c>
      <c r="O1272" s="9">
        <f>VLOOKUP($A1272,'containers '!$A:$AA,15,FALSE)</f>
        <v>100</v>
      </c>
      <c r="P1272" s="9" t="str">
        <f>VLOOKUP($A1272,'containers '!$A:$AA,16,FALSE)</f>
        <v>HMISOL2020</v>
      </c>
    </row>
    <row r="1273" spans="1:16" x14ac:dyDescent="0.25">
      <c r="A1273" s="9" t="s">
        <v>2070</v>
      </c>
      <c r="B1273" s="9" t="str">
        <f>VLOOKUP(A1273,'dump '!A:C,1,FALSE)</f>
        <v>RO867</v>
      </c>
      <c r="C1273" s="9" t="str">
        <f>VLOOKUP(A1273,'dump '!A:AF,2,FALSE)</f>
        <v>1216RB201</v>
      </c>
      <c r="D1273" s="9">
        <f>VLOOKUP($A1273,'dump '!$A:$AF,17,FALSE)</f>
        <v>52.218421041082799</v>
      </c>
      <c r="E1273" s="9">
        <f>VLOOKUP($A1273,'dump '!$A:$AF,18,FALSE)</f>
        <v>5.1431931182790001</v>
      </c>
      <c r="F1273" s="9" t="str">
        <f>VLOOKUP(A1273,'dump '!$A:$AF,11,FALSE)</f>
        <v>Johannes Huslaan</v>
      </c>
      <c r="G1273" s="9" t="str">
        <f>VLOOKUP($A1273,'dump '!$A:$AF,12,FALSE)</f>
        <v>2</v>
      </c>
      <c r="H1273" s="9" t="str">
        <f>VLOOKUP($A1273,'dump '!$A:$AF,13,FALSE)</f>
        <v>1216RB</v>
      </c>
      <c r="I1273" s="11" t="str">
        <f>VLOOKUP($A1273,'dump '!$A:$AF,14,FALSE)</f>
        <v>Hilversum</v>
      </c>
      <c r="J1273" s="9">
        <f>VLOOKUP($A1273,'dump '!$A:$AF,15,FALSE)</f>
        <v>5</v>
      </c>
      <c r="K1273" s="9" t="str">
        <f>VLOOKUP($A1273,'dump '!$A:$AF,3,FALSE)</f>
        <v>REST</v>
      </c>
      <c r="L1273" s="9" t="str">
        <f>VLOOKUP($A1273,'dump '!$A:$AF,31,FALSE)</f>
        <v>3-haak</v>
      </c>
      <c r="M1273" s="9" t="str">
        <f>VLOOKUP($A1273,'containers '!$A:$AA,12,FALSE)</f>
        <v>Ondergronds</v>
      </c>
      <c r="N1273" s="9">
        <f>VLOOKUP($A1273,'containers '!$A:$AA,14,FALSE)</f>
        <v>80</v>
      </c>
      <c r="O1273" s="9">
        <f>VLOOKUP($A1273,'containers '!$A:$AA,15,FALSE)</f>
        <v>100</v>
      </c>
      <c r="P1273" s="9" t="str">
        <f>VLOOKUP($A1273,'containers '!$A:$AA,16,FALSE)</f>
        <v>HMISOL2020</v>
      </c>
    </row>
    <row r="1274" spans="1:16" x14ac:dyDescent="0.25">
      <c r="A1274" s="9" t="s">
        <v>4105</v>
      </c>
      <c r="B1274" s="9" t="str">
        <f>VLOOKUP(A1274,'dump '!A:C,1,FALSE)</f>
        <v>RO868</v>
      </c>
      <c r="C1274" s="9" t="str">
        <f>VLOOKUP(A1274,'dump '!A:AF,2,FALSE)</f>
        <v>1406PX8003</v>
      </c>
      <c r="D1274" s="9">
        <f>VLOOKUP($A1274,'dump '!$A:$AF,17,FALSE)</f>
        <v>52.272491455078097</v>
      </c>
      <c r="E1274" s="9">
        <f>VLOOKUP($A1274,'dump '!$A:$AF,18,FALSE)</f>
        <v>5.1599869728088397</v>
      </c>
      <c r="F1274" s="9" t="str">
        <f>VLOOKUP(A1274,'dump '!$A:$AF,11,FALSE)</f>
        <v>Cacaostraat</v>
      </c>
      <c r="G1274" s="9" t="str">
        <f>VLOOKUP($A1274,'dump '!$A:$AF,12,FALSE)</f>
        <v>80</v>
      </c>
      <c r="H1274" s="9" t="str">
        <f>VLOOKUP($A1274,'dump '!$A:$AF,13,FALSE)</f>
        <v>1406PX</v>
      </c>
      <c r="I1274" s="11" t="str">
        <f>VLOOKUP($A1274,'dump '!$A:$AF,14,FALSE)</f>
        <v>Bussum</v>
      </c>
      <c r="J1274" s="9">
        <f>VLOOKUP($A1274,'dump '!$A:$AF,15,FALSE)</f>
        <v>6</v>
      </c>
      <c r="K1274" s="9" t="str">
        <f>VLOOKUP($A1274,'dump '!$A:$AF,3,FALSE)</f>
        <v>REST</v>
      </c>
      <c r="L1274" s="9" t="str">
        <f>VLOOKUP($A1274,'dump '!$A:$AF,31,FALSE)</f>
        <v>3-haak</v>
      </c>
      <c r="M1274" s="9" t="str">
        <f>VLOOKUP($A1274,'containers '!$A:$AA,12,FALSE)</f>
        <v>OGDUO</v>
      </c>
      <c r="N1274" s="9">
        <f>VLOOKUP($A1274,'containers '!$A:$AA,14,FALSE)</f>
        <v>60</v>
      </c>
      <c r="O1274" s="9">
        <f>VLOOKUP($A1274,'containers '!$A:$AA,15,FALSE)</f>
        <v>100</v>
      </c>
      <c r="P1274" s="9" t="str">
        <f>VLOOKUP($A1274,'containers '!$A:$AA,16,FALSE)</f>
        <v>HMIDUO2020</v>
      </c>
    </row>
    <row r="1275" spans="1:16" x14ac:dyDescent="0.25">
      <c r="A1275" s="9" t="s">
        <v>3236</v>
      </c>
      <c r="B1275" s="9" t="str">
        <f>VLOOKUP(A1275,'dump '!A:C,1,FALSE)</f>
        <v>RO869</v>
      </c>
      <c r="C1275" s="9" t="str">
        <f>VLOOKUP(A1275,'dump '!A:AF,2,FALSE)</f>
        <v>1215PS3101</v>
      </c>
      <c r="D1275" s="9">
        <f>VLOOKUP($A1275,'dump '!$A:$AF,17,FALSE)</f>
        <v>52.209940000000003</v>
      </c>
      <c r="E1275" s="9">
        <f>VLOOKUP($A1275,'dump '!$A:$AF,18,FALSE)</f>
        <v>5.1508500000000002</v>
      </c>
      <c r="F1275" s="9" t="str">
        <f>VLOOKUP(A1275,'dump '!$A:$AF,11,FALSE)</f>
        <v>Sweerslaan</v>
      </c>
      <c r="G1275" s="9" t="str">
        <f>VLOOKUP($A1275,'dump '!$A:$AF,12,FALSE)</f>
        <v>31</v>
      </c>
      <c r="H1275" s="9" t="str">
        <f>VLOOKUP($A1275,'dump '!$A:$AF,13,FALSE)</f>
        <v>1215PS</v>
      </c>
      <c r="I1275" s="11" t="str">
        <f>VLOOKUP($A1275,'dump '!$A:$AF,14,FALSE)</f>
        <v>Hilversum</v>
      </c>
      <c r="J1275" s="9">
        <f>VLOOKUP($A1275,'dump '!$A:$AF,15,FALSE)</f>
        <v>5</v>
      </c>
      <c r="K1275" s="9" t="str">
        <f>VLOOKUP($A1275,'dump '!$A:$AF,3,FALSE)</f>
        <v>REST</v>
      </c>
      <c r="L1275" s="9" t="str">
        <f>VLOOKUP($A1275,'dump '!$A:$AF,31,FALSE)</f>
        <v>3-haak</v>
      </c>
      <c r="M1275" s="9" t="str">
        <f>VLOOKUP($A1275,'containers '!$A:$AA,12,FALSE)</f>
        <v>Ondergronds</v>
      </c>
      <c r="N1275" s="9">
        <f>VLOOKUP($A1275,'containers '!$A:$AA,14,FALSE)</f>
        <v>80</v>
      </c>
      <c r="O1275" s="9">
        <f>VLOOKUP($A1275,'containers '!$A:$AA,15,FALSE)</f>
        <v>100</v>
      </c>
      <c r="P1275" s="9" t="str">
        <f>VLOOKUP($A1275,'containers '!$A:$AA,16,FALSE)</f>
        <v>HMISOL2020</v>
      </c>
    </row>
    <row r="1276" spans="1:16" x14ac:dyDescent="0.25">
      <c r="A1276" s="9" t="s">
        <v>3280</v>
      </c>
      <c r="B1276" s="9" t="str">
        <f>VLOOKUP(A1276,'dump '!A:C,1,FALSE)</f>
        <v>RO870</v>
      </c>
      <c r="C1276" s="9" t="str">
        <f>VLOOKUP(A1276,'dump '!A:AF,2,FALSE)</f>
        <v>1215PV101</v>
      </c>
      <c r="D1276" s="9">
        <f>VLOOKUP($A1276,'dump '!$A:$AF,17,FALSE)</f>
        <v>52.209760000000003</v>
      </c>
      <c r="E1276" s="9">
        <f>VLOOKUP($A1276,'dump '!$A:$AF,18,FALSE)</f>
        <v>5.1531500000000001</v>
      </c>
      <c r="F1276" s="9" t="str">
        <f>VLOOKUP(A1276,'dump '!$A:$AF,11,FALSE)</f>
        <v>Banckertlaan</v>
      </c>
      <c r="G1276" s="9" t="str">
        <f>VLOOKUP($A1276,'dump '!$A:$AF,12,FALSE)</f>
        <v>1</v>
      </c>
      <c r="H1276" s="9" t="str">
        <f>VLOOKUP($A1276,'dump '!$A:$AF,13,FALSE)</f>
        <v>1215PV</v>
      </c>
      <c r="I1276" s="11" t="str">
        <f>VLOOKUP($A1276,'dump '!$A:$AF,14,FALSE)</f>
        <v>Hilversum</v>
      </c>
      <c r="J1276" s="9">
        <f>VLOOKUP($A1276,'dump '!$A:$AF,15,FALSE)</f>
        <v>5</v>
      </c>
      <c r="K1276" s="9" t="str">
        <f>VLOOKUP($A1276,'dump '!$A:$AF,3,FALSE)</f>
        <v>REST</v>
      </c>
      <c r="L1276" s="9" t="str">
        <f>VLOOKUP($A1276,'dump '!$A:$AF,31,FALSE)</f>
        <v>3-haak</v>
      </c>
      <c r="M1276" s="9" t="str">
        <f>VLOOKUP($A1276,'containers '!$A:$AA,12,FALSE)</f>
        <v>Ondergronds</v>
      </c>
      <c r="N1276" s="9">
        <f>VLOOKUP($A1276,'containers '!$A:$AA,14,FALSE)</f>
        <v>80</v>
      </c>
      <c r="O1276" s="9">
        <f>VLOOKUP($A1276,'containers '!$A:$AA,15,FALSE)</f>
        <v>100</v>
      </c>
      <c r="P1276" s="9" t="str">
        <f>VLOOKUP($A1276,'containers '!$A:$AA,16,FALSE)</f>
        <v>HMISOL2020</v>
      </c>
    </row>
    <row r="1277" spans="1:16" x14ac:dyDescent="0.25">
      <c r="A1277" s="9" t="s">
        <v>4143</v>
      </c>
      <c r="B1277" s="9" t="str">
        <f>VLOOKUP(A1277,'dump '!A:C,1,FALSE)</f>
        <v>RO871</v>
      </c>
      <c r="C1277" s="9" t="str">
        <f>VLOOKUP(A1277,'dump '!A:AF,2,FALSE)</f>
        <v>1251CK1601</v>
      </c>
      <c r="D1277" s="9">
        <f>VLOOKUP($A1277,'dump '!$A:$AF,17,FALSE)</f>
        <v>52.257621</v>
      </c>
      <c r="E1277" s="9">
        <f>VLOOKUP($A1277,'dump '!$A:$AF,18,FALSE)</f>
        <v>5.209352</v>
      </c>
      <c r="F1277" s="9" t="str">
        <f>VLOOKUP(A1277,'dump '!$A:$AF,11,FALSE)</f>
        <v>Rijksweg West</v>
      </c>
      <c r="G1277" s="9" t="str">
        <f>VLOOKUP($A1277,'dump '!$A:$AF,12,FALSE)</f>
        <v>16</v>
      </c>
      <c r="H1277" s="9" t="str">
        <f>VLOOKUP($A1277,'dump '!$A:$AF,13,FALSE)</f>
        <v>1251CK</v>
      </c>
      <c r="I1277" s="11" t="str">
        <f>VLOOKUP($A1277,'dump '!$A:$AF,14,FALSE)</f>
        <v>Laren</v>
      </c>
      <c r="J1277" s="9">
        <f>VLOOKUP($A1277,'dump '!$A:$AF,15,FALSE)</f>
        <v>6</v>
      </c>
      <c r="K1277" s="9" t="str">
        <f>VLOOKUP($A1277,'dump '!$A:$AF,3,FALSE)</f>
        <v>REST</v>
      </c>
      <c r="L1277" s="9" t="str">
        <f>VLOOKUP($A1277,'dump '!$A:$AF,31,FALSE)</f>
        <v>3-haak</v>
      </c>
      <c r="M1277" s="9" t="str">
        <f>VLOOKUP($A1277,'containers '!$A:$AA,12,FALSE)</f>
        <v>OGDUO</v>
      </c>
      <c r="N1277" s="9">
        <f>VLOOKUP($A1277,'containers '!$A:$AA,14,FALSE)</f>
        <v>60</v>
      </c>
      <c r="O1277" s="9">
        <f>VLOOKUP($A1277,'containers '!$A:$AA,15,FALSE)</f>
        <v>100</v>
      </c>
      <c r="P1277" s="9" t="str">
        <f>VLOOKUP($A1277,'containers '!$A:$AA,16,FALSE)</f>
        <v>HMIDUO2020</v>
      </c>
    </row>
    <row r="1278" spans="1:16" x14ac:dyDescent="0.25">
      <c r="A1278" s="9" t="s">
        <v>4128</v>
      </c>
      <c r="B1278" s="9" t="str">
        <f>VLOOKUP(A1278,'dump '!A:C,1,FALSE)</f>
        <v>RO872</v>
      </c>
      <c r="C1278" s="9" t="str">
        <f>VLOOKUP(A1278,'dump '!A:AF,2,FALSE)</f>
        <v>1231PD2101</v>
      </c>
      <c r="D1278" s="9">
        <f>VLOOKUP($A1278,'dump '!$A:$AF,17,FALSE)</f>
        <v>52.200482000000001</v>
      </c>
      <c r="E1278" s="9">
        <f>VLOOKUP($A1278,'dump '!$A:$AF,18,FALSE)</f>
        <v>5.0626389999999999</v>
      </c>
      <c r="F1278" s="9" t="str">
        <f>VLOOKUP(A1278,'dump '!$A:$AF,11,FALSE)</f>
        <v>Veendijk</v>
      </c>
      <c r="G1278" s="9" t="str">
        <f>VLOOKUP($A1278,'dump '!$A:$AF,12,FALSE)</f>
        <v>21B</v>
      </c>
      <c r="H1278" s="9" t="str">
        <f>VLOOKUP($A1278,'dump '!$A:$AF,13,FALSE)</f>
        <v>1231PD</v>
      </c>
      <c r="I1278" s="11" t="str">
        <f>VLOOKUP($A1278,'dump '!$A:$AF,14,FALSE)</f>
        <v>Loosdrecht</v>
      </c>
      <c r="J1278" s="9">
        <f>VLOOKUP($A1278,'dump '!$A:$AF,15,FALSE)</f>
        <v>6</v>
      </c>
      <c r="K1278" s="9" t="str">
        <f>VLOOKUP($A1278,'dump '!$A:$AF,3,FALSE)</f>
        <v>REST</v>
      </c>
      <c r="L1278" s="9" t="str">
        <f>VLOOKUP($A1278,'dump '!$A:$AF,31,FALSE)</f>
        <v>3-haak</v>
      </c>
      <c r="M1278" s="9" t="str">
        <f>VLOOKUP($A1278,'containers '!$A:$AA,12,FALSE)</f>
        <v>OGDUO</v>
      </c>
      <c r="N1278" s="9">
        <f>VLOOKUP($A1278,'containers '!$A:$AA,14,FALSE)</f>
        <v>60</v>
      </c>
      <c r="O1278" s="9">
        <f>VLOOKUP($A1278,'containers '!$A:$AA,15,FALSE)</f>
        <v>100</v>
      </c>
      <c r="P1278" s="9" t="str">
        <f>VLOOKUP($A1278,'containers '!$A:$AA,16,FALSE)</f>
        <v>HMIDUO2020</v>
      </c>
    </row>
    <row r="1279" spans="1:16" x14ac:dyDescent="0.25">
      <c r="A1279" s="9" t="s">
        <v>4052</v>
      </c>
      <c r="B1279" s="9" t="str">
        <f>VLOOKUP(A1279,'dump '!A:C,1,FALSE)</f>
        <v>RO873</v>
      </c>
      <c r="C1279" s="9" t="str">
        <f>VLOOKUP(A1279,'dump '!A:AF,2,FALSE)</f>
        <v>1213AX1201</v>
      </c>
      <c r="D1279" s="9">
        <f>VLOOKUP($A1279,'dump '!$A:$AF,17,FALSE)</f>
        <v>52.22007</v>
      </c>
      <c r="E1279" s="9">
        <f>VLOOKUP($A1279,'dump '!$A:$AF,18,FALSE)</f>
        <v>5.1797199999999997</v>
      </c>
      <c r="F1279" s="9" t="str">
        <f>VLOOKUP(A1279,'dump '!$A:$AF,11,FALSE)</f>
        <v>Koningsstraat</v>
      </c>
      <c r="G1279" s="9" t="str">
        <f>VLOOKUP($A1279,'dump '!$A:$AF,12,FALSE)</f>
        <v>12</v>
      </c>
      <c r="H1279" s="9" t="str">
        <f>VLOOKUP($A1279,'dump '!$A:$AF,13,FALSE)</f>
        <v>1213AX</v>
      </c>
      <c r="I1279" s="11" t="str">
        <f>VLOOKUP($A1279,'dump '!$A:$AF,14,FALSE)</f>
        <v>Hilversum</v>
      </c>
      <c r="J1279" s="9">
        <f>VLOOKUP($A1279,'dump '!$A:$AF,15,FALSE)</f>
        <v>6</v>
      </c>
      <c r="K1279" s="9" t="str">
        <f>VLOOKUP($A1279,'dump '!$A:$AF,3,FALSE)</f>
        <v>REST</v>
      </c>
      <c r="L1279" s="9" t="str">
        <f>VLOOKUP($A1279,'dump '!$A:$AF,31,FALSE)</f>
        <v>3-haak</v>
      </c>
      <c r="M1279" s="9" t="str">
        <f>VLOOKUP($A1279,'containers '!$A:$AA,12,FALSE)</f>
        <v>Ondergronds</v>
      </c>
      <c r="N1279" s="9">
        <f>VLOOKUP($A1279,'containers '!$A:$AA,14,FALSE)</f>
        <v>80</v>
      </c>
      <c r="O1279" s="9">
        <f>VLOOKUP($A1279,'containers '!$A:$AA,15,FALSE)</f>
        <v>100</v>
      </c>
      <c r="P1279" s="9" t="str">
        <f>VLOOKUP($A1279,'containers '!$A:$AA,16,FALSE)</f>
        <v>HMISOL2020</v>
      </c>
    </row>
    <row r="1280" spans="1:16" x14ac:dyDescent="0.25">
      <c r="A1280" s="9" t="s">
        <v>4126</v>
      </c>
      <c r="B1280" s="9" t="str">
        <f>VLOOKUP(A1280,'dump '!A:C,1,FALSE)</f>
        <v>RO874</v>
      </c>
      <c r="C1280" s="9" t="str">
        <f>VLOOKUP(A1280,'dump '!A:AF,2,FALSE)</f>
        <v>1251CK1001</v>
      </c>
      <c r="D1280" s="9">
        <f>VLOOKUP($A1280,'dump '!$A:$AF,17,FALSE)</f>
        <v>52.257877000000001</v>
      </c>
      <c r="E1280" s="9">
        <f>VLOOKUP($A1280,'dump '!$A:$AF,18,FALSE)</f>
        <v>5.2093619999999996</v>
      </c>
      <c r="F1280" s="9" t="str">
        <f>VLOOKUP(A1280,'dump '!$A:$AF,11,FALSE)</f>
        <v>Rijksweg West</v>
      </c>
      <c r="G1280" s="9" t="str">
        <f>VLOOKUP($A1280,'dump '!$A:$AF,12,FALSE)</f>
        <v>10</v>
      </c>
      <c r="H1280" s="9" t="str">
        <f>VLOOKUP($A1280,'dump '!$A:$AF,13,FALSE)</f>
        <v>1251CK</v>
      </c>
      <c r="I1280" s="11" t="str">
        <f>VLOOKUP($A1280,'dump '!$A:$AF,14,FALSE)</f>
        <v>Laren</v>
      </c>
      <c r="J1280" s="9">
        <f>VLOOKUP($A1280,'dump '!$A:$AF,15,FALSE)</f>
        <v>6</v>
      </c>
      <c r="K1280" s="9" t="str">
        <f>VLOOKUP($A1280,'dump '!$A:$AF,3,FALSE)</f>
        <v>REST</v>
      </c>
      <c r="L1280" s="9" t="str">
        <f>VLOOKUP($A1280,'dump '!$A:$AF,31,FALSE)</f>
        <v>3-haak</v>
      </c>
      <c r="M1280" s="9" t="str">
        <f>VLOOKUP($A1280,'containers '!$A:$AA,12,FALSE)</f>
        <v>OGDUO</v>
      </c>
      <c r="N1280" s="9">
        <f>VLOOKUP($A1280,'containers '!$A:$AA,14,FALSE)</f>
        <v>60</v>
      </c>
      <c r="O1280" s="9">
        <f>VLOOKUP($A1280,'containers '!$A:$AA,15,FALSE)</f>
        <v>100</v>
      </c>
      <c r="P1280" s="9" t="str">
        <f>VLOOKUP($A1280,'containers '!$A:$AA,16,FALSE)</f>
        <v>HMIDUO2021</v>
      </c>
    </row>
    <row r="1281" spans="1:16" x14ac:dyDescent="0.25">
      <c r="A1281" s="9" t="s">
        <v>4109</v>
      </c>
      <c r="B1281" s="9" t="str">
        <f>VLOOKUP(A1281,'dump '!A:C,1,FALSE)</f>
        <v>RO876</v>
      </c>
      <c r="C1281" s="9" t="str">
        <f>VLOOKUP(A1281,'dump '!A:AF,2,FALSE)</f>
        <v>1222CL1707</v>
      </c>
      <c r="D1281" s="9">
        <f>VLOOKUP($A1281,'dump '!$A:$AF,17,FALSE)</f>
        <v>52.243911743164098</v>
      </c>
      <c r="E1281" s="9">
        <f>VLOOKUP($A1281,'dump '!$A:$AF,18,FALSE)</f>
        <v>5.1744728088378897</v>
      </c>
      <c r="F1281" s="9" t="str">
        <f>VLOOKUP(A1281,'dump '!$A:$AF,11,FALSE)</f>
        <v>Verschurestraat</v>
      </c>
      <c r="G1281" s="9" t="str">
        <f>VLOOKUP($A1281,'dump '!$A:$AF,12,FALSE)</f>
        <v>17</v>
      </c>
      <c r="H1281" s="9" t="str">
        <f>VLOOKUP($A1281,'dump '!$A:$AF,13,FALSE)</f>
        <v>1222CL</v>
      </c>
      <c r="I1281" s="11" t="str">
        <f>VLOOKUP($A1281,'dump '!$A:$AF,14,FALSE)</f>
        <v>Hilversum</v>
      </c>
      <c r="J1281" s="9">
        <f>VLOOKUP($A1281,'dump '!$A:$AF,15,FALSE)</f>
        <v>5</v>
      </c>
      <c r="K1281" s="9" t="str">
        <f>VLOOKUP($A1281,'dump '!$A:$AF,3,FALSE)</f>
        <v>REST</v>
      </c>
      <c r="L1281" s="9" t="str">
        <f>VLOOKUP($A1281,'dump '!$A:$AF,31,FALSE)</f>
        <v>3-haak</v>
      </c>
      <c r="M1281" s="9" t="str">
        <f>VLOOKUP($A1281,'containers '!$A:$AA,12,FALSE)</f>
        <v>OGDUO</v>
      </c>
      <c r="N1281" s="9">
        <f>VLOOKUP($A1281,'containers '!$A:$AA,14,FALSE)</f>
        <v>60</v>
      </c>
      <c r="O1281" s="9">
        <f>VLOOKUP($A1281,'containers '!$A:$AA,15,FALSE)</f>
        <v>100</v>
      </c>
      <c r="P1281" s="9" t="str">
        <f>VLOOKUP($A1281,'containers '!$A:$AA,16,FALSE)</f>
        <v>HMIDUO2021</v>
      </c>
    </row>
    <row r="1282" spans="1:16" x14ac:dyDescent="0.25">
      <c r="A1282" s="9" t="s">
        <v>2995</v>
      </c>
      <c r="B1282" s="9" t="str">
        <f>VLOOKUP(A1282,'dump '!A:C,1,FALSE)</f>
        <v>RO877</v>
      </c>
      <c r="C1282" s="9" t="str">
        <f>VLOOKUP(A1282,'dump '!A:AF,2,FALSE)</f>
        <v>1213LC901</v>
      </c>
      <c r="D1282" s="9">
        <f>VLOOKUP($A1282,'dump '!$A:$AF,17,FALSE)</f>
        <v>52.209457999999998</v>
      </c>
      <c r="E1282" s="9">
        <f>VLOOKUP($A1282,'dump '!$A:$AF,18,FALSE)</f>
        <v>5.1785110000000003</v>
      </c>
      <c r="F1282" s="9" t="str">
        <f>VLOOKUP(A1282,'dump '!$A:$AF,11,FALSE)</f>
        <v>Acaciapark</v>
      </c>
      <c r="G1282" s="9" t="str">
        <f>VLOOKUP($A1282,'dump '!$A:$AF,12,FALSE)</f>
        <v>9</v>
      </c>
      <c r="H1282" s="9" t="str">
        <f>VLOOKUP($A1282,'dump '!$A:$AF,13,FALSE)</f>
        <v>1213LC</v>
      </c>
      <c r="I1282" s="11" t="str">
        <f>VLOOKUP($A1282,'dump '!$A:$AF,14,FALSE)</f>
        <v>Hilversum</v>
      </c>
      <c r="J1282" s="9">
        <f>VLOOKUP($A1282,'dump '!$A:$AF,15,FALSE)</f>
        <v>5</v>
      </c>
      <c r="K1282" s="9" t="str">
        <f>VLOOKUP($A1282,'dump '!$A:$AF,3,FALSE)</f>
        <v>REST</v>
      </c>
      <c r="L1282" s="9" t="str">
        <f>VLOOKUP($A1282,'dump '!$A:$AF,31,FALSE)</f>
        <v>3-haak</v>
      </c>
      <c r="M1282" s="9" t="str">
        <f>VLOOKUP($A1282,'containers '!$A:$AA,12,FALSE)</f>
        <v>OGDUO</v>
      </c>
      <c r="N1282" s="9">
        <f>VLOOKUP($A1282,'containers '!$A:$AA,14,FALSE)</f>
        <v>60</v>
      </c>
      <c r="O1282" s="9">
        <f>VLOOKUP($A1282,'containers '!$A:$AA,15,FALSE)</f>
        <v>100</v>
      </c>
      <c r="P1282" s="9" t="str">
        <f>VLOOKUP($A1282,'containers '!$A:$AA,16,FALSE)</f>
        <v>HMIDUO2021</v>
      </c>
    </row>
    <row r="1283" spans="1:16" x14ac:dyDescent="0.25">
      <c r="A1283" s="9" t="s">
        <v>1738</v>
      </c>
      <c r="B1283" s="9" t="str">
        <f>VLOOKUP(A1283,'dump '!A:C,1,FALSE)</f>
        <v>RO878</v>
      </c>
      <c r="C1283" s="9" t="str">
        <f>VLOOKUP(A1283,'dump '!A:AF,2,FALSE)</f>
        <v>1216SP15301</v>
      </c>
      <c r="D1283" s="9">
        <f>VLOOKUP($A1283,'dump '!$A:$AF,17,FALSE)</f>
        <v>52.219006999999998</v>
      </c>
      <c r="E1283" s="9">
        <f>VLOOKUP($A1283,'dump '!$A:$AF,18,FALSE)</f>
        <v>5.1276479999999998</v>
      </c>
      <c r="F1283" s="9" t="str">
        <f>VLOOKUP(A1283,'dump '!$A:$AF,11,FALSE)</f>
        <v>Willibrorduslaan</v>
      </c>
      <c r="G1283" s="9" t="str">
        <f>VLOOKUP($A1283,'dump '!$A:$AF,12,FALSE)</f>
        <v>153</v>
      </c>
      <c r="H1283" s="9" t="str">
        <f>VLOOKUP($A1283,'dump '!$A:$AF,13,FALSE)</f>
        <v>1216SP</v>
      </c>
      <c r="I1283" s="11" t="str">
        <f>VLOOKUP($A1283,'dump '!$A:$AF,14,FALSE)</f>
        <v>Hilversum</v>
      </c>
      <c r="J1283" s="9">
        <f>VLOOKUP($A1283,'dump '!$A:$AF,15,FALSE)</f>
        <v>6</v>
      </c>
      <c r="K1283" s="9" t="str">
        <f>VLOOKUP($A1283,'dump '!$A:$AF,3,FALSE)</f>
        <v>REST</v>
      </c>
      <c r="L1283" s="9" t="str">
        <f>VLOOKUP($A1283,'dump '!$A:$AF,31,FALSE)</f>
        <v>3-haak</v>
      </c>
      <c r="M1283" s="9" t="str">
        <f>VLOOKUP($A1283,'containers '!$A:$AA,12,FALSE)</f>
        <v>Ondergronds</v>
      </c>
      <c r="N1283" s="9">
        <f>VLOOKUP($A1283,'containers '!$A:$AA,14,FALSE)</f>
        <v>80</v>
      </c>
      <c r="O1283" s="9">
        <f>VLOOKUP($A1283,'containers '!$A:$AA,15,FALSE)</f>
        <v>100</v>
      </c>
      <c r="P1283" s="9" t="str">
        <f>VLOOKUP($A1283,'containers '!$A:$AA,16,FALSE)</f>
        <v>HMISOL2021</v>
      </c>
    </row>
    <row r="1284" spans="1:16" x14ac:dyDescent="0.25">
      <c r="A1284" s="9" t="s">
        <v>3859</v>
      </c>
      <c r="B1284" s="9" t="str">
        <f>VLOOKUP(A1284,'dump '!A:C,1,FALSE)</f>
        <v>RO879</v>
      </c>
      <c r="C1284" s="9" t="str">
        <f>VLOOKUP(A1284,'dump '!A:AF,2,FALSE)</f>
        <v>1216PK10101</v>
      </c>
      <c r="D1284" s="9">
        <f>VLOOKUP($A1284,'dump '!$A:$AF,17,FALSE)</f>
        <v>52.216012999999997</v>
      </c>
      <c r="E1284" s="9">
        <f>VLOOKUP($A1284,'dump '!$A:$AF,18,FALSE)</f>
        <v>5.1315480000000004</v>
      </c>
      <c r="F1284" s="9" t="str">
        <f>VLOOKUP(A1284,'dump '!$A:$AF,11,FALSE)</f>
        <v>Bonifaciuslaan</v>
      </c>
      <c r="G1284" s="9" t="str">
        <f>VLOOKUP($A1284,'dump '!$A:$AF,12,FALSE)</f>
        <v>101</v>
      </c>
      <c r="H1284" s="9" t="str">
        <f>VLOOKUP($A1284,'dump '!$A:$AF,13,FALSE)</f>
        <v>1216PK</v>
      </c>
      <c r="I1284" s="11" t="str">
        <f>VLOOKUP($A1284,'dump '!$A:$AF,14,FALSE)</f>
        <v>Hilversum</v>
      </c>
      <c r="J1284" s="9">
        <f>VLOOKUP($A1284,'dump '!$A:$AF,15,FALSE)</f>
        <v>5</v>
      </c>
      <c r="K1284" s="9" t="str">
        <f>VLOOKUP($A1284,'dump '!$A:$AF,3,FALSE)</f>
        <v>REST</v>
      </c>
      <c r="L1284" s="9" t="str">
        <f>VLOOKUP($A1284,'dump '!$A:$AF,31,FALSE)</f>
        <v>3-haak</v>
      </c>
      <c r="M1284" s="9" t="str">
        <f>VLOOKUP($A1284,'containers '!$A:$AA,12,FALSE)</f>
        <v>Ondergronds</v>
      </c>
      <c r="N1284" s="9">
        <f>VLOOKUP($A1284,'containers '!$A:$AA,14,FALSE)</f>
        <v>80</v>
      </c>
      <c r="O1284" s="9">
        <f>VLOOKUP($A1284,'containers '!$A:$AA,15,FALSE)</f>
        <v>100</v>
      </c>
      <c r="P1284" s="9" t="str">
        <f>VLOOKUP($A1284,'containers '!$A:$AA,16,FALSE)</f>
        <v>HMISOL2021</v>
      </c>
    </row>
    <row r="1285" spans="1:16" x14ac:dyDescent="0.25">
      <c r="A1285" s="9" t="s">
        <v>1746</v>
      </c>
      <c r="B1285" s="9" t="str">
        <f>VLOOKUP(A1285,'dump '!A:C,1,FALSE)</f>
        <v>RO880</v>
      </c>
      <c r="C1285" s="9" t="str">
        <f>VLOOKUP(A1285,'dump '!A:AF,2,FALSE)</f>
        <v>1221CX1201</v>
      </c>
      <c r="D1285" s="9">
        <f>VLOOKUP($A1285,'dump '!$A:$AF,17,FALSE)</f>
        <v>52.227738000000002</v>
      </c>
      <c r="E1285" s="9">
        <f>VLOOKUP($A1285,'dump '!$A:$AF,18,FALSE)</f>
        <v>5.1840149999999996</v>
      </c>
      <c r="F1285" s="9" t="str">
        <f>VLOOKUP(A1285,'dump '!$A:$AF,11,FALSE)</f>
        <v>Eemnesserweg</v>
      </c>
      <c r="G1285" s="9" t="str">
        <f>VLOOKUP($A1285,'dump '!$A:$AF,12,FALSE)</f>
        <v>12A</v>
      </c>
      <c r="H1285" s="9" t="str">
        <f>VLOOKUP($A1285,'dump '!$A:$AF,13,FALSE)</f>
        <v>1221CX</v>
      </c>
      <c r="I1285" s="11" t="str">
        <f>VLOOKUP($A1285,'dump '!$A:$AF,14,FALSE)</f>
        <v>Hilversum</v>
      </c>
      <c r="J1285" s="9">
        <f>VLOOKUP($A1285,'dump '!$A:$AF,15,FALSE)</f>
        <v>5</v>
      </c>
      <c r="K1285" s="9" t="str">
        <f>VLOOKUP($A1285,'dump '!$A:$AF,3,FALSE)</f>
        <v>REST</v>
      </c>
      <c r="L1285" s="9" t="str">
        <f>VLOOKUP($A1285,'dump '!$A:$AF,31,FALSE)</f>
        <v>3-haak</v>
      </c>
      <c r="M1285" s="9" t="str">
        <f>VLOOKUP($A1285,'containers '!$A:$AA,12,FALSE)</f>
        <v>Ondergronds</v>
      </c>
      <c r="N1285" s="9">
        <f>VLOOKUP($A1285,'containers '!$A:$AA,14,FALSE)</f>
        <v>80</v>
      </c>
      <c r="O1285" s="9">
        <f>VLOOKUP($A1285,'containers '!$A:$AA,15,FALSE)</f>
        <v>100</v>
      </c>
      <c r="P1285" s="9" t="str">
        <f>VLOOKUP($A1285,'containers '!$A:$AA,16,FALSE)</f>
        <v>HMISOL2021</v>
      </c>
    </row>
    <row r="1286" spans="1:16" x14ac:dyDescent="0.25">
      <c r="A1286" s="9" t="s">
        <v>4882</v>
      </c>
      <c r="B1286" s="9" t="str">
        <f>VLOOKUP(A1286,'dump '!A:C,1,FALSE)</f>
        <v>RO881</v>
      </c>
      <c r="C1286" s="9" t="str">
        <f>VLOOKUP(A1286,'dump '!A:AF,2,FALSE)</f>
        <v>1215RK11401</v>
      </c>
      <c r="D1286" s="9">
        <f>VLOOKUP($A1286,'dump '!$A:$AF,17,FALSE)</f>
        <v>52.208233</v>
      </c>
      <c r="E1286" s="9">
        <f>VLOOKUP($A1286,'dump '!$A:$AF,18,FALSE)</f>
        <v>5.1564370000000004</v>
      </c>
      <c r="F1286" s="9" t="str">
        <f>VLOOKUP(A1286,'dump '!$A:$AF,11,FALSE)</f>
        <v>Kolhornseweg</v>
      </c>
      <c r="G1286" s="9" t="str">
        <f>VLOOKUP($A1286,'dump '!$A:$AF,12,FALSE)</f>
        <v>114</v>
      </c>
      <c r="H1286" s="9" t="str">
        <f>VLOOKUP($A1286,'dump '!$A:$AF,13,FALSE)</f>
        <v>1215RK</v>
      </c>
      <c r="I1286" s="11" t="str">
        <f>VLOOKUP($A1286,'dump '!$A:$AF,14,FALSE)</f>
        <v>Hilversum</v>
      </c>
      <c r="J1286" s="9">
        <f>VLOOKUP($A1286,'dump '!$A:$AF,15,FALSE)</f>
        <v>6</v>
      </c>
      <c r="K1286" s="9" t="str">
        <f>VLOOKUP($A1286,'dump '!$A:$AF,3,FALSE)</f>
        <v>REST</v>
      </c>
      <c r="L1286" s="9" t="str">
        <f>VLOOKUP($A1286,'dump '!$A:$AF,31,FALSE)</f>
        <v>3-haak</v>
      </c>
      <c r="M1286" s="9" t="str">
        <f>VLOOKUP($A1286,'containers '!$A:$AA,12,FALSE)</f>
        <v>OGDUO</v>
      </c>
      <c r="N1286" s="9">
        <f>VLOOKUP($A1286,'containers '!$A:$AA,14,FALSE)</f>
        <v>60</v>
      </c>
      <c r="O1286" s="9">
        <f>VLOOKUP($A1286,'containers '!$A:$AA,15,FALSE)</f>
        <v>100</v>
      </c>
      <c r="P1286" s="9" t="str">
        <f>VLOOKUP($A1286,'containers '!$A:$AA,16,FALSE)</f>
        <v>HMIDUO2021</v>
      </c>
    </row>
    <row r="1287" spans="1:16" x14ac:dyDescent="0.25">
      <c r="A1287" s="9" t="s">
        <v>2947</v>
      </c>
      <c r="B1287" s="9" t="str">
        <f>VLOOKUP(A1287,'dump '!A:C,1,FALSE)</f>
        <v>RO882</v>
      </c>
      <c r="C1287" s="9" t="str">
        <f>VLOOKUP(A1287,'dump '!A:AF,2,FALSE)</f>
        <v>1221DH7201</v>
      </c>
      <c r="D1287" s="9">
        <f>VLOOKUP($A1287,'dump '!$A:$AF,17,FALSE)</f>
        <v>52.228667999999999</v>
      </c>
      <c r="E1287" s="9">
        <f>VLOOKUP($A1287,'dump '!$A:$AF,18,FALSE)</f>
        <v>5.1836498000000004</v>
      </c>
      <c r="F1287" s="9" t="str">
        <f>VLOOKUP(A1287,'dump '!$A:$AF,11,FALSE)</f>
        <v>Swammerdamstraat</v>
      </c>
      <c r="G1287" s="9" t="str">
        <f>VLOOKUP($A1287,'dump '!$A:$AF,12,FALSE)</f>
        <v>72</v>
      </c>
      <c r="H1287" s="9" t="str">
        <f>VLOOKUP($A1287,'dump '!$A:$AF,13,FALSE)</f>
        <v>1221DH</v>
      </c>
      <c r="I1287" s="11" t="str">
        <f>VLOOKUP($A1287,'dump '!$A:$AF,14,FALSE)</f>
        <v>Hilversum</v>
      </c>
      <c r="J1287" s="9">
        <f>VLOOKUP($A1287,'dump '!$A:$AF,15,FALSE)</f>
        <v>5</v>
      </c>
      <c r="K1287" s="9" t="str">
        <f>VLOOKUP($A1287,'dump '!$A:$AF,3,FALSE)</f>
        <v>REST</v>
      </c>
      <c r="L1287" s="9" t="str">
        <f>VLOOKUP($A1287,'dump '!$A:$AF,31,FALSE)</f>
        <v>3-haak</v>
      </c>
      <c r="M1287" s="9" t="str">
        <f>VLOOKUP($A1287,'containers '!$A:$AA,12,FALSE)</f>
        <v>Ondergronds</v>
      </c>
      <c r="N1287" s="9">
        <f>VLOOKUP($A1287,'containers '!$A:$AA,14,FALSE)</f>
        <v>80</v>
      </c>
      <c r="O1287" s="9">
        <f>VLOOKUP($A1287,'containers '!$A:$AA,15,FALSE)</f>
        <v>100</v>
      </c>
      <c r="P1287" s="9" t="str">
        <f>VLOOKUP($A1287,'containers '!$A:$AA,16,FALSE)</f>
        <v>HMISOL2021</v>
      </c>
    </row>
    <row r="1288" spans="1:16" x14ac:dyDescent="0.25">
      <c r="A1288" s="9" t="s">
        <v>3687</v>
      </c>
      <c r="B1288" s="9" t="str">
        <f>VLOOKUP(A1288,'dump '!A:C,1,FALSE)</f>
        <v>RO883</v>
      </c>
      <c r="C1288" s="9" t="str">
        <f>VLOOKUP(A1288,'dump '!A:AF,2,FALSE)</f>
        <v>1221AM2201</v>
      </c>
      <c r="D1288" s="9">
        <f>VLOOKUP($A1288,'dump '!$A:$AF,17,FALSE)</f>
        <v>52.2318462515736</v>
      </c>
      <c r="E1288" s="9">
        <f>VLOOKUP($A1288,'dump '!$A:$AF,18,FALSE)</f>
        <v>5.1844757515985398</v>
      </c>
      <c r="F1288" s="9" t="str">
        <f>VLOOKUP(A1288,'dump '!$A:$AF,11,FALSE)</f>
        <v>Maria Beshof</v>
      </c>
      <c r="G1288" s="9" t="str">
        <f>VLOOKUP($A1288,'dump '!$A:$AF,12,FALSE)</f>
        <v>22</v>
      </c>
      <c r="H1288" s="9" t="str">
        <f>VLOOKUP($A1288,'dump '!$A:$AF,13,FALSE)</f>
        <v>1221AM</v>
      </c>
      <c r="I1288" s="11" t="str">
        <f>VLOOKUP($A1288,'dump '!$A:$AF,14,FALSE)</f>
        <v>Hilversum</v>
      </c>
      <c r="J1288" s="9">
        <f>VLOOKUP($A1288,'dump '!$A:$AF,15,FALSE)</f>
        <v>6</v>
      </c>
      <c r="K1288" s="9" t="str">
        <f>VLOOKUP($A1288,'dump '!$A:$AF,3,FALSE)</f>
        <v>REST</v>
      </c>
      <c r="L1288" s="9" t="str">
        <f>VLOOKUP($A1288,'dump '!$A:$AF,31,FALSE)</f>
        <v>3-haak</v>
      </c>
      <c r="M1288" s="9" t="str">
        <f>VLOOKUP($A1288,'containers '!$A:$AA,12,FALSE)</f>
        <v>OGDUO</v>
      </c>
      <c r="N1288" s="9">
        <f>VLOOKUP($A1288,'containers '!$A:$AA,14,FALSE)</f>
        <v>60</v>
      </c>
      <c r="O1288" s="9">
        <f>VLOOKUP($A1288,'containers '!$A:$AA,15,FALSE)</f>
        <v>100</v>
      </c>
      <c r="P1288" s="9" t="str">
        <f>VLOOKUP($A1288,'containers '!$A:$AA,16,FALSE)</f>
        <v>HMIDUO2021</v>
      </c>
    </row>
    <row r="1289" spans="1:16" x14ac:dyDescent="0.25">
      <c r="A1289" s="9" t="s">
        <v>3957</v>
      </c>
      <c r="B1289" s="9" t="str">
        <f>VLOOKUP(A1289,'dump '!A:C,1,FALSE)</f>
        <v>RO884</v>
      </c>
      <c r="C1289" s="9" t="str">
        <f>VLOOKUP(A1289,'dump '!A:AF,2,FALSE)</f>
        <v>1221LP5401</v>
      </c>
      <c r="D1289" s="9">
        <f>VLOOKUP($A1289,'dump '!$A:$AF,17,FALSE)</f>
        <v>52.224773999999996</v>
      </c>
      <c r="E1289" s="9">
        <f>VLOOKUP($A1289,'dump '!$A:$AF,18,FALSE)</f>
        <v>5.1863599999999996</v>
      </c>
      <c r="F1289" s="9" t="str">
        <f>VLOOKUP(A1289,'dump '!$A:$AF,11,FALSE)</f>
        <v>Jac. P. Thijsseplein</v>
      </c>
      <c r="G1289" s="9" t="str">
        <f>VLOOKUP($A1289,'dump '!$A:$AF,12,FALSE)</f>
        <v>54</v>
      </c>
      <c r="H1289" s="9" t="str">
        <f>VLOOKUP($A1289,'dump '!$A:$AF,13,FALSE)</f>
        <v>1221LP</v>
      </c>
      <c r="I1289" s="11" t="str">
        <f>VLOOKUP($A1289,'dump '!$A:$AF,14,FALSE)</f>
        <v>Hilversum</v>
      </c>
      <c r="J1289" s="9">
        <f>VLOOKUP($A1289,'dump '!$A:$AF,15,FALSE)</f>
        <v>5</v>
      </c>
      <c r="K1289" s="9" t="str">
        <f>VLOOKUP($A1289,'dump '!$A:$AF,3,FALSE)</f>
        <v>REST</v>
      </c>
      <c r="L1289" s="9" t="str">
        <f>VLOOKUP($A1289,'dump '!$A:$AF,31,FALSE)</f>
        <v>3-haak</v>
      </c>
      <c r="M1289" s="9" t="str">
        <f>VLOOKUP($A1289,'containers '!$A:$AA,12,FALSE)</f>
        <v>OGDUO</v>
      </c>
      <c r="N1289" s="9">
        <f>VLOOKUP($A1289,'containers '!$A:$AA,14,FALSE)</f>
        <v>60</v>
      </c>
      <c r="O1289" s="9">
        <f>VLOOKUP($A1289,'containers '!$A:$AA,15,FALSE)</f>
        <v>100</v>
      </c>
      <c r="P1289" s="9" t="str">
        <f>VLOOKUP($A1289,'containers '!$A:$AA,16,FALSE)</f>
        <v>HMIDUO2021</v>
      </c>
    </row>
    <row r="1290" spans="1:16" x14ac:dyDescent="0.25">
      <c r="A1290" s="9" t="s">
        <v>3602</v>
      </c>
      <c r="B1290" s="9" t="str">
        <f>VLOOKUP(A1290,'dump '!A:C,1,FALSE)</f>
        <v>RO885</v>
      </c>
      <c r="C1290" s="9" t="str">
        <f>VLOOKUP(A1290,'dump '!A:AF,2,FALSE)</f>
        <v>1223KV101</v>
      </c>
      <c r="D1290" s="9">
        <f>VLOOKUP($A1290,'dump '!$A:$AF,17,FALSE)</f>
        <v>52.228692811962397</v>
      </c>
      <c r="E1290" s="9">
        <f>VLOOKUP($A1290,'dump '!$A:$AF,18,FALSE)</f>
        <v>5.2008737716872204</v>
      </c>
      <c r="F1290" s="9" t="str">
        <f>VLOOKUP(A1290,'dump '!$A:$AF,11,FALSE)</f>
        <v>Den Ool</v>
      </c>
      <c r="G1290" s="9" t="str">
        <f>VLOOKUP($A1290,'dump '!$A:$AF,12,FALSE)</f>
        <v>1</v>
      </c>
      <c r="H1290" s="9" t="str">
        <f>VLOOKUP($A1290,'dump '!$A:$AF,13,FALSE)</f>
        <v>1223KV</v>
      </c>
      <c r="I1290" s="11" t="str">
        <f>VLOOKUP($A1290,'dump '!$A:$AF,14,FALSE)</f>
        <v>Hilversum</v>
      </c>
      <c r="J1290" s="9">
        <f>VLOOKUP($A1290,'dump '!$A:$AF,15,FALSE)</f>
        <v>5</v>
      </c>
      <c r="K1290" s="9" t="str">
        <f>VLOOKUP($A1290,'dump '!$A:$AF,3,FALSE)</f>
        <v>REST</v>
      </c>
      <c r="L1290" s="9" t="str">
        <f>VLOOKUP($A1290,'dump '!$A:$AF,31,FALSE)</f>
        <v>3-haak</v>
      </c>
      <c r="M1290" s="9" t="str">
        <f>VLOOKUP($A1290,'containers '!$A:$AA,12,FALSE)</f>
        <v>OGDUO</v>
      </c>
      <c r="N1290" s="9">
        <f>VLOOKUP($A1290,'containers '!$A:$AA,14,FALSE)</f>
        <v>60</v>
      </c>
      <c r="O1290" s="9">
        <f>VLOOKUP($A1290,'containers '!$A:$AA,15,FALSE)</f>
        <v>100</v>
      </c>
      <c r="P1290" s="9" t="str">
        <f>VLOOKUP($A1290,'containers '!$A:$AA,16,FALSE)</f>
        <v>HMIDUO2021</v>
      </c>
    </row>
    <row r="1291" spans="1:16" x14ac:dyDescent="0.25">
      <c r="A1291" s="9" t="s">
        <v>3620</v>
      </c>
      <c r="B1291" s="9" t="str">
        <f>VLOOKUP(A1291,'dump '!A:C,1,FALSE)</f>
        <v>RO886</v>
      </c>
      <c r="C1291" s="9" t="str">
        <f>VLOOKUP(A1291,'dump '!A:AF,2,FALSE)</f>
        <v>1223KR101</v>
      </c>
      <c r="D1291" s="9">
        <f>VLOOKUP($A1291,'dump '!$A:$AF,17,FALSE)</f>
        <v>52.229613941211497</v>
      </c>
      <c r="E1291" s="9">
        <f>VLOOKUP($A1291,'dump '!$A:$AF,18,FALSE)</f>
        <v>5.2010590117473203</v>
      </c>
      <c r="F1291" s="9" t="str">
        <f>VLOOKUP(A1291,'dump '!$A:$AF,11,FALSE)</f>
        <v>Vogelpan</v>
      </c>
      <c r="G1291" s="9" t="str">
        <f>VLOOKUP($A1291,'dump '!$A:$AF,12,FALSE)</f>
        <v>1</v>
      </c>
      <c r="H1291" s="9" t="str">
        <f>VLOOKUP($A1291,'dump '!$A:$AF,13,FALSE)</f>
        <v>1223KR</v>
      </c>
      <c r="I1291" s="11" t="str">
        <f>VLOOKUP($A1291,'dump '!$A:$AF,14,FALSE)</f>
        <v>Hilversum</v>
      </c>
      <c r="J1291" s="9">
        <f>VLOOKUP($A1291,'dump '!$A:$AF,15,FALSE)</f>
        <v>5</v>
      </c>
      <c r="K1291" s="9" t="str">
        <f>VLOOKUP($A1291,'dump '!$A:$AF,3,FALSE)</f>
        <v>REST</v>
      </c>
      <c r="L1291" s="9" t="str">
        <f>VLOOKUP($A1291,'dump '!$A:$AF,31,FALSE)</f>
        <v>3-haak</v>
      </c>
      <c r="M1291" s="9" t="str">
        <f>VLOOKUP($A1291,'containers '!$A:$AA,12,FALSE)</f>
        <v>OGDUO</v>
      </c>
      <c r="N1291" s="9">
        <f>VLOOKUP($A1291,'containers '!$A:$AA,14,FALSE)</f>
        <v>60</v>
      </c>
      <c r="O1291" s="9">
        <f>VLOOKUP($A1291,'containers '!$A:$AA,15,FALSE)</f>
        <v>100</v>
      </c>
      <c r="P1291" s="9" t="str">
        <f>VLOOKUP($A1291,'containers '!$A:$AA,16,FALSE)</f>
        <v>HMIDUO2021</v>
      </c>
    </row>
    <row r="1292" spans="1:16" x14ac:dyDescent="0.25">
      <c r="A1292" s="9" t="s">
        <v>3670</v>
      </c>
      <c r="B1292" s="9" t="str">
        <f>VLOOKUP(A1292,'dump '!A:C,1,FALSE)</f>
        <v>RO887</v>
      </c>
      <c r="C1292" s="9" t="str">
        <f>VLOOKUP(A1292,'dump '!A:AF,2,FALSE)</f>
        <v>1223JN15801</v>
      </c>
      <c r="D1292" s="9">
        <f>VLOOKUP($A1292,'dump '!$A:$AF,17,FALSE)</f>
        <v>52.230440999999999</v>
      </c>
      <c r="E1292" s="9">
        <f>VLOOKUP($A1292,'dump '!$A:$AF,18,FALSE)</f>
        <v>5.2011459999999996</v>
      </c>
      <c r="F1292" s="9" t="str">
        <f>VLOOKUP(A1292,'dump '!$A:$AF,11,FALSE)</f>
        <v>Kamerlingh Onnesweg</v>
      </c>
      <c r="G1292" s="9" t="str">
        <f>VLOOKUP($A1292,'dump '!$A:$AF,12,FALSE)</f>
        <v>158</v>
      </c>
      <c r="H1292" s="9" t="str">
        <f>VLOOKUP($A1292,'dump '!$A:$AF,13,FALSE)</f>
        <v>1223JN</v>
      </c>
      <c r="I1292" s="11" t="str">
        <f>VLOOKUP($A1292,'dump '!$A:$AF,14,FALSE)</f>
        <v>Hilversum</v>
      </c>
      <c r="J1292" s="9">
        <f>VLOOKUP($A1292,'dump '!$A:$AF,15,FALSE)</f>
        <v>5</v>
      </c>
      <c r="K1292" s="9" t="str">
        <f>VLOOKUP($A1292,'dump '!$A:$AF,3,FALSE)</f>
        <v>REST</v>
      </c>
      <c r="L1292" s="9" t="str">
        <f>VLOOKUP($A1292,'dump '!$A:$AF,31,FALSE)</f>
        <v>3-haak</v>
      </c>
      <c r="M1292" s="9" t="str">
        <f>VLOOKUP($A1292,'containers '!$A:$AA,12,FALSE)</f>
        <v>OGDUO</v>
      </c>
      <c r="N1292" s="9">
        <f>VLOOKUP($A1292,'containers '!$A:$AA,14,FALSE)</f>
        <v>60</v>
      </c>
      <c r="O1292" s="9">
        <f>VLOOKUP($A1292,'containers '!$A:$AA,15,FALSE)</f>
        <v>100</v>
      </c>
      <c r="P1292" s="9" t="str">
        <f>VLOOKUP($A1292,'containers '!$A:$AA,16,FALSE)</f>
        <v>HMIDUO2021</v>
      </c>
    </row>
    <row r="1293" spans="1:16" x14ac:dyDescent="0.25">
      <c r="A1293" s="9" t="s">
        <v>4831</v>
      </c>
      <c r="B1293" s="9" t="str">
        <f>VLOOKUP(A1293,'dump '!A:C,1,FALSE)</f>
        <v>RO888</v>
      </c>
      <c r="C1293" s="9" t="str">
        <f>VLOOKUP(A1293,'dump '!A:AF,2,FALSE)</f>
        <v>1223KL101</v>
      </c>
      <c r="D1293" s="9">
        <f>VLOOKUP($A1293,'dump '!$A:$AF,17,FALSE)</f>
        <v>52.231986999999997</v>
      </c>
      <c r="E1293" s="9">
        <f>VLOOKUP($A1293,'dump '!$A:$AF,18,FALSE)</f>
        <v>5.200863</v>
      </c>
      <c r="F1293" s="9" t="str">
        <f>VLOOKUP(A1293,'dump '!$A:$AF,11,FALSE)</f>
        <v>Aardjesberg</v>
      </c>
      <c r="G1293" s="9" t="str">
        <f>VLOOKUP($A1293,'dump '!$A:$AF,12,FALSE)</f>
        <v>1</v>
      </c>
      <c r="H1293" s="9" t="str">
        <f>VLOOKUP($A1293,'dump '!$A:$AF,13,FALSE)</f>
        <v>1223KL</v>
      </c>
      <c r="I1293" s="11" t="str">
        <f>VLOOKUP($A1293,'dump '!$A:$AF,14,FALSE)</f>
        <v>Hilversum</v>
      </c>
      <c r="J1293" s="9">
        <f>VLOOKUP($A1293,'dump '!$A:$AF,15,FALSE)</f>
        <v>6</v>
      </c>
      <c r="K1293" s="9" t="str">
        <f>VLOOKUP($A1293,'dump '!$A:$AF,3,FALSE)</f>
        <v>REST</v>
      </c>
      <c r="L1293" s="9" t="str">
        <f>VLOOKUP($A1293,'dump '!$A:$AF,31,FALSE)</f>
        <v>3-haak</v>
      </c>
      <c r="M1293" s="9" t="str">
        <f>VLOOKUP($A1293,'containers '!$A:$AA,12,FALSE)</f>
        <v>OGDUO</v>
      </c>
      <c r="N1293" s="9">
        <f>VLOOKUP($A1293,'containers '!$A:$AA,14,FALSE)</f>
        <v>60</v>
      </c>
      <c r="O1293" s="9">
        <f>VLOOKUP($A1293,'containers '!$A:$AA,15,FALSE)</f>
        <v>100</v>
      </c>
      <c r="P1293" s="9" t="str">
        <f>VLOOKUP($A1293,'containers '!$A:$AA,16,FALSE)</f>
        <v>HMIDUO2021</v>
      </c>
    </row>
    <row r="1294" spans="1:16" x14ac:dyDescent="0.25">
      <c r="A1294" s="9" t="s">
        <v>2734</v>
      </c>
      <c r="B1294" s="9" t="str">
        <f>VLOOKUP(A1294,'dump '!A:C,1,FALSE)</f>
        <v>RO889</v>
      </c>
      <c r="C1294" s="9" t="str">
        <f>VLOOKUP(A1294,'dump '!A:AF,2,FALSE)</f>
        <v>1222KV25201</v>
      </c>
      <c r="D1294" s="9">
        <f>VLOOKUP($A1294,'dump '!$A:$AF,17,FALSE)</f>
        <v>52.240994000000001</v>
      </c>
      <c r="E1294" s="9">
        <f>VLOOKUP($A1294,'dump '!$A:$AF,18,FALSE)</f>
        <v>5.1851149999999997</v>
      </c>
      <c r="F1294" s="9" t="str">
        <f>VLOOKUP(A1294,'dump '!$A:$AF,11,FALSE)</f>
        <v>Jacob van Campenlaan</v>
      </c>
      <c r="G1294" s="9" t="str">
        <f>VLOOKUP($A1294,'dump '!$A:$AF,12,FALSE)</f>
        <v>252</v>
      </c>
      <c r="H1294" s="9" t="str">
        <f>VLOOKUP($A1294,'dump '!$A:$AF,13,FALSE)</f>
        <v>1222KV</v>
      </c>
      <c r="I1294" s="11" t="str">
        <f>VLOOKUP($A1294,'dump '!$A:$AF,14,FALSE)</f>
        <v>Hilversum</v>
      </c>
      <c r="J1294" s="9">
        <f>VLOOKUP($A1294,'dump '!$A:$AF,15,FALSE)</f>
        <v>5</v>
      </c>
      <c r="K1294" s="9" t="str">
        <f>VLOOKUP($A1294,'dump '!$A:$AF,3,FALSE)</f>
        <v>REST</v>
      </c>
      <c r="L1294" s="9" t="str">
        <f>VLOOKUP($A1294,'dump '!$A:$AF,31,FALSE)</f>
        <v>3-haak</v>
      </c>
      <c r="M1294" s="9" t="str">
        <f>VLOOKUP($A1294,'containers '!$A:$AA,12,FALSE)</f>
        <v>OGDUO</v>
      </c>
      <c r="N1294" s="9">
        <f>VLOOKUP($A1294,'containers '!$A:$AA,14,FALSE)</f>
        <v>60</v>
      </c>
      <c r="O1294" s="9">
        <f>VLOOKUP($A1294,'containers '!$A:$AA,15,FALSE)</f>
        <v>100</v>
      </c>
      <c r="P1294" s="9" t="str">
        <f>VLOOKUP($A1294,'containers '!$A:$AA,16,FALSE)</f>
        <v>HMIDUO2021</v>
      </c>
    </row>
    <row r="1295" spans="1:16" x14ac:dyDescent="0.25">
      <c r="A1295" s="9" t="s">
        <v>3630</v>
      </c>
      <c r="B1295" s="9" t="str">
        <f>VLOOKUP(A1295,'dump '!A:C,1,FALSE)</f>
        <v>RO890</v>
      </c>
      <c r="C1295" s="9" t="str">
        <f>VLOOKUP(A1295,'dump '!A:AF,2,FALSE)</f>
        <v>1222BE17801</v>
      </c>
      <c r="D1295" s="9">
        <f>VLOOKUP($A1295,'dump '!$A:$AF,17,FALSE)</f>
        <v>52.240708689253999</v>
      </c>
      <c r="E1295" s="9">
        <f>VLOOKUP($A1295,'dump '!$A:$AF,18,FALSE)</f>
        <v>5.1887625083375601</v>
      </c>
      <c r="F1295" s="9" t="str">
        <f>VLOOKUP(A1295,'dump '!$A:$AF,11,FALSE)</f>
        <v>Erfgooiersstraat</v>
      </c>
      <c r="G1295" s="9" t="str">
        <f>VLOOKUP($A1295,'dump '!$A:$AF,12,FALSE)</f>
        <v>178</v>
      </c>
      <c r="H1295" s="9" t="str">
        <f>VLOOKUP($A1295,'dump '!$A:$AF,13,FALSE)</f>
        <v>1222BE</v>
      </c>
      <c r="I1295" s="11" t="str">
        <f>VLOOKUP($A1295,'dump '!$A:$AF,14,FALSE)</f>
        <v>Hilversum</v>
      </c>
      <c r="J1295" s="9">
        <f>VLOOKUP($A1295,'dump '!$A:$AF,15,FALSE)</f>
        <v>5</v>
      </c>
      <c r="K1295" s="9" t="str">
        <f>VLOOKUP($A1295,'dump '!$A:$AF,3,FALSE)</f>
        <v>REST</v>
      </c>
      <c r="L1295" s="9" t="str">
        <f>VLOOKUP($A1295,'dump '!$A:$AF,31,FALSE)</f>
        <v>3-haak</v>
      </c>
      <c r="M1295" s="9" t="str">
        <f>VLOOKUP($A1295,'containers '!$A:$AA,12,FALSE)</f>
        <v>OGDUO</v>
      </c>
      <c r="N1295" s="9">
        <f>VLOOKUP($A1295,'containers '!$A:$AA,14,FALSE)</f>
        <v>60</v>
      </c>
      <c r="O1295" s="9">
        <f>VLOOKUP($A1295,'containers '!$A:$AA,15,FALSE)</f>
        <v>100</v>
      </c>
      <c r="P1295" s="9" t="str">
        <f>VLOOKUP($A1295,'containers '!$A:$AA,16,FALSE)</f>
        <v>HMIDUO2021</v>
      </c>
    </row>
    <row r="1296" spans="1:16" x14ac:dyDescent="0.25">
      <c r="A1296" s="9" t="s">
        <v>4788</v>
      </c>
      <c r="B1296" s="9" t="str">
        <f>VLOOKUP(A1296,'dump '!A:C,1,FALSE)</f>
        <v>RO891</v>
      </c>
      <c r="C1296" s="9" t="str">
        <f>VLOOKUP(A1296,'dump '!A:AF,2,FALSE)</f>
        <v>1384AW7103</v>
      </c>
      <c r="D1296" s="9">
        <f>VLOOKUP($A1296,'dump '!$A:$AF,17,FALSE)</f>
        <v>52.319899999999997</v>
      </c>
      <c r="E1296" s="9">
        <f>VLOOKUP($A1296,'dump '!$A:$AF,18,FALSE)</f>
        <v>5.0319900000000004</v>
      </c>
      <c r="F1296" s="9" t="str">
        <f>VLOOKUP(A1296,'dump '!$A:$AF,11,FALSE)</f>
        <v>Fort Heemstedestraat</v>
      </c>
      <c r="G1296" s="9" t="str">
        <f>VLOOKUP($A1296,'dump '!$A:$AF,12,FALSE)</f>
        <v>71</v>
      </c>
      <c r="H1296" s="9" t="str">
        <f>VLOOKUP($A1296,'dump '!$A:$AF,13,FALSE)</f>
        <v>1384AW</v>
      </c>
      <c r="I1296" s="11" t="str">
        <f>VLOOKUP($A1296,'dump '!$A:$AF,14,FALSE)</f>
        <v>Weesp</v>
      </c>
      <c r="J1296" s="9">
        <f>VLOOKUP($A1296,'dump '!$A:$AF,15,FALSE)</f>
        <v>6</v>
      </c>
      <c r="K1296" s="9" t="str">
        <f>VLOOKUP($A1296,'dump '!$A:$AF,3,FALSE)</f>
        <v>REST</v>
      </c>
      <c r="L1296" s="9" t="str">
        <f>VLOOKUP($A1296,'dump '!$A:$AF,31,FALSE)</f>
        <v>3-haak</v>
      </c>
      <c r="M1296" s="9" t="str">
        <f>VLOOKUP($A1296,'containers '!$A:$AA,12,FALSE)</f>
        <v>Ondergronds</v>
      </c>
      <c r="N1296" s="9">
        <f>VLOOKUP($A1296,'containers '!$A:$AA,14,FALSE)</f>
        <v>80</v>
      </c>
      <c r="O1296" s="9">
        <f>VLOOKUP($A1296,'containers '!$A:$AA,15,FALSE)</f>
        <v>100</v>
      </c>
      <c r="P1296" s="9" t="str">
        <f>VLOOKUP($A1296,'containers '!$A:$AA,16,FALSE)</f>
        <v>HMISOL2021</v>
      </c>
    </row>
    <row r="1297" spans="1:16" x14ac:dyDescent="0.25">
      <c r="A1297" s="9" t="s">
        <v>4892</v>
      </c>
      <c r="B1297" s="9" t="str">
        <f>VLOOKUP(A1297,'dump '!A:C,1,FALSE)</f>
        <v>RO892</v>
      </c>
      <c r="C1297" s="9" t="str">
        <f>VLOOKUP(A1297,'dump '!A:AF,2,FALSE)</f>
        <v>1384AW7101</v>
      </c>
      <c r="D1297" s="9">
        <f>VLOOKUP($A1297,'dump '!$A:$AF,17,FALSE)</f>
        <v>52.319899999999997</v>
      </c>
      <c r="E1297" s="9">
        <f>VLOOKUP($A1297,'dump '!$A:$AF,18,FALSE)</f>
        <v>5.0319900000000004</v>
      </c>
      <c r="F1297" s="9" t="str">
        <f>VLOOKUP(A1297,'dump '!$A:$AF,11,FALSE)</f>
        <v>Fort Heemstedestraat</v>
      </c>
      <c r="G1297" s="9" t="str">
        <f>VLOOKUP($A1297,'dump '!$A:$AF,12,FALSE)</f>
        <v>71</v>
      </c>
      <c r="H1297" s="9" t="str">
        <f>VLOOKUP($A1297,'dump '!$A:$AF,13,FALSE)</f>
        <v>1384AW</v>
      </c>
      <c r="I1297" s="11" t="str">
        <f>VLOOKUP($A1297,'dump '!$A:$AF,14,FALSE)</f>
        <v>Weesp</v>
      </c>
      <c r="J1297" s="9">
        <f>VLOOKUP($A1297,'dump '!$A:$AF,15,FALSE)</f>
        <v>6</v>
      </c>
      <c r="K1297" s="9" t="str">
        <f>VLOOKUP($A1297,'dump '!$A:$AF,3,FALSE)</f>
        <v>REST</v>
      </c>
      <c r="L1297" s="9" t="str">
        <f>VLOOKUP($A1297,'dump '!$A:$AF,31,FALSE)</f>
        <v>3-haak</v>
      </c>
      <c r="M1297" s="9" t="str">
        <f>VLOOKUP($A1297,'containers '!$A:$AA,12,FALSE)</f>
        <v>OGDUO</v>
      </c>
      <c r="N1297" s="9">
        <f>VLOOKUP($A1297,'containers '!$A:$AA,14,FALSE)</f>
        <v>60</v>
      </c>
      <c r="O1297" s="9">
        <f>VLOOKUP($A1297,'containers '!$A:$AA,15,FALSE)</f>
        <v>100</v>
      </c>
      <c r="P1297" s="9" t="str">
        <f>VLOOKUP($A1297,'containers '!$A:$AA,16,FALSE)</f>
        <v>HMIDUO2021</v>
      </c>
    </row>
    <row r="1298" spans="1:16" x14ac:dyDescent="0.25">
      <c r="A1298" s="9" t="s">
        <v>3653</v>
      </c>
      <c r="B1298" s="9" t="str">
        <f>VLOOKUP(A1298,'dump '!A:C,1,FALSE)</f>
        <v>RO893</v>
      </c>
      <c r="C1298" s="9" t="str">
        <f>VLOOKUP(A1298,'dump '!A:AF,2,FALSE)</f>
        <v>1403TN4801</v>
      </c>
      <c r="D1298" s="9">
        <f>VLOOKUP($A1298,'dump '!$A:$AF,17,FALSE)</f>
        <v>52.266247999999997</v>
      </c>
      <c r="E1298" s="9">
        <f>VLOOKUP($A1298,'dump '!$A:$AF,18,FALSE)</f>
        <v>5.1780549999999996</v>
      </c>
      <c r="F1298" s="9" t="str">
        <f>VLOOKUP(A1298,'dump '!$A:$AF,11,FALSE)</f>
        <v>Karel Doormanlaan</v>
      </c>
      <c r="G1298" s="9" t="str">
        <f>VLOOKUP($A1298,'dump '!$A:$AF,12,FALSE)</f>
        <v>48A</v>
      </c>
      <c r="H1298" s="9" t="str">
        <f>VLOOKUP($A1298,'dump '!$A:$AF,13,FALSE)</f>
        <v>1403TN</v>
      </c>
      <c r="I1298" s="11" t="str">
        <f>VLOOKUP($A1298,'dump '!$A:$AF,14,FALSE)</f>
        <v>Bussum</v>
      </c>
      <c r="J1298" s="9">
        <f>VLOOKUP($A1298,'dump '!$A:$AF,15,FALSE)</f>
        <v>5</v>
      </c>
      <c r="K1298" s="9" t="str">
        <f>VLOOKUP($A1298,'dump '!$A:$AF,3,FALSE)</f>
        <v>REST</v>
      </c>
      <c r="L1298" s="9" t="str">
        <f>VLOOKUP($A1298,'dump '!$A:$AF,31,FALSE)</f>
        <v>3-haak</v>
      </c>
      <c r="M1298" s="9" t="str">
        <f>VLOOKUP($A1298,'containers '!$A:$AA,12,FALSE)</f>
        <v>OGDUO</v>
      </c>
      <c r="N1298" s="9">
        <f>VLOOKUP($A1298,'containers '!$A:$AA,14,FALSE)</f>
        <v>60</v>
      </c>
      <c r="O1298" s="9">
        <f>VLOOKUP($A1298,'containers '!$A:$AA,15,FALSE)</f>
        <v>100</v>
      </c>
      <c r="P1298" s="9" t="str">
        <f>VLOOKUP($A1298,'containers '!$A:$AA,16,FALSE)</f>
        <v>HMIDUO2021</v>
      </c>
    </row>
    <row r="1299" spans="1:16" x14ac:dyDescent="0.25">
      <c r="A1299" s="9" t="s">
        <v>3611</v>
      </c>
      <c r="B1299" s="9" t="str">
        <f>VLOOKUP(A1299,'dump '!A:C,1,FALSE)</f>
        <v>RO894</v>
      </c>
      <c r="C1299" s="9" t="str">
        <f>VLOOKUP(A1299,'dump '!A:AF,2,FALSE)</f>
        <v>1403AV20901</v>
      </c>
      <c r="D1299" s="9">
        <f>VLOOKUP($A1299,'dump '!$A:$AF,17,FALSE)</f>
        <v>52.271121999999998</v>
      </c>
      <c r="E1299" s="9">
        <f>VLOOKUP($A1299,'dump '!$A:$AF,18,FALSE)</f>
        <v>5.1875910000000003</v>
      </c>
      <c r="F1299" s="9" t="str">
        <f>VLOOKUP(A1299,'dump '!$A:$AF,11,FALSE)</f>
        <v>Lijsterlaan</v>
      </c>
      <c r="G1299" s="9" t="str">
        <f>VLOOKUP($A1299,'dump '!$A:$AF,12,FALSE)</f>
        <v>209</v>
      </c>
      <c r="H1299" s="9" t="str">
        <f>VLOOKUP($A1299,'dump '!$A:$AF,13,FALSE)</f>
        <v>1403AV</v>
      </c>
      <c r="I1299" s="11" t="str">
        <f>VLOOKUP($A1299,'dump '!$A:$AF,14,FALSE)</f>
        <v>Bussum</v>
      </c>
      <c r="J1299" s="9">
        <f>VLOOKUP($A1299,'dump '!$A:$AF,15,FALSE)</f>
        <v>6</v>
      </c>
      <c r="K1299" s="9" t="str">
        <f>VLOOKUP($A1299,'dump '!$A:$AF,3,FALSE)</f>
        <v>REST</v>
      </c>
      <c r="L1299" s="9" t="str">
        <f>VLOOKUP($A1299,'dump '!$A:$AF,31,FALSE)</f>
        <v>3-haak</v>
      </c>
      <c r="M1299" s="9" t="str">
        <f>VLOOKUP($A1299,'containers '!$A:$AA,12,FALSE)</f>
        <v>OGDUO</v>
      </c>
      <c r="N1299" s="9">
        <f>VLOOKUP($A1299,'containers '!$A:$AA,14,FALSE)</f>
        <v>60</v>
      </c>
      <c r="O1299" s="9">
        <f>VLOOKUP($A1299,'containers '!$A:$AA,15,FALSE)</f>
        <v>100</v>
      </c>
      <c r="P1299" s="9" t="str">
        <f>VLOOKUP($A1299,'containers '!$A:$AA,16,FALSE)</f>
        <v>HMIDUO2021</v>
      </c>
    </row>
    <row r="1300" spans="1:16" x14ac:dyDescent="0.25">
      <c r="A1300" s="9" t="s">
        <v>3995</v>
      </c>
      <c r="B1300" s="9" t="str">
        <f>VLOOKUP(A1300,'dump '!A:C,1,FALSE)</f>
        <v>RO895</v>
      </c>
      <c r="C1300" s="9" t="str">
        <f>VLOOKUP(A1300,'dump '!A:AF,2,FALSE)</f>
        <v>1403AV20903</v>
      </c>
      <c r="D1300" s="9">
        <f>VLOOKUP($A1300,'dump '!$A:$AF,17,FALSE)</f>
        <v>52.271121999999998</v>
      </c>
      <c r="E1300" s="9">
        <f>VLOOKUP($A1300,'dump '!$A:$AF,18,FALSE)</f>
        <v>5.1875910000000003</v>
      </c>
      <c r="F1300" s="9" t="str">
        <f>VLOOKUP(A1300,'dump '!$A:$AF,11,FALSE)</f>
        <v>Lijsterlaan</v>
      </c>
      <c r="G1300" s="9" t="str">
        <f>VLOOKUP($A1300,'dump '!$A:$AF,12,FALSE)</f>
        <v>209</v>
      </c>
      <c r="H1300" s="9" t="str">
        <f>VLOOKUP($A1300,'dump '!$A:$AF,13,FALSE)</f>
        <v>1403AV</v>
      </c>
      <c r="I1300" s="11" t="str">
        <f>VLOOKUP($A1300,'dump '!$A:$AF,14,FALSE)</f>
        <v>Bussum</v>
      </c>
      <c r="J1300" s="9">
        <f>VLOOKUP($A1300,'dump '!$A:$AF,15,FALSE)</f>
        <v>6</v>
      </c>
      <c r="K1300" s="9" t="str">
        <f>VLOOKUP($A1300,'dump '!$A:$AF,3,FALSE)</f>
        <v>REST</v>
      </c>
      <c r="L1300" s="9" t="str">
        <f>VLOOKUP($A1300,'dump '!$A:$AF,31,FALSE)</f>
        <v>3-haak</v>
      </c>
      <c r="M1300" s="9" t="str">
        <f>VLOOKUP($A1300,'containers '!$A:$AA,12,FALSE)</f>
        <v>Ondergronds</v>
      </c>
      <c r="N1300" s="9">
        <f>VLOOKUP($A1300,'containers '!$A:$AA,14,FALSE)</f>
        <v>80</v>
      </c>
      <c r="O1300" s="9">
        <f>VLOOKUP($A1300,'containers '!$A:$AA,15,FALSE)</f>
        <v>100</v>
      </c>
      <c r="P1300" s="9" t="str">
        <f>VLOOKUP($A1300,'containers '!$A:$AA,16,FALSE)</f>
        <v>HMISOL2021</v>
      </c>
    </row>
    <row r="1301" spans="1:16" x14ac:dyDescent="0.25">
      <c r="A1301" s="9" t="s">
        <v>4078</v>
      </c>
      <c r="B1301" s="9" t="str">
        <f>VLOOKUP(A1301,'dump '!A:C,1,FALSE)</f>
        <v>RO896</v>
      </c>
      <c r="C1301" s="9" t="str">
        <f>VLOOKUP(A1301,'dump '!A:AF,2,FALSE)</f>
        <v>1403GG2801</v>
      </c>
      <c r="D1301" s="9">
        <f>VLOOKUP($A1301,'dump '!$A:$AF,17,FALSE)</f>
        <v>52.267904999999999</v>
      </c>
      <c r="E1301" s="9">
        <f>VLOOKUP($A1301,'dump '!$A:$AF,18,FALSE)</f>
        <v>5.1869379999999996</v>
      </c>
      <c r="F1301" s="9" t="str">
        <f>VLOOKUP(A1301,'dump '!$A:$AF,11,FALSE)</f>
        <v>Cornelia de Langelaan</v>
      </c>
      <c r="G1301" s="9" t="str">
        <f>VLOOKUP($A1301,'dump '!$A:$AF,12,FALSE)</f>
        <v>28</v>
      </c>
      <c r="H1301" s="9" t="str">
        <f>VLOOKUP($A1301,'dump '!$A:$AF,13,FALSE)</f>
        <v>1403GG</v>
      </c>
      <c r="I1301" s="11" t="str">
        <f>VLOOKUP($A1301,'dump '!$A:$AF,14,FALSE)</f>
        <v>Bussum</v>
      </c>
      <c r="J1301" s="9">
        <f>VLOOKUP($A1301,'dump '!$A:$AF,15,FALSE)</f>
        <v>6</v>
      </c>
      <c r="K1301" s="9" t="str">
        <f>VLOOKUP($A1301,'dump '!$A:$AF,3,FALSE)</f>
        <v>REST</v>
      </c>
      <c r="L1301" s="9" t="str">
        <f>VLOOKUP($A1301,'dump '!$A:$AF,31,FALSE)</f>
        <v>3-haak</v>
      </c>
      <c r="M1301" s="9" t="str">
        <f>VLOOKUP($A1301,'containers '!$A:$AA,12,FALSE)</f>
        <v>OGDUO</v>
      </c>
      <c r="N1301" s="9">
        <f>VLOOKUP($A1301,'containers '!$A:$AA,14,FALSE)</f>
        <v>60</v>
      </c>
      <c r="O1301" s="9">
        <f>VLOOKUP($A1301,'containers '!$A:$AA,15,FALSE)</f>
        <v>100</v>
      </c>
      <c r="P1301" s="9" t="str">
        <f>VLOOKUP($A1301,'containers '!$A:$AA,16,FALSE)</f>
        <v>HMIDUO2021</v>
      </c>
    </row>
    <row r="1302" spans="1:16" x14ac:dyDescent="0.25">
      <c r="A1302" s="9" t="s">
        <v>3682</v>
      </c>
      <c r="B1302" s="9" t="str">
        <f>VLOOKUP(A1302,'dump '!A:C,1,FALSE)</f>
        <v>RO897</v>
      </c>
      <c r="C1302" s="9" t="str">
        <f>VLOOKUP(A1302,'dump '!A:AF,2,FALSE)</f>
        <v>1403EA301</v>
      </c>
      <c r="D1302" s="9">
        <f>VLOOKUP($A1302,'dump '!$A:$AF,17,FALSE)</f>
        <v>52.268529999999998</v>
      </c>
      <c r="E1302" s="9">
        <f>VLOOKUP($A1302,'dump '!$A:$AF,18,FALSE)</f>
        <v>5.1828649999999996</v>
      </c>
      <c r="F1302" s="9" t="str">
        <f>VLOOKUP(A1302,'dump '!$A:$AF,11,FALSE)</f>
        <v>Koekoeklaan</v>
      </c>
      <c r="G1302" s="9" t="str">
        <f>VLOOKUP($A1302,'dump '!$A:$AF,12,FALSE)</f>
        <v>3A 1</v>
      </c>
      <c r="H1302" s="9" t="str">
        <f>VLOOKUP($A1302,'dump '!$A:$AF,13,FALSE)</f>
        <v>1403EA</v>
      </c>
      <c r="I1302" s="11" t="str">
        <f>VLOOKUP($A1302,'dump '!$A:$AF,14,FALSE)</f>
        <v>Bussum</v>
      </c>
      <c r="J1302" s="9">
        <f>VLOOKUP($A1302,'dump '!$A:$AF,15,FALSE)</f>
        <v>6</v>
      </c>
      <c r="K1302" s="9" t="str">
        <f>VLOOKUP($A1302,'dump '!$A:$AF,3,FALSE)</f>
        <v>REST</v>
      </c>
      <c r="L1302" s="9" t="str">
        <f>VLOOKUP($A1302,'dump '!$A:$AF,31,FALSE)</f>
        <v>3-haak</v>
      </c>
      <c r="M1302" s="9" t="str">
        <f>VLOOKUP($A1302,'containers '!$A:$AA,12,FALSE)</f>
        <v>OGDUO</v>
      </c>
      <c r="N1302" s="9">
        <f>VLOOKUP($A1302,'containers '!$A:$AA,14,FALSE)</f>
        <v>60</v>
      </c>
      <c r="O1302" s="9">
        <f>VLOOKUP($A1302,'containers '!$A:$AA,15,FALSE)</f>
        <v>100</v>
      </c>
      <c r="P1302" s="9" t="str">
        <f>VLOOKUP($A1302,'containers '!$A:$AA,16,FALSE)</f>
        <v>HMIDUO2021</v>
      </c>
    </row>
    <row r="1303" spans="1:16" x14ac:dyDescent="0.25">
      <c r="A1303" s="9" t="s">
        <v>3666</v>
      </c>
      <c r="B1303" s="9" t="str">
        <f>VLOOKUP(A1303,'dump '!A:C,1,FALSE)</f>
        <v>RO898</v>
      </c>
      <c r="C1303" s="9" t="str">
        <f>VLOOKUP(A1303,'dump '!A:AF,2,FALSE)</f>
        <v>1403HA8801</v>
      </c>
      <c r="D1303" s="9">
        <f>VLOOKUP($A1303,'dump '!$A:$AF,17,FALSE)</f>
        <v>52.268045000000001</v>
      </c>
      <c r="E1303" s="9">
        <f>VLOOKUP($A1303,'dump '!$A:$AF,18,FALSE)</f>
        <v>5.1904789999999998</v>
      </c>
      <c r="F1303" s="9" t="str">
        <f>VLOOKUP(A1303,'dump '!$A:$AF,11,FALSE)</f>
        <v>Betje Wolfflaan</v>
      </c>
      <c r="G1303" s="9" t="str">
        <f>VLOOKUP($A1303,'dump '!$A:$AF,12,FALSE)</f>
        <v>88</v>
      </c>
      <c r="H1303" s="9" t="str">
        <f>VLOOKUP($A1303,'dump '!$A:$AF,13,FALSE)</f>
        <v>1403HA</v>
      </c>
      <c r="I1303" s="11" t="str">
        <f>VLOOKUP($A1303,'dump '!$A:$AF,14,FALSE)</f>
        <v>Bussum</v>
      </c>
      <c r="J1303" s="9">
        <f>VLOOKUP($A1303,'dump '!$A:$AF,15,FALSE)</f>
        <v>5</v>
      </c>
      <c r="K1303" s="9" t="str">
        <f>VLOOKUP($A1303,'dump '!$A:$AF,3,FALSE)</f>
        <v>REST</v>
      </c>
      <c r="L1303" s="9" t="str">
        <f>VLOOKUP($A1303,'dump '!$A:$AF,31,FALSE)</f>
        <v>3-haak</v>
      </c>
      <c r="M1303" s="9" t="str">
        <f>VLOOKUP($A1303,'containers '!$A:$AA,12,FALSE)</f>
        <v>OGDUO</v>
      </c>
      <c r="N1303" s="9">
        <f>VLOOKUP($A1303,'containers '!$A:$AA,14,FALSE)</f>
        <v>60</v>
      </c>
      <c r="O1303" s="9">
        <f>VLOOKUP($A1303,'containers '!$A:$AA,15,FALSE)</f>
        <v>100</v>
      </c>
      <c r="P1303" s="9" t="str">
        <f>VLOOKUP($A1303,'containers '!$A:$AA,16,FALSE)</f>
        <v>HMIDUO2021</v>
      </c>
    </row>
    <row r="1304" spans="1:16" x14ac:dyDescent="0.25">
      <c r="A1304" s="9" t="s">
        <v>3658</v>
      </c>
      <c r="B1304" s="9" t="str">
        <f>VLOOKUP(A1304,'dump '!A:C,1,FALSE)</f>
        <v>RO899</v>
      </c>
      <c r="C1304" s="9" t="str">
        <f>VLOOKUP(A1304,'dump '!A:AF,2,FALSE)</f>
        <v>1403TM201</v>
      </c>
      <c r="D1304" s="9">
        <f>VLOOKUP($A1304,'dump '!$A:$AF,17,FALSE)</f>
        <v>52.267744999999998</v>
      </c>
      <c r="E1304" s="9">
        <f>VLOOKUP($A1304,'dump '!$A:$AF,18,FALSE)</f>
        <v>5.1767659999999998</v>
      </c>
      <c r="F1304" s="9" t="str">
        <f>VLOOKUP(A1304,'dump '!$A:$AF,11,FALSE)</f>
        <v>Karel Doormanlaan</v>
      </c>
      <c r="G1304" s="9" t="str">
        <f>VLOOKUP($A1304,'dump '!$A:$AF,12,FALSE)</f>
        <v>2</v>
      </c>
      <c r="H1304" s="9" t="str">
        <f>VLOOKUP($A1304,'dump '!$A:$AF,13,FALSE)</f>
        <v>1403TM</v>
      </c>
      <c r="I1304" s="11" t="str">
        <f>VLOOKUP($A1304,'dump '!$A:$AF,14,FALSE)</f>
        <v>Bussum</v>
      </c>
      <c r="J1304" s="9">
        <f>VLOOKUP($A1304,'dump '!$A:$AF,15,FALSE)</f>
        <v>5</v>
      </c>
      <c r="K1304" s="9" t="str">
        <f>VLOOKUP($A1304,'dump '!$A:$AF,3,FALSE)</f>
        <v>REST</v>
      </c>
      <c r="L1304" s="9" t="str">
        <f>VLOOKUP($A1304,'dump '!$A:$AF,31,FALSE)</f>
        <v>3-haak</v>
      </c>
      <c r="M1304" s="9" t="str">
        <f>VLOOKUP($A1304,'containers '!$A:$AA,12,FALSE)</f>
        <v>OGDUO</v>
      </c>
      <c r="N1304" s="9">
        <f>VLOOKUP($A1304,'containers '!$A:$AA,14,FALSE)</f>
        <v>60</v>
      </c>
      <c r="O1304" s="9">
        <f>VLOOKUP($A1304,'containers '!$A:$AA,15,FALSE)</f>
        <v>100</v>
      </c>
      <c r="P1304" s="9" t="str">
        <f>VLOOKUP($A1304,'containers '!$A:$AA,16,FALSE)</f>
        <v>HMIDUO2021</v>
      </c>
    </row>
    <row r="1305" spans="1:16" x14ac:dyDescent="0.25">
      <c r="A1305" s="9" t="s">
        <v>4815</v>
      </c>
      <c r="B1305" s="9" t="str">
        <f>VLOOKUP(A1305,'dump '!A:C,1,FALSE)</f>
        <v>RO900</v>
      </c>
      <c r="C1305" s="9" t="str">
        <f>VLOOKUP(A1305,'dump '!A:AF,2,FALSE)</f>
        <v>1403AX32301</v>
      </c>
      <c r="D1305" s="9">
        <f>VLOOKUP($A1305,'dump '!$A:$AF,17,FALSE)</f>
        <v>52.271372</v>
      </c>
      <c r="E1305" s="9">
        <f>VLOOKUP($A1305,'dump '!$A:$AF,18,FALSE)</f>
        <v>5.1880620000000004</v>
      </c>
      <c r="F1305" s="9" t="str">
        <f>VLOOKUP(A1305,'dump '!$A:$AF,11,FALSE)</f>
        <v>Lijsterlaan</v>
      </c>
      <c r="G1305" s="9" t="str">
        <f>VLOOKUP($A1305,'dump '!$A:$AF,12,FALSE)</f>
        <v>323</v>
      </c>
      <c r="H1305" s="9" t="str">
        <f>VLOOKUP($A1305,'dump '!$A:$AF,13,FALSE)</f>
        <v>1403AX</v>
      </c>
      <c r="I1305" s="11" t="str">
        <f>VLOOKUP($A1305,'dump '!$A:$AF,14,FALSE)</f>
        <v>Bussum</v>
      </c>
      <c r="J1305" s="9">
        <f>VLOOKUP($A1305,'dump '!$A:$AF,15,FALSE)</f>
        <v>6</v>
      </c>
      <c r="K1305" s="9" t="str">
        <f>VLOOKUP($A1305,'dump '!$A:$AF,3,FALSE)</f>
        <v>REST</v>
      </c>
      <c r="L1305" s="9" t="str">
        <f>VLOOKUP($A1305,'dump '!$A:$AF,31,FALSE)</f>
        <v>3-haak</v>
      </c>
      <c r="M1305" s="9" t="str">
        <f>VLOOKUP($A1305,'containers '!$A:$AA,12,FALSE)</f>
        <v>OGDUO</v>
      </c>
      <c r="N1305" s="9">
        <f>VLOOKUP($A1305,'containers '!$A:$AA,14,FALSE)</f>
        <v>60</v>
      </c>
      <c r="O1305" s="9">
        <f>VLOOKUP($A1305,'containers '!$A:$AA,15,FALSE)</f>
        <v>100</v>
      </c>
      <c r="P1305" s="9" t="str">
        <f>VLOOKUP($A1305,'containers '!$A:$AA,16,FALSE)</f>
        <v>HMIDUO2021</v>
      </c>
    </row>
    <row r="1306" spans="1:16" x14ac:dyDescent="0.25">
      <c r="A1306" s="9" t="s">
        <v>4837</v>
      </c>
      <c r="B1306" s="9" t="str">
        <f>VLOOKUP(A1306,'dump '!A:C,1,FALSE)</f>
        <v>RO901</v>
      </c>
      <c r="C1306" s="9" t="str">
        <f>VLOOKUP(A1306,'dump '!A:AF,2,FALSE)</f>
        <v>1401SP2001</v>
      </c>
      <c r="D1306" s="9">
        <f>VLOOKUP($A1306,'dump '!$A:$AF,17,FALSE)</f>
        <v>52.276716</v>
      </c>
      <c r="E1306" s="9">
        <f>VLOOKUP($A1306,'dump '!$A:$AF,18,FALSE)</f>
        <v>5.166798</v>
      </c>
      <c r="F1306" s="9" t="str">
        <f>VLOOKUP(A1306,'dump '!$A:$AF,11,FALSE)</f>
        <v>Oud-Bussummerweg</v>
      </c>
      <c r="G1306" s="9" t="str">
        <f>VLOOKUP($A1306,'dump '!$A:$AF,12,FALSE)</f>
        <v>20A</v>
      </c>
      <c r="H1306" s="9" t="str">
        <f>VLOOKUP($A1306,'dump '!$A:$AF,13,FALSE)</f>
        <v>1401SP</v>
      </c>
      <c r="I1306" s="11" t="str">
        <f>VLOOKUP($A1306,'dump '!$A:$AF,14,FALSE)</f>
        <v>Bussum</v>
      </c>
      <c r="J1306" s="9">
        <f>VLOOKUP($A1306,'dump '!$A:$AF,15,FALSE)</f>
        <v>6</v>
      </c>
      <c r="K1306" s="9" t="str">
        <f>VLOOKUP($A1306,'dump '!$A:$AF,3,FALSE)</f>
        <v>REST</v>
      </c>
      <c r="L1306" s="9" t="str">
        <f>VLOOKUP($A1306,'dump '!$A:$AF,31,FALSE)</f>
        <v>3-haak</v>
      </c>
      <c r="M1306" s="9" t="str">
        <f>VLOOKUP($A1306,'containers '!$A:$AA,12,FALSE)</f>
        <v>OGDUO</v>
      </c>
      <c r="N1306" s="9">
        <f>VLOOKUP($A1306,'containers '!$A:$AA,14,FALSE)</f>
        <v>60</v>
      </c>
      <c r="O1306" s="9">
        <f>VLOOKUP($A1306,'containers '!$A:$AA,15,FALSE)</f>
        <v>100</v>
      </c>
      <c r="P1306" s="9" t="str">
        <f>VLOOKUP($A1306,'containers '!$A:$AA,16,FALSE)</f>
        <v>HMIDUO2021</v>
      </c>
    </row>
    <row r="1307" spans="1:16" x14ac:dyDescent="0.25">
      <c r="A1307" s="9" t="s">
        <v>3324</v>
      </c>
      <c r="B1307" s="9" t="str">
        <f>VLOOKUP(A1307,'dump '!A:C,1,FALSE)</f>
        <v>RO902</v>
      </c>
      <c r="C1307" s="9" t="str">
        <f>VLOOKUP(A1307,'dump '!A:AF,2,FALSE)</f>
        <v>1401RA1501</v>
      </c>
      <c r="D1307" s="9">
        <f>VLOOKUP($A1307,'dump '!$A:$AF,17,FALSE)</f>
        <v>52.282122999999999</v>
      </c>
      <c r="E1307" s="9">
        <f>VLOOKUP($A1307,'dump '!$A:$AF,18,FALSE)</f>
        <v>5.1633240000000002</v>
      </c>
      <c r="F1307" s="9" t="str">
        <f>VLOOKUP(A1307,'dump '!$A:$AF,11,FALSE)</f>
        <v>Vaartweg</v>
      </c>
      <c r="G1307" s="9" t="str">
        <f>VLOOKUP($A1307,'dump '!$A:$AF,12,FALSE)</f>
        <v>15D</v>
      </c>
      <c r="H1307" s="9" t="str">
        <f>VLOOKUP($A1307,'dump '!$A:$AF,13,FALSE)</f>
        <v>1401RA</v>
      </c>
      <c r="I1307" s="11" t="str">
        <f>VLOOKUP($A1307,'dump '!$A:$AF,14,FALSE)</f>
        <v>Bussum</v>
      </c>
      <c r="J1307" s="9">
        <f>VLOOKUP($A1307,'dump '!$A:$AF,15,FALSE)</f>
        <v>5</v>
      </c>
      <c r="K1307" s="9" t="str">
        <f>VLOOKUP($A1307,'dump '!$A:$AF,3,FALSE)</f>
        <v>REST</v>
      </c>
      <c r="L1307" s="9" t="str">
        <f>VLOOKUP($A1307,'dump '!$A:$AF,31,FALSE)</f>
        <v>3-haak</v>
      </c>
      <c r="M1307" s="9" t="str">
        <f>VLOOKUP($A1307,'containers '!$A:$AA,12,FALSE)</f>
        <v>OGDUO</v>
      </c>
      <c r="N1307" s="9">
        <f>VLOOKUP($A1307,'containers '!$A:$AA,14,FALSE)</f>
        <v>60</v>
      </c>
      <c r="O1307" s="9">
        <f>VLOOKUP($A1307,'containers '!$A:$AA,15,FALSE)</f>
        <v>100</v>
      </c>
      <c r="P1307" s="9" t="str">
        <f>VLOOKUP($A1307,'containers '!$A:$AA,16,FALSE)</f>
        <v>HMIDUO2021</v>
      </c>
    </row>
    <row r="1308" spans="1:16" x14ac:dyDescent="0.25">
      <c r="A1308" s="9" t="s">
        <v>3607</v>
      </c>
      <c r="B1308" s="9" t="str">
        <f>VLOOKUP(A1308,'dump '!A:C,1,FALSE)</f>
        <v>RO903</v>
      </c>
      <c r="C1308" s="9" t="str">
        <f>VLOOKUP(A1308,'dump '!A:AF,2,FALSE)</f>
        <v>1222NV8301</v>
      </c>
      <c r="D1308" s="9">
        <f>VLOOKUP($A1308,'dump '!$A:$AF,17,FALSE)</f>
        <v>52.237904649276501</v>
      </c>
      <c r="E1308" s="9">
        <f>VLOOKUP($A1308,'dump '!$A:$AF,18,FALSE)</f>
        <v>5.1744918990928399</v>
      </c>
      <c r="F1308" s="9" t="str">
        <f>VLOOKUP(A1308,'dump '!$A:$AF,11,FALSE)</f>
        <v>Stephensonlaan</v>
      </c>
      <c r="G1308" s="9" t="str">
        <f>VLOOKUP($A1308,'dump '!$A:$AF,12,FALSE)</f>
        <v>83</v>
      </c>
      <c r="H1308" s="9" t="str">
        <f>VLOOKUP($A1308,'dump '!$A:$AF,13,FALSE)</f>
        <v>1222NV</v>
      </c>
      <c r="I1308" s="11" t="str">
        <f>VLOOKUP($A1308,'dump '!$A:$AF,14,FALSE)</f>
        <v>Hilversum</v>
      </c>
      <c r="J1308" s="9">
        <f>VLOOKUP($A1308,'dump '!$A:$AF,15,FALSE)</f>
        <v>6</v>
      </c>
      <c r="K1308" s="9" t="str">
        <f>VLOOKUP($A1308,'dump '!$A:$AF,3,FALSE)</f>
        <v>REST</v>
      </c>
      <c r="L1308" s="9" t="str">
        <f>VLOOKUP($A1308,'dump '!$A:$AF,31,FALSE)</f>
        <v>3-haak</v>
      </c>
      <c r="M1308" s="9" t="str">
        <f>VLOOKUP($A1308,'containers '!$A:$AA,12,FALSE)</f>
        <v>OGDUO</v>
      </c>
      <c r="N1308" s="9">
        <f>VLOOKUP($A1308,'containers '!$A:$AA,14,FALSE)</f>
        <v>60</v>
      </c>
      <c r="O1308" s="9">
        <f>VLOOKUP($A1308,'containers '!$A:$AA,15,FALSE)</f>
        <v>100</v>
      </c>
      <c r="P1308" s="9" t="str">
        <f>VLOOKUP($A1308,'containers '!$A:$AA,16,FALSE)</f>
        <v>HMIDUO2021</v>
      </c>
    </row>
    <row r="1309" spans="1:16" x14ac:dyDescent="0.25">
      <c r="A1309" s="9" t="s">
        <v>1833</v>
      </c>
      <c r="B1309" s="9" t="str">
        <f>VLOOKUP(A1309,'dump '!A:C,1,FALSE)</f>
        <v>RO904</v>
      </c>
      <c r="C1309" s="9" t="str">
        <f>VLOOKUP(A1309,'dump '!A:AF,2,FALSE)</f>
        <v>1222AK23101</v>
      </c>
      <c r="D1309" s="9">
        <f>VLOOKUP($A1309,'dump '!$A:$AF,17,FALSE)</f>
        <v>52.241478000000001</v>
      </c>
      <c r="E1309" s="9">
        <f>VLOOKUP($A1309,'dump '!$A:$AF,18,FALSE)</f>
        <v>5.1856260000000001</v>
      </c>
      <c r="F1309" s="9" t="str">
        <f>VLOOKUP(A1309,'dump '!$A:$AF,11,FALSE)</f>
        <v>Erfgooiersstraat</v>
      </c>
      <c r="G1309" s="9" t="str">
        <f>VLOOKUP($A1309,'dump '!$A:$AF,12,FALSE)</f>
        <v>231F</v>
      </c>
      <c r="H1309" s="9" t="str">
        <f>VLOOKUP($A1309,'dump '!$A:$AF,13,FALSE)</f>
        <v>1222AK</v>
      </c>
      <c r="I1309" s="11" t="str">
        <f>VLOOKUP($A1309,'dump '!$A:$AF,14,FALSE)</f>
        <v>Hilversum</v>
      </c>
      <c r="J1309" s="9">
        <f>VLOOKUP($A1309,'dump '!$A:$AF,15,FALSE)</f>
        <v>6</v>
      </c>
      <c r="K1309" s="9" t="str">
        <f>VLOOKUP($A1309,'dump '!$A:$AF,3,FALSE)</f>
        <v>REST</v>
      </c>
      <c r="L1309" s="9" t="str">
        <f>VLOOKUP($A1309,'dump '!$A:$AF,31,FALSE)</f>
        <v>3-haak</v>
      </c>
      <c r="M1309" s="9" t="str">
        <f>VLOOKUP($A1309,'containers '!$A:$AA,12,FALSE)</f>
        <v>OGDUO</v>
      </c>
      <c r="N1309" s="9">
        <f>VLOOKUP($A1309,'containers '!$A:$AA,14,FALSE)</f>
        <v>60</v>
      </c>
      <c r="O1309" s="9">
        <f>VLOOKUP($A1309,'containers '!$A:$AA,15,FALSE)</f>
        <v>100</v>
      </c>
      <c r="P1309" s="9" t="str">
        <f>VLOOKUP($A1309,'containers '!$A:$AA,16,FALSE)</f>
        <v>HMIDUO2021</v>
      </c>
    </row>
    <row r="1310" spans="1:16" x14ac:dyDescent="0.25">
      <c r="A1310" s="9" t="s">
        <v>4156</v>
      </c>
      <c r="B1310" s="9" t="str">
        <f>VLOOKUP(A1310,'dump '!A:C,1,FALSE)</f>
        <v>RO905</v>
      </c>
      <c r="C1310" s="9" t="str">
        <f>VLOOKUP(A1310,'dump '!A:AF,2,FALSE)</f>
        <v>1222NX4601</v>
      </c>
      <c r="D1310" s="9">
        <f>VLOOKUP($A1310,'dump '!$A:$AF,17,FALSE)</f>
        <v>52.238084000000001</v>
      </c>
      <c r="E1310" s="9">
        <f>VLOOKUP($A1310,'dump '!$A:$AF,18,FALSE)</f>
        <v>5.1756704999999998</v>
      </c>
      <c r="F1310" s="9" t="str">
        <f>VLOOKUP(A1310,'dump '!$A:$AF,11,FALSE)</f>
        <v>Stephensonlaan</v>
      </c>
      <c r="G1310" s="9" t="str">
        <f>VLOOKUP($A1310,'dump '!$A:$AF,12,FALSE)</f>
        <v>46</v>
      </c>
      <c r="H1310" s="9" t="str">
        <f>VLOOKUP($A1310,'dump '!$A:$AF,13,FALSE)</f>
        <v>1222NX</v>
      </c>
      <c r="I1310" s="11" t="str">
        <f>VLOOKUP($A1310,'dump '!$A:$AF,14,FALSE)</f>
        <v>Hilversum</v>
      </c>
      <c r="J1310" s="9">
        <f>VLOOKUP($A1310,'dump '!$A:$AF,15,FALSE)</f>
        <v>6</v>
      </c>
      <c r="K1310" s="9" t="str">
        <f>VLOOKUP($A1310,'dump '!$A:$AF,3,FALSE)</f>
        <v>REST</v>
      </c>
      <c r="L1310" s="9" t="str">
        <f>VLOOKUP($A1310,'dump '!$A:$AF,31,FALSE)</f>
        <v>3-haak</v>
      </c>
      <c r="M1310" s="9" t="str">
        <f>VLOOKUP($A1310,'containers '!$A:$AA,12,FALSE)</f>
        <v>OGDUO</v>
      </c>
      <c r="N1310" s="9">
        <f>VLOOKUP($A1310,'containers '!$A:$AA,14,FALSE)</f>
        <v>60</v>
      </c>
      <c r="O1310" s="9">
        <f>VLOOKUP($A1310,'containers '!$A:$AA,15,FALSE)</f>
        <v>100</v>
      </c>
      <c r="P1310" s="9" t="str">
        <f>VLOOKUP($A1310,'containers '!$A:$AA,16,FALSE)</f>
        <v>HMIDUO2021</v>
      </c>
    </row>
    <row r="1311" spans="1:16" x14ac:dyDescent="0.25">
      <c r="A1311" s="9" t="s">
        <v>3678</v>
      </c>
      <c r="B1311" s="9" t="str">
        <f>VLOOKUP(A1311,'dump '!A:C,1,FALSE)</f>
        <v>RO906</v>
      </c>
      <c r="C1311" s="9" t="str">
        <f>VLOOKUP(A1311,'dump '!A:AF,2,FALSE)</f>
        <v>1222AJ18701</v>
      </c>
      <c r="D1311" s="9">
        <f>VLOOKUP($A1311,'dump '!$A:$AF,17,FALSE)</f>
        <v>52.241284999999998</v>
      </c>
      <c r="E1311" s="9">
        <f>VLOOKUP($A1311,'dump '!$A:$AF,18,FALSE)</f>
        <v>5.1864860000000004</v>
      </c>
      <c r="F1311" s="9" t="str">
        <f>VLOOKUP(A1311,'dump '!$A:$AF,11,FALSE)</f>
        <v>Erfgooiersstraat</v>
      </c>
      <c r="G1311" s="9" t="str">
        <f>VLOOKUP($A1311,'dump '!$A:$AF,12,FALSE)</f>
        <v>187</v>
      </c>
      <c r="H1311" s="9" t="str">
        <f>VLOOKUP($A1311,'dump '!$A:$AF,13,FALSE)</f>
        <v>1222AJ</v>
      </c>
      <c r="I1311" s="11" t="str">
        <f>VLOOKUP($A1311,'dump '!$A:$AF,14,FALSE)</f>
        <v>Hilversum</v>
      </c>
      <c r="J1311" s="9">
        <f>VLOOKUP($A1311,'dump '!$A:$AF,15,FALSE)</f>
        <v>6</v>
      </c>
      <c r="K1311" s="9" t="str">
        <f>VLOOKUP($A1311,'dump '!$A:$AF,3,FALSE)</f>
        <v>REST</v>
      </c>
      <c r="L1311" s="9" t="str">
        <f>VLOOKUP($A1311,'dump '!$A:$AF,31,FALSE)</f>
        <v>3-haak</v>
      </c>
      <c r="M1311" s="9" t="str">
        <f>VLOOKUP($A1311,'containers '!$A:$AA,12,FALSE)</f>
        <v>OGDUO</v>
      </c>
      <c r="N1311" s="9">
        <f>VLOOKUP($A1311,'containers '!$A:$AA,14,FALSE)</f>
        <v>60</v>
      </c>
      <c r="O1311" s="9">
        <f>VLOOKUP($A1311,'containers '!$A:$AA,15,FALSE)</f>
        <v>100</v>
      </c>
      <c r="P1311" s="9" t="str">
        <f>VLOOKUP($A1311,'containers '!$A:$AA,16,FALSE)</f>
        <v>HMIDUO2021</v>
      </c>
    </row>
    <row r="1312" spans="1:16" x14ac:dyDescent="0.25">
      <c r="A1312" s="9" t="s">
        <v>3522</v>
      </c>
      <c r="B1312" s="9" t="str">
        <f>VLOOKUP(A1312,'dump '!A:C,1,FALSE)</f>
        <v>RO907</v>
      </c>
      <c r="C1312" s="9" t="str">
        <f>VLOOKUP(A1312,'dump '!A:AF,2,FALSE)</f>
        <v>1221LM7501</v>
      </c>
      <c r="D1312" s="9">
        <f>VLOOKUP($A1312,'dump '!$A:$AF,17,FALSE)</f>
        <v>52.2240337</v>
      </c>
      <c r="E1312" s="9">
        <f>VLOOKUP($A1312,'dump '!$A:$AF,18,FALSE)</f>
        <v>5.1865015000000003</v>
      </c>
      <c r="F1312" s="9" t="str">
        <f>VLOOKUP(A1312,'dump '!$A:$AF,11,FALSE)</f>
        <v>Jac. P. Thijsseplein</v>
      </c>
      <c r="G1312" s="9" t="str">
        <f>VLOOKUP($A1312,'dump '!$A:$AF,12,FALSE)</f>
        <v>75</v>
      </c>
      <c r="H1312" s="9" t="str">
        <f>VLOOKUP($A1312,'dump '!$A:$AF,13,FALSE)</f>
        <v>1221LM</v>
      </c>
      <c r="I1312" s="11" t="str">
        <f>VLOOKUP($A1312,'dump '!$A:$AF,14,FALSE)</f>
        <v>Hilversum</v>
      </c>
      <c r="J1312" s="9">
        <f>VLOOKUP($A1312,'dump '!$A:$AF,15,FALSE)</f>
        <v>5</v>
      </c>
      <c r="K1312" s="9" t="str">
        <f>VLOOKUP($A1312,'dump '!$A:$AF,3,FALSE)</f>
        <v>REST</v>
      </c>
      <c r="L1312" s="9" t="str">
        <f>VLOOKUP($A1312,'dump '!$A:$AF,31,FALSE)</f>
        <v>3-haak</v>
      </c>
      <c r="M1312" s="9" t="str">
        <f>VLOOKUP($A1312,'containers '!$A:$AA,12,FALSE)</f>
        <v>OGDUO</v>
      </c>
      <c r="N1312" s="9">
        <f>VLOOKUP($A1312,'containers '!$A:$AA,14,FALSE)</f>
        <v>60</v>
      </c>
      <c r="O1312" s="9">
        <f>VLOOKUP($A1312,'containers '!$A:$AA,15,FALSE)</f>
        <v>100</v>
      </c>
      <c r="P1312" s="9" t="str">
        <f>VLOOKUP($A1312,'containers '!$A:$AA,16,FALSE)</f>
        <v>HMIDUO2021</v>
      </c>
    </row>
    <row r="1313" spans="1:16" x14ac:dyDescent="0.25">
      <c r="A1313" s="9" t="s">
        <v>3676</v>
      </c>
      <c r="B1313" s="9" t="str">
        <f>VLOOKUP(A1313,'dump '!A:C,1,FALSE)</f>
        <v>RO908</v>
      </c>
      <c r="C1313" s="9" t="str">
        <f>VLOOKUP(A1313,'dump '!A:AF,2,FALSE)</f>
        <v>1214GN9701</v>
      </c>
      <c r="D1313" s="9">
        <f>VLOOKUP($A1313,'dump '!$A:$AF,17,FALSE)</f>
        <v>52.218184999999998</v>
      </c>
      <c r="E1313" s="9">
        <f>VLOOKUP($A1313,'dump '!$A:$AF,18,FALSE)</f>
        <v>5.1725989999999999</v>
      </c>
      <c r="F1313" s="9" t="str">
        <f>VLOOKUP(A1313,'dump '!$A:$AF,11,FALSE)</f>
        <v>Neuweg</v>
      </c>
      <c r="G1313" s="9" t="str">
        <f>VLOOKUP($A1313,'dump '!$A:$AF,12,FALSE)</f>
        <v>97A</v>
      </c>
      <c r="H1313" s="9" t="str">
        <f>VLOOKUP($A1313,'dump '!$A:$AF,13,FALSE)</f>
        <v>1214GN</v>
      </c>
      <c r="I1313" s="11" t="str">
        <f>VLOOKUP($A1313,'dump '!$A:$AF,14,FALSE)</f>
        <v>Hilversum</v>
      </c>
      <c r="J1313" s="9">
        <f>VLOOKUP($A1313,'dump '!$A:$AF,15,FALSE)</f>
        <v>6</v>
      </c>
      <c r="K1313" s="9" t="str">
        <f>VLOOKUP($A1313,'dump '!$A:$AF,3,FALSE)</f>
        <v>REST</v>
      </c>
      <c r="L1313" s="9" t="str">
        <f>VLOOKUP($A1313,'dump '!$A:$AF,31,FALSE)</f>
        <v>3-haak</v>
      </c>
      <c r="M1313" s="9" t="str">
        <f>VLOOKUP($A1313,'containers '!$A:$AA,12,FALSE)</f>
        <v>Ondergronds</v>
      </c>
      <c r="N1313" s="9">
        <f>VLOOKUP($A1313,'containers '!$A:$AA,14,FALSE)</f>
        <v>80</v>
      </c>
      <c r="O1313" s="9">
        <f>VLOOKUP($A1313,'containers '!$A:$AA,15,FALSE)</f>
        <v>100</v>
      </c>
      <c r="P1313" s="9" t="str">
        <f>VLOOKUP($A1313,'containers '!$A:$AA,16,FALSE)</f>
        <v>HMISOL2021</v>
      </c>
    </row>
    <row r="1314" spans="1:16" x14ac:dyDescent="0.25">
      <c r="A1314" s="9" t="s">
        <v>4738</v>
      </c>
      <c r="B1314" s="9" t="str">
        <f>VLOOKUP(A1314,'dump '!A:C,1,FALSE)</f>
        <v>RO909</v>
      </c>
      <c r="C1314" s="9" t="str">
        <f>VLOOKUP(A1314,'dump '!A:AF,2,FALSE)</f>
        <v>1231PB102</v>
      </c>
      <c r="D1314" s="9">
        <f>VLOOKUP($A1314,'dump '!$A:$AF,17,FALSE)</f>
        <v>52.207092500000002</v>
      </c>
      <c r="E1314" s="9">
        <f>VLOOKUP($A1314,'dump '!$A:$AF,18,FALSE)</f>
        <v>5.0679604999999999</v>
      </c>
      <c r="F1314" s="9" t="str">
        <f>VLOOKUP(A1314,'dump '!$A:$AF,11,FALSE)</f>
        <v>Veendijk</v>
      </c>
      <c r="G1314" s="9" t="str">
        <f>VLOOKUP($A1314,'dump '!$A:$AF,12,FALSE)</f>
        <v>1A AP02</v>
      </c>
      <c r="H1314" s="9" t="str">
        <f>VLOOKUP($A1314,'dump '!$A:$AF,13,FALSE)</f>
        <v>1231PB</v>
      </c>
      <c r="I1314" s="11" t="str">
        <f>VLOOKUP($A1314,'dump '!$A:$AF,14,FALSE)</f>
        <v>Loosdrecht</v>
      </c>
      <c r="J1314" s="9">
        <f>VLOOKUP($A1314,'dump '!$A:$AF,15,FALSE)</f>
        <v>6</v>
      </c>
      <c r="K1314" s="9" t="str">
        <f>VLOOKUP($A1314,'dump '!$A:$AF,3,FALSE)</f>
        <v>REST</v>
      </c>
      <c r="L1314" s="9" t="str">
        <f>VLOOKUP($A1314,'dump '!$A:$AF,31,FALSE)</f>
        <v>3-haak</v>
      </c>
      <c r="M1314" s="9" t="str">
        <f>VLOOKUP($A1314,'containers '!$A:$AA,12,FALSE)</f>
        <v>OGDUO</v>
      </c>
      <c r="N1314" s="9">
        <f>VLOOKUP($A1314,'containers '!$A:$AA,14,FALSE)</f>
        <v>60</v>
      </c>
      <c r="O1314" s="9">
        <f>VLOOKUP($A1314,'containers '!$A:$AA,15,FALSE)</f>
        <v>100</v>
      </c>
      <c r="P1314" s="9" t="str">
        <f>VLOOKUP($A1314,'containers '!$A:$AA,16,FALSE)</f>
        <v>HMIDUO2021</v>
      </c>
    </row>
    <row r="1315" spans="1:16" x14ac:dyDescent="0.25">
      <c r="A1315" s="9" t="s">
        <v>2971</v>
      </c>
      <c r="B1315" s="9" t="str">
        <f>VLOOKUP(A1315,'dump '!A:C,1,FALSE)</f>
        <v>RO910</v>
      </c>
      <c r="C1315" s="9" t="str">
        <f>VLOOKUP(A1315,'dump '!A:AF,2,FALSE)</f>
        <v>1216LP101</v>
      </c>
      <c r="D1315" s="9">
        <f>VLOOKUP($A1315,'dump '!$A:$AF,17,FALSE)</f>
        <v>52.216740000000001</v>
      </c>
      <c r="E1315" s="9">
        <f>VLOOKUP($A1315,'dump '!$A:$AF,18,FALSE)</f>
        <v>5.1338499999999998</v>
      </c>
      <c r="F1315" s="9" t="str">
        <f>VLOOKUP(A1315,'dump '!$A:$AF,11,FALSE)</f>
        <v>Geert Grootelaan</v>
      </c>
      <c r="G1315" s="9" t="str">
        <f>VLOOKUP($A1315,'dump '!$A:$AF,12,FALSE)</f>
        <v>1</v>
      </c>
      <c r="H1315" s="9" t="str">
        <f>VLOOKUP($A1315,'dump '!$A:$AF,13,FALSE)</f>
        <v>1216LP</v>
      </c>
      <c r="I1315" s="11" t="str">
        <f>VLOOKUP($A1315,'dump '!$A:$AF,14,FALSE)</f>
        <v>Hilversum</v>
      </c>
      <c r="J1315" s="9">
        <f>VLOOKUP($A1315,'dump '!$A:$AF,15,FALSE)</f>
        <v>5</v>
      </c>
      <c r="K1315" s="9" t="str">
        <f>VLOOKUP($A1315,'dump '!$A:$AF,3,FALSE)</f>
        <v>REST</v>
      </c>
      <c r="L1315" s="9" t="str">
        <f>VLOOKUP($A1315,'dump '!$A:$AF,31,FALSE)</f>
        <v>3-haak</v>
      </c>
      <c r="M1315" s="9" t="str">
        <f>VLOOKUP($A1315,'containers '!$A:$AA,12,FALSE)</f>
        <v>OGDUO</v>
      </c>
      <c r="N1315" s="9">
        <f>VLOOKUP($A1315,'containers '!$A:$AA,14,FALSE)</f>
        <v>60</v>
      </c>
      <c r="O1315" s="9">
        <f>VLOOKUP($A1315,'containers '!$A:$AA,15,FALSE)</f>
        <v>100</v>
      </c>
      <c r="P1315" s="9" t="str">
        <f>VLOOKUP($A1315,'containers '!$A:$AA,16,FALSE)</f>
        <v>HMIDUO2021</v>
      </c>
    </row>
    <row r="1316" spans="1:16" x14ac:dyDescent="0.25">
      <c r="A1316" s="9" t="s">
        <v>3625</v>
      </c>
      <c r="B1316" s="9" t="str">
        <f>VLOOKUP(A1316,'dump '!A:C,1,FALSE)</f>
        <v>RO911</v>
      </c>
      <c r="C1316" s="9" t="str">
        <f>VLOOKUP(A1316,'dump '!A:AF,2,FALSE)</f>
        <v>1215PG9101</v>
      </c>
      <c r="D1316" s="9">
        <f>VLOOKUP($A1316,'dump '!$A:$AF,17,FALSE)</f>
        <v>52.210338</v>
      </c>
      <c r="E1316" s="9">
        <f>VLOOKUP($A1316,'dump '!$A:$AF,18,FALSE)</f>
        <v>5.1538440000000003</v>
      </c>
      <c r="F1316" s="9" t="str">
        <f>VLOOKUP(A1316,'dump '!$A:$AF,11,FALSE)</f>
        <v>Van Brakellaan</v>
      </c>
      <c r="G1316" s="9" t="str">
        <f>VLOOKUP($A1316,'dump '!$A:$AF,12,FALSE)</f>
        <v>91</v>
      </c>
      <c r="H1316" s="9" t="str">
        <f>VLOOKUP($A1316,'dump '!$A:$AF,13,FALSE)</f>
        <v>1215PG</v>
      </c>
      <c r="I1316" s="11" t="str">
        <f>VLOOKUP($A1316,'dump '!$A:$AF,14,FALSE)</f>
        <v>Hilversum</v>
      </c>
      <c r="J1316" s="9">
        <f>VLOOKUP($A1316,'dump '!$A:$AF,15,FALSE)</f>
        <v>5</v>
      </c>
      <c r="K1316" s="9" t="str">
        <f>VLOOKUP($A1316,'dump '!$A:$AF,3,FALSE)</f>
        <v>REST</v>
      </c>
      <c r="L1316" s="9" t="str">
        <f>VLOOKUP($A1316,'dump '!$A:$AF,31,FALSE)</f>
        <v>3-haak</v>
      </c>
      <c r="M1316" s="9" t="str">
        <f>VLOOKUP($A1316,'containers '!$A:$AA,12,FALSE)</f>
        <v>OGDUO</v>
      </c>
      <c r="N1316" s="9">
        <f>VLOOKUP($A1316,'containers '!$A:$AA,14,FALSE)</f>
        <v>60</v>
      </c>
      <c r="O1316" s="9">
        <f>VLOOKUP($A1316,'containers '!$A:$AA,15,FALSE)</f>
        <v>100</v>
      </c>
      <c r="P1316" s="9" t="str">
        <f>VLOOKUP($A1316,'containers '!$A:$AA,16,FALSE)</f>
        <v>HMIDUO2021</v>
      </c>
    </row>
    <row r="1317" spans="1:16" x14ac:dyDescent="0.25">
      <c r="A1317" s="9" t="s">
        <v>4742</v>
      </c>
      <c r="B1317" s="9" t="str">
        <f>VLOOKUP(A1317,'dump '!A:C,1,FALSE)</f>
        <v>RO912</v>
      </c>
      <c r="C1317" s="9" t="str">
        <f>VLOOKUP(A1317,'dump '!A:AF,2,FALSE)</f>
        <v>1213WZ6301</v>
      </c>
      <c r="D1317" s="9">
        <f>VLOOKUP($A1317,'dump '!$A:$AF,17,FALSE)</f>
        <v>52.214942000000001</v>
      </c>
      <c r="E1317" s="9">
        <f>VLOOKUP($A1317,'dump '!$A:$AF,18,FALSE)</f>
        <v>5.2043169999999996</v>
      </c>
      <c r="F1317" s="9" t="str">
        <f>VLOOKUP(A1317,'dump '!$A:$AF,11,FALSE)</f>
        <v>Struikheidelaan</v>
      </c>
      <c r="G1317" s="9" t="str">
        <f>VLOOKUP($A1317,'dump '!$A:$AF,12,FALSE)</f>
        <v>63</v>
      </c>
      <c r="H1317" s="9" t="str">
        <f>VLOOKUP($A1317,'dump '!$A:$AF,13,FALSE)</f>
        <v>1213WZ</v>
      </c>
      <c r="I1317" s="11" t="str">
        <f>VLOOKUP($A1317,'dump '!$A:$AF,14,FALSE)</f>
        <v>Hilversum</v>
      </c>
      <c r="J1317" s="9">
        <f>VLOOKUP($A1317,'dump '!$A:$AF,15,FALSE)</f>
        <v>6</v>
      </c>
      <c r="K1317" s="9" t="str">
        <f>VLOOKUP($A1317,'dump '!$A:$AF,3,FALSE)</f>
        <v>REST</v>
      </c>
      <c r="L1317" s="9" t="str">
        <f>VLOOKUP($A1317,'dump '!$A:$AF,31,FALSE)</f>
        <v>3-haak</v>
      </c>
      <c r="M1317" s="9" t="str">
        <f>VLOOKUP($A1317,'containers '!$A:$AA,12,FALSE)</f>
        <v>OGDUO</v>
      </c>
      <c r="N1317" s="9">
        <f>VLOOKUP($A1317,'containers '!$A:$AA,14,FALSE)</f>
        <v>60</v>
      </c>
      <c r="O1317" s="9">
        <f>VLOOKUP($A1317,'containers '!$A:$AA,15,FALSE)</f>
        <v>100</v>
      </c>
      <c r="P1317" s="9" t="str">
        <f>VLOOKUP($A1317,'containers '!$A:$AA,16,FALSE)</f>
        <v>HMIDUO2021</v>
      </c>
    </row>
    <row r="1318" spans="1:16" x14ac:dyDescent="0.25">
      <c r="A1318" s="9" t="s">
        <v>3037</v>
      </c>
      <c r="B1318" s="9" t="str">
        <f>VLOOKUP(A1318,'dump '!A:C,1,FALSE)</f>
        <v>RO913</v>
      </c>
      <c r="C1318" s="9" t="str">
        <f>VLOOKUP(A1318,'dump '!A:AF,2,FALSE)</f>
        <v>1213LJ101</v>
      </c>
      <c r="D1318" s="9">
        <f>VLOOKUP($A1318,'dump '!$A:$AF,17,FALSE)</f>
        <v>52.210659</v>
      </c>
      <c r="E1318" s="9">
        <f>VLOOKUP($A1318,'dump '!$A:$AF,18,FALSE)</f>
        <v>5.1768689999999999</v>
      </c>
      <c r="F1318" s="9" t="str">
        <f>VLOOKUP(A1318,'dump '!$A:$AF,11,FALSE)</f>
        <v>Charley Tooropstraat</v>
      </c>
      <c r="G1318" s="9" t="str">
        <f>VLOOKUP($A1318,'dump '!$A:$AF,12,FALSE)</f>
        <v>1</v>
      </c>
      <c r="H1318" s="9" t="str">
        <f>VLOOKUP($A1318,'dump '!$A:$AF,13,FALSE)</f>
        <v>1213LJ</v>
      </c>
      <c r="I1318" s="11" t="str">
        <f>VLOOKUP($A1318,'dump '!$A:$AF,14,FALSE)</f>
        <v>Hilversum</v>
      </c>
      <c r="J1318" s="9">
        <f>VLOOKUP($A1318,'dump '!$A:$AF,15,FALSE)</f>
        <v>5</v>
      </c>
      <c r="K1318" s="9" t="str">
        <f>VLOOKUP($A1318,'dump '!$A:$AF,3,FALSE)</f>
        <v>REST</v>
      </c>
      <c r="L1318" s="9" t="str">
        <f>VLOOKUP($A1318,'dump '!$A:$AF,31,FALSE)</f>
        <v>3-haak</v>
      </c>
      <c r="M1318" s="9" t="str">
        <f>VLOOKUP($A1318,'containers '!$A:$AA,12,FALSE)</f>
        <v>OGDUO</v>
      </c>
      <c r="N1318" s="9">
        <f>VLOOKUP($A1318,'containers '!$A:$AA,14,FALSE)</f>
        <v>60</v>
      </c>
      <c r="O1318" s="9">
        <f>VLOOKUP($A1318,'containers '!$A:$AA,15,FALSE)</f>
        <v>100</v>
      </c>
      <c r="P1318" s="9" t="str">
        <f>VLOOKUP($A1318,'containers '!$A:$AA,16,FALSE)</f>
        <v>HMIDUO2021</v>
      </c>
    </row>
    <row r="1319" spans="1:16" x14ac:dyDescent="0.25">
      <c r="A1319" s="9" t="s">
        <v>3863</v>
      </c>
      <c r="B1319" s="9" t="str">
        <f>VLOOKUP(A1319,'dump '!A:C,1,FALSE)</f>
        <v>RO914</v>
      </c>
      <c r="C1319" s="9" t="str">
        <f>VLOOKUP(A1319,'dump '!A:AF,2,FALSE)</f>
        <v>1402KL4401</v>
      </c>
      <c r="D1319" s="9">
        <f>VLOOKUP($A1319,'dump '!$A:$AF,17,FALSE)</f>
        <v>52.267628999999999</v>
      </c>
      <c r="E1319" s="9">
        <f>VLOOKUP($A1319,'dump '!$A:$AF,18,FALSE)</f>
        <v>5.1655540000000002</v>
      </c>
      <c r="F1319" s="9" t="str">
        <f>VLOOKUP(A1319,'dump '!$A:$AF,11,FALSE)</f>
        <v>De Dennen</v>
      </c>
      <c r="G1319" s="9" t="str">
        <f>VLOOKUP($A1319,'dump '!$A:$AF,12,FALSE)</f>
        <v>44</v>
      </c>
      <c r="H1319" s="9" t="str">
        <f>VLOOKUP($A1319,'dump '!$A:$AF,13,FALSE)</f>
        <v>1402KL</v>
      </c>
      <c r="I1319" s="11" t="str">
        <f>VLOOKUP($A1319,'dump '!$A:$AF,14,FALSE)</f>
        <v>Bussum</v>
      </c>
      <c r="J1319" s="9">
        <f>VLOOKUP($A1319,'dump '!$A:$AF,15,FALSE)</f>
        <v>6</v>
      </c>
      <c r="K1319" s="9" t="str">
        <f>VLOOKUP($A1319,'dump '!$A:$AF,3,FALSE)</f>
        <v>REST</v>
      </c>
      <c r="L1319" s="9" t="str">
        <f>VLOOKUP($A1319,'dump '!$A:$AF,31,FALSE)</f>
        <v>3-haak</v>
      </c>
      <c r="M1319" s="9" t="str">
        <f>VLOOKUP($A1319,'containers '!$A:$AA,12,FALSE)</f>
        <v>Ondergronds</v>
      </c>
      <c r="N1319" s="9">
        <f>VLOOKUP($A1319,'containers '!$A:$AA,14,FALSE)</f>
        <v>80</v>
      </c>
      <c r="O1319" s="9">
        <f>VLOOKUP($A1319,'containers '!$A:$AA,15,FALSE)</f>
        <v>100</v>
      </c>
      <c r="P1319" s="9" t="str">
        <f>VLOOKUP($A1319,'containers '!$A:$AA,16,FALSE)</f>
        <v>HMISOL2021</v>
      </c>
    </row>
    <row r="1320" spans="1:16" x14ac:dyDescent="0.25">
      <c r="A1320" s="9" t="s">
        <v>3634</v>
      </c>
      <c r="B1320" s="9" t="str">
        <f>VLOOKUP(A1320,'dump '!A:C,1,FALSE)</f>
        <v>RO915</v>
      </c>
      <c r="C1320" s="9" t="str">
        <f>VLOOKUP(A1320,'dump '!A:AF,2,FALSE)</f>
        <v>1213LM12301</v>
      </c>
      <c r="D1320" s="9">
        <f>VLOOKUP($A1320,'dump '!$A:$AF,17,FALSE)</f>
        <v>52.210648999999997</v>
      </c>
      <c r="E1320" s="9">
        <f>VLOOKUP($A1320,'dump '!$A:$AF,18,FALSE)</f>
        <v>5.1752159999999998</v>
      </c>
      <c r="F1320" s="9" t="str">
        <f>VLOOKUP(A1320,'dump '!$A:$AF,11,FALSE)</f>
        <v>Charley Tooropstraat</v>
      </c>
      <c r="G1320" s="9" t="str">
        <f>VLOOKUP($A1320,'dump '!$A:$AF,12,FALSE)</f>
        <v>123</v>
      </c>
      <c r="H1320" s="9" t="str">
        <f>VLOOKUP($A1320,'dump '!$A:$AF,13,FALSE)</f>
        <v>1213LM</v>
      </c>
      <c r="I1320" s="11" t="str">
        <f>VLOOKUP($A1320,'dump '!$A:$AF,14,FALSE)</f>
        <v>Hilversum</v>
      </c>
      <c r="J1320" s="9">
        <f>VLOOKUP($A1320,'dump '!$A:$AF,15,FALSE)</f>
        <v>5</v>
      </c>
      <c r="K1320" s="9" t="str">
        <f>VLOOKUP($A1320,'dump '!$A:$AF,3,FALSE)</f>
        <v>REST</v>
      </c>
      <c r="L1320" s="9" t="str">
        <f>VLOOKUP($A1320,'dump '!$A:$AF,31,FALSE)</f>
        <v>3-haak</v>
      </c>
      <c r="M1320" s="9" t="str">
        <f>VLOOKUP($A1320,'containers '!$A:$AA,12,FALSE)</f>
        <v>OGDUO</v>
      </c>
      <c r="N1320" s="9">
        <f>VLOOKUP($A1320,'containers '!$A:$AA,14,FALSE)</f>
        <v>60</v>
      </c>
      <c r="O1320" s="9">
        <f>VLOOKUP($A1320,'containers '!$A:$AA,15,FALSE)</f>
        <v>100</v>
      </c>
      <c r="P1320" s="9" t="str">
        <f>VLOOKUP($A1320,'containers '!$A:$AA,16,FALSE)</f>
        <v>HMIDUO2021</v>
      </c>
    </row>
    <row r="1321" spans="1:16" x14ac:dyDescent="0.25">
      <c r="A1321" s="9" t="s">
        <v>3031</v>
      </c>
      <c r="B1321" s="9" t="str">
        <f>VLOOKUP(A1321,'dump '!A:C,1,FALSE)</f>
        <v>RO916</v>
      </c>
      <c r="C1321" s="9" t="str">
        <f>VLOOKUP(A1321,'dump '!A:AF,2,FALSE)</f>
        <v>1215RB24101</v>
      </c>
      <c r="D1321" s="9">
        <f>VLOOKUP($A1321,'dump '!$A:$AF,17,FALSE)</f>
        <v>52.210562126759598</v>
      </c>
      <c r="E1321" s="9">
        <f>VLOOKUP($A1321,'dump '!$A:$AF,18,FALSE)</f>
        <v>5.1503402832943497</v>
      </c>
      <c r="F1321" s="9" t="str">
        <f>VLOOKUP(A1321,'dump '!$A:$AF,11,FALSE)</f>
        <v>Banckertlaan</v>
      </c>
      <c r="G1321" s="9" t="str">
        <f>VLOOKUP($A1321,'dump '!$A:$AF,12,FALSE)</f>
        <v>241</v>
      </c>
      <c r="H1321" s="9" t="str">
        <f>VLOOKUP($A1321,'dump '!$A:$AF,13,FALSE)</f>
        <v>1215RB</v>
      </c>
      <c r="I1321" s="11" t="str">
        <f>VLOOKUP($A1321,'dump '!$A:$AF,14,FALSE)</f>
        <v>Hilversum</v>
      </c>
      <c r="J1321" s="9">
        <f>VLOOKUP($A1321,'dump '!$A:$AF,15,FALSE)</f>
        <v>5</v>
      </c>
      <c r="K1321" s="9" t="str">
        <f>VLOOKUP($A1321,'dump '!$A:$AF,3,FALSE)</f>
        <v>REST</v>
      </c>
      <c r="L1321" s="9" t="str">
        <f>VLOOKUP($A1321,'dump '!$A:$AF,31,FALSE)</f>
        <v>3-haak</v>
      </c>
      <c r="M1321" s="9" t="str">
        <f>VLOOKUP($A1321,'containers '!$A:$AA,12,FALSE)</f>
        <v>OGDUO</v>
      </c>
      <c r="N1321" s="9">
        <f>VLOOKUP($A1321,'containers '!$A:$AA,14,FALSE)</f>
        <v>60</v>
      </c>
      <c r="O1321" s="9">
        <f>VLOOKUP($A1321,'containers '!$A:$AA,15,FALSE)</f>
        <v>100</v>
      </c>
      <c r="P1321" s="9" t="str">
        <f>VLOOKUP($A1321,'containers '!$A:$AA,16,FALSE)</f>
        <v>HMIDUO2021</v>
      </c>
    </row>
    <row r="1322" spans="1:16" x14ac:dyDescent="0.25">
      <c r="A1322" s="9" t="s">
        <v>3201</v>
      </c>
      <c r="B1322" s="9" t="str">
        <f>VLOOKUP(A1322,'dump '!A:C,1,FALSE)</f>
        <v>RO917</v>
      </c>
      <c r="C1322" s="9" t="str">
        <f>VLOOKUP(A1322,'dump '!A:AF,2,FALSE)</f>
        <v>1222KH24301</v>
      </c>
      <c r="D1322" s="9">
        <f>VLOOKUP($A1322,'dump '!$A:$AF,17,FALSE)</f>
        <v>52.240152999999999</v>
      </c>
      <c r="E1322" s="9">
        <f>VLOOKUP($A1322,'dump '!$A:$AF,18,FALSE)</f>
        <v>5.1853290000000003</v>
      </c>
      <c r="F1322" s="9" t="str">
        <f>VLOOKUP(A1322,'dump '!$A:$AF,11,FALSE)</f>
        <v>Jacob van Campenlaan</v>
      </c>
      <c r="G1322" s="9" t="str">
        <f>VLOOKUP($A1322,'dump '!$A:$AF,12,FALSE)</f>
        <v>243</v>
      </c>
      <c r="H1322" s="9" t="str">
        <f>VLOOKUP($A1322,'dump '!$A:$AF,13,FALSE)</f>
        <v>1222KH</v>
      </c>
      <c r="I1322" s="11" t="str">
        <f>VLOOKUP($A1322,'dump '!$A:$AF,14,FALSE)</f>
        <v>Hilversum</v>
      </c>
      <c r="J1322" s="9">
        <f>VLOOKUP($A1322,'dump '!$A:$AF,15,FALSE)</f>
        <v>5</v>
      </c>
      <c r="K1322" s="9" t="str">
        <f>VLOOKUP($A1322,'dump '!$A:$AF,3,FALSE)</f>
        <v>REST</v>
      </c>
      <c r="L1322" s="9" t="str">
        <f>VLOOKUP($A1322,'dump '!$A:$AF,31,FALSE)</f>
        <v>3-haak</v>
      </c>
      <c r="M1322" s="9" t="str">
        <f>VLOOKUP($A1322,'containers '!$A:$AA,12,FALSE)</f>
        <v>Ondergronds</v>
      </c>
      <c r="N1322" s="9">
        <f>VLOOKUP($A1322,'containers '!$A:$AA,14,FALSE)</f>
        <v>80</v>
      </c>
      <c r="O1322" s="9">
        <f>VLOOKUP($A1322,'containers '!$A:$AA,15,FALSE)</f>
        <v>100</v>
      </c>
      <c r="P1322" s="9" t="str">
        <f>VLOOKUP($A1322,'containers '!$A:$AA,16,FALSE)</f>
        <v>HMISOL2021</v>
      </c>
    </row>
    <row r="1323" spans="1:16" x14ac:dyDescent="0.25">
      <c r="A1323" s="9" t="s">
        <v>3241</v>
      </c>
      <c r="B1323" s="9" t="str">
        <f>VLOOKUP(A1323,'dump '!A:C,1,FALSE)</f>
        <v>RO918</v>
      </c>
      <c r="C1323" s="9" t="str">
        <f>VLOOKUP(A1323,'dump '!A:AF,2,FALSE)</f>
        <v>1401EX2301</v>
      </c>
      <c r="D1323" s="9">
        <f>VLOOKUP($A1323,'dump '!$A:$AF,17,FALSE)</f>
        <v>52.275070999999997</v>
      </c>
      <c r="E1323" s="9">
        <f>VLOOKUP($A1323,'dump '!$A:$AF,18,FALSE)</f>
        <v>5.1662559999999997</v>
      </c>
      <c r="F1323" s="9" t="str">
        <f>VLOOKUP(A1323,'dump '!$A:$AF,11,FALSE)</f>
        <v>Poststraat</v>
      </c>
      <c r="G1323" s="9" t="str">
        <f>VLOOKUP($A1323,'dump '!$A:$AF,12,FALSE)</f>
        <v>23A</v>
      </c>
      <c r="H1323" s="9" t="str">
        <f>VLOOKUP($A1323,'dump '!$A:$AF,13,FALSE)</f>
        <v>1401EX</v>
      </c>
      <c r="I1323" s="11" t="str">
        <f>VLOOKUP($A1323,'dump '!$A:$AF,14,FALSE)</f>
        <v>Bussum</v>
      </c>
      <c r="J1323" s="9">
        <f>VLOOKUP($A1323,'dump '!$A:$AF,15,FALSE)</f>
        <v>5</v>
      </c>
      <c r="K1323" s="9" t="str">
        <f>VLOOKUP($A1323,'dump '!$A:$AF,3,FALSE)</f>
        <v>REST</v>
      </c>
      <c r="L1323" s="9" t="str">
        <f>VLOOKUP($A1323,'dump '!$A:$AF,31,FALSE)</f>
        <v>3-haak</v>
      </c>
      <c r="M1323" s="9" t="str">
        <f>VLOOKUP($A1323,'containers '!$A:$AA,12,FALSE)</f>
        <v>Ondergronds</v>
      </c>
      <c r="N1323" s="9">
        <f>VLOOKUP($A1323,'containers '!$A:$AA,14,FALSE)</f>
        <v>80</v>
      </c>
      <c r="O1323" s="9">
        <f>VLOOKUP($A1323,'containers '!$A:$AA,15,FALSE)</f>
        <v>100</v>
      </c>
      <c r="P1323" s="9" t="str">
        <f>VLOOKUP($A1323,'containers '!$A:$AA,16,FALSE)</f>
        <v>HMISOL2021</v>
      </c>
    </row>
    <row r="1324" spans="1:16" x14ac:dyDescent="0.25">
      <c r="A1324" s="9" t="s">
        <v>4468</v>
      </c>
      <c r="B1324" s="9" t="str">
        <f>VLOOKUP(A1324,'dump '!A:C,1,FALSE)</f>
        <v>RO919</v>
      </c>
      <c r="C1324" s="9" t="str">
        <f>VLOOKUP(A1324,'dump '!A:AF,2,FALSE)</f>
        <v>1261AJ2601</v>
      </c>
      <c r="D1324" s="9">
        <f>VLOOKUP($A1324,'dump '!$A:$AF,17,FALSE)</f>
        <v>52.269263000000002</v>
      </c>
      <c r="E1324" s="9">
        <f>VLOOKUP($A1324,'dump '!$A:$AF,18,FALSE)</f>
        <v>5.2061060000000001</v>
      </c>
      <c r="F1324" s="9" t="str">
        <f>VLOOKUP(A1324,'dump '!$A:$AF,11,FALSE)</f>
        <v>Prins Hendriklaan</v>
      </c>
      <c r="G1324" s="9" t="str">
        <f>VLOOKUP($A1324,'dump '!$A:$AF,12,FALSE)</f>
        <v>26</v>
      </c>
      <c r="H1324" s="9" t="str">
        <f>VLOOKUP($A1324,'dump '!$A:$AF,13,FALSE)</f>
        <v>1261AJ</v>
      </c>
      <c r="I1324" s="11" t="str">
        <f>VLOOKUP($A1324,'dump '!$A:$AF,14,FALSE)</f>
        <v>Blaricum</v>
      </c>
      <c r="J1324" s="9">
        <f>VLOOKUP($A1324,'dump '!$A:$AF,15,FALSE)</f>
        <v>6</v>
      </c>
      <c r="K1324" s="9" t="str">
        <f>VLOOKUP($A1324,'dump '!$A:$AF,3,FALSE)</f>
        <v>REST</v>
      </c>
      <c r="L1324" s="9" t="str">
        <f>VLOOKUP($A1324,'dump '!$A:$AF,31,FALSE)</f>
        <v>3-haak</v>
      </c>
      <c r="M1324" s="9" t="str">
        <f>VLOOKUP($A1324,'containers '!$A:$AA,12,FALSE)</f>
        <v>OGDUO</v>
      </c>
      <c r="N1324" s="9">
        <f>VLOOKUP($A1324,'containers '!$A:$AA,14,FALSE)</f>
        <v>60</v>
      </c>
      <c r="O1324" s="9">
        <f>VLOOKUP($A1324,'containers '!$A:$AA,15,FALSE)</f>
        <v>100</v>
      </c>
      <c r="P1324" s="9" t="str">
        <f>VLOOKUP($A1324,'containers '!$A:$AA,16,FALSE)</f>
        <v>HMIDUO2021</v>
      </c>
    </row>
    <row r="1325" spans="1:16" x14ac:dyDescent="0.25">
      <c r="A1325" s="9" t="s">
        <v>4857</v>
      </c>
      <c r="B1325" s="9" t="str">
        <f>VLOOKUP(A1325,'dump '!A:C,1,FALSE)</f>
        <v>RO920</v>
      </c>
      <c r="C1325" s="9" t="str">
        <f>VLOOKUP(A1325,'dump '!A:AF,2,FALSE)</f>
        <v>1262BA1901</v>
      </c>
      <c r="D1325" s="9">
        <f>VLOOKUP($A1325,'dump '!$A:$AF,17,FALSE)</f>
        <v>52.292727999999997</v>
      </c>
      <c r="E1325" s="9">
        <f>VLOOKUP($A1325,'dump '!$A:$AF,18,FALSE)</f>
        <v>5.2847010000000001</v>
      </c>
      <c r="F1325" s="9" t="str">
        <f>VLOOKUP(A1325,'dump '!$A:$AF,11,FALSE)</f>
        <v>Rueterlaan</v>
      </c>
      <c r="G1325" s="9" t="str">
        <f>VLOOKUP($A1325,'dump '!$A:$AF,12,FALSE)</f>
        <v>19</v>
      </c>
      <c r="H1325" s="9" t="str">
        <f>VLOOKUP($A1325,'dump '!$A:$AF,13,FALSE)</f>
        <v>1262BA</v>
      </c>
      <c r="I1325" s="11" t="str">
        <f>VLOOKUP($A1325,'dump '!$A:$AF,14,FALSE)</f>
        <v>Blaricum</v>
      </c>
      <c r="J1325" s="9">
        <f>VLOOKUP($A1325,'dump '!$A:$AF,15,FALSE)</f>
        <v>6</v>
      </c>
      <c r="K1325" s="9" t="str">
        <f>VLOOKUP($A1325,'dump '!$A:$AF,3,FALSE)</f>
        <v>REST</v>
      </c>
      <c r="L1325" s="9" t="str">
        <f>VLOOKUP($A1325,'dump '!$A:$AF,31,FALSE)</f>
        <v>3-haak</v>
      </c>
      <c r="M1325" s="9" t="str">
        <f>VLOOKUP($A1325,'containers '!$A:$AA,12,FALSE)</f>
        <v>OGDUO</v>
      </c>
      <c r="N1325" s="9">
        <f>VLOOKUP($A1325,'containers '!$A:$AA,14,FALSE)</f>
        <v>60</v>
      </c>
      <c r="O1325" s="9">
        <f>VLOOKUP($A1325,'containers '!$A:$AA,15,FALSE)</f>
        <v>100</v>
      </c>
      <c r="P1325" s="9" t="str">
        <f>VLOOKUP($A1325,'containers '!$A:$AA,16,FALSE)</f>
        <v>HMIDUO2021</v>
      </c>
    </row>
    <row r="1326" spans="1:16" x14ac:dyDescent="0.25">
      <c r="A1326" s="9" t="s">
        <v>4734</v>
      </c>
      <c r="B1326" s="9" t="str">
        <f>VLOOKUP(A1326,'dump '!A:C,1,FALSE)</f>
        <v>RO921</v>
      </c>
      <c r="C1326" s="9" t="str">
        <f>VLOOKUP(A1326,'dump '!A:AF,2,FALSE)</f>
        <v>1222LR2401</v>
      </c>
      <c r="D1326" s="9">
        <f>VLOOKUP($A1326,'dump '!$A:$AF,17,FALSE)</f>
        <v>52.236908</v>
      </c>
      <c r="E1326" s="9">
        <f>VLOOKUP($A1326,'dump '!$A:$AF,18,FALSE)</f>
        <v>5.1808189999999996</v>
      </c>
      <c r="F1326" s="9" t="str">
        <f>VLOOKUP(A1326,'dump '!$A:$AF,11,FALSE)</f>
        <v>Celsiuslaan</v>
      </c>
      <c r="G1326" s="9" t="str">
        <f>VLOOKUP($A1326,'dump '!$A:$AF,12,FALSE)</f>
        <v>24</v>
      </c>
      <c r="H1326" s="9" t="str">
        <f>VLOOKUP($A1326,'dump '!$A:$AF,13,FALSE)</f>
        <v>1222LR</v>
      </c>
      <c r="I1326" s="11" t="str">
        <f>VLOOKUP($A1326,'dump '!$A:$AF,14,FALSE)</f>
        <v>Hilversum</v>
      </c>
      <c r="J1326" s="9">
        <f>VLOOKUP($A1326,'dump '!$A:$AF,15,FALSE)</f>
        <v>6</v>
      </c>
      <c r="K1326" s="9" t="str">
        <f>VLOOKUP($A1326,'dump '!$A:$AF,3,FALSE)</f>
        <v>REST</v>
      </c>
      <c r="L1326" s="9" t="str">
        <f>VLOOKUP($A1326,'dump '!$A:$AF,31,FALSE)</f>
        <v>3-haak</v>
      </c>
      <c r="M1326" s="9" t="str">
        <f>VLOOKUP($A1326,'containers '!$A:$AA,12,FALSE)</f>
        <v>OGDUO</v>
      </c>
      <c r="N1326" s="9">
        <f>VLOOKUP($A1326,'containers '!$A:$AA,14,FALSE)</f>
        <v>60</v>
      </c>
      <c r="O1326" s="9">
        <f>VLOOKUP($A1326,'containers '!$A:$AA,15,FALSE)</f>
        <v>100</v>
      </c>
      <c r="P1326" s="9" t="str">
        <f>VLOOKUP($A1326,'containers '!$A:$AA,16,FALSE)</f>
        <v>HMIDUO2021</v>
      </c>
    </row>
    <row r="1327" spans="1:16" x14ac:dyDescent="0.25">
      <c r="A1327" s="9" t="s">
        <v>4796</v>
      </c>
      <c r="B1327" s="9" t="str">
        <f>VLOOKUP(A1327,'dump '!A:C,1,FALSE)</f>
        <v>RO922</v>
      </c>
      <c r="C1327" s="9" t="str">
        <f>VLOOKUP(A1327,'dump '!A:AF,2,FALSE)</f>
        <v>1221CD11501</v>
      </c>
      <c r="D1327" s="9">
        <f>VLOOKUP($A1327,'dump '!$A:$AF,17,FALSE)</f>
        <v>52.231084000000003</v>
      </c>
      <c r="E1327" s="9">
        <f>VLOOKUP($A1327,'dump '!$A:$AF,18,FALSE)</f>
        <v>5.1896409999999999</v>
      </c>
      <c r="F1327" s="9" t="str">
        <f>VLOOKUP(A1327,'dump '!$A:$AF,11,FALSE)</f>
        <v>Verbindingslaan</v>
      </c>
      <c r="G1327" s="9" t="str">
        <f>VLOOKUP($A1327,'dump '!$A:$AF,12,FALSE)</f>
        <v>115</v>
      </c>
      <c r="H1327" s="9" t="str">
        <f>VLOOKUP($A1327,'dump '!$A:$AF,13,FALSE)</f>
        <v>1221CD</v>
      </c>
      <c r="I1327" s="11" t="str">
        <f>VLOOKUP($A1327,'dump '!$A:$AF,14,FALSE)</f>
        <v>Hilversum</v>
      </c>
      <c r="J1327" s="9">
        <f>VLOOKUP($A1327,'dump '!$A:$AF,15,FALSE)</f>
        <v>6</v>
      </c>
      <c r="K1327" s="9" t="str">
        <f>VLOOKUP($A1327,'dump '!$A:$AF,3,FALSE)</f>
        <v>REST</v>
      </c>
      <c r="L1327" s="9" t="str">
        <f>VLOOKUP($A1327,'dump '!$A:$AF,31,FALSE)</f>
        <v>3-haak</v>
      </c>
      <c r="M1327" s="9" t="str">
        <f>VLOOKUP($A1327,'containers '!$A:$AA,12,FALSE)</f>
        <v>Ondergronds</v>
      </c>
      <c r="N1327" s="9">
        <f>VLOOKUP($A1327,'containers '!$A:$AA,14,FALSE)</f>
        <v>80</v>
      </c>
      <c r="O1327" s="9">
        <f>VLOOKUP($A1327,'containers '!$A:$AA,15,FALSE)</f>
        <v>100</v>
      </c>
      <c r="P1327" s="9" t="str">
        <f>VLOOKUP($A1327,'containers '!$A:$AA,16,FALSE)</f>
        <v>HMISOL2021</v>
      </c>
    </row>
    <row r="1328" spans="1:16" x14ac:dyDescent="0.25">
      <c r="A1328" s="9" t="s">
        <v>4479</v>
      </c>
      <c r="B1328" s="9" t="str">
        <f>VLOOKUP(A1328,'dump '!A:C,1,FALSE)</f>
        <v>RO923</v>
      </c>
      <c r="C1328" s="9" t="str">
        <f>VLOOKUP(A1328,'dump '!A:AF,2,FALSE)</f>
        <v>1221CD11504</v>
      </c>
      <c r="D1328" s="9">
        <f>VLOOKUP($A1328,'dump '!$A:$AF,17,FALSE)</f>
        <v>52.231084000000003</v>
      </c>
      <c r="E1328" s="9">
        <f>VLOOKUP($A1328,'dump '!$A:$AF,18,FALSE)</f>
        <v>5.1896409999999999</v>
      </c>
      <c r="F1328" s="9" t="str">
        <f>VLOOKUP(A1328,'dump '!$A:$AF,11,FALSE)</f>
        <v>Verbindingslaan</v>
      </c>
      <c r="G1328" s="9" t="str">
        <f>VLOOKUP($A1328,'dump '!$A:$AF,12,FALSE)</f>
        <v>115</v>
      </c>
      <c r="H1328" s="9" t="str">
        <f>VLOOKUP($A1328,'dump '!$A:$AF,13,FALSE)</f>
        <v>1221CD</v>
      </c>
      <c r="I1328" s="11" t="str">
        <f>VLOOKUP($A1328,'dump '!$A:$AF,14,FALSE)</f>
        <v>Hilversum</v>
      </c>
      <c r="J1328" s="9">
        <f>VLOOKUP($A1328,'dump '!$A:$AF,15,FALSE)</f>
        <v>6</v>
      </c>
      <c r="K1328" s="9" t="str">
        <f>VLOOKUP($A1328,'dump '!$A:$AF,3,FALSE)</f>
        <v>REST</v>
      </c>
      <c r="L1328" s="9" t="str">
        <f>VLOOKUP($A1328,'dump '!$A:$AF,31,FALSE)</f>
        <v>3-haak</v>
      </c>
      <c r="M1328" s="9" t="str">
        <f>VLOOKUP($A1328,'containers '!$A:$AA,12,FALSE)</f>
        <v>OGDUO</v>
      </c>
      <c r="N1328" s="9">
        <f>VLOOKUP($A1328,'containers '!$A:$AA,14,FALSE)</f>
        <v>60</v>
      </c>
      <c r="O1328" s="9">
        <f>VLOOKUP($A1328,'containers '!$A:$AA,15,FALSE)</f>
        <v>100</v>
      </c>
      <c r="P1328" s="9" t="str">
        <f>VLOOKUP($A1328,'containers '!$A:$AA,16,FALSE)</f>
        <v>HMIDUO2021</v>
      </c>
    </row>
    <row r="1329" spans="1:16" x14ac:dyDescent="0.25">
      <c r="A1329" s="9" t="s">
        <v>4853</v>
      </c>
      <c r="B1329" s="9" t="str">
        <f>VLOOKUP(A1329,'dump '!A:C,1,FALSE)</f>
        <v>RO924</v>
      </c>
      <c r="C1329" s="9" t="str">
        <f>VLOOKUP(A1329,'dump '!A:AF,2,FALSE)</f>
        <v>1221CD204</v>
      </c>
      <c r="D1329" s="9">
        <f>VLOOKUP($A1329,'dump '!$A:$AF,17,FALSE)</f>
        <v>52.231158000000001</v>
      </c>
      <c r="E1329" s="9">
        <f>VLOOKUP($A1329,'dump '!$A:$AF,18,FALSE)</f>
        <v>5.1878479999999998</v>
      </c>
      <c r="F1329" s="9" t="str">
        <f>VLOOKUP(A1329,'dump '!$A:$AF,11,FALSE)</f>
        <v>Verbindingslaan</v>
      </c>
      <c r="G1329" s="9" t="str">
        <f>VLOOKUP($A1329,'dump '!$A:$AF,12,FALSE)</f>
        <v>2</v>
      </c>
      <c r="H1329" s="9" t="str">
        <f>VLOOKUP($A1329,'dump '!$A:$AF,13,FALSE)</f>
        <v>1221CD</v>
      </c>
      <c r="I1329" s="11" t="str">
        <f>VLOOKUP($A1329,'dump '!$A:$AF,14,FALSE)</f>
        <v>Hilversum</v>
      </c>
      <c r="J1329" s="9">
        <f>VLOOKUP($A1329,'dump '!$A:$AF,15,FALSE)</f>
        <v>6</v>
      </c>
      <c r="K1329" s="9" t="str">
        <f>VLOOKUP($A1329,'dump '!$A:$AF,3,FALSE)</f>
        <v>REST</v>
      </c>
      <c r="L1329" s="9" t="str">
        <f>VLOOKUP($A1329,'dump '!$A:$AF,31,FALSE)</f>
        <v>3-haak</v>
      </c>
      <c r="M1329" s="9" t="str">
        <f>VLOOKUP($A1329,'containers '!$A:$AA,12,FALSE)</f>
        <v>OGDUO</v>
      </c>
      <c r="N1329" s="9">
        <f>VLOOKUP($A1329,'containers '!$A:$AA,14,FALSE)</f>
        <v>60</v>
      </c>
      <c r="O1329" s="9">
        <f>VLOOKUP($A1329,'containers '!$A:$AA,15,FALSE)</f>
        <v>100</v>
      </c>
      <c r="P1329" s="9" t="str">
        <f>VLOOKUP($A1329,'containers '!$A:$AA,16,FALSE)</f>
        <v>HMIDUO2021</v>
      </c>
    </row>
    <row r="1330" spans="1:16" x14ac:dyDescent="0.25">
      <c r="A1330" s="9" t="s">
        <v>4790</v>
      </c>
      <c r="B1330" s="9" t="str">
        <f>VLOOKUP(A1330,'dump '!A:C,1,FALSE)</f>
        <v>RO925</v>
      </c>
      <c r="C1330" s="9" t="str">
        <f>VLOOKUP(A1330,'dump '!A:AF,2,FALSE)</f>
        <v>1221CD201</v>
      </c>
      <c r="D1330" s="9">
        <f>VLOOKUP($A1330,'dump '!$A:$AF,17,FALSE)</f>
        <v>52.231158000000001</v>
      </c>
      <c r="E1330" s="9">
        <f>VLOOKUP($A1330,'dump '!$A:$AF,18,FALSE)</f>
        <v>5.1878479999999998</v>
      </c>
      <c r="F1330" s="9" t="str">
        <f>VLOOKUP(A1330,'dump '!$A:$AF,11,FALSE)</f>
        <v>Verbindingslaan</v>
      </c>
      <c r="G1330" s="9" t="str">
        <f>VLOOKUP($A1330,'dump '!$A:$AF,12,FALSE)</f>
        <v>2</v>
      </c>
      <c r="H1330" s="9" t="str">
        <f>VLOOKUP($A1330,'dump '!$A:$AF,13,FALSE)</f>
        <v>1221CD</v>
      </c>
      <c r="I1330" s="11" t="str">
        <f>VLOOKUP($A1330,'dump '!$A:$AF,14,FALSE)</f>
        <v>Hilversum</v>
      </c>
      <c r="J1330" s="9">
        <f>VLOOKUP($A1330,'dump '!$A:$AF,15,FALSE)</f>
        <v>6</v>
      </c>
      <c r="K1330" s="9" t="str">
        <f>VLOOKUP($A1330,'dump '!$A:$AF,3,FALSE)</f>
        <v>REST</v>
      </c>
      <c r="L1330" s="9" t="str">
        <f>VLOOKUP($A1330,'dump '!$A:$AF,31,FALSE)</f>
        <v>3-haak</v>
      </c>
      <c r="M1330" s="9" t="str">
        <f>VLOOKUP($A1330,'containers '!$A:$AA,12,FALSE)</f>
        <v>Ondergronds</v>
      </c>
      <c r="N1330" s="9">
        <f>VLOOKUP($A1330,'containers '!$A:$AA,14,FALSE)</f>
        <v>80</v>
      </c>
      <c r="O1330" s="9">
        <f>VLOOKUP($A1330,'containers '!$A:$AA,15,FALSE)</f>
        <v>100</v>
      </c>
      <c r="P1330" s="9" t="str">
        <f>VLOOKUP($A1330,'containers '!$A:$AA,16,FALSE)</f>
        <v>HMISOL2021</v>
      </c>
    </row>
    <row r="1331" spans="1:16" x14ac:dyDescent="0.25">
      <c r="A1331" s="9" t="s">
        <v>3012</v>
      </c>
      <c r="B1331" s="9" t="str">
        <f>VLOOKUP(A1331,'dump '!A:C,1,FALSE)</f>
        <v>RO926</v>
      </c>
      <c r="C1331" s="9" t="str">
        <f>VLOOKUP(A1331,'dump '!A:AF,2,FALSE)</f>
        <v>1402RG12401</v>
      </c>
      <c r="D1331" s="9">
        <f>VLOOKUP($A1331,'dump '!$A:$AF,17,FALSE)</f>
        <v>52.268442</v>
      </c>
      <c r="E1331" s="9">
        <f>VLOOKUP($A1331,'dump '!$A:$AF,18,FALSE)</f>
        <v>5.1676840000000004</v>
      </c>
      <c r="F1331" s="9" t="str">
        <f>VLOOKUP(A1331,'dump '!$A:$AF,11,FALSE)</f>
        <v>Laarderweg</v>
      </c>
      <c r="G1331" s="9" t="str">
        <f>VLOOKUP($A1331,'dump '!$A:$AF,12,FALSE)</f>
        <v>124</v>
      </c>
      <c r="H1331" s="9" t="str">
        <f>VLOOKUP($A1331,'dump '!$A:$AF,13,FALSE)</f>
        <v>1402RG</v>
      </c>
      <c r="I1331" s="11" t="str">
        <f>VLOOKUP($A1331,'dump '!$A:$AF,14,FALSE)</f>
        <v>Bussum</v>
      </c>
      <c r="J1331" s="9">
        <f>VLOOKUP($A1331,'dump '!$A:$AF,15,FALSE)</f>
        <v>5</v>
      </c>
      <c r="K1331" s="9" t="str">
        <f>VLOOKUP($A1331,'dump '!$A:$AF,3,FALSE)</f>
        <v>REST</v>
      </c>
      <c r="L1331" s="9" t="str">
        <f>VLOOKUP($A1331,'dump '!$A:$AF,31,FALSE)</f>
        <v>3-haak</v>
      </c>
      <c r="M1331" s="9" t="str">
        <f>VLOOKUP($A1331,'containers '!$A:$AA,12,FALSE)</f>
        <v>OGDUO</v>
      </c>
      <c r="N1331" s="9">
        <f>VLOOKUP($A1331,'containers '!$A:$AA,14,FALSE)</f>
        <v>60</v>
      </c>
      <c r="O1331" s="9">
        <f>VLOOKUP($A1331,'containers '!$A:$AA,15,FALSE)</f>
        <v>100</v>
      </c>
      <c r="P1331" s="9" t="str">
        <f>VLOOKUP($A1331,'containers '!$A:$AA,16,FALSE)</f>
        <v>HMIDUO2021</v>
      </c>
    </row>
    <row r="1332" spans="1:16" x14ac:dyDescent="0.25">
      <c r="A1332" s="9" t="s">
        <v>1894</v>
      </c>
      <c r="B1332" s="9" t="str">
        <f>VLOOKUP(A1332,'dump '!A:C,1,FALSE)</f>
        <v>RO927</v>
      </c>
      <c r="C1332" s="9" t="str">
        <f>VLOOKUP(A1332,'dump '!A:AF,2,FALSE)</f>
        <v>1223PC3801</v>
      </c>
      <c r="D1332" s="9">
        <f>VLOOKUP($A1332,'dump '!$A:$AF,17,FALSE)</f>
        <v>52.223121999999996</v>
      </c>
      <c r="E1332" s="9">
        <f>VLOOKUP($A1332,'dump '!$A:$AF,18,FALSE)</f>
        <v>5.1979569999999997</v>
      </c>
      <c r="F1332" s="9" t="str">
        <f>VLOOKUP(A1332,'dump '!$A:$AF,11,FALSE)</f>
        <v>Reigerstraat</v>
      </c>
      <c r="G1332" s="9" t="str">
        <f>VLOOKUP($A1332,'dump '!$A:$AF,12,FALSE)</f>
        <v>38</v>
      </c>
      <c r="H1332" s="9" t="str">
        <f>VLOOKUP($A1332,'dump '!$A:$AF,13,FALSE)</f>
        <v>1223PC</v>
      </c>
      <c r="I1332" s="11" t="str">
        <f>VLOOKUP($A1332,'dump '!$A:$AF,14,FALSE)</f>
        <v>Hilversum</v>
      </c>
      <c r="J1332" s="9">
        <f>VLOOKUP($A1332,'dump '!$A:$AF,15,FALSE)</f>
        <v>5</v>
      </c>
      <c r="K1332" s="9" t="str">
        <f>VLOOKUP($A1332,'dump '!$A:$AF,3,FALSE)</f>
        <v>REST</v>
      </c>
      <c r="L1332" s="9" t="str">
        <f>VLOOKUP($A1332,'dump '!$A:$AF,31,FALSE)</f>
        <v>3-haak</v>
      </c>
      <c r="M1332" s="9" t="str">
        <f>VLOOKUP($A1332,'containers '!$A:$AA,12,FALSE)</f>
        <v>OGDUO</v>
      </c>
      <c r="N1332" s="9">
        <f>VLOOKUP($A1332,'containers '!$A:$AA,14,FALSE)</f>
        <v>60</v>
      </c>
      <c r="O1332" s="9">
        <f>VLOOKUP($A1332,'containers '!$A:$AA,15,FALSE)</f>
        <v>100</v>
      </c>
      <c r="P1332" s="9" t="str">
        <f>VLOOKUP($A1332,'containers '!$A:$AA,16,FALSE)</f>
        <v>HMIDUO2021</v>
      </c>
    </row>
    <row r="1333" spans="1:16" x14ac:dyDescent="0.25">
      <c r="A1333" s="9" t="s">
        <v>3398</v>
      </c>
      <c r="B1333" s="9" t="str">
        <f>VLOOKUP(A1333,'dump '!A:C,1,FALSE)</f>
        <v>RO928</v>
      </c>
      <c r="C1333" s="9" t="str">
        <f>VLOOKUP(A1333,'dump '!A:AF,2,FALSE)</f>
        <v>1231NP701</v>
      </c>
      <c r="D1333" s="9">
        <f>VLOOKUP($A1333,'dump '!$A:$AF,17,FALSE)</f>
        <v>52.207050000000002</v>
      </c>
      <c r="E1333" s="9">
        <f>VLOOKUP($A1333,'dump '!$A:$AF,18,FALSE)</f>
        <v>5.0808489999999997</v>
      </c>
      <c r="F1333" s="9" t="str">
        <f>VLOOKUP(A1333,'dump '!$A:$AF,11,FALSE)</f>
        <v>Vuntuslaan</v>
      </c>
      <c r="G1333" s="9" t="str">
        <f>VLOOKUP($A1333,'dump '!$A:$AF,12,FALSE)</f>
        <v>7</v>
      </c>
      <c r="H1333" s="9" t="str">
        <f>VLOOKUP($A1333,'dump '!$A:$AF,13,FALSE)</f>
        <v>1231NP</v>
      </c>
      <c r="I1333" s="11" t="str">
        <f>VLOOKUP($A1333,'dump '!$A:$AF,14,FALSE)</f>
        <v>Loosdrecht</v>
      </c>
      <c r="J1333" s="9">
        <f>VLOOKUP($A1333,'dump '!$A:$AF,15,FALSE)</f>
        <v>5</v>
      </c>
      <c r="K1333" s="9" t="str">
        <f>VLOOKUP($A1333,'dump '!$A:$AF,3,FALSE)</f>
        <v>REST</v>
      </c>
      <c r="L1333" s="9" t="str">
        <f>VLOOKUP($A1333,'dump '!$A:$AF,31,FALSE)</f>
        <v>3-haak</v>
      </c>
      <c r="M1333" s="9" t="str">
        <f>VLOOKUP($A1333,'containers '!$A:$AA,12,FALSE)</f>
        <v>Ondergronds</v>
      </c>
      <c r="N1333" s="9">
        <f>VLOOKUP($A1333,'containers '!$A:$AA,14,FALSE)</f>
        <v>80</v>
      </c>
      <c r="O1333" s="9">
        <f>VLOOKUP($A1333,'containers '!$A:$AA,15,FALSE)</f>
        <v>100</v>
      </c>
      <c r="P1333" s="9" t="str">
        <f>VLOOKUP($A1333,'containers '!$A:$AA,16,FALSE)</f>
        <v>HMISOL2021</v>
      </c>
    </row>
    <row r="1334" spans="1:16" x14ac:dyDescent="0.25">
      <c r="A1334" s="9" t="s">
        <v>4036</v>
      </c>
      <c r="B1334" s="9" t="str">
        <f>VLOOKUP(A1334,'dump '!A:C,1,FALSE)</f>
        <v>RO929</v>
      </c>
      <c r="C1334" s="9" t="str">
        <f>VLOOKUP(A1334,'dump '!A:AF,2,FALSE)</f>
        <v>1222JZ4401</v>
      </c>
      <c r="D1334" s="9">
        <f>VLOOKUP($A1334,'dump '!$A:$AF,17,FALSE)</f>
        <v>52.238610000000001</v>
      </c>
      <c r="E1334" s="9">
        <f>VLOOKUP($A1334,'dump '!$A:$AF,18,FALSE)</f>
        <v>5.1870859999999999</v>
      </c>
      <c r="F1334" s="9" t="str">
        <f>VLOOKUP(A1334,'dump '!$A:$AF,11,FALSE)</f>
        <v>Berlagelaan</v>
      </c>
      <c r="G1334" s="9" t="str">
        <f>VLOOKUP($A1334,'dump '!$A:$AF,12,FALSE)</f>
        <v>44</v>
      </c>
      <c r="H1334" s="9" t="str">
        <f>VLOOKUP($A1334,'dump '!$A:$AF,13,FALSE)</f>
        <v>1222JZ</v>
      </c>
      <c r="I1334" s="11" t="str">
        <f>VLOOKUP($A1334,'dump '!$A:$AF,14,FALSE)</f>
        <v>Hilversum</v>
      </c>
      <c r="J1334" s="9">
        <f>VLOOKUP($A1334,'dump '!$A:$AF,15,FALSE)</f>
        <v>6</v>
      </c>
      <c r="K1334" s="9" t="str">
        <f>VLOOKUP($A1334,'dump '!$A:$AF,3,FALSE)</f>
        <v>REST</v>
      </c>
      <c r="L1334" s="9" t="str">
        <f>VLOOKUP($A1334,'dump '!$A:$AF,31,FALSE)</f>
        <v>3-haak</v>
      </c>
      <c r="M1334" s="9" t="str">
        <f>VLOOKUP($A1334,'containers '!$A:$AA,12,FALSE)</f>
        <v>Ondergronds</v>
      </c>
      <c r="N1334" s="9">
        <f>VLOOKUP($A1334,'containers '!$A:$AA,14,FALSE)</f>
        <v>80</v>
      </c>
      <c r="O1334" s="9">
        <f>VLOOKUP($A1334,'containers '!$A:$AA,15,FALSE)</f>
        <v>100</v>
      </c>
      <c r="P1334" s="9" t="str">
        <f>VLOOKUP($A1334,'containers '!$A:$AA,16,FALSE)</f>
        <v>HMISOL2021</v>
      </c>
    </row>
    <row r="1335" spans="1:16" x14ac:dyDescent="0.25">
      <c r="A1335" s="9" t="s">
        <v>3709</v>
      </c>
      <c r="B1335" s="9" t="str">
        <f>VLOOKUP(A1335,'dump '!A:C,1,FALSE)</f>
        <v>RO930</v>
      </c>
      <c r="C1335" s="9" t="str">
        <f>VLOOKUP(A1335,'dump '!A:AF,2,FALSE)</f>
        <v>1403SL101</v>
      </c>
      <c r="D1335" s="9">
        <f>VLOOKUP($A1335,'dump '!$A:$AF,17,FALSE)</f>
        <v>52.267699999999998</v>
      </c>
      <c r="E1335" s="9">
        <f>VLOOKUP($A1335,'dump '!$A:$AF,18,FALSE)</f>
        <v>5.1742319999999999</v>
      </c>
      <c r="F1335" s="9" t="str">
        <f>VLOOKUP(A1335,'dump '!$A:$AF,11,FALSE)</f>
        <v>T.B. Huurmanlaan</v>
      </c>
      <c r="G1335" s="9" t="str">
        <f>VLOOKUP($A1335,'dump '!$A:$AF,12,FALSE)</f>
        <v>1A</v>
      </c>
      <c r="H1335" s="9" t="str">
        <f>VLOOKUP($A1335,'dump '!$A:$AF,13,FALSE)</f>
        <v>1403SL</v>
      </c>
      <c r="I1335" s="11" t="str">
        <f>VLOOKUP($A1335,'dump '!$A:$AF,14,FALSE)</f>
        <v>Bussum</v>
      </c>
      <c r="J1335" s="9">
        <f>VLOOKUP($A1335,'dump '!$A:$AF,15,FALSE)</f>
        <v>5</v>
      </c>
      <c r="K1335" s="9" t="str">
        <f>VLOOKUP($A1335,'dump '!$A:$AF,3,FALSE)</f>
        <v>REST</v>
      </c>
      <c r="L1335" s="9" t="str">
        <f>VLOOKUP($A1335,'dump '!$A:$AF,31,FALSE)</f>
        <v>3-haak</v>
      </c>
      <c r="M1335" s="9" t="str">
        <f>VLOOKUP($A1335,'containers '!$A:$AA,12,FALSE)</f>
        <v>OGDUO</v>
      </c>
      <c r="N1335" s="9">
        <f>VLOOKUP($A1335,'containers '!$A:$AA,14,FALSE)</f>
        <v>60</v>
      </c>
      <c r="O1335" s="9">
        <f>VLOOKUP($A1335,'containers '!$A:$AA,15,FALSE)</f>
        <v>100</v>
      </c>
      <c r="P1335" s="9" t="str">
        <f>VLOOKUP($A1335,'containers '!$A:$AA,16,FALSE)</f>
        <v>HMIDUO2021</v>
      </c>
    </row>
    <row r="1336" spans="1:16" x14ac:dyDescent="0.25">
      <c r="A1336" s="9" t="s">
        <v>2789</v>
      </c>
      <c r="B1336" s="9" t="str">
        <f>VLOOKUP(A1336,'dump '!A:C,1,FALSE)</f>
        <v>RO931</v>
      </c>
      <c r="C1336" s="9" t="str">
        <f>VLOOKUP(A1336,'dump '!A:AF,2,FALSE)</f>
        <v>1402DA101</v>
      </c>
      <c r="D1336" s="9">
        <f>VLOOKUP($A1336,'dump '!$A:$AF,17,FALSE)</f>
        <v>52.269942</v>
      </c>
      <c r="E1336" s="9">
        <f>VLOOKUP($A1336,'dump '!$A:$AF,18,FALSE)</f>
        <v>5.1811749999999996</v>
      </c>
      <c r="F1336" s="9" t="str">
        <f>VLOOKUP(A1336,'dump '!$A:$AF,11,FALSE)</f>
        <v>Zilverschoonstraat</v>
      </c>
      <c r="G1336" s="9" t="str">
        <f>VLOOKUP($A1336,'dump '!$A:$AF,12,FALSE)</f>
        <v>1</v>
      </c>
      <c r="H1336" s="9" t="str">
        <f>VLOOKUP($A1336,'dump '!$A:$AF,13,FALSE)</f>
        <v>1402DA</v>
      </c>
      <c r="I1336" s="11" t="str">
        <f>VLOOKUP($A1336,'dump '!$A:$AF,14,FALSE)</f>
        <v>Bussum</v>
      </c>
      <c r="J1336" s="9">
        <f>VLOOKUP($A1336,'dump '!$A:$AF,15,FALSE)</f>
        <v>5</v>
      </c>
      <c r="K1336" s="9" t="str">
        <f>VLOOKUP($A1336,'dump '!$A:$AF,3,FALSE)</f>
        <v>REST</v>
      </c>
      <c r="L1336" s="9" t="str">
        <f>VLOOKUP($A1336,'dump '!$A:$AF,31,FALSE)</f>
        <v>3-haak</v>
      </c>
      <c r="M1336" s="9" t="str">
        <f>VLOOKUP($A1336,'containers '!$A:$AA,12,FALSE)</f>
        <v>OGDUO</v>
      </c>
      <c r="N1336" s="9">
        <f>VLOOKUP($A1336,'containers '!$A:$AA,14,FALSE)</f>
        <v>60</v>
      </c>
      <c r="O1336" s="9">
        <f>VLOOKUP($A1336,'containers '!$A:$AA,15,FALSE)</f>
        <v>100</v>
      </c>
      <c r="P1336" s="9" t="str">
        <f>VLOOKUP($A1336,'containers '!$A:$AA,16,FALSE)</f>
        <v>HMIDUO2021</v>
      </c>
    </row>
    <row r="1337" spans="1:16" x14ac:dyDescent="0.25">
      <c r="A1337" s="9" t="s">
        <v>3136</v>
      </c>
      <c r="B1337" s="9" t="str">
        <f>VLOOKUP(A1337,'dump '!A:C,1,FALSE)</f>
        <v>RO932</v>
      </c>
      <c r="C1337" s="9" t="str">
        <f>VLOOKUP(A1337,'dump '!A:AF,2,FALSE)</f>
        <v>1402HR13801</v>
      </c>
      <c r="D1337" s="9">
        <f>VLOOKUP($A1337,'dump '!$A:$AF,17,FALSE)</f>
        <v>52.268369999999997</v>
      </c>
      <c r="E1337" s="9">
        <f>VLOOKUP($A1337,'dump '!$A:$AF,18,FALSE)</f>
        <v>5.176552</v>
      </c>
      <c r="F1337" s="9" t="str">
        <f>VLOOKUP(A1337,'dump '!$A:$AF,11,FALSE)</f>
        <v>Dr. Abraham Kuyperlaan</v>
      </c>
      <c r="G1337" s="9" t="str">
        <f>VLOOKUP($A1337,'dump '!$A:$AF,12,FALSE)</f>
        <v>138</v>
      </c>
      <c r="H1337" s="9" t="str">
        <f>VLOOKUP($A1337,'dump '!$A:$AF,13,FALSE)</f>
        <v>1402HR</v>
      </c>
      <c r="I1337" s="11" t="str">
        <f>VLOOKUP($A1337,'dump '!$A:$AF,14,FALSE)</f>
        <v>Bussum</v>
      </c>
      <c r="J1337" s="9">
        <f>VLOOKUP($A1337,'dump '!$A:$AF,15,FALSE)</f>
        <v>5</v>
      </c>
      <c r="K1337" s="9" t="str">
        <f>VLOOKUP($A1337,'dump '!$A:$AF,3,FALSE)</f>
        <v>REST</v>
      </c>
      <c r="L1337" s="9" t="str">
        <f>VLOOKUP($A1337,'dump '!$A:$AF,31,FALSE)</f>
        <v>3-haak</v>
      </c>
      <c r="M1337" s="9" t="str">
        <f>VLOOKUP($A1337,'containers '!$A:$AA,12,FALSE)</f>
        <v>OGDUO</v>
      </c>
      <c r="N1337" s="9">
        <f>VLOOKUP($A1337,'containers '!$A:$AA,14,FALSE)</f>
        <v>60</v>
      </c>
      <c r="O1337" s="9">
        <f>VLOOKUP($A1337,'containers '!$A:$AA,15,FALSE)</f>
        <v>100</v>
      </c>
      <c r="P1337" s="9" t="str">
        <f>VLOOKUP($A1337,'containers '!$A:$AA,16,FALSE)</f>
        <v>HMIDUO2021</v>
      </c>
    </row>
    <row r="1338" spans="1:16" x14ac:dyDescent="0.25">
      <c r="A1338" s="9" t="s">
        <v>4089</v>
      </c>
      <c r="B1338" s="9" t="str">
        <f>VLOOKUP(A1338,'dump '!A:C,1,FALSE)</f>
        <v>RO933</v>
      </c>
      <c r="C1338" s="9" t="str">
        <f>VLOOKUP(A1338,'dump '!A:AF,2,FALSE)</f>
        <v>1404DE10101</v>
      </c>
      <c r="D1338" s="9">
        <f>VLOOKUP($A1338,'dump '!$A:$AF,17,FALSE)</f>
        <v>52.276411000000003</v>
      </c>
      <c r="E1338" s="9">
        <f>VLOOKUP($A1338,'dump '!$A:$AF,18,FALSE)</f>
        <v>5.1607370000000001</v>
      </c>
      <c r="F1338" s="9" t="str">
        <f>VLOOKUP(A1338,'dump '!$A:$AF,11,FALSE)</f>
        <v>Olmenlaan</v>
      </c>
      <c r="G1338" s="9" t="str">
        <f>VLOOKUP($A1338,'dump '!$A:$AF,12,FALSE)</f>
        <v>101</v>
      </c>
      <c r="H1338" s="9" t="str">
        <f>VLOOKUP($A1338,'dump '!$A:$AF,13,FALSE)</f>
        <v>1404DE</v>
      </c>
      <c r="I1338" s="11" t="str">
        <f>VLOOKUP($A1338,'dump '!$A:$AF,14,FALSE)</f>
        <v>Bussum</v>
      </c>
      <c r="J1338" s="9">
        <f>VLOOKUP($A1338,'dump '!$A:$AF,15,FALSE)</f>
        <v>6</v>
      </c>
      <c r="K1338" s="9" t="str">
        <f>VLOOKUP($A1338,'dump '!$A:$AF,3,FALSE)</f>
        <v>REST</v>
      </c>
      <c r="L1338" s="9" t="str">
        <f>VLOOKUP($A1338,'dump '!$A:$AF,31,FALSE)</f>
        <v>3-haak</v>
      </c>
      <c r="M1338" s="9" t="str">
        <f>VLOOKUP($A1338,'containers '!$A:$AA,12,FALSE)</f>
        <v>OGDUO</v>
      </c>
      <c r="N1338" s="9">
        <f>VLOOKUP($A1338,'containers '!$A:$AA,14,FALSE)</f>
        <v>60</v>
      </c>
      <c r="O1338" s="9">
        <f>VLOOKUP($A1338,'containers '!$A:$AA,15,FALSE)</f>
        <v>100</v>
      </c>
      <c r="P1338" s="9" t="str">
        <f>VLOOKUP($A1338,'containers '!$A:$AA,16,FALSE)</f>
        <v>HMIDUO2021</v>
      </c>
    </row>
    <row r="1339" spans="1:16" x14ac:dyDescent="0.25">
      <c r="A1339" s="9" t="s">
        <v>3978</v>
      </c>
      <c r="B1339" s="9" t="str">
        <f>VLOOKUP(A1339,'dump '!A:C,1,FALSE)</f>
        <v>RO934</v>
      </c>
      <c r="C1339" s="9" t="str">
        <f>VLOOKUP(A1339,'dump '!A:AF,2,FALSE)</f>
        <v>1231VZ101</v>
      </c>
      <c r="D1339" s="9">
        <f>VLOOKUP($A1339,'dump '!$A:$AF,17,FALSE)</f>
        <v>52.19849</v>
      </c>
      <c r="E1339" s="9">
        <f>VLOOKUP($A1339,'dump '!$A:$AF,18,FALSE)</f>
        <v>5.1375209999999996</v>
      </c>
      <c r="F1339" s="9" t="str">
        <f>VLOOKUP(A1339,'dump '!$A:$AF,11,FALSE)</f>
        <v>Godelindehof</v>
      </c>
      <c r="G1339" s="9" t="str">
        <f>VLOOKUP($A1339,'dump '!$A:$AF,12,FALSE)</f>
        <v>1</v>
      </c>
      <c r="H1339" s="9" t="str">
        <f>VLOOKUP($A1339,'dump '!$A:$AF,13,FALSE)</f>
        <v>1231VZ</v>
      </c>
      <c r="I1339" s="11" t="str">
        <f>VLOOKUP($A1339,'dump '!$A:$AF,14,FALSE)</f>
        <v>Loosdrecht</v>
      </c>
      <c r="J1339" s="9">
        <f>VLOOKUP($A1339,'dump '!$A:$AF,15,FALSE)</f>
        <v>6</v>
      </c>
      <c r="K1339" s="9" t="str">
        <f>VLOOKUP($A1339,'dump '!$A:$AF,3,FALSE)</f>
        <v>REST</v>
      </c>
      <c r="L1339" s="9" t="str">
        <f>VLOOKUP($A1339,'dump '!$A:$AF,31,FALSE)</f>
        <v>3-haak</v>
      </c>
      <c r="M1339" s="9" t="str">
        <f>VLOOKUP($A1339,'containers '!$A:$AA,12,FALSE)</f>
        <v>Ondergronds</v>
      </c>
      <c r="N1339" s="9">
        <f>VLOOKUP($A1339,'containers '!$A:$AA,14,FALSE)</f>
        <v>80</v>
      </c>
      <c r="O1339" s="9">
        <f>VLOOKUP($A1339,'containers '!$A:$AA,15,FALSE)</f>
        <v>100</v>
      </c>
      <c r="P1339" s="9" t="str">
        <f>VLOOKUP($A1339,'containers '!$A:$AA,16,FALSE)</f>
        <v>HMISOL2021</v>
      </c>
    </row>
    <row r="1340" spans="1:16" x14ac:dyDescent="0.25">
      <c r="A1340" s="9" t="s">
        <v>3049</v>
      </c>
      <c r="B1340" s="9" t="str">
        <f>VLOOKUP(A1340,'dump '!A:C,1,FALSE)</f>
        <v>RO935</v>
      </c>
      <c r="C1340" s="9" t="str">
        <f>VLOOKUP(A1340,'dump '!A:AF,2,FALSE)</f>
        <v>1216LS7301</v>
      </c>
      <c r="D1340" s="9">
        <f>VLOOKUP($A1340,'dump '!$A:$AF,17,FALSE)</f>
        <v>52.217303000000001</v>
      </c>
      <c r="E1340" s="9">
        <f>VLOOKUP($A1340,'dump '!$A:$AF,18,FALSE)</f>
        <v>5.1325269999999996</v>
      </c>
      <c r="F1340" s="9" t="str">
        <f>VLOOKUP(A1340,'dump '!$A:$AF,11,FALSE)</f>
        <v>Geert Grootelaan</v>
      </c>
      <c r="G1340" s="9" t="str">
        <f>VLOOKUP($A1340,'dump '!$A:$AF,12,FALSE)</f>
        <v>73</v>
      </c>
      <c r="H1340" s="9" t="str">
        <f>VLOOKUP($A1340,'dump '!$A:$AF,13,FALSE)</f>
        <v>1216LS</v>
      </c>
      <c r="I1340" s="11" t="str">
        <f>VLOOKUP($A1340,'dump '!$A:$AF,14,FALSE)</f>
        <v>Hilversum</v>
      </c>
      <c r="J1340" s="9">
        <f>VLOOKUP($A1340,'dump '!$A:$AF,15,FALSE)</f>
        <v>5</v>
      </c>
      <c r="K1340" s="9" t="str">
        <f>VLOOKUP($A1340,'dump '!$A:$AF,3,FALSE)</f>
        <v>REST</v>
      </c>
      <c r="L1340" s="9" t="str">
        <f>VLOOKUP($A1340,'dump '!$A:$AF,31,FALSE)</f>
        <v>3-haak</v>
      </c>
      <c r="M1340" s="9" t="str">
        <f>VLOOKUP($A1340,'containers '!$A:$AA,12,FALSE)</f>
        <v>OGDUO</v>
      </c>
      <c r="N1340" s="9">
        <f>VLOOKUP($A1340,'containers '!$A:$AA,14,FALSE)</f>
        <v>60</v>
      </c>
      <c r="O1340" s="9">
        <f>VLOOKUP($A1340,'containers '!$A:$AA,15,FALSE)</f>
        <v>100</v>
      </c>
      <c r="P1340" s="9" t="str">
        <f>VLOOKUP($A1340,'containers '!$A:$AA,16,FALSE)</f>
        <v>HMIDUO2021</v>
      </c>
    </row>
    <row r="1341" spans="1:16" x14ac:dyDescent="0.25">
      <c r="A1341" s="9" t="s">
        <v>5921</v>
      </c>
      <c r="B1341" s="9" t="str">
        <f>VLOOKUP(A1341,'dump '!A:C,1,FALSE)</f>
        <v>RO936</v>
      </c>
      <c r="C1341" s="9" t="str">
        <f>VLOOKUP(A1341,'dump '!A:AF,2,FALSE)</f>
        <v>1406SH601</v>
      </c>
      <c r="D1341" s="9">
        <f>VLOOKUP($A1341,'dump '!$A:$AF,17,FALSE)</f>
        <v>52.273097</v>
      </c>
      <c r="E1341" s="9">
        <f>VLOOKUP($A1341,'dump '!$A:$AF,18,FALSE)</f>
        <v>5.158989</v>
      </c>
      <c r="F1341" s="9" t="str">
        <f>VLOOKUP(A1341,'dump '!$A:$AF,11,FALSE)</f>
        <v>Nieuwe Spiegelstraat</v>
      </c>
      <c r="G1341" s="9" t="str">
        <f>VLOOKUP($A1341,'dump '!$A:$AF,12,FALSE)</f>
        <v>6A</v>
      </c>
      <c r="H1341" s="9" t="str">
        <f>VLOOKUP($A1341,'dump '!$A:$AF,13,FALSE)</f>
        <v>1406SH</v>
      </c>
      <c r="I1341" s="11" t="str">
        <f>VLOOKUP($A1341,'dump '!$A:$AF,14,FALSE)</f>
        <v>Bussum</v>
      </c>
      <c r="J1341" s="9">
        <f>VLOOKUP($A1341,'dump '!$A:$AF,15,FALSE)</f>
        <v>6</v>
      </c>
      <c r="K1341" s="9" t="str">
        <f>VLOOKUP($A1341,'dump '!$A:$AF,3,FALSE)</f>
        <v>REST</v>
      </c>
      <c r="L1341" s="9" t="str">
        <f>VLOOKUP($A1341,'dump '!$A:$AF,31,FALSE)</f>
        <v>3-haak</v>
      </c>
      <c r="M1341" s="9" t="str">
        <f>VLOOKUP($A1341,'containers '!$A:$AA,12,FALSE)</f>
        <v>Ondergronds</v>
      </c>
      <c r="N1341" s="9">
        <f>VLOOKUP($A1341,'containers '!$A:$AA,14,FALSE)</f>
        <v>80</v>
      </c>
      <c r="O1341" s="9">
        <f>VLOOKUP($A1341,'containers '!$A:$AA,15,FALSE)</f>
        <v>100</v>
      </c>
      <c r="P1341" s="9" t="str">
        <f>VLOOKUP($A1341,'containers '!$A:$AA,16,FALSE)</f>
        <v>HMISOL2021</v>
      </c>
    </row>
    <row r="1342" spans="1:16" x14ac:dyDescent="0.25">
      <c r="A1342" s="9" t="s">
        <v>2784</v>
      </c>
      <c r="B1342" s="9" t="str">
        <f>VLOOKUP(A1342,'dump '!A:C,1,FALSE)</f>
        <v>RO937</v>
      </c>
      <c r="C1342" s="9" t="str">
        <f>VLOOKUP(A1342,'dump '!A:AF,2,FALSE)</f>
        <v>1223DS8901</v>
      </c>
      <c r="D1342" s="9">
        <f>VLOOKUP($A1342,'dump '!$A:$AF,17,FALSE)</f>
        <v>52.232022000000001</v>
      </c>
      <c r="E1342" s="9">
        <f>VLOOKUP($A1342,'dump '!$A:$AF,18,FALSE)</f>
        <v>5.1926019999999999</v>
      </c>
      <c r="F1342" s="9" t="str">
        <f>VLOOKUP(A1342,'dump '!$A:$AF,11,FALSE)</f>
        <v>Zenderstraat</v>
      </c>
      <c r="G1342" s="9" t="str">
        <f>VLOOKUP($A1342,'dump '!$A:$AF,12,FALSE)</f>
        <v>89</v>
      </c>
      <c r="H1342" s="9" t="str">
        <f>VLOOKUP($A1342,'dump '!$A:$AF,13,FALSE)</f>
        <v>1223DS</v>
      </c>
      <c r="I1342" s="11" t="str">
        <f>VLOOKUP($A1342,'dump '!$A:$AF,14,FALSE)</f>
        <v>Hilversum</v>
      </c>
      <c r="J1342" s="9">
        <f>VLOOKUP($A1342,'dump '!$A:$AF,15,FALSE)</f>
        <v>5</v>
      </c>
      <c r="K1342" s="9" t="str">
        <f>VLOOKUP($A1342,'dump '!$A:$AF,3,FALSE)</f>
        <v>REST</v>
      </c>
      <c r="L1342" s="9" t="str">
        <f>VLOOKUP($A1342,'dump '!$A:$AF,31,FALSE)</f>
        <v>3-haak</v>
      </c>
      <c r="M1342" s="9" t="str">
        <f>VLOOKUP($A1342,'containers '!$A:$AA,12,FALSE)</f>
        <v>OGDUO</v>
      </c>
      <c r="N1342" s="9">
        <f>VLOOKUP($A1342,'containers '!$A:$AA,14,FALSE)</f>
        <v>60</v>
      </c>
      <c r="O1342" s="9">
        <f>VLOOKUP($A1342,'containers '!$A:$AA,15,FALSE)</f>
        <v>100</v>
      </c>
      <c r="P1342" s="9" t="str">
        <f>VLOOKUP($A1342,'containers '!$A:$AA,16,FALSE)</f>
        <v>HMIDUO2021</v>
      </c>
    </row>
    <row r="1343" spans="1:16" x14ac:dyDescent="0.25">
      <c r="A1343" s="9" t="s">
        <v>2800</v>
      </c>
      <c r="B1343" s="9" t="str">
        <f>VLOOKUP(A1343,'dump '!A:C,1,FALSE)</f>
        <v>RO938</v>
      </c>
      <c r="C1343" s="9" t="str">
        <f>VLOOKUP(A1343,'dump '!A:AF,2,FALSE)</f>
        <v>1403GX22301</v>
      </c>
      <c r="D1343" s="9">
        <f>VLOOKUP($A1343,'dump '!$A:$AF,17,FALSE)</f>
        <v>52.268005000000002</v>
      </c>
      <c r="E1343" s="9">
        <f>VLOOKUP($A1343,'dump '!$A:$AF,18,FALSE)</f>
        <v>5.1892209999999999</v>
      </c>
      <c r="F1343" s="9" t="str">
        <f>VLOOKUP(A1343,'dump '!$A:$AF,11,FALSE)</f>
        <v>Betje Wolfflaan</v>
      </c>
      <c r="G1343" s="9" t="str">
        <f>VLOOKUP($A1343,'dump '!$A:$AF,12,FALSE)</f>
        <v>223</v>
      </c>
      <c r="H1343" s="9" t="str">
        <f>VLOOKUP($A1343,'dump '!$A:$AF,13,FALSE)</f>
        <v>1403GX</v>
      </c>
      <c r="I1343" s="11" t="str">
        <f>VLOOKUP($A1343,'dump '!$A:$AF,14,FALSE)</f>
        <v>Bussum</v>
      </c>
      <c r="J1343" s="9">
        <f>VLOOKUP($A1343,'dump '!$A:$AF,15,FALSE)</f>
        <v>5</v>
      </c>
      <c r="K1343" s="9" t="str">
        <f>VLOOKUP($A1343,'dump '!$A:$AF,3,FALSE)</f>
        <v>REST</v>
      </c>
      <c r="L1343" s="9" t="str">
        <f>VLOOKUP($A1343,'dump '!$A:$AF,31,FALSE)</f>
        <v>3-haak</v>
      </c>
      <c r="M1343" s="9" t="str">
        <f>VLOOKUP($A1343,'containers '!$A:$AA,12,FALSE)</f>
        <v>OGDUO</v>
      </c>
      <c r="N1343" s="9">
        <f>VLOOKUP($A1343,'containers '!$A:$AA,14,FALSE)</f>
        <v>60</v>
      </c>
      <c r="O1343" s="9">
        <f>VLOOKUP($A1343,'containers '!$A:$AA,15,FALSE)</f>
        <v>100</v>
      </c>
      <c r="P1343" s="9" t="str">
        <f>VLOOKUP($A1343,'containers '!$A:$AA,16,FALSE)</f>
        <v>HMIDUO2021</v>
      </c>
    </row>
    <row r="1344" spans="1:16" x14ac:dyDescent="0.25">
      <c r="A1344" s="9" t="s">
        <v>237</v>
      </c>
      <c r="B1344" s="9" t="str">
        <f>VLOOKUP(A1344,'dump '!A:C,1,FALSE)</f>
        <v>RO939</v>
      </c>
      <c r="C1344" s="9" t="str">
        <f>VLOOKUP(A1344,'dump '!A:AF,2,FALSE)</f>
        <v>1406KB1101</v>
      </c>
      <c r="D1344" s="9">
        <f>VLOOKUP($A1344,'dump '!$A:$AF,17,FALSE)</f>
        <v>52.273499999999999</v>
      </c>
      <c r="E1344" s="9">
        <f>VLOOKUP($A1344,'dump '!$A:$AF,18,FALSE)</f>
        <v>5.1573339999999996</v>
      </c>
      <c r="F1344" s="9" t="str">
        <f>VLOOKUP(A1344,'dump '!$A:$AF,11,FALSE)</f>
        <v>Meentweg</v>
      </c>
      <c r="G1344" s="9" t="str">
        <f>VLOOKUP($A1344,'dump '!$A:$AF,12,FALSE)</f>
        <v>11B</v>
      </c>
      <c r="H1344" s="9" t="str">
        <f>VLOOKUP($A1344,'dump '!$A:$AF,13,FALSE)</f>
        <v>1406KB</v>
      </c>
      <c r="I1344" s="11" t="str">
        <f>VLOOKUP($A1344,'dump '!$A:$AF,14,FALSE)</f>
        <v>Bussum</v>
      </c>
      <c r="J1344" s="9">
        <f>VLOOKUP($A1344,'dump '!$A:$AF,15,FALSE)</f>
        <v>6</v>
      </c>
      <c r="K1344" s="9" t="str">
        <f>VLOOKUP($A1344,'dump '!$A:$AF,3,FALSE)</f>
        <v>REST</v>
      </c>
      <c r="L1344" s="9" t="str">
        <f>VLOOKUP($A1344,'dump '!$A:$AF,31,FALSE)</f>
        <v>3-haak</v>
      </c>
      <c r="M1344" s="9" t="str">
        <f>VLOOKUP($A1344,'containers '!$A:$AA,12,FALSE)</f>
        <v>Ondergronds</v>
      </c>
      <c r="N1344" s="9">
        <f>VLOOKUP($A1344,'containers '!$A:$AA,14,FALSE)</f>
        <v>80</v>
      </c>
      <c r="O1344" s="9">
        <f>VLOOKUP($A1344,'containers '!$A:$AA,15,FALSE)</f>
        <v>100</v>
      </c>
      <c r="P1344" s="9" t="str">
        <f>VLOOKUP($A1344,'containers '!$A:$AA,16,FALSE)</f>
        <v>HMISOL2021</v>
      </c>
    </row>
    <row r="1345" spans="1:16" x14ac:dyDescent="0.25">
      <c r="A1345" s="9" t="s">
        <v>4730</v>
      </c>
      <c r="B1345" s="9" t="str">
        <f>VLOOKUP(A1345,'dump '!A:C,1,FALSE)</f>
        <v>RO940</v>
      </c>
      <c r="C1345" s="9" t="str">
        <f>VLOOKUP(A1345,'dump '!A:AF,2,FALSE)</f>
        <v>1222JT17901</v>
      </c>
      <c r="D1345" s="9">
        <f>VLOOKUP($A1345,'dump '!$A:$AF,17,FALSE)</f>
        <v>52.237826599999998</v>
      </c>
      <c r="E1345" s="9">
        <f>VLOOKUP($A1345,'dump '!$A:$AF,18,FALSE)</f>
        <v>5.1819369999999996</v>
      </c>
      <c r="F1345" s="9" t="str">
        <f>VLOOKUP(A1345,'dump '!$A:$AF,11,FALSE)</f>
        <v>Berlagelaan</v>
      </c>
      <c r="G1345" s="9" t="str">
        <f>VLOOKUP($A1345,'dump '!$A:$AF,12,FALSE)</f>
        <v>179</v>
      </c>
      <c r="H1345" s="9" t="str">
        <f>VLOOKUP($A1345,'dump '!$A:$AF,13,FALSE)</f>
        <v>1222JT</v>
      </c>
      <c r="I1345" s="11" t="str">
        <f>VLOOKUP($A1345,'dump '!$A:$AF,14,FALSE)</f>
        <v>Hilversum</v>
      </c>
      <c r="J1345" s="9">
        <f>VLOOKUP($A1345,'dump '!$A:$AF,15,FALSE)</f>
        <v>6</v>
      </c>
      <c r="K1345" s="9" t="str">
        <f>VLOOKUP($A1345,'dump '!$A:$AF,3,FALSE)</f>
        <v>REST</v>
      </c>
      <c r="L1345" s="9" t="str">
        <f>VLOOKUP($A1345,'dump '!$A:$AF,31,FALSE)</f>
        <v>3-haak</v>
      </c>
      <c r="M1345" s="9" t="str">
        <f>VLOOKUP($A1345,'containers '!$A:$AA,12,FALSE)</f>
        <v>OGDUO</v>
      </c>
      <c r="N1345" s="9">
        <f>VLOOKUP($A1345,'containers '!$A:$AA,14,FALSE)</f>
        <v>60</v>
      </c>
      <c r="O1345" s="9">
        <f>VLOOKUP($A1345,'containers '!$A:$AA,15,FALSE)</f>
        <v>100</v>
      </c>
      <c r="P1345" s="9" t="str">
        <f>VLOOKUP($A1345,'containers '!$A:$AA,16,FALSE)</f>
        <v>HMIDUO2021</v>
      </c>
    </row>
    <row r="1346" spans="1:16" x14ac:dyDescent="0.25">
      <c r="A1346" s="9" t="s">
        <v>4164</v>
      </c>
      <c r="B1346" s="9" t="str">
        <f>VLOOKUP(A1346,'dump '!A:C,1,FALSE)</f>
        <v>RO941</v>
      </c>
      <c r="C1346" s="9" t="str">
        <f>VLOOKUP(A1346,'dump '!A:AF,2,FALSE)</f>
        <v>1384AW1501</v>
      </c>
      <c r="D1346" s="9">
        <f>VLOOKUP($A1346,'dump '!$A:$AF,17,FALSE)</f>
        <v>52.318882000000002</v>
      </c>
      <c r="E1346" s="9">
        <f>VLOOKUP($A1346,'dump '!$A:$AF,18,FALSE)</f>
        <v>5.0329259999999998</v>
      </c>
      <c r="F1346" s="9" t="str">
        <f>VLOOKUP(A1346,'dump '!$A:$AF,11,FALSE)</f>
        <v>Fort Heemstedestraat</v>
      </c>
      <c r="G1346" s="9" t="str">
        <f>VLOOKUP($A1346,'dump '!$A:$AF,12,FALSE)</f>
        <v>15</v>
      </c>
      <c r="H1346" s="9" t="str">
        <f>VLOOKUP($A1346,'dump '!$A:$AF,13,FALSE)</f>
        <v>1384AW</v>
      </c>
      <c r="I1346" s="11" t="str">
        <f>VLOOKUP($A1346,'dump '!$A:$AF,14,FALSE)</f>
        <v>Weesp</v>
      </c>
      <c r="J1346" s="9">
        <f>VLOOKUP($A1346,'dump '!$A:$AF,15,FALSE)</f>
        <v>6</v>
      </c>
      <c r="K1346" s="9" t="str">
        <f>VLOOKUP($A1346,'dump '!$A:$AF,3,FALSE)</f>
        <v>REST</v>
      </c>
      <c r="L1346" s="9" t="str">
        <f>VLOOKUP($A1346,'dump '!$A:$AF,31,FALSE)</f>
        <v>3-haak</v>
      </c>
      <c r="M1346" s="9" t="str">
        <f>VLOOKUP($A1346,'containers '!$A:$AA,12,FALSE)</f>
        <v>OGDUO</v>
      </c>
      <c r="N1346" s="9">
        <f>VLOOKUP($A1346,'containers '!$A:$AA,14,FALSE)</f>
        <v>60</v>
      </c>
      <c r="O1346" s="9">
        <f>VLOOKUP($A1346,'containers '!$A:$AA,15,FALSE)</f>
        <v>100</v>
      </c>
      <c r="P1346" s="9" t="str">
        <f>VLOOKUP($A1346,'containers '!$A:$AA,16,FALSE)</f>
        <v>HMIDUO2021</v>
      </c>
    </row>
    <row r="1347" spans="1:16" x14ac:dyDescent="0.25">
      <c r="A1347" s="9" t="s">
        <v>2692</v>
      </c>
      <c r="B1347" s="9" t="str">
        <f>VLOOKUP(A1347,'dump '!A:C,1,FALSE)</f>
        <v>RO942</v>
      </c>
      <c r="C1347" s="9" t="str">
        <f>VLOOKUP(A1347,'dump '!A:AF,2,FALSE)</f>
        <v>1211EC5602</v>
      </c>
      <c r="D1347" s="9">
        <f>VLOOKUP($A1347,'dump '!$A:$AF,17,FALSE)</f>
        <v>52.225848999999997</v>
      </c>
      <c r="E1347" s="9">
        <f>VLOOKUP($A1347,'dump '!$A:$AF,18,FALSE)</f>
        <v>5.1774659999999999</v>
      </c>
      <c r="F1347" s="9" t="str">
        <f>VLOOKUP(A1347,'dump '!$A:$AF,11,FALSE)</f>
        <v>Groest</v>
      </c>
      <c r="G1347" s="9" t="str">
        <f>VLOOKUP($A1347,'dump '!$A:$AF,12,FALSE)</f>
        <v>56</v>
      </c>
      <c r="H1347" s="9" t="str">
        <f>VLOOKUP($A1347,'dump '!$A:$AF,13,FALSE)</f>
        <v>1211EC</v>
      </c>
      <c r="I1347" s="11" t="str">
        <f>VLOOKUP($A1347,'dump '!$A:$AF,14,FALSE)</f>
        <v>Hilversum</v>
      </c>
      <c r="J1347" s="9">
        <f>VLOOKUP($A1347,'dump '!$A:$AF,15,FALSE)</f>
        <v>5</v>
      </c>
      <c r="K1347" s="9" t="str">
        <f>VLOOKUP($A1347,'dump '!$A:$AF,3,FALSE)</f>
        <v>REST</v>
      </c>
      <c r="L1347" s="9" t="str">
        <f>VLOOKUP($A1347,'dump '!$A:$AF,31,FALSE)</f>
        <v>3-haak</v>
      </c>
      <c r="M1347" s="9" t="str">
        <f>VLOOKUP($A1347,'containers '!$A:$AA,12,FALSE)</f>
        <v>Ondergronds</v>
      </c>
      <c r="N1347" s="9">
        <f>VLOOKUP($A1347,'containers '!$A:$AA,14,FALSE)</f>
        <v>80</v>
      </c>
      <c r="O1347" s="9">
        <f>VLOOKUP($A1347,'containers '!$A:$AA,15,FALSE)</f>
        <v>100</v>
      </c>
      <c r="P1347" s="9" t="str">
        <f>VLOOKUP($A1347,'containers '!$A:$AA,16,FALSE)</f>
        <v>HMISOL2021</v>
      </c>
    </row>
    <row r="1348" spans="1:16" x14ac:dyDescent="0.25">
      <c r="A1348" s="9" t="s">
        <v>3615</v>
      </c>
      <c r="B1348" s="9" t="str">
        <f>VLOOKUP(A1348,'dump '!A:C,1,FALSE)</f>
        <v>RO943</v>
      </c>
      <c r="C1348" s="9" t="str">
        <f>VLOOKUP(A1348,'dump '!A:AF,2,FALSE)</f>
        <v>1403PE76201</v>
      </c>
      <c r="D1348" s="9">
        <f>VLOOKUP($A1348,'dump '!$A:$AF,17,FALSE)</f>
        <v>52.261985815178797</v>
      </c>
      <c r="E1348" s="9">
        <f>VLOOKUP($A1348,'dump '!$A:$AF,18,FALSE)</f>
        <v>5.1728911232251402</v>
      </c>
      <c r="F1348" s="9" t="str">
        <f>VLOOKUP(A1348,'dump '!$A:$AF,11,FALSE)</f>
        <v>Lange Heul</v>
      </c>
      <c r="G1348" s="9" t="str">
        <f>VLOOKUP($A1348,'dump '!$A:$AF,12,FALSE)</f>
        <v>762</v>
      </c>
      <c r="H1348" s="9" t="str">
        <f>VLOOKUP($A1348,'dump '!$A:$AF,13,FALSE)</f>
        <v>1403PE</v>
      </c>
      <c r="I1348" s="11" t="str">
        <f>VLOOKUP($A1348,'dump '!$A:$AF,14,FALSE)</f>
        <v>Bussum</v>
      </c>
      <c r="J1348" s="9">
        <f>VLOOKUP($A1348,'dump '!$A:$AF,15,FALSE)</f>
        <v>5</v>
      </c>
      <c r="K1348" s="9" t="str">
        <f>VLOOKUP($A1348,'dump '!$A:$AF,3,FALSE)</f>
        <v>REST</v>
      </c>
      <c r="L1348" s="9" t="str">
        <f>VLOOKUP($A1348,'dump '!$A:$AF,31,FALSE)</f>
        <v>3-haak</v>
      </c>
      <c r="M1348" s="9" t="str">
        <f>VLOOKUP($A1348,'containers '!$A:$AA,12,FALSE)</f>
        <v>OGDUO</v>
      </c>
      <c r="N1348" s="9">
        <f>VLOOKUP($A1348,'containers '!$A:$AA,14,FALSE)</f>
        <v>60</v>
      </c>
      <c r="O1348" s="9">
        <f>VLOOKUP($A1348,'containers '!$A:$AA,15,FALSE)</f>
        <v>100</v>
      </c>
      <c r="P1348" s="9" t="str">
        <f>VLOOKUP($A1348,'containers '!$A:$AA,16,FALSE)</f>
        <v>HMIDUO2021</v>
      </c>
    </row>
    <row r="1349" spans="1:16" x14ac:dyDescent="0.25">
      <c r="A1349" s="9" t="s">
        <v>4847</v>
      </c>
      <c r="B1349" s="9" t="str">
        <f>VLOOKUP(A1349,'dump '!A:C,1,FALSE)</f>
        <v>RO944</v>
      </c>
      <c r="C1349" s="9" t="str">
        <f>VLOOKUP(A1349,'dump '!A:AF,2,FALSE)</f>
        <v>1222HT12901</v>
      </c>
      <c r="D1349" s="9">
        <f>VLOOKUP($A1349,'dump '!$A:$AF,17,FALSE)</f>
        <v>52.239982099999999</v>
      </c>
      <c r="E1349" s="9">
        <f>VLOOKUP($A1349,'dump '!$A:$AF,18,FALSE)</f>
        <v>5.1875333000000001</v>
      </c>
      <c r="F1349" s="9" t="str">
        <f>VLOOKUP(A1349,'dump '!$A:$AF,11,FALSE)</f>
        <v>Stalpaertstraat</v>
      </c>
      <c r="G1349" s="9" t="str">
        <f>VLOOKUP($A1349,'dump '!$A:$AF,12,FALSE)</f>
        <v>129</v>
      </c>
      <c r="H1349" s="9" t="str">
        <f>VLOOKUP($A1349,'dump '!$A:$AF,13,FALSE)</f>
        <v>1222HT</v>
      </c>
      <c r="I1349" s="11" t="str">
        <f>VLOOKUP($A1349,'dump '!$A:$AF,14,FALSE)</f>
        <v>Hilversum</v>
      </c>
      <c r="J1349" s="9">
        <f>VLOOKUP($A1349,'dump '!$A:$AF,15,FALSE)</f>
        <v>6</v>
      </c>
      <c r="K1349" s="9" t="str">
        <f>VLOOKUP($A1349,'dump '!$A:$AF,3,FALSE)</f>
        <v>REST</v>
      </c>
      <c r="L1349" s="9" t="str">
        <f>VLOOKUP($A1349,'dump '!$A:$AF,31,FALSE)</f>
        <v>3-haak</v>
      </c>
      <c r="M1349" s="9" t="str">
        <f>VLOOKUP($A1349,'containers '!$A:$AA,12,FALSE)</f>
        <v>Ondergronds</v>
      </c>
      <c r="N1349" s="9">
        <f>VLOOKUP($A1349,'containers '!$A:$AA,14,FALSE)</f>
        <v>80</v>
      </c>
      <c r="O1349" s="9">
        <f>VLOOKUP($A1349,'containers '!$A:$AA,15,FALSE)</f>
        <v>100</v>
      </c>
      <c r="P1349" s="9" t="str">
        <f>VLOOKUP($A1349,'containers '!$A:$AA,16,FALSE)</f>
        <v>HMISOL2021</v>
      </c>
    </row>
    <row r="1350" spans="1:16" x14ac:dyDescent="0.25">
      <c r="A1350" s="9" t="s">
        <v>3988</v>
      </c>
      <c r="B1350" s="9" t="str">
        <f>VLOOKUP(A1350,'dump '!A:C,1,FALSE)</f>
        <v>RO945</v>
      </c>
      <c r="C1350" s="9" t="str">
        <f>VLOOKUP(A1350,'dump '!A:AF,2,FALSE)</f>
        <v>1222GR3301</v>
      </c>
      <c r="D1350" s="9">
        <f>VLOOKUP($A1350,'dump '!$A:$AF,17,FALSE)</f>
        <v>52.239492200000001</v>
      </c>
      <c r="E1350" s="9">
        <f>VLOOKUP($A1350,'dump '!$A:$AF,18,FALSE)</f>
        <v>5.1882511999999998</v>
      </c>
      <c r="F1350" s="9" t="str">
        <f>VLOOKUP(A1350,'dump '!$A:$AF,11,FALSE)</f>
        <v>Salmstraat</v>
      </c>
      <c r="G1350" s="9" t="str">
        <f>VLOOKUP($A1350,'dump '!$A:$AF,12,FALSE)</f>
        <v>33</v>
      </c>
      <c r="H1350" s="9" t="str">
        <f>VLOOKUP($A1350,'dump '!$A:$AF,13,FALSE)</f>
        <v>1222GR</v>
      </c>
      <c r="I1350" s="11" t="str">
        <f>VLOOKUP($A1350,'dump '!$A:$AF,14,FALSE)</f>
        <v>Hilversum</v>
      </c>
      <c r="J1350" s="9">
        <f>VLOOKUP($A1350,'dump '!$A:$AF,15,FALSE)</f>
        <v>6</v>
      </c>
      <c r="K1350" s="9" t="str">
        <f>VLOOKUP($A1350,'dump '!$A:$AF,3,FALSE)</f>
        <v>REST</v>
      </c>
      <c r="L1350" s="9" t="str">
        <f>VLOOKUP($A1350,'dump '!$A:$AF,31,FALSE)</f>
        <v>3-haak</v>
      </c>
      <c r="M1350" s="9" t="str">
        <f>VLOOKUP($A1350,'containers '!$A:$AA,12,FALSE)</f>
        <v>Ondergronds</v>
      </c>
      <c r="N1350" s="9">
        <f>VLOOKUP($A1350,'containers '!$A:$AA,14,FALSE)</f>
        <v>80</v>
      </c>
      <c r="O1350" s="9">
        <f>VLOOKUP($A1350,'containers '!$A:$AA,15,FALSE)</f>
        <v>100</v>
      </c>
      <c r="P1350" s="9" t="str">
        <f>VLOOKUP($A1350,'containers '!$A:$AA,16,FALSE)</f>
        <v>HMISOL2021</v>
      </c>
    </row>
    <row r="1351" spans="1:16" x14ac:dyDescent="0.25">
      <c r="A1351" s="9" t="s">
        <v>3319</v>
      </c>
      <c r="B1351" s="9" t="str">
        <f>VLOOKUP(A1351,'dump '!A:C,1,FALSE)</f>
        <v>RO946</v>
      </c>
      <c r="C1351" s="9" t="str">
        <f>VLOOKUP(A1351,'dump '!A:AF,2,FALSE)</f>
        <v>1211CC3402</v>
      </c>
      <c r="D1351" s="9">
        <f>VLOOKUP($A1351,'dump '!$A:$AF,17,FALSE)</f>
        <v>52.223856400000003</v>
      </c>
      <c r="E1351" s="9">
        <f>VLOOKUP($A1351,'dump '!$A:$AF,18,FALSE)</f>
        <v>5.1735619000000002</v>
      </c>
      <c r="F1351" s="9" t="str">
        <f>VLOOKUP(A1351,'dump '!$A:$AF,11,FALSE)</f>
        <v>Herenstraat</v>
      </c>
      <c r="G1351" s="9" t="str">
        <f>VLOOKUP($A1351,'dump '!$A:$AF,12,FALSE)</f>
        <v>34</v>
      </c>
      <c r="H1351" s="9" t="str">
        <f>VLOOKUP($A1351,'dump '!$A:$AF,13,FALSE)</f>
        <v>1211CC</v>
      </c>
      <c r="I1351" s="11" t="str">
        <f>VLOOKUP($A1351,'dump '!$A:$AF,14,FALSE)</f>
        <v>Hilversum</v>
      </c>
      <c r="J1351" s="9">
        <f>VLOOKUP($A1351,'dump '!$A:$AF,15,FALSE)</f>
        <v>5</v>
      </c>
      <c r="K1351" s="9" t="str">
        <f>VLOOKUP($A1351,'dump '!$A:$AF,3,FALSE)</f>
        <v>REST</v>
      </c>
      <c r="L1351" s="9" t="str">
        <f>VLOOKUP($A1351,'dump '!$A:$AF,31,FALSE)</f>
        <v>3-haak</v>
      </c>
      <c r="M1351" s="9" t="str">
        <f>VLOOKUP($A1351,'containers '!$A:$AA,12,FALSE)</f>
        <v>Ondergronds</v>
      </c>
      <c r="N1351" s="9">
        <f>VLOOKUP($A1351,'containers '!$A:$AA,14,FALSE)</f>
        <v>80</v>
      </c>
      <c r="O1351" s="9">
        <f>VLOOKUP($A1351,'containers '!$A:$AA,15,FALSE)</f>
        <v>100</v>
      </c>
      <c r="P1351" s="9" t="str">
        <f>VLOOKUP($A1351,'containers '!$A:$AA,16,FALSE)</f>
        <v>HMISOL2021</v>
      </c>
    </row>
    <row r="1352" spans="1:16" x14ac:dyDescent="0.25">
      <c r="A1352" s="9" t="s">
        <v>3262</v>
      </c>
      <c r="B1352" s="9" t="str">
        <f>VLOOKUP(A1352,'dump '!A:C,1,FALSE)</f>
        <v>RO947</v>
      </c>
      <c r="C1352" s="9" t="str">
        <f>VLOOKUP(A1352,'dump '!A:AF,2,FALSE)</f>
        <v>1403NE6103</v>
      </c>
      <c r="D1352" s="9">
        <f>VLOOKUP($A1352,'dump '!$A:$AF,17,FALSE)</f>
        <v>52.265912999999998</v>
      </c>
      <c r="E1352" s="9">
        <f>VLOOKUP($A1352,'dump '!$A:$AF,18,FALSE)</f>
        <v>5.1676460000000004</v>
      </c>
      <c r="F1352" s="9" t="str">
        <f>VLOOKUP(A1352,'dump '!$A:$AF,11,FALSE)</f>
        <v>Lange Heul</v>
      </c>
      <c r="G1352" s="9" t="str">
        <f>VLOOKUP($A1352,'dump '!$A:$AF,12,FALSE)</f>
        <v>61</v>
      </c>
      <c r="H1352" s="9" t="str">
        <f>VLOOKUP($A1352,'dump '!$A:$AF,13,FALSE)</f>
        <v>1403NE</v>
      </c>
      <c r="I1352" s="11" t="str">
        <f>VLOOKUP($A1352,'dump '!$A:$AF,14,FALSE)</f>
        <v>Bussum</v>
      </c>
      <c r="J1352" s="9">
        <f>VLOOKUP($A1352,'dump '!$A:$AF,15,FALSE)</f>
        <v>5</v>
      </c>
      <c r="K1352" s="9" t="str">
        <f>VLOOKUP($A1352,'dump '!$A:$AF,3,FALSE)</f>
        <v>REST</v>
      </c>
      <c r="L1352" s="9" t="str">
        <f>VLOOKUP($A1352,'dump '!$A:$AF,31,FALSE)</f>
        <v>3-haak</v>
      </c>
      <c r="M1352" s="9" t="str">
        <f>VLOOKUP($A1352,'containers '!$A:$AA,12,FALSE)</f>
        <v>Ondergronds</v>
      </c>
      <c r="N1352" s="9">
        <f>VLOOKUP($A1352,'containers '!$A:$AA,14,FALSE)</f>
        <v>80</v>
      </c>
      <c r="O1352" s="9">
        <f>VLOOKUP($A1352,'containers '!$A:$AA,15,FALSE)</f>
        <v>100</v>
      </c>
      <c r="P1352" s="9" t="str">
        <f>VLOOKUP($A1352,'containers '!$A:$AA,16,FALSE)</f>
        <v>HMISOL2021</v>
      </c>
    </row>
    <row r="1353" spans="1:16" x14ac:dyDescent="0.25">
      <c r="A1353" s="9" t="s">
        <v>3265</v>
      </c>
      <c r="B1353" s="9" t="str">
        <f>VLOOKUP(A1353,'dump '!A:C,1,FALSE)</f>
        <v>RO948</v>
      </c>
      <c r="C1353" s="9" t="str">
        <f>VLOOKUP(A1353,'dump '!A:AF,2,FALSE)</f>
        <v>1412LA1101</v>
      </c>
      <c r="D1353" s="9">
        <f>VLOOKUP($A1353,'dump '!$A:$AF,17,FALSE)</f>
        <v>52.282800000000002</v>
      </c>
      <c r="E1353" s="9">
        <f>VLOOKUP($A1353,'dump '!$A:$AF,18,FALSE)</f>
        <v>5.1560300000000003</v>
      </c>
      <c r="F1353" s="9" t="str">
        <f>VLOOKUP(A1353,'dump '!$A:$AF,11,FALSE)</f>
        <v>Binnenhof</v>
      </c>
      <c r="G1353" s="9" t="str">
        <f>VLOOKUP($A1353,'dump '!$A:$AF,12,FALSE)</f>
        <v>11</v>
      </c>
      <c r="H1353" s="9" t="str">
        <f>VLOOKUP($A1353,'dump '!$A:$AF,13,FALSE)</f>
        <v>1412LA</v>
      </c>
      <c r="I1353" s="11" t="str">
        <f>VLOOKUP($A1353,'dump '!$A:$AF,14,FALSE)</f>
        <v>Naarden</v>
      </c>
      <c r="J1353" s="9">
        <f>VLOOKUP($A1353,'dump '!$A:$AF,15,FALSE)</f>
        <v>6</v>
      </c>
      <c r="K1353" s="9" t="str">
        <f>VLOOKUP($A1353,'dump '!$A:$AF,3,FALSE)</f>
        <v>REST</v>
      </c>
      <c r="L1353" s="9" t="str">
        <f>VLOOKUP($A1353,'dump '!$A:$AF,31,FALSE)</f>
        <v>3-haak</v>
      </c>
      <c r="M1353" s="9" t="str">
        <f>VLOOKUP($A1353,'containers '!$A:$AA,12,FALSE)</f>
        <v>Ondergronds</v>
      </c>
      <c r="N1353" s="9">
        <f>VLOOKUP($A1353,'containers '!$A:$AA,14,FALSE)</f>
        <v>80</v>
      </c>
      <c r="O1353" s="9">
        <f>VLOOKUP($A1353,'containers '!$A:$AA,15,FALSE)</f>
        <v>100</v>
      </c>
      <c r="P1353" s="9" t="str">
        <f>VLOOKUP($A1353,'containers '!$A:$AA,16,FALSE)</f>
        <v>HMISOL2021</v>
      </c>
    </row>
    <row r="1354" spans="1:16" x14ac:dyDescent="0.25">
      <c r="A1354" s="9" t="s">
        <v>4040</v>
      </c>
      <c r="B1354" s="9" t="str">
        <f>VLOOKUP(A1354,'dump '!A:C,1,FALSE)</f>
        <v>RO949</v>
      </c>
      <c r="C1354" s="9" t="str">
        <f>VLOOKUP(A1354,'dump '!A:AF,2,FALSE)</f>
        <v>1411HG9001</v>
      </c>
      <c r="D1354" s="9">
        <f>VLOOKUP($A1354,'dump '!$A:$AF,17,FALSE)</f>
        <v>52.288812999999998</v>
      </c>
      <c r="E1354" s="9">
        <f>VLOOKUP($A1354,'dump '!$A:$AF,18,FALSE)</f>
        <v>5.1740539999999999</v>
      </c>
      <c r="F1354" s="9" t="str">
        <f>VLOOKUP(A1354,'dump '!$A:$AF,11,FALSE)</f>
        <v>Amersfoortsestraatweg</v>
      </c>
      <c r="G1354" s="9" t="str">
        <f>VLOOKUP($A1354,'dump '!$A:$AF,12,FALSE)</f>
        <v>90</v>
      </c>
      <c r="H1354" s="9" t="str">
        <f>VLOOKUP($A1354,'dump '!$A:$AF,13,FALSE)</f>
        <v>1411HG</v>
      </c>
      <c r="I1354" s="11" t="str">
        <f>VLOOKUP($A1354,'dump '!$A:$AF,14,FALSE)</f>
        <v>Naarden</v>
      </c>
      <c r="J1354" s="9">
        <f>VLOOKUP($A1354,'dump '!$A:$AF,15,FALSE)</f>
        <v>6</v>
      </c>
      <c r="K1354" s="9" t="str">
        <f>VLOOKUP($A1354,'dump '!$A:$AF,3,FALSE)</f>
        <v>REST</v>
      </c>
      <c r="L1354" s="9" t="str">
        <f>VLOOKUP($A1354,'dump '!$A:$AF,31,FALSE)</f>
        <v>3-haak</v>
      </c>
      <c r="M1354" s="9" t="str">
        <f>VLOOKUP($A1354,'containers '!$A:$AA,12,FALSE)</f>
        <v>Ondergronds</v>
      </c>
      <c r="N1354" s="9">
        <f>VLOOKUP($A1354,'containers '!$A:$AA,14,FALSE)</f>
        <v>80</v>
      </c>
      <c r="O1354" s="9">
        <f>VLOOKUP($A1354,'containers '!$A:$AA,15,FALSE)</f>
        <v>100</v>
      </c>
      <c r="P1354" s="9" t="str">
        <f>VLOOKUP($A1354,'containers '!$A:$AA,16,FALSE)</f>
        <v>HMISOL2021</v>
      </c>
    </row>
    <row r="1355" spans="1:16" x14ac:dyDescent="0.25">
      <c r="A1355" s="9" t="s">
        <v>3649</v>
      </c>
      <c r="B1355" s="9" t="str">
        <f>VLOOKUP(A1355,'dump '!A:C,1,FALSE)</f>
        <v>RO950</v>
      </c>
      <c r="C1355" s="9" t="str">
        <f>VLOOKUP(A1355,'dump '!A:AF,2,FALSE)</f>
        <v>1274RN9601</v>
      </c>
      <c r="D1355" s="9">
        <f>VLOOKUP($A1355,'dump '!$A:$AF,17,FALSE)</f>
        <v>52.294536000000001</v>
      </c>
      <c r="E1355" s="9">
        <f>VLOOKUP($A1355,'dump '!$A:$AF,18,FALSE)</f>
        <v>5.2672639999999999</v>
      </c>
      <c r="F1355" s="9" t="str">
        <f>VLOOKUP(A1355,'dump '!$A:$AF,11,FALSE)</f>
        <v>Bovenmaatweg</v>
      </c>
      <c r="G1355" s="9" t="str">
        <f>VLOOKUP($A1355,'dump '!$A:$AF,12,FALSE)</f>
        <v>96</v>
      </c>
      <c r="H1355" s="9" t="str">
        <f>VLOOKUP($A1355,'dump '!$A:$AF,13,FALSE)</f>
        <v>1274RN</v>
      </c>
      <c r="I1355" s="11" t="str">
        <f>VLOOKUP($A1355,'dump '!$A:$AF,14,FALSE)</f>
        <v>Huizen</v>
      </c>
      <c r="J1355" s="9">
        <f>VLOOKUP($A1355,'dump '!$A:$AF,15,FALSE)</f>
        <v>5</v>
      </c>
      <c r="K1355" s="9" t="str">
        <f>VLOOKUP($A1355,'dump '!$A:$AF,3,FALSE)</f>
        <v>REST</v>
      </c>
      <c r="L1355" s="9" t="str">
        <f>VLOOKUP($A1355,'dump '!$A:$AF,31,FALSE)</f>
        <v>3-haak</v>
      </c>
      <c r="M1355" s="9" t="str">
        <f>VLOOKUP($A1355,'containers '!$A:$AA,12,FALSE)</f>
        <v>OGDUO</v>
      </c>
      <c r="N1355" s="9">
        <f>VLOOKUP($A1355,'containers '!$A:$AA,14,FALSE)</f>
        <v>60</v>
      </c>
      <c r="O1355" s="9">
        <f>VLOOKUP($A1355,'containers '!$A:$AA,15,FALSE)</f>
        <v>100</v>
      </c>
      <c r="P1355" s="9" t="str">
        <f>VLOOKUP($A1355,'containers '!$A:$AA,16,FALSE)</f>
        <v>HMIDUO2021</v>
      </c>
    </row>
    <row r="1356" spans="1:16" x14ac:dyDescent="0.25">
      <c r="A1356" s="9" t="s">
        <v>3933</v>
      </c>
      <c r="B1356" s="9" t="str">
        <f>VLOOKUP(A1356,'dump '!A:C,1,FALSE)</f>
        <v>RO951</v>
      </c>
      <c r="C1356" s="9" t="str">
        <f>VLOOKUP(A1356,'dump '!A:AF,2,FALSE)</f>
        <v>1274RR17801</v>
      </c>
      <c r="D1356" s="9">
        <f>VLOOKUP($A1356,'dump '!$A:$AF,17,FALSE)</f>
        <v>52.295418499999997</v>
      </c>
      <c r="E1356" s="9">
        <f>VLOOKUP($A1356,'dump '!$A:$AF,18,FALSE)</f>
        <v>5.2685738000000004</v>
      </c>
      <c r="F1356" s="9" t="str">
        <f>VLOOKUP(A1356,'dump '!$A:$AF,11,FALSE)</f>
        <v>Bovenmaatweg</v>
      </c>
      <c r="G1356" s="9" t="str">
        <f>VLOOKUP($A1356,'dump '!$A:$AF,12,FALSE)</f>
        <v>178</v>
      </c>
      <c r="H1356" s="9" t="str">
        <f>VLOOKUP($A1356,'dump '!$A:$AF,13,FALSE)</f>
        <v>1274RR</v>
      </c>
      <c r="I1356" s="11" t="str">
        <f>VLOOKUP($A1356,'dump '!$A:$AF,14,FALSE)</f>
        <v>Huizen</v>
      </c>
      <c r="J1356" s="9">
        <f>VLOOKUP($A1356,'dump '!$A:$AF,15,FALSE)</f>
        <v>5</v>
      </c>
      <c r="K1356" s="9" t="str">
        <f>VLOOKUP($A1356,'dump '!$A:$AF,3,FALSE)</f>
        <v>REST</v>
      </c>
      <c r="L1356" s="9" t="str">
        <f>VLOOKUP($A1356,'dump '!$A:$AF,31,FALSE)</f>
        <v>3-haak</v>
      </c>
      <c r="M1356" s="9" t="str">
        <f>VLOOKUP($A1356,'containers '!$A:$AA,12,FALSE)</f>
        <v>OGDUO</v>
      </c>
      <c r="N1356" s="9">
        <f>VLOOKUP($A1356,'containers '!$A:$AA,14,FALSE)</f>
        <v>60</v>
      </c>
      <c r="O1356" s="9">
        <f>VLOOKUP($A1356,'containers '!$A:$AA,15,FALSE)</f>
        <v>100</v>
      </c>
      <c r="P1356" s="9" t="str">
        <f>VLOOKUP($A1356,'containers '!$A:$AA,16,FALSE)</f>
        <v>HMIDUO2021</v>
      </c>
    </row>
    <row r="1357" spans="1:16" x14ac:dyDescent="0.25">
      <c r="A1357" s="9" t="s">
        <v>3828</v>
      </c>
      <c r="B1357" s="9" t="str">
        <f>VLOOKUP(A1357,'dump '!A:C,1,FALSE)</f>
        <v>RO952</v>
      </c>
      <c r="C1357" s="9" t="str">
        <f>VLOOKUP(A1357,'dump '!A:AF,2,FALSE)</f>
        <v>1215AV3501</v>
      </c>
      <c r="D1357" s="9">
        <f>VLOOKUP($A1357,'dump '!$A:$AF,17,FALSE)</f>
        <v>52.209491999999997</v>
      </c>
      <c r="E1357" s="9">
        <f>VLOOKUP($A1357,'dump '!$A:$AF,18,FALSE)</f>
        <v>5.16167</v>
      </c>
      <c r="F1357" s="9" t="str">
        <f>VLOOKUP(A1357,'dump '!$A:$AF,11,FALSE)</f>
        <v>Nieuwlandseweg</v>
      </c>
      <c r="G1357" s="9" t="str">
        <f>VLOOKUP($A1357,'dump '!$A:$AF,12,FALSE)</f>
        <v>35</v>
      </c>
      <c r="H1357" s="9" t="str">
        <f>VLOOKUP($A1357,'dump '!$A:$AF,13,FALSE)</f>
        <v>1215AV</v>
      </c>
      <c r="I1357" s="11" t="str">
        <f>VLOOKUP($A1357,'dump '!$A:$AF,14,FALSE)</f>
        <v>Hilversum</v>
      </c>
      <c r="J1357" s="9">
        <f>VLOOKUP($A1357,'dump '!$A:$AF,15,FALSE)</f>
        <v>6</v>
      </c>
      <c r="K1357" s="9" t="str">
        <f>VLOOKUP($A1357,'dump '!$A:$AF,3,FALSE)</f>
        <v>REST</v>
      </c>
      <c r="L1357" s="9" t="str">
        <f>VLOOKUP($A1357,'dump '!$A:$AF,31,FALSE)</f>
        <v>3-haak</v>
      </c>
      <c r="M1357" s="9" t="str">
        <f>VLOOKUP($A1357,'containers '!$A:$AA,12,FALSE)</f>
        <v>OGDUO</v>
      </c>
      <c r="N1357" s="9">
        <f>VLOOKUP($A1357,'containers '!$A:$AA,14,FALSE)</f>
        <v>60</v>
      </c>
      <c r="O1357" s="9">
        <f>VLOOKUP($A1357,'containers '!$A:$AA,15,FALSE)</f>
        <v>100</v>
      </c>
      <c r="P1357" s="9" t="str">
        <f>VLOOKUP($A1357,'containers '!$A:$AA,16,FALSE)</f>
        <v>HMIDUO2021</v>
      </c>
    </row>
    <row r="1358" spans="1:16" x14ac:dyDescent="0.25">
      <c r="A1358" s="9" t="s">
        <v>3881</v>
      </c>
      <c r="B1358" s="9" t="str">
        <f>VLOOKUP(A1358,'dump '!A:C,1,FALSE)</f>
        <v>RO953</v>
      </c>
      <c r="C1358" s="9" t="str">
        <f>VLOOKUP(A1358,'dump '!A:AF,2,FALSE)</f>
        <v>1215PR1101</v>
      </c>
      <c r="D1358" s="9">
        <f>VLOOKUP($A1358,'dump '!$A:$AF,17,FALSE)</f>
        <v>52.211163999999997</v>
      </c>
      <c r="E1358" s="9">
        <f>VLOOKUP($A1358,'dump '!$A:$AF,18,FALSE)</f>
        <v>5.151904</v>
      </c>
      <c r="F1358" s="9" t="str">
        <f>VLOOKUP(A1358,'dump '!$A:$AF,11,FALSE)</f>
        <v>Zoutmanlaan</v>
      </c>
      <c r="G1358" s="9" t="str">
        <f>VLOOKUP($A1358,'dump '!$A:$AF,12,FALSE)</f>
        <v>11</v>
      </c>
      <c r="H1358" s="9" t="str">
        <f>VLOOKUP($A1358,'dump '!$A:$AF,13,FALSE)</f>
        <v>1215PR</v>
      </c>
      <c r="I1358" s="11" t="str">
        <f>VLOOKUP($A1358,'dump '!$A:$AF,14,FALSE)</f>
        <v>Hilversum</v>
      </c>
      <c r="J1358" s="9">
        <f>VLOOKUP($A1358,'dump '!$A:$AF,15,FALSE)</f>
        <v>6</v>
      </c>
      <c r="K1358" s="9" t="str">
        <f>VLOOKUP($A1358,'dump '!$A:$AF,3,FALSE)</f>
        <v>REST</v>
      </c>
      <c r="L1358" s="9" t="str">
        <f>VLOOKUP($A1358,'dump '!$A:$AF,31,FALSE)</f>
        <v>3-haak</v>
      </c>
      <c r="M1358" s="9" t="str">
        <f>VLOOKUP($A1358,'containers '!$A:$AA,12,FALSE)</f>
        <v>OGDUO</v>
      </c>
      <c r="N1358" s="9">
        <f>VLOOKUP($A1358,'containers '!$A:$AA,14,FALSE)</f>
        <v>60</v>
      </c>
      <c r="O1358" s="9">
        <f>VLOOKUP($A1358,'containers '!$A:$AA,15,FALSE)</f>
        <v>100</v>
      </c>
      <c r="P1358" s="9" t="str">
        <f>VLOOKUP($A1358,'containers '!$A:$AA,16,FALSE)</f>
        <v>HMIDUO2021</v>
      </c>
    </row>
    <row r="1359" spans="1:16" x14ac:dyDescent="0.25">
      <c r="A1359" s="9" t="s">
        <v>3993</v>
      </c>
      <c r="B1359" s="9" t="str">
        <f>VLOOKUP(A1359,'dump '!A:C,1,FALSE)</f>
        <v>RO954</v>
      </c>
      <c r="C1359" s="9" t="str">
        <f>VLOOKUP(A1359,'dump '!A:AF,2,FALSE)</f>
        <v>1215NT20201</v>
      </c>
      <c r="D1359" s="9">
        <f>VLOOKUP($A1359,'dump '!$A:$AF,17,FALSE)</f>
        <v>52.211928999999998</v>
      </c>
      <c r="E1359" s="9">
        <f>VLOOKUP($A1359,'dump '!$A:$AF,18,FALSE)</f>
        <v>5.1555410000000004</v>
      </c>
      <c r="F1359" s="9" t="str">
        <f>VLOOKUP(A1359,'dump '!$A:$AF,11,FALSE)</f>
        <v>Karel Doormanlaan</v>
      </c>
      <c r="G1359" s="9" t="str">
        <f>VLOOKUP($A1359,'dump '!$A:$AF,12,FALSE)</f>
        <v>202</v>
      </c>
      <c r="H1359" s="9" t="str">
        <f>VLOOKUP($A1359,'dump '!$A:$AF,13,FALSE)</f>
        <v>1215NT</v>
      </c>
      <c r="I1359" s="11" t="str">
        <f>VLOOKUP($A1359,'dump '!$A:$AF,14,FALSE)</f>
        <v>Hilversum</v>
      </c>
      <c r="J1359" s="9">
        <f>VLOOKUP($A1359,'dump '!$A:$AF,15,FALSE)</f>
        <v>6</v>
      </c>
      <c r="K1359" s="9" t="str">
        <f>VLOOKUP($A1359,'dump '!$A:$AF,3,FALSE)</f>
        <v>REST</v>
      </c>
      <c r="L1359" s="9" t="str">
        <f>VLOOKUP($A1359,'dump '!$A:$AF,31,FALSE)</f>
        <v>3-haak</v>
      </c>
      <c r="M1359" s="9" t="str">
        <f>VLOOKUP($A1359,'containers '!$A:$AA,12,FALSE)</f>
        <v>Ondergronds</v>
      </c>
      <c r="N1359" s="9">
        <f>VLOOKUP($A1359,'containers '!$A:$AA,14,FALSE)</f>
        <v>80</v>
      </c>
      <c r="O1359" s="9">
        <f>VLOOKUP($A1359,'containers '!$A:$AA,15,FALSE)</f>
        <v>100</v>
      </c>
      <c r="P1359" s="9" t="str">
        <f>VLOOKUP($A1359,'containers '!$A:$AA,16,FALSE)</f>
        <v>HMISOL2021</v>
      </c>
    </row>
    <row r="1360" spans="1:16" x14ac:dyDescent="0.25">
      <c r="A1360" s="9" t="s">
        <v>4005</v>
      </c>
      <c r="B1360" s="9" t="str">
        <f>VLOOKUP(A1360,'dump '!A:C,1,FALSE)</f>
        <v>RO955</v>
      </c>
      <c r="C1360" s="9" t="str">
        <f>VLOOKUP(A1360,'dump '!A:AF,2,FALSE)</f>
        <v>1215NT20202</v>
      </c>
      <c r="D1360" s="9">
        <f>VLOOKUP($A1360,'dump '!$A:$AF,17,FALSE)</f>
        <v>52.211928999999998</v>
      </c>
      <c r="E1360" s="9">
        <f>VLOOKUP($A1360,'dump '!$A:$AF,18,FALSE)</f>
        <v>5.1555410000000004</v>
      </c>
      <c r="F1360" s="9" t="str">
        <f>VLOOKUP(A1360,'dump '!$A:$AF,11,FALSE)</f>
        <v>Karel Doormanlaan</v>
      </c>
      <c r="G1360" s="9" t="str">
        <f>VLOOKUP($A1360,'dump '!$A:$AF,12,FALSE)</f>
        <v>202</v>
      </c>
      <c r="H1360" s="9" t="str">
        <f>VLOOKUP($A1360,'dump '!$A:$AF,13,FALSE)</f>
        <v>1215NT</v>
      </c>
      <c r="I1360" s="11" t="str">
        <f>VLOOKUP($A1360,'dump '!$A:$AF,14,FALSE)</f>
        <v>Hilversum</v>
      </c>
      <c r="J1360" s="9">
        <f>VLOOKUP($A1360,'dump '!$A:$AF,15,FALSE)</f>
        <v>6</v>
      </c>
      <c r="K1360" s="9" t="str">
        <f>VLOOKUP($A1360,'dump '!$A:$AF,3,FALSE)</f>
        <v>REST</v>
      </c>
      <c r="L1360" s="9" t="str">
        <f>VLOOKUP($A1360,'dump '!$A:$AF,31,FALSE)</f>
        <v>3-haak</v>
      </c>
      <c r="M1360" s="9" t="str">
        <f>VLOOKUP($A1360,'containers '!$A:$AA,12,FALSE)</f>
        <v>Ondergronds</v>
      </c>
      <c r="N1360" s="9">
        <f>VLOOKUP($A1360,'containers '!$A:$AA,14,FALSE)</f>
        <v>80</v>
      </c>
      <c r="O1360" s="9">
        <f>VLOOKUP($A1360,'containers '!$A:$AA,15,FALSE)</f>
        <v>100</v>
      </c>
      <c r="P1360" s="9" t="str">
        <f>VLOOKUP($A1360,'containers '!$A:$AA,16,FALSE)</f>
        <v>HMISOL2021</v>
      </c>
    </row>
    <row r="1361" spans="1:16" x14ac:dyDescent="0.25">
      <c r="A1361" s="9" t="s">
        <v>3900</v>
      </c>
      <c r="B1361" s="9" t="str">
        <f>VLOOKUP(A1361,'dump '!A:C,1,FALSE)</f>
        <v>RO956</v>
      </c>
      <c r="C1361" s="9" t="str">
        <f>VLOOKUP(A1361,'dump '!A:AF,2,FALSE)</f>
        <v>1222KD12301</v>
      </c>
      <c r="D1361" s="9">
        <f>VLOOKUP($A1361,'dump '!$A:$AF,17,FALSE)</f>
        <v>52.238599999999998</v>
      </c>
      <c r="E1361" s="9">
        <f>VLOOKUP($A1361,'dump '!$A:$AF,18,FALSE)</f>
        <v>5.185937</v>
      </c>
      <c r="F1361" s="9" t="str">
        <f>VLOOKUP(A1361,'dump '!$A:$AF,11,FALSE)</f>
        <v>Jacob van Campenlaan</v>
      </c>
      <c r="G1361" s="9" t="str">
        <f>VLOOKUP($A1361,'dump '!$A:$AF,12,FALSE)</f>
        <v>123</v>
      </c>
      <c r="H1361" s="9" t="str">
        <f>VLOOKUP($A1361,'dump '!$A:$AF,13,FALSE)</f>
        <v>1222KD</v>
      </c>
      <c r="I1361" s="11" t="str">
        <f>VLOOKUP($A1361,'dump '!$A:$AF,14,FALSE)</f>
        <v>Hilversum</v>
      </c>
      <c r="J1361" s="9">
        <f>VLOOKUP($A1361,'dump '!$A:$AF,15,FALSE)</f>
        <v>5</v>
      </c>
      <c r="K1361" s="9" t="str">
        <f>VLOOKUP($A1361,'dump '!$A:$AF,3,FALSE)</f>
        <v>REST</v>
      </c>
      <c r="L1361" s="9" t="str">
        <f>VLOOKUP($A1361,'dump '!$A:$AF,31,FALSE)</f>
        <v>3-haak</v>
      </c>
      <c r="M1361" s="9" t="str">
        <f>VLOOKUP($A1361,'containers '!$A:$AA,12,FALSE)</f>
        <v>OGDUO</v>
      </c>
      <c r="N1361" s="9">
        <f>VLOOKUP($A1361,'containers '!$A:$AA,14,FALSE)</f>
        <v>60</v>
      </c>
      <c r="O1361" s="9">
        <f>VLOOKUP($A1361,'containers '!$A:$AA,15,FALSE)</f>
        <v>100</v>
      </c>
      <c r="P1361" s="9" t="str">
        <f>VLOOKUP($A1361,'containers '!$A:$AA,16,FALSE)</f>
        <v>HMIDUO2021</v>
      </c>
    </row>
    <row r="1362" spans="1:16" x14ac:dyDescent="0.25">
      <c r="A1362" s="9" t="s">
        <v>4045</v>
      </c>
      <c r="B1362" s="9" t="str">
        <f>VLOOKUP(A1362,'dump '!A:C,1,FALSE)</f>
        <v>RO957</v>
      </c>
      <c r="C1362" s="9" t="str">
        <f>VLOOKUP(A1362,'dump '!A:AF,2,FALSE)</f>
        <v>1398DR101</v>
      </c>
      <c r="D1362" s="9">
        <f>VLOOKUP($A1362,'dump '!$A:$AF,17,FALSE)</f>
        <v>52.332250000000002</v>
      </c>
      <c r="E1362" s="9">
        <f>VLOOKUP($A1362,'dump '!$A:$AF,18,FALSE)</f>
        <v>5.0640799999999997</v>
      </c>
      <c r="F1362" s="9" t="str">
        <f>VLOOKUP(A1362,'dump '!$A:$AF,11,FALSE)</f>
        <v>Cornelis Kraijenhoffstraat</v>
      </c>
      <c r="G1362" s="9" t="str">
        <f>VLOOKUP($A1362,'dump '!$A:$AF,12,FALSE)</f>
        <v>1</v>
      </c>
      <c r="H1362" s="9" t="str">
        <f>VLOOKUP($A1362,'dump '!$A:$AF,13,FALSE)</f>
        <v>1398DR</v>
      </c>
      <c r="I1362" s="11" t="str">
        <f>VLOOKUP($A1362,'dump '!$A:$AF,14,FALSE)</f>
        <v>Muiden</v>
      </c>
      <c r="J1362" s="9">
        <f>VLOOKUP($A1362,'dump '!$A:$AF,15,FALSE)</f>
        <v>6</v>
      </c>
      <c r="K1362" s="9" t="str">
        <f>VLOOKUP($A1362,'dump '!$A:$AF,3,FALSE)</f>
        <v>REST</v>
      </c>
      <c r="L1362" s="9" t="str">
        <f>VLOOKUP($A1362,'dump '!$A:$AF,31,FALSE)</f>
        <v>3-haak</v>
      </c>
      <c r="M1362" s="9" t="str">
        <f>VLOOKUP($A1362,'containers '!$A:$AA,12,FALSE)</f>
        <v>Ondergronds</v>
      </c>
      <c r="N1362" s="9">
        <f>VLOOKUP($A1362,'containers '!$A:$AA,14,FALSE)</f>
        <v>80</v>
      </c>
      <c r="O1362" s="9">
        <f>VLOOKUP($A1362,'containers '!$A:$AA,15,FALSE)</f>
        <v>100</v>
      </c>
      <c r="P1362" s="9" t="str">
        <f>VLOOKUP($A1362,'containers '!$A:$AA,16,FALSE)</f>
        <v>HMISOL2021</v>
      </c>
    </row>
    <row r="1363" spans="1:16" x14ac:dyDescent="0.25">
      <c r="A1363" s="9" t="s">
        <v>3203</v>
      </c>
      <c r="B1363" s="9" t="str">
        <f>VLOOKUP(A1363,'dump '!A:C,1,FALSE)</f>
        <v>RO958</v>
      </c>
      <c r="C1363" s="9" t="str">
        <f>VLOOKUP(A1363,'dump '!A:AF,2,FALSE)</f>
        <v>1402LZ11201</v>
      </c>
      <c r="D1363" s="9">
        <f>VLOOKUP($A1363,'dump '!$A:$AF,17,FALSE)</f>
        <v>52.267986000000001</v>
      </c>
      <c r="E1363" s="9">
        <f>VLOOKUP($A1363,'dump '!$A:$AF,18,FALSE)</f>
        <v>5.1738759999999999</v>
      </c>
      <c r="F1363" s="9" t="str">
        <f>VLOOKUP(A1363,'dump '!$A:$AF,11,FALSE)</f>
        <v>Sint Janslaan</v>
      </c>
      <c r="G1363" s="9" t="str">
        <f>VLOOKUP($A1363,'dump '!$A:$AF,12,FALSE)</f>
        <v>112</v>
      </c>
      <c r="H1363" s="9" t="str">
        <f>VLOOKUP($A1363,'dump '!$A:$AF,13,FALSE)</f>
        <v>1402LZ</v>
      </c>
      <c r="I1363" s="11" t="str">
        <f>VLOOKUP($A1363,'dump '!$A:$AF,14,FALSE)</f>
        <v>Bussum</v>
      </c>
      <c r="J1363" s="9">
        <f>VLOOKUP($A1363,'dump '!$A:$AF,15,FALSE)</f>
        <v>5</v>
      </c>
      <c r="K1363" s="9" t="str">
        <f>VLOOKUP($A1363,'dump '!$A:$AF,3,FALSE)</f>
        <v>REST</v>
      </c>
      <c r="L1363" s="9" t="str">
        <f>VLOOKUP($A1363,'dump '!$A:$AF,31,FALSE)</f>
        <v>3-haak</v>
      </c>
      <c r="M1363" s="9" t="str">
        <f>VLOOKUP($A1363,'containers '!$A:$AA,12,FALSE)</f>
        <v>Ondergronds</v>
      </c>
      <c r="N1363" s="9">
        <f>VLOOKUP($A1363,'containers '!$A:$AA,14,FALSE)</f>
        <v>80</v>
      </c>
      <c r="O1363" s="9">
        <f>VLOOKUP($A1363,'containers '!$A:$AA,15,FALSE)</f>
        <v>100</v>
      </c>
      <c r="P1363" s="9" t="str">
        <f>VLOOKUP($A1363,'containers '!$A:$AA,16,FALSE)</f>
        <v>HMISOL2021</v>
      </c>
    </row>
    <row r="1364" spans="1:16" x14ac:dyDescent="0.25">
      <c r="A1364" s="9" t="s">
        <v>3044</v>
      </c>
      <c r="B1364" s="9" t="str">
        <f>VLOOKUP(A1364,'dump '!A:C,1,FALSE)</f>
        <v>RO959</v>
      </c>
      <c r="C1364" s="9" t="str">
        <f>VLOOKUP(A1364,'dump '!A:AF,2,FALSE)</f>
        <v>1404GB11501</v>
      </c>
      <c r="D1364" s="9">
        <f>VLOOKUP($A1364,'dump '!$A:$AF,17,FALSE)</f>
        <v>52.272804000000001</v>
      </c>
      <c r="E1364" s="9">
        <f>VLOOKUP($A1364,'dump '!$A:$AF,18,FALSE)</f>
        <v>5.1630890000000003</v>
      </c>
      <c r="F1364" s="9" t="str">
        <f>VLOOKUP(A1364,'dump '!$A:$AF,11,FALSE)</f>
        <v>Brinklaan</v>
      </c>
      <c r="G1364" s="9" t="str">
        <f>VLOOKUP($A1364,'dump '!$A:$AF,12,FALSE)</f>
        <v>115A 1</v>
      </c>
      <c r="H1364" s="9" t="str">
        <f>VLOOKUP($A1364,'dump '!$A:$AF,13,FALSE)</f>
        <v>1404GB</v>
      </c>
      <c r="I1364" s="11" t="str">
        <f>VLOOKUP($A1364,'dump '!$A:$AF,14,FALSE)</f>
        <v>Bussum</v>
      </c>
      <c r="J1364" s="9">
        <f>VLOOKUP($A1364,'dump '!$A:$AF,15,FALSE)</f>
        <v>5</v>
      </c>
      <c r="K1364" s="9" t="str">
        <f>VLOOKUP($A1364,'dump '!$A:$AF,3,FALSE)</f>
        <v>REST</v>
      </c>
      <c r="L1364" s="9" t="str">
        <f>VLOOKUP($A1364,'dump '!$A:$AF,31,FALSE)</f>
        <v>3-haak</v>
      </c>
      <c r="M1364" s="9" t="str">
        <f>VLOOKUP($A1364,'containers '!$A:$AA,12,FALSE)</f>
        <v>OGDUO</v>
      </c>
      <c r="N1364" s="9">
        <f>VLOOKUP($A1364,'containers '!$A:$AA,14,FALSE)</f>
        <v>60</v>
      </c>
      <c r="O1364" s="9">
        <f>VLOOKUP($A1364,'containers '!$A:$AA,15,FALSE)</f>
        <v>100</v>
      </c>
      <c r="P1364" s="9" t="str">
        <f>VLOOKUP($A1364,'containers '!$A:$AA,16,FALSE)</f>
        <v>HMIDUO2021</v>
      </c>
    </row>
    <row r="1365" spans="1:16" x14ac:dyDescent="0.25">
      <c r="A1365" s="9" t="s">
        <v>3492</v>
      </c>
      <c r="B1365" s="9" t="str">
        <f>VLOOKUP(A1365,'dump '!A:C,1,FALSE)</f>
        <v>RO960</v>
      </c>
      <c r="C1365" s="9" t="str">
        <f>VLOOKUP(A1365,'dump '!A:AF,2,FALSE)</f>
        <v>1216ST22201</v>
      </c>
      <c r="D1365" s="9">
        <f>VLOOKUP($A1365,'dump '!$A:$AF,17,FALSE)</f>
        <v>52.219504999999998</v>
      </c>
      <c r="E1365" s="9">
        <f>VLOOKUP($A1365,'dump '!$A:$AF,18,FALSE)</f>
        <v>5.126868</v>
      </c>
      <c r="F1365" s="9" t="str">
        <f>VLOOKUP(A1365,'dump '!$A:$AF,11,FALSE)</f>
        <v>Willibrorduslaan</v>
      </c>
      <c r="G1365" s="9" t="str">
        <f>VLOOKUP($A1365,'dump '!$A:$AF,12,FALSE)</f>
        <v>222</v>
      </c>
      <c r="H1365" s="9" t="str">
        <f>VLOOKUP($A1365,'dump '!$A:$AF,13,FALSE)</f>
        <v>1216ST</v>
      </c>
      <c r="I1365" s="11" t="str">
        <f>VLOOKUP($A1365,'dump '!$A:$AF,14,FALSE)</f>
        <v>Hilversum</v>
      </c>
      <c r="J1365" s="9">
        <f>VLOOKUP($A1365,'dump '!$A:$AF,15,FALSE)</f>
        <v>5</v>
      </c>
      <c r="K1365" s="9" t="str">
        <f>VLOOKUP($A1365,'dump '!$A:$AF,3,FALSE)</f>
        <v>REST</v>
      </c>
      <c r="L1365" s="9" t="str">
        <f>VLOOKUP($A1365,'dump '!$A:$AF,31,FALSE)</f>
        <v>3-haak</v>
      </c>
      <c r="M1365" s="9" t="str">
        <f>VLOOKUP($A1365,'containers '!$A:$AA,12,FALSE)</f>
        <v>OGDUO</v>
      </c>
      <c r="N1365" s="9">
        <f>VLOOKUP($A1365,'containers '!$A:$AA,14,FALSE)</f>
        <v>60</v>
      </c>
      <c r="O1365" s="9">
        <f>VLOOKUP($A1365,'containers '!$A:$AA,15,FALSE)</f>
        <v>100</v>
      </c>
      <c r="P1365" s="9" t="str">
        <f>VLOOKUP($A1365,'containers '!$A:$AA,16,FALSE)</f>
        <v>HMIDUO2021</v>
      </c>
    </row>
    <row r="1366" spans="1:16" x14ac:dyDescent="0.25">
      <c r="A1366" s="9" t="s">
        <v>1843</v>
      </c>
      <c r="B1366" s="9" t="str">
        <f>VLOOKUP(A1366,'dump '!A:C,1,FALSE)</f>
        <v>RO961</v>
      </c>
      <c r="C1366" s="9" t="str">
        <f>VLOOKUP(A1366,'dump '!A:AF,2,FALSE)</f>
        <v>1411MC102</v>
      </c>
      <c r="D1366" s="9">
        <f>VLOOKUP($A1366,'dump '!$A:$AF,17,FALSE)</f>
        <v>52.289676</v>
      </c>
      <c r="E1366" s="9">
        <f>VLOOKUP($A1366,'dump '!$A:$AF,18,FALSE)</f>
        <v>5.1699031</v>
      </c>
      <c r="F1366" s="9" t="str">
        <f>VLOOKUP(A1366,'dump '!$A:$AF,11,FALSE)</f>
        <v>Diaconessenlaan</v>
      </c>
      <c r="G1366" s="9" t="str">
        <f>VLOOKUP($A1366,'dump '!$A:$AF,12,FALSE)</f>
        <v>1</v>
      </c>
      <c r="H1366" s="9" t="str">
        <f>VLOOKUP($A1366,'dump '!$A:$AF,13,FALSE)</f>
        <v>1411MC</v>
      </c>
      <c r="I1366" s="11" t="str">
        <f>VLOOKUP($A1366,'dump '!$A:$AF,14,FALSE)</f>
        <v>Naarden</v>
      </c>
      <c r="J1366" s="9">
        <f>VLOOKUP($A1366,'dump '!$A:$AF,15,FALSE)</f>
        <v>5</v>
      </c>
      <c r="K1366" s="9" t="str">
        <f>VLOOKUP($A1366,'dump '!$A:$AF,3,FALSE)</f>
        <v>REST</v>
      </c>
      <c r="L1366" s="9" t="str">
        <f>VLOOKUP($A1366,'dump '!$A:$AF,31,FALSE)</f>
        <v>3-haak</v>
      </c>
      <c r="M1366" s="9" t="str">
        <f>VLOOKUP($A1366,'containers '!$A:$AA,12,FALSE)</f>
        <v>Ondergronds</v>
      </c>
      <c r="N1366" s="9">
        <f>VLOOKUP($A1366,'containers '!$A:$AA,14,FALSE)</f>
        <v>80</v>
      </c>
      <c r="O1366" s="9">
        <f>VLOOKUP($A1366,'containers '!$A:$AA,15,FALSE)</f>
        <v>100</v>
      </c>
      <c r="P1366" s="9" t="str">
        <f>VLOOKUP($A1366,'containers '!$A:$AA,16,FALSE)</f>
        <v>HMISOL2021</v>
      </c>
    </row>
    <row r="1367" spans="1:16" x14ac:dyDescent="0.25">
      <c r="A1367" s="9" t="s">
        <v>280</v>
      </c>
      <c r="B1367" s="9" t="str">
        <f>VLOOKUP(A1367,'dump '!A:C,1,FALSE)</f>
        <v>RO962</v>
      </c>
      <c r="C1367" s="9" t="str">
        <f>VLOOKUP(A1367,'dump '!A:AF,2,FALSE)</f>
        <v>1381AR101</v>
      </c>
      <c r="D1367" s="9">
        <f>VLOOKUP($A1367,'dump '!$A:$AF,17,FALSE)</f>
        <v>52.307994842529297</v>
      </c>
      <c r="E1367" s="9">
        <f>VLOOKUP($A1367,'dump '!$A:$AF,18,FALSE)</f>
        <v>5.03739213943481</v>
      </c>
      <c r="F1367" s="9" t="str">
        <f>VLOOKUP(A1367,'dump '!$A:$AF,11,FALSE)</f>
        <v>Singel</v>
      </c>
      <c r="G1367" s="9" t="str">
        <f>VLOOKUP($A1367,'dump '!$A:$AF,12,FALSE)</f>
        <v>1</v>
      </c>
      <c r="H1367" s="9" t="str">
        <f>VLOOKUP($A1367,'dump '!$A:$AF,13,FALSE)</f>
        <v>1381AR</v>
      </c>
      <c r="I1367" s="11" t="str">
        <f>VLOOKUP($A1367,'dump '!$A:$AF,14,FALSE)</f>
        <v>Weesp</v>
      </c>
      <c r="J1367" s="9">
        <f>VLOOKUP($A1367,'dump '!$A:$AF,15,FALSE)</f>
        <v>6</v>
      </c>
      <c r="K1367" s="9" t="str">
        <f>VLOOKUP($A1367,'dump '!$A:$AF,3,FALSE)</f>
        <v>REST</v>
      </c>
      <c r="L1367" s="9" t="str">
        <f>VLOOKUP($A1367,'dump '!$A:$AF,31,FALSE)</f>
        <v>3-haak</v>
      </c>
      <c r="M1367" s="9" t="str">
        <f>VLOOKUP($A1367,'containers '!$A:$AA,12,FALSE)</f>
        <v>Ondergronds</v>
      </c>
      <c r="N1367" s="9">
        <f>VLOOKUP($A1367,'containers '!$A:$AA,14,FALSE)</f>
        <v>80</v>
      </c>
      <c r="O1367" s="9">
        <f>VLOOKUP($A1367,'containers '!$A:$AA,15,FALSE)</f>
        <v>100</v>
      </c>
      <c r="P1367" s="9" t="str">
        <f>VLOOKUP($A1367,'containers '!$A:$AA,16,FALSE)</f>
        <v>HMISOL2022</v>
      </c>
    </row>
    <row r="1368" spans="1:16" x14ac:dyDescent="0.25">
      <c r="A1368" s="9" t="s">
        <v>1016</v>
      </c>
      <c r="B1368" s="9" t="str">
        <f>VLOOKUP(A1368,'dump '!A:C,1,FALSE)</f>
        <v>RO963</v>
      </c>
      <c r="C1368" s="9" t="str">
        <f>VLOOKUP(A1368,'dump '!A:AF,2,FALSE)</f>
        <v>1222LH5401</v>
      </c>
      <c r="D1368" s="9">
        <f>VLOOKUP($A1368,'dump '!$A:$AF,17,FALSE)</f>
        <v>52.236492156982401</v>
      </c>
      <c r="E1368" s="9">
        <f>VLOOKUP($A1368,'dump '!$A:$AF,18,FALSE)</f>
        <v>5.18511915206909</v>
      </c>
      <c r="F1368" s="9" t="str">
        <f>VLOOKUP(A1368,'dump '!$A:$AF,11,FALSE)</f>
        <v>Lieven de Keylaan</v>
      </c>
      <c r="G1368" s="9" t="str">
        <f>VLOOKUP($A1368,'dump '!$A:$AF,12,FALSE)</f>
        <v>54</v>
      </c>
      <c r="H1368" s="9" t="str">
        <f>VLOOKUP($A1368,'dump '!$A:$AF,13,FALSE)</f>
        <v>1222LH</v>
      </c>
      <c r="I1368" s="11" t="str">
        <f>VLOOKUP($A1368,'dump '!$A:$AF,14,FALSE)</f>
        <v>Hilversum</v>
      </c>
      <c r="J1368" s="9">
        <f>VLOOKUP($A1368,'dump '!$A:$AF,15,FALSE)</f>
        <v>6</v>
      </c>
      <c r="K1368" s="9" t="str">
        <f>VLOOKUP($A1368,'dump '!$A:$AF,3,FALSE)</f>
        <v>REST</v>
      </c>
      <c r="L1368" s="9" t="str">
        <f>VLOOKUP($A1368,'dump '!$A:$AF,31,FALSE)</f>
        <v>3-haak</v>
      </c>
      <c r="M1368" s="9" t="str">
        <f>VLOOKUP($A1368,'containers '!$A:$AA,12,FALSE)</f>
        <v>OGDUO</v>
      </c>
      <c r="N1368" s="9">
        <f>VLOOKUP($A1368,'containers '!$A:$AA,14,FALSE)</f>
        <v>60</v>
      </c>
      <c r="O1368" s="9">
        <f>VLOOKUP($A1368,'containers '!$A:$AA,15,FALSE)</f>
        <v>100</v>
      </c>
      <c r="P1368" s="9" t="str">
        <f>VLOOKUP($A1368,'containers '!$A:$AA,16,FALSE)</f>
        <v>HMIDUO2022</v>
      </c>
    </row>
    <row r="1369" spans="1:16" x14ac:dyDescent="0.25">
      <c r="A1369" s="9" t="s">
        <v>274</v>
      </c>
      <c r="B1369" s="9" t="str">
        <f>VLOOKUP(A1369,'dump '!A:C,1,FALSE)</f>
        <v>RO964</v>
      </c>
      <c r="C1369" s="9" t="str">
        <f>VLOOKUP(A1369,'dump '!A:AF,2,FALSE)</f>
        <v>1381AR4501</v>
      </c>
      <c r="D1369" s="9">
        <f>VLOOKUP($A1369,'dump '!$A:$AF,17,FALSE)</f>
        <v>52.306533813476598</v>
      </c>
      <c r="E1369" s="9">
        <f>VLOOKUP($A1369,'dump '!$A:$AF,18,FALSE)</f>
        <v>5.0370402336120597</v>
      </c>
      <c r="F1369" s="9" t="str">
        <f>VLOOKUP(A1369,'dump '!$A:$AF,11,FALSE)</f>
        <v>Singel</v>
      </c>
      <c r="G1369" s="9" t="str">
        <f>VLOOKUP($A1369,'dump '!$A:$AF,12,FALSE)</f>
        <v>45</v>
      </c>
      <c r="H1369" s="9" t="str">
        <f>VLOOKUP($A1369,'dump '!$A:$AF,13,FALSE)</f>
        <v>1381AR</v>
      </c>
      <c r="I1369" s="11" t="str">
        <f>VLOOKUP($A1369,'dump '!$A:$AF,14,FALSE)</f>
        <v>Weesp</v>
      </c>
      <c r="J1369" s="9">
        <f>VLOOKUP($A1369,'dump '!$A:$AF,15,FALSE)</f>
        <v>6</v>
      </c>
      <c r="K1369" s="9" t="str">
        <f>VLOOKUP($A1369,'dump '!$A:$AF,3,FALSE)</f>
        <v>REST</v>
      </c>
      <c r="L1369" s="9" t="str">
        <f>VLOOKUP($A1369,'dump '!$A:$AF,31,FALSE)</f>
        <v>3-haak</v>
      </c>
      <c r="M1369" s="9" t="str">
        <f>VLOOKUP($A1369,'containers '!$A:$AA,12,FALSE)</f>
        <v>Ondergronds</v>
      </c>
      <c r="N1369" s="9">
        <f>VLOOKUP($A1369,'containers '!$A:$AA,14,FALSE)</f>
        <v>80</v>
      </c>
      <c r="O1369" s="9">
        <f>VLOOKUP($A1369,'containers '!$A:$AA,15,FALSE)</f>
        <v>100</v>
      </c>
      <c r="P1369" s="9" t="str">
        <f>VLOOKUP($A1369,'containers '!$A:$AA,16,FALSE)</f>
        <v>HMISOL2022</v>
      </c>
    </row>
    <row r="1370" spans="1:16" x14ac:dyDescent="0.25">
      <c r="A1370" s="9" t="s">
        <v>1665</v>
      </c>
      <c r="B1370" s="9" t="str">
        <f>VLOOKUP(A1370,'dump '!A:C,1,FALSE)</f>
        <v>RO965</v>
      </c>
      <c r="C1370" s="9" t="str">
        <f>VLOOKUP(A1370,'dump '!A:AF,2,FALSE)</f>
        <v>1381DE3501</v>
      </c>
      <c r="D1370" s="9">
        <f>VLOOKUP($A1370,'dump '!$A:$AF,17,FALSE)</f>
        <v>52.304306030273402</v>
      </c>
      <c r="E1370" s="9">
        <f>VLOOKUP($A1370,'dump '!$A:$AF,18,FALSE)</f>
        <v>5.0390129089355504</v>
      </c>
      <c r="F1370" s="9" t="str">
        <f>VLOOKUP(A1370,'dump '!$A:$AF,11,FALSE)</f>
        <v>Hugo de Grootlaan</v>
      </c>
      <c r="G1370" s="9" t="str">
        <f>VLOOKUP($A1370,'dump '!$A:$AF,12,FALSE)</f>
        <v>35</v>
      </c>
      <c r="H1370" s="9" t="str">
        <f>VLOOKUP($A1370,'dump '!$A:$AF,13,FALSE)</f>
        <v>1381DE</v>
      </c>
      <c r="I1370" s="11" t="str">
        <f>VLOOKUP($A1370,'dump '!$A:$AF,14,FALSE)</f>
        <v>Weesp</v>
      </c>
      <c r="J1370" s="9">
        <f>VLOOKUP($A1370,'dump '!$A:$AF,15,FALSE)</f>
        <v>6</v>
      </c>
      <c r="K1370" s="9" t="str">
        <f>VLOOKUP($A1370,'dump '!$A:$AF,3,FALSE)</f>
        <v>REST</v>
      </c>
      <c r="L1370" s="9" t="str">
        <f>VLOOKUP($A1370,'dump '!$A:$AF,31,FALSE)</f>
        <v>3-haak</v>
      </c>
      <c r="M1370" s="9" t="str">
        <f>VLOOKUP($A1370,'containers '!$A:$AA,12,FALSE)</f>
        <v>Ondergronds</v>
      </c>
      <c r="N1370" s="9">
        <f>VLOOKUP($A1370,'containers '!$A:$AA,14,FALSE)</f>
        <v>80</v>
      </c>
      <c r="O1370" s="9">
        <f>VLOOKUP($A1370,'containers '!$A:$AA,15,FALSE)</f>
        <v>100</v>
      </c>
      <c r="P1370" s="9" t="str">
        <f>VLOOKUP($A1370,'containers '!$A:$AA,16,FALSE)</f>
        <v>HMISOL2022</v>
      </c>
    </row>
    <row r="1371" spans="1:16" x14ac:dyDescent="0.25">
      <c r="A1371" s="9" t="s">
        <v>3638</v>
      </c>
      <c r="B1371" s="9" t="str">
        <f>VLOOKUP(A1371,'dump '!A:C,1,FALSE)</f>
        <v>RO966</v>
      </c>
      <c r="C1371" s="9" t="str">
        <f>VLOOKUP(A1371,'dump '!A:AF,2,FALSE)</f>
        <v>1403JA301</v>
      </c>
      <c r="D1371" s="9">
        <f>VLOOKUP($A1371,'dump '!$A:$AF,17,FALSE)</f>
        <v>52.266360800000001</v>
      </c>
      <c r="E1371" s="9">
        <f>VLOOKUP($A1371,'dump '!$A:$AF,18,FALSE)</f>
        <v>5.1833435000000003</v>
      </c>
      <c r="F1371" s="9" t="str">
        <f>VLOOKUP(A1371,'dump '!$A:$AF,11,FALSE)</f>
        <v>Aaltje Noordewierlaan</v>
      </c>
      <c r="G1371" s="9" t="str">
        <f>VLOOKUP($A1371,'dump '!$A:$AF,12,FALSE)</f>
        <v>3</v>
      </c>
      <c r="H1371" s="9" t="str">
        <f>VLOOKUP($A1371,'dump '!$A:$AF,13,FALSE)</f>
        <v>1403JA</v>
      </c>
      <c r="I1371" s="11" t="str">
        <f>VLOOKUP($A1371,'dump '!$A:$AF,14,FALSE)</f>
        <v>Bussum</v>
      </c>
      <c r="J1371" s="9">
        <f>VLOOKUP($A1371,'dump '!$A:$AF,15,FALSE)</f>
        <v>5</v>
      </c>
      <c r="K1371" s="9" t="str">
        <f>VLOOKUP($A1371,'dump '!$A:$AF,3,FALSE)</f>
        <v>REST</v>
      </c>
      <c r="L1371" s="9" t="str">
        <f>VLOOKUP($A1371,'dump '!$A:$AF,31,FALSE)</f>
        <v>3-haak</v>
      </c>
      <c r="M1371" s="9" t="str">
        <f>VLOOKUP($A1371,'containers '!$A:$AA,12,FALSE)</f>
        <v>OGDUO</v>
      </c>
      <c r="N1371" s="9">
        <f>VLOOKUP($A1371,'containers '!$A:$AA,14,FALSE)</f>
        <v>60</v>
      </c>
      <c r="O1371" s="9">
        <f>VLOOKUP($A1371,'containers '!$A:$AA,15,FALSE)</f>
        <v>100</v>
      </c>
      <c r="P1371" s="9" t="str">
        <f>VLOOKUP($A1371,'containers '!$A:$AA,16,FALSE)</f>
        <v>HMIDUO2022</v>
      </c>
    </row>
    <row r="1372" spans="1:16" x14ac:dyDescent="0.25">
      <c r="A1372" s="9" t="s">
        <v>2794</v>
      </c>
      <c r="B1372" s="9" t="str">
        <f>VLOOKUP(A1372,'dump '!A:C,1,FALSE)</f>
        <v>RO967</v>
      </c>
      <c r="C1372" s="9" t="str">
        <f>VLOOKUP(A1372,'dump '!A:AF,2,FALSE)</f>
        <v>1411HN201</v>
      </c>
      <c r="D1372" s="9">
        <f>VLOOKUP($A1372,'dump '!$A:$AF,17,FALSE)</f>
        <v>52.287766599999998</v>
      </c>
      <c r="E1372" s="9">
        <f>VLOOKUP($A1372,'dump '!$A:$AF,18,FALSE)</f>
        <v>5.1750157999999997</v>
      </c>
      <c r="F1372" s="9" t="str">
        <f>VLOOKUP(A1372,'dump '!$A:$AF,11,FALSE)</f>
        <v>Chopinlaan</v>
      </c>
      <c r="G1372" s="9" t="str">
        <f>VLOOKUP($A1372,'dump '!$A:$AF,12,FALSE)</f>
        <v>2A 1</v>
      </c>
      <c r="H1372" s="9" t="str">
        <f>VLOOKUP($A1372,'dump '!$A:$AF,13,FALSE)</f>
        <v>1411HN</v>
      </c>
      <c r="I1372" s="11" t="str">
        <f>VLOOKUP($A1372,'dump '!$A:$AF,14,FALSE)</f>
        <v>Naarden</v>
      </c>
      <c r="J1372" s="9">
        <f>VLOOKUP($A1372,'dump '!$A:$AF,15,FALSE)</f>
        <v>6</v>
      </c>
      <c r="K1372" s="9" t="str">
        <f>VLOOKUP($A1372,'dump '!$A:$AF,3,FALSE)</f>
        <v>REST</v>
      </c>
      <c r="L1372" s="9" t="str">
        <f>VLOOKUP($A1372,'dump '!$A:$AF,31,FALSE)</f>
        <v>3-haak</v>
      </c>
      <c r="M1372" s="9" t="str">
        <f>VLOOKUP($A1372,'containers '!$A:$AA,12,FALSE)</f>
        <v>OGDUO</v>
      </c>
      <c r="N1372" s="9">
        <f>VLOOKUP($A1372,'containers '!$A:$AA,14,FALSE)</f>
        <v>60</v>
      </c>
      <c r="O1372" s="9">
        <f>VLOOKUP($A1372,'containers '!$A:$AA,15,FALSE)</f>
        <v>100</v>
      </c>
      <c r="P1372" s="9" t="str">
        <f>VLOOKUP($A1372,'containers '!$A:$AA,16,FALSE)</f>
        <v>HMIDUO2022</v>
      </c>
    </row>
    <row r="1373" spans="1:16" x14ac:dyDescent="0.25">
      <c r="A1373" s="9" t="s">
        <v>3714</v>
      </c>
      <c r="B1373" s="9" t="str">
        <f>VLOOKUP(A1373,'dump '!A:C,1,FALSE)</f>
        <v>RO968</v>
      </c>
      <c r="C1373" s="9" t="str">
        <f>VLOOKUP(A1373,'dump '!A:AF,2,FALSE)</f>
        <v>1411HH9201</v>
      </c>
      <c r="D1373" s="9">
        <f>VLOOKUP($A1373,'dump '!$A:$AF,17,FALSE)</f>
        <v>52.287506447222299</v>
      </c>
      <c r="E1373" s="9">
        <f>VLOOKUP($A1373,'dump '!$A:$AF,18,FALSE)</f>
        <v>5.1737551298040696</v>
      </c>
      <c r="F1373" s="9" t="str">
        <f>VLOOKUP(A1373,'dump '!$A:$AF,11,FALSE)</f>
        <v>Amersfoortsestraatweg</v>
      </c>
      <c r="G1373" s="9" t="str">
        <f>VLOOKUP($A1373,'dump '!$A:$AF,12,FALSE)</f>
        <v>92A 1</v>
      </c>
      <c r="H1373" s="9" t="str">
        <f>VLOOKUP($A1373,'dump '!$A:$AF,13,FALSE)</f>
        <v>1411HH</v>
      </c>
      <c r="I1373" s="11" t="str">
        <f>VLOOKUP($A1373,'dump '!$A:$AF,14,FALSE)</f>
        <v>Naarden</v>
      </c>
      <c r="J1373" s="9">
        <f>VLOOKUP($A1373,'dump '!$A:$AF,15,FALSE)</f>
        <v>5</v>
      </c>
      <c r="K1373" s="9" t="str">
        <f>VLOOKUP($A1373,'dump '!$A:$AF,3,FALSE)</f>
        <v>REST</v>
      </c>
      <c r="L1373" s="9" t="str">
        <f>VLOOKUP($A1373,'dump '!$A:$AF,31,FALSE)</f>
        <v>3-haak</v>
      </c>
      <c r="M1373" s="9" t="str">
        <f>VLOOKUP($A1373,'containers '!$A:$AA,12,FALSE)</f>
        <v>OGDUO</v>
      </c>
      <c r="N1373" s="9">
        <f>VLOOKUP($A1373,'containers '!$A:$AA,14,FALSE)</f>
        <v>60</v>
      </c>
      <c r="O1373" s="9">
        <f>VLOOKUP($A1373,'containers '!$A:$AA,15,FALSE)</f>
        <v>100</v>
      </c>
      <c r="P1373" s="9" t="str">
        <f>VLOOKUP($A1373,'containers '!$A:$AA,16,FALSE)</f>
        <v>HMIDUO2022</v>
      </c>
    </row>
    <row r="1374" spans="1:16" x14ac:dyDescent="0.25">
      <c r="A1374" s="9" t="s">
        <v>3781</v>
      </c>
      <c r="B1374" s="9" t="str">
        <f>VLOOKUP(A1374,'dump '!A:C,1,FALSE)</f>
        <v>RO969</v>
      </c>
      <c r="C1374" s="9" t="str">
        <f>VLOOKUP(A1374,'dump '!A:AF,2,FALSE)</f>
        <v>1271CR11201</v>
      </c>
      <c r="D1374" s="9">
        <f>VLOOKUP($A1374,'dump '!$A:$AF,17,FALSE)</f>
        <v>52.309044999999998</v>
      </c>
      <c r="E1374" s="9">
        <f>VLOOKUP($A1374,'dump '!$A:$AF,18,FALSE)</f>
        <v>5.2495649999999996</v>
      </c>
      <c r="F1374" s="9" t="str">
        <f>VLOOKUP(A1374,'dump '!$A:$AF,11,FALSE)</f>
        <v>Golfstroom</v>
      </c>
      <c r="G1374" s="9" t="str">
        <f>VLOOKUP($A1374,'dump '!$A:$AF,12,FALSE)</f>
        <v>112</v>
      </c>
      <c r="H1374" s="9" t="str">
        <f>VLOOKUP($A1374,'dump '!$A:$AF,13,FALSE)</f>
        <v>1271CR</v>
      </c>
      <c r="I1374" s="11" t="str">
        <f>VLOOKUP($A1374,'dump '!$A:$AF,14,FALSE)</f>
        <v>Huizen</v>
      </c>
      <c r="J1374" s="9">
        <f>VLOOKUP($A1374,'dump '!$A:$AF,15,FALSE)</f>
        <v>5</v>
      </c>
      <c r="K1374" s="9" t="str">
        <f>VLOOKUP($A1374,'dump '!$A:$AF,3,FALSE)</f>
        <v>REST</v>
      </c>
      <c r="L1374" s="9" t="str">
        <f>VLOOKUP($A1374,'dump '!$A:$AF,31,FALSE)</f>
        <v>3-haak</v>
      </c>
      <c r="M1374" s="9" t="str">
        <f>VLOOKUP($A1374,'containers '!$A:$AA,12,FALSE)</f>
        <v>OGDUO</v>
      </c>
      <c r="N1374" s="9">
        <f>VLOOKUP($A1374,'containers '!$A:$AA,14,FALSE)</f>
        <v>60</v>
      </c>
      <c r="O1374" s="9">
        <f>VLOOKUP($A1374,'containers '!$A:$AA,15,FALSE)</f>
        <v>100</v>
      </c>
      <c r="P1374" s="9" t="str">
        <f>VLOOKUP($A1374,'containers '!$A:$AA,16,FALSE)</f>
        <v>HMIDUO2022</v>
      </c>
    </row>
    <row r="1375" spans="1:16" x14ac:dyDescent="0.25">
      <c r="A1375" s="9" t="s">
        <v>3053</v>
      </c>
      <c r="B1375" s="9" t="str">
        <f>VLOOKUP(A1375,'dump '!A:C,1,FALSE)</f>
        <v>RO970</v>
      </c>
      <c r="C1375" s="9" t="str">
        <f>VLOOKUP(A1375,'dump '!A:AF,2,FALSE)</f>
        <v>1404JK1301</v>
      </c>
      <c r="D1375" s="9">
        <f>VLOOKUP($A1375,'dump '!$A:$AF,17,FALSE)</f>
        <v>52.271465999999997</v>
      </c>
      <c r="E1375" s="9">
        <f>VLOOKUP($A1375,'dump '!$A:$AF,18,FALSE)</f>
        <v>5.1639499999999998</v>
      </c>
      <c r="F1375" s="9" t="str">
        <f>VLOOKUP(A1375,'dump '!$A:$AF,11,FALSE)</f>
        <v>Prinsenstraat</v>
      </c>
      <c r="G1375" s="9" t="str">
        <f>VLOOKUP($A1375,'dump '!$A:$AF,12,FALSE)</f>
        <v>13A</v>
      </c>
      <c r="H1375" s="9" t="str">
        <f>VLOOKUP($A1375,'dump '!$A:$AF,13,FALSE)</f>
        <v>1404JK</v>
      </c>
      <c r="I1375" s="11" t="str">
        <f>VLOOKUP($A1375,'dump '!$A:$AF,14,FALSE)</f>
        <v>Bussum</v>
      </c>
      <c r="J1375" s="9">
        <f>VLOOKUP($A1375,'dump '!$A:$AF,15,FALSE)</f>
        <v>5</v>
      </c>
      <c r="K1375" s="9" t="str">
        <f>VLOOKUP($A1375,'dump '!$A:$AF,3,FALSE)</f>
        <v>REST</v>
      </c>
      <c r="L1375" s="9" t="str">
        <f>VLOOKUP($A1375,'dump '!$A:$AF,31,FALSE)</f>
        <v>3-haak</v>
      </c>
      <c r="M1375" s="9" t="str">
        <f>VLOOKUP($A1375,'containers '!$A:$AA,12,FALSE)</f>
        <v>OGDUO</v>
      </c>
      <c r="N1375" s="9">
        <f>VLOOKUP($A1375,'containers '!$A:$AA,14,FALSE)</f>
        <v>60</v>
      </c>
      <c r="O1375" s="9">
        <f>VLOOKUP($A1375,'containers '!$A:$AA,15,FALSE)</f>
        <v>100</v>
      </c>
      <c r="P1375" s="9" t="str">
        <f>VLOOKUP($A1375,'containers '!$A:$AA,16,FALSE)</f>
        <v>HMIDUO2022</v>
      </c>
    </row>
    <row r="1376" spans="1:16" x14ac:dyDescent="0.25">
      <c r="A1376" s="9" t="s">
        <v>3909</v>
      </c>
      <c r="B1376" s="9" t="str">
        <f>VLOOKUP(A1376,'dump '!A:C,1,FALSE)</f>
        <v>RO971</v>
      </c>
      <c r="C1376" s="9" t="str">
        <f>VLOOKUP(A1376,'dump '!A:AF,2,FALSE)</f>
        <v>1271CP5601</v>
      </c>
      <c r="D1376" s="9">
        <f>VLOOKUP($A1376,'dump '!$A:$AF,17,FALSE)</f>
        <v>52.309313099999997</v>
      </c>
      <c r="E1376" s="9">
        <f>VLOOKUP($A1376,'dump '!$A:$AF,18,FALSE)</f>
        <v>5.2486857999999996</v>
      </c>
      <c r="F1376" s="9" t="str">
        <f>VLOOKUP(A1376,'dump '!$A:$AF,11,FALSE)</f>
        <v>Golfstroom</v>
      </c>
      <c r="G1376" s="9" t="str">
        <f>VLOOKUP($A1376,'dump '!$A:$AF,12,FALSE)</f>
        <v>56</v>
      </c>
      <c r="H1376" s="9" t="str">
        <f>VLOOKUP($A1376,'dump '!$A:$AF,13,FALSE)</f>
        <v>1271CP</v>
      </c>
      <c r="I1376" s="11" t="str">
        <f>VLOOKUP($A1376,'dump '!$A:$AF,14,FALSE)</f>
        <v>Huizen</v>
      </c>
      <c r="J1376" s="9">
        <f>VLOOKUP($A1376,'dump '!$A:$AF,15,FALSE)</f>
        <v>5</v>
      </c>
      <c r="K1376" s="9" t="str">
        <f>VLOOKUP($A1376,'dump '!$A:$AF,3,FALSE)</f>
        <v>REST</v>
      </c>
      <c r="L1376" s="9" t="str">
        <f>VLOOKUP($A1376,'dump '!$A:$AF,31,FALSE)</f>
        <v>3-haak</v>
      </c>
      <c r="M1376" s="9" t="str">
        <f>VLOOKUP($A1376,'containers '!$A:$AA,12,FALSE)</f>
        <v>OGDUO</v>
      </c>
      <c r="N1376" s="9">
        <f>VLOOKUP($A1376,'containers '!$A:$AA,14,FALSE)</f>
        <v>60</v>
      </c>
      <c r="O1376" s="9">
        <f>VLOOKUP($A1376,'containers '!$A:$AA,15,FALSE)</f>
        <v>100</v>
      </c>
      <c r="P1376" s="9" t="str">
        <f>VLOOKUP($A1376,'containers '!$A:$AA,16,FALSE)</f>
        <v>HMIDUO2022</v>
      </c>
    </row>
    <row r="1377" spans="1:16" x14ac:dyDescent="0.25">
      <c r="A1377" s="9" t="s">
        <v>3913</v>
      </c>
      <c r="B1377" s="9" t="str">
        <f>VLOOKUP(A1377,'dump '!A:C,1,FALSE)</f>
        <v>RO972</v>
      </c>
      <c r="C1377" s="9" t="str">
        <f>VLOOKUP(A1377,'dump '!A:AF,2,FALSE)</f>
        <v>1271CS17201</v>
      </c>
      <c r="D1377" s="9">
        <f>VLOOKUP($A1377,'dump '!$A:$AF,17,FALSE)</f>
        <v>52.309127099999998</v>
      </c>
      <c r="E1377" s="9">
        <f>VLOOKUP($A1377,'dump '!$A:$AF,18,FALSE)</f>
        <v>5.2507520000000003</v>
      </c>
      <c r="F1377" s="9" t="str">
        <f>VLOOKUP(A1377,'dump '!$A:$AF,11,FALSE)</f>
        <v>Golfstroom</v>
      </c>
      <c r="G1377" s="9" t="str">
        <f>VLOOKUP($A1377,'dump '!$A:$AF,12,FALSE)</f>
        <v>172</v>
      </c>
      <c r="H1377" s="9" t="str">
        <f>VLOOKUP($A1377,'dump '!$A:$AF,13,FALSE)</f>
        <v>1271CS</v>
      </c>
      <c r="I1377" s="11" t="str">
        <f>VLOOKUP($A1377,'dump '!$A:$AF,14,FALSE)</f>
        <v>Huizen</v>
      </c>
      <c r="J1377" s="9">
        <f>VLOOKUP($A1377,'dump '!$A:$AF,15,FALSE)</f>
        <v>5</v>
      </c>
      <c r="K1377" s="9" t="str">
        <f>VLOOKUP($A1377,'dump '!$A:$AF,3,FALSE)</f>
        <v>REST</v>
      </c>
      <c r="L1377" s="9" t="str">
        <f>VLOOKUP($A1377,'dump '!$A:$AF,31,FALSE)</f>
        <v>3-haak</v>
      </c>
      <c r="M1377" s="9" t="str">
        <f>VLOOKUP($A1377,'containers '!$A:$AA,12,FALSE)</f>
        <v>OGDUO</v>
      </c>
      <c r="N1377" s="9">
        <f>VLOOKUP($A1377,'containers '!$A:$AA,14,FALSE)</f>
        <v>60</v>
      </c>
      <c r="O1377" s="9">
        <f>VLOOKUP($A1377,'containers '!$A:$AA,15,FALSE)</f>
        <v>100</v>
      </c>
      <c r="P1377" s="9" t="str">
        <f>VLOOKUP($A1377,'containers '!$A:$AA,16,FALSE)</f>
        <v>HMIDUO2022</v>
      </c>
    </row>
    <row r="1378" spans="1:16" x14ac:dyDescent="0.25">
      <c r="A1378" s="9" t="s">
        <v>4933</v>
      </c>
      <c r="B1378" s="9" t="str">
        <f>VLOOKUP(A1378,'dump '!A:C,1,FALSE)</f>
        <v>RO973</v>
      </c>
      <c r="C1378" s="9" t="str">
        <f>VLOOKUP(A1378,'dump '!A:AF,2,FALSE)</f>
        <v>1222EL2601</v>
      </c>
      <c r="D1378" s="9">
        <f>VLOOKUP($A1378,'dump '!$A:$AF,17,FALSE)</f>
        <v>52.239029000000002</v>
      </c>
      <c r="E1378" s="9">
        <f>VLOOKUP($A1378,'dump '!$A:$AF,18,FALSE)</f>
        <v>5.1750499999999997</v>
      </c>
      <c r="F1378" s="9" t="str">
        <f>VLOOKUP(A1378,'dump '!$A:$AF,11,FALSE)</f>
        <v>Bonnikestraat</v>
      </c>
      <c r="G1378" s="9" t="str">
        <f>VLOOKUP($A1378,'dump '!$A:$AF,12,FALSE)</f>
        <v>26</v>
      </c>
      <c r="H1378" s="9" t="str">
        <f>VLOOKUP($A1378,'dump '!$A:$AF,13,FALSE)</f>
        <v>1222EL</v>
      </c>
      <c r="I1378" s="11" t="str">
        <f>VLOOKUP($A1378,'dump '!$A:$AF,14,FALSE)</f>
        <v>Hilversum</v>
      </c>
      <c r="J1378" s="9">
        <f>VLOOKUP($A1378,'dump '!$A:$AF,15,FALSE)</f>
        <v>6</v>
      </c>
      <c r="K1378" s="9" t="str">
        <f>VLOOKUP($A1378,'dump '!$A:$AF,3,FALSE)</f>
        <v>REST</v>
      </c>
      <c r="L1378" s="9" t="str">
        <f>VLOOKUP($A1378,'dump '!$A:$AF,31,FALSE)</f>
        <v>3-haak</v>
      </c>
      <c r="M1378" s="9" t="str">
        <f>VLOOKUP($A1378,'containers '!$A:$AA,12,FALSE)</f>
        <v>Ondergronds</v>
      </c>
      <c r="N1378" s="9">
        <f>VLOOKUP($A1378,'containers '!$A:$AA,14,FALSE)</f>
        <v>80</v>
      </c>
      <c r="O1378" s="9">
        <f>VLOOKUP($A1378,'containers '!$A:$AA,15,FALSE)</f>
        <v>100</v>
      </c>
      <c r="P1378" s="9" t="str">
        <f>VLOOKUP($A1378,'containers '!$A:$AA,16,FALSE)</f>
        <v>HMISOL2022</v>
      </c>
    </row>
    <row r="1379" spans="1:16" x14ac:dyDescent="0.25">
      <c r="A1379" s="9" t="s">
        <v>3807</v>
      </c>
      <c r="B1379" s="9" t="str">
        <f>VLOOKUP(A1379,'dump '!A:C,1,FALSE)</f>
        <v>RO974</v>
      </c>
      <c r="C1379" s="9" t="str">
        <f>VLOOKUP(A1379,'dump '!A:AF,2,FALSE)</f>
        <v>1221NA2701</v>
      </c>
      <c r="D1379" s="9">
        <f>VLOOKUP($A1379,'dump '!$A:$AF,17,FALSE)</f>
        <v>52.229570000000002</v>
      </c>
      <c r="E1379" s="9">
        <f>VLOOKUP($A1379,'dump '!$A:$AF,18,FALSE)</f>
        <v>5.1819959999999998</v>
      </c>
      <c r="F1379" s="9" t="str">
        <f>VLOOKUP(A1379,'dump '!$A:$AF,11,FALSE)</f>
        <v>Korte Noorderweg</v>
      </c>
      <c r="G1379" s="9" t="str">
        <f>VLOOKUP($A1379,'dump '!$A:$AF,12,FALSE)</f>
        <v>27G</v>
      </c>
      <c r="H1379" s="9" t="str">
        <f>VLOOKUP($A1379,'dump '!$A:$AF,13,FALSE)</f>
        <v>1221NA</v>
      </c>
      <c r="I1379" s="11" t="str">
        <f>VLOOKUP($A1379,'dump '!$A:$AF,14,FALSE)</f>
        <v>Hilversum</v>
      </c>
      <c r="J1379" s="9">
        <f>VLOOKUP($A1379,'dump '!$A:$AF,15,FALSE)</f>
        <v>5</v>
      </c>
      <c r="K1379" s="9" t="str">
        <f>VLOOKUP($A1379,'dump '!$A:$AF,3,FALSE)</f>
        <v>REST</v>
      </c>
      <c r="L1379" s="9" t="str">
        <f>VLOOKUP($A1379,'dump '!$A:$AF,31,FALSE)</f>
        <v>3-haak</v>
      </c>
      <c r="M1379" s="9" t="str">
        <f>VLOOKUP($A1379,'containers '!$A:$AA,12,FALSE)</f>
        <v>OGDUO</v>
      </c>
      <c r="N1379" s="9">
        <f>VLOOKUP($A1379,'containers '!$A:$AA,14,FALSE)</f>
        <v>60</v>
      </c>
      <c r="O1379" s="9">
        <f>VLOOKUP($A1379,'containers '!$A:$AA,15,FALSE)</f>
        <v>100</v>
      </c>
      <c r="P1379" s="9" t="str">
        <f>VLOOKUP($A1379,'containers '!$A:$AA,16,FALSE)</f>
        <v>HMIDUO2022</v>
      </c>
    </row>
    <row r="1380" spans="1:16" x14ac:dyDescent="0.25">
      <c r="A1380" s="9" t="s">
        <v>1606</v>
      </c>
      <c r="B1380" s="9" t="str">
        <f>VLOOKUP(A1380,'dump '!A:C,1,FALSE)</f>
        <v>RO975</v>
      </c>
      <c r="C1380" s="9" t="str">
        <f>VLOOKUP(A1380,'dump '!A:AF,2,FALSE)</f>
        <v>1211KW3801</v>
      </c>
      <c r="D1380" s="9">
        <f>VLOOKUP($A1380,'dump '!$A:$AF,17,FALSE)</f>
        <v>52.221862000000002</v>
      </c>
      <c r="E1380" s="9">
        <f>VLOOKUP($A1380,'dump '!$A:$AF,18,FALSE)</f>
        <v>5.1718580000000003</v>
      </c>
      <c r="F1380" s="9" t="str">
        <f>VLOOKUP(A1380,'dump '!$A:$AF,11,FALSE)</f>
        <v>Ruitersweg</v>
      </c>
      <c r="G1380" s="9" t="str">
        <f>VLOOKUP($A1380,'dump '!$A:$AF,12,FALSE)</f>
        <v>38</v>
      </c>
      <c r="H1380" s="9" t="str">
        <f>VLOOKUP($A1380,'dump '!$A:$AF,13,FALSE)</f>
        <v>1211KW</v>
      </c>
      <c r="I1380" s="11" t="str">
        <f>VLOOKUP($A1380,'dump '!$A:$AF,14,FALSE)</f>
        <v>Hilversum</v>
      </c>
      <c r="J1380" s="9">
        <f>VLOOKUP($A1380,'dump '!$A:$AF,15,FALSE)</f>
        <v>6</v>
      </c>
      <c r="K1380" s="9" t="str">
        <f>VLOOKUP($A1380,'dump '!$A:$AF,3,FALSE)</f>
        <v>REST</v>
      </c>
      <c r="L1380" s="9" t="str">
        <f>VLOOKUP($A1380,'dump '!$A:$AF,31,FALSE)</f>
        <v>3-haak</v>
      </c>
      <c r="M1380" s="9" t="str">
        <f>VLOOKUP($A1380,'containers '!$A:$AA,12,FALSE)</f>
        <v>Ondergronds</v>
      </c>
      <c r="N1380" s="9">
        <f>VLOOKUP($A1380,'containers '!$A:$AA,14,FALSE)</f>
        <v>80</v>
      </c>
      <c r="O1380" s="9">
        <f>VLOOKUP($A1380,'containers '!$A:$AA,15,FALSE)</f>
        <v>100</v>
      </c>
      <c r="P1380" s="9" t="str">
        <f>VLOOKUP($A1380,'containers '!$A:$AA,16,FALSE)</f>
        <v>HMISOL2022</v>
      </c>
    </row>
    <row r="1381" spans="1:16" x14ac:dyDescent="0.25">
      <c r="A1381" s="9" t="s">
        <v>3937</v>
      </c>
      <c r="B1381" s="9" t="str">
        <f>VLOOKUP(A1381,'dump '!A:C,1,FALSE)</f>
        <v>RO976</v>
      </c>
      <c r="C1381" s="9" t="str">
        <f>VLOOKUP(A1381,'dump '!A:AF,2,FALSE)</f>
        <v>1223KB1201</v>
      </c>
      <c r="D1381" s="9">
        <f>VLOOKUP($A1381,'dump '!$A:$AF,17,FALSE)</f>
        <v>52.2346329998256</v>
      </c>
      <c r="E1381" s="9">
        <f>VLOOKUP($A1381,'dump '!$A:$AF,18,FALSE)</f>
        <v>5.1984299997801102</v>
      </c>
      <c r="F1381" s="9" t="str">
        <f>VLOOKUP(A1381,'dump '!$A:$AF,11,FALSE)</f>
        <v>Baerbergen</v>
      </c>
      <c r="G1381" s="9" t="str">
        <f>VLOOKUP($A1381,'dump '!$A:$AF,12,FALSE)</f>
        <v>12</v>
      </c>
      <c r="H1381" s="9" t="str">
        <f>VLOOKUP($A1381,'dump '!$A:$AF,13,FALSE)</f>
        <v>1223KB</v>
      </c>
      <c r="I1381" s="11" t="str">
        <f>VLOOKUP($A1381,'dump '!$A:$AF,14,FALSE)</f>
        <v>Hilversum</v>
      </c>
      <c r="J1381" s="9">
        <f>VLOOKUP($A1381,'dump '!$A:$AF,15,FALSE)</f>
        <v>5</v>
      </c>
      <c r="K1381" s="9" t="str">
        <f>VLOOKUP($A1381,'dump '!$A:$AF,3,FALSE)</f>
        <v>REST</v>
      </c>
      <c r="L1381" s="9" t="str">
        <f>VLOOKUP($A1381,'dump '!$A:$AF,31,FALSE)</f>
        <v>3-haak</v>
      </c>
      <c r="M1381" s="9" t="str">
        <f>VLOOKUP($A1381,'containers '!$A:$AA,12,FALSE)</f>
        <v>OGDUO</v>
      </c>
      <c r="N1381" s="9">
        <f>VLOOKUP($A1381,'containers '!$A:$AA,14,FALSE)</f>
        <v>60</v>
      </c>
      <c r="O1381" s="9">
        <f>VLOOKUP($A1381,'containers '!$A:$AA,15,FALSE)</f>
        <v>100</v>
      </c>
      <c r="P1381" s="9" t="str">
        <f>VLOOKUP($A1381,'containers '!$A:$AA,16,FALSE)</f>
        <v>HMIDUO2022</v>
      </c>
    </row>
    <row r="1382" spans="1:16" x14ac:dyDescent="0.25">
      <c r="A1382" s="9" t="s">
        <v>3813</v>
      </c>
      <c r="B1382" s="9" t="str">
        <f>VLOOKUP(A1382,'dump '!A:C,1,FALSE)</f>
        <v>RO977</v>
      </c>
      <c r="C1382" s="9" t="str">
        <f>VLOOKUP(A1382,'dump '!A:AF,2,FALSE)</f>
        <v>1218CC5101</v>
      </c>
      <c r="D1382" s="9">
        <f>VLOOKUP($A1382,'dump '!$A:$AF,17,FALSE)</f>
        <v>52.2719539</v>
      </c>
      <c r="E1382" s="9">
        <f>VLOOKUP($A1382,'dump '!$A:$AF,18,FALSE)</f>
        <v>5.1378079999999997</v>
      </c>
      <c r="F1382" s="9" t="str">
        <f>VLOOKUP(A1382,'dump '!$A:$AF,11,FALSE)</f>
        <v>Noordermeent</v>
      </c>
      <c r="G1382" s="9" t="str">
        <f>VLOOKUP($A1382,'dump '!$A:$AF,12,FALSE)</f>
        <v>51</v>
      </c>
      <c r="H1382" s="9" t="str">
        <f>VLOOKUP($A1382,'dump '!$A:$AF,13,FALSE)</f>
        <v>1218CC</v>
      </c>
      <c r="I1382" s="11" t="str">
        <f>VLOOKUP($A1382,'dump '!$A:$AF,14,FALSE)</f>
        <v>Hilversum</v>
      </c>
      <c r="J1382" s="9">
        <f>VLOOKUP($A1382,'dump '!$A:$AF,15,FALSE)</f>
        <v>5</v>
      </c>
      <c r="K1382" s="9" t="str">
        <f>VLOOKUP($A1382,'dump '!$A:$AF,3,FALSE)</f>
        <v>REST</v>
      </c>
      <c r="L1382" s="9" t="str">
        <f>VLOOKUP($A1382,'dump '!$A:$AF,31,FALSE)</f>
        <v>3-haak</v>
      </c>
      <c r="M1382" s="9" t="str">
        <f>VLOOKUP($A1382,'containers '!$A:$AA,12,FALSE)</f>
        <v>OGDUO</v>
      </c>
      <c r="N1382" s="9">
        <f>VLOOKUP($A1382,'containers '!$A:$AA,14,FALSE)</f>
        <v>60</v>
      </c>
      <c r="O1382" s="9">
        <f>VLOOKUP($A1382,'containers '!$A:$AA,15,FALSE)</f>
        <v>100</v>
      </c>
      <c r="P1382" s="9" t="str">
        <f>VLOOKUP($A1382,'containers '!$A:$AA,16,FALSE)</f>
        <v>HMIDUO2022</v>
      </c>
    </row>
    <row r="1383" spans="1:16" x14ac:dyDescent="0.25">
      <c r="A1383" s="9" t="s">
        <v>3842</v>
      </c>
      <c r="B1383" s="9" t="str">
        <f>VLOOKUP(A1383,'dump '!A:C,1,FALSE)</f>
        <v>RO978</v>
      </c>
      <c r="C1383" s="9" t="str">
        <f>VLOOKUP(A1383,'dump '!A:AF,2,FALSE)</f>
        <v>1221CK8301</v>
      </c>
      <c r="D1383" s="9">
        <f>VLOOKUP($A1383,'dump '!$A:$AF,17,FALSE)</f>
        <v>52.228826599999998</v>
      </c>
      <c r="E1383" s="9">
        <f>VLOOKUP($A1383,'dump '!$A:$AF,18,FALSE)</f>
        <v>5.18486358</v>
      </c>
      <c r="F1383" s="9" t="str">
        <f>VLOOKUP(A1383,'dump '!$A:$AF,11,FALSE)</f>
        <v>Larenseweg</v>
      </c>
      <c r="G1383" s="9" t="str">
        <f>VLOOKUP($A1383,'dump '!$A:$AF,12,FALSE)</f>
        <v>83A</v>
      </c>
      <c r="H1383" s="9" t="str">
        <f>VLOOKUP($A1383,'dump '!$A:$AF,13,FALSE)</f>
        <v>1221CK</v>
      </c>
      <c r="I1383" s="11" t="str">
        <f>VLOOKUP($A1383,'dump '!$A:$AF,14,FALSE)</f>
        <v>Hilversum</v>
      </c>
      <c r="J1383" s="9">
        <f>VLOOKUP($A1383,'dump '!$A:$AF,15,FALSE)</f>
        <v>5</v>
      </c>
      <c r="K1383" s="9" t="str">
        <f>VLOOKUP($A1383,'dump '!$A:$AF,3,FALSE)</f>
        <v>REST</v>
      </c>
      <c r="L1383" s="9" t="str">
        <f>VLOOKUP($A1383,'dump '!$A:$AF,31,FALSE)</f>
        <v>3-haak</v>
      </c>
      <c r="M1383" s="9" t="str">
        <f>VLOOKUP($A1383,'containers '!$A:$AA,12,FALSE)</f>
        <v>OGDUO</v>
      </c>
      <c r="N1383" s="9">
        <f>VLOOKUP($A1383,'containers '!$A:$AA,14,FALSE)</f>
        <v>60</v>
      </c>
      <c r="O1383" s="9">
        <f>VLOOKUP($A1383,'containers '!$A:$AA,15,FALSE)</f>
        <v>100</v>
      </c>
      <c r="P1383" s="9" t="str">
        <f>VLOOKUP($A1383,'containers '!$A:$AA,16,FALSE)</f>
        <v>HMIDUO2022</v>
      </c>
    </row>
    <row r="1384" spans="1:16" x14ac:dyDescent="0.25">
      <c r="A1384" s="9" t="s">
        <v>3518</v>
      </c>
      <c r="B1384" s="9" t="str">
        <f>VLOOKUP(A1384,'dump '!A:C,1,FALSE)</f>
        <v>RO979</v>
      </c>
      <c r="C1384" s="9" t="str">
        <f>VLOOKUP(A1384,'dump '!A:AF,2,FALSE)</f>
        <v>1221DG3801</v>
      </c>
      <c r="D1384" s="9">
        <f>VLOOKUP($A1384,'dump '!$A:$AF,17,FALSE)</f>
        <v>52.228411000000001</v>
      </c>
      <c r="E1384" s="9">
        <f>VLOOKUP($A1384,'dump '!$A:$AF,18,FALSE)</f>
        <v>5.1832960000000003</v>
      </c>
      <c r="F1384" s="9" t="str">
        <f>VLOOKUP(A1384,'dump '!$A:$AF,11,FALSE)</f>
        <v>Swammerdamstraat</v>
      </c>
      <c r="G1384" s="9" t="str">
        <f>VLOOKUP($A1384,'dump '!$A:$AF,12,FALSE)</f>
        <v>38</v>
      </c>
      <c r="H1384" s="9" t="str">
        <f>VLOOKUP($A1384,'dump '!$A:$AF,13,FALSE)</f>
        <v>1221DG</v>
      </c>
      <c r="I1384" s="11" t="str">
        <f>VLOOKUP($A1384,'dump '!$A:$AF,14,FALSE)</f>
        <v>Hilversum</v>
      </c>
      <c r="J1384" s="9">
        <f>VLOOKUP($A1384,'dump '!$A:$AF,15,FALSE)</f>
        <v>6</v>
      </c>
      <c r="K1384" s="9" t="str">
        <f>VLOOKUP($A1384,'dump '!$A:$AF,3,FALSE)</f>
        <v>REST</v>
      </c>
      <c r="L1384" s="9" t="str">
        <f>VLOOKUP($A1384,'dump '!$A:$AF,31,FALSE)</f>
        <v>3-haak</v>
      </c>
      <c r="M1384" s="9" t="str">
        <f>VLOOKUP($A1384,'containers '!$A:$AA,12,FALSE)</f>
        <v>OGDUO</v>
      </c>
      <c r="N1384" s="9">
        <f>VLOOKUP($A1384,'containers '!$A:$AA,14,FALSE)</f>
        <v>60</v>
      </c>
      <c r="O1384" s="9">
        <f>VLOOKUP($A1384,'containers '!$A:$AA,15,FALSE)</f>
        <v>100</v>
      </c>
      <c r="P1384" s="9" t="str">
        <f>VLOOKUP($A1384,'containers '!$A:$AA,16,FALSE)</f>
        <v>HMIDUO2022</v>
      </c>
    </row>
    <row r="1385" spans="1:16" x14ac:dyDescent="0.25">
      <c r="A1385" s="9" t="s">
        <v>3888</v>
      </c>
      <c r="B1385" s="9" t="str">
        <f>VLOOKUP(A1385,'dump '!A:C,1,FALSE)</f>
        <v>RO980</v>
      </c>
      <c r="C1385" s="9" t="str">
        <f>VLOOKUP(A1385,'dump '!A:AF,2,FALSE)</f>
        <v>1398EB7101</v>
      </c>
      <c r="D1385" s="9">
        <f>VLOOKUP($A1385,'dump '!$A:$AF,17,FALSE)</f>
        <v>52.3263769</v>
      </c>
      <c r="E1385" s="9">
        <f>VLOOKUP($A1385,'dump '!$A:$AF,18,FALSE)</f>
        <v>5.0742409999999998</v>
      </c>
      <c r="F1385" s="9" t="str">
        <f>VLOOKUP(A1385,'dump '!$A:$AF,11,FALSE)</f>
        <v>Nooit Gedacht</v>
      </c>
      <c r="G1385" s="9" t="str">
        <f>VLOOKUP($A1385,'dump '!$A:$AF,12,FALSE)</f>
        <v>71</v>
      </c>
      <c r="H1385" s="9" t="str">
        <f>VLOOKUP($A1385,'dump '!$A:$AF,13,FALSE)</f>
        <v>1398EB</v>
      </c>
      <c r="I1385" s="11" t="str">
        <f>VLOOKUP($A1385,'dump '!$A:$AF,14,FALSE)</f>
        <v>Muiden</v>
      </c>
      <c r="J1385" s="9">
        <f>VLOOKUP($A1385,'dump '!$A:$AF,15,FALSE)</f>
        <v>5</v>
      </c>
      <c r="K1385" s="9" t="str">
        <f>VLOOKUP($A1385,'dump '!$A:$AF,3,FALSE)</f>
        <v>REST</v>
      </c>
      <c r="L1385" s="9" t="str">
        <f>VLOOKUP($A1385,'dump '!$A:$AF,31,FALSE)</f>
        <v>3-haak</v>
      </c>
      <c r="M1385" s="9" t="str">
        <f>VLOOKUP($A1385,'containers '!$A:$AA,12,FALSE)</f>
        <v>OGDUO</v>
      </c>
      <c r="N1385" s="9">
        <f>VLOOKUP($A1385,'containers '!$A:$AA,14,FALSE)</f>
        <v>60</v>
      </c>
      <c r="O1385" s="9">
        <f>VLOOKUP($A1385,'containers '!$A:$AA,15,FALSE)</f>
        <v>100</v>
      </c>
      <c r="P1385" s="9" t="str">
        <f>VLOOKUP($A1385,'containers '!$A:$AA,16,FALSE)</f>
        <v>HMIDUO2022</v>
      </c>
    </row>
    <row r="1386" spans="1:16" x14ac:dyDescent="0.25">
      <c r="A1386" s="9" t="s">
        <v>4669</v>
      </c>
      <c r="B1386" s="9" t="str">
        <f>VLOOKUP(A1386,'dump '!A:C,1,FALSE)</f>
        <v>RO981</v>
      </c>
      <c r="C1386" s="9" t="str">
        <f>VLOOKUP(A1386,'dump '!A:AF,2,FALSE)</f>
        <v>1222AZ76501</v>
      </c>
      <c r="D1386" s="9">
        <f>VLOOKUP($A1386,'dump '!$A:$AF,17,FALSE)</f>
        <v>52.244607299999998</v>
      </c>
      <c r="E1386" s="9">
        <f>VLOOKUP($A1386,'dump '!$A:$AF,18,FALSE)</f>
        <v>5.1726939999999999</v>
      </c>
      <c r="F1386" s="9" t="str">
        <f>VLOOKUP(A1386,'dump '!$A:$AF,11,FALSE)</f>
        <v>Erfgooiersstraat</v>
      </c>
      <c r="G1386" s="9" t="str">
        <f>VLOOKUP($A1386,'dump '!$A:$AF,12,FALSE)</f>
        <v>765</v>
      </c>
      <c r="H1386" s="9" t="str">
        <f>VLOOKUP($A1386,'dump '!$A:$AF,13,FALSE)</f>
        <v>1222AZ</v>
      </c>
      <c r="I1386" s="11" t="str">
        <f>VLOOKUP($A1386,'dump '!$A:$AF,14,FALSE)</f>
        <v>Hilversum</v>
      </c>
      <c r="J1386" s="9">
        <f>VLOOKUP($A1386,'dump '!$A:$AF,15,FALSE)</f>
        <v>6</v>
      </c>
      <c r="K1386" s="9" t="str">
        <f>VLOOKUP($A1386,'dump '!$A:$AF,3,FALSE)</f>
        <v>REST</v>
      </c>
      <c r="L1386" s="9" t="str">
        <f>VLOOKUP($A1386,'dump '!$A:$AF,31,FALSE)</f>
        <v>3-haak</v>
      </c>
      <c r="M1386" s="9" t="str">
        <f>VLOOKUP($A1386,'containers '!$A:$AA,12,FALSE)</f>
        <v>Ondergronds</v>
      </c>
      <c r="N1386" s="9">
        <f>VLOOKUP($A1386,'containers '!$A:$AA,14,FALSE)</f>
        <v>80</v>
      </c>
      <c r="O1386" s="9">
        <f>VLOOKUP($A1386,'containers '!$A:$AA,15,FALSE)</f>
        <v>100</v>
      </c>
      <c r="P1386" s="9" t="str">
        <f>VLOOKUP($A1386,'containers '!$A:$AA,16,FALSE)</f>
        <v>HMISOL2022</v>
      </c>
    </row>
    <row r="1387" spans="1:16" x14ac:dyDescent="0.25">
      <c r="A1387" s="9" t="s">
        <v>4661</v>
      </c>
      <c r="B1387" s="9" t="str">
        <f>VLOOKUP(A1387,'dump '!A:C,1,FALSE)</f>
        <v>RO982</v>
      </c>
      <c r="C1387" s="9" t="str">
        <f>VLOOKUP(A1387,'dump '!A:AF,2,FALSE)</f>
        <v>1398JL3501</v>
      </c>
      <c r="D1387" s="9">
        <f>VLOOKUP($A1387,'dump '!$A:$AF,17,FALSE)</f>
        <v>52.335250299999998</v>
      </c>
      <c r="E1387" s="9">
        <f>VLOOKUP($A1387,'dump '!$A:$AF,18,FALSE)</f>
        <v>5.0536829000000001</v>
      </c>
      <c r="F1387" s="9" t="str">
        <f>VLOOKUP(A1387,'dump '!$A:$AF,11,FALSE)</f>
        <v>Ijsvogel</v>
      </c>
      <c r="G1387" s="9" t="str">
        <f>VLOOKUP($A1387,'dump '!$A:$AF,12,FALSE)</f>
        <v>35</v>
      </c>
      <c r="H1387" s="9" t="str">
        <f>VLOOKUP($A1387,'dump '!$A:$AF,13,FALSE)</f>
        <v>1398JL</v>
      </c>
      <c r="I1387" s="11" t="str">
        <f>VLOOKUP($A1387,'dump '!$A:$AF,14,FALSE)</f>
        <v>Muiden</v>
      </c>
      <c r="J1387" s="9">
        <f>VLOOKUP($A1387,'dump '!$A:$AF,15,FALSE)</f>
        <v>6</v>
      </c>
      <c r="K1387" s="9" t="str">
        <f>VLOOKUP($A1387,'dump '!$A:$AF,3,FALSE)</f>
        <v>REST</v>
      </c>
      <c r="L1387" s="9" t="str">
        <f>VLOOKUP($A1387,'dump '!$A:$AF,31,FALSE)</f>
        <v>3-haak</v>
      </c>
      <c r="M1387" s="9" t="str">
        <f>VLOOKUP($A1387,'containers '!$A:$AA,12,FALSE)</f>
        <v>Ondergronds</v>
      </c>
      <c r="N1387" s="9">
        <f>VLOOKUP($A1387,'containers '!$A:$AA,14,FALSE)</f>
        <v>80</v>
      </c>
      <c r="O1387" s="9">
        <f>VLOOKUP($A1387,'containers '!$A:$AA,15,FALSE)</f>
        <v>100</v>
      </c>
      <c r="P1387" s="9" t="str">
        <f>VLOOKUP($A1387,'containers '!$A:$AA,16,FALSE)</f>
        <v>HMISOL2022</v>
      </c>
    </row>
    <row r="1388" spans="1:16" x14ac:dyDescent="0.25">
      <c r="A1388" s="9" t="s">
        <v>3767</v>
      </c>
      <c r="B1388" s="9" t="str">
        <f>VLOOKUP(A1388,'dump '!A:C,1,FALSE)</f>
        <v>RO983</v>
      </c>
      <c r="C1388" s="9" t="str">
        <f>VLOOKUP(A1388,'dump '!A:AF,2,FALSE)</f>
        <v>1401ES8401</v>
      </c>
      <c r="D1388" s="9">
        <f>VLOOKUP($A1388,'dump '!$A:$AF,17,FALSE)</f>
        <v>52.277380000000001</v>
      </c>
      <c r="E1388" s="9">
        <f>VLOOKUP($A1388,'dump '!$A:$AF,18,FALSE)</f>
        <v>5.1644370000000004</v>
      </c>
      <c r="F1388" s="9" t="str">
        <f>VLOOKUP(A1388,'dump '!$A:$AF,11,FALSE)</f>
        <v>Landstraat</v>
      </c>
      <c r="G1388" s="9" t="str">
        <f>VLOOKUP($A1388,'dump '!$A:$AF,12,FALSE)</f>
        <v>84</v>
      </c>
      <c r="H1388" s="9" t="str">
        <f>VLOOKUP($A1388,'dump '!$A:$AF,13,FALSE)</f>
        <v>1401ES</v>
      </c>
      <c r="I1388" s="11" t="str">
        <f>VLOOKUP($A1388,'dump '!$A:$AF,14,FALSE)</f>
        <v>Bussum</v>
      </c>
      <c r="J1388" s="9">
        <f>VLOOKUP($A1388,'dump '!$A:$AF,15,FALSE)</f>
        <v>5</v>
      </c>
      <c r="K1388" s="9" t="str">
        <f>VLOOKUP($A1388,'dump '!$A:$AF,3,FALSE)</f>
        <v>REST</v>
      </c>
      <c r="L1388" s="9" t="str">
        <f>VLOOKUP($A1388,'dump '!$A:$AF,31,FALSE)</f>
        <v>3-haak</v>
      </c>
      <c r="M1388" s="9" t="str">
        <f>VLOOKUP($A1388,'containers '!$A:$AA,12,FALSE)</f>
        <v>OGDUO</v>
      </c>
      <c r="N1388" s="9">
        <f>VLOOKUP($A1388,'containers '!$A:$AA,14,FALSE)</f>
        <v>60</v>
      </c>
      <c r="O1388" s="9">
        <f>VLOOKUP($A1388,'containers '!$A:$AA,15,FALSE)</f>
        <v>100</v>
      </c>
      <c r="P1388" s="9" t="str">
        <f>VLOOKUP($A1388,'containers '!$A:$AA,16,FALSE)</f>
        <v>HMIDUO2022</v>
      </c>
    </row>
    <row r="1389" spans="1:16" x14ac:dyDescent="0.25">
      <c r="A1389" s="9" t="s">
        <v>3232</v>
      </c>
      <c r="B1389" s="9" t="str">
        <f>VLOOKUP(A1389,'dump '!A:C,1,FALSE)</f>
        <v>RO984</v>
      </c>
      <c r="C1389" s="9" t="str">
        <f>VLOOKUP(A1389,'dump '!A:AF,2,FALSE)</f>
        <v>1215NP4601</v>
      </c>
      <c r="D1389" s="9">
        <f>VLOOKUP($A1389,'dump '!$A:$AF,17,FALSE)</f>
        <v>52.211559000000001</v>
      </c>
      <c r="E1389" s="9">
        <f>VLOOKUP($A1389,'dump '!$A:$AF,18,FALSE)</f>
        <v>5.1570229999999997</v>
      </c>
      <c r="F1389" s="9" t="str">
        <f>VLOOKUP(A1389,'dump '!$A:$AF,11,FALSE)</f>
        <v>Karel Doormanlaan</v>
      </c>
      <c r="G1389" s="9" t="str">
        <f>VLOOKUP($A1389,'dump '!$A:$AF,12,FALSE)</f>
        <v>46</v>
      </c>
      <c r="H1389" s="9" t="str">
        <f>VLOOKUP($A1389,'dump '!$A:$AF,13,FALSE)</f>
        <v>1215NP</v>
      </c>
      <c r="I1389" s="11" t="str">
        <f>VLOOKUP($A1389,'dump '!$A:$AF,14,FALSE)</f>
        <v>Hilversum</v>
      </c>
      <c r="J1389" s="9">
        <f>VLOOKUP($A1389,'dump '!$A:$AF,15,FALSE)</f>
        <v>5</v>
      </c>
      <c r="K1389" s="9" t="str">
        <f>VLOOKUP($A1389,'dump '!$A:$AF,3,FALSE)</f>
        <v>REST</v>
      </c>
      <c r="L1389" s="9" t="str">
        <f>VLOOKUP($A1389,'dump '!$A:$AF,31,FALSE)</f>
        <v>3-haak</v>
      </c>
      <c r="M1389" s="9" t="str">
        <f>VLOOKUP($A1389,'containers '!$A:$AA,12,FALSE)</f>
        <v>Ondergronds</v>
      </c>
      <c r="N1389" s="9">
        <f>VLOOKUP($A1389,'containers '!$A:$AA,14,FALSE)</f>
        <v>80</v>
      </c>
      <c r="O1389" s="9">
        <f>VLOOKUP($A1389,'containers '!$A:$AA,15,FALSE)</f>
        <v>100</v>
      </c>
      <c r="P1389" s="9" t="str">
        <f>VLOOKUP($A1389,'containers '!$A:$AA,16,FALSE)</f>
        <v>HMISOL2022</v>
      </c>
    </row>
    <row r="1390" spans="1:16" x14ac:dyDescent="0.25">
      <c r="A1390" s="9" t="s">
        <v>3257</v>
      </c>
      <c r="B1390" s="9" t="str">
        <f>VLOOKUP(A1390,'dump '!A:C,1,FALSE)</f>
        <v>RO985</v>
      </c>
      <c r="C1390" s="9" t="str">
        <f>VLOOKUP(A1390,'dump '!A:AF,2,FALSE)</f>
        <v>1215NW29801</v>
      </c>
      <c r="D1390" s="9">
        <f>VLOOKUP($A1390,'dump '!$A:$AF,17,FALSE)</f>
        <v>52.212450500000003</v>
      </c>
      <c r="E1390" s="9">
        <f>VLOOKUP($A1390,'dump '!$A:$AF,18,FALSE)</f>
        <v>5.1543519</v>
      </c>
      <c r="F1390" s="9" t="str">
        <f>VLOOKUP(A1390,'dump '!$A:$AF,11,FALSE)</f>
        <v>Karel Doormanlaan</v>
      </c>
      <c r="G1390" s="9" t="str">
        <f>VLOOKUP($A1390,'dump '!$A:$AF,12,FALSE)</f>
        <v>298</v>
      </c>
      <c r="H1390" s="9" t="str">
        <f>VLOOKUP($A1390,'dump '!$A:$AF,13,FALSE)</f>
        <v>1215NW</v>
      </c>
      <c r="I1390" s="11" t="str">
        <f>VLOOKUP($A1390,'dump '!$A:$AF,14,FALSE)</f>
        <v>Hilversum</v>
      </c>
      <c r="J1390" s="9">
        <f>VLOOKUP($A1390,'dump '!$A:$AF,15,FALSE)</f>
        <v>5</v>
      </c>
      <c r="K1390" s="9" t="str">
        <f>VLOOKUP($A1390,'dump '!$A:$AF,3,FALSE)</f>
        <v>REST</v>
      </c>
      <c r="L1390" s="9" t="str">
        <f>VLOOKUP($A1390,'dump '!$A:$AF,31,FALSE)</f>
        <v>3-haak</v>
      </c>
      <c r="M1390" s="9" t="str">
        <f>VLOOKUP($A1390,'containers '!$A:$AA,12,FALSE)</f>
        <v>Ondergronds</v>
      </c>
      <c r="N1390" s="9">
        <f>VLOOKUP($A1390,'containers '!$A:$AA,14,FALSE)</f>
        <v>80</v>
      </c>
      <c r="O1390" s="9">
        <f>VLOOKUP($A1390,'containers '!$A:$AA,15,FALSE)</f>
        <v>100</v>
      </c>
      <c r="P1390" s="9" t="str">
        <f>VLOOKUP($A1390,'containers '!$A:$AA,16,FALSE)</f>
        <v>HMISOL2022</v>
      </c>
    </row>
    <row r="1391" spans="1:16" x14ac:dyDescent="0.25">
      <c r="A1391" s="9" t="s">
        <v>1929</v>
      </c>
      <c r="B1391" s="9" t="str">
        <f>VLOOKUP(A1391,'dump '!A:C,1,FALSE)</f>
        <v>RO986</v>
      </c>
      <c r="C1391" s="9" t="str">
        <f>VLOOKUP(A1391,'dump '!A:AF,2,FALSE)</f>
        <v>1215NX35001</v>
      </c>
      <c r="D1391" s="9">
        <f>VLOOKUP($A1391,'dump '!$A:$AF,17,FALSE)</f>
        <v>52.212809</v>
      </c>
      <c r="E1391" s="9">
        <f>VLOOKUP($A1391,'dump '!$A:$AF,18,FALSE)</f>
        <v>5.153276</v>
      </c>
      <c r="F1391" s="9" t="str">
        <f>VLOOKUP(A1391,'dump '!$A:$AF,11,FALSE)</f>
        <v>Karel Doormanlaan</v>
      </c>
      <c r="G1391" s="9" t="str">
        <f>VLOOKUP($A1391,'dump '!$A:$AF,12,FALSE)</f>
        <v>350</v>
      </c>
      <c r="H1391" s="9" t="str">
        <f>VLOOKUP($A1391,'dump '!$A:$AF,13,FALSE)</f>
        <v>1215NX</v>
      </c>
      <c r="I1391" s="11" t="str">
        <f>VLOOKUP($A1391,'dump '!$A:$AF,14,FALSE)</f>
        <v>Hilversum</v>
      </c>
      <c r="J1391" s="9">
        <f>VLOOKUP($A1391,'dump '!$A:$AF,15,FALSE)</f>
        <v>5</v>
      </c>
      <c r="K1391" s="9" t="str">
        <f>VLOOKUP($A1391,'dump '!$A:$AF,3,FALSE)</f>
        <v>REST</v>
      </c>
      <c r="L1391" s="9" t="str">
        <f>VLOOKUP($A1391,'dump '!$A:$AF,31,FALSE)</f>
        <v>3-haak</v>
      </c>
      <c r="M1391" s="9" t="str">
        <f>VLOOKUP($A1391,'containers '!$A:$AA,12,FALSE)</f>
        <v>Ondergronds</v>
      </c>
      <c r="N1391" s="9">
        <f>VLOOKUP($A1391,'containers '!$A:$AA,14,FALSE)</f>
        <v>80</v>
      </c>
      <c r="O1391" s="9">
        <f>VLOOKUP($A1391,'containers '!$A:$AA,15,FALSE)</f>
        <v>100</v>
      </c>
      <c r="P1391" s="9" t="str">
        <f>VLOOKUP($A1391,'containers '!$A:$AA,16,FALSE)</f>
        <v>HMISOL2022</v>
      </c>
    </row>
    <row r="1392" spans="1:16" x14ac:dyDescent="0.25">
      <c r="A1392" s="9" t="s">
        <v>3893</v>
      </c>
      <c r="B1392" s="9" t="str">
        <f>VLOOKUP(A1392,'dump '!A:C,1,FALSE)</f>
        <v>RO987</v>
      </c>
      <c r="C1392" s="9" t="str">
        <f>VLOOKUP(A1392,'dump '!A:AF,2,FALSE)</f>
        <v>1223KE201</v>
      </c>
      <c r="D1392" s="9">
        <f>VLOOKUP($A1392,'dump '!$A:$AF,17,FALSE)</f>
        <v>52.233767</v>
      </c>
      <c r="E1392" s="9">
        <f>VLOOKUP($A1392,'dump '!$A:$AF,18,FALSE)</f>
        <v>5.1994369999999996</v>
      </c>
      <c r="F1392" s="9" t="str">
        <f>VLOOKUP(A1392,'dump '!$A:$AF,11,FALSE)</f>
        <v>Zevenbergen</v>
      </c>
      <c r="G1392" s="9" t="str">
        <f>VLOOKUP($A1392,'dump '!$A:$AF,12,FALSE)</f>
        <v>2</v>
      </c>
      <c r="H1392" s="9" t="str">
        <f>VLOOKUP($A1392,'dump '!$A:$AF,13,FALSE)</f>
        <v>1223KE</v>
      </c>
      <c r="I1392" s="11" t="str">
        <f>VLOOKUP($A1392,'dump '!$A:$AF,14,FALSE)</f>
        <v>Hilversum</v>
      </c>
      <c r="J1392" s="9">
        <f>VLOOKUP($A1392,'dump '!$A:$AF,15,FALSE)</f>
        <v>5</v>
      </c>
      <c r="K1392" s="9" t="str">
        <f>VLOOKUP($A1392,'dump '!$A:$AF,3,FALSE)</f>
        <v>REST</v>
      </c>
      <c r="L1392" s="9" t="str">
        <f>VLOOKUP($A1392,'dump '!$A:$AF,31,FALSE)</f>
        <v>3-haak</v>
      </c>
      <c r="M1392" s="9" t="str">
        <f>VLOOKUP($A1392,'containers '!$A:$AA,12,FALSE)</f>
        <v>OGDUO</v>
      </c>
      <c r="N1392" s="9">
        <f>VLOOKUP($A1392,'containers '!$A:$AA,14,FALSE)</f>
        <v>60</v>
      </c>
      <c r="O1392" s="9">
        <f>VLOOKUP($A1392,'containers '!$A:$AA,15,FALSE)</f>
        <v>100</v>
      </c>
      <c r="P1392" s="9" t="str">
        <f>VLOOKUP($A1392,'containers '!$A:$AA,16,FALSE)</f>
        <v>HMIDUO2022</v>
      </c>
    </row>
    <row r="1393" spans="1:16" x14ac:dyDescent="0.25">
      <c r="A1393" s="9" t="s">
        <v>3772</v>
      </c>
      <c r="B1393" s="9" t="str">
        <f>VLOOKUP(A1393,'dump '!A:C,1,FALSE)</f>
        <v>RO988</v>
      </c>
      <c r="C1393" s="9" t="str">
        <f>VLOOKUP(A1393,'dump '!A:AF,2,FALSE)</f>
        <v>1251SH101</v>
      </c>
      <c r="D1393" s="9">
        <f>VLOOKUP($A1393,'dump '!$A:$AF,17,FALSE)</f>
        <v>52.251846999999998</v>
      </c>
      <c r="E1393" s="9">
        <f>VLOOKUP($A1393,'dump '!$A:$AF,18,FALSE)</f>
        <v>5.2282905</v>
      </c>
      <c r="F1393" s="9" t="str">
        <f>VLOOKUP(A1393,'dump '!$A:$AF,11,FALSE)</f>
        <v>Vreedenburgh</v>
      </c>
      <c r="G1393" s="9" t="str">
        <f>VLOOKUP($A1393,'dump '!$A:$AF,12,FALSE)</f>
        <v>1</v>
      </c>
      <c r="H1393" s="9" t="str">
        <f>VLOOKUP($A1393,'dump '!$A:$AF,13,FALSE)</f>
        <v>1251SH</v>
      </c>
      <c r="I1393" s="11" t="str">
        <f>VLOOKUP($A1393,'dump '!$A:$AF,14,FALSE)</f>
        <v>Laren</v>
      </c>
      <c r="J1393" s="9">
        <f>VLOOKUP($A1393,'dump '!$A:$AF,15,FALSE)</f>
        <v>5</v>
      </c>
      <c r="K1393" s="9" t="str">
        <f>VLOOKUP($A1393,'dump '!$A:$AF,3,FALSE)</f>
        <v>REST</v>
      </c>
      <c r="L1393" s="9" t="str">
        <f>VLOOKUP($A1393,'dump '!$A:$AF,31,FALSE)</f>
        <v>3-haak</v>
      </c>
      <c r="M1393" s="9" t="str">
        <f>VLOOKUP($A1393,'containers '!$A:$AA,12,FALSE)</f>
        <v>OGDUO</v>
      </c>
      <c r="N1393" s="9">
        <f>VLOOKUP($A1393,'containers '!$A:$AA,14,FALSE)</f>
        <v>60</v>
      </c>
      <c r="O1393" s="9">
        <f>VLOOKUP($A1393,'containers '!$A:$AA,15,FALSE)</f>
        <v>100</v>
      </c>
      <c r="P1393" s="9" t="str">
        <f>VLOOKUP($A1393,'containers '!$A:$AA,16,FALSE)</f>
        <v>HMIDUO2022</v>
      </c>
    </row>
    <row r="1394" spans="1:16" x14ac:dyDescent="0.25">
      <c r="A1394" s="9" t="s">
        <v>4663</v>
      </c>
      <c r="B1394" s="9" t="str">
        <f>VLOOKUP(A1394,'dump '!A:C,1,FALSE)</f>
        <v>RO989</v>
      </c>
      <c r="C1394" s="9" t="str">
        <f>VLOOKUP(A1394,'dump '!A:AF,2,FALSE)</f>
        <v>1272NL6601</v>
      </c>
      <c r="D1394" s="9">
        <f>VLOOKUP($A1394,'dump '!$A:$AF,17,FALSE)</f>
        <v>52.296754</v>
      </c>
      <c r="E1394" s="9">
        <f>VLOOKUP($A1394,'dump '!$A:$AF,18,FALSE)</f>
        <v>5.2217450000000003</v>
      </c>
      <c r="F1394" s="9" t="str">
        <f>VLOOKUP(A1394,'dump '!$A:$AF,11,FALSE)</f>
        <v>Naarderstraat</v>
      </c>
      <c r="G1394" s="9" t="str">
        <f>VLOOKUP($A1394,'dump '!$A:$AF,12,FALSE)</f>
        <v>66</v>
      </c>
      <c r="H1394" s="9" t="str">
        <f>VLOOKUP($A1394,'dump '!$A:$AF,13,FALSE)</f>
        <v>1272NL</v>
      </c>
      <c r="I1394" s="11" t="str">
        <f>VLOOKUP($A1394,'dump '!$A:$AF,14,FALSE)</f>
        <v>Huizen</v>
      </c>
      <c r="J1394" s="9">
        <f>VLOOKUP($A1394,'dump '!$A:$AF,15,FALSE)</f>
        <v>6</v>
      </c>
      <c r="K1394" s="9" t="str">
        <f>VLOOKUP($A1394,'dump '!$A:$AF,3,FALSE)</f>
        <v>REST</v>
      </c>
      <c r="L1394" s="9" t="str">
        <f>VLOOKUP($A1394,'dump '!$A:$AF,31,FALSE)</f>
        <v>3-haak</v>
      </c>
      <c r="M1394" s="9" t="str">
        <f>VLOOKUP($A1394,'containers '!$A:$AA,12,FALSE)</f>
        <v>OGDUO</v>
      </c>
      <c r="N1394" s="9">
        <f>VLOOKUP($A1394,'containers '!$A:$AA,14,FALSE)</f>
        <v>60</v>
      </c>
      <c r="O1394" s="9">
        <f>VLOOKUP($A1394,'containers '!$A:$AA,15,FALSE)</f>
        <v>100</v>
      </c>
      <c r="P1394" s="9" t="str">
        <f>VLOOKUP($A1394,'containers '!$A:$AA,16,FALSE)</f>
        <v>HMIDUO2022</v>
      </c>
    </row>
    <row r="1395" spans="1:16" x14ac:dyDescent="0.25">
      <c r="A1395" s="9" t="s">
        <v>3247</v>
      </c>
      <c r="B1395" s="9" t="str">
        <f>VLOOKUP(A1395,'dump '!A:C,1,FALSE)</f>
        <v>RO990</v>
      </c>
      <c r="C1395" s="9" t="str">
        <f>VLOOKUP(A1395,'dump '!A:AF,2,FALSE)</f>
        <v>1403EG5001</v>
      </c>
      <c r="D1395" s="9">
        <f>VLOOKUP($A1395,'dump '!$A:$AF,17,FALSE)</f>
        <v>52.268417800000002</v>
      </c>
      <c r="E1395" s="9">
        <f>VLOOKUP($A1395,'dump '!$A:$AF,18,FALSE)</f>
        <v>5.1831706000000004</v>
      </c>
      <c r="F1395" s="9" t="str">
        <f>VLOOKUP(A1395,'dump '!$A:$AF,11,FALSE)</f>
        <v>Koekoeklaan</v>
      </c>
      <c r="G1395" s="9" t="str">
        <f>VLOOKUP($A1395,'dump '!$A:$AF,12,FALSE)</f>
        <v>50</v>
      </c>
      <c r="H1395" s="9" t="str">
        <f>VLOOKUP($A1395,'dump '!$A:$AF,13,FALSE)</f>
        <v>1403EG</v>
      </c>
      <c r="I1395" s="11" t="str">
        <f>VLOOKUP($A1395,'dump '!$A:$AF,14,FALSE)</f>
        <v>Bussum</v>
      </c>
      <c r="J1395" s="9">
        <f>VLOOKUP($A1395,'dump '!$A:$AF,15,FALSE)</f>
        <v>6</v>
      </c>
      <c r="K1395" s="9" t="str">
        <f>VLOOKUP($A1395,'dump '!$A:$AF,3,FALSE)</f>
        <v>REST</v>
      </c>
      <c r="L1395" s="9" t="str">
        <f>VLOOKUP($A1395,'dump '!$A:$AF,31,FALSE)</f>
        <v>3-haak</v>
      </c>
      <c r="M1395" s="9" t="str">
        <f>VLOOKUP($A1395,'containers '!$A:$AA,12,FALSE)</f>
        <v>Ondergronds</v>
      </c>
      <c r="N1395" s="9">
        <f>VLOOKUP($A1395,'containers '!$A:$AA,14,FALSE)</f>
        <v>80</v>
      </c>
      <c r="O1395" s="9">
        <f>VLOOKUP($A1395,'containers '!$A:$AA,15,FALSE)</f>
        <v>100</v>
      </c>
      <c r="P1395" s="9" t="str">
        <f>VLOOKUP($A1395,'containers '!$A:$AA,16,FALSE)</f>
        <v>HMISOL2022</v>
      </c>
    </row>
    <row r="1396" spans="1:16" x14ac:dyDescent="0.25">
      <c r="A1396" s="9" t="s">
        <v>3903</v>
      </c>
      <c r="B1396" s="9" t="str">
        <f>VLOOKUP(A1396,'dump '!A:C,1,FALSE)</f>
        <v>RO991</v>
      </c>
      <c r="C1396" s="9" t="str">
        <f>VLOOKUP(A1396,'dump '!A:AF,2,FALSE)</f>
        <v>1401TV101</v>
      </c>
      <c r="D1396" s="9">
        <f>VLOOKUP($A1396,'dump '!$A:$AF,17,FALSE)</f>
        <v>52.274602999999999</v>
      </c>
      <c r="E1396" s="9">
        <f>VLOOKUP($A1396,'dump '!$A:$AF,18,FALSE)</f>
        <v>5.1695489999999999</v>
      </c>
      <c r="F1396" s="9" t="str">
        <f>VLOOKUP(A1396,'dump '!$A:$AF,11,FALSE)</f>
        <v>Noorderweg</v>
      </c>
      <c r="G1396" s="9" t="str">
        <f>VLOOKUP($A1396,'dump '!$A:$AF,12,FALSE)</f>
        <v>1B</v>
      </c>
      <c r="H1396" s="9" t="str">
        <f>VLOOKUP($A1396,'dump '!$A:$AF,13,FALSE)</f>
        <v>1401TV</v>
      </c>
      <c r="I1396" s="11" t="str">
        <f>VLOOKUP($A1396,'dump '!$A:$AF,14,FALSE)</f>
        <v>Bussum</v>
      </c>
      <c r="J1396" s="9">
        <f>VLOOKUP($A1396,'dump '!$A:$AF,15,FALSE)</f>
        <v>5</v>
      </c>
      <c r="K1396" s="9" t="str">
        <f>VLOOKUP($A1396,'dump '!$A:$AF,3,FALSE)</f>
        <v>REST</v>
      </c>
      <c r="L1396" s="9" t="str">
        <f>VLOOKUP($A1396,'dump '!$A:$AF,31,FALSE)</f>
        <v>3-haak</v>
      </c>
      <c r="M1396" s="9" t="str">
        <f>VLOOKUP($A1396,'containers '!$A:$AA,12,FALSE)</f>
        <v>OGDUO</v>
      </c>
      <c r="N1396" s="9">
        <f>VLOOKUP($A1396,'containers '!$A:$AA,14,FALSE)</f>
        <v>60</v>
      </c>
      <c r="O1396" s="9">
        <f>VLOOKUP($A1396,'containers '!$A:$AA,15,FALSE)</f>
        <v>100</v>
      </c>
      <c r="P1396" s="9" t="str">
        <f>VLOOKUP($A1396,'containers '!$A:$AA,16,FALSE)</f>
        <v>HMIDUO2022</v>
      </c>
    </row>
    <row r="1397" spans="1:16" x14ac:dyDescent="0.25">
      <c r="A1397" s="9" t="s">
        <v>4659</v>
      </c>
      <c r="B1397" s="9" t="str">
        <f>VLOOKUP(A1397,'dump '!A:C,1,FALSE)</f>
        <v>RO992</v>
      </c>
      <c r="C1397" s="9" t="str">
        <f>VLOOKUP(A1397,'dump '!A:AF,2,FALSE)</f>
        <v>1251GK1501</v>
      </c>
      <c r="D1397" s="9">
        <f>VLOOKUP($A1397,'dump '!$A:$AF,17,FALSE)</f>
        <v>52.253180999999998</v>
      </c>
      <c r="E1397" s="9">
        <f>VLOOKUP($A1397,'dump '!$A:$AF,18,FALSE)</f>
        <v>5.2260600000000004</v>
      </c>
      <c r="F1397" s="9" t="str">
        <f>VLOOKUP(A1397,'dump '!$A:$AF,11,FALSE)</f>
        <v>Houtzagerij</v>
      </c>
      <c r="G1397" s="9" t="str">
        <f>VLOOKUP($A1397,'dump '!$A:$AF,12,FALSE)</f>
        <v>15</v>
      </c>
      <c r="H1397" s="9" t="str">
        <f>VLOOKUP($A1397,'dump '!$A:$AF,13,FALSE)</f>
        <v>1251GK</v>
      </c>
      <c r="I1397" s="11" t="str">
        <f>VLOOKUP($A1397,'dump '!$A:$AF,14,FALSE)</f>
        <v>Laren</v>
      </c>
      <c r="J1397" s="9">
        <f>VLOOKUP($A1397,'dump '!$A:$AF,15,FALSE)</f>
        <v>6</v>
      </c>
      <c r="K1397" s="9" t="str">
        <f>VLOOKUP($A1397,'dump '!$A:$AF,3,FALSE)</f>
        <v>REST</v>
      </c>
      <c r="L1397" s="9" t="str">
        <f>VLOOKUP($A1397,'dump '!$A:$AF,31,FALSE)</f>
        <v>3-haak</v>
      </c>
      <c r="M1397" s="9" t="str">
        <f>VLOOKUP($A1397,'containers '!$A:$AA,12,FALSE)</f>
        <v>OGDUO</v>
      </c>
      <c r="N1397" s="9">
        <f>VLOOKUP($A1397,'containers '!$A:$AA,14,FALSE)</f>
        <v>60</v>
      </c>
      <c r="O1397" s="9">
        <f>VLOOKUP($A1397,'containers '!$A:$AA,15,FALSE)</f>
        <v>100</v>
      </c>
      <c r="P1397" s="9" t="str">
        <f>VLOOKUP($A1397,'containers '!$A:$AA,16,FALSE)</f>
        <v>HMIDUO2022</v>
      </c>
    </row>
    <row r="1398" spans="1:16" x14ac:dyDescent="0.25">
      <c r="A1398" s="9" t="s">
        <v>3969</v>
      </c>
      <c r="B1398" s="9" t="str">
        <f>VLOOKUP(A1398,'dump '!A:C,1,FALSE)</f>
        <v>RO993</v>
      </c>
      <c r="C1398" s="9" t="str">
        <f>VLOOKUP(A1398,'dump '!A:AF,2,FALSE)</f>
        <v>1251MD201</v>
      </c>
      <c r="D1398" s="9">
        <f>VLOOKUP($A1398,'dump '!$A:$AF,17,FALSE)</f>
        <v>52.255302</v>
      </c>
      <c r="E1398" s="9">
        <f>VLOOKUP($A1398,'dump '!$A:$AF,18,FALSE)</f>
        <v>5.2308209999999997</v>
      </c>
      <c r="F1398" s="9" t="str">
        <f>VLOOKUP(A1398,'dump '!$A:$AF,11,FALSE)</f>
        <v>Pastoor Hendrikspark</v>
      </c>
      <c r="G1398" s="9" t="str">
        <f>VLOOKUP($A1398,'dump '!$A:$AF,12,FALSE)</f>
        <v>2</v>
      </c>
      <c r="H1398" s="9" t="str">
        <f>VLOOKUP($A1398,'dump '!$A:$AF,13,FALSE)</f>
        <v>1251MD</v>
      </c>
      <c r="I1398" s="11" t="str">
        <f>VLOOKUP($A1398,'dump '!$A:$AF,14,FALSE)</f>
        <v>Laren</v>
      </c>
      <c r="J1398" s="9">
        <f>VLOOKUP($A1398,'dump '!$A:$AF,15,FALSE)</f>
        <v>6</v>
      </c>
      <c r="K1398" s="9" t="str">
        <f>VLOOKUP($A1398,'dump '!$A:$AF,3,FALSE)</f>
        <v>REST</v>
      </c>
      <c r="L1398" s="9" t="str">
        <f>VLOOKUP($A1398,'dump '!$A:$AF,31,FALSE)</f>
        <v>3-haak</v>
      </c>
      <c r="M1398" s="9" t="str">
        <f>VLOOKUP($A1398,'containers '!$A:$AA,12,FALSE)</f>
        <v>Ondergronds</v>
      </c>
      <c r="N1398" s="9">
        <f>VLOOKUP($A1398,'containers '!$A:$AA,14,FALSE)</f>
        <v>80</v>
      </c>
      <c r="O1398" s="9">
        <f>VLOOKUP($A1398,'containers '!$A:$AA,15,FALSE)</f>
        <v>100</v>
      </c>
      <c r="P1398" s="9" t="str">
        <f>VLOOKUP($A1398,'containers '!$A:$AA,16,FALSE)</f>
        <v>HMISOL2022</v>
      </c>
    </row>
    <row r="1399" spans="1:16" x14ac:dyDescent="0.25">
      <c r="A1399" s="9" t="s">
        <v>3924</v>
      </c>
      <c r="B1399" s="9" t="str">
        <f>VLOOKUP(A1399,'dump '!A:C,1,FALSE)</f>
        <v>RO994</v>
      </c>
      <c r="C1399" s="9" t="str">
        <f>VLOOKUP(A1399,'dump '!A:AF,2,FALSE)</f>
        <v>1412GM1601</v>
      </c>
      <c r="D1399" s="9">
        <f>VLOOKUP($A1399,'dump '!$A:$AF,17,FALSE)</f>
        <v>52.284109999999998</v>
      </c>
      <c r="E1399" s="9">
        <f>VLOOKUP($A1399,'dump '!$A:$AF,18,FALSE)</f>
        <v>5.1584810000000001</v>
      </c>
      <c r="F1399" s="9" t="str">
        <f>VLOOKUP(A1399,'dump '!$A:$AF,11,FALSE)</f>
        <v>Pater Wijnterlaan</v>
      </c>
      <c r="G1399" s="9" t="str">
        <f>VLOOKUP($A1399,'dump '!$A:$AF,12,FALSE)</f>
        <v>16</v>
      </c>
      <c r="H1399" s="9" t="str">
        <f>VLOOKUP($A1399,'dump '!$A:$AF,13,FALSE)</f>
        <v>1412GM</v>
      </c>
      <c r="I1399" s="11" t="str">
        <f>VLOOKUP($A1399,'dump '!$A:$AF,14,FALSE)</f>
        <v>Naarden</v>
      </c>
      <c r="J1399" s="9">
        <f>VLOOKUP($A1399,'dump '!$A:$AF,15,FALSE)</f>
        <v>6</v>
      </c>
      <c r="K1399" s="9" t="str">
        <f>VLOOKUP($A1399,'dump '!$A:$AF,3,FALSE)</f>
        <v>REST</v>
      </c>
      <c r="L1399" s="9" t="str">
        <f>VLOOKUP($A1399,'dump '!$A:$AF,31,FALSE)</f>
        <v>3-haak</v>
      </c>
      <c r="M1399" s="9" t="str">
        <f>VLOOKUP($A1399,'containers '!$A:$AA,12,FALSE)</f>
        <v>OGDUO</v>
      </c>
      <c r="N1399" s="9">
        <f>VLOOKUP($A1399,'containers '!$A:$AA,14,FALSE)</f>
        <v>60</v>
      </c>
      <c r="O1399" s="9">
        <f>VLOOKUP($A1399,'containers '!$A:$AA,15,FALSE)</f>
        <v>100</v>
      </c>
      <c r="P1399" s="9" t="str">
        <f>VLOOKUP($A1399,'containers '!$A:$AA,16,FALSE)</f>
        <v>HMIDUO2022</v>
      </c>
    </row>
    <row r="1400" spans="1:16" x14ac:dyDescent="0.25">
      <c r="A1400" s="9" t="s">
        <v>3918</v>
      </c>
      <c r="B1400" s="9" t="str">
        <f>VLOOKUP(A1400,'dump '!A:C,1,FALSE)</f>
        <v>RO995</v>
      </c>
      <c r="C1400" s="9" t="str">
        <f>VLOOKUP(A1400,'dump '!A:AF,2,FALSE)</f>
        <v>1404HN1601</v>
      </c>
      <c r="D1400" s="9">
        <f>VLOOKUP($A1400,'dump '!$A:$AF,17,FALSE)</f>
        <v>52.272320000000001</v>
      </c>
      <c r="E1400" s="9">
        <f>VLOOKUP($A1400,'dump '!$A:$AF,18,FALSE)</f>
        <v>5.1616809999999997</v>
      </c>
      <c r="F1400" s="9" t="str">
        <f>VLOOKUP(A1400,'dump '!$A:$AF,11,FALSE)</f>
        <v>Mariastraat</v>
      </c>
      <c r="G1400" s="9" t="str">
        <f>VLOOKUP($A1400,'dump '!$A:$AF,12,FALSE)</f>
        <v>16D</v>
      </c>
      <c r="H1400" s="9" t="str">
        <f>VLOOKUP($A1400,'dump '!$A:$AF,13,FALSE)</f>
        <v>1404HN</v>
      </c>
      <c r="I1400" s="11" t="str">
        <f>VLOOKUP($A1400,'dump '!$A:$AF,14,FALSE)</f>
        <v>Bussum</v>
      </c>
      <c r="J1400" s="9">
        <f>VLOOKUP($A1400,'dump '!$A:$AF,15,FALSE)</f>
        <v>5</v>
      </c>
      <c r="K1400" s="9" t="str">
        <f>VLOOKUP($A1400,'dump '!$A:$AF,3,FALSE)</f>
        <v>REST</v>
      </c>
      <c r="L1400" s="9" t="str">
        <f>VLOOKUP($A1400,'dump '!$A:$AF,31,FALSE)</f>
        <v>3-haak</v>
      </c>
      <c r="M1400" s="9" t="str">
        <f>VLOOKUP($A1400,'containers '!$A:$AA,12,FALSE)</f>
        <v>OGDUO</v>
      </c>
      <c r="N1400" s="9">
        <f>VLOOKUP($A1400,'containers '!$A:$AA,14,FALSE)</f>
        <v>60</v>
      </c>
      <c r="O1400" s="9">
        <f>VLOOKUP($A1400,'containers '!$A:$AA,15,FALSE)</f>
        <v>100</v>
      </c>
      <c r="P1400" s="9" t="str">
        <f>VLOOKUP($A1400,'containers '!$A:$AA,16,FALSE)</f>
        <v>HMIDUO2022</v>
      </c>
    </row>
    <row r="1401" spans="1:16" ht="30" x14ac:dyDescent="0.25">
      <c r="A1401" s="9" t="s">
        <v>4911</v>
      </c>
      <c r="B1401" s="9" t="str">
        <f>VLOOKUP(A1401,'dump '!A:C,1,FALSE)</f>
        <v>RO996</v>
      </c>
      <c r="C1401" s="9" t="str">
        <f>VLOOKUP(A1401,'dump '!A:AF,2,FALSE)</f>
        <v>1394CT3501</v>
      </c>
      <c r="D1401" s="9">
        <f>VLOOKUP($A1401,'dump '!$A:$AF,17,FALSE)</f>
        <v>52.265584599999997</v>
      </c>
      <c r="E1401" s="9">
        <f>VLOOKUP($A1401,'dump '!$A:$AF,18,FALSE)</f>
        <v>5.0454067</v>
      </c>
      <c r="F1401" s="9" t="str">
        <f>VLOOKUP(A1401,'dump '!$A:$AF,11,FALSE)</f>
        <v>Voorstraat</v>
      </c>
      <c r="G1401" s="9" t="str">
        <f>VLOOKUP($A1401,'dump '!$A:$AF,12,FALSE)</f>
        <v>35</v>
      </c>
      <c r="H1401" s="9" t="str">
        <f>VLOOKUP($A1401,'dump '!$A:$AF,13,FALSE)</f>
        <v>1394CT</v>
      </c>
      <c r="I1401" s="11" t="str">
        <f>VLOOKUP($A1401,'dump '!$A:$AF,14,FALSE)</f>
        <v>Nederhorst den Berg</v>
      </c>
      <c r="J1401" s="9">
        <f>VLOOKUP($A1401,'dump '!$A:$AF,15,FALSE)</f>
        <v>6</v>
      </c>
      <c r="K1401" s="9" t="str">
        <f>VLOOKUP($A1401,'dump '!$A:$AF,3,FALSE)</f>
        <v>REST</v>
      </c>
      <c r="L1401" s="9" t="str">
        <f>VLOOKUP($A1401,'dump '!$A:$AF,31,FALSE)</f>
        <v>3-haak</v>
      </c>
      <c r="M1401" s="9" t="str">
        <f>VLOOKUP($A1401,'containers '!$A:$AA,12,FALSE)</f>
        <v>OGDUO</v>
      </c>
      <c r="N1401" s="9">
        <f>VLOOKUP($A1401,'containers '!$A:$AA,14,FALSE)</f>
        <v>60</v>
      </c>
      <c r="O1401" s="9">
        <f>VLOOKUP($A1401,'containers '!$A:$AA,15,FALSE)</f>
        <v>100</v>
      </c>
      <c r="P1401" s="9" t="str">
        <f>VLOOKUP($A1401,'containers '!$A:$AA,16,FALSE)</f>
        <v>HMIDUO2022</v>
      </c>
    </row>
    <row r="1402" spans="1:16" x14ac:dyDescent="0.25">
      <c r="A1402" s="9" t="s">
        <v>3728</v>
      </c>
      <c r="B1402" s="9" t="str">
        <f>VLOOKUP(A1402,'dump '!A:C,1,FALSE)</f>
        <v>RO997</v>
      </c>
      <c r="C1402" s="9" t="str">
        <f>VLOOKUP(A1402,'dump '!A:AF,2,FALSE)</f>
        <v>1275DB2401</v>
      </c>
      <c r="D1402" s="9">
        <f>VLOOKUP($A1402,'dump '!$A:$AF,17,FALSE)</f>
        <v>52.291519000000001</v>
      </c>
      <c r="E1402" s="9">
        <f>VLOOKUP($A1402,'dump '!$A:$AF,18,FALSE)</f>
        <v>5.2615600000000002</v>
      </c>
      <c r="F1402" s="9" t="str">
        <f>VLOOKUP(A1402,'dump '!$A:$AF,11,FALSE)</f>
        <v>Duivenvoorde</v>
      </c>
      <c r="G1402" s="9" t="str">
        <f>VLOOKUP($A1402,'dump '!$A:$AF,12,FALSE)</f>
        <v>24</v>
      </c>
      <c r="H1402" s="9" t="str">
        <f>VLOOKUP($A1402,'dump '!$A:$AF,13,FALSE)</f>
        <v>1275DB</v>
      </c>
      <c r="I1402" s="11" t="str">
        <f>VLOOKUP($A1402,'dump '!$A:$AF,14,FALSE)</f>
        <v>Huizen</v>
      </c>
      <c r="J1402" s="9">
        <f>VLOOKUP($A1402,'dump '!$A:$AF,15,FALSE)</f>
        <v>6</v>
      </c>
      <c r="K1402" s="9" t="str">
        <f>VLOOKUP($A1402,'dump '!$A:$AF,3,FALSE)</f>
        <v>REST</v>
      </c>
      <c r="L1402" s="9" t="str">
        <f>VLOOKUP($A1402,'dump '!$A:$AF,31,FALSE)</f>
        <v>3-haak</v>
      </c>
      <c r="M1402" s="9" t="str">
        <f>VLOOKUP($A1402,'containers '!$A:$AA,12,FALSE)</f>
        <v>OGDUO</v>
      </c>
      <c r="N1402" s="9">
        <f>VLOOKUP($A1402,'containers '!$A:$AA,14,FALSE)</f>
        <v>60</v>
      </c>
      <c r="O1402" s="9">
        <f>VLOOKUP($A1402,'containers '!$A:$AA,15,FALSE)</f>
        <v>100</v>
      </c>
      <c r="P1402" s="9" t="str">
        <f>VLOOKUP($A1402,'containers '!$A:$AA,16,FALSE)</f>
        <v>HMIDUO2022</v>
      </c>
    </row>
    <row r="1403" spans="1:16" x14ac:dyDescent="0.25">
      <c r="A1403" s="9" t="s">
        <v>3733</v>
      </c>
      <c r="B1403" s="9" t="str">
        <f>VLOOKUP(A1403,'dump '!A:C,1,FALSE)</f>
        <v>RO998</v>
      </c>
      <c r="C1403" s="9" t="str">
        <f>VLOOKUP(A1403,'dump '!A:AF,2,FALSE)</f>
        <v>1217PV2901</v>
      </c>
      <c r="D1403" s="9">
        <f>VLOOKUP($A1403,'dump '!$A:$AF,17,FALSE)</f>
        <v>52.224355000000003</v>
      </c>
      <c r="E1403" s="9">
        <f>VLOOKUP($A1403,'dump '!$A:$AF,18,FALSE)</f>
        <v>5.1556800000000003</v>
      </c>
      <c r="F1403" s="9" t="str">
        <f>VLOOKUP(A1403,'dump '!$A:$AF,11,FALSE)</f>
        <v>Schuttersweg</v>
      </c>
      <c r="G1403" s="9" t="str">
        <f>VLOOKUP($A1403,'dump '!$A:$AF,12,FALSE)</f>
        <v>29</v>
      </c>
      <c r="H1403" s="9" t="str">
        <f>VLOOKUP($A1403,'dump '!$A:$AF,13,FALSE)</f>
        <v>1217PV</v>
      </c>
      <c r="I1403" s="11" t="str">
        <f>VLOOKUP($A1403,'dump '!$A:$AF,14,FALSE)</f>
        <v>Hilversum</v>
      </c>
      <c r="J1403" s="9">
        <f>VLOOKUP($A1403,'dump '!$A:$AF,15,FALSE)</f>
        <v>5</v>
      </c>
      <c r="K1403" s="9" t="str">
        <f>VLOOKUP($A1403,'dump '!$A:$AF,3,FALSE)</f>
        <v>REST</v>
      </c>
      <c r="L1403" s="9" t="str">
        <f>VLOOKUP($A1403,'dump '!$A:$AF,31,FALSE)</f>
        <v>3-haak</v>
      </c>
      <c r="M1403" s="9" t="str">
        <f>VLOOKUP($A1403,'containers '!$A:$AA,12,FALSE)</f>
        <v>OGDUO</v>
      </c>
      <c r="N1403" s="9">
        <f>VLOOKUP($A1403,'containers '!$A:$AA,14,FALSE)</f>
        <v>60</v>
      </c>
      <c r="O1403" s="9">
        <f>VLOOKUP($A1403,'containers '!$A:$AA,15,FALSE)</f>
        <v>100</v>
      </c>
      <c r="P1403" s="9" t="str">
        <f>VLOOKUP($A1403,'containers '!$A:$AA,16,FALSE)</f>
        <v>HMIDUO2022</v>
      </c>
    </row>
    <row r="1404" spans="1:16" ht="30" x14ac:dyDescent="0.25">
      <c r="A1404" s="9" t="s">
        <v>3738</v>
      </c>
      <c r="B1404" s="9" t="str">
        <f>VLOOKUP(A1404,'dump '!A:C,1,FALSE)</f>
        <v>RO999</v>
      </c>
      <c r="C1404" s="9" t="str">
        <f>VLOOKUP(A1404,'dump '!A:AF,2,FALSE)</f>
        <v>1394NE301</v>
      </c>
      <c r="D1404" s="9">
        <f>VLOOKUP($A1404,'dump '!$A:$AF,17,FALSE)</f>
        <v>52.255896</v>
      </c>
      <c r="E1404" s="9">
        <f>VLOOKUP($A1404,'dump '!$A:$AF,18,FALSE)</f>
        <v>5.0482670000000001</v>
      </c>
      <c r="F1404" s="9" t="str">
        <f>VLOOKUP(A1404,'dump '!$A:$AF,11,FALSE)</f>
        <v>De Kooi</v>
      </c>
      <c r="G1404" s="9" t="str">
        <f>VLOOKUP($A1404,'dump '!$A:$AF,12,FALSE)</f>
        <v>3</v>
      </c>
      <c r="H1404" s="9" t="str">
        <f>VLOOKUP($A1404,'dump '!$A:$AF,13,FALSE)</f>
        <v>1394NE</v>
      </c>
      <c r="I1404" s="11" t="str">
        <f>VLOOKUP($A1404,'dump '!$A:$AF,14,FALSE)</f>
        <v>Nederhorst den Berg</v>
      </c>
      <c r="J1404" s="9">
        <f>VLOOKUP($A1404,'dump '!$A:$AF,15,FALSE)</f>
        <v>5</v>
      </c>
      <c r="K1404" s="9" t="str">
        <f>VLOOKUP($A1404,'dump '!$A:$AF,3,FALSE)</f>
        <v>REST</v>
      </c>
      <c r="L1404" s="9" t="str">
        <f>VLOOKUP($A1404,'dump '!$A:$AF,31,FALSE)</f>
        <v>3-haak</v>
      </c>
      <c r="M1404" s="9" t="str">
        <f>VLOOKUP($A1404,'containers '!$A:$AA,12,FALSE)</f>
        <v>OGDUO</v>
      </c>
      <c r="N1404" s="9">
        <f>VLOOKUP($A1404,'containers '!$A:$AA,14,FALSE)</f>
        <v>60</v>
      </c>
      <c r="O1404" s="9">
        <f>VLOOKUP($A1404,'containers '!$A:$AA,15,FALSE)</f>
        <v>100</v>
      </c>
      <c r="P1404" s="9" t="str">
        <f>VLOOKUP($A1404,'containers '!$A:$AA,16,FALSE)</f>
        <v>HMIDUO2022</v>
      </c>
    </row>
    <row r="1405" spans="1:16" x14ac:dyDescent="0.25">
      <c r="A1405" s="9" t="s">
        <v>4574</v>
      </c>
      <c r="B1405" s="9" t="str">
        <f>VLOOKUP(A1405,'dump '!A:C,1,FALSE)</f>
        <v>VO002</v>
      </c>
      <c r="C1405" s="9" t="str">
        <f>VLOOKUP(A1405,'dump '!A:AF,2,FALSE)</f>
        <v>1223DP27601</v>
      </c>
      <c r="D1405" s="9">
        <f>VLOOKUP($A1405,'dump '!$A:$AF,17,FALSE)</f>
        <v>52.231561999999997</v>
      </c>
      <c r="E1405" s="9">
        <f>VLOOKUP($A1405,'dump '!$A:$AF,18,FALSE)</f>
        <v>5.1911360000000002</v>
      </c>
      <c r="F1405" s="9" t="str">
        <f>VLOOKUP(A1405,'dump '!$A:$AF,11,FALSE)</f>
        <v>Zenderstraat</v>
      </c>
      <c r="G1405" s="9" t="str">
        <f>VLOOKUP($A1405,'dump '!$A:$AF,12,FALSE)</f>
        <v>276</v>
      </c>
      <c r="H1405" s="9" t="str">
        <f>VLOOKUP($A1405,'dump '!$A:$AF,13,FALSE)</f>
        <v>1223DP</v>
      </c>
      <c r="I1405" s="11" t="str">
        <f>VLOOKUP($A1405,'dump '!$A:$AF,14,FALSE)</f>
        <v>Hilversum</v>
      </c>
      <c r="J1405" s="9">
        <f>VLOOKUP($A1405,'dump '!$A:$AF,15,FALSE)</f>
        <v>5</v>
      </c>
      <c r="K1405" s="9" t="str">
        <f>VLOOKUP($A1405,'dump '!$A:$AF,3,FALSE)</f>
        <v>PMD</v>
      </c>
      <c r="L1405" s="9" t="str">
        <f>VLOOKUP($A1405,'dump '!$A:$AF,31,FALSE)</f>
        <v>3-haak</v>
      </c>
      <c r="M1405" s="9" t="str">
        <f>VLOOKUP($A1405,'containers '!$A:$AA,12,FALSE)</f>
        <v>Ondergronds</v>
      </c>
      <c r="N1405" s="9">
        <f>VLOOKUP($A1405,'containers '!$A:$AA,14,FALSE)</f>
        <v>80</v>
      </c>
      <c r="O1405" s="9">
        <f>VLOOKUP($A1405,'containers '!$A:$AA,15,FALSE)</f>
        <v>100</v>
      </c>
      <c r="P1405" s="9" t="str">
        <f>VLOOKUP($A1405,'containers '!$A:$AA,16,FALSE)</f>
        <v>HMISOL2017</v>
      </c>
    </row>
    <row r="1406" spans="1:16" x14ac:dyDescent="0.25">
      <c r="A1406" s="9" t="s">
        <v>1924</v>
      </c>
      <c r="B1406" s="9" t="str">
        <f>VLOOKUP(A1406,'dump '!A:C,1,FALSE)</f>
        <v>VO003</v>
      </c>
      <c r="C1406" s="9" t="str">
        <f>VLOOKUP(A1406,'dump '!A:AF,2,FALSE)</f>
        <v>1222HP3902</v>
      </c>
      <c r="D1406" s="9">
        <f>VLOOKUP($A1406,'dump '!$A:$AF,17,FALSE)</f>
        <v>52.232348999999999</v>
      </c>
      <c r="E1406" s="9">
        <f>VLOOKUP($A1406,'dump '!$A:$AF,18,FALSE)</f>
        <v>5.1909850000000004</v>
      </c>
      <c r="F1406" s="9" t="str">
        <f>VLOOKUP(A1406,'dump '!$A:$AF,11,FALSE)</f>
        <v>Jan van der Heijdenstraat</v>
      </c>
      <c r="G1406" s="9" t="str">
        <f>VLOOKUP($A1406,'dump '!$A:$AF,12,FALSE)</f>
        <v>39</v>
      </c>
      <c r="H1406" s="9" t="str">
        <f>VLOOKUP($A1406,'dump '!$A:$AF,13,FALSE)</f>
        <v>1222HP</v>
      </c>
      <c r="I1406" s="11" t="str">
        <f>VLOOKUP($A1406,'dump '!$A:$AF,14,FALSE)</f>
        <v>Hilversum</v>
      </c>
      <c r="J1406" s="9">
        <f>VLOOKUP($A1406,'dump '!$A:$AF,15,FALSE)</f>
        <v>5</v>
      </c>
      <c r="K1406" s="9" t="str">
        <f>VLOOKUP($A1406,'dump '!$A:$AF,3,FALSE)</f>
        <v>PMD</v>
      </c>
      <c r="L1406" s="9" t="str">
        <f>VLOOKUP($A1406,'dump '!$A:$AF,31,FALSE)</f>
        <v>3-haak</v>
      </c>
      <c r="M1406" s="9" t="str">
        <f>VLOOKUP($A1406,'containers '!$A:$AA,12,FALSE)</f>
        <v>Ondergronds</v>
      </c>
      <c r="N1406" s="9">
        <f>VLOOKUP($A1406,'containers '!$A:$AA,14,FALSE)</f>
        <v>80</v>
      </c>
      <c r="O1406" s="9">
        <f>VLOOKUP($A1406,'containers '!$A:$AA,15,FALSE)</f>
        <v>100</v>
      </c>
      <c r="P1406" s="9" t="str">
        <f>VLOOKUP($A1406,'containers '!$A:$AA,16,FALSE)</f>
        <v>HMISOL2017</v>
      </c>
    </row>
    <row r="1407" spans="1:16" x14ac:dyDescent="0.25">
      <c r="A1407" s="9" t="s">
        <v>1951</v>
      </c>
      <c r="B1407" s="9" t="str">
        <f>VLOOKUP(A1407,'dump '!A:C,1,FALSE)</f>
        <v>VO004</v>
      </c>
      <c r="C1407" s="9" t="str">
        <f>VLOOKUP(A1407,'dump '!A:AF,2,FALSE)</f>
        <v>1222HP3901</v>
      </c>
      <c r="D1407" s="9">
        <f>VLOOKUP($A1407,'dump '!$A:$AF,17,FALSE)</f>
        <v>52.232348999999999</v>
      </c>
      <c r="E1407" s="9">
        <f>VLOOKUP($A1407,'dump '!$A:$AF,18,FALSE)</f>
        <v>5.1909850000000004</v>
      </c>
      <c r="F1407" s="9" t="str">
        <f>VLOOKUP(A1407,'dump '!$A:$AF,11,FALSE)</f>
        <v>Jan van der Heijdenstraat</v>
      </c>
      <c r="G1407" s="9" t="str">
        <f>VLOOKUP($A1407,'dump '!$A:$AF,12,FALSE)</f>
        <v>39</v>
      </c>
      <c r="H1407" s="9" t="str">
        <f>VLOOKUP($A1407,'dump '!$A:$AF,13,FALSE)</f>
        <v>1222HP</v>
      </c>
      <c r="I1407" s="11" t="str">
        <f>VLOOKUP($A1407,'dump '!$A:$AF,14,FALSE)</f>
        <v>Hilversum</v>
      </c>
      <c r="J1407" s="9">
        <f>VLOOKUP($A1407,'dump '!$A:$AF,15,FALSE)</f>
        <v>5</v>
      </c>
      <c r="K1407" s="9" t="str">
        <f>VLOOKUP($A1407,'dump '!$A:$AF,3,FALSE)</f>
        <v>PMD</v>
      </c>
      <c r="L1407" s="9" t="str">
        <f>VLOOKUP($A1407,'dump '!$A:$AF,31,FALSE)</f>
        <v>3-haak</v>
      </c>
      <c r="M1407" s="9" t="str">
        <f>VLOOKUP($A1407,'containers '!$A:$AA,12,FALSE)</f>
        <v>Ondergronds</v>
      </c>
      <c r="N1407" s="9">
        <f>VLOOKUP($A1407,'containers '!$A:$AA,14,FALSE)</f>
        <v>80</v>
      </c>
      <c r="O1407" s="9">
        <f>VLOOKUP($A1407,'containers '!$A:$AA,15,FALSE)</f>
        <v>100</v>
      </c>
      <c r="P1407" s="9" t="str">
        <f>VLOOKUP($A1407,'containers '!$A:$AA,16,FALSE)</f>
        <v>HMISOL2017</v>
      </c>
    </row>
    <row r="1408" spans="1:16" x14ac:dyDescent="0.25">
      <c r="A1408" s="9" t="s">
        <v>2899</v>
      </c>
      <c r="B1408" s="9" t="str">
        <f>VLOOKUP(A1408,'dump '!A:C,1,FALSE)</f>
        <v>VO006</v>
      </c>
      <c r="C1408" s="9" t="str">
        <f>VLOOKUP(A1408,'dump '!A:AF,2,FALSE)</f>
        <v>1411GG102</v>
      </c>
      <c r="D1408" s="9">
        <f>VLOOKUP($A1408,'dump '!$A:$AF,17,FALSE)</f>
        <v>52.288142999999998</v>
      </c>
      <c r="E1408" s="9">
        <f>VLOOKUP($A1408,'dump '!$A:$AF,18,FALSE)</f>
        <v>5.1719970000000002</v>
      </c>
      <c r="F1408" s="9" t="str">
        <f>VLOOKUP(A1408,'dump '!$A:$AF,11,FALSE)</f>
        <v>Godelindeweg</v>
      </c>
      <c r="G1408" s="9" t="str">
        <f>VLOOKUP($A1408,'dump '!$A:$AF,12,FALSE)</f>
        <v>1A 1</v>
      </c>
      <c r="H1408" s="9" t="str">
        <f>VLOOKUP($A1408,'dump '!$A:$AF,13,FALSE)</f>
        <v>1411GG</v>
      </c>
      <c r="I1408" s="11" t="str">
        <f>VLOOKUP($A1408,'dump '!$A:$AF,14,FALSE)</f>
        <v>Naarden</v>
      </c>
      <c r="J1408" s="9">
        <f>VLOOKUP($A1408,'dump '!$A:$AF,15,FALSE)</f>
        <v>5</v>
      </c>
      <c r="K1408" s="9" t="str">
        <f>VLOOKUP($A1408,'dump '!$A:$AF,3,FALSE)</f>
        <v>PMD</v>
      </c>
      <c r="L1408" s="9" t="str">
        <f>VLOOKUP($A1408,'dump '!$A:$AF,31,FALSE)</f>
        <v>3-haak</v>
      </c>
      <c r="M1408" s="9" t="str">
        <f>VLOOKUP($A1408,'containers '!$A:$AA,12,FALSE)</f>
        <v>Ondergronds</v>
      </c>
      <c r="N1408" s="9">
        <f>VLOOKUP($A1408,'containers '!$A:$AA,14,FALSE)</f>
        <v>80</v>
      </c>
      <c r="O1408" s="9">
        <f>VLOOKUP($A1408,'containers '!$A:$AA,15,FALSE)</f>
        <v>100</v>
      </c>
      <c r="P1408" s="9" t="str">
        <f>VLOOKUP($A1408,'containers '!$A:$AA,16,FALSE)</f>
        <v>BAMRUB2013</v>
      </c>
    </row>
    <row r="1409" spans="1:16" ht="30" x14ac:dyDescent="0.25">
      <c r="A1409" s="9" t="s">
        <v>3356</v>
      </c>
      <c r="B1409" s="9" t="str">
        <f>VLOOKUP(A1409,'dump '!A:C,1,FALSE)</f>
        <v>VO007</v>
      </c>
      <c r="C1409" s="9" t="str">
        <f>VLOOKUP(A1409,'dump '!A:AF,2,FALSE)</f>
        <v>1399GL401</v>
      </c>
      <c r="D1409" s="9">
        <f>VLOOKUP($A1409,'dump '!$A:$AF,17,FALSE)</f>
        <v>52.327407030437399</v>
      </c>
      <c r="E1409" s="9">
        <f>VLOOKUP($A1409,'dump '!$A:$AF,18,FALSE)</f>
        <v>5.1171545684385302</v>
      </c>
      <c r="F1409" s="9" t="str">
        <f>VLOOKUP(A1409,'dump '!$A:$AF,11,FALSE)</f>
        <v>G.A. Heinzelaan</v>
      </c>
      <c r="G1409" s="9" t="str">
        <f>VLOOKUP($A1409,'dump '!$A:$AF,12,FALSE)</f>
        <v>4</v>
      </c>
      <c r="H1409" s="9" t="str">
        <f>VLOOKUP($A1409,'dump '!$A:$AF,13,FALSE)</f>
        <v>1399GL</v>
      </c>
      <c r="I1409" s="11" t="str">
        <f>VLOOKUP($A1409,'dump '!$A:$AF,14,FALSE)</f>
        <v>Muiderberg</v>
      </c>
      <c r="J1409" s="9">
        <f>VLOOKUP($A1409,'dump '!$A:$AF,15,FALSE)</f>
        <v>5</v>
      </c>
      <c r="K1409" s="9" t="str">
        <f>VLOOKUP($A1409,'dump '!$A:$AF,3,FALSE)</f>
        <v>PMD</v>
      </c>
      <c r="L1409" s="9" t="str">
        <f>VLOOKUP($A1409,'dump '!$A:$AF,31,FALSE)</f>
        <v>3-haak</v>
      </c>
      <c r="M1409" s="9" t="str">
        <f>VLOOKUP($A1409,'containers '!$A:$AA,12,FALSE)</f>
        <v>Ondergronds</v>
      </c>
      <c r="N1409" s="9">
        <f>VLOOKUP($A1409,'containers '!$A:$AA,14,FALSE)</f>
        <v>80</v>
      </c>
      <c r="O1409" s="9">
        <f>VLOOKUP($A1409,'containers '!$A:$AA,15,FALSE)</f>
        <v>100</v>
      </c>
      <c r="P1409" s="9" t="str">
        <f>VLOOKUP($A1409,'containers '!$A:$AA,16,FALSE)</f>
        <v>BAMRUB2010</v>
      </c>
    </row>
    <row r="1410" spans="1:16" x14ac:dyDescent="0.25">
      <c r="A1410" s="9" t="s">
        <v>2165</v>
      </c>
      <c r="B1410" s="9" t="str">
        <f>VLOOKUP(A1410,'dump '!A:C,1,FALSE)</f>
        <v>VO008</v>
      </c>
      <c r="C1410" s="9" t="str">
        <f>VLOOKUP(A1410,'dump '!A:AF,2,FALSE)</f>
        <v>1382CJ11703</v>
      </c>
      <c r="D1410" s="9">
        <f>VLOOKUP($A1410,'dump '!$A:$AF,17,FALSE)</f>
        <v>52.309381244752799</v>
      </c>
      <c r="E1410" s="9">
        <f>VLOOKUP($A1410,'dump '!$A:$AF,18,FALSE)</f>
        <v>5.0328995939391001</v>
      </c>
      <c r="F1410" s="9" t="str">
        <f>VLOOKUP(A1410,'dump '!$A:$AF,11,FALSE)</f>
        <v>Ingelandenstraat</v>
      </c>
      <c r="G1410" s="9" t="str">
        <f>VLOOKUP($A1410,'dump '!$A:$AF,12,FALSE)</f>
        <v>117</v>
      </c>
      <c r="H1410" s="9" t="str">
        <f>VLOOKUP($A1410,'dump '!$A:$AF,13,FALSE)</f>
        <v>1382CJ</v>
      </c>
      <c r="I1410" s="11" t="str">
        <f>VLOOKUP($A1410,'dump '!$A:$AF,14,FALSE)</f>
        <v>Weesp</v>
      </c>
      <c r="J1410" s="9">
        <f>VLOOKUP($A1410,'dump '!$A:$AF,15,FALSE)</f>
        <v>5</v>
      </c>
      <c r="K1410" s="9" t="str">
        <f>VLOOKUP($A1410,'dump '!$A:$AF,3,FALSE)</f>
        <v>PMD</v>
      </c>
      <c r="L1410" s="9" t="str">
        <f>VLOOKUP($A1410,'dump '!$A:$AF,31,FALSE)</f>
        <v>3-haak</v>
      </c>
      <c r="M1410" s="9" t="str">
        <f>VLOOKUP($A1410,'containers '!$A:$AA,12,FALSE)</f>
        <v>Ondergronds</v>
      </c>
      <c r="N1410" s="9">
        <f>VLOOKUP($A1410,'containers '!$A:$AA,14,FALSE)</f>
        <v>80</v>
      </c>
      <c r="O1410" s="9">
        <f>VLOOKUP($A1410,'containers '!$A:$AA,15,FALSE)</f>
        <v>100</v>
      </c>
      <c r="P1410" s="9" t="str">
        <f>VLOOKUP($A1410,'containers '!$A:$AA,16,FALSE)</f>
        <v>BAMRUB2012</v>
      </c>
    </row>
    <row r="1411" spans="1:16" x14ac:dyDescent="0.25">
      <c r="A1411" s="9" t="s">
        <v>3371</v>
      </c>
      <c r="B1411" s="9" t="str">
        <f>VLOOKUP(A1411,'dump '!A:C,1,FALSE)</f>
        <v>VO010</v>
      </c>
      <c r="C1411" s="9" t="str">
        <f>VLOOKUP(A1411,'dump '!A:AF,2,FALSE)</f>
        <v>1383CC202</v>
      </c>
      <c r="D1411" s="9">
        <f>VLOOKUP($A1411,'dump '!$A:$AF,17,FALSE)</f>
        <v>52.298344415661198</v>
      </c>
      <c r="E1411" s="9">
        <f>VLOOKUP($A1411,'dump '!$A:$AF,18,FALSE)</f>
        <v>5.0431307964073904</v>
      </c>
      <c r="F1411" s="9" t="str">
        <f>VLOOKUP(A1411,'dump '!$A:$AF,11,FALSE)</f>
        <v>G.J.Wiefferingdreef</v>
      </c>
      <c r="G1411" s="9" t="str">
        <f>VLOOKUP($A1411,'dump '!$A:$AF,12,FALSE)</f>
        <v>2</v>
      </c>
      <c r="H1411" s="9" t="str">
        <f>VLOOKUP($A1411,'dump '!$A:$AF,13,FALSE)</f>
        <v>1383CC</v>
      </c>
      <c r="I1411" s="11" t="str">
        <f>VLOOKUP($A1411,'dump '!$A:$AF,14,FALSE)</f>
        <v>Weesp</v>
      </c>
      <c r="J1411" s="9">
        <f>VLOOKUP($A1411,'dump '!$A:$AF,15,FALSE)</f>
        <v>5</v>
      </c>
      <c r="K1411" s="9" t="str">
        <f>VLOOKUP($A1411,'dump '!$A:$AF,3,FALSE)</f>
        <v>PMD</v>
      </c>
      <c r="L1411" s="9" t="str">
        <f>VLOOKUP($A1411,'dump '!$A:$AF,31,FALSE)</f>
        <v>3-haak</v>
      </c>
      <c r="M1411" s="9" t="str">
        <f>VLOOKUP($A1411,'containers '!$A:$AA,12,FALSE)</f>
        <v>Ondergronds</v>
      </c>
      <c r="N1411" s="9">
        <f>VLOOKUP($A1411,'containers '!$A:$AA,14,FALSE)</f>
        <v>80</v>
      </c>
      <c r="O1411" s="9">
        <f>VLOOKUP($A1411,'containers '!$A:$AA,15,FALSE)</f>
        <v>100</v>
      </c>
      <c r="P1411" s="9" t="str">
        <f>VLOOKUP($A1411,'containers '!$A:$AA,16,FALSE)</f>
        <v>HMISOL2018</v>
      </c>
    </row>
    <row r="1412" spans="1:16" x14ac:dyDescent="0.25">
      <c r="A1412" s="9" t="s">
        <v>2351</v>
      </c>
      <c r="B1412" s="9" t="str">
        <f>VLOOKUP(A1412,'dump '!A:C,1,FALSE)</f>
        <v>VO011</v>
      </c>
      <c r="C1412" s="9" t="str">
        <f>VLOOKUP(A1412,'dump '!A:AF,2,FALSE)</f>
        <v>1241CK4501</v>
      </c>
      <c r="D1412" s="9">
        <f>VLOOKUP($A1412,'dump '!$A:$AF,17,FALSE)</f>
        <v>52.240276000000001</v>
      </c>
      <c r="E1412" s="9">
        <f>VLOOKUP($A1412,'dump '!$A:$AF,18,FALSE)</f>
        <v>5.1136773</v>
      </c>
      <c r="F1412" s="9" t="str">
        <f>VLOOKUP(A1412,'dump '!$A:$AF,11,FALSE)</f>
        <v>Kerklaan</v>
      </c>
      <c r="G1412" s="9" t="str">
        <f>VLOOKUP($A1412,'dump '!$A:$AF,12,FALSE)</f>
        <v>45</v>
      </c>
      <c r="H1412" s="9" t="str">
        <f>VLOOKUP($A1412,'dump '!$A:$AF,13,FALSE)</f>
        <v>1241CK</v>
      </c>
      <c r="I1412" s="11" t="str">
        <f>VLOOKUP($A1412,'dump '!$A:$AF,14,FALSE)</f>
        <v>Kortenhoef</v>
      </c>
      <c r="J1412" s="9">
        <f>VLOOKUP($A1412,'dump '!$A:$AF,15,FALSE)</f>
        <v>5</v>
      </c>
      <c r="K1412" s="9" t="str">
        <f>VLOOKUP($A1412,'dump '!$A:$AF,3,FALSE)</f>
        <v>PMD</v>
      </c>
      <c r="L1412" s="9" t="str">
        <f>VLOOKUP($A1412,'dump '!$A:$AF,31,FALSE)</f>
        <v>3-haak</v>
      </c>
      <c r="M1412" s="9" t="str">
        <f>VLOOKUP($A1412,'containers '!$A:$AA,12,FALSE)</f>
        <v>Ondergronds</v>
      </c>
      <c r="N1412" s="9">
        <f>VLOOKUP($A1412,'containers '!$A:$AA,14,FALSE)</f>
        <v>80</v>
      </c>
      <c r="O1412" s="9">
        <f>VLOOKUP($A1412,'containers '!$A:$AA,15,FALSE)</f>
        <v>100</v>
      </c>
      <c r="P1412" s="9" t="str">
        <f>VLOOKUP($A1412,'containers '!$A:$AA,16,FALSE)</f>
        <v>BAMRUB2014</v>
      </c>
    </row>
    <row r="1413" spans="1:16" x14ac:dyDescent="0.25">
      <c r="A1413" s="9" t="s">
        <v>2340</v>
      </c>
      <c r="B1413" s="9" t="str">
        <f>VLOOKUP(A1413,'dump '!A:C,1,FALSE)</f>
        <v>VO012</v>
      </c>
      <c r="C1413" s="9" t="str">
        <f>VLOOKUP(A1413,'dump '!A:AF,2,FALSE)</f>
        <v>1241CK4502</v>
      </c>
      <c r="D1413" s="9">
        <f>VLOOKUP($A1413,'dump '!$A:$AF,17,FALSE)</f>
        <v>52.240276000000001</v>
      </c>
      <c r="E1413" s="9">
        <f>VLOOKUP($A1413,'dump '!$A:$AF,18,FALSE)</f>
        <v>5.1136773</v>
      </c>
      <c r="F1413" s="9" t="str">
        <f>VLOOKUP(A1413,'dump '!$A:$AF,11,FALSE)</f>
        <v>Kerklaan</v>
      </c>
      <c r="G1413" s="9" t="str">
        <f>VLOOKUP($A1413,'dump '!$A:$AF,12,FALSE)</f>
        <v>45</v>
      </c>
      <c r="H1413" s="9" t="str">
        <f>VLOOKUP($A1413,'dump '!$A:$AF,13,FALSE)</f>
        <v>1241CK</v>
      </c>
      <c r="I1413" s="11" t="str">
        <f>VLOOKUP($A1413,'dump '!$A:$AF,14,FALSE)</f>
        <v>Kortenhoef</v>
      </c>
      <c r="J1413" s="9">
        <f>VLOOKUP($A1413,'dump '!$A:$AF,15,FALSE)</f>
        <v>5</v>
      </c>
      <c r="K1413" s="9" t="str">
        <f>VLOOKUP($A1413,'dump '!$A:$AF,3,FALSE)</f>
        <v>PMD</v>
      </c>
      <c r="L1413" s="9" t="str">
        <f>VLOOKUP($A1413,'dump '!$A:$AF,31,FALSE)</f>
        <v>3-haak</v>
      </c>
      <c r="M1413" s="9" t="str">
        <f>VLOOKUP($A1413,'containers '!$A:$AA,12,FALSE)</f>
        <v>Ondergronds</v>
      </c>
      <c r="N1413" s="9">
        <f>VLOOKUP($A1413,'containers '!$A:$AA,14,FALSE)</f>
        <v>80</v>
      </c>
      <c r="O1413" s="9">
        <f>VLOOKUP($A1413,'containers '!$A:$AA,15,FALSE)</f>
        <v>100</v>
      </c>
      <c r="P1413" s="9" t="str">
        <f>VLOOKUP($A1413,'containers '!$A:$AA,16,FALSE)</f>
        <v>BAMRUB2014</v>
      </c>
    </row>
    <row r="1414" spans="1:16" x14ac:dyDescent="0.25">
      <c r="A1414" s="9" t="s">
        <v>2521</v>
      </c>
      <c r="B1414" s="9" t="str">
        <f>VLOOKUP(A1414,'dump '!A:C,1,FALSE)</f>
        <v>VO013</v>
      </c>
      <c r="C1414" s="9" t="str">
        <f>VLOOKUP(A1414,'dump '!A:AF,2,FALSE)</f>
        <v>1241XZ702</v>
      </c>
      <c r="D1414" s="9">
        <f>VLOOKUP($A1414,'dump '!$A:$AF,17,FALSE)</f>
        <v>52.2396879</v>
      </c>
      <c r="E1414" s="9">
        <f>VLOOKUP($A1414,'dump '!$A:$AF,18,FALSE)</f>
        <v>5.1139609000000004</v>
      </c>
      <c r="F1414" s="9" t="str">
        <f>VLOOKUP(A1414,'dump '!$A:$AF,11,FALSE)</f>
        <v>Curtevenneweg</v>
      </c>
      <c r="G1414" s="9" t="str">
        <f>VLOOKUP($A1414,'dump '!$A:$AF,12,FALSE)</f>
        <v>7</v>
      </c>
      <c r="H1414" s="9" t="str">
        <f>VLOOKUP($A1414,'dump '!$A:$AF,13,FALSE)</f>
        <v>1241XZ</v>
      </c>
      <c r="I1414" s="11" t="str">
        <f>VLOOKUP($A1414,'dump '!$A:$AF,14,FALSE)</f>
        <v>Kortenhoef</v>
      </c>
      <c r="J1414" s="9">
        <f>VLOOKUP($A1414,'dump '!$A:$AF,15,FALSE)</f>
        <v>5</v>
      </c>
      <c r="K1414" s="9" t="str">
        <f>VLOOKUP($A1414,'dump '!$A:$AF,3,FALSE)</f>
        <v>PMD</v>
      </c>
      <c r="L1414" s="9" t="str">
        <f>VLOOKUP($A1414,'dump '!$A:$AF,31,FALSE)</f>
        <v>3-haak</v>
      </c>
      <c r="M1414" s="9" t="str">
        <f>VLOOKUP($A1414,'containers '!$A:$AA,12,FALSE)</f>
        <v>Ondergronds</v>
      </c>
      <c r="N1414" s="9">
        <f>VLOOKUP($A1414,'containers '!$A:$AA,14,FALSE)</f>
        <v>80</v>
      </c>
      <c r="O1414" s="9">
        <f>VLOOKUP($A1414,'containers '!$A:$AA,15,FALSE)</f>
        <v>100</v>
      </c>
      <c r="P1414" s="9" t="str">
        <f>VLOOKUP($A1414,'containers '!$A:$AA,16,FALSE)</f>
        <v>BAMRUB2014</v>
      </c>
    </row>
    <row r="1415" spans="1:16" x14ac:dyDescent="0.25">
      <c r="A1415" s="9" t="s">
        <v>2523</v>
      </c>
      <c r="B1415" s="9" t="str">
        <f>VLOOKUP(A1415,'dump '!A:C,1,FALSE)</f>
        <v>VO014</v>
      </c>
      <c r="C1415" s="9" t="str">
        <f>VLOOKUP(A1415,'dump '!A:AF,2,FALSE)</f>
        <v>1241XZ703</v>
      </c>
      <c r="D1415" s="9">
        <f>VLOOKUP($A1415,'dump '!$A:$AF,17,FALSE)</f>
        <v>52.2396879</v>
      </c>
      <c r="E1415" s="9">
        <f>VLOOKUP($A1415,'dump '!$A:$AF,18,FALSE)</f>
        <v>5.1139609000000004</v>
      </c>
      <c r="F1415" s="9" t="str">
        <f>VLOOKUP(A1415,'dump '!$A:$AF,11,FALSE)</f>
        <v>Curtevenneweg</v>
      </c>
      <c r="G1415" s="9" t="str">
        <f>VLOOKUP($A1415,'dump '!$A:$AF,12,FALSE)</f>
        <v>7</v>
      </c>
      <c r="H1415" s="9" t="str">
        <f>VLOOKUP($A1415,'dump '!$A:$AF,13,FALSE)</f>
        <v>1241XZ</v>
      </c>
      <c r="I1415" s="11" t="str">
        <f>VLOOKUP($A1415,'dump '!$A:$AF,14,FALSE)</f>
        <v>kortenhoef</v>
      </c>
      <c r="J1415" s="9">
        <f>VLOOKUP($A1415,'dump '!$A:$AF,15,FALSE)</f>
        <v>5</v>
      </c>
      <c r="K1415" s="9" t="str">
        <f>VLOOKUP($A1415,'dump '!$A:$AF,3,FALSE)</f>
        <v>PMD</v>
      </c>
      <c r="L1415" s="9" t="str">
        <f>VLOOKUP($A1415,'dump '!$A:$AF,31,FALSE)</f>
        <v>3-haak</v>
      </c>
      <c r="M1415" s="9" t="str">
        <f>VLOOKUP($A1415,'containers '!$A:$AA,12,FALSE)</f>
        <v>Ondergronds</v>
      </c>
      <c r="N1415" s="9">
        <f>VLOOKUP($A1415,'containers '!$A:$AA,14,FALSE)</f>
        <v>80</v>
      </c>
      <c r="O1415" s="9">
        <f>VLOOKUP($A1415,'containers '!$A:$AA,15,FALSE)</f>
        <v>100</v>
      </c>
      <c r="P1415" s="9" t="str">
        <f>VLOOKUP($A1415,'containers '!$A:$AA,16,FALSE)</f>
        <v>BAMRUB2014</v>
      </c>
    </row>
    <row r="1416" spans="1:16" x14ac:dyDescent="0.25">
      <c r="A1416" s="9" t="s">
        <v>2815</v>
      </c>
      <c r="B1416" s="9" t="str">
        <f>VLOOKUP(A1416,'dump '!A:C,1,FALSE)</f>
        <v>VO015</v>
      </c>
      <c r="C1416" s="9" t="str">
        <f>VLOOKUP(A1416,'dump '!A:AF,2,FALSE)</f>
        <v>1216JJ11407</v>
      </c>
      <c r="D1416" s="9">
        <f>VLOOKUP($A1416,'dump '!$A:$AF,17,FALSE)</f>
        <v>52.215855298612503</v>
      </c>
      <c r="E1416" s="9">
        <f>VLOOKUP($A1416,'dump '!$A:$AF,18,FALSE)</f>
        <v>5.1425866037655101</v>
      </c>
      <c r="F1416" s="9" t="str">
        <f>VLOOKUP(A1416,'dump '!$A:$AF,11,FALSE)</f>
        <v>Kapittelweg</v>
      </c>
      <c r="G1416" s="9" t="str">
        <f>VLOOKUP($A1416,'dump '!$A:$AF,12,FALSE)</f>
        <v>114</v>
      </c>
      <c r="H1416" s="9" t="str">
        <f>VLOOKUP($A1416,'dump '!$A:$AF,13,FALSE)</f>
        <v>1216JJ</v>
      </c>
      <c r="I1416" s="11" t="str">
        <f>VLOOKUP($A1416,'dump '!$A:$AF,14,FALSE)</f>
        <v>Hilversum</v>
      </c>
      <c r="J1416" s="9">
        <f>VLOOKUP($A1416,'dump '!$A:$AF,15,FALSE)</f>
        <v>6</v>
      </c>
      <c r="K1416" s="9" t="str">
        <f>VLOOKUP($A1416,'dump '!$A:$AF,3,FALSE)</f>
        <v>PMD</v>
      </c>
      <c r="L1416" s="9" t="str">
        <f>VLOOKUP($A1416,'dump '!$A:$AF,31,FALSE)</f>
        <v>Pers</v>
      </c>
      <c r="M1416" s="9" t="str">
        <f>VLOOKUP($A1416,'containers '!$A:$AA,12,FALSE)</f>
        <v>Ondergronds</v>
      </c>
      <c r="N1416" s="9">
        <f>VLOOKUP($A1416,'containers '!$A:$AA,14,FALSE)</f>
        <v>80</v>
      </c>
      <c r="O1416" s="9">
        <f>VLOOKUP($A1416,'containers '!$A:$AA,15,FALSE)</f>
        <v>100</v>
      </c>
      <c r="P1416" s="9" t="str">
        <f>VLOOKUP($A1416,'containers '!$A:$AA,16,FALSE)</f>
        <v>SIDCON_PERS</v>
      </c>
    </row>
    <row r="1417" spans="1:16" x14ac:dyDescent="0.25">
      <c r="A1417" s="9" t="s">
        <v>3075</v>
      </c>
      <c r="B1417" s="9" t="str">
        <f>VLOOKUP(A1417,'dump '!A:C,1,FALSE)</f>
        <v>VO018</v>
      </c>
      <c r="C1417" s="9" t="str">
        <f>VLOOKUP(A1417,'dump '!A:AF,2,FALSE)</f>
        <v>1221JZ7101</v>
      </c>
      <c r="D1417" s="9">
        <f>VLOOKUP($A1417,'dump '!$A:$AF,17,FALSE)</f>
        <v>52.225673100000002</v>
      </c>
      <c r="E1417" s="9">
        <f>VLOOKUP($A1417,'dump '!$A:$AF,18,FALSE)</f>
        <v>5.1898534999999999</v>
      </c>
      <c r="F1417" s="9" t="str">
        <f>VLOOKUP(A1417,'dump '!$A:$AF,11,FALSE)</f>
        <v>Kleine Drift</v>
      </c>
      <c r="G1417" s="9" t="str">
        <f>VLOOKUP($A1417,'dump '!$A:$AF,12,FALSE)</f>
        <v>71A</v>
      </c>
      <c r="H1417" s="9" t="str">
        <f>VLOOKUP($A1417,'dump '!$A:$AF,13,FALSE)</f>
        <v>1221JZ</v>
      </c>
      <c r="I1417" s="11" t="str">
        <f>VLOOKUP($A1417,'dump '!$A:$AF,14,FALSE)</f>
        <v>Hilversum</v>
      </c>
      <c r="J1417" s="9">
        <f>VLOOKUP($A1417,'dump '!$A:$AF,15,FALSE)</f>
        <v>5</v>
      </c>
      <c r="K1417" s="9" t="str">
        <f>VLOOKUP($A1417,'dump '!$A:$AF,3,FALSE)</f>
        <v>PMD</v>
      </c>
      <c r="L1417" s="9" t="str">
        <f>VLOOKUP($A1417,'dump '!$A:$AF,31,FALSE)</f>
        <v>3-haak</v>
      </c>
      <c r="M1417" s="9" t="str">
        <f>VLOOKUP($A1417,'containers '!$A:$AA,12,FALSE)</f>
        <v>Ondergronds</v>
      </c>
      <c r="N1417" s="9">
        <f>VLOOKUP($A1417,'containers '!$A:$AA,14,FALSE)</f>
        <v>80</v>
      </c>
      <c r="O1417" s="9">
        <f>VLOOKUP($A1417,'containers '!$A:$AA,15,FALSE)</f>
        <v>100</v>
      </c>
      <c r="P1417" s="9" t="str">
        <f>VLOOKUP($A1417,'containers '!$A:$AA,16,FALSE)</f>
        <v>HMISOL2017</v>
      </c>
    </row>
    <row r="1418" spans="1:16" x14ac:dyDescent="0.25">
      <c r="A1418" s="9" t="s">
        <v>2828</v>
      </c>
      <c r="B1418" s="9" t="str">
        <f>VLOOKUP(A1418,'dump '!A:C,1,FALSE)</f>
        <v>VO019</v>
      </c>
      <c r="C1418" s="9" t="str">
        <f>VLOOKUP(A1418,'dump '!A:AF,2,FALSE)</f>
        <v>1273TA1701</v>
      </c>
      <c r="D1418" s="9">
        <f>VLOOKUP($A1418,'dump '!$A:$AF,17,FALSE)</f>
        <v>52.302585239570902</v>
      </c>
      <c r="E1418" s="9">
        <f>VLOOKUP($A1418,'dump '!$A:$AF,18,FALSE)</f>
        <v>5.2528440021027398</v>
      </c>
      <c r="F1418" s="9" t="str">
        <f>VLOOKUP(A1418,'dump '!$A:$AF,11,FALSE)</f>
        <v>Onderwei</v>
      </c>
      <c r="G1418" s="9" t="str">
        <f>VLOOKUP($A1418,'dump '!$A:$AF,12,FALSE)</f>
        <v>17</v>
      </c>
      <c r="H1418" s="9" t="str">
        <f>VLOOKUP($A1418,'dump '!$A:$AF,13,FALSE)</f>
        <v>1273TA</v>
      </c>
      <c r="I1418" s="11" t="str">
        <f>VLOOKUP($A1418,'dump '!$A:$AF,14,FALSE)</f>
        <v>Huizen</v>
      </c>
      <c r="J1418" s="9">
        <f>VLOOKUP($A1418,'dump '!$A:$AF,15,FALSE)</f>
        <v>5</v>
      </c>
      <c r="K1418" s="9" t="str">
        <f>VLOOKUP($A1418,'dump '!$A:$AF,3,FALSE)</f>
        <v>PMD</v>
      </c>
      <c r="L1418" s="9" t="str">
        <f>VLOOKUP($A1418,'dump '!$A:$AF,31,FALSE)</f>
        <v>Pers</v>
      </c>
      <c r="M1418" s="9" t="str">
        <f>VLOOKUP($A1418,'containers '!$A:$AA,12,FALSE)</f>
        <v>Ondergronds</v>
      </c>
      <c r="N1418" s="9">
        <f>VLOOKUP($A1418,'containers '!$A:$AA,14,FALSE)</f>
        <v>80</v>
      </c>
      <c r="O1418" s="9">
        <f>VLOOKUP($A1418,'containers '!$A:$AA,15,FALSE)</f>
        <v>100</v>
      </c>
      <c r="P1418" s="9" t="str">
        <f>VLOOKUP($A1418,'containers '!$A:$AA,16,FALSE)</f>
        <v>SIDCON_PERS</v>
      </c>
    </row>
    <row r="1419" spans="1:16" x14ac:dyDescent="0.25">
      <c r="A1419" s="9" t="s">
        <v>2236</v>
      </c>
      <c r="B1419" s="9" t="str">
        <f>VLOOKUP(A1419,'dump '!A:C,1,FALSE)</f>
        <v>VO021</v>
      </c>
      <c r="C1419" s="9" t="str">
        <f>VLOOKUP(A1419,'dump '!A:AF,2,FALSE)</f>
        <v>1382HE11104</v>
      </c>
      <c r="D1419" s="9">
        <f>VLOOKUP($A1419,'dump '!$A:$AF,17,FALSE)</f>
        <v>52.316006594386202</v>
      </c>
      <c r="E1419" s="9">
        <f>VLOOKUP($A1419,'dump '!$A:$AF,18,FALSE)</f>
        <v>5.0288678985135897</v>
      </c>
      <c r="F1419" s="9" t="str">
        <f>VLOOKUP(A1419,'dump '!$A:$AF,11,FALSE)</f>
        <v>Heemraadweg</v>
      </c>
      <c r="G1419" s="9" t="str">
        <f>VLOOKUP($A1419,'dump '!$A:$AF,12,FALSE)</f>
        <v>111</v>
      </c>
      <c r="H1419" s="9" t="str">
        <f>VLOOKUP($A1419,'dump '!$A:$AF,13,FALSE)</f>
        <v>1382HE</v>
      </c>
      <c r="I1419" s="11" t="str">
        <f>VLOOKUP($A1419,'dump '!$A:$AF,14,FALSE)</f>
        <v>Weesp</v>
      </c>
      <c r="J1419" s="9">
        <f>VLOOKUP($A1419,'dump '!$A:$AF,15,FALSE)</f>
        <v>5</v>
      </c>
      <c r="K1419" s="9" t="str">
        <f>VLOOKUP($A1419,'dump '!$A:$AF,3,FALSE)</f>
        <v>PMD</v>
      </c>
      <c r="L1419" s="9" t="str">
        <f>VLOOKUP($A1419,'dump '!$A:$AF,31,FALSE)</f>
        <v>3-haak</v>
      </c>
      <c r="M1419" s="9" t="str">
        <f>VLOOKUP($A1419,'containers '!$A:$AA,12,FALSE)</f>
        <v>Ondergronds</v>
      </c>
      <c r="N1419" s="9">
        <f>VLOOKUP($A1419,'containers '!$A:$AA,14,FALSE)</f>
        <v>80</v>
      </c>
      <c r="O1419" s="9">
        <f>VLOOKUP($A1419,'containers '!$A:$AA,15,FALSE)</f>
        <v>100</v>
      </c>
      <c r="P1419" s="9" t="str">
        <f>VLOOKUP($A1419,'containers '!$A:$AA,16,FALSE)</f>
        <v>HMISOL2012</v>
      </c>
    </row>
    <row r="1420" spans="1:16" x14ac:dyDescent="0.25">
      <c r="A1420" s="9" t="s">
        <v>2833</v>
      </c>
      <c r="B1420" s="9" t="str">
        <f>VLOOKUP(A1420,'dump '!A:C,1,FALSE)</f>
        <v>VO023</v>
      </c>
      <c r="C1420" s="9" t="str">
        <f>VLOOKUP(A1420,'dump '!A:AF,2,FALSE)</f>
        <v>1274PA902</v>
      </c>
      <c r="D1420" s="9">
        <f>VLOOKUP($A1420,'dump '!$A:$AF,17,FALSE)</f>
        <v>52.294786999999999</v>
      </c>
      <c r="E1420" s="9">
        <f>VLOOKUP($A1420,'dump '!$A:$AF,18,FALSE)</f>
        <v>5.2655969999999996</v>
      </c>
      <c r="F1420" s="9" t="str">
        <f>VLOOKUP(A1420,'dump '!$A:$AF,11,FALSE)</f>
        <v>Betuining</v>
      </c>
      <c r="G1420" s="9" t="str">
        <f>VLOOKUP($A1420,'dump '!$A:$AF,12,FALSE)</f>
        <v>9</v>
      </c>
      <c r="H1420" s="9" t="str">
        <f>VLOOKUP($A1420,'dump '!$A:$AF,13,FALSE)</f>
        <v>1274PA</v>
      </c>
      <c r="I1420" s="11" t="str">
        <f>VLOOKUP($A1420,'dump '!$A:$AF,14,FALSE)</f>
        <v>Huizen</v>
      </c>
      <c r="J1420" s="9">
        <f>VLOOKUP($A1420,'dump '!$A:$AF,15,FALSE)</f>
        <v>6</v>
      </c>
      <c r="K1420" s="9" t="str">
        <f>VLOOKUP($A1420,'dump '!$A:$AF,3,FALSE)</f>
        <v>PMD</v>
      </c>
      <c r="L1420" s="9" t="str">
        <f>VLOOKUP($A1420,'dump '!$A:$AF,31,FALSE)</f>
        <v>Pers</v>
      </c>
      <c r="M1420" s="9" t="str">
        <f>VLOOKUP($A1420,'containers '!$A:$AA,12,FALSE)</f>
        <v>Ondergronds</v>
      </c>
      <c r="N1420" s="9">
        <f>VLOOKUP($A1420,'containers '!$A:$AA,14,FALSE)</f>
        <v>80</v>
      </c>
      <c r="O1420" s="9">
        <f>VLOOKUP($A1420,'containers '!$A:$AA,15,FALSE)</f>
        <v>100</v>
      </c>
      <c r="P1420" s="9" t="str">
        <f>VLOOKUP($A1420,'containers '!$A:$AA,16,FALSE)</f>
        <v>SIDCON_PERS</v>
      </c>
    </row>
    <row r="1421" spans="1:16" x14ac:dyDescent="0.25">
      <c r="A1421" s="9" t="s">
        <v>2810</v>
      </c>
      <c r="B1421" s="9" t="str">
        <f>VLOOKUP(A1421,'dump '!A:C,1,FALSE)</f>
        <v>VO024</v>
      </c>
      <c r="C1421" s="9" t="str">
        <f>VLOOKUP(A1421,'dump '!A:AF,2,FALSE)</f>
        <v>1211LZ1203</v>
      </c>
      <c r="D1421" s="9">
        <f>VLOOKUP($A1421,'dump '!$A:$AF,17,FALSE)</f>
        <v>52.221612999999998</v>
      </c>
      <c r="E1421" s="9">
        <f>VLOOKUP($A1421,'dump '!$A:$AF,18,FALSE)</f>
        <v>5.1761559999999998</v>
      </c>
      <c r="F1421" s="9" t="str">
        <f>VLOOKUP(A1421,'dump '!$A:$AF,11,FALSE)</f>
        <v>Kapelstraat</v>
      </c>
      <c r="G1421" s="9" t="str">
        <f>VLOOKUP($A1421,'dump '!$A:$AF,12,FALSE)</f>
        <v>12</v>
      </c>
      <c r="H1421" s="9" t="str">
        <f>VLOOKUP($A1421,'dump '!$A:$AF,13,FALSE)</f>
        <v>1211LZ</v>
      </c>
      <c r="I1421" s="11" t="str">
        <f>VLOOKUP($A1421,'dump '!$A:$AF,14,FALSE)</f>
        <v>Hilversum</v>
      </c>
      <c r="J1421" s="9">
        <f>VLOOKUP($A1421,'dump '!$A:$AF,15,FALSE)</f>
        <v>5</v>
      </c>
      <c r="K1421" s="9" t="str">
        <f>VLOOKUP($A1421,'dump '!$A:$AF,3,FALSE)</f>
        <v>PMD</v>
      </c>
      <c r="L1421" s="9" t="str">
        <f>VLOOKUP($A1421,'dump '!$A:$AF,31,FALSE)</f>
        <v>Pers</v>
      </c>
      <c r="M1421" s="9" t="str">
        <f>VLOOKUP($A1421,'containers '!$A:$AA,12,FALSE)</f>
        <v>Ondergronds</v>
      </c>
      <c r="N1421" s="9">
        <f>VLOOKUP($A1421,'containers '!$A:$AA,14,FALSE)</f>
        <v>80</v>
      </c>
      <c r="O1421" s="9">
        <f>VLOOKUP($A1421,'containers '!$A:$AA,15,FALSE)</f>
        <v>100</v>
      </c>
      <c r="P1421" s="9" t="str">
        <f>VLOOKUP($A1421,'containers '!$A:$AA,16,FALSE)</f>
        <v>SIDCON_PERS</v>
      </c>
    </row>
    <row r="1422" spans="1:16" x14ac:dyDescent="0.25">
      <c r="A1422" s="9" t="s">
        <v>2813</v>
      </c>
      <c r="B1422" s="9" t="str">
        <f>VLOOKUP(A1422,'dump '!A:C,1,FALSE)</f>
        <v>VO025</v>
      </c>
      <c r="C1422" s="9" t="str">
        <f>VLOOKUP(A1422,'dump '!A:AF,2,FALSE)</f>
        <v>1212AR14101</v>
      </c>
      <c r="D1422" s="9">
        <f>VLOOKUP($A1422,'dump '!$A:$AF,17,FALSE)</f>
        <v>52.218816331636397</v>
      </c>
      <c r="E1422" s="9">
        <f>VLOOKUP($A1422,'dump '!$A:$AF,18,FALSE)</f>
        <v>5.1940335519660197</v>
      </c>
      <c r="F1422" s="9" t="str">
        <f>VLOOKUP(A1422,'dump '!$A:$AF,11,FALSE)</f>
        <v>Olivier van Noortstraat</v>
      </c>
      <c r="G1422" s="9" t="str">
        <f>VLOOKUP($A1422,'dump '!$A:$AF,12,FALSE)</f>
        <v>141</v>
      </c>
      <c r="H1422" s="9" t="str">
        <f>VLOOKUP($A1422,'dump '!$A:$AF,13,FALSE)</f>
        <v>1212AR</v>
      </c>
      <c r="I1422" s="11" t="str">
        <f>VLOOKUP($A1422,'dump '!$A:$AF,14,FALSE)</f>
        <v>Hilversum</v>
      </c>
      <c r="J1422" s="9">
        <f>VLOOKUP($A1422,'dump '!$A:$AF,15,FALSE)</f>
        <v>5</v>
      </c>
      <c r="K1422" s="9" t="str">
        <f>VLOOKUP($A1422,'dump '!$A:$AF,3,FALSE)</f>
        <v>PMD</v>
      </c>
      <c r="L1422" s="9" t="str">
        <f>VLOOKUP($A1422,'dump '!$A:$AF,31,FALSE)</f>
        <v>Pers</v>
      </c>
      <c r="M1422" s="9" t="str">
        <f>VLOOKUP($A1422,'containers '!$A:$AA,12,FALSE)</f>
        <v>Ondergronds</v>
      </c>
      <c r="N1422" s="9">
        <f>VLOOKUP($A1422,'containers '!$A:$AA,14,FALSE)</f>
        <v>80</v>
      </c>
      <c r="O1422" s="9">
        <f>VLOOKUP($A1422,'containers '!$A:$AA,15,FALSE)</f>
        <v>100</v>
      </c>
      <c r="P1422" s="9" t="str">
        <f>VLOOKUP($A1422,'containers '!$A:$AA,16,FALSE)</f>
        <v>SIDCON_PERS</v>
      </c>
    </row>
    <row r="1423" spans="1:16" x14ac:dyDescent="0.25">
      <c r="A1423" s="9" t="s">
        <v>2119</v>
      </c>
      <c r="B1423" s="9" t="str">
        <f>VLOOKUP(A1423,'dump '!A:C,1,FALSE)</f>
        <v>VO027</v>
      </c>
      <c r="C1423" s="9" t="str">
        <f>VLOOKUP(A1423,'dump '!A:AF,2,FALSE)</f>
        <v>1216ML103</v>
      </c>
      <c r="D1423" s="9">
        <f>VLOOKUP($A1423,'dump '!$A:$AF,17,FALSE)</f>
        <v>52.216208512012102</v>
      </c>
      <c r="E1423" s="9">
        <f>VLOOKUP($A1423,'dump '!$A:$AF,18,FALSE)</f>
        <v>5.1397205796140604</v>
      </c>
      <c r="F1423" s="9" t="str">
        <f>VLOOKUP(A1423,'dump '!$A:$AF,11,FALSE)</f>
        <v>Ambrosiushof</v>
      </c>
      <c r="G1423" s="9" t="str">
        <f>VLOOKUP($A1423,'dump '!$A:$AF,12,FALSE)</f>
        <v>1</v>
      </c>
      <c r="H1423" s="9" t="str">
        <f>VLOOKUP($A1423,'dump '!$A:$AF,13,FALSE)</f>
        <v>1216ML</v>
      </c>
      <c r="I1423" s="11" t="str">
        <f>VLOOKUP($A1423,'dump '!$A:$AF,14,FALSE)</f>
        <v>Hilversum</v>
      </c>
      <c r="J1423" s="9">
        <f>VLOOKUP($A1423,'dump '!$A:$AF,15,FALSE)</f>
        <v>5</v>
      </c>
      <c r="K1423" s="9" t="str">
        <f>VLOOKUP($A1423,'dump '!$A:$AF,3,FALSE)</f>
        <v>PMD</v>
      </c>
      <c r="L1423" s="9" t="str">
        <f>VLOOKUP($A1423,'dump '!$A:$AF,31,FALSE)</f>
        <v>3-haak</v>
      </c>
      <c r="M1423" s="9" t="str">
        <f>VLOOKUP($A1423,'containers '!$A:$AA,12,FALSE)</f>
        <v>Ondergronds</v>
      </c>
      <c r="N1423" s="9">
        <f>VLOOKUP($A1423,'containers '!$A:$AA,14,FALSE)</f>
        <v>80</v>
      </c>
      <c r="O1423" s="9">
        <f>VLOOKUP($A1423,'containers '!$A:$AA,15,FALSE)</f>
        <v>100</v>
      </c>
      <c r="P1423" s="9" t="str">
        <f>VLOOKUP($A1423,'containers '!$A:$AA,16,FALSE)</f>
        <v>HMISOL2017</v>
      </c>
    </row>
    <row r="1424" spans="1:16" x14ac:dyDescent="0.25">
      <c r="A1424" s="9" t="s">
        <v>2702</v>
      </c>
      <c r="B1424" s="9" t="str">
        <f>VLOOKUP(A1424,'dump '!A:C,1,FALSE)</f>
        <v>VO028</v>
      </c>
      <c r="C1424" s="9" t="str">
        <f>VLOOKUP(A1424,'dump '!A:AF,2,FALSE)</f>
        <v>1251HT1702</v>
      </c>
      <c r="D1424" s="9">
        <f>VLOOKUP($A1424,'dump '!$A:$AF,17,FALSE)</f>
        <v>52.261154037017597</v>
      </c>
      <c r="E1424" s="9">
        <f>VLOOKUP($A1424,'dump '!$A:$AF,18,FALSE)</f>
        <v>5.2295322530020298</v>
      </c>
      <c r="F1424" s="9" t="str">
        <f>VLOOKUP(A1424,'dump '!$A:$AF,11,FALSE)</f>
        <v>Co Bremanlaan</v>
      </c>
      <c r="G1424" s="9" t="str">
        <f>VLOOKUP($A1424,'dump '!$A:$AF,12,FALSE)</f>
        <v>17</v>
      </c>
      <c r="H1424" s="9" t="str">
        <f>VLOOKUP($A1424,'dump '!$A:$AF,13,FALSE)</f>
        <v>1251HT</v>
      </c>
      <c r="I1424" s="11" t="str">
        <f>VLOOKUP($A1424,'dump '!$A:$AF,14,FALSE)</f>
        <v>Laren</v>
      </c>
      <c r="J1424" s="9">
        <f>VLOOKUP($A1424,'dump '!$A:$AF,15,FALSE)</f>
        <v>5</v>
      </c>
      <c r="K1424" s="9" t="str">
        <f>VLOOKUP($A1424,'dump '!$A:$AF,3,FALSE)</f>
        <v>PMD</v>
      </c>
      <c r="L1424" s="9" t="str">
        <f>VLOOKUP($A1424,'dump '!$A:$AF,31,FALSE)</f>
        <v>3-haak</v>
      </c>
      <c r="M1424" s="9" t="str">
        <f>VLOOKUP($A1424,'containers '!$A:$AA,12,FALSE)</f>
        <v>Ondergronds</v>
      </c>
      <c r="N1424" s="9">
        <f>VLOOKUP($A1424,'containers '!$A:$AA,14,FALSE)</f>
        <v>80</v>
      </c>
      <c r="O1424" s="9">
        <f>VLOOKUP($A1424,'containers '!$A:$AA,15,FALSE)</f>
        <v>100</v>
      </c>
      <c r="P1424" s="9" t="str">
        <f>VLOOKUP($A1424,'containers '!$A:$AA,16,FALSE)</f>
        <v>BAMRUB2016</v>
      </c>
    </row>
    <row r="1425" spans="1:16" x14ac:dyDescent="0.25">
      <c r="A1425" s="9" t="s">
        <v>3376</v>
      </c>
      <c r="B1425" s="9" t="str">
        <f>VLOOKUP(A1425,'dump '!A:C,1,FALSE)</f>
        <v>VO030</v>
      </c>
      <c r="C1425" s="9" t="str">
        <f>VLOOKUP(A1425,'dump '!A:AF,2,FALSE)</f>
        <v>1403NV28201</v>
      </c>
      <c r="D1425" s="9">
        <f>VLOOKUP($A1425,'dump '!$A:$AF,17,FALSE)</f>
        <v>52.263327799786097</v>
      </c>
      <c r="E1425" s="9">
        <f>VLOOKUP($A1425,'dump '!$A:$AF,18,FALSE)</f>
        <v>5.1676478236961803</v>
      </c>
      <c r="F1425" s="9" t="str">
        <f>VLOOKUP(A1425,'dump '!$A:$AF,11,FALSE)</f>
        <v>Lange Heul</v>
      </c>
      <c r="G1425" s="9" t="str">
        <f>VLOOKUP($A1425,'dump '!$A:$AF,12,FALSE)</f>
        <v>282</v>
      </c>
      <c r="H1425" s="9" t="str">
        <f>VLOOKUP($A1425,'dump '!$A:$AF,13,FALSE)</f>
        <v>1403NV</v>
      </c>
      <c r="I1425" s="11" t="str">
        <f>VLOOKUP($A1425,'dump '!$A:$AF,14,FALSE)</f>
        <v>Bussum</v>
      </c>
      <c r="J1425" s="9">
        <f>VLOOKUP($A1425,'dump '!$A:$AF,15,FALSE)</f>
        <v>5</v>
      </c>
      <c r="K1425" s="9" t="str">
        <f>VLOOKUP($A1425,'dump '!$A:$AF,3,FALSE)</f>
        <v>PMD</v>
      </c>
      <c r="L1425" s="9" t="str">
        <f>VLOOKUP($A1425,'dump '!$A:$AF,31,FALSE)</f>
        <v>3-haak</v>
      </c>
      <c r="M1425" s="9" t="str">
        <f>VLOOKUP($A1425,'containers '!$A:$AA,12,FALSE)</f>
        <v>Ondergronds</v>
      </c>
      <c r="N1425" s="9">
        <f>VLOOKUP($A1425,'containers '!$A:$AA,14,FALSE)</f>
        <v>80</v>
      </c>
      <c r="O1425" s="9">
        <f>VLOOKUP($A1425,'containers '!$A:$AA,15,FALSE)</f>
        <v>100</v>
      </c>
      <c r="P1425" s="9" t="str">
        <f>VLOOKUP($A1425,'containers '!$A:$AA,16,FALSE)</f>
        <v>BAMRUB2012</v>
      </c>
    </row>
    <row r="1426" spans="1:16" x14ac:dyDescent="0.25">
      <c r="A1426" s="9" t="s">
        <v>3077</v>
      </c>
      <c r="B1426" s="9" t="str">
        <f>VLOOKUP(A1426,'dump '!A:C,1,FALSE)</f>
        <v>VO031</v>
      </c>
      <c r="C1426" s="9" t="str">
        <f>VLOOKUP(A1426,'dump '!A:AF,2,FALSE)</f>
        <v>1403RD101</v>
      </c>
      <c r="D1426" s="9">
        <f>VLOOKUP($A1426,'dump '!$A:$AF,17,FALSE)</f>
        <v>52.263497999999998</v>
      </c>
      <c r="E1426" s="9">
        <f>VLOOKUP($A1426,'dump '!$A:$AF,18,FALSE)</f>
        <v>5.170871</v>
      </c>
      <c r="F1426" s="9" t="str">
        <f>VLOOKUP(A1426,'dump '!$A:$AF,11,FALSE)</f>
        <v>Beeklaan</v>
      </c>
      <c r="G1426" s="9" t="str">
        <f>VLOOKUP($A1426,'dump '!$A:$AF,12,FALSE)</f>
        <v>1</v>
      </c>
      <c r="H1426" s="9" t="str">
        <f>VLOOKUP($A1426,'dump '!$A:$AF,13,FALSE)</f>
        <v>1403RD</v>
      </c>
      <c r="I1426" s="11" t="str">
        <f>VLOOKUP($A1426,'dump '!$A:$AF,14,FALSE)</f>
        <v>Bussum</v>
      </c>
      <c r="J1426" s="9">
        <f>VLOOKUP($A1426,'dump '!$A:$AF,15,FALSE)</f>
        <v>5</v>
      </c>
      <c r="K1426" s="9" t="str">
        <f>VLOOKUP($A1426,'dump '!$A:$AF,3,FALSE)</f>
        <v>PMD</v>
      </c>
      <c r="L1426" s="9" t="str">
        <f>VLOOKUP($A1426,'dump '!$A:$AF,31,FALSE)</f>
        <v>3-haak</v>
      </c>
      <c r="M1426" s="9" t="str">
        <f>VLOOKUP($A1426,'containers '!$A:$AA,12,FALSE)</f>
        <v>Ondergronds</v>
      </c>
      <c r="N1426" s="9">
        <f>VLOOKUP($A1426,'containers '!$A:$AA,14,FALSE)</f>
        <v>80</v>
      </c>
      <c r="O1426" s="9">
        <f>VLOOKUP($A1426,'containers '!$A:$AA,15,FALSE)</f>
        <v>100</v>
      </c>
      <c r="P1426" s="9" t="str">
        <f>VLOOKUP($A1426,'containers '!$A:$AA,16,FALSE)</f>
        <v>HMISOL2016</v>
      </c>
    </row>
    <row r="1427" spans="1:16" x14ac:dyDescent="0.25">
      <c r="A1427" s="9" t="s">
        <v>3089</v>
      </c>
      <c r="B1427" s="9" t="str">
        <f>VLOOKUP(A1427,'dump '!A:C,1,FALSE)</f>
        <v>VO032</v>
      </c>
      <c r="C1427" s="9" t="str">
        <f>VLOOKUP(A1427,'dump '!A:AF,2,FALSE)</f>
        <v>1403PH6901</v>
      </c>
      <c r="D1427" s="9">
        <f>VLOOKUP($A1427,'dump '!$A:$AF,17,FALSE)</f>
        <v>52.265222999999999</v>
      </c>
      <c r="E1427" s="9">
        <f>VLOOKUP($A1427,'dump '!$A:$AF,18,FALSE)</f>
        <v>5.1684609999999997</v>
      </c>
      <c r="F1427" s="9" t="str">
        <f>VLOOKUP(A1427,'dump '!$A:$AF,11,FALSE)</f>
        <v>Weidehof</v>
      </c>
      <c r="G1427" s="9" t="str">
        <f>VLOOKUP($A1427,'dump '!$A:$AF,12,FALSE)</f>
        <v>69</v>
      </c>
      <c r="H1427" s="9" t="str">
        <f>VLOOKUP($A1427,'dump '!$A:$AF,13,FALSE)</f>
        <v>1403PH</v>
      </c>
      <c r="I1427" s="11" t="str">
        <f>VLOOKUP($A1427,'dump '!$A:$AF,14,FALSE)</f>
        <v>Bussum</v>
      </c>
      <c r="J1427" s="9">
        <f>VLOOKUP($A1427,'dump '!$A:$AF,15,FALSE)</f>
        <v>5</v>
      </c>
      <c r="K1427" s="9" t="str">
        <f>VLOOKUP($A1427,'dump '!$A:$AF,3,FALSE)</f>
        <v>PMD</v>
      </c>
      <c r="L1427" s="9" t="str">
        <f>VLOOKUP($A1427,'dump '!$A:$AF,31,FALSE)</f>
        <v>3-haak</v>
      </c>
      <c r="M1427" s="9" t="str">
        <f>VLOOKUP($A1427,'containers '!$A:$AA,12,FALSE)</f>
        <v>Ondergronds</v>
      </c>
      <c r="N1427" s="9">
        <f>VLOOKUP($A1427,'containers '!$A:$AA,14,FALSE)</f>
        <v>80</v>
      </c>
      <c r="O1427" s="9">
        <f>VLOOKUP($A1427,'containers '!$A:$AA,15,FALSE)</f>
        <v>100</v>
      </c>
      <c r="P1427" s="9" t="str">
        <f>VLOOKUP($A1427,'containers '!$A:$AA,16,FALSE)</f>
        <v>HMISOL2016</v>
      </c>
    </row>
    <row r="1428" spans="1:16" x14ac:dyDescent="0.25">
      <c r="A1428" s="9" t="s">
        <v>3065</v>
      </c>
      <c r="B1428" s="9" t="str">
        <f>VLOOKUP(A1428,'dump '!A:C,1,FALSE)</f>
        <v>VO033</v>
      </c>
      <c r="C1428" s="9" t="str">
        <f>VLOOKUP(A1428,'dump '!A:AF,2,FALSE)</f>
        <v>1403PJ10903</v>
      </c>
      <c r="D1428" s="9">
        <f>VLOOKUP($A1428,'dump '!$A:$AF,17,FALSE)</f>
        <v>52.264986</v>
      </c>
      <c r="E1428" s="9">
        <f>VLOOKUP($A1428,'dump '!$A:$AF,18,FALSE)</f>
        <v>5.1678930000000003</v>
      </c>
      <c r="F1428" s="9" t="str">
        <f>VLOOKUP(A1428,'dump '!$A:$AF,11,FALSE)</f>
        <v>Weidehof</v>
      </c>
      <c r="G1428" s="9" t="str">
        <f>VLOOKUP($A1428,'dump '!$A:$AF,12,FALSE)</f>
        <v>109</v>
      </c>
      <c r="H1428" s="9" t="str">
        <f>VLOOKUP($A1428,'dump '!$A:$AF,13,FALSE)</f>
        <v>1403PJ</v>
      </c>
      <c r="I1428" s="11" t="str">
        <f>VLOOKUP($A1428,'dump '!$A:$AF,14,FALSE)</f>
        <v>Bussum</v>
      </c>
      <c r="J1428" s="9">
        <f>VLOOKUP($A1428,'dump '!$A:$AF,15,FALSE)</f>
        <v>5</v>
      </c>
      <c r="K1428" s="9" t="str">
        <f>VLOOKUP($A1428,'dump '!$A:$AF,3,FALSE)</f>
        <v>PMD</v>
      </c>
      <c r="L1428" s="9" t="str">
        <f>VLOOKUP($A1428,'dump '!$A:$AF,31,FALSE)</f>
        <v>3-haak</v>
      </c>
      <c r="M1428" s="9" t="str">
        <f>VLOOKUP($A1428,'containers '!$A:$AA,12,FALSE)</f>
        <v>Ondergronds</v>
      </c>
      <c r="N1428" s="9">
        <f>VLOOKUP($A1428,'containers '!$A:$AA,14,FALSE)</f>
        <v>80</v>
      </c>
      <c r="O1428" s="9">
        <f>VLOOKUP($A1428,'containers '!$A:$AA,15,FALSE)</f>
        <v>100</v>
      </c>
      <c r="P1428" s="9" t="str">
        <f>VLOOKUP($A1428,'containers '!$A:$AA,16,FALSE)</f>
        <v>HMISOL2016</v>
      </c>
    </row>
    <row r="1429" spans="1:16" x14ac:dyDescent="0.25">
      <c r="A1429" s="9" t="s">
        <v>4622</v>
      </c>
      <c r="B1429" s="9" t="str">
        <f>VLOOKUP(A1429,'dump '!A:C,1,FALSE)</f>
        <v>VO034</v>
      </c>
      <c r="C1429" s="9" t="str">
        <f>VLOOKUP(A1429,'dump '!A:AF,2,FALSE)</f>
        <v>1403NS18802</v>
      </c>
      <c r="D1429" s="9">
        <f>VLOOKUP($A1429,'dump '!$A:$AF,17,FALSE)</f>
        <v>52.265134000000003</v>
      </c>
      <c r="E1429" s="9">
        <f>VLOOKUP($A1429,'dump '!$A:$AF,18,FALSE)</f>
        <v>5.1655654000000002</v>
      </c>
      <c r="F1429" s="9" t="str">
        <f>VLOOKUP(A1429,'dump '!$A:$AF,11,FALSE)</f>
        <v>Bloemhof</v>
      </c>
      <c r="G1429" s="9" t="str">
        <f>VLOOKUP($A1429,'dump '!$A:$AF,12,FALSE)</f>
        <v>188</v>
      </c>
      <c r="H1429" s="9" t="str">
        <f>VLOOKUP($A1429,'dump '!$A:$AF,13,FALSE)</f>
        <v>1403NS</v>
      </c>
      <c r="I1429" s="11" t="str">
        <f>VLOOKUP($A1429,'dump '!$A:$AF,14,FALSE)</f>
        <v>Bussum</v>
      </c>
      <c r="J1429" s="9">
        <f>VLOOKUP($A1429,'dump '!$A:$AF,15,FALSE)</f>
        <v>6</v>
      </c>
      <c r="K1429" s="9" t="str">
        <f>VLOOKUP($A1429,'dump '!$A:$AF,3,FALSE)</f>
        <v>PMD</v>
      </c>
      <c r="L1429" s="9" t="str">
        <f>VLOOKUP($A1429,'dump '!$A:$AF,31,FALSE)</f>
        <v>3-haak</v>
      </c>
      <c r="M1429" s="9" t="str">
        <f>VLOOKUP($A1429,'containers '!$A:$AA,12,FALSE)</f>
        <v>Ondergronds</v>
      </c>
      <c r="N1429" s="9">
        <f>VLOOKUP($A1429,'containers '!$A:$AA,14,FALSE)</f>
        <v>80</v>
      </c>
      <c r="O1429" s="9">
        <f>VLOOKUP($A1429,'containers '!$A:$AA,15,FALSE)</f>
        <v>100</v>
      </c>
      <c r="P1429" s="9" t="str">
        <f>VLOOKUP($A1429,'containers '!$A:$AA,16,FALSE)</f>
        <v>HMISOL2017</v>
      </c>
    </row>
    <row r="1430" spans="1:16" x14ac:dyDescent="0.25">
      <c r="A1430" s="9" t="s">
        <v>3085</v>
      </c>
      <c r="B1430" s="9" t="str">
        <f>VLOOKUP(A1430,'dump '!A:C,1,FALSE)</f>
        <v>VO035</v>
      </c>
      <c r="C1430" s="9" t="str">
        <f>VLOOKUP(A1430,'dump '!A:AF,2,FALSE)</f>
        <v>1403NB8101</v>
      </c>
      <c r="D1430" s="9">
        <f>VLOOKUP($A1430,'dump '!$A:$AF,17,FALSE)</f>
        <v>52.264273446101903</v>
      </c>
      <c r="E1430" s="9">
        <f>VLOOKUP($A1430,'dump '!$A:$AF,18,FALSE)</f>
        <v>5.1655303873169798</v>
      </c>
      <c r="F1430" s="9" t="str">
        <f>VLOOKUP(A1430,'dump '!$A:$AF,11,FALSE)</f>
        <v>Bloemhof</v>
      </c>
      <c r="G1430" s="9" t="str">
        <f>VLOOKUP($A1430,'dump '!$A:$AF,12,FALSE)</f>
        <v>81</v>
      </c>
      <c r="H1430" s="9" t="str">
        <f>VLOOKUP($A1430,'dump '!$A:$AF,13,FALSE)</f>
        <v>1403NB</v>
      </c>
      <c r="I1430" s="11" t="str">
        <f>VLOOKUP($A1430,'dump '!$A:$AF,14,FALSE)</f>
        <v>Bussum</v>
      </c>
      <c r="J1430" s="9">
        <f>VLOOKUP($A1430,'dump '!$A:$AF,15,FALSE)</f>
        <v>5</v>
      </c>
      <c r="K1430" s="9" t="str">
        <f>VLOOKUP($A1430,'dump '!$A:$AF,3,FALSE)</f>
        <v>PMD</v>
      </c>
      <c r="L1430" s="9" t="str">
        <f>VLOOKUP($A1430,'dump '!$A:$AF,31,FALSE)</f>
        <v>3-haak</v>
      </c>
      <c r="M1430" s="9" t="str">
        <f>VLOOKUP($A1430,'containers '!$A:$AA,12,FALSE)</f>
        <v>Ondergronds</v>
      </c>
      <c r="N1430" s="9">
        <f>VLOOKUP($A1430,'containers '!$A:$AA,14,FALSE)</f>
        <v>80</v>
      </c>
      <c r="O1430" s="9">
        <f>VLOOKUP($A1430,'containers '!$A:$AA,15,FALSE)</f>
        <v>100</v>
      </c>
      <c r="P1430" s="9" t="str">
        <f>VLOOKUP($A1430,'containers '!$A:$AA,16,FALSE)</f>
        <v>HMISOL2017</v>
      </c>
    </row>
    <row r="1431" spans="1:16" x14ac:dyDescent="0.25">
      <c r="A1431" s="9" t="s">
        <v>3070</v>
      </c>
      <c r="B1431" s="9" t="str">
        <f>VLOOKUP(A1431,'dump '!A:C,1,FALSE)</f>
        <v>VO064</v>
      </c>
      <c r="C1431" s="9" t="str">
        <f>VLOOKUP(A1431,'dump '!A:AF,2,FALSE)</f>
        <v>1411WZ13203</v>
      </c>
      <c r="D1431" s="9">
        <f>VLOOKUP($A1431,'dump '!$A:$AF,17,FALSE)</f>
        <v>52.301733093384897</v>
      </c>
      <c r="E1431" s="9">
        <f>VLOOKUP($A1431,'dump '!$A:$AF,18,FALSE)</f>
        <v>5.1443104259717698</v>
      </c>
      <c r="F1431" s="9" t="str">
        <f>VLOOKUP(A1431,'dump '!$A:$AF,11,FALSE)</f>
        <v>Nesciohof</v>
      </c>
      <c r="G1431" s="9" t="str">
        <f>VLOOKUP($A1431,'dump '!$A:$AF,12,FALSE)</f>
        <v>132</v>
      </c>
      <c r="H1431" s="9" t="str">
        <f>VLOOKUP($A1431,'dump '!$A:$AF,13,FALSE)</f>
        <v>1411WZ</v>
      </c>
      <c r="I1431" s="11" t="str">
        <f>VLOOKUP($A1431,'dump '!$A:$AF,14,FALSE)</f>
        <v>Naarden</v>
      </c>
      <c r="J1431" s="9">
        <f>VLOOKUP($A1431,'dump '!$A:$AF,15,FALSE)</f>
        <v>5</v>
      </c>
      <c r="K1431" s="9" t="str">
        <f>VLOOKUP($A1431,'dump '!$A:$AF,3,FALSE)</f>
        <v>PMD</v>
      </c>
      <c r="L1431" s="9" t="str">
        <f>VLOOKUP($A1431,'dump '!$A:$AF,31,FALSE)</f>
        <v>3-haak</v>
      </c>
      <c r="M1431" s="9" t="str">
        <f>VLOOKUP($A1431,'containers '!$A:$AA,12,FALSE)</f>
        <v>Ondergronds</v>
      </c>
      <c r="N1431" s="9">
        <f>VLOOKUP($A1431,'containers '!$A:$AA,14,FALSE)</f>
        <v>80</v>
      </c>
      <c r="O1431" s="9">
        <f>VLOOKUP($A1431,'containers '!$A:$AA,15,FALSE)</f>
        <v>100</v>
      </c>
      <c r="P1431" s="9" t="str">
        <f>VLOOKUP($A1431,'containers '!$A:$AA,16,FALSE)</f>
        <v>HMISOL2016</v>
      </c>
    </row>
    <row r="1432" spans="1:16" x14ac:dyDescent="0.25">
      <c r="A1432" s="9" t="s">
        <v>4896</v>
      </c>
      <c r="B1432" s="9" t="str">
        <f>VLOOKUP(A1432,'dump '!A:C,1,FALSE)</f>
        <v>VO068</v>
      </c>
      <c r="C1432" s="9" t="str">
        <f>VLOOKUP(A1432,'dump '!A:AF,2,FALSE)</f>
        <v>1261LN1802</v>
      </c>
      <c r="D1432" s="9">
        <f>VLOOKUP($A1432,'dump '!$A:$AF,17,FALSE)</f>
        <v>52.286572</v>
      </c>
      <c r="E1432" s="9">
        <f>VLOOKUP($A1432,'dump '!$A:$AF,18,FALSE)</f>
        <v>5.2650459999999999</v>
      </c>
      <c r="F1432" s="9" t="str">
        <f>VLOOKUP(A1432,'dump '!$A:$AF,11,FALSE)</f>
        <v>Karrekamer</v>
      </c>
      <c r="G1432" s="9" t="str">
        <f>VLOOKUP($A1432,'dump '!$A:$AF,12,FALSE)</f>
        <v>18</v>
      </c>
      <c r="H1432" s="9" t="str">
        <f>VLOOKUP($A1432,'dump '!$A:$AF,13,FALSE)</f>
        <v>1261LN</v>
      </c>
      <c r="I1432" s="11" t="str">
        <f>VLOOKUP($A1432,'dump '!$A:$AF,14,FALSE)</f>
        <v>Blaricum</v>
      </c>
      <c r="J1432" s="9">
        <f>VLOOKUP($A1432,'dump '!$A:$AF,15,FALSE)</f>
        <v>6</v>
      </c>
      <c r="K1432" s="9" t="str">
        <f>VLOOKUP($A1432,'dump '!$A:$AF,3,FALSE)</f>
        <v>PMD</v>
      </c>
      <c r="L1432" s="9" t="str">
        <f>VLOOKUP($A1432,'dump '!$A:$AF,31,FALSE)</f>
        <v>3-haak</v>
      </c>
      <c r="M1432" s="9" t="str">
        <f>VLOOKUP($A1432,'containers '!$A:$AA,12,FALSE)</f>
        <v>Ondergronds</v>
      </c>
      <c r="N1432" s="9">
        <f>VLOOKUP($A1432,'containers '!$A:$AA,14,FALSE)</f>
        <v>80</v>
      </c>
      <c r="O1432" s="9">
        <f>VLOOKUP($A1432,'containers '!$A:$AA,15,FALSE)</f>
        <v>100</v>
      </c>
      <c r="P1432" s="9" t="str">
        <f>VLOOKUP($A1432,'containers '!$A:$AA,16,FALSE)</f>
        <v>HMISOL2016</v>
      </c>
    </row>
    <row r="1433" spans="1:16" x14ac:dyDescent="0.25">
      <c r="A1433" s="9" t="s">
        <v>2335</v>
      </c>
      <c r="B1433" s="9" t="str">
        <f>VLOOKUP(A1433,'dump '!A:C,1,FALSE)</f>
        <v>VO071</v>
      </c>
      <c r="C1433" s="9" t="str">
        <f>VLOOKUP(A1433,'dump '!A:AF,2,FALSE)</f>
        <v>1404GZ7403</v>
      </c>
      <c r="D1433" s="9">
        <f>VLOOKUP($A1433,'dump '!$A:$AF,17,FALSE)</f>
        <v>52.271262999999998</v>
      </c>
      <c r="E1433" s="9">
        <f>VLOOKUP($A1433,'dump '!$A:$AF,18,FALSE)</f>
        <v>5.1613550000000004</v>
      </c>
      <c r="F1433" s="9" t="str">
        <f>VLOOKUP(A1433,'dump '!$A:$AF,11,FALSE)</f>
        <v>Burgemeester de Bordesstraat</v>
      </c>
      <c r="G1433" s="9" t="str">
        <f>VLOOKUP($A1433,'dump '!$A:$AF,12,FALSE)</f>
        <v>74</v>
      </c>
      <c r="H1433" s="9" t="str">
        <f>VLOOKUP($A1433,'dump '!$A:$AF,13,FALSE)</f>
        <v>1404GZ</v>
      </c>
      <c r="I1433" s="11" t="str">
        <f>VLOOKUP($A1433,'dump '!$A:$AF,14,FALSE)</f>
        <v>Bussum</v>
      </c>
      <c r="J1433" s="9">
        <f>VLOOKUP($A1433,'dump '!$A:$AF,15,FALSE)</f>
        <v>5</v>
      </c>
      <c r="K1433" s="9" t="str">
        <f>VLOOKUP($A1433,'dump '!$A:$AF,3,FALSE)</f>
        <v>PMD</v>
      </c>
      <c r="L1433" s="9" t="str">
        <f>VLOOKUP($A1433,'dump '!$A:$AF,31,FALSE)</f>
        <v>3-haak</v>
      </c>
      <c r="M1433" s="9" t="str">
        <f>VLOOKUP($A1433,'containers '!$A:$AA,12,FALSE)</f>
        <v>Ondergronds</v>
      </c>
      <c r="N1433" s="9">
        <f>VLOOKUP($A1433,'containers '!$A:$AA,14,FALSE)</f>
        <v>80</v>
      </c>
      <c r="O1433" s="9">
        <f>VLOOKUP($A1433,'containers '!$A:$AA,15,FALSE)</f>
        <v>100</v>
      </c>
      <c r="P1433" s="9" t="str">
        <f>VLOOKUP($A1433,'containers '!$A:$AA,16,FALSE)</f>
        <v>HMISOL2017</v>
      </c>
    </row>
    <row r="1434" spans="1:16" x14ac:dyDescent="0.25">
      <c r="A1434" s="9" t="s">
        <v>3112</v>
      </c>
      <c r="B1434" s="9" t="str">
        <f>VLOOKUP(A1434,'dump '!A:C,1,FALSE)</f>
        <v>VO072</v>
      </c>
      <c r="C1434" s="9" t="str">
        <f>VLOOKUP(A1434,'dump '!A:AF,2,FALSE)</f>
        <v>1404GE15501</v>
      </c>
      <c r="D1434" s="9">
        <f>VLOOKUP($A1434,'dump '!$A:$AF,17,FALSE)</f>
        <v>52.268197999999998</v>
      </c>
      <c r="E1434" s="9">
        <f>VLOOKUP($A1434,'dump '!$A:$AF,18,FALSE)</f>
        <v>5.1628109999999996</v>
      </c>
      <c r="F1434" s="9" t="str">
        <f>VLOOKUP(A1434,'dump '!$A:$AF,11,FALSE)</f>
        <v>Brinklaan</v>
      </c>
      <c r="G1434" s="9" t="str">
        <f>VLOOKUP($A1434,'dump '!$A:$AF,12,FALSE)</f>
        <v>155</v>
      </c>
      <c r="H1434" s="9" t="str">
        <f>VLOOKUP($A1434,'dump '!$A:$AF,13,FALSE)</f>
        <v>1404GE</v>
      </c>
      <c r="I1434" s="11" t="str">
        <f>VLOOKUP($A1434,'dump '!$A:$AF,14,FALSE)</f>
        <v>Bussum</v>
      </c>
      <c r="J1434" s="9">
        <f>VLOOKUP($A1434,'dump '!$A:$AF,15,FALSE)</f>
        <v>5</v>
      </c>
      <c r="K1434" s="9" t="str">
        <f>VLOOKUP($A1434,'dump '!$A:$AF,3,FALSE)</f>
        <v>PMD</v>
      </c>
      <c r="L1434" s="9" t="str">
        <f>VLOOKUP($A1434,'dump '!$A:$AF,31,FALSE)</f>
        <v>3-haak</v>
      </c>
      <c r="M1434" s="9" t="str">
        <f>VLOOKUP($A1434,'containers '!$A:$AA,12,FALSE)</f>
        <v>Ondergronds</v>
      </c>
      <c r="N1434" s="9">
        <f>VLOOKUP($A1434,'containers '!$A:$AA,14,FALSE)</f>
        <v>80</v>
      </c>
      <c r="O1434" s="9">
        <f>VLOOKUP($A1434,'containers '!$A:$AA,15,FALSE)</f>
        <v>100</v>
      </c>
      <c r="P1434" s="9" t="str">
        <f>VLOOKUP($A1434,'containers '!$A:$AA,16,FALSE)</f>
        <v>HMISOL2017</v>
      </c>
    </row>
    <row r="1435" spans="1:16" x14ac:dyDescent="0.25">
      <c r="A1435" s="9" t="s">
        <v>3067</v>
      </c>
      <c r="B1435" s="9" t="str">
        <f>VLOOKUP(A1435,'dump '!A:C,1,FALSE)</f>
        <v>VO074</v>
      </c>
      <c r="C1435" s="9" t="str">
        <f>VLOOKUP(A1435,'dump '!A:AF,2,FALSE)</f>
        <v>1406TX2201</v>
      </c>
      <c r="D1435" s="9">
        <f>VLOOKUP($A1435,'dump '!$A:$AF,17,FALSE)</f>
        <v>52.262853551704701</v>
      </c>
      <c r="E1435" s="9">
        <f>VLOOKUP($A1435,'dump '!$A:$AF,18,FALSE)</f>
        <v>5.1468048803556199</v>
      </c>
      <c r="F1435" s="9" t="str">
        <f>VLOOKUP(A1435,'dump '!$A:$AF,11,FALSE)</f>
        <v>Waldenlaan</v>
      </c>
      <c r="G1435" s="9" t="str">
        <f>VLOOKUP($A1435,'dump '!$A:$AF,12,FALSE)</f>
        <v>22</v>
      </c>
      <c r="H1435" s="9" t="str">
        <f>VLOOKUP($A1435,'dump '!$A:$AF,13,FALSE)</f>
        <v>1406TX</v>
      </c>
      <c r="I1435" s="11" t="str">
        <f>VLOOKUP($A1435,'dump '!$A:$AF,14,FALSE)</f>
        <v>Bussum</v>
      </c>
      <c r="J1435" s="9">
        <f>VLOOKUP($A1435,'dump '!$A:$AF,15,FALSE)</f>
        <v>5</v>
      </c>
      <c r="K1435" s="9" t="str">
        <f>VLOOKUP($A1435,'dump '!$A:$AF,3,FALSE)</f>
        <v>PMD</v>
      </c>
      <c r="L1435" s="9" t="str">
        <f>VLOOKUP($A1435,'dump '!$A:$AF,31,FALSE)</f>
        <v>3-haak</v>
      </c>
      <c r="M1435" s="9" t="str">
        <f>VLOOKUP($A1435,'containers '!$A:$AA,12,FALSE)</f>
        <v>Ondergronds</v>
      </c>
      <c r="N1435" s="9">
        <f>VLOOKUP($A1435,'containers '!$A:$AA,14,FALSE)</f>
        <v>80</v>
      </c>
      <c r="O1435" s="9">
        <f>VLOOKUP($A1435,'containers '!$A:$AA,15,FALSE)</f>
        <v>100</v>
      </c>
      <c r="P1435" s="9" t="str">
        <f>VLOOKUP($A1435,'containers '!$A:$AA,16,FALSE)</f>
        <v>HMISOL2016</v>
      </c>
    </row>
    <row r="1436" spans="1:16" x14ac:dyDescent="0.25">
      <c r="A1436" s="9" t="s">
        <v>1851</v>
      </c>
      <c r="B1436" s="9" t="str">
        <f>VLOOKUP(A1436,'dump '!A:C,1,FALSE)</f>
        <v>VO075</v>
      </c>
      <c r="C1436" s="9" t="str">
        <f>VLOOKUP(A1436,'dump '!A:AF,2,FALSE)</f>
        <v>1211RZ9201</v>
      </c>
      <c r="D1436" s="9">
        <f>VLOOKUP($A1436,'dump '!$A:$AF,17,FALSE)</f>
        <v>52.222751000000002</v>
      </c>
      <c r="E1436" s="9">
        <f>VLOOKUP($A1436,'dump '!$A:$AF,18,FALSE)</f>
        <v>5.1726349999999996</v>
      </c>
      <c r="F1436" s="9" t="str">
        <f>VLOOKUP(A1436,'dump '!$A:$AF,11,FALSE)</f>
        <v>Brinkweg</v>
      </c>
      <c r="G1436" s="9" t="str">
        <f>VLOOKUP($A1436,'dump '!$A:$AF,12,FALSE)</f>
        <v>92</v>
      </c>
      <c r="H1436" s="9" t="str">
        <f>VLOOKUP($A1436,'dump '!$A:$AF,13,FALSE)</f>
        <v>1211RZ</v>
      </c>
      <c r="I1436" s="11" t="str">
        <f>VLOOKUP($A1436,'dump '!$A:$AF,14,FALSE)</f>
        <v>Hilversum</v>
      </c>
      <c r="J1436" s="9">
        <f>VLOOKUP($A1436,'dump '!$A:$AF,15,FALSE)</f>
        <v>5</v>
      </c>
      <c r="K1436" s="9" t="str">
        <f>VLOOKUP($A1436,'dump '!$A:$AF,3,FALSE)</f>
        <v>PMD</v>
      </c>
      <c r="L1436" s="9" t="str">
        <f>VLOOKUP($A1436,'dump '!$A:$AF,31,FALSE)</f>
        <v>3-haak</v>
      </c>
      <c r="M1436" s="9" t="str">
        <f>VLOOKUP($A1436,'containers '!$A:$AA,12,FALSE)</f>
        <v>Ondergronds</v>
      </c>
      <c r="N1436" s="9">
        <f>VLOOKUP($A1436,'containers '!$A:$AA,14,FALSE)</f>
        <v>80</v>
      </c>
      <c r="O1436" s="9">
        <f>VLOOKUP($A1436,'containers '!$A:$AA,15,FALSE)</f>
        <v>100</v>
      </c>
      <c r="P1436" s="9" t="str">
        <f>VLOOKUP($A1436,'containers '!$A:$AA,16,FALSE)</f>
        <v>HMISOL2017</v>
      </c>
    </row>
    <row r="1437" spans="1:16" x14ac:dyDescent="0.25">
      <c r="A1437" s="9" t="s">
        <v>1787</v>
      </c>
      <c r="B1437" s="9" t="str">
        <f>VLOOKUP(A1437,'dump '!A:C,1,FALSE)</f>
        <v>VO076</v>
      </c>
      <c r="C1437" s="9" t="str">
        <f>VLOOKUP(A1437,'dump '!A:AF,2,FALSE)</f>
        <v>1211DC2301</v>
      </c>
      <c r="D1437" s="9">
        <f>VLOOKUP($A1437,'dump '!$A:$AF,17,FALSE)</f>
        <v>52.222414000000001</v>
      </c>
      <c r="E1437" s="9">
        <f>VLOOKUP($A1437,'dump '!$A:$AF,18,FALSE)</f>
        <v>5.1748139999999996</v>
      </c>
      <c r="F1437" s="9" t="str">
        <f>VLOOKUP(A1437,'dump '!$A:$AF,11,FALSE)</f>
        <v>Tapijtstraat</v>
      </c>
      <c r="G1437" s="9" t="str">
        <f>VLOOKUP($A1437,'dump '!$A:$AF,12,FALSE)</f>
        <v>23</v>
      </c>
      <c r="H1437" s="9" t="str">
        <f>VLOOKUP($A1437,'dump '!$A:$AF,13,FALSE)</f>
        <v>1211DC</v>
      </c>
      <c r="I1437" s="11" t="str">
        <f>VLOOKUP($A1437,'dump '!$A:$AF,14,FALSE)</f>
        <v>Hilversum</v>
      </c>
      <c r="J1437" s="9">
        <f>VLOOKUP($A1437,'dump '!$A:$AF,15,FALSE)</f>
        <v>5</v>
      </c>
      <c r="K1437" s="9" t="str">
        <f>VLOOKUP($A1437,'dump '!$A:$AF,3,FALSE)</f>
        <v>PMD</v>
      </c>
      <c r="L1437" s="9" t="str">
        <f>VLOOKUP($A1437,'dump '!$A:$AF,31,FALSE)</f>
        <v>3-haak</v>
      </c>
      <c r="M1437" s="9" t="str">
        <f>VLOOKUP($A1437,'containers '!$A:$AA,12,FALSE)</f>
        <v>Ondergronds</v>
      </c>
      <c r="N1437" s="9">
        <f>VLOOKUP($A1437,'containers '!$A:$AA,14,FALSE)</f>
        <v>80</v>
      </c>
      <c r="O1437" s="9">
        <f>VLOOKUP($A1437,'containers '!$A:$AA,15,FALSE)</f>
        <v>100</v>
      </c>
      <c r="P1437" s="9" t="str">
        <f>VLOOKUP($A1437,'containers '!$A:$AA,16,FALSE)</f>
        <v>HMISOL2017</v>
      </c>
    </row>
    <row r="1438" spans="1:16" x14ac:dyDescent="0.25">
      <c r="A1438" s="9" t="s">
        <v>1905</v>
      </c>
      <c r="B1438" s="9" t="str">
        <f>VLOOKUP(A1438,'dump '!A:C,1,FALSE)</f>
        <v>VO078</v>
      </c>
      <c r="C1438" s="9" t="str">
        <f>VLOOKUP(A1438,'dump '!A:AF,2,FALSE)</f>
        <v>1211GD3201</v>
      </c>
      <c r="D1438" s="9">
        <f>VLOOKUP($A1438,'dump '!$A:$AF,17,FALSE)</f>
        <v>52.224688</v>
      </c>
      <c r="E1438" s="9">
        <f>VLOOKUP($A1438,'dump '!$A:$AF,18,FALSE)</f>
        <v>5.1784730000000003</v>
      </c>
      <c r="F1438" s="9" t="str">
        <f>VLOOKUP(A1438,'dump '!$A:$AF,11,FALSE)</f>
        <v>Kampstraat</v>
      </c>
      <c r="G1438" s="9" t="str">
        <f>VLOOKUP($A1438,'dump '!$A:$AF,12,FALSE)</f>
        <v>32A</v>
      </c>
      <c r="H1438" s="9" t="str">
        <f>VLOOKUP($A1438,'dump '!$A:$AF,13,FALSE)</f>
        <v>1211GE</v>
      </c>
      <c r="I1438" s="11" t="str">
        <f>VLOOKUP($A1438,'dump '!$A:$AF,14,FALSE)</f>
        <v>Hilversum</v>
      </c>
      <c r="J1438" s="9">
        <f>VLOOKUP($A1438,'dump '!$A:$AF,15,FALSE)</f>
        <v>5</v>
      </c>
      <c r="K1438" s="9" t="str">
        <f>VLOOKUP($A1438,'dump '!$A:$AF,3,FALSE)</f>
        <v>PMD</v>
      </c>
      <c r="L1438" s="9" t="str">
        <f>VLOOKUP($A1438,'dump '!$A:$AF,31,FALSE)</f>
        <v>3-haak</v>
      </c>
      <c r="M1438" s="9" t="str">
        <f>VLOOKUP($A1438,'containers '!$A:$AA,12,FALSE)</f>
        <v>Ondergronds</v>
      </c>
      <c r="N1438" s="9">
        <f>VLOOKUP($A1438,'containers '!$A:$AA,14,FALSE)</f>
        <v>80</v>
      </c>
      <c r="O1438" s="9">
        <f>VLOOKUP($A1438,'containers '!$A:$AA,15,FALSE)</f>
        <v>100</v>
      </c>
      <c r="P1438" s="9" t="str">
        <f>VLOOKUP($A1438,'containers '!$A:$AA,16,FALSE)</f>
        <v>HMISOL2017</v>
      </c>
    </row>
    <row r="1439" spans="1:16" x14ac:dyDescent="0.25">
      <c r="A1439" s="9" t="s">
        <v>1813</v>
      </c>
      <c r="B1439" s="9" t="str">
        <f>VLOOKUP(A1439,'dump '!A:C,1,FALSE)</f>
        <v>VO079</v>
      </c>
      <c r="C1439" s="9" t="str">
        <f>VLOOKUP(A1439,'dump '!A:AF,2,FALSE)</f>
        <v>1211GK9801</v>
      </c>
      <c r="D1439" s="9">
        <f>VLOOKUP($A1439,'dump '!$A:$AF,17,FALSE)</f>
        <v>52.224039095502597</v>
      </c>
      <c r="E1439" s="9">
        <f>VLOOKUP($A1439,'dump '!$A:$AF,18,FALSE)</f>
        <v>5.1793433446485402</v>
      </c>
      <c r="F1439" s="9" t="str">
        <f>VLOOKUP(A1439,'dump '!$A:$AF,11,FALSE)</f>
        <v>Prins Bernhardstraat</v>
      </c>
      <c r="G1439" s="9" t="str">
        <f>VLOOKUP($A1439,'dump '!$A:$AF,12,FALSE)</f>
        <v>98</v>
      </c>
      <c r="H1439" s="9" t="str">
        <f>VLOOKUP($A1439,'dump '!$A:$AF,13,FALSE)</f>
        <v>1211GK</v>
      </c>
      <c r="I1439" s="11" t="str">
        <f>VLOOKUP($A1439,'dump '!$A:$AF,14,FALSE)</f>
        <v>Hilversum</v>
      </c>
      <c r="J1439" s="9">
        <f>VLOOKUP($A1439,'dump '!$A:$AF,15,FALSE)</f>
        <v>5</v>
      </c>
      <c r="K1439" s="9" t="str">
        <f>VLOOKUP($A1439,'dump '!$A:$AF,3,FALSE)</f>
        <v>PMD</v>
      </c>
      <c r="L1439" s="9" t="str">
        <f>VLOOKUP($A1439,'dump '!$A:$AF,31,FALSE)</f>
        <v>3-haak</v>
      </c>
      <c r="M1439" s="9" t="str">
        <f>VLOOKUP($A1439,'containers '!$A:$AA,12,FALSE)</f>
        <v>Ondergronds</v>
      </c>
      <c r="N1439" s="9">
        <f>VLOOKUP($A1439,'containers '!$A:$AA,14,FALSE)</f>
        <v>80</v>
      </c>
      <c r="O1439" s="9">
        <f>VLOOKUP($A1439,'containers '!$A:$AA,15,FALSE)</f>
        <v>100</v>
      </c>
      <c r="P1439" s="9" t="str">
        <f>VLOOKUP($A1439,'containers '!$A:$AA,16,FALSE)</f>
        <v>HMISOL2017</v>
      </c>
    </row>
    <row r="1440" spans="1:16" x14ac:dyDescent="0.25">
      <c r="A1440" s="9" t="s">
        <v>1824</v>
      </c>
      <c r="B1440" s="9" t="str">
        <f>VLOOKUP(A1440,'dump '!A:C,1,FALSE)</f>
        <v>VO080</v>
      </c>
      <c r="C1440" s="9" t="str">
        <f>VLOOKUP(A1440,'dump '!A:AF,2,FALSE)</f>
        <v>1211BE4502</v>
      </c>
      <c r="D1440" s="9">
        <f>VLOOKUP($A1440,'dump '!$A:$AF,17,FALSE)</f>
        <v>52.226489999999998</v>
      </c>
      <c r="E1440" s="9">
        <f>VLOOKUP($A1440,'dump '!$A:$AF,18,FALSE)</f>
        <v>5.1734369999999998</v>
      </c>
      <c r="F1440" s="9" t="str">
        <f>VLOOKUP(A1440,'dump '!$A:$AF,11,FALSE)</f>
        <v>Noordse Bosje</v>
      </c>
      <c r="G1440" s="9" t="str">
        <f>VLOOKUP($A1440,'dump '!$A:$AF,12,FALSE)</f>
        <v>45B</v>
      </c>
      <c r="H1440" s="9" t="str">
        <f>VLOOKUP($A1440,'dump '!$A:$AF,13,FALSE)</f>
        <v>1211BE</v>
      </c>
      <c r="I1440" s="11" t="str">
        <f>VLOOKUP($A1440,'dump '!$A:$AF,14,FALSE)</f>
        <v>Hilversum</v>
      </c>
      <c r="J1440" s="9">
        <f>VLOOKUP($A1440,'dump '!$A:$AF,15,FALSE)</f>
        <v>5</v>
      </c>
      <c r="K1440" s="9" t="str">
        <f>VLOOKUP($A1440,'dump '!$A:$AF,3,FALSE)</f>
        <v>PMD</v>
      </c>
      <c r="L1440" s="9" t="str">
        <f>VLOOKUP($A1440,'dump '!$A:$AF,31,FALSE)</f>
        <v>3-haak</v>
      </c>
      <c r="M1440" s="9" t="str">
        <f>VLOOKUP($A1440,'containers '!$A:$AA,12,FALSE)</f>
        <v>Ondergronds</v>
      </c>
      <c r="N1440" s="9">
        <f>VLOOKUP($A1440,'containers '!$A:$AA,14,FALSE)</f>
        <v>80</v>
      </c>
      <c r="O1440" s="9">
        <f>VLOOKUP($A1440,'containers '!$A:$AA,15,FALSE)</f>
        <v>100</v>
      </c>
      <c r="P1440" s="9" t="str">
        <f>VLOOKUP($A1440,'containers '!$A:$AA,16,FALSE)</f>
        <v>BAMRUB2016</v>
      </c>
    </row>
    <row r="1441" spans="1:16" x14ac:dyDescent="0.25">
      <c r="A1441" s="9" t="s">
        <v>2864</v>
      </c>
      <c r="B1441" s="9" t="str">
        <f>VLOOKUP(A1441,'dump '!A:C,1,FALSE)</f>
        <v>VO082</v>
      </c>
      <c r="C1441" s="9" t="str">
        <f>VLOOKUP(A1441,'dump '!A:AF,2,FALSE)</f>
        <v>1411PC2701</v>
      </c>
      <c r="D1441" s="9">
        <f>VLOOKUP($A1441,'dump '!$A:$AF,17,FALSE)</f>
        <v>52.2949927021305</v>
      </c>
      <c r="E1441" s="9">
        <f>VLOOKUP($A1441,'dump '!$A:$AF,18,FALSE)</f>
        <v>5.1585123874295098</v>
      </c>
      <c r="F1441" s="9" t="str">
        <f>VLOOKUP(A1441,'dump '!$A:$AF,11,FALSE)</f>
        <v>Westwalstraat</v>
      </c>
      <c r="G1441" s="9" t="str">
        <f>VLOOKUP($A1441,'dump '!$A:$AF,12,FALSE)</f>
        <v>27</v>
      </c>
      <c r="H1441" s="9" t="str">
        <f>VLOOKUP($A1441,'dump '!$A:$AF,13,FALSE)</f>
        <v>1411PC</v>
      </c>
      <c r="I1441" s="11" t="str">
        <f>VLOOKUP($A1441,'dump '!$A:$AF,14,FALSE)</f>
        <v>Naarden</v>
      </c>
      <c r="J1441" s="9">
        <f>VLOOKUP($A1441,'dump '!$A:$AF,15,FALSE)</f>
        <v>5</v>
      </c>
      <c r="K1441" s="9" t="str">
        <f>VLOOKUP($A1441,'dump '!$A:$AF,3,FALSE)</f>
        <v>PMD</v>
      </c>
      <c r="L1441" s="9" t="str">
        <f>VLOOKUP($A1441,'dump '!$A:$AF,31,FALSE)</f>
        <v>3-haak</v>
      </c>
      <c r="M1441" s="9" t="str">
        <f>VLOOKUP($A1441,'containers '!$A:$AA,12,FALSE)</f>
        <v>Ondergronds</v>
      </c>
      <c r="N1441" s="9">
        <f>VLOOKUP($A1441,'containers '!$A:$AA,14,FALSE)</f>
        <v>80</v>
      </c>
      <c r="O1441" s="9">
        <f>VLOOKUP($A1441,'containers '!$A:$AA,15,FALSE)</f>
        <v>100</v>
      </c>
      <c r="P1441" s="9" t="str">
        <f>VLOOKUP($A1441,'containers '!$A:$AA,16,FALSE)</f>
        <v>HMISOL2017</v>
      </c>
    </row>
    <row r="1442" spans="1:16" x14ac:dyDescent="0.25">
      <c r="A1442" s="9" t="s">
        <v>2888</v>
      </c>
      <c r="B1442" s="9" t="str">
        <f>VLOOKUP(A1442,'dump '!A:C,1,FALSE)</f>
        <v>VO083</v>
      </c>
      <c r="C1442" s="9" t="str">
        <f>VLOOKUP(A1442,'dump '!A:AF,2,FALSE)</f>
        <v>1411WB2603</v>
      </c>
      <c r="D1442" s="9">
        <f>VLOOKUP($A1442,'dump '!$A:$AF,17,FALSE)</f>
        <v>52.297663050752398</v>
      </c>
      <c r="E1442" s="9">
        <f>VLOOKUP($A1442,'dump '!$A:$AF,18,FALSE)</f>
        <v>5.1637980993885204</v>
      </c>
      <c r="F1442" s="9" t="str">
        <f>VLOOKUP(A1442,'dump '!$A:$AF,11,FALSE)</f>
        <v>Oude Haven</v>
      </c>
      <c r="G1442" s="9" t="str">
        <f>VLOOKUP($A1442,'dump '!$A:$AF,12,FALSE)</f>
        <v>26</v>
      </c>
      <c r="H1442" s="9" t="str">
        <f>VLOOKUP($A1442,'dump '!$A:$AF,13,FALSE)</f>
        <v>1411WB</v>
      </c>
      <c r="I1442" s="11" t="str">
        <f>VLOOKUP($A1442,'dump '!$A:$AF,14,FALSE)</f>
        <v>Naarden</v>
      </c>
      <c r="J1442" s="9">
        <f>VLOOKUP($A1442,'dump '!$A:$AF,15,FALSE)</f>
        <v>5</v>
      </c>
      <c r="K1442" s="9" t="str">
        <f>VLOOKUP($A1442,'dump '!$A:$AF,3,FALSE)</f>
        <v>PMD</v>
      </c>
      <c r="L1442" s="9" t="str">
        <f>VLOOKUP($A1442,'dump '!$A:$AF,31,FALSE)</f>
        <v>3-haak</v>
      </c>
      <c r="M1442" s="9" t="str">
        <f>VLOOKUP($A1442,'containers '!$A:$AA,12,FALSE)</f>
        <v>Ondergronds</v>
      </c>
      <c r="N1442" s="9">
        <f>VLOOKUP($A1442,'containers '!$A:$AA,14,FALSE)</f>
        <v>80</v>
      </c>
      <c r="O1442" s="9">
        <f>VLOOKUP($A1442,'containers '!$A:$AA,15,FALSE)</f>
        <v>100</v>
      </c>
      <c r="P1442" s="9" t="str">
        <f>VLOOKUP($A1442,'containers '!$A:$AA,16,FALSE)</f>
        <v>HMISOL2017</v>
      </c>
    </row>
    <row r="1443" spans="1:16" x14ac:dyDescent="0.25">
      <c r="A1443" s="9" t="s">
        <v>2877</v>
      </c>
      <c r="B1443" s="9" t="str">
        <f>VLOOKUP(A1443,'dump '!A:C,1,FALSE)</f>
        <v>VO084</v>
      </c>
      <c r="C1443" s="9" t="str">
        <f>VLOOKUP(A1443,'dump '!A:AF,2,FALSE)</f>
        <v>1411RZ505</v>
      </c>
      <c r="D1443" s="9">
        <f>VLOOKUP($A1443,'dump '!$A:$AF,17,FALSE)</f>
        <v>52.296535391409201</v>
      </c>
      <c r="E1443" s="9">
        <f>VLOOKUP($A1443,'dump '!$A:$AF,18,FALSE)</f>
        <v>5.15971384943012</v>
      </c>
      <c r="F1443" s="9" t="str">
        <f>VLOOKUP(A1443,'dump '!$A:$AF,11,FALSE)</f>
        <v>Kooltjesbuurt</v>
      </c>
      <c r="G1443" s="9" t="str">
        <f>VLOOKUP($A1443,'dump '!$A:$AF,12,FALSE)</f>
        <v>5</v>
      </c>
      <c r="H1443" s="9" t="str">
        <f>VLOOKUP($A1443,'dump '!$A:$AF,13,FALSE)</f>
        <v>1411RZ</v>
      </c>
      <c r="I1443" s="11" t="str">
        <f>VLOOKUP($A1443,'dump '!$A:$AF,14,FALSE)</f>
        <v>Naarden</v>
      </c>
      <c r="J1443" s="9">
        <f>VLOOKUP($A1443,'dump '!$A:$AF,15,FALSE)</f>
        <v>5</v>
      </c>
      <c r="K1443" s="9" t="str">
        <f>VLOOKUP($A1443,'dump '!$A:$AF,3,FALSE)</f>
        <v>PMD</v>
      </c>
      <c r="L1443" s="9" t="str">
        <f>VLOOKUP($A1443,'dump '!$A:$AF,31,FALSE)</f>
        <v>3-haak</v>
      </c>
      <c r="M1443" s="9" t="str">
        <f>VLOOKUP($A1443,'containers '!$A:$AA,12,FALSE)</f>
        <v>Ondergronds</v>
      </c>
      <c r="N1443" s="9">
        <f>VLOOKUP($A1443,'containers '!$A:$AA,14,FALSE)</f>
        <v>80</v>
      </c>
      <c r="O1443" s="9">
        <f>VLOOKUP($A1443,'containers '!$A:$AA,15,FALSE)</f>
        <v>100</v>
      </c>
      <c r="P1443" s="9" t="str">
        <f>VLOOKUP($A1443,'containers '!$A:$AA,16,FALSE)</f>
        <v>HMISOL2017</v>
      </c>
    </row>
    <row r="1444" spans="1:16" x14ac:dyDescent="0.25">
      <c r="A1444" s="9" t="s">
        <v>3097</v>
      </c>
      <c r="B1444" s="9" t="str">
        <f>VLOOKUP(A1444,'dump '!A:C,1,FALSE)</f>
        <v>VO085</v>
      </c>
      <c r="C1444" s="9" t="str">
        <f>VLOOKUP(A1444,'dump '!A:AF,2,FALSE)</f>
        <v>1398GA103</v>
      </c>
      <c r="D1444" s="9">
        <f>VLOOKUP($A1444,'dump '!$A:$AF,17,FALSE)</f>
        <v>52.3310218099992</v>
      </c>
      <c r="E1444" s="9">
        <f>VLOOKUP($A1444,'dump '!$A:$AF,18,FALSE)</f>
        <v>5.0711791589903399</v>
      </c>
      <c r="F1444" s="9" t="str">
        <f>VLOOKUP(A1444,'dump '!$A:$AF,11,FALSE)</f>
        <v>Ton Kootsingel</v>
      </c>
      <c r="G1444" s="9" t="str">
        <f>VLOOKUP($A1444,'dump '!$A:$AF,12,FALSE)</f>
        <v>1</v>
      </c>
      <c r="H1444" s="9" t="str">
        <f>VLOOKUP($A1444,'dump '!$A:$AF,13,FALSE)</f>
        <v>1398GA</v>
      </c>
      <c r="I1444" s="11" t="str">
        <f>VLOOKUP($A1444,'dump '!$A:$AF,14,FALSE)</f>
        <v>Muiden</v>
      </c>
      <c r="J1444" s="9">
        <f>VLOOKUP($A1444,'dump '!$A:$AF,15,FALSE)</f>
        <v>5</v>
      </c>
      <c r="K1444" s="9" t="str">
        <f>VLOOKUP($A1444,'dump '!$A:$AF,3,FALSE)</f>
        <v>PMD</v>
      </c>
      <c r="L1444" s="9" t="str">
        <f>VLOOKUP($A1444,'dump '!$A:$AF,31,FALSE)</f>
        <v>3-haak</v>
      </c>
      <c r="M1444" s="9" t="str">
        <f>VLOOKUP($A1444,'containers '!$A:$AA,12,FALSE)</f>
        <v>Ondergronds</v>
      </c>
      <c r="N1444" s="9">
        <f>VLOOKUP($A1444,'containers '!$A:$AA,14,FALSE)</f>
        <v>80</v>
      </c>
      <c r="O1444" s="9">
        <f>VLOOKUP($A1444,'containers '!$A:$AA,15,FALSE)</f>
        <v>100</v>
      </c>
      <c r="P1444" s="9" t="str">
        <f>VLOOKUP($A1444,'containers '!$A:$AA,16,FALSE)</f>
        <v>BAMRUB2016</v>
      </c>
    </row>
    <row r="1445" spans="1:16" x14ac:dyDescent="0.25">
      <c r="A1445" s="9" t="s">
        <v>1995</v>
      </c>
      <c r="B1445" s="9" t="str">
        <f>VLOOKUP(A1445,'dump '!A:C,1,FALSE)</f>
        <v>VO086</v>
      </c>
      <c r="C1445" s="9" t="str">
        <f>VLOOKUP(A1445,'dump '!A:AF,2,FALSE)</f>
        <v>1211GJ4106</v>
      </c>
      <c r="D1445" s="9">
        <f>VLOOKUP($A1445,'dump '!$A:$AF,17,FALSE)</f>
        <v>52.224540207583701</v>
      </c>
      <c r="E1445" s="9">
        <f>VLOOKUP($A1445,'dump '!$A:$AF,18,FALSE)</f>
        <v>5.1817905250985001</v>
      </c>
      <c r="F1445" s="9" t="str">
        <f>VLOOKUP(A1445,'dump '!$A:$AF,11,FALSE)</f>
        <v>Prins Bernhardstraat</v>
      </c>
      <c r="G1445" s="9" t="str">
        <f>VLOOKUP($A1445,'dump '!$A:$AF,12,FALSE)</f>
        <v>41</v>
      </c>
      <c r="H1445" s="9" t="str">
        <f>VLOOKUP($A1445,'dump '!$A:$AF,13,FALSE)</f>
        <v>1211GJ</v>
      </c>
      <c r="I1445" s="11" t="str">
        <f>VLOOKUP($A1445,'dump '!$A:$AF,14,FALSE)</f>
        <v>Hilversum</v>
      </c>
      <c r="J1445" s="9">
        <f>VLOOKUP($A1445,'dump '!$A:$AF,15,FALSE)</f>
        <v>5</v>
      </c>
      <c r="K1445" s="9" t="str">
        <f>VLOOKUP($A1445,'dump '!$A:$AF,3,FALSE)</f>
        <v>PMD</v>
      </c>
      <c r="L1445" s="9" t="str">
        <f>VLOOKUP($A1445,'dump '!$A:$AF,31,FALSE)</f>
        <v>3-haak</v>
      </c>
      <c r="M1445" s="9" t="str">
        <f>VLOOKUP($A1445,'containers '!$A:$AA,12,FALSE)</f>
        <v>Ondergronds</v>
      </c>
      <c r="N1445" s="9">
        <f>VLOOKUP($A1445,'containers '!$A:$AA,14,FALSE)</f>
        <v>80</v>
      </c>
      <c r="O1445" s="9">
        <f>VLOOKUP($A1445,'containers '!$A:$AA,15,FALSE)</f>
        <v>100</v>
      </c>
      <c r="P1445" s="9" t="str">
        <f>VLOOKUP($A1445,'containers '!$A:$AA,16,FALSE)</f>
        <v>BAMRUB2014</v>
      </c>
    </row>
    <row r="1446" spans="1:16" x14ac:dyDescent="0.25">
      <c r="A1446" s="9" t="s">
        <v>2849</v>
      </c>
      <c r="B1446" s="9" t="str">
        <f>VLOOKUP(A1446,'dump '!A:C,1,FALSE)</f>
        <v>VO087</v>
      </c>
      <c r="C1446" s="9" t="str">
        <f>VLOOKUP(A1446,'dump '!A:AF,2,FALSE)</f>
        <v>1411RC203</v>
      </c>
      <c r="D1446" s="9">
        <f>VLOOKUP($A1446,'dump '!$A:$AF,17,FALSE)</f>
        <v>52.294930000000001</v>
      </c>
      <c r="E1446" s="9">
        <f>VLOOKUP($A1446,'dump '!$A:$AF,18,FALSE)</f>
        <v>5.1644079999999999</v>
      </c>
      <c r="F1446" s="9" t="str">
        <f>VLOOKUP(A1446,'dump '!$A:$AF,11,FALSE)</f>
        <v>Adriaan Dortsmanplein</v>
      </c>
      <c r="G1446" s="9" t="str">
        <f>VLOOKUP($A1446,'dump '!$A:$AF,12,FALSE)</f>
        <v>2</v>
      </c>
      <c r="H1446" s="9" t="str">
        <f>VLOOKUP($A1446,'dump '!$A:$AF,13,FALSE)</f>
        <v>1411RC</v>
      </c>
      <c r="I1446" s="11" t="str">
        <f>VLOOKUP($A1446,'dump '!$A:$AF,14,FALSE)</f>
        <v>Naarden</v>
      </c>
      <c r="J1446" s="9">
        <f>VLOOKUP($A1446,'dump '!$A:$AF,15,FALSE)</f>
        <v>5</v>
      </c>
      <c r="K1446" s="9" t="str">
        <f>VLOOKUP($A1446,'dump '!$A:$AF,3,FALSE)</f>
        <v>PMD</v>
      </c>
      <c r="L1446" s="9" t="str">
        <f>VLOOKUP($A1446,'dump '!$A:$AF,31,FALSE)</f>
        <v>3-haak</v>
      </c>
      <c r="M1446" s="9" t="str">
        <f>VLOOKUP($A1446,'containers '!$A:$AA,12,FALSE)</f>
        <v>Ondergronds</v>
      </c>
      <c r="N1446" s="9">
        <f>VLOOKUP($A1446,'containers '!$A:$AA,14,FALSE)</f>
        <v>80</v>
      </c>
      <c r="O1446" s="9">
        <f>VLOOKUP($A1446,'containers '!$A:$AA,15,FALSE)</f>
        <v>100</v>
      </c>
      <c r="P1446" s="9" t="str">
        <f>VLOOKUP($A1446,'containers '!$A:$AA,16,FALSE)</f>
        <v>HMISOL2017</v>
      </c>
    </row>
    <row r="1447" spans="1:16" ht="30" x14ac:dyDescent="0.25">
      <c r="A1447" s="9" t="s">
        <v>2353</v>
      </c>
      <c r="B1447" s="9" t="str">
        <f>VLOOKUP(A1447,'dump '!A:C,1,FALSE)</f>
        <v>VO088</v>
      </c>
      <c r="C1447" s="9" t="str">
        <f>VLOOKUP(A1447,'dump '!A:AF,2,FALSE)</f>
        <v>1399VW102</v>
      </c>
      <c r="D1447" s="9">
        <f>VLOOKUP($A1447,'dump '!$A:$AF,17,FALSE)</f>
        <v>52.322372000000001</v>
      </c>
      <c r="E1447" s="9">
        <f>VLOOKUP($A1447,'dump '!$A:$AF,18,FALSE)</f>
        <v>5.1154339999999996</v>
      </c>
      <c r="F1447" s="9" t="str">
        <f>VLOOKUP(A1447,'dump '!$A:$AF,11,FALSE)</f>
        <v>Kocherplantsoen</v>
      </c>
      <c r="G1447" s="9" t="str">
        <f>VLOOKUP($A1447,'dump '!$A:$AF,12,FALSE)</f>
        <v>1A 1</v>
      </c>
      <c r="H1447" s="9" t="str">
        <f>VLOOKUP($A1447,'dump '!$A:$AF,13,FALSE)</f>
        <v>1399VW</v>
      </c>
      <c r="I1447" s="11" t="str">
        <f>VLOOKUP($A1447,'dump '!$A:$AF,14,FALSE)</f>
        <v>Muiderberg</v>
      </c>
      <c r="J1447" s="9">
        <f>VLOOKUP($A1447,'dump '!$A:$AF,15,FALSE)</f>
        <v>5</v>
      </c>
      <c r="K1447" s="9" t="str">
        <f>VLOOKUP($A1447,'dump '!$A:$AF,3,FALSE)</f>
        <v>PMD</v>
      </c>
      <c r="L1447" s="9" t="str">
        <f>VLOOKUP($A1447,'dump '!$A:$AF,31,FALSE)</f>
        <v>3-haak</v>
      </c>
      <c r="M1447" s="9" t="str">
        <f>VLOOKUP($A1447,'containers '!$A:$AA,12,FALSE)</f>
        <v>Ondergronds</v>
      </c>
      <c r="N1447" s="9">
        <f>VLOOKUP($A1447,'containers '!$A:$AA,14,FALSE)</f>
        <v>80</v>
      </c>
      <c r="O1447" s="9">
        <f>VLOOKUP($A1447,'containers '!$A:$AA,15,FALSE)</f>
        <v>100</v>
      </c>
      <c r="P1447" s="9" t="str">
        <f>VLOOKUP($A1447,'containers '!$A:$AA,16,FALSE)</f>
        <v>HMISOL2017</v>
      </c>
    </row>
    <row r="1448" spans="1:16" x14ac:dyDescent="0.25">
      <c r="A1448" s="9" t="s">
        <v>1140</v>
      </c>
      <c r="B1448" s="9" t="str">
        <f>VLOOKUP(A1448,'dump '!A:C,1,FALSE)</f>
        <v>VO089</v>
      </c>
      <c r="C1448" s="9" t="str">
        <f>VLOOKUP(A1448,'dump '!A:AF,2,FALSE)</f>
        <v>1231BG5103</v>
      </c>
      <c r="D1448" s="9">
        <f>VLOOKUP($A1448,'dump '!$A:$AF,17,FALSE)</f>
        <v>52.203872680664098</v>
      </c>
      <c r="E1448" s="9">
        <f>VLOOKUP($A1448,'dump '!$A:$AF,18,FALSE)</f>
        <v>5.1385431289672896</v>
      </c>
      <c r="F1448" s="9" t="str">
        <f>VLOOKUP(A1448,'dump '!$A:$AF,11,FALSE)</f>
        <v>Eikenlaan</v>
      </c>
      <c r="G1448" s="9" t="str">
        <f>VLOOKUP($A1448,'dump '!$A:$AF,12,FALSE)</f>
        <v>51F 21</v>
      </c>
      <c r="H1448" s="9" t="str">
        <f>VLOOKUP($A1448,'dump '!$A:$AF,13,FALSE)</f>
        <v>1231BG</v>
      </c>
      <c r="I1448" s="11" t="str">
        <f>VLOOKUP($A1448,'dump '!$A:$AF,14,FALSE)</f>
        <v>Loosdrecht</v>
      </c>
      <c r="J1448" s="9">
        <f>VLOOKUP($A1448,'dump '!$A:$AF,15,FALSE)</f>
        <v>6</v>
      </c>
      <c r="K1448" s="9" t="str">
        <f>VLOOKUP($A1448,'dump '!$A:$AF,3,FALSE)</f>
        <v>PMD</v>
      </c>
      <c r="L1448" s="9" t="str">
        <f>VLOOKUP($A1448,'dump '!$A:$AF,31,FALSE)</f>
        <v>3-haak</v>
      </c>
      <c r="M1448" s="9" t="str">
        <f>VLOOKUP($A1448,'containers '!$A:$AA,12,FALSE)</f>
        <v>Ondergronds</v>
      </c>
      <c r="N1448" s="9">
        <f>VLOOKUP($A1448,'containers '!$A:$AA,14,FALSE)</f>
        <v>80</v>
      </c>
      <c r="O1448" s="9">
        <f>VLOOKUP($A1448,'containers '!$A:$AA,15,FALSE)</f>
        <v>100</v>
      </c>
      <c r="P1448" s="9" t="str">
        <f>VLOOKUP($A1448,'containers '!$A:$AA,16,FALSE)</f>
        <v>HMISOL2017</v>
      </c>
    </row>
    <row r="1449" spans="1:16" x14ac:dyDescent="0.25">
      <c r="A1449" s="9" t="s">
        <v>5043</v>
      </c>
      <c r="B1449" s="9" t="str">
        <f>VLOOKUP(A1449,'dump '!A:C,1,FALSE)</f>
        <v>VO090</v>
      </c>
      <c r="C1449" s="9" t="str">
        <f>VLOOKUP(A1449,'dump '!A:AF,2,FALSE)</f>
        <v>1398HA8802</v>
      </c>
      <c r="D1449" s="9">
        <f>VLOOKUP($A1449,'dump '!$A:$AF,17,FALSE)</f>
        <v>52.332872468200001</v>
      </c>
      <c r="E1449" s="9">
        <f>VLOOKUP($A1449,'dump '!$A:$AF,18,FALSE)</f>
        <v>5.05950393</v>
      </c>
      <c r="F1449" s="9" t="str">
        <f>VLOOKUP(A1449,'dump '!$A:$AF,11,FALSE)</f>
        <v>Kruitmolen</v>
      </c>
      <c r="G1449" s="9" t="str">
        <f>VLOOKUP($A1449,'dump '!$A:$AF,12,FALSE)</f>
        <v>88</v>
      </c>
      <c r="H1449" s="9" t="str">
        <f>VLOOKUP($A1449,'dump '!$A:$AF,13,FALSE)</f>
        <v>1398HA</v>
      </c>
      <c r="I1449" s="11" t="str">
        <f>VLOOKUP($A1449,'dump '!$A:$AF,14,FALSE)</f>
        <v>Muiden</v>
      </c>
      <c r="J1449" s="9">
        <f>VLOOKUP($A1449,'dump '!$A:$AF,15,FALSE)</f>
        <v>6</v>
      </c>
      <c r="K1449" s="9" t="str">
        <f>VLOOKUP($A1449,'dump '!$A:$AF,3,FALSE)</f>
        <v>PMD</v>
      </c>
      <c r="L1449" s="9" t="str">
        <f>VLOOKUP($A1449,'dump '!$A:$AF,31,FALSE)</f>
        <v>3-haak</v>
      </c>
      <c r="M1449" s="9" t="str">
        <f>VLOOKUP($A1449,'containers '!$A:$AA,12,FALSE)</f>
        <v>Ondergronds</v>
      </c>
      <c r="N1449" s="9">
        <f>VLOOKUP($A1449,'containers '!$A:$AA,14,FALSE)</f>
        <v>80</v>
      </c>
      <c r="O1449" s="9">
        <f>VLOOKUP($A1449,'containers '!$A:$AA,15,FALSE)</f>
        <v>100</v>
      </c>
      <c r="P1449" s="9" t="str">
        <f>VLOOKUP($A1449,'containers '!$A:$AA,16,FALSE)</f>
        <v>HMISOL2016</v>
      </c>
    </row>
    <row r="1450" spans="1:16" x14ac:dyDescent="0.25">
      <c r="A1450" s="9" t="s">
        <v>650</v>
      </c>
      <c r="B1450" s="9" t="str">
        <f>VLOOKUP(A1450,'dump '!A:C,1,FALSE)</f>
        <v>VO091</v>
      </c>
      <c r="C1450" s="9" t="str">
        <f>VLOOKUP(A1450,'dump '!A:AF,2,FALSE)</f>
        <v>1211KK12302</v>
      </c>
      <c r="D1450" s="9">
        <f>VLOOKUP($A1450,'dump '!$A:$AF,17,FALSE)</f>
        <v>52.219795227050803</v>
      </c>
      <c r="E1450" s="9">
        <f>VLOOKUP($A1450,'dump '!$A:$AF,18,FALSE)</f>
        <v>5.1675858497619602</v>
      </c>
      <c r="F1450" s="9" t="str">
        <f>VLOOKUP(A1450,'dump '!$A:$AF,11,FALSE)</f>
        <v>Havenstraat</v>
      </c>
      <c r="G1450" s="9" t="str">
        <f>VLOOKUP($A1450,'dump '!$A:$AF,12,FALSE)</f>
        <v>123</v>
      </c>
      <c r="H1450" s="9" t="str">
        <f>VLOOKUP($A1450,'dump '!$A:$AF,13,FALSE)</f>
        <v>1211KK</v>
      </c>
      <c r="I1450" s="11" t="str">
        <f>VLOOKUP($A1450,'dump '!$A:$AF,14,FALSE)</f>
        <v>Hilversum</v>
      </c>
      <c r="J1450" s="9">
        <f>VLOOKUP($A1450,'dump '!$A:$AF,15,FALSE)</f>
        <v>6</v>
      </c>
      <c r="K1450" s="9" t="str">
        <f>VLOOKUP($A1450,'dump '!$A:$AF,3,FALSE)</f>
        <v>PMD</v>
      </c>
      <c r="L1450" s="9" t="str">
        <f>VLOOKUP($A1450,'dump '!$A:$AF,31,FALSE)</f>
        <v>3-haak</v>
      </c>
      <c r="M1450" s="9" t="str">
        <f>VLOOKUP($A1450,'containers '!$A:$AA,12,FALSE)</f>
        <v>Ondergronds</v>
      </c>
      <c r="N1450" s="9">
        <f>VLOOKUP($A1450,'containers '!$A:$AA,14,FALSE)</f>
        <v>80</v>
      </c>
      <c r="O1450" s="9">
        <f>VLOOKUP($A1450,'containers '!$A:$AA,15,FALSE)</f>
        <v>100</v>
      </c>
      <c r="P1450" s="9" t="str">
        <f>VLOOKUP($A1450,'containers '!$A:$AA,16,FALSE)</f>
        <v>HMISOL2017</v>
      </c>
    </row>
    <row r="1451" spans="1:16" x14ac:dyDescent="0.25">
      <c r="A1451" s="9" t="s">
        <v>1758</v>
      </c>
      <c r="B1451" s="9" t="str">
        <f>VLOOKUP(A1451,'dump '!A:C,1,FALSE)</f>
        <v>VO092</v>
      </c>
      <c r="C1451" s="9" t="str">
        <f>VLOOKUP(A1451,'dump '!A:AF,2,FALSE)</f>
        <v>1211EZ103</v>
      </c>
      <c r="D1451" s="9">
        <f>VLOOKUP($A1451,'dump '!$A:$AF,17,FALSE)</f>
        <v>52.225233899999999</v>
      </c>
      <c r="E1451" s="9">
        <f>VLOOKUP($A1451,'dump '!$A:$AF,18,FALSE)</f>
        <v>5.1801748999999999</v>
      </c>
      <c r="F1451" s="9" t="str">
        <f>VLOOKUP(A1451,'dump '!$A:$AF,11,FALSE)</f>
        <v>Spoorstraat</v>
      </c>
      <c r="G1451" s="9" t="str">
        <f>VLOOKUP($A1451,'dump '!$A:$AF,12,FALSE)</f>
        <v>1A</v>
      </c>
      <c r="H1451" s="9" t="str">
        <f>VLOOKUP($A1451,'dump '!$A:$AF,13,FALSE)</f>
        <v>1211EZ</v>
      </c>
      <c r="I1451" s="11" t="str">
        <f>VLOOKUP($A1451,'dump '!$A:$AF,14,FALSE)</f>
        <v>Hilversum</v>
      </c>
      <c r="J1451" s="9">
        <f>VLOOKUP($A1451,'dump '!$A:$AF,15,FALSE)</f>
        <v>5</v>
      </c>
      <c r="K1451" s="9" t="str">
        <f>VLOOKUP($A1451,'dump '!$A:$AF,3,FALSE)</f>
        <v>PMD</v>
      </c>
      <c r="L1451" s="9" t="str">
        <f>VLOOKUP($A1451,'dump '!$A:$AF,31,FALSE)</f>
        <v>3-haak</v>
      </c>
      <c r="M1451" s="9" t="str">
        <f>VLOOKUP($A1451,'containers '!$A:$AA,12,FALSE)</f>
        <v>Ondergronds</v>
      </c>
      <c r="N1451" s="9">
        <f>VLOOKUP($A1451,'containers '!$A:$AA,14,FALSE)</f>
        <v>80</v>
      </c>
      <c r="O1451" s="9">
        <f>VLOOKUP($A1451,'containers '!$A:$AA,15,FALSE)</f>
        <v>100</v>
      </c>
      <c r="P1451" s="9" t="str">
        <f>VLOOKUP($A1451,'containers '!$A:$AA,16,FALSE)</f>
        <v>HMISOL2017</v>
      </c>
    </row>
    <row r="1452" spans="1:16" x14ac:dyDescent="0.25">
      <c r="A1452" s="9" t="s">
        <v>1752</v>
      </c>
      <c r="B1452" s="9" t="str">
        <f>VLOOKUP(A1452,'dump '!A:C,1,FALSE)</f>
        <v>VO093</v>
      </c>
      <c r="C1452" s="9" t="str">
        <f>VLOOKUP(A1452,'dump '!A:AF,2,FALSE)</f>
        <v>1211EG13602</v>
      </c>
      <c r="D1452" s="9">
        <f>VLOOKUP($A1452,'dump '!$A:$AF,17,FALSE)</f>
        <v>52.223174</v>
      </c>
      <c r="E1452" s="9">
        <f>VLOOKUP($A1452,'dump '!$A:$AF,18,FALSE)</f>
        <v>5.1782310000000003</v>
      </c>
      <c r="F1452" s="9" t="str">
        <f>VLOOKUP(A1452,'dump '!$A:$AF,11,FALSE)</f>
        <v>Groest</v>
      </c>
      <c r="G1452" s="9" t="str">
        <f>VLOOKUP($A1452,'dump '!$A:$AF,12,FALSE)</f>
        <v>136</v>
      </c>
      <c r="H1452" s="9" t="str">
        <f>VLOOKUP($A1452,'dump '!$A:$AF,13,FALSE)</f>
        <v>1211EG</v>
      </c>
      <c r="I1452" s="11" t="str">
        <f>VLOOKUP($A1452,'dump '!$A:$AF,14,FALSE)</f>
        <v>Hilversum</v>
      </c>
      <c r="J1452" s="9">
        <f>VLOOKUP($A1452,'dump '!$A:$AF,15,FALSE)</f>
        <v>5</v>
      </c>
      <c r="K1452" s="9" t="str">
        <f>VLOOKUP($A1452,'dump '!$A:$AF,3,FALSE)</f>
        <v>PMD</v>
      </c>
      <c r="L1452" s="9" t="str">
        <f>VLOOKUP($A1452,'dump '!$A:$AF,31,FALSE)</f>
        <v>3-haak</v>
      </c>
      <c r="M1452" s="9" t="str">
        <f>VLOOKUP($A1452,'containers '!$A:$AA,12,FALSE)</f>
        <v>Ondergronds</v>
      </c>
      <c r="N1452" s="9">
        <f>VLOOKUP($A1452,'containers '!$A:$AA,14,FALSE)</f>
        <v>80</v>
      </c>
      <c r="O1452" s="9">
        <f>VLOOKUP($A1452,'containers '!$A:$AA,15,FALSE)</f>
        <v>100</v>
      </c>
      <c r="P1452" s="9" t="str">
        <f>VLOOKUP($A1452,'containers '!$A:$AA,16,FALSE)</f>
        <v>HMISOL2017</v>
      </c>
    </row>
    <row r="1453" spans="1:16" x14ac:dyDescent="0.25">
      <c r="A1453" s="9" t="s">
        <v>1829</v>
      </c>
      <c r="B1453" s="9" t="str">
        <f>VLOOKUP(A1453,'dump '!A:C,1,FALSE)</f>
        <v>VO094</v>
      </c>
      <c r="C1453" s="9" t="str">
        <f>VLOOKUP(A1453,'dump '!A:AF,2,FALSE)</f>
        <v>1211BA2102</v>
      </c>
      <c r="D1453" s="9">
        <f>VLOOKUP($A1453,'dump '!$A:$AF,17,FALSE)</f>
        <v>52.228380799999996</v>
      </c>
      <c r="E1453" s="9">
        <f>VLOOKUP($A1453,'dump '!$A:$AF,18,FALSE)</f>
        <v>5.1779691999999997</v>
      </c>
      <c r="F1453" s="9" t="str">
        <f>VLOOKUP(A1453,'dump '!$A:$AF,11,FALSE)</f>
        <v>Langgewenst</v>
      </c>
      <c r="G1453" s="9" t="str">
        <f>VLOOKUP($A1453,'dump '!$A:$AF,12,FALSE)</f>
        <v>21</v>
      </c>
      <c r="H1453" s="9" t="str">
        <f>VLOOKUP($A1453,'dump '!$A:$AF,13,FALSE)</f>
        <v>1211BA</v>
      </c>
      <c r="I1453" s="11" t="str">
        <f>VLOOKUP($A1453,'dump '!$A:$AF,14,FALSE)</f>
        <v>Hilversum</v>
      </c>
      <c r="J1453" s="9">
        <f>VLOOKUP($A1453,'dump '!$A:$AF,15,FALSE)</f>
        <v>5</v>
      </c>
      <c r="K1453" s="9" t="str">
        <f>VLOOKUP($A1453,'dump '!$A:$AF,3,FALSE)</f>
        <v>PMD</v>
      </c>
      <c r="L1453" s="9" t="str">
        <f>VLOOKUP($A1453,'dump '!$A:$AF,31,FALSE)</f>
        <v>3-haak</v>
      </c>
      <c r="M1453" s="9" t="str">
        <f>VLOOKUP($A1453,'containers '!$A:$AA,12,FALSE)</f>
        <v>Ondergronds</v>
      </c>
      <c r="N1453" s="9">
        <f>VLOOKUP($A1453,'containers '!$A:$AA,14,FALSE)</f>
        <v>80</v>
      </c>
      <c r="O1453" s="9">
        <f>VLOOKUP($A1453,'containers '!$A:$AA,15,FALSE)</f>
        <v>100</v>
      </c>
      <c r="P1453" s="9" t="str">
        <f>VLOOKUP($A1453,'containers '!$A:$AA,16,FALSE)</f>
        <v>HMISOL2017</v>
      </c>
    </row>
    <row r="1454" spans="1:16" x14ac:dyDescent="0.25">
      <c r="A1454" s="9" t="s">
        <v>1792</v>
      </c>
      <c r="B1454" s="9" t="str">
        <f>VLOOKUP(A1454,'dump '!A:C,1,FALSE)</f>
        <v>VO095</v>
      </c>
      <c r="C1454" s="9" t="str">
        <f>VLOOKUP(A1454,'dump '!A:AF,2,FALSE)</f>
        <v>1211BA2103</v>
      </c>
      <c r="D1454" s="9">
        <f>VLOOKUP($A1454,'dump '!$A:$AF,17,FALSE)</f>
        <v>52.228380799999996</v>
      </c>
      <c r="E1454" s="9">
        <f>VLOOKUP($A1454,'dump '!$A:$AF,18,FALSE)</f>
        <v>5.1779691999999997</v>
      </c>
      <c r="F1454" s="9" t="str">
        <f>VLOOKUP(A1454,'dump '!$A:$AF,11,FALSE)</f>
        <v>Langgewenst</v>
      </c>
      <c r="G1454" s="9" t="str">
        <f>VLOOKUP($A1454,'dump '!$A:$AF,12,FALSE)</f>
        <v>21</v>
      </c>
      <c r="H1454" s="9" t="str">
        <f>VLOOKUP($A1454,'dump '!$A:$AF,13,FALSE)</f>
        <v>1211BA</v>
      </c>
      <c r="I1454" s="11" t="str">
        <f>VLOOKUP($A1454,'dump '!$A:$AF,14,FALSE)</f>
        <v>Hilversum</v>
      </c>
      <c r="J1454" s="9">
        <f>VLOOKUP($A1454,'dump '!$A:$AF,15,FALSE)</f>
        <v>5</v>
      </c>
      <c r="K1454" s="9" t="str">
        <f>VLOOKUP($A1454,'dump '!$A:$AF,3,FALSE)</f>
        <v>PMD</v>
      </c>
      <c r="L1454" s="9" t="str">
        <f>VLOOKUP($A1454,'dump '!$A:$AF,31,FALSE)</f>
        <v>3-haak</v>
      </c>
      <c r="M1454" s="9" t="str">
        <f>VLOOKUP($A1454,'containers '!$A:$AA,12,FALSE)</f>
        <v>Ondergronds</v>
      </c>
      <c r="N1454" s="9">
        <f>VLOOKUP($A1454,'containers '!$A:$AA,14,FALSE)</f>
        <v>80</v>
      </c>
      <c r="O1454" s="9">
        <f>VLOOKUP($A1454,'containers '!$A:$AA,15,FALSE)</f>
        <v>100</v>
      </c>
      <c r="P1454" s="9" t="str">
        <f>VLOOKUP($A1454,'containers '!$A:$AA,16,FALSE)</f>
        <v>HMISOL2017</v>
      </c>
    </row>
    <row r="1455" spans="1:16" x14ac:dyDescent="0.25">
      <c r="A1455" s="9" t="s">
        <v>1831</v>
      </c>
      <c r="B1455" s="9" t="str">
        <f>VLOOKUP(A1455,'dump '!A:C,1,FALSE)</f>
        <v>VO096</v>
      </c>
      <c r="C1455" s="9" t="str">
        <f>VLOOKUP(A1455,'dump '!A:AF,2,FALSE)</f>
        <v>1211BG203</v>
      </c>
      <c r="D1455" s="9">
        <f>VLOOKUP($A1455,'dump '!$A:$AF,17,FALSE)</f>
        <v>52.225749999999998</v>
      </c>
      <c r="E1455" s="9">
        <f>VLOOKUP($A1455,'dump '!$A:$AF,18,FALSE)</f>
        <v>5.1732399999999998</v>
      </c>
      <c r="F1455" s="9" t="str">
        <f>VLOOKUP(A1455,'dump '!$A:$AF,11,FALSE)</f>
        <v>Noordse Bosje</v>
      </c>
      <c r="G1455" s="9" t="str">
        <f>VLOOKUP($A1455,'dump '!$A:$AF,12,FALSE)</f>
        <v>2B</v>
      </c>
      <c r="H1455" s="9" t="str">
        <f>VLOOKUP($A1455,'dump '!$A:$AF,13,FALSE)</f>
        <v>1211BG</v>
      </c>
      <c r="I1455" s="11" t="str">
        <f>VLOOKUP($A1455,'dump '!$A:$AF,14,FALSE)</f>
        <v>Hilversum</v>
      </c>
      <c r="J1455" s="9">
        <f>VLOOKUP($A1455,'dump '!$A:$AF,15,FALSE)</f>
        <v>5</v>
      </c>
      <c r="K1455" s="9" t="str">
        <f>VLOOKUP($A1455,'dump '!$A:$AF,3,FALSE)</f>
        <v>PMD</v>
      </c>
      <c r="L1455" s="9" t="str">
        <f>VLOOKUP($A1455,'dump '!$A:$AF,31,FALSE)</f>
        <v>3-haak</v>
      </c>
      <c r="M1455" s="9" t="str">
        <f>VLOOKUP($A1455,'containers '!$A:$AA,12,FALSE)</f>
        <v>Ondergronds</v>
      </c>
      <c r="N1455" s="9">
        <f>VLOOKUP($A1455,'containers '!$A:$AA,14,FALSE)</f>
        <v>80</v>
      </c>
      <c r="O1455" s="9">
        <f>VLOOKUP($A1455,'containers '!$A:$AA,15,FALSE)</f>
        <v>100</v>
      </c>
      <c r="P1455" s="9" t="str">
        <f>VLOOKUP($A1455,'containers '!$A:$AA,16,FALSE)</f>
        <v>HMISOL2017</v>
      </c>
    </row>
    <row r="1456" spans="1:16" x14ac:dyDescent="0.25">
      <c r="A1456" s="9" t="s">
        <v>2969</v>
      </c>
      <c r="B1456" s="9" t="str">
        <f>VLOOKUP(A1456,'dump '!A:C,1,FALSE)</f>
        <v>VO097</v>
      </c>
      <c r="C1456" s="9" t="str">
        <f>VLOOKUP(A1456,'dump '!A:AF,2,FALSE)</f>
        <v>1217RG802</v>
      </c>
      <c r="D1456" s="9">
        <f>VLOOKUP($A1456,'dump '!$A:$AF,17,FALSE)</f>
        <v>52.225325099999999</v>
      </c>
      <c r="E1456" s="9">
        <f>VLOOKUP($A1456,'dump '!$A:$AF,18,FALSE)</f>
        <v>5.1701280000000001</v>
      </c>
      <c r="F1456" s="9" t="str">
        <f>VLOOKUP(A1456,'dump '!$A:$AF,11,FALSE)</f>
        <v>Burgemeester Andriessenstraat</v>
      </c>
      <c r="G1456" s="9" t="str">
        <f>VLOOKUP($A1456,'dump '!$A:$AF,12,FALSE)</f>
        <v>8</v>
      </c>
      <c r="H1456" s="9" t="str">
        <f>VLOOKUP($A1456,'dump '!$A:$AF,13,FALSE)</f>
        <v>1217RG</v>
      </c>
      <c r="I1456" s="11" t="str">
        <f>VLOOKUP($A1456,'dump '!$A:$AF,14,FALSE)</f>
        <v>Hilversum</v>
      </c>
      <c r="J1456" s="9">
        <f>VLOOKUP($A1456,'dump '!$A:$AF,15,FALSE)</f>
        <v>5</v>
      </c>
      <c r="K1456" s="9" t="str">
        <f>VLOOKUP($A1456,'dump '!$A:$AF,3,FALSE)</f>
        <v>PMD</v>
      </c>
      <c r="L1456" s="9" t="str">
        <f>VLOOKUP($A1456,'dump '!$A:$AF,31,FALSE)</f>
        <v>3-haak</v>
      </c>
      <c r="M1456" s="9" t="str">
        <f>VLOOKUP($A1456,'containers '!$A:$AA,12,FALSE)</f>
        <v>Ondergronds</v>
      </c>
      <c r="N1456" s="9">
        <f>VLOOKUP($A1456,'containers '!$A:$AA,14,FALSE)</f>
        <v>80</v>
      </c>
      <c r="O1456" s="9">
        <f>VLOOKUP($A1456,'containers '!$A:$AA,15,FALSE)</f>
        <v>100</v>
      </c>
      <c r="P1456" s="9" t="str">
        <f>VLOOKUP($A1456,'containers '!$A:$AA,16,FALSE)</f>
        <v>HMISOL2017</v>
      </c>
    </row>
    <row r="1457" spans="1:16" x14ac:dyDescent="0.25">
      <c r="A1457" s="9" t="s">
        <v>2857</v>
      </c>
      <c r="B1457" s="9" t="str">
        <f>VLOOKUP(A1457,'dump '!A:C,1,FALSE)</f>
        <v>VO098</v>
      </c>
      <c r="C1457" s="9" t="str">
        <f>VLOOKUP(A1457,'dump '!A:AF,2,FALSE)</f>
        <v>1411RA104</v>
      </c>
      <c r="D1457" s="9">
        <f>VLOOKUP($A1457,'dump '!$A:$AF,17,FALSE)</f>
        <v>52.2939498</v>
      </c>
      <c r="E1457" s="9">
        <f>VLOOKUP($A1457,'dump '!$A:$AF,18,FALSE)</f>
        <v>5.1630628999999999</v>
      </c>
      <c r="F1457" s="9" t="str">
        <f>VLOOKUP(A1457,'dump '!$A:$AF,11,FALSE)</f>
        <v>Peperstraat</v>
      </c>
      <c r="G1457" s="9" t="str">
        <f>VLOOKUP($A1457,'dump '!$A:$AF,12,FALSE)</f>
        <v>1</v>
      </c>
      <c r="H1457" s="9" t="str">
        <f>VLOOKUP($A1457,'dump '!$A:$AF,13,FALSE)</f>
        <v>1411RA</v>
      </c>
      <c r="I1457" s="11" t="str">
        <f>VLOOKUP($A1457,'dump '!$A:$AF,14,FALSE)</f>
        <v>Naarden</v>
      </c>
      <c r="J1457" s="9">
        <f>VLOOKUP($A1457,'dump '!$A:$AF,15,FALSE)</f>
        <v>5</v>
      </c>
      <c r="K1457" s="9" t="str">
        <f>VLOOKUP($A1457,'dump '!$A:$AF,3,FALSE)</f>
        <v>PMD</v>
      </c>
      <c r="L1457" s="9" t="str">
        <f>VLOOKUP($A1457,'dump '!$A:$AF,31,FALSE)</f>
        <v>3-haak</v>
      </c>
      <c r="M1457" s="9" t="str">
        <f>VLOOKUP($A1457,'containers '!$A:$AA,12,FALSE)</f>
        <v>Ondergronds</v>
      </c>
      <c r="N1457" s="9">
        <f>VLOOKUP($A1457,'containers '!$A:$AA,14,FALSE)</f>
        <v>80</v>
      </c>
      <c r="O1457" s="9">
        <f>VLOOKUP($A1457,'containers '!$A:$AA,15,FALSE)</f>
        <v>100</v>
      </c>
      <c r="P1457" s="9" t="str">
        <f>VLOOKUP($A1457,'containers '!$A:$AA,16,FALSE)</f>
        <v>HMISOL2017</v>
      </c>
    </row>
    <row r="1458" spans="1:16" x14ac:dyDescent="0.25">
      <c r="A1458" s="9" t="s">
        <v>1935</v>
      </c>
      <c r="B1458" s="9" t="str">
        <f>VLOOKUP(A1458,'dump '!A:C,1,FALSE)</f>
        <v>VO099</v>
      </c>
      <c r="C1458" s="9" t="str">
        <f>VLOOKUP(A1458,'dump '!A:AF,2,FALSE)</f>
        <v>1211KB101</v>
      </c>
      <c r="D1458" s="9">
        <f>VLOOKUP($A1458,'dump '!$A:$AF,17,FALSE)</f>
        <v>52.221705</v>
      </c>
      <c r="E1458" s="9">
        <f>VLOOKUP($A1458,'dump '!$A:$AF,18,FALSE)</f>
        <v>5.168336</v>
      </c>
      <c r="F1458" s="9" t="str">
        <f>VLOOKUP(A1458,'dump '!$A:$AF,11,FALSE)</f>
        <v>Gasthuisstraat</v>
      </c>
      <c r="G1458" s="9" t="str">
        <f>VLOOKUP($A1458,'dump '!$A:$AF,12,FALSE)</f>
        <v>1A</v>
      </c>
      <c r="H1458" s="9" t="str">
        <f>VLOOKUP($A1458,'dump '!$A:$AF,13,FALSE)</f>
        <v>1211KB</v>
      </c>
      <c r="I1458" s="11" t="str">
        <f>VLOOKUP($A1458,'dump '!$A:$AF,14,FALSE)</f>
        <v>Hilversum</v>
      </c>
      <c r="J1458" s="9">
        <f>VLOOKUP($A1458,'dump '!$A:$AF,15,FALSE)</f>
        <v>5</v>
      </c>
      <c r="K1458" s="9" t="str">
        <f>VLOOKUP($A1458,'dump '!$A:$AF,3,FALSE)</f>
        <v>PMD</v>
      </c>
      <c r="L1458" s="9" t="str">
        <f>VLOOKUP($A1458,'dump '!$A:$AF,31,FALSE)</f>
        <v>3-haak</v>
      </c>
      <c r="M1458" s="9" t="str">
        <f>VLOOKUP($A1458,'containers '!$A:$AA,12,FALSE)</f>
        <v>Ondergronds</v>
      </c>
      <c r="N1458" s="9">
        <f>VLOOKUP($A1458,'containers '!$A:$AA,14,FALSE)</f>
        <v>80</v>
      </c>
      <c r="O1458" s="9">
        <f>VLOOKUP($A1458,'containers '!$A:$AA,15,FALSE)</f>
        <v>100</v>
      </c>
      <c r="P1458" s="9" t="str">
        <f>VLOOKUP($A1458,'containers '!$A:$AA,16,FALSE)</f>
        <v>HMISOL2017</v>
      </c>
    </row>
    <row r="1459" spans="1:16" x14ac:dyDescent="0.25">
      <c r="A1459" s="9" t="s">
        <v>1937</v>
      </c>
      <c r="B1459" s="9" t="str">
        <f>VLOOKUP(A1459,'dump '!A:C,1,FALSE)</f>
        <v>VO100</v>
      </c>
      <c r="C1459" s="9" t="str">
        <f>VLOOKUP(A1459,'dump '!A:AF,2,FALSE)</f>
        <v>1212GB29602</v>
      </c>
      <c r="D1459" s="9">
        <f>VLOOKUP($A1459,'dump '!$A:$AF,17,FALSE)</f>
        <v>52.215202699999999</v>
      </c>
      <c r="E1459" s="9">
        <f>VLOOKUP($A1459,'dump '!$A:$AF,18,FALSE)</f>
        <v>5.1982502999999998</v>
      </c>
      <c r="F1459" s="9" t="str">
        <f>VLOOKUP(A1459,'dump '!$A:$AF,11,FALSE)</f>
        <v>Van Linschotenlaan</v>
      </c>
      <c r="G1459" s="9" t="str">
        <f>VLOOKUP($A1459,'dump '!$A:$AF,12,FALSE)</f>
        <v>296</v>
      </c>
      <c r="H1459" s="9" t="str">
        <f>VLOOKUP($A1459,'dump '!$A:$AF,13,FALSE)</f>
        <v>1212GB</v>
      </c>
      <c r="I1459" s="11" t="str">
        <f>VLOOKUP($A1459,'dump '!$A:$AF,14,FALSE)</f>
        <v>Hilversum</v>
      </c>
      <c r="J1459" s="9">
        <f>VLOOKUP($A1459,'dump '!$A:$AF,15,FALSE)</f>
        <v>5</v>
      </c>
      <c r="K1459" s="9" t="str">
        <f>VLOOKUP($A1459,'dump '!$A:$AF,3,FALSE)</f>
        <v>PMD</v>
      </c>
      <c r="L1459" s="9" t="str">
        <f>VLOOKUP($A1459,'dump '!$A:$AF,31,FALSE)</f>
        <v>3-haak</v>
      </c>
      <c r="M1459" s="9" t="str">
        <f>VLOOKUP($A1459,'containers '!$A:$AA,12,FALSE)</f>
        <v>Ondergronds</v>
      </c>
      <c r="N1459" s="9">
        <f>VLOOKUP($A1459,'containers '!$A:$AA,14,FALSE)</f>
        <v>80</v>
      </c>
      <c r="O1459" s="9">
        <f>VLOOKUP($A1459,'containers '!$A:$AA,15,FALSE)</f>
        <v>100</v>
      </c>
      <c r="P1459" s="9" t="str">
        <f>VLOOKUP($A1459,'containers '!$A:$AA,16,FALSE)</f>
        <v>HMISOL2017</v>
      </c>
    </row>
    <row r="1460" spans="1:16" x14ac:dyDescent="0.25">
      <c r="A1460" s="9" t="s">
        <v>2022</v>
      </c>
      <c r="B1460" s="9" t="str">
        <f>VLOOKUP(A1460,'dump '!A:C,1,FALSE)</f>
        <v>VO101</v>
      </c>
      <c r="C1460" s="9" t="str">
        <f>VLOOKUP(A1460,'dump '!A:AF,2,FALSE)</f>
        <v>1214BD14202</v>
      </c>
      <c r="D1460" s="9">
        <f>VLOOKUP($A1460,'dump '!$A:$AF,17,FALSE)</f>
        <v>52.215981999999997</v>
      </c>
      <c r="E1460" s="9">
        <f>VLOOKUP($A1460,'dump '!$A:$AF,18,FALSE)</f>
        <v>5.1696289999999996</v>
      </c>
      <c r="F1460" s="9" t="str">
        <f>VLOOKUP(A1460,'dump '!$A:$AF,11,FALSE)</f>
        <v>Gijsbrecht van Amstelstraat</v>
      </c>
      <c r="G1460" s="9" t="str">
        <f>VLOOKUP($A1460,'dump '!$A:$AF,12,FALSE)</f>
        <v>142A</v>
      </c>
      <c r="H1460" s="9" t="str">
        <f>VLOOKUP($A1460,'dump '!$A:$AF,13,FALSE)</f>
        <v>1214BD</v>
      </c>
      <c r="I1460" s="11" t="str">
        <f>VLOOKUP($A1460,'dump '!$A:$AF,14,FALSE)</f>
        <v>Hilversum</v>
      </c>
      <c r="J1460" s="9">
        <f>VLOOKUP($A1460,'dump '!$A:$AF,15,FALSE)</f>
        <v>5</v>
      </c>
      <c r="K1460" s="9" t="str">
        <f>VLOOKUP($A1460,'dump '!$A:$AF,3,FALSE)</f>
        <v>PMD</v>
      </c>
      <c r="L1460" s="9" t="str">
        <f>VLOOKUP($A1460,'dump '!$A:$AF,31,FALSE)</f>
        <v>3-haak</v>
      </c>
      <c r="M1460" s="9" t="str">
        <f>VLOOKUP($A1460,'containers '!$A:$AA,12,FALSE)</f>
        <v>Ondergronds</v>
      </c>
      <c r="N1460" s="9">
        <f>VLOOKUP($A1460,'containers '!$A:$AA,14,FALSE)</f>
        <v>80</v>
      </c>
      <c r="O1460" s="9">
        <f>VLOOKUP($A1460,'containers '!$A:$AA,15,FALSE)</f>
        <v>100</v>
      </c>
      <c r="P1460" s="9" t="str">
        <f>VLOOKUP($A1460,'containers '!$A:$AA,16,FALSE)</f>
        <v>HMISOL2017</v>
      </c>
    </row>
    <row r="1461" spans="1:16" x14ac:dyDescent="0.25">
      <c r="A1461" s="9" t="s">
        <v>3573</v>
      </c>
      <c r="B1461" s="9" t="str">
        <f>VLOOKUP(A1461,'dump '!A:C,1,FALSE)</f>
        <v>VO102</v>
      </c>
      <c r="C1461" s="9" t="str">
        <f>VLOOKUP(A1461,'dump '!A:AF,2,FALSE)</f>
        <v>1214BE22802</v>
      </c>
      <c r="D1461" s="9">
        <f>VLOOKUP($A1461,'dump '!$A:$AF,17,FALSE)</f>
        <v>52.215341000000002</v>
      </c>
      <c r="E1461" s="9">
        <f>VLOOKUP($A1461,'dump '!$A:$AF,18,FALSE)</f>
        <v>5.1657570000000002</v>
      </c>
      <c r="F1461" s="9" t="str">
        <f>VLOOKUP(A1461,'dump '!$A:$AF,11,FALSE)</f>
        <v>Gijsbrecht van Amstelstraat</v>
      </c>
      <c r="G1461" s="9" t="str">
        <f>VLOOKUP($A1461,'dump '!$A:$AF,12,FALSE)</f>
        <v>228</v>
      </c>
      <c r="H1461" s="9" t="str">
        <f>VLOOKUP($A1461,'dump '!$A:$AF,13,FALSE)</f>
        <v>1214BE</v>
      </c>
      <c r="I1461" s="11" t="str">
        <f>VLOOKUP($A1461,'dump '!$A:$AF,14,FALSE)</f>
        <v>Hilversum</v>
      </c>
      <c r="J1461" s="9">
        <f>VLOOKUP($A1461,'dump '!$A:$AF,15,FALSE)</f>
        <v>5</v>
      </c>
      <c r="K1461" s="9" t="str">
        <f>VLOOKUP($A1461,'dump '!$A:$AF,3,FALSE)</f>
        <v>PMD</v>
      </c>
      <c r="L1461" s="9" t="str">
        <f>VLOOKUP($A1461,'dump '!$A:$AF,31,FALSE)</f>
        <v>3-haak</v>
      </c>
      <c r="M1461" s="9" t="str">
        <f>VLOOKUP($A1461,'containers '!$A:$AA,12,FALSE)</f>
        <v>Ondergronds</v>
      </c>
      <c r="N1461" s="9">
        <f>VLOOKUP($A1461,'containers '!$A:$AA,14,FALSE)</f>
        <v>80</v>
      </c>
      <c r="O1461" s="9">
        <f>VLOOKUP($A1461,'containers '!$A:$AA,15,FALSE)</f>
        <v>100</v>
      </c>
      <c r="P1461" s="9" t="str">
        <f>VLOOKUP($A1461,'containers '!$A:$AA,16,FALSE)</f>
        <v>HMISOL2017</v>
      </c>
    </row>
    <row r="1462" spans="1:16" x14ac:dyDescent="0.25">
      <c r="A1462" s="9" t="s">
        <v>1763</v>
      </c>
      <c r="B1462" s="9" t="str">
        <f>VLOOKUP(A1462,'dump '!A:C,1,FALSE)</f>
        <v>VO103</v>
      </c>
      <c r="C1462" s="9" t="str">
        <f>VLOOKUP(A1462,'dump '!A:AF,2,FALSE)</f>
        <v>1214AW12702</v>
      </c>
      <c r="D1462" s="9">
        <f>VLOOKUP($A1462,'dump '!$A:$AF,17,FALSE)</f>
        <v>52.215958000000001</v>
      </c>
      <c r="E1462" s="9">
        <f>VLOOKUP($A1462,'dump '!$A:$AF,18,FALSE)</f>
        <v>5.1704790000000003</v>
      </c>
      <c r="F1462" s="9" t="str">
        <f>VLOOKUP(A1462,'dump '!$A:$AF,11,FALSE)</f>
        <v>Gijsbrecht van Amstelstraat</v>
      </c>
      <c r="G1462" s="9" t="str">
        <f>VLOOKUP($A1462,'dump '!$A:$AF,12,FALSE)</f>
        <v>127A</v>
      </c>
      <c r="H1462" s="9" t="str">
        <f>VLOOKUP($A1462,'dump '!$A:$AF,13,FALSE)</f>
        <v>1214AW</v>
      </c>
      <c r="I1462" s="11" t="str">
        <f>VLOOKUP($A1462,'dump '!$A:$AF,14,FALSE)</f>
        <v>Hilversum</v>
      </c>
      <c r="J1462" s="9">
        <f>VLOOKUP($A1462,'dump '!$A:$AF,15,FALSE)</f>
        <v>5</v>
      </c>
      <c r="K1462" s="9" t="str">
        <f>VLOOKUP($A1462,'dump '!$A:$AF,3,FALSE)</f>
        <v>PMD</v>
      </c>
      <c r="L1462" s="9" t="str">
        <f>VLOOKUP($A1462,'dump '!$A:$AF,31,FALSE)</f>
        <v>3-haak</v>
      </c>
      <c r="M1462" s="9" t="str">
        <f>VLOOKUP($A1462,'containers '!$A:$AA,12,FALSE)</f>
        <v>Ondergronds</v>
      </c>
      <c r="N1462" s="9">
        <f>VLOOKUP($A1462,'containers '!$A:$AA,14,FALSE)</f>
        <v>80</v>
      </c>
      <c r="O1462" s="9">
        <f>VLOOKUP($A1462,'containers '!$A:$AA,15,FALSE)</f>
        <v>100</v>
      </c>
      <c r="P1462" s="9" t="str">
        <f>VLOOKUP($A1462,'containers '!$A:$AA,16,FALSE)</f>
        <v>HMISOL2017</v>
      </c>
    </row>
    <row r="1463" spans="1:16" x14ac:dyDescent="0.25">
      <c r="A1463" s="9" t="s">
        <v>2446</v>
      </c>
      <c r="B1463" s="9" t="str">
        <f>VLOOKUP(A1463,'dump '!A:C,1,FALSE)</f>
        <v>VO104</v>
      </c>
      <c r="C1463" s="9" t="str">
        <f>VLOOKUP(A1463,'dump '!A:AF,2,FALSE)</f>
        <v>1275DK102</v>
      </c>
      <c r="D1463" s="9">
        <f>VLOOKUP($A1463,'dump '!$A:$AF,17,FALSE)</f>
        <v>52.292505900000002</v>
      </c>
      <c r="E1463" s="9">
        <f>VLOOKUP($A1463,'dump '!$A:$AF,18,FALSE)</f>
        <v>5.2612439999999996</v>
      </c>
      <c r="F1463" s="9" t="str">
        <f>VLOOKUP(A1463,'dump '!$A:$AF,11,FALSE)</f>
        <v>Radboud</v>
      </c>
      <c r="G1463" s="9" t="str">
        <f>VLOOKUP($A1463,'dump '!$A:$AF,12,FALSE)</f>
        <v>1</v>
      </c>
      <c r="H1463" s="9" t="str">
        <f>VLOOKUP($A1463,'dump '!$A:$AF,13,FALSE)</f>
        <v>1275DK</v>
      </c>
      <c r="I1463" s="11" t="str">
        <f>VLOOKUP($A1463,'dump '!$A:$AF,14,FALSE)</f>
        <v>Huizen</v>
      </c>
      <c r="J1463" s="9">
        <f>VLOOKUP($A1463,'dump '!$A:$AF,15,FALSE)</f>
        <v>5</v>
      </c>
      <c r="K1463" s="9" t="str">
        <f>VLOOKUP($A1463,'dump '!$A:$AF,3,FALSE)</f>
        <v>PMD</v>
      </c>
      <c r="L1463" s="9" t="str">
        <f>VLOOKUP($A1463,'dump '!$A:$AF,31,FALSE)</f>
        <v>3-haak</v>
      </c>
      <c r="M1463" s="9" t="str">
        <f>VLOOKUP($A1463,'containers '!$A:$AA,12,FALSE)</f>
        <v>Ondergronds</v>
      </c>
      <c r="N1463" s="9">
        <f>VLOOKUP($A1463,'containers '!$A:$AA,14,FALSE)</f>
        <v>80</v>
      </c>
      <c r="O1463" s="9">
        <f>VLOOKUP($A1463,'containers '!$A:$AA,15,FALSE)</f>
        <v>100</v>
      </c>
      <c r="P1463" s="9" t="str">
        <f>VLOOKUP($A1463,'containers '!$A:$AA,16,FALSE)</f>
        <v>HMISOL2018</v>
      </c>
    </row>
    <row r="1464" spans="1:16" x14ac:dyDescent="0.25">
      <c r="A1464" s="9" t="s">
        <v>2624</v>
      </c>
      <c r="B1464" s="9" t="str">
        <f>VLOOKUP(A1464,'dump '!A:C,1,FALSE)</f>
        <v>VO105</v>
      </c>
      <c r="C1464" s="9" t="str">
        <f>VLOOKUP(A1464,'dump '!A:AF,2,FALSE)</f>
        <v>1275DS1502</v>
      </c>
      <c r="D1464" s="9">
        <f>VLOOKUP($A1464,'dump '!$A:$AF,17,FALSE)</f>
        <v>52.293423300000001</v>
      </c>
      <c r="E1464" s="9">
        <f>VLOOKUP($A1464,'dump '!$A:$AF,18,FALSE)</f>
        <v>5.2636025000000002</v>
      </c>
      <c r="F1464" s="9" t="str">
        <f>VLOOKUP(A1464,'dump '!$A:$AF,11,FALSE)</f>
        <v>Amstenrade</v>
      </c>
      <c r="G1464" s="9" t="str">
        <f>VLOOKUP($A1464,'dump '!$A:$AF,12,FALSE)</f>
        <v>15</v>
      </c>
      <c r="H1464" s="9" t="str">
        <f>VLOOKUP($A1464,'dump '!$A:$AF,13,FALSE)</f>
        <v>1275DS</v>
      </c>
      <c r="I1464" s="11" t="str">
        <f>VLOOKUP($A1464,'dump '!$A:$AF,14,FALSE)</f>
        <v>Huizen</v>
      </c>
      <c r="J1464" s="9">
        <f>VLOOKUP($A1464,'dump '!$A:$AF,15,FALSE)</f>
        <v>5</v>
      </c>
      <c r="K1464" s="9" t="str">
        <f>VLOOKUP($A1464,'dump '!$A:$AF,3,FALSE)</f>
        <v>PMD</v>
      </c>
      <c r="L1464" s="9" t="str">
        <f>VLOOKUP($A1464,'dump '!$A:$AF,31,FALSE)</f>
        <v>3-haak</v>
      </c>
      <c r="M1464" s="9" t="str">
        <f>VLOOKUP($A1464,'containers '!$A:$AA,12,FALSE)</f>
        <v>Ondergronds</v>
      </c>
      <c r="N1464" s="9">
        <f>VLOOKUP($A1464,'containers '!$A:$AA,14,FALSE)</f>
        <v>80</v>
      </c>
      <c r="O1464" s="9">
        <f>VLOOKUP($A1464,'containers '!$A:$AA,15,FALSE)</f>
        <v>100</v>
      </c>
      <c r="P1464" s="9" t="str">
        <f>VLOOKUP($A1464,'containers '!$A:$AA,16,FALSE)</f>
        <v>HMISOL2018</v>
      </c>
    </row>
    <row r="1465" spans="1:16" x14ac:dyDescent="0.25">
      <c r="A1465" s="9" t="s">
        <v>1999</v>
      </c>
      <c r="B1465" s="9" t="str">
        <f>VLOOKUP(A1465,'dump '!A:C,1,FALSE)</f>
        <v>VO106</v>
      </c>
      <c r="C1465" s="9" t="str">
        <f>VLOOKUP(A1465,'dump '!A:AF,2,FALSE)</f>
        <v>1211BS1604</v>
      </c>
      <c r="D1465" s="9">
        <f>VLOOKUP($A1465,'dump '!$A:$AF,17,FALSE)</f>
        <v>52.225777000000001</v>
      </c>
      <c r="E1465" s="9">
        <f>VLOOKUP($A1465,'dump '!$A:$AF,18,FALSE)</f>
        <v>5.1714560000000001</v>
      </c>
      <c r="F1465" s="9" t="str">
        <f>VLOOKUP(A1465,'dump '!$A:$AF,11,FALSE)</f>
        <v>'s-Gravelandseweg</v>
      </c>
      <c r="G1465" s="9" t="str">
        <f>VLOOKUP($A1465,'dump '!$A:$AF,12,FALSE)</f>
        <v>16B</v>
      </c>
      <c r="H1465" s="9" t="str">
        <f>VLOOKUP($A1465,'dump '!$A:$AF,13,FALSE)</f>
        <v>1211BS</v>
      </c>
      <c r="I1465" s="11" t="str">
        <f>VLOOKUP($A1465,'dump '!$A:$AF,14,FALSE)</f>
        <v>Hilversum</v>
      </c>
      <c r="J1465" s="9">
        <f>VLOOKUP($A1465,'dump '!$A:$AF,15,FALSE)</f>
        <v>5</v>
      </c>
      <c r="K1465" s="9" t="str">
        <f>VLOOKUP($A1465,'dump '!$A:$AF,3,FALSE)</f>
        <v>PMD</v>
      </c>
      <c r="L1465" s="9" t="str">
        <f>VLOOKUP($A1465,'dump '!$A:$AF,31,FALSE)</f>
        <v>3-haak</v>
      </c>
      <c r="M1465" s="9" t="str">
        <f>VLOOKUP($A1465,'containers '!$A:$AA,12,FALSE)</f>
        <v>Ondergronds</v>
      </c>
      <c r="N1465" s="9">
        <f>VLOOKUP($A1465,'containers '!$A:$AA,14,FALSE)</f>
        <v>80</v>
      </c>
      <c r="O1465" s="9">
        <f>VLOOKUP($A1465,'containers '!$A:$AA,15,FALSE)</f>
        <v>100</v>
      </c>
      <c r="P1465" s="9" t="str">
        <f>VLOOKUP($A1465,'containers '!$A:$AA,16,FALSE)</f>
        <v>HMISOL2018</v>
      </c>
    </row>
    <row r="1466" spans="1:16" x14ac:dyDescent="0.25">
      <c r="A1466" s="9" t="s">
        <v>2679</v>
      </c>
      <c r="B1466" s="9" t="str">
        <f>VLOOKUP(A1466,'dump '!A:C,1,FALSE)</f>
        <v>VO107</v>
      </c>
      <c r="C1466" s="9" t="str">
        <f>VLOOKUP(A1466,'dump '!A:AF,2,FALSE)</f>
        <v>1273JZ15702</v>
      </c>
      <c r="D1466" s="9">
        <f>VLOOKUP($A1466,'dump '!$A:$AF,17,FALSE)</f>
        <v>52.294116299999999</v>
      </c>
      <c r="E1466" s="9">
        <f>VLOOKUP($A1466,'dump '!$A:$AF,18,FALSE)</f>
        <v>5.2618881999999996</v>
      </c>
      <c r="F1466" s="9" t="str">
        <f>VLOOKUP(A1466,'dump '!$A:$AF,11,FALSE)</f>
        <v>De Regentesse</v>
      </c>
      <c r="G1466" s="9" t="str">
        <f>VLOOKUP($A1466,'dump '!$A:$AF,12,FALSE)</f>
        <v>157</v>
      </c>
      <c r="H1466" s="9" t="str">
        <f>VLOOKUP($A1466,'dump '!$A:$AF,13,FALSE)</f>
        <v>1273JZ</v>
      </c>
      <c r="I1466" s="11" t="str">
        <f>VLOOKUP($A1466,'dump '!$A:$AF,14,FALSE)</f>
        <v>Huizen</v>
      </c>
      <c r="J1466" s="9">
        <f>VLOOKUP($A1466,'dump '!$A:$AF,15,FALSE)</f>
        <v>5</v>
      </c>
      <c r="K1466" s="9" t="str">
        <f>VLOOKUP($A1466,'dump '!$A:$AF,3,FALSE)</f>
        <v>PMD</v>
      </c>
      <c r="L1466" s="9" t="str">
        <f>VLOOKUP($A1466,'dump '!$A:$AF,31,FALSE)</f>
        <v>3-haak</v>
      </c>
      <c r="M1466" s="9" t="str">
        <f>VLOOKUP($A1466,'containers '!$A:$AA,12,FALSE)</f>
        <v>Ondergronds</v>
      </c>
      <c r="N1466" s="9">
        <f>VLOOKUP($A1466,'containers '!$A:$AA,14,FALSE)</f>
        <v>80</v>
      </c>
      <c r="O1466" s="9">
        <f>VLOOKUP($A1466,'containers '!$A:$AA,15,FALSE)</f>
        <v>100</v>
      </c>
      <c r="P1466" s="9" t="str">
        <f>VLOOKUP($A1466,'containers '!$A:$AA,16,FALSE)</f>
        <v>HMISOL2018</v>
      </c>
    </row>
    <row r="1467" spans="1:16" x14ac:dyDescent="0.25">
      <c r="A1467" s="9" t="s">
        <v>3466</v>
      </c>
      <c r="B1467" s="9" t="str">
        <f>VLOOKUP(A1467,'dump '!A:C,1,FALSE)</f>
        <v>VO108</v>
      </c>
      <c r="C1467" s="9" t="str">
        <f>VLOOKUP(A1467,'dump '!A:AF,2,FALSE)</f>
        <v>1273JZ2503</v>
      </c>
      <c r="D1467" s="9">
        <f>VLOOKUP($A1467,'dump '!$A:$AF,17,FALSE)</f>
        <v>52.294962699999999</v>
      </c>
      <c r="E1467" s="9">
        <f>VLOOKUP($A1467,'dump '!$A:$AF,18,FALSE)</f>
        <v>5.2607926999999997</v>
      </c>
      <c r="F1467" s="9" t="str">
        <f>VLOOKUP(A1467,'dump '!$A:$AF,11,FALSE)</f>
        <v>De Regentesse</v>
      </c>
      <c r="G1467" s="9" t="str">
        <f>VLOOKUP($A1467,'dump '!$A:$AF,12,FALSE)</f>
        <v>25</v>
      </c>
      <c r="H1467" s="9" t="str">
        <f>VLOOKUP($A1467,'dump '!$A:$AF,13,FALSE)</f>
        <v>1273JZ</v>
      </c>
      <c r="I1467" s="11" t="str">
        <f>VLOOKUP($A1467,'dump '!$A:$AF,14,FALSE)</f>
        <v>Huizen</v>
      </c>
      <c r="J1467" s="9">
        <f>VLOOKUP($A1467,'dump '!$A:$AF,15,FALSE)</f>
        <v>5</v>
      </c>
      <c r="K1467" s="9" t="str">
        <f>VLOOKUP($A1467,'dump '!$A:$AF,3,FALSE)</f>
        <v>PMD</v>
      </c>
      <c r="L1467" s="9" t="str">
        <f>VLOOKUP($A1467,'dump '!$A:$AF,31,FALSE)</f>
        <v>3-haak</v>
      </c>
      <c r="M1467" s="9" t="str">
        <f>VLOOKUP($A1467,'containers '!$A:$AA,12,FALSE)</f>
        <v>Ondergronds</v>
      </c>
      <c r="N1467" s="9">
        <f>VLOOKUP($A1467,'containers '!$A:$AA,14,FALSE)</f>
        <v>80</v>
      </c>
      <c r="O1467" s="9">
        <f>VLOOKUP($A1467,'containers '!$A:$AA,15,FALSE)</f>
        <v>100</v>
      </c>
      <c r="P1467" s="9" t="str">
        <f>VLOOKUP($A1467,'containers '!$A:$AA,16,FALSE)</f>
        <v>HMISOL2018</v>
      </c>
    </row>
    <row r="1468" spans="1:16" x14ac:dyDescent="0.25">
      <c r="A1468" s="9" t="s">
        <v>2685</v>
      </c>
      <c r="B1468" s="9" t="str">
        <f>VLOOKUP(A1468,'dump '!A:C,1,FALSE)</f>
        <v>VO109</v>
      </c>
      <c r="C1468" s="9" t="str">
        <f>VLOOKUP(A1468,'dump '!A:AF,2,FALSE)</f>
        <v>1274RL2602</v>
      </c>
      <c r="D1468" s="9">
        <f>VLOOKUP($A1468,'dump '!$A:$AF,17,FALSE)</f>
        <v>52.293958000000003</v>
      </c>
      <c r="E1468" s="9">
        <f>VLOOKUP($A1468,'dump '!$A:$AF,18,FALSE)</f>
        <v>5.263077</v>
      </c>
      <c r="F1468" s="9" t="str">
        <f>VLOOKUP(A1468,'dump '!$A:$AF,11,FALSE)</f>
        <v>Bovenmaatweg</v>
      </c>
      <c r="G1468" s="9" t="str">
        <f>VLOOKUP($A1468,'dump '!$A:$AF,12,FALSE)</f>
        <v>26</v>
      </c>
      <c r="H1468" s="9" t="str">
        <f>VLOOKUP($A1468,'dump '!$A:$AF,13,FALSE)</f>
        <v>1274RL</v>
      </c>
      <c r="I1468" s="11" t="str">
        <f>VLOOKUP($A1468,'dump '!$A:$AF,14,FALSE)</f>
        <v>Huizen</v>
      </c>
      <c r="J1468" s="9">
        <f>VLOOKUP($A1468,'dump '!$A:$AF,15,FALSE)</f>
        <v>5</v>
      </c>
      <c r="K1468" s="9" t="str">
        <f>VLOOKUP($A1468,'dump '!$A:$AF,3,FALSE)</f>
        <v>PMD</v>
      </c>
      <c r="L1468" s="9" t="str">
        <f>VLOOKUP($A1468,'dump '!$A:$AF,31,FALSE)</f>
        <v>3-haak</v>
      </c>
      <c r="M1468" s="9" t="str">
        <f>VLOOKUP($A1468,'containers '!$A:$AA,12,FALSE)</f>
        <v>Ondergronds</v>
      </c>
      <c r="N1468" s="9">
        <f>VLOOKUP($A1468,'containers '!$A:$AA,14,FALSE)</f>
        <v>80</v>
      </c>
      <c r="O1468" s="9">
        <f>VLOOKUP($A1468,'containers '!$A:$AA,15,FALSE)</f>
        <v>100</v>
      </c>
      <c r="P1468" s="9" t="str">
        <f>VLOOKUP($A1468,'containers '!$A:$AA,16,FALSE)</f>
        <v>HMISOL2018</v>
      </c>
    </row>
    <row r="1469" spans="1:16" x14ac:dyDescent="0.25">
      <c r="A1469" s="9" t="s">
        <v>1819</v>
      </c>
      <c r="B1469" s="9" t="str">
        <f>VLOOKUP(A1469,'dump '!A:C,1,FALSE)</f>
        <v>VO110</v>
      </c>
      <c r="C1469" s="9" t="str">
        <f>VLOOKUP(A1469,'dump '!A:AF,2,FALSE)</f>
        <v>1211AT7402</v>
      </c>
      <c r="D1469" s="9">
        <f>VLOOKUP($A1469,'dump '!$A:$AF,17,FALSE)</f>
        <v>52.2279099</v>
      </c>
      <c r="E1469" s="9">
        <f>VLOOKUP($A1469,'dump '!$A:$AF,18,FALSE)</f>
        <v>5.1794228999999996</v>
      </c>
      <c r="F1469" s="9" t="str">
        <f>VLOOKUP(A1469,'dump '!$A:$AF,11,FALSE)</f>
        <v>Koninginneweg</v>
      </c>
      <c r="G1469" s="9" t="str">
        <f>VLOOKUP($A1469,'dump '!$A:$AF,12,FALSE)</f>
        <v>74</v>
      </c>
      <c r="H1469" s="9" t="str">
        <f>VLOOKUP($A1469,'dump '!$A:$AF,13,FALSE)</f>
        <v>1211AT</v>
      </c>
      <c r="I1469" s="11" t="str">
        <f>VLOOKUP($A1469,'dump '!$A:$AF,14,FALSE)</f>
        <v>Hilversum</v>
      </c>
      <c r="J1469" s="9">
        <f>VLOOKUP($A1469,'dump '!$A:$AF,15,FALSE)</f>
        <v>5</v>
      </c>
      <c r="K1469" s="9" t="str">
        <f>VLOOKUP($A1469,'dump '!$A:$AF,3,FALSE)</f>
        <v>PMD</v>
      </c>
      <c r="L1469" s="9" t="str">
        <f>VLOOKUP($A1469,'dump '!$A:$AF,31,FALSE)</f>
        <v>3-haak</v>
      </c>
      <c r="M1469" s="9" t="str">
        <f>VLOOKUP($A1469,'containers '!$A:$AA,12,FALSE)</f>
        <v>Ondergronds</v>
      </c>
      <c r="N1469" s="9">
        <f>VLOOKUP($A1469,'containers '!$A:$AA,14,FALSE)</f>
        <v>80</v>
      </c>
      <c r="O1469" s="9">
        <f>VLOOKUP($A1469,'containers '!$A:$AA,15,FALSE)</f>
        <v>100</v>
      </c>
      <c r="P1469" s="9" t="str">
        <f>VLOOKUP($A1469,'containers '!$A:$AA,16,FALSE)</f>
        <v>HMISOL2017</v>
      </c>
    </row>
    <row r="1470" spans="1:16" x14ac:dyDescent="0.25">
      <c r="A1470" s="9" t="s">
        <v>2080</v>
      </c>
      <c r="B1470" s="9" t="str">
        <f>VLOOKUP(A1470,'dump '!A:C,1,FALSE)</f>
        <v>VO111</v>
      </c>
      <c r="C1470" s="9" t="str">
        <f>VLOOKUP(A1470,'dump '!A:AF,2,FALSE)</f>
        <v>1261ZP3002</v>
      </c>
      <c r="D1470" s="9">
        <f>VLOOKUP($A1470,'dump '!$A:$AF,17,FALSE)</f>
        <v>52.293351000000001</v>
      </c>
      <c r="E1470" s="9">
        <f>VLOOKUP($A1470,'dump '!$A:$AF,18,FALSE)</f>
        <v>5.2756189999999998</v>
      </c>
      <c r="F1470" s="9" t="str">
        <f>VLOOKUP(A1470,'dump '!$A:$AF,11,FALSE)</f>
        <v>Erfgooiersdreef</v>
      </c>
      <c r="G1470" s="9" t="str">
        <f>VLOOKUP($A1470,'dump '!$A:$AF,12,FALSE)</f>
        <v>30</v>
      </c>
      <c r="H1470" s="9" t="str">
        <f>VLOOKUP($A1470,'dump '!$A:$AF,13,FALSE)</f>
        <v>1261ZP</v>
      </c>
      <c r="I1470" s="11" t="str">
        <f>VLOOKUP($A1470,'dump '!$A:$AF,14,FALSE)</f>
        <v>Blaricum</v>
      </c>
      <c r="J1470" s="9">
        <f>VLOOKUP($A1470,'dump '!$A:$AF,15,FALSE)</f>
        <v>5</v>
      </c>
      <c r="K1470" s="9" t="str">
        <f>VLOOKUP($A1470,'dump '!$A:$AF,3,FALSE)</f>
        <v>PMD</v>
      </c>
      <c r="L1470" s="9" t="str">
        <f>VLOOKUP($A1470,'dump '!$A:$AF,31,FALSE)</f>
        <v>3-haak</v>
      </c>
      <c r="M1470" s="9" t="str">
        <f>VLOOKUP($A1470,'containers '!$A:$AA,12,FALSE)</f>
        <v>Ondergronds</v>
      </c>
      <c r="N1470" s="9">
        <f>VLOOKUP($A1470,'containers '!$A:$AA,14,FALSE)</f>
        <v>80</v>
      </c>
      <c r="O1470" s="9">
        <f>VLOOKUP($A1470,'containers '!$A:$AA,15,FALSE)</f>
        <v>100</v>
      </c>
      <c r="P1470" s="9" t="str">
        <f>VLOOKUP($A1470,'containers '!$A:$AA,16,FALSE)</f>
        <v>HMISOL2019</v>
      </c>
    </row>
    <row r="1471" spans="1:16" x14ac:dyDescent="0.25">
      <c r="A1471" s="9" t="s">
        <v>2897</v>
      </c>
      <c r="B1471" s="9" t="str">
        <f>VLOOKUP(A1471,'dump '!A:C,1,FALSE)</f>
        <v>VO112</v>
      </c>
      <c r="C1471" s="9" t="str">
        <f>VLOOKUP(A1471,'dump '!A:AF,2,FALSE)</f>
        <v>1411RM1202</v>
      </c>
      <c r="D1471" s="9">
        <f>VLOOKUP($A1471,'dump '!$A:$AF,17,FALSE)</f>
        <v>52.296967299999999</v>
      </c>
      <c r="E1471" s="9">
        <f>VLOOKUP($A1471,'dump '!$A:$AF,18,FALSE)</f>
        <v>5.1669948000000003</v>
      </c>
      <c r="F1471" s="9" t="str">
        <f>VLOOKUP(A1471,'dump '!$A:$AF,11,FALSE)</f>
        <v>Oostwalstraat</v>
      </c>
      <c r="G1471" s="9" t="str">
        <f>VLOOKUP($A1471,'dump '!$A:$AF,12,FALSE)</f>
        <v>12</v>
      </c>
      <c r="H1471" s="9" t="str">
        <f>VLOOKUP($A1471,'dump '!$A:$AF,13,FALSE)</f>
        <v>1411RM</v>
      </c>
      <c r="I1471" s="11" t="str">
        <f>VLOOKUP($A1471,'dump '!$A:$AF,14,FALSE)</f>
        <v>Naarden</v>
      </c>
      <c r="J1471" s="9">
        <f>VLOOKUP($A1471,'dump '!$A:$AF,15,FALSE)</f>
        <v>5</v>
      </c>
      <c r="K1471" s="9" t="str">
        <f>VLOOKUP($A1471,'dump '!$A:$AF,3,FALSE)</f>
        <v>PMD</v>
      </c>
      <c r="L1471" s="9" t="str">
        <f>VLOOKUP($A1471,'dump '!$A:$AF,31,FALSE)</f>
        <v>3-haak</v>
      </c>
      <c r="M1471" s="9" t="str">
        <f>VLOOKUP($A1471,'containers '!$A:$AA,12,FALSE)</f>
        <v>Ondergronds</v>
      </c>
      <c r="N1471" s="9">
        <f>VLOOKUP($A1471,'containers '!$A:$AA,14,FALSE)</f>
        <v>80</v>
      </c>
      <c r="O1471" s="9">
        <f>VLOOKUP($A1471,'containers '!$A:$AA,15,FALSE)</f>
        <v>100</v>
      </c>
      <c r="P1471" s="9" t="str">
        <f>VLOOKUP($A1471,'containers '!$A:$AA,16,FALSE)</f>
        <v>HMISOL2017</v>
      </c>
    </row>
    <row r="1472" spans="1:16" x14ac:dyDescent="0.25">
      <c r="A1472" s="9" t="s">
        <v>2450</v>
      </c>
      <c r="B1472" s="9" t="str">
        <f>VLOOKUP(A1472,'dump '!A:C,1,FALSE)</f>
        <v>VO113</v>
      </c>
      <c r="C1472" s="9" t="str">
        <f>VLOOKUP(A1472,'dump '!A:AF,2,FALSE)</f>
        <v>1276HM6802</v>
      </c>
      <c r="D1472" s="9">
        <f>VLOOKUP($A1472,'dump '!$A:$AF,17,FALSE)</f>
        <v>52.2905376</v>
      </c>
      <c r="E1472" s="9">
        <f>VLOOKUP($A1472,'dump '!$A:$AF,18,FALSE)</f>
        <v>5.2544275000000003</v>
      </c>
      <c r="F1472" s="9" t="str">
        <f>VLOOKUP(A1472,'dump '!$A:$AF,11,FALSE)</f>
        <v>Loefzij</v>
      </c>
      <c r="G1472" s="9" t="str">
        <f>VLOOKUP($A1472,'dump '!$A:$AF,12,FALSE)</f>
        <v>68</v>
      </c>
      <c r="H1472" s="9" t="str">
        <f>VLOOKUP($A1472,'dump '!$A:$AF,13,FALSE)</f>
        <v>1276HM</v>
      </c>
      <c r="I1472" s="11" t="str">
        <f>VLOOKUP($A1472,'dump '!$A:$AF,14,FALSE)</f>
        <v>Huizen</v>
      </c>
      <c r="J1472" s="9">
        <f>VLOOKUP($A1472,'dump '!$A:$AF,15,FALSE)</f>
        <v>5</v>
      </c>
      <c r="K1472" s="9" t="str">
        <f>VLOOKUP($A1472,'dump '!$A:$AF,3,FALSE)</f>
        <v>PMD</v>
      </c>
      <c r="L1472" s="9" t="str">
        <f>VLOOKUP($A1472,'dump '!$A:$AF,31,FALSE)</f>
        <v>3-haak</v>
      </c>
      <c r="M1472" s="9" t="str">
        <f>VLOOKUP($A1472,'containers '!$A:$AA,12,FALSE)</f>
        <v>Ondergronds</v>
      </c>
      <c r="N1472" s="9">
        <f>VLOOKUP($A1472,'containers '!$A:$AA,14,FALSE)</f>
        <v>80</v>
      </c>
      <c r="O1472" s="9">
        <f>VLOOKUP($A1472,'containers '!$A:$AA,15,FALSE)</f>
        <v>100</v>
      </c>
      <c r="P1472" s="9" t="str">
        <f>VLOOKUP($A1472,'containers '!$A:$AA,16,FALSE)</f>
        <v>HMISOL2018</v>
      </c>
    </row>
    <row r="1473" spans="1:16" x14ac:dyDescent="0.25">
      <c r="A1473" s="9" t="s">
        <v>2178</v>
      </c>
      <c r="B1473" s="9" t="str">
        <f>VLOOKUP(A1473,'dump '!A:C,1,FALSE)</f>
        <v>VO114</v>
      </c>
      <c r="C1473" s="9" t="str">
        <f>VLOOKUP(A1473,'dump '!A:AF,2,FALSE)</f>
        <v>1275DW4302</v>
      </c>
      <c r="D1473" s="9">
        <f>VLOOKUP($A1473,'dump '!$A:$AF,17,FALSE)</f>
        <v>52.293372499999997</v>
      </c>
      <c r="E1473" s="9">
        <f>VLOOKUP($A1473,'dump '!$A:$AF,18,FALSE)</f>
        <v>5.2646804999999999</v>
      </c>
      <c r="F1473" s="9" t="str">
        <f>VLOOKUP(A1473,'dump '!$A:$AF,11,FALSE)</f>
        <v>Groeneveld</v>
      </c>
      <c r="G1473" s="9" t="str">
        <f>VLOOKUP($A1473,'dump '!$A:$AF,12,FALSE)</f>
        <v>43</v>
      </c>
      <c r="H1473" s="9" t="str">
        <f>VLOOKUP($A1473,'dump '!$A:$AF,13,FALSE)</f>
        <v>1275DW</v>
      </c>
      <c r="I1473" s="11" t="str">
        <f>VLOOKUP($A1473,'dump '!$A:$AF,14,FALSE)</f>
        <v>Huizen</v>
      </c>
      <c r="J1473" s="9">
        <f>VLOOKUP($A1473,'dump '!$A:$AF,15,FALSE)</f>
        <v>5</v>
      </c>
      <c r="K1473" s="9" t="str">
        <f>VLOOKUP($A1473,'dump '!$A:$AF,3,FALSE)</f>
        <v>PMD</v>
      </c>
      <c r="L1473" s="9" t="str">
        <f>VLOOKUP($A1473,'dump '!$A:$AF,31,FALSE)</f>
        <v>3-haak</v>
      </c>
      <c r="M1473" s="9" t="str">
        <f>VLOOKUP($A1473,'containers '!$A:$AA,12,FALSE)</f>
        <v>OGDUO</v>
      </c>
      <c r="N1473" s="9">
        <f>VLOOKUP($A1473,'containers '!$A:$AA,14,FALSE)</f>
        <v>60</v>
      </c>
      <c r="O1473" s="9">
        <f>VLOOKUP($A1473,'containers '!$A:$AA,15,FALSE)</f>
        <v>100</v>
      </c>
      <c r="P1473" s="9" t="str">
        <f>VLOOKUP($A1473,'containers '!$A:$AA,16,FALSE)</f>
        <v>HMIDUO2018</v>
      </c>
    </row>
    <row r="1474" spans="1:16" x14ac:dyDescent="0.25">
      <c r="A1474" s="9" t="s">
        <v>2626</v>
      </c>
      <c r="B1474" s="9" t="str">
        <f>VLOOKUP(A1474,'dump '!A:C,1,FALSE)</f>
        <v>VO115</v>
      </c>
      <c r="C1474" s="9" t="str">
        <f>VLOOKUP(A1474,'dump '!A:AF,2,FALSE)</f>
        <v>1274SC1607</v>
      </c>
      <c r="D1474" s="9">
        <f>VLOOKUP($A1474,'dump '!$A:$AF,17,FALSE)</f>
        <v>52.295071999999998</v>
      </c>
      <c r="E1474" s="9">
        <f>VLOOKUP($A1474,'dump '!$A:$AF,18,FALSE)</f>
        <v>5.2629890000000001</v>
      </c>
      <c r="F1474" s="9" t="str">
        <f>VLOOKUP(A1474,'dump '!$A:$AF,11,FALSE)</f>
        <v>Oostermeent-Noord</v>
      </c>
      <c r="G1474" s="9" t="str">
        <f>VLOOKUP($A1474,'dump '!$A:$AF,12,FALSE)</f>
        <v>16</v>
      </c>
      <c r="H1474" s="9" t="str">
        <f>VLOOKUP($A1474,'dump '!$A:$AF,13,FALSE)</f>
        <v>1274SC</v>
      </c>
      <c r="I1474" s="11" t="str">
        <f>VLOOKUP($A1474,'dump '!$A:$AF,14,FALSE)</f>
        <v>Huizen</v>
      </c>
      <c r="J1474" s="9">
        <f>VLOOKUP($A1474,'dump '!$A:$AF,15,FALSE)</f>
        <v>5</v>
      </c>
      <c r="K1474" s="9" t="str">
        <f>VLOOKUP($A1474,'dump '!$A:$AF,3,FALSE)</f>
        <v>PMD</v>
      </c>
      <c r="L1474" s="9" t="str">
        <f>VLOOKUP($A1474,'dump '!$A:$AF,31,FALSE)</f>
        <v>3-haak</v>
      </c>
      <c r="M1474" s="9" t="str">
        <f>VLOOKUP($A1474,'containers '!$A:$AA,12,FALSE)</f>
        <v>Ondergronds</v>
      </c>
      <c r="N1474" s="9">
        <f>VLOOKUP($A1474,'containers '!$A:$AA,14,FALSE)</f>
        <v>80</v>
      </c>
      <c r="O1474" s="9">
        <f>VLOOKUP($A1474,'containers '!$A:$AA,15,FALSE)</f>
        <v>100</v>
      </c>
      <c r="P1474" s="9" t="str">
        <f>VLOOKUP($A1474,'containers '!$A:$AA,16,FALSE)</f>
        <v>HMISOL2018</v>
      </c>
    </row>
    <row r="1475" spans="1:16" x14ac:dyDescent="0.25">
      <c r="A1475" s="9" t="s">
        <v>2448</v>
      </c>
      <c r="B1475" s="9" t="str">
        <f>VLOOKUP(A1475,'dump '!A:C,1,FALSE)</f>
        <v>VO116</v>
      </c>
      <c r="C1475" s="9" t="str">
        <f>VLOOKUP(A1475,'dump '!A:AF,2,FALSE)</f>
        <v>1274PE6002</v>
      </c>
      <c r="D1475" s="9">
        <f>VLOOKUP($A1475,'dump '!$A:$AF,17,FALSE)</f>
        <v>52.296422399999997</v>
      </c>
      <c r="E1475" s="9">
        <f>VLOOKUP($A1475,'dump '!$A:$AF,18,FALSE)</f>
        <v>5.2672815999999996</v>
      </c>
      <c r="F1475" s="9" t="str">
        <f>VLOOKUP(A1475,'dump '!$A:$AF,11,FALSE)</f>
        <v>Damwand</v>
      </c>
      <c r="G1475" s="9" t="str">
        <f>VLOOKUP($A1475,'dump '!$A:$AF,12,FALSE)</f>
        <v>60</v>
      </c>
      <c r="H1475" s="9" t="str">
        <f>VLOOKUP($A1475,'dump '!$A:$AF,13,FALSE)</f>
        <v>1274PE</v>
      </c>
      <c r="I1475" s="11" t="str">
        <f>VLOOKUP($A1475,'dump '!$A:$AF,14,FALSE)</f>
        <v>Huizen</v>
      </c>
      <c r="J1475" s="9">
        <f>VLOOKUP($A1475,'dump '!$A:$AF,15,FALSE)</f>
        <v>5</v>
      </c>
      <c r="K1475" s="9" t="str">
        <f>VLOOKUP($A1475,'dump '!$A:$AF,3,FALSE)</f>
        <v>PMD</v>
      </c>
      <c r="L1475" s="9" t="str">
        <f>VLOOKUP($A1475,'dump '!$A:$AF,31,FALSE)</f>
        <v>3-haak</v>
      </c>
      <c r="M1475" s="9" t="str">
        <f>VLOOKUP($A1475,'containers '!$A:$AA,12,FALSE)</f>
        <v>Ondergronds</v>
      </c>
      <c r="N1475" s="9">
        <f>VLOOKUP($A1475,'containers '!$A:$AA,14,FALSE)</f>
        <v>80</v>
      </c>
      <c r="O1475" s="9">
        <f>VLOOKUP($A1475,'containers '!$A:$AA,15,FALSE)</f>
        <v>100</v>
      </c>
      <c r="P1475" s="9" t="str">
        <f>VLOOKUP($A1475,'containers '!$A:$AA,16,FALSE)</f>
        <v>HMISOL2018</v>
      </c>
    </row>
    <row r="1476" spans="1:16" x14ac:dyDescent="0.25">
      <c r="A1476" s="9" t="s">
        <v>2278</v>
      </c>
      <c r="B1476" s="9" t="str">
        <f>VLOOKUP(A1476,'dump '!A:C,1,FALSE)</f>
        <v>VO117</v>
      </c>
      <c r="C1476" s="9" t="str">
        <f>VLOOKUP(A1476,'dump '!A:AF,2,FALSE)</f>
        <v>1274PA4302</v>
      </c>
      <c r="D1476" s="9">
        <f>VLOOKUP($A1476,'dump '!$A:$AF,17,FALSE)</f>
        <v>52.295423</v>
      </c>
      <c r="E1476" s="9">
        <f>VLOOKUP($A1476,'dump '!$A:$AF,18,FALSE)</f>
        <v>5.2664049999999998</v>
      </c>
      <c r="F1476" s="9" t="str">
        <f>VLOOKUP(A1476,'dump '!$A:$AF,11,FALSE)</f>
        <v>Betuining</v>
      </c>
      <c r="G1476" s="9" t="str">
        <f>VLOOKUP($A1476,'dump '!$A:$AF,12,FALSE)</f>
        <v>43</v>
      </c>
      <c r="H1476" s="9" t="str">
        <f>VLOOKUP($A1476,'dump '!$A:$AF,13,FALSE)</f>
        <v>1274PA</v>
      </c>
      <c r="I1476" s="11" t="str">
        <f>VLOOKUP($A1476,'dump '!$A:$AF,14,FALSE)</f>
        <v>Huizen</v>
      </c>
      <c r="J1476" s="9">
        <f>VLOOKUP($A1476,'dump '!$A:$AF,15,FALSE)</f>
        <v>5</v>
      </c>
      <c r="K1476" s="9" t="str">
        <f>VLOOKUP($A1476,'dump '!$A:$AF,3,FALSE)</f>
        <v>PMD</v>
      </c>
      <c r="L1476" s="9" t="str">
        <f>VLOOKUP($A1476,'dump '!$A:$AF,31,FALSE)</f>
        <v>3-haak</v>
      </c>
      <c r="M1476" s="9" t="str">
        <f>VLOOKUP($A1476,'containers '!$A:$AA,12,FALSE)</f>
        <v>Ondergronds</v>
      </c>
      <c r="N1476" s="9">
        <f>VLOOKUP($A1476,'containers '!$A:$AA,14,FALSE)</f>
        <v>80</v>
      </c>
      <c r="O1476" s="9">
        <f>VLOOKUP($A1476,'containers '!$A:$AA,15,FALSE)</f>
        <v>100</v>
      </c>
      <c r="P1476" s="9" t="str">
        <f>VLOOKUP($A1476,'containers '!$A:$AA,16,FALSE)</f>
        <v>HMISOL2018</v>
      </c>
    </row>
    <row r="1477" spans="1:16" x14ac:dyDescent="0.25">
      <c r="A1477" s="9" t="s">
        <v>1774</v>
      </c>
      <c r="B1477" s="9" t="str">
        <f>VLOOKUP(A1477,'dump '!A:C,1,FALSE)</f>
        <v>VO118</v>
      </c>
      <c r="C1477" s="9" t="str">
        <f>VLOOKUP(A1477,'dump '!A:AF,2,FALSE)</f>
        <v>1211KG4302</v>
      </c>
      <c r="D1477" s="9">
        <f>VLOOKUP($A1477,'dump '!$A:$AF,17,FALSE)</f>
        <v>52.222315000000002</v>
      </c>
      <c r="E1477" s="9">
        <f>VLOOKUP($A1477,'dump '!$A:$AF,18,FALSE)</f>
        <v>5.1692809999999998</v>
      </c>
      <c r="F1477" s="9" t="str">
        <f>VLOOKUP(A1477,'dump '!$A:$AF,11,FALSE)</f>
        <v>Havenstraat</v>
      </c>
      <c r="G1477" s="9" t="str">
        <f>VLOOKUP($A1477,'dump '!$A:$AF,12,FALSE)</f>
        <v>43A 1</v>
      </c>
      <c r="H1477" s="9" t="str">
        <f>VLOOKUP($A1477,'dump '!$A:$AF,13,FALSE)</f>
        <v>1211KG</v>
      </c>
      <c r="I1477" s="11" t="str">
        <f>VLOOKUP($A1477,'dump '!$A:$AF,14,FALSE)</f>
        <v>Hilversum</v>
      </c>
      <c r="J1477" s="9">
        <f>VLOOKUP($A1477,'dump '!$A:$AF,15,FALSE)</f>
        <v>5</v>
      </c>
      <c r="K1477" s="9" t="str">
        <f>VLOOKUP($A1477,'dump '!$A:$AF,3,FALSE)</f>
        <v>PMD</v>
      </c>
      <c r="L1477" s="9" t="str">
        <f>VLOOKUP($A1477,'dump '!$A:$AF,31,FALSE)</f>
        <v>3-haak</v>
      </c>
      <c r="M1477" s="9" t="str">
        <f>VLOOKUP($A1477,'containers '!$A:$AA,12,FALSE)</f>
        <v>Ondergronds</v>
      </c>
      <c r="N1477" s="9">
        <f>VLOOKUP($A1477,'containers '!$A:$AA,14,FALSE)</f>
        <v>80</v>
      </c>
      <c r="O1477" s="9">
        <f>VLOOKUP($A1477,'containers '!$A:$AA,15,FALSE)</f>
        <v>100</v>
      </c>
      <c r="P1477" s="9" t="str">
        <f>VLOOKUP($A1477,'containers '!$A:$AA,16,FALSE)</f>
        <v>HMISOL2017</v>
      </c>
    </row>
    <row r="1478" spans="1:16" x14ac:dyDescent="0.25">
      <c r="A1478" s="9" t="s">
        <v>2658</v>
      </c>
      <c r="B1478" s="9" t="str">
        <f>VLOOKUP(A1478,'dump '!A:C,1,FALSE)</f>
        <v>VO119</v>
      </c>
      <c r="C1478" s="9" t="str">
        <f>VLOOKUP(A1478,'dump '!A:AF,2,FALSE)</f>
        <v>1217KC202</v>
      </c>
      <c r="D1478" s="9">
        <f>VLOOKUP($A1478,'dump '!$A:$AF,17,FALSE)</f>
        <v>52.227096899999999</v>
      </c>
      <c r="E1478" s="9">
        <f>VLOOKUP($A1478,'dump '!$A:$AF,18,FALSE)</f>
        <v>5.1758221000000004</v>
      </c>
      <c r="F1478" s="9" t="str">
        <f>VLOOKUP(A1478,'dump '!$A:$AF,11,FALSE)</f>
        <v>Melkpad</v>
      </c>
      <c r="G1478" s="9" t="str">
        <f>VLOOKUP($A1478,'dump '!$A:$AF,12,FALSE)</f>
        <v>2A 2</v>
      </c>
      <c r="H1478" s="9" t="str">
        <f>VLOOKUP($A1478,'dump '!$A:$AF,13,FALSE)</f>
        <v>1217KC</v>
      </c>
      <c r="I1478" s="11" t="str">
        <f>VLOOKUP($A1478,'dump '!$A:$AF,14,FALSE)</f>
        <v>Hilversum</v>
      </c>
      <c r="J1478" s="9">
        <f>VLOOKUP($A1478,'dump '!$A:$AF,15,FALSE)</f>
        <v>5</v>
      </c>
      <c r="K1478" s="9" t="str">
        <f>VLOOKUP($A1478,'dump '!$A:$AF,3,FALSE)</f>
        <v>PMD</v>
      </c>
      <c r="L1478" s="9" t="str">
        <f>VLOOKUP($A1478,'dump '!$A:$AF,31,FALSE)</f>
        <v>3-haak</v>
      </c>
      <c r="M1478" s="9" t="str">
        <f>VLOOKUP($A1478,'containers '!$A:$AA,12,FALSE)</f>
        <v>Ondergronds</v>
      </c>
      <c r="N1478" s="9">
        <f>VLOOKUP($A1478,'containers '!$A:$AA,14,FALSE)</f>
        <v>80</v>
      </c>
      <c r="O1478" s="9">
        <f>VLOOKUP($A1478,'containers '!$A:$AA,15,FALSE)</f>
        <v>100</v>
      </c>
      <c r="P1478" s="9" t="str">
        <f>VLOOKUP($A1478,'containers '!$A:$AA,16,FALSE)</f>
        <v>HMISOL2018</v>
      </c>
    </row>
    <row r="1479" spans="1:16" x14ac:dyDescent="0.25">
      <c r="A1479" s="9" t="s">
        <v>1589</v>
      </c>
      <c r="B1479" s="9" t="str">
        <f>VLOOKUP(A1479,'dump '!A:C,1,FALSE)</f>
        <v>VO121</v>
      </c>
      <c r="C1479" s="9" t="str">
        <f>VLOOKUP(A1479,'dump '!A:AF,2,FALSE)</f>
        <v>1403JM7203</v>
      </c>
      <c r="D1479" s="9">
        <f>VLOOKUP($A1479,'dump '!$A:$AF,17,FALSE)</f>
        <v>52.265350341796903</v>
      </c>
      <c r="E1479" s="9">
        <f>VLOOKUP($A1479,'dump '!$A:$AF,18,FALSE)</f>
        <v>5.1855206489562997</v>
      </c>
      <c r="F1479" s="9" t="str">
        <f>VLOOKUP(A1479,'dump '!$A:$AF,11,FALSE)</f>
        <v>Barbaragaarde</v>
      </c>
      <c r="G1479" s="9" t="str">
        <f>VLOOKUP($A1479,'dump '!$A:$AF,12,FALSE)</f>
        <v>72</v>
      </c>
      <c r="H1479" s="9" t="str">
        <f>VLOOKUP($A1479,'dump '!$A:$AF,13,FALSE)</f>
        <v>1403JM</v>
      </c>
      <c r="I1479" s="11" t="str">
        <f>VLOOKUP($A1479,'dump '!$A:$AF,14,FALSE)</f>
        <v>Bussum</v>
      </c>
      <c r="J1479" s="9">
        <f>VLOOKUP($A1479,'dump '!$A:$AF,15,FALSE)</f>
        <v>6</v>
      </c>
      <c r="K1479" s="9" t="str">
        <f>VLOOKUP($A1479,'dump '!$A:$AF,3,FALSE)</f>
        <v>PMD</v>
      </c>
      <c r="L1479" s="9" t="str">
        <f>VLOOKUP($A1479,'dump '!$A:$AF,31,FALSE)</f>
        <v>3-haak</v>
      </c>
      <c r="M1479" s="9" t="str">
        <f>VLOOKUP($A1479,'containers '!$A:$AA,12,FALSE)</f>
        <v>OGDUO</v>
      </c>
      <c r="N1479" s="9">
        <f>VLOOKUP($A1479,'containers '!$A:$AA,14,FALSE)</f>
        <v>60</v>
      </c>
      <c r="O1479" s="9">
        <f>VLOOKUP($A1479,'containers '!$A:$AA,15,FALSE)</f>
        <v>100</v>
      </c>
      <c r="P1479" s="9" t="str">
        <f>VLOOKUP($A1479,'containers '!$A:$AA,16,FALSE)</f>
        <v>HMIDUO2021</v>
      </c>
    </row>
    <row r="1480" spans="1:16" x14ac:dyDescent="0.25">
      <c r="A1480" s="9" t="s">
        <v>199</v>
      </c>
      <c r="B1480" s="9" t="str">
        <f>VLOOKUP(A1480,'dump '!A:C,1,FALSE)</f>
        <v>VO122</v>
      </c>
      <c r="C1480" s="9" t="str">
        <f>VLOOKUP(A1480,'dump '!A:AF,2,FALSE)</f>
        <v>1215LZ17303</v>
      </c>
      <c r="D1480" s="9">
        <f>VLOOKUP($A1480,'dump '!$A:$AF,17,FALSE)</f>
        <v>52.209438323974602</v>
      </c>
      <c r="E1480" s="9">
        <f>VLOOKUP($A1480,'dump '!$A:$AF,18,FALSE)</f>
        <v>5.1557087898254403</v>
      </c>
      <c r="F1480" s="9" t="str">
        <f>VLOOKUP(A1480,'dump '!$A:$AF,11,FALSE)</f>
        <v>Admiraal de Ruyterlaan</v>
      </c>
      <c r="G1480" s="9" t="str">
        <f>VLOOKUP($A1480,'dump '!$A:$AF,12,FALSE)</f>
        <v>173</v>
      </c>
      <c r="H1480" s="9" t="str">
        <f>VLOOKUP($A1480,'dump '!$A:$AF,13,FALSE)</f>
        <v>1215LZ</v>
      </c>
      <c r="I1480" s="11" t="str">
        <f>VLOOKUP($A1480,'dump '!$A:$AF,14,FALSE)</f>
        <v>Hilversum</v>
      </c>
      <c r="J1480" s="9">
        <f>VLOOKUP($A1480,'dump '!$A:$AF,15,FALSE)</f>
        <v>6</v>
      </c>
      <c r="K1480" s="9" t="str">
        <f>VLOOKUP($A1480,'dump '!$A:$AF,3,FALSE)</f>
        <v>PMD</v>
      </c>
      <c r="L1480" s="9" t="str">
        <f>VLOOKUP($A1480,'dump '!$A:$AF,31,FALSE)</f>
        <v>3-haak</v>
      </c>
      <c r="M1480" s="9" t="str">
        <f>VLOOKUP($A1480,'containers '!$A:$AA,12,FALSE)</f>
        <v>Ondergronds</v>
      </c>
      <c r="N1480" s="9">
        <f>VLOOKUP($A1480,'containers '!$A:$AA,14,FALSE)</f>
        <v>80</v>
      </c>
      <c r="O1480" s="9">
        <f>VLOOKUP($A1480,'containers '!$A:$AA,15,FALSE)</f>
        <v>100</v>
      </c>
      <c r="P1480" s="9" t="str">
        <f>VLOOKUP($A1480,'containers '!$A:$AA,16,FALSE)</f>
        <v>HMISOL2018</v>
      </c>
    </row>
    <row r="1481" spans="1:16" x14ac:dyDescent="0.25">
      <c r="A1481" s="9" t="s">
        <v>3191</v>
      </c>
      <c r="B1481" s="9" t="str">
        <f>VLOOKUP(A1481,'dump '!A:C,1,FALSE)</f>
        <v>VO123</v>
      </c>
      <c r="C1481" s="9" t="str">
        <f>VLOOKUP(A1481,'dump '!A:AF,2,FALSE)</f>
        <v>1276CG1304</v>
      </c>
      <c r="D1481" s="9">
        <f>VLOOKUP($A1481,'dump '!$A:$AF,17,FALSE)</f>
        <v>52.291896999999999</v>
      </c>
      <c r="E1481" s="9">
        <f>VLOOKUP($A1481,'dump '!$A:$AF,18,FALSE)</f>
        <v>5.2549200000000003</v>
      </c>
      <c r="F1481" s="9" t="str">
        <f>VLOOKUP(A1481,'dump '!$A:$AF,11,FALSE)</f>
        <v>Kostmand</v>
      </c>
      <c r="G1481" s="9" t="str">
        <f>VLOOKUP($A1481,'dump '!$A:$AF,12,FALSE)</f>
        <v>13</v>
      </c>
      <c r="H1481" s="9" t="str">
        <f>VLOOKUP($A1481,'dump '!$A:$AF,13,FALSE)</f>
        <v>1276CG</v>
      </c>
      <c r="I1481" s="11" t="str">
        <f>VLOOKUP($A1481,'dump '!$A:$AF,14,FALSE)</f>
        <v>Huizen</v>
      </c>
      <c r="J1481" s="9">
        <f>VLOOKUP($A1481,'dump '!$A:$AF,15,FALSE)</f>
        <v>5</v>
      </c>
      <c r="K1481" s="9" t="str">
        <f>VLOOKUP($A1481,'dump '!$A:$AF,3,FALSE)</f>
        <v>PMD</v>
      </c>
      <c r="L1481" s="9" t="str">
        <f>VLOOKUP($A1481,'dump '!$A:$AF,31,FALSE)</f>
        <v>3-haak</v>
      </c>
      <c r="M1481" s="9" t="str">
        <f>VLOOKUP($A1481,'containers '!$A:$AA,12,FALSE)</f>
        <v>Ondergronds</v>
      </c>
      <c r="N1481" s="9">
        <f>VLOOKUP($A1481,'containers '!$A:$AA,14,FALSE)</f>
        <v>80</v>
      </c>
      <c r="O1481" s="9">
        <f>VLOOKUP($A1481,'containers '!$A:$AA,15,FALSE)</f>
        <v>100</v>
      </c>
      <c r="P1481" s="9" t="str">
        <f>VLOOKUP($A1481,'containers '!$A:$AA,16,FALSE)</f>
        <v>HMISOL2018</v>
      </c>
    </row>
    <row r="1482" spans="1:16" x14ac:dyDescent="0.25">
      <c r="A1482" s="9" t="s">
        <v>2700</v>
      </c>
      <c r="B1482" s="9" t="str">
        <f>VLOOKUP(A1482,'dump '!A:C,1,FALSE)</f>
        <v>VO124</v>
      </c>
      <c r="C1482" s="9" t="str">
        <f>VLOOKUP(A1482,'dump '!A:AF,2,FALSE)</f>
        <v>1276LB3002</v>
      </c>
      <c r="D1482" s="9">
        <f>VLOOKUP($A1482,'dump '!$A:$AF,17,FALSE)</f>
        <v>52.2985341400395</v>
      </c>
      <c r="E1482" s="9">
        <f>VLOOKUP($A1482,'dump '!$A:$AF,18,FALSE)</f>
        <v>5.24659998715412</v>
      </c>
      <c r="F1482" s="9" t="str">
        <f>VLOOKUP(A1482,'dump '!$A:$AF,11,FALSE)</f>
        <v>Huizermaatweg</v>
      </c>
      <c r="G1482" s="9" t="str">
        <f>VLOOKUP($A1482,'dump '!$A:$AF,12,FALSE)</f>
        <v>30</v>
      </c>
      <c r="H1482" s="9" t="str">
        <f>VLOOKUP($A1482,'dump '!$A:$AF,13,FALSE)</f>
        <v>1276LB</v>
      </c>
      <c r="I1482" s="11" t="str">
        <f>VLOOKUP($A1482,'dump '!$A:$AF,14,FALSE)</f>
        <v>Huizen</v>
      </c>
      <c r="J1482" s="9">
        <f>VLOOKUP($A1482,'dump '!$A:$AF,15,FALSE)</f>
        <v>5</v>
      </c>
      <c r="K1482" s="9" t="str">
        <f>VLOOKUP($A1482,'dump '!$A:$AF,3,FALSE)</f>
        <v>PMD</v>
      </c>
      <c r="L1482" s="9" t="str">
        <f>VLOOKUP($A1482,'dump '!$A:$AF,31,FALSE)</f>
        <v>3-haak</v>
      </c>
      <c r="M1482" s="9" t="str">
        <f>VLOOKUP($A1482,'containers '!$A:$AA,12,FALSE)</f>
        <v>Ondergronds</v>
      </c>
      <c r="N1482" s="9">
        <f>VLOOKUP($A1482,'containers '!$A:$AA,14,FALSE)</f>
        <v>80</v>
      </c>
      <c r="O1482" s="9">
        <f>VLOOKUP($A1482,'containers '!$A:$AA,15,FALSE)</f>
        <v>100</v>
      </c>
      <c r="P1482" s="9" t="str">
        <f>VLOOKUP($A1482,'containers '!$A:$AA,16,FALSE)</f>
        <v>HMISOL2019</v>
      </c>
    </row>
    <row r="1483" spans="1:16" x14ac:dyDescent="0.25">
      <c r="A1483" s="9" t="s">
        <v>1860</v>
      </c>
      <c r="B1483" s="9" t="str">
        <f>VLOOKUP(A1483,'dump '!A:C,1,FALSE)</f>
        <v>VO127</v>
      </c>
      <c r="C1483" s="9" t="str">
        <f>VLOOKUP(A1483,'dump '!A:AF,2,FALSE)</f>
        <v>1211HL6502</v>
      </c>
      <c r="D1483" s="9">
        <f>VLOOKUP($A1483,'dump '!$A:$AF,17,FALSE)</f>
        <v>52.223100000000002</v>
      </c>
      <c r="E1483" s="9">
        <f>VLOOKUP($A1483,'dump '!$A:$AF,18,FALSE)</f>
        <v>5.1791999999999998</v>
      </c>
      <c r="F1483" s="9" t="str">
        <f>VLOOKUP(A1483,'dump '!$A:$AF,11,FALSE)</f>
        <v>Schapenstraat</v>
      </c>
      <c r="G1483" s="9" t="str">
        <f>VLOOKUP($A1483,'dump '!$A:$AF,12,FALSE)</f>
        <v>65</v>
      </c>
      <c r="H1483" s="9" t="str">
        <f>VLOOKUP($A1483,'dump '!$A:$AF,13,FALSE)</f>
        <v>1211HL</v>
      </c>
      <c r="I1483" s="11" t="str">
        <f>VLOOKUP($A1483,'dump '!$A:$AF,14,FALSE)</f>
        <v>Hilversum</v>
      </c>
      <c r="J1483" s="9">
        <f>VLOOKUP($A1483,'dump '!$A:$AF,15,FALSE)</f>
        <v>5</v>
      </c>
      <c r="K1483" s="9" t="str">
        <f>VLOOKUP($A1483,'dump '!$A:$AF,3,FALSE)</f>
        <v>PMD</v>
      </c>
      <c r="L1483" s="9" t="str">
        <f>VLOOKUP($A1483,'dump '!$A:$AF,31,FALSE)</f>
        <v>3-haak</v>
      </c>
      <c r="M1483" s="9" t="str">
        <f>VLOOKUP($A1483,'containers '!$A:$AA,12,FALSE)</f>
        <v>Ondergronds</v>
      </c>
      <c r="N1483" s="9">
        <f>VLOOKUP($A1483,'containers '!$A:$AA,14,FALSE)</f>
        <v>80</v>
      </c>
      <c r="O1483" s="9">
        <f>VLOOKUP($A1483,'containers '!$A:$AA,15,FALSE)</f>
        <v>100</v>
      </c>
      <c r="P1483" s="9" t="str">
        <f>VLOOKUP($A1483,'containers '!$A:$AA,16,FALSE)</f>
        <v>HMISOL2017</v>
      </c>
    </row>
    <row r="1484" spans="1:16" x14ac:dyDescent="0.25">
      <c r="A1484" s="9" t="s">
        <v>1415</v>
      </c>
      <c r="B1484" s="9" t="str">
        <f>VLOOKUP(A1484,'dump '!A:C,1,FALSE)</f>
        <v>VO128</v>
      </c>
      <c r="C1484" s="9" t="str">
        <f>VLOOKUP(A1484,'dump '!A:AF,2,FALSE)</f>
        <v>1271VR1402</v>
      </c>
      <c r="D1484" s="9">
        <f>VLOOKUP($A1484,'dump '!$A:$AF,17,FALSE)</f>
        <v>52.298770904541001</v>
      </c>
      <c r="E1484" s="9">
        <f>VLOOKUP($A1484,'dump '!$A:$AF,18,FALSE)</f>
        <v>5.2330961227417001</v>
      </c>
      <c r="F1484" s="9" t="str">
        <f>VLOOKUP(A1484,'dump '!$A:$AF,11,FALSE)</f>
        <v>Oranje Weeshuisstraat</v>
      </c>
      <c r="G1484" s="9" t="str">
        <f>VLOOKUP($A1484,'dump '!$A:$AF,12,FALSE)</f>
        <v>14</v>
      </c>
      <c r="H1484" s="9" t="str">
        <f>VLOOKUP($A1484,'dump '!$A:$AF,13,FALSE)</f>
        <v>1271VR</v>
      </c>
      <c r="I1484" s="11" t="str">
        <f>VLOOKUP($A1484,'dump '!$A:$AF,14,FALSE)</f>
        <v>Huizen</v>
      </c>
      <c r="J1484" s="9">
        <f>VLOOKUP($A1484,'dump '!$A:$AF,15,FALSE)</f>
        <v>5</v>
      </c>
      <c r="K1484" s="9" t="str">
        <f>VLOOKUP($A1484,'dump '!$A:$AF,3,FALSE)</f>
        <v>PMD</v>
      </c>
      <c r="L1484" s="9" t="str">
        <f>VLOOKUP($A1484,'dump '!$A:$AF,31,FALSE)</f>
        <v>3-haak</v>
      </c>
      <c r="M1484" s="9" t="str">
        <f>VLOOKUP($A1484,'containers '!$A:$AA,12,FALSE)</f>
        <v>Ondergronds</v>
      </c>
      <c r="N1484" s="9">
        <f>VLOOKUP($A1484,'containers '!$A:$AA,14,FALSE)</f>
        <v>80</v>
      </c>
      <c r="O1484" s="9">
        <f>VLOOKUP($A1484,'containers '!$A:$AA,15,FALSE)</f>
        <v>100</v>
      </c>
      <c r="P1484" s="9" t="str">
        <f>VLOOKUP($A1484,'containers '!$A:$AA,16,FALSE)</f>
        <v>HMISOL2018</v>
      </c>
    </row>
    <row r="1485" spans="1:16" x14ac:dyDescent="0.25">
      <c r="A1485" s="9" t="s">
        <v>2687</v>
      </c>
      <c r="B1485" s="9" t="str">
        <f>VLOOKUP(A1485,'dump '!A:C,1,FALSE)</f>
        <v>VO129</v>
      </c>
      <c r="C1485" s="9" t="str">
        <f>VLOOKUP(A1485,'dump '!A:AF,2,FALSE)</f>
        <v>1271GC102</v>
      </c>
      <c r="D1485" s="9">
        <f>VLOOKUP($A1485,'dump '!$A:$AF,17,FALSE)</f>
        <v>52.306629000000001</v>
      </c>
      <c r="E1485" s="9">
        <f>VLOOKUP($A1485,'dump '!$A:$AF,18,FALSE)</f>
        <v>5.2388310000000002</v>
      </c>
      <c r="F1485" s="9" t="str">
        <f>VLOOKUP(A1485,'dump '!$A:$AF,11,FALSE)</f>
        <v>IJsbaankade</v>
      </c>
      <c r="G1485" s="9" t="str">
        <f>VLOOKUP($A1485,'dump '!$A:$AF,12,FALSE)</f>
        <v>1</v>
      </c>
      <c r="H1485" s="9" t="str">
        <f>VLOOKUP($A1485,'dump '!$A:$AF,13,FALSE)</f>
        <v>1271GC</v>
      </c>
      <c r="I1485" s="11" t="str">
        <f>VLOOKUP($A1485,'dump '!$A:$AF,14,FALSE)</f>
        <v>Huizen</v>
      </c>
      <c r="J1485" s="9">
        <f>VLOOKUP($A1485,'dump '!$A:$AF,15,FALSE)</f>
        <v>5</v>
      </c>
      <c r="K1485" s="9" t="str">
        <f>VLOOKUP($A1485,'dump '!$A:$AF,3,FALSE)</f>
        <v>PMD</v>
      </c>
      <c r="L1485" s="9" t="str">
        <f>VLOOKUP($A1485,'dump '!$A:$AF,31,FALSE)</f>
        <v>3-haak</v>
      </c>
      <c r="M1485" s="9" t="str">
        <f>VLOOKUP($A1485,'containers '!$A:$AA,12,FALSE)</f>
        <v>Ondergronds</v>
      </c>
      <c r="N1485" s="9">
        <f>VLOOKUP($A1485,'containers '!$A:$AA,14,FALSE)</f>
        <v>80</v>
      </c>
      <c r="O1485" s="9">
        <f>VLOOKUP($A1485,'containers '!$A:$AA,15,FALSE)</f>
        <v>100</v>
      </c>
      <c r="P1485" s="9" t="str">
        <f>VLOOKUP($A1485,'containers '!$A:$AA,16,FALSE)</f>
        <v>HMISOL2018</v>
      </c>
    </row>
    <row r="1486" spans="1:16" x14ac:dyDescent="0.25">
      <c r="A1486" s="9" t="s">
        <v>2677</v>
      </c>
      <c r="B1486" s="9" t="str">
        <f>VLOOKUP(A1486,'dump '!A:C,1,FALSE)</f>
        <v>VO130</v>
      </c>
      <c r="C1486" s="9" t="str">
        <f>VLOOKUP(A1486,'dump '!A:AF,2,FALSE)</f>
        <v>1271GC11701</v>
      </c>
      <c r="D1486" s="9">
        <f>VLOOKUP($A1486,'dump '!$A:$AF,17,FALSE)</f>
        <v>52.306407</v>
      </c>
      <c r="E1486" s="9">
        <f>VLOOKUP($A1486,'dump '!$A:$AF,18,FALSE)</f>
        <v>5.240253</v>
      </c>
      <c r="F1486" s="9" t="str">
        <f>VLOOKUP(A1486,'dump '!$A:$AF,11,FALSE)</f>
        <v>IJsbaankade</v>
      </c>
      <c r="G1486" s="9" t="str">
        <f>VLOOKUP($A1486,'dump '!$A:$AF,12,FALSE)</f>
        <v>117</v>
      </c>
      <c r="H1486" s="9" t="str">
        <f>VLOOKUP($A1486,'dump '!$A:$AF,13,FALSE)</f>
        <v>1271GC</v>
      </c>
      <c r="I1486" s="11" t="str">
        <f>VLOOKUP($A1486,'dump '!$A:$AF,14,FALSE)</f>
        <v>Huizen</v>
      </c>
      <c r="J1486" s="9">
        <f>VLOOKUP($A1486,'dump '!$A:$AF,15,FALSE)</f>
        <v>5</v>
      </c>
      <c r="K1486" s="9" t="str">
        <f>VLOOKUP($A1486,'dump '!$A:$AF,3,FALSE)</f>
        <v>PMD</v>
      </c>
      <c r="L1486" s="9" t="str">
        <f>VLOOKUP($A1486,'dump '!$A:$AF,31,FALSE)</f>
        <v>3-haak</v>
      </c>
      <c r="M1486" s="9" t="str">
        <f>VLOOKUP($A1486,'containers '!$A:$AA,12,FALSE)</f>
        <v>Ondergronds</v>
      </c>
      <c r="N1486" s="9">
        <f>VLOOKUP($A1486,'containers '!$A:$AA,14,FALSE)</f>
        <v>80</v>
      </c>
      <c r="O1486" s="9">
        <f>VLOOKUP($A1486,'containers '!$A:$AA,15,FALSE)</f>
        <v>100</v>
      </c>
      <c r="P1486" s="9" t="str">
        <f>VLOOKUP($A1486,'containers '!$A:$AA,16,FALSE)</f>
        <v>HMISOL2018</v>
      </c>
    </row>
    <row r="1487" spans="1:16" ht="30" x14ac:dyDescent="0.25">
      <c r="A1487" s="9" t="s">
        <v>2709</v>
      </c>
      <c r="B1487" s="9" t="str">
        <f>VLOOKUP(A1487,'dump '!A:C,1,FALSE)</f>
        <v>VO131</v>
      </c>
      <c r="C1487" s="9" t="str">
        <f>VLOOKUP(A1487,'dump '!A:AF,2,FALSE)</f>
        <v>1394GM502</v>
      </c>
      <c r="D1487" s="9">
        <f>VLOOKUP($A1487,'dump '!$A:$AF,17,FALSE)</f>
        <v>52.264422434430799</v>
      </c>
      <c r="E1487" s="9">
        <f>VLOOKUP($A1487,'dump '!$A:$AF,18,FALSE)</f>
        <v>5.0454522483097799</v>
      </c>
      <c r="F1487" s="9" t="str">
        <f>VLOOKUP(A1487,'dump '!$A:$AF,11,FALSE)</f>
        <v>Dammerweg</v>
      </c>
      <c r="G1487" s="9" t="str">
        <f>VLOOKUP($A1487,'dump '!$A:$AF,12,FALSE)</f>
        <v>5</v>
      </c>
      <c r="H1487" s="9" t="str">
        <f>VLOOKUP($A1487,'dump '!$A:$AF,13,FALSE)</f>
        <v>1394GM</v>
      </c>
      <c r="I1487" s="11" t="str">
        <f>VLOOKUP($A1487,'dump '!$A:$AF,14,FALSE)</f>
        <v>Nederhorst den Berg</v>
      </c>
      <c r="J1487" s="9">
        <f>VLOOKUP($A1487,'dump '!$A:$AF,15,FALSE)</f>
        <v>5</v>
      </c>
      <c r="K1487" s="9" t="str">
        <f>VLOOKUP($A1487,'dump '!$A:$AF,3,FALSE)</f>
        <v>PMD</v>
      </c>
      <c r="L1487" s="9" t="str">
        <f>VLOOKUP($A1487,'dump '!$A:$AF,31,FALSE)</f>
        <v>3-haak</v>
      </c>
      <c r="M1487" s="9" t="str">
        <f>VLOOKUP($A1487,'containers '!$A:$AA,12,FALSE)</f>
        <v>Ondergronds</v>
      </c>
      <c r="N1487" s="9">
        <f>VLOOKUP($A1487,'containers '!$A:$AA,14,FALSE)</f>
        <v>80</v>
      </c>
      <c r="O1487" s="9">
        <f>VLOOKUP($A1487,'containers '!$A:$AA,15,FALSE)</f>
        <v>100</v>
      </c>
      <c r="P1487" s="9" t="str">
        <f>VLOOKUP($A1487,'containers '!$A:$AA,16,FALSE)</f>
        <v>HMISOL2018</v>
      </c>
    </row>
    <row r="1488" spans="1:16" x14ac:dyDescent="0.25">
      <c r="A1488" s="9" t="s">
        <v>1182</v>
      </c>
      <c r="B1488" s="9" t="str">
        <f>VLOOKUP(A1488,'dump '!A:C,1,FALSE)</f>
        <v>VO132</v>
      </c>
      <c r="C1488" s="9" t="str">
        <f>VLOOKUP(A1488,'dump '!A:AF,2,FALSE)</f>
        <v>1223MH201</v>
      </c>
      <c r="D1488" s="9">
        <f>VLOOKUP($A1488,'dump '!$A:$AF,17,FALSE)</f>
        <v>52.224491999999998</v>
      </c>
      <c r="E1488" s="9">
        <f>VLOOKUP($A1488,'dump '!$A:$AF,18,FALSE)</f>
        <v>5.2037509999999996</v>
      </c>
      <c r="F1488" s="9" t="str">
        <f>VLOOKUP(A1488,'dump '!$A:$AF,11,FALSE)</f>
        <v>Rita Reyshof</v>
      </c>
      <c r="G1488" s="9" t="str">
        <f>VLOOKUP($A1488,'dump '!$A:$AF,12,FALSE)</f>
        <v>2</v>
      </c>
      <c r="H1488" s="9" t="str">
        <f>VLOOKUP($A1488,'dump '!$A:$AF,13,FALSE)</f>
        <v>1223MH</v>
      </c>
      <c r="I1488" s="11" t="str">
        <f>VLOOKUP($A1488,'dump '!$A:$AF,14,FALSE)</f>
        <v>Hilversum</v>
      </c>
      <c r="J1488" s="9">
        <f>VLOOKUP($A1488,'dump '!$A:$AF,15,FALSE)</f>
        <v>6</v>
      </c>
      <c r="K1488" s="9" t="str">
        <f>VLOOKUP($A1488,'dump '!$A:$AF,3,FALSE)</f>
        <v>PMD</v>
      </c>
      <c r="L1488" s="9" t="str">
        <f>VLOOKUP($A1488,'dump '!$A:$AF,31,FALSE)</f>
        <v>3-haak</v>
      </c>
      <c r="M1488" s="9" t="str">
        <f>VLOOKUP($A1488,'containers '!$A:$AA,12,FALSE)</f>
        <v>OGDUO</v>
      </c>
      <c r="N1488" s="9">
        <f>VLOOKUP($A1488,'containers '!$A:$AA,14,FALSE)</f>
        <v>60</v>
      </c>
      <c r="O1488" s="9">
        <f>VLOOKUP($A1488,'containers '!$A:$AA,15,FALSE)</f>
        <v>100</v>
      </c>
      <c r="P1488" s="9" t="str">
        <f>VLOOKUP($A1488,'containers '!$A:$AA,16,FALSE)</f>
        <v>HMIDUO2019</v>
      </c>
    </row>
    <row r="1489" spans="1:16" x14ac:dyDescent="0.25">
      <c r="A1489" s="9" t="s">
        <v>1380</v>
      </c>
      <c r="B1489" s="9" t="str">
        <f>VLOOKUP(A1489,'dump '!A:C,1,FALSE)</f>
        <v>VO133</v>
      </c>
      <c r="C1489" s="9" t="str">
        <f>VLOOKUP(A1489,'dump '!A:AF,2,FALSE)</f>
        <v>1274GK202</v>
      </c>
      <c r="D1489" s="9">
        <f>VLOOKUP($A1489,'dump '!$A:$AF,17,FALSE)</f>
        <v>52.301239013671903</v>
      </c>
      <c r="E1489" s="9">
        <f>VLOOKUP($A1489,'dump '!$A:$AF,18,FALSE)</f>
        <v>5.2688088417053196</v>
      </c>
      <c r="F1489" s="9" t="str">
        <f>VLOOKUP(A1489,'dump '!$A:$AF,11,FALSE)</f>
        <v>Wadden</v>
      </c>
      <c r="G1489" s="9" t="str">
        <f>VLOOKUP($A1489,'dump '!$A:$AF,12,FALSE)</f>
        <v>2</v>
      </c>
      <c r="H1489" s="9" t="str">
        <f>VLOOKUP($A1489,'dump '!$A:$AF,13,FALSE)</f>
        <v>1274GK</v>
      </c>
      <c r="I1489" s="11" t="str">
        <f>VLOOKUP($A1489,'dump '!$A:$AF,14,FALSE)</f>
        <v>Huizen</v>
      </c>
      <c r="J1489" s="9">
        <f>VLOOKUP($A1489,'dump '!$A:$AF,15,FALSE)</f>
        <v>6</v>
      </c>
      <c r="K1489" s="9" t="str">
        <f>VLOOKUP($A1489,'dump '!$A:$AF,3,FALSE)</f>
        <v>PMD</v>
      </c>
      <c r="L1489" s="9" t="str">
        <f>VLOOKUP($A1489,'dump '!$A:$AF,31,FALSE)</f>
        <v>3-haak</v>
      </c>
      <c r="M1489" s="9" t="str">
        <f>VLOOKUP($A1489,'containers '!$A:$AA,12,FALSE)</f>
        <v>Ondergronds</v>
      </c>
      <c r="N1489" s="9">
        <f>VLOOKUP($A1489,'containers '!$A:$AA,14,FALSE)</f>
        <v>80</v>
      </c>
      <c r="O1489" s="9">
        <f>VLOOKUP($A1489,'containers '!$A:$AA,15,FALSE)</f>
        <v>100</v>
      </c>
      <c r="P1489" s="9" t="str">
        <f>VLOOKUP($A1489,'containers '!$A:$AA,16,FALSE)</f>
        <v>HMISOL2018</v>
      </c>
    </row>
    <row r="1490" spans="1:16" x14ac:dyDescent="0.25">
      <c r="A1490" s="9" t="s">
        <v>1413</v>
      </c>
      <c r="B1490" s="9" t="str">
        <f>VLOOKUP(A1490,'dump '!A:C,1,FALSE)</f>
        <v>VO134</v>
      </c>
      <c r="C1490" s="9" t="str">
        <f>VLOOKUP(A1490,'dump '!A:AF,2,FALSE)</f>
        <v>1274EM2302</v>
      </c>
      <c r="D1490" s="9">
        <f>VLOOKUP($A1490,'dump '!$A:$AF,17,FALSE)</f>
        <v>52.301734924316399</v>
      </c>
      <c r="E1490" s="9">
        <f>VLOOKUP($A1490,'dump '!$A:$AF,18,FALSE)</f>
        <v>5.2677021026611301</v>
      </c>
      <c r="F1490" s="9" t="str">
        <f>VLOOKUP(A1490,'dump '!$A:$AF,11,FALSE)</f>
        <v>Abbert</v>
      </c>
      <c r="G1490" s="9" t="str">
        <f>VLOOKUP($A1490,'dump '!$A:$AF,12,FALSE)</f>
        <v>23</v>
      </c>
      <c r="H1490" s="9" t="str">
        <f>VLOOKUP($A1490,'dump '!$A:$AF,13,FALSE)</f>
        <v>1274EM</v>
      </c>
      <c r="I1490" s="11" t="str">
        <f>VLOOKUP($A1490,'dump '!$A:$AF,14,FALSE)</f>
        <v>Huizen</v>
      </c>
      <c r="J1490" s="9">
        <f>VLOOKUP($A1490,'dump '!$A:$AF,15,FALSE)</f>
        <v>6</v>
      </c>
      <c r="K1490" s="9" t="str">
        <f>VLOOKUP($A1490,'dump '!$A:$AF,3,FALSE)</f>
        <v>PMD</v>
      </c>
      <c r="L1490" s="9" t="str">
        <f>VLOOKUP($A1490,'dump '!$A:$AF,31,FALSE)</f>
        <v>3-haak</v>
      </c>
      <c r="M1490" s="9" t="str">
        <f>VLOOKUP($A1490,'containers '!$A:$AA,12,FALSE)</f>
        <v>Ondergronds</v>
      </c>
      <c r="N1490" s="9">
        <f>VLOOKUP($A1490,'containers '!$A:$AA,14,FALSE)</f>
        <v>80</v>
      </c>
      <c r="O1490" s="9">
        <f>VLOOKUP($A1490,'containers '!$A:$AA,15,FALSE)</f>
        <v>100</v>
      </c>
      <c r="P1490" s="9" t="str">
        <f>VLOOKUP($A1490,'containers '!$A:$AA,16,FALSE)</f>
        <v>HMISOL2018</v>
      </c>
    </row>
    <row r="1491" spans="1:16" x14ac:dyDescent="0.25">
      <c r="A1491" s="9" t="s">
        <v>779</v>
      </c>
      <c r="B1491" s="9" t="str">
        <f>VLOOKUP(A1491,'dump '!A:C,1,FALSE)</f>
        <v>VO135</v>
      </c>
      <c r="C1491" s="9" t="str">
        <f>VLOOKUP(A1491,'dump '!A:AF,2,FALSE)</f>
        <v>1215PP203</v>
      </c>
      <c r="D1491" s="9">
        <f>VLOOKUP($A1491,'dump '!$A:$AF,17,FALSE)</f>
        <v>52.2130126953125</v>
      </c>
      <c r="E1491" s="9">
        <f>VLOOKUP($A1491,'dump '!$A:$AF,18,FALSE)</f>
        <v>5.1525950431823704</v>
      </c>
      <c r="F1491" s="9" t="str">
        <f>VLOOKUP(A1491,'dump '!$A:$AF,11,FALSE)</f>
        <v>Van Ghentlaan</v>
      </c>
      <c r="G1491" s="9" t="str">
        <f>VLOOKUP($A1491,'dump '!$A:$AF,12,FALSE)</f>
        <v>2</v>
      </c>
      <c r="H1491" s="9" t="str">
        <f>VLOOKUP($A1491,'dump '!$A:$AF,13,FALSE)</f>
        <v>1215PP</v>
      </c>
      <c r="I1491" s="11" t="str">
        <f>VLOOKUP($A1491,'dump '!$A:$AF,14,FALSE)</f>
        <v>Hilversum</v>
      </c>
      <c r="J1491" s="9">
        <f>VLOOKUP($A1491,'dump '!$A:$AF,15,FALSE)</f>
        <v>6</v>
      </c>
      <c r="K1491" s="9" t="str">
        <f>VLOOKUP($A1491,'dump '!$A:$AF,3,FALSE)</f>
        <v>PMD</v>
      </c>
      <c r="L1491" s="9" t="str">
        <f>VLOOKUP($A1491,'dump '!$A:$AF,31,FALSE)</f>
        <v>3-haak</v>
      </c>
      <c r="M1491" s="9" t="str">
        <f>VLOOKUP($A1491,'containers '!$A:$AA,12,FALSE)</f>
        <v>Ondergronds</v>
      </c>
      <c r="N1491" s="9">
        <f>VLOOKUP($A1491,'containers '!$A:$AA,14,FALSE)</f>
        <v>80</v>
      </c>
      <c r="O1491" s="9">
        <f>VLOOKUP($A1491,'containers '!$A:$AA,15,FALSE)</f>
        <v>100</v>
      </c>
      <c r="P1491" s="9" t="str">
        <f>VLOOKUP($A1491,'containers '!$A:$AA,16,FALSE)</f>
        <v>HMISOL2018</v>
      </c>
    </row>
    <row r="1492" spans="1:16" x14ac:dyDescent="0.25">
      <c r="A1492" s="9" t="s">
        <v>1184</v>
      </c>
      <c r="B1492" s="9" t="str">
        <f>VLOOKUP(A1492,'dump '!A:C,1,FALSE)</f>
        <v>VO136</v>
      </c>
      <c r="C1492" s="9" t="str">
        <f>VLOOKUP(A1492,'dump '!A:AF,2,FALSE)</f>
        <v>1215PP204</v>
      </c>
      <c r="D1492" s="9">
        <f>VLOOKUP($A1492,'dump '!$A:$AF,17,FALSE)</f>
        <v>52.2130126953125</v>
      </c>
      <c r="E1492" s="9">
        <f>VLOOKUP($A1492,'dump '!$A:$AF,18,FALSE)</f>
        <v>5.1525950431823704</v>
      </c>
      <c r="F1492" s="9" t="str">
        <f>VLOOKUP(A1492,'dump '!$A:$AF,11,FALSE)</f>
        <v>Van Ghentlaan</v>
      </c>
      <c r="G1492" s="9" t="str">
        <f>VLOOKUP($A1492,'dump '!$A:$AF,12,FALSE)</f>
        <v>2</v>
      </c>
      <c r="H1492" s="9" t="str">
        <f>VLOOKUP($A1492,'dump '!$A:$AF,13,FALSE)</f>
        <v>1215PP</v>
      </c>
      <c r="I1492" s="11" t="str">
        <f>VLOOKUP($A1492,'dump '!$A:$AF,14,FALSE)</f>
        <v>Hilversum</v>
      </c>
      <c r="J1492" s="9">
        <f>VLOOKUP($A1492,'dump '!$A:$AF,15,FALSE)</f>
        <v>6</v>
      </c>
      <c r="K1492" s="9" t="str">
        <f>VLOOKUP($A1492,'dump '!$A:$AF,3,FALSE)</f>
        <v>PMD</v>
      </c>
      <c r="L1492" s="9" t="str">
        <f>VLOOKUP($A1492,'dump '!$A:$AF,31,FALSE)</f>
        <v>3-haak</v>
      </c>
      <c r="M1492" s="9" t="str">
        <f>VLOOKUP($A1492,'containers '!$A:$AA,12,FALSE)</f>
        <v>Ondergronds</v>
      </c>
      <c r="N1492" s="9">
        <f>VLOOKUP($A1492,'containers '!$A:$AA,14,FALSE)</f>
        <v>80</v>
      </c>
      <c r="O1492" s="9">
        <f>VLOOKUP($A1492,'containers '!$A:$AA,15,FALSE)</f>
        <v>100</v>
      </c>
      <c r="P1492" s="9" t="str">
        <f>VLOOKUP($A1492,'containers '!$A:$AA,16,FALSE)</f>
        <v>HMISOL2018</v>
      </c>
    </row>
    <row r="1493" spans="1:16" x14ac:dyDescent="0.25">
      <c r="A1493" s="9" t="s">
        <v>158</v>
      </c>
      <c r="B1493" s="9" t="str">
        <f>VLOOKUP(A1493,'dump '!A:C,1,FALSE)</f>
        <v>VO137</v>
      </c>
      <c r="C1493" s="9" t="str">
        <f>VLOOKUP(A1493,'dump '!A:AF,2,FALSE)</f>
        <v>1261ZP2502</v>
      </c>
      <c r="D1493" s="9">
        <f>VLOOKUP($A1493,'dump '!$A:$AF,17,FALSE)</f>
        <v>52.293136596679702</v>
      </c>
      <c r="E1493" s="9">
        <f>VLOOKUP($A1493,'dump '!$A:$AF,18,FALSE)</f>
        <v>5.2751607894897496</v>
      </c>
      <c r="F1493" s="9" t="str">
        <f>VLOOKUP(A1493,'dump '!$A:$AF,11,FALSE)</f>
        <v>Erfgooiersdreef</v>
      </c>
      <c r="G1493" s="9" t="str">
        <f>VLOOKUP($A1493,'dump '!$A:$AF,12,FALSE)</f>
        <v>25</v>
      </c>
      <c r="H1493" s="9" t="str">
        <f>VLOOKUP($A1493,'dump '!$A:$AF,13,FALSE)</f>
        <v>1261ZP</v>
      </c>
      <c r="I1493" s="11" t="str">
        <f>VLOOKUP($A1493,'dump '!$A:$AF,14,FALSE)</f>
        <v>Blaricum</v>
      </c>
      <c r="J1493" s="9">
        <f>VLOOKUP($A1493,'dump '!$A:$AF,15,FALSE)</f>
        <v>5</v>
      </c>
      <c r="K1493" s="9" t="str">
        <f>VLOOKUP($A1493,'dump '!$A:$AF,3,FALSE)</f>
        <v>PMD</v>
      </c>
      <c r="L1493" s="9" t="str">
        <f>VLOOKUP($A1493,'dump '!$A:$AF,31,FALSE)</f>
        <v>3-haak</v>
      </c>
      <c r="M1493" s="9" t="str">
        <f>VLOOKUP($A1493,'containers '!$A:$AA,12,FALSE)</f>
        <v>OGDUO</v>
      </c>
      <c r="N1493" s="9">
        <f>VLOOKUP($A1493,'containers '!$A:$AA,14,FALSE)</f>
        <v>60</v>
      </c>
      <c r="O1493" s="9">
        <f>VLOOKUP($A1493,'containers '!$A:$AA,15,FALSE)</f>
        <v>100</v>
      </c>
      <c r="P1493" s="9" t="str">
        <f>VLOOKUP($A1493,'containers '!$A:$AA,16,FALSE)</f>
        <v>HMIDUO2019</v>
      </c>
    </row>
    <row r="1494" spans="1:16" x14ac:dyDescent="0.25">
      <c r="A1494" s="9" t="s">
        <v>1575</v>
      </c>
      <c r="B1494" s="9" t="str">
        <f>VLOOKUP(A1494,'dump '!A:C,1,FALSE)</f>
        <v>VO138</v>
      </c>
      <c r="C1494" s="9" t="str">
        <f>VLOOKUP(A1494,'dump '!A:AF,2,FALSE)</f>
        <v>1261ZV1902</v>
      </c>
      <c r="D1494" s="9">
        <f>VLOOKUP($A1494,'dump '!$A:$AF,17,FALSE)</f>
        <v>52.290901184082003</v>
      </c>
      <c r="E1494" s="9">
        <f>VLOOKUP($A1494,'dump '!$A:$AF,18,FALSE)</f>
        <v>5.2733101844787598</v>
      </c>
      <c r="F1494" s="9" t="str">
        <f>VLOOKUP(A1494,'dump '!$A:$AF,11,FALSE)</f>
        <v>Cederplein</v>
      </c>
      <c r="G1494" s="9" t="str">
        <f>VLOOKUP($A1494,'dump '!$A:$AF,12,FALSE)</f>
        <v>19</v>
      </c>
      <c r="H1494" s="9" t="str">
        <f>VLOOKUP($A1494,'dump '!$A:$AF,13,FALSE)</f>
        <v>1261ZV</v>
      </c>
      <c r="I1494" s="11" t="str">
        <f>VLOOKUP($A1494,'dump '!$A:$AF,14,FALSE)</f>
        <v>Blaricum</v>
      </c>
      <c r="J1494" s="9">
        <f>VLOOKUP($A1494,'dump '!$A:$AF,15,FALSE)</f>
        <v>6</v>
      </c>
      <c r="K1494" s="9" t="str">
        <f>VLOOKUP($A1494,'dump '!$A:$AF,3,FALSE)</f>
        <v>PMD</v>
      </c>
      <c r="L1494" s="9" t="str">
        <f>VLOOKUP($A1494,'dump '!$A:$AF,31,FALSE)</f>
        <v>3-haak</v>
      </c>
      <c r="M1494" s="9" t="str">
        <f>VLOOKUP($A1494,'containers '!$A:$AA,12,FALSE)</f>
        <v>OGDUO</v>
      </c>
      <c r="N1494" s="9">
        <f>VLOOKUP($A1494,'containers '!$A:$AA,14,FALSE)</f>
        <v>60</v>
      </c>
      <c r="O1494" s="9">
        <f>VLOOKUP($A1494,'containers '!$A:$AA,15,FALSE)</f>
        <v>100</v>
      </c>
      <c r="P1494" s="9" t="str">
        <f>VLOOKUP($A1494,'containers '!$A:$AA,16,FALSE)</f>
        <v>HMIDUO2019</v>
      </c>
    </row>
    <row r="1495" spans="1:16" x14ac:dyDescent="0.25">
      <c r="A1495" s="9" t="s">
        <v>146</v>
      </c>
      <c r="B1495" s="9" t="str">
        <f>VLOOKUP(A1495,'dump '!A:C,1,FALSE)</f>
        <v>VO139</v>
      </c>
      <c r="C1495" s="9" t="str">
        <f>VLOOKUP(A1495,'dump '!A:AF,2,FALSE)</f>
        <v>1261ZJ902</v>
      </c>
      <c r="D1495" s="9">
        <f>VLOOKUP($A1495,'dump '!$A:$AF,17,FALSE)</f>
        <v>52.295619964599602</v>
      </c>
      <c r="E1495" s="9">
        <f>VLOOKUP($A1495,'dump '!$A:$AF,18,FALSE)</f>
        <v>5.2773962020873997</v>
      </c>
      <c r="F1495" s="9" t="str">
        <f>VLOOKUP(A1495,'dump '!$A:$AF,11,FALSE)</f>
        <v>Rode Beukplein</v>
      </c>
      <c r="G1495" s="9" t="str">
        <f>VLOOKUP($A1495,'dump '!$A:$AF,12,FALSE)</f>
        <v>9</v>
      </c>
      <c r="H1495" s="9" t="str">
        <f>VLOOKUP($A1495,'dump '!$A:$AF,13,FALSE)</f>
        <v>1261ZJ</v>
      </c>
      <c r="I1495" s="11" t="str">
        <f>VLOOKUP($A1495,'dump '!$A:$AF,14,FALSE)</f>
        <v>Blaricum</v>
      </c>
      <c r="J1495" s="9">
        <f>VLOOKUP($A1495,'dump '!$A:$AF,15,FALSE)</f>
        <v>6</v>
      </c>
      <c r="K1495" s="9" t="str">
        <f>VLOOKUP($A1495,'dump '!$A:$AF,3,FALSE)</f>
        <v>PMD</v>
      </c>
      <c r="L1495" s="9" t="str">
        <f>VLOOKUP($A1495,'dump '!$A:$AF,31,FALSE)</f>
        <v>3-haak</v>
      </c>
      <c r="M1495" s="9" t="str">
        <f>VLOOKUP($A1495,'containers '!$A:$AA,12,FALSE)</f>
        <v>OGDUO</v>
      </c>
      <c r="N1495" s="9">
        <f>VLOOKUP($A1495,'containers '!$A:$AA,14,FALSE)</f>
        <v>60</v>
      </c>
      <c r="O1495" s="9">
        <f>VLOOKUP($A1495,'containers '!$A:$AA,15,FALSE)</f>
        <v>100</v>
      </c>
      <c r="P1495" s="9" t="str">
        <f>VLOOKUP($A1495,'containers '!$A:$AA,16,FALSE)</f>
        <v>HMIDUO2019</v>
      </c>
    </row>
    <row r="1496" spans="1:16" x14ac:dyDescent="0.25">
      <c r="A1496" s="9" t="s">
        <v>297</v>
      </c>
      <c r="B1496" s="9" t="str">
        <f>VLOOKUP(A1496,'dump '!A:C,1,FALSE)</f>
        <v>VO140</v>
      </c>
      <c r="C1496" s="9" t="str">
        <f>VLOOKUP(A1496,'dump '!A:AF,2,FALSE)</f>
        <v>1262AL5102</v>
      </c>
      <c r="D1496" s="9">
        <f>VLOOKUP($A1496,'dump '!$A:$AF,17,FALSE)</f>
        <v>52.294589996337898</v>
      </c>
      <c r="E1496" s="9">
        <f>VLOOKUP($A1496,'dump '!$A:$AF,18,FALSE)</f>
        <v>5.2786240577697798</v>
      </c>
      <c r="F1496" s="9" t="str">
        <f>VLOOKUP(A1496,'dump '!$A:$AF,11,FALSE)</f>
        <v>Erfgooiersdreef</v>
      </c>
      <c r="G1496" s="9" t="str">
        <f>VLOOKUP($A1496,'dump '!$A:$AF,12,FALSE)</f>
        <v>51</v>
      </c>
      <c r="H1496" s="9" t="str">
        <f>VLOOKUP($A1496,'dump '!$A:$AF,13,FALSE)</f>
        <v>1262AL</v>
      </c>
      <c r="I1496" s="11" t="str">
        <f>VLOOKUP($A1496,'dump '!$A:$AF,14,FALSE)</f>
        <v>Blaricum</v>
      </c>
      <c r="J1496" s="9">
        <f>VLOOKUP($A1496,'dump '!$A:$AF,15,FALSE)</f>
        <v>6</v>
      </c>
      <c r="K1496" s="9" t="str">
        <f>VLOOKUP($A1496,'dump '!$A:$AF,3,FALSE)</f>
        <v>PMD</v>
      </c>
      <c r="L1496" s="9" t="str">
        <f>VLOOKUP($A1496,'dump '!$A:$AF,31,FALSE)</f>
        <v>3-haak</v>
      </c>
      <c r="M1496" s="9" t="str">
        <f>VLOOKUP($A1496,'containers '!$A:$AA,12,FALSE)</f>
        <v>OGDUO</v>
      </c>
      <c r="N1496" s="9">
        <f>VLOOKUP($A1496,'containers '!$A:$AA,14,FALSE)</f>
        <v>60</v>
      </c>
      <c r="O1496" s="9">
        <f>VLOOKUP($A1496,'containers '!$A:$AA,15,FALSE)</f>
        <v>100</v>
      </c>
      <c r="P1496" s="9" t="str">
        <f>VLOOKUP($A1496,'containers '!$A:$AA,16,FALSE)</f>
        <v>HMIDUO2019</v>
      </c>
    </row>
    <row r="1497" spans="1:16" x14ac:dyDescent="0.25">
      <c r="A1497" s="9" t="s">
        <v>3967</v>
      </c>
      <c r="B1497" s="9" t="str">
        <f>VLOOKUP(A1497,'dump '!A:C,1,FALSE)</f>
        <v>VO141</v>
      </c>
      <c r="C1497" s="9" t="str">
        <f>VLOOKUP(A1497,'dump '!A:AF,2,FALSE)</f>
        <v>1262AE902</v>
      </c>
      <c r="D1497" s="9">
        <f>VLOOKUP($A1497,'dump '!$A:$AF,17,FALSE)</f>
        <v>52.292690277099602</v>
      </c>
      <c r="E1497" s="9">
        <f>VLOOKUP($A1497,'dump '!$A:$AF,18,FALSE)</f>
        <v>5.2802448272705096</v>
      </c>
      <c r="F1497" s="9" t="str">
        <f>VLOOKUP(A1497,'dump '!$A:$AF,11,FALSE)</f>
        <v>Zuiderzeedreef</v>
      </c>
      <c r="G1497" s="9" t="str">
        <f>VLOOKUP($A1497,'dump '!$A:$AF,12,FALSE)</f>
        <v>9A</v>
      </c>
      <c r="H1497" s="9" t="str">
        <f>VLOOKUP($A1497,'dump '!$A:$AF,13,FALSE)</f>
        <v>1262AE</v>
      </c>
      <c r="I1497" s="11" t="str">
        <f>VLOOKUP($A1497,'dump '!$A:$AF,14,FALSE)</f>
        <v>Blaricum</v>
      </c>
      <c r="J1497" s="9">
        <f>VLOOKUP($A1497,'dump '!$A:$AF,15,FALSE)</f>
        <v>5</v>
      </c>
      <c r="K1497" s="9" t="str">
        <f>VLOOKUP($A1497,'dump '!$A:$AF,3,FALSE)</f>
        <v>PMD</v>
      </c>
      <c r="L1497" s="9" t="str">
        <f>VLOOKUP($A1497,'dump '!$A:$AF,31,FALSE)</f>
        <v>3-haak</v>
      </c>
      <c r="M1497" s="9" t="str">
        <f>VLOOKUP($A1497,'containers '!$A:$AA,12,FALSE)</f>
        <v>OGDUO</v>
      </c>
      <c r="N1497" s="9">
        <f>VLOOKUP($A1497,'containers '!$A:$AA,14,FALSE)</f>
        <v>60</v>
      </c>
      <c r="O1497" s="9">
        <f>VLOOKUP($A1497,'containers '!$A:$AA,15,FALSE)</f>
        <v>100</v>
      </c>
      <c r="P1497" s="9" t="str">
        <f>VLOOKUP($A1497,'containers '!$A:$AA,16,FALSE)</f>
        <v>HMIDUO2019</v>
      </c>
    </row>
    <row r="1498" spans="1:16" x14ac:dyDescent="0.25">
      <c r="A1498" s="9" t="s">
        <v>122</v>
      </c>
      <c r="B1498" s="9" t="str">
        <f>VLOOKUP(A1498,'dump '!A:C,1,FALSE)</f>
        <v>VO142</v>
      </c>
      <c r="C1498" s="9" t="str">
        <f>VLOOKUP(A1498,'dump '!A:AF,2,FALSE)</f>
        <v>1261WH1202</v>
      </c>
      <c r="D1498" s="9">
        <f>VLOOKUP($A1498,'dump '!$A:$AF,17,FALSE)</f>
        <v>52.290653228759801</v>
      </c>
      <c r="E1498" s="9">
        <f>VLOOKUP($A1498,'dump '!$A:$AF,18,FALSE)</f>
        <v>5.2766790390014604</v>
      </c>
      <c r="F1498" s="9" t="str">
        <f>VLOOKUP(A1498,'dump '!$A:$AF,11,FALSE)</f>
        <v>Gooischedreef</v>
      </c>
      <c r="G1498" s="9" t="str">
        <f>VLOOKUP($A1498,'dump '!$A:$AF,12,FALSE)</f>
        <v>12</v>
      </c>
      <c r="H1498" s="9" t="str">
        <f>VLOOKUP($A1498,'dump '!$A:$AF,13,FALSE)</f>
        <v>1261WH</v>
      </c>
      <c r="I1498" s="11" t="str">
        <f>VLOOKUP($A1498,'dump '!$A:$AF,14,FALSE)</f>
        <v>Blaricum</v>
      </c>
      <c r="J1498" s="9">
        <f>VLOOKUP($A1498,'dump '!$A:$AF,15,FALSE)</f>
        <v>6</v>
      </c>
      <c r="K1498" s="9" t="str">
        <f>VLOOKUP($A1498,'dump '!$A:$AF,3,FALSE)</f>
        <v>PMD</v>
      </c>
      <c r="L1498" s="9" t="str">
        <f>VLOOKUP($A1498,'dump '!$A:$AF,31,FALSE)</f>
        <v>3-haak</v>
      </c>
      <c r="M1498" s="9" t="str">
        <f>VLOOKUP($A1498,'containers '!$A:$AA,12,FALSE)</f>
        <v>OGDUO</v>
      </c>
      <c r="N1498" s="9">
        <f>VLOOKUP($A1498,'containers '!$A:$AA,14,FALSE)</f>
        <v>60</v>
      </c>
      <c r="O1498" s="9">
        <f>VLOOKUP($A1498,'containers '!$A:$AA,15,FALSE)</f>
        <v>100</v>
      </c>
      <c r="P1498" s="9" t="str">
        <f>VLOOKUP($A1498,'containers '!$A:$AA,16,FALSE)</f>
        <v>HMIDUO2019</v>
      </c>
    </row>
    <row r="1499" spans="1:16" x14ac:dyDescent="0.25">
      <c r="A1499" s="9" t="s">
        <v>1186</v>
      </c>
      <c r="B1499" s="9" t="str">
        <f>VLOOKUP(A1499,'dump '!A:C,1,FALSE)</f>
        <v>VO143</v>
      </c>
      <c r="C1499" s="9" t="str">
        <f>VLOOKUP(A1499,'dump '!A:AF,2,FALSE)</f>
        <v>1271TA1802</v>
      </c>
      <c r="D1499" s="9">
        <f>VLOOKUP($A1499,'dump '!$A:$AF,17,FALSE)</f>
        <v>52.297794342041001</v>
      </c>
      <c r="E1499" s="9">
        <f>VLOOKUP($A1499,'dump '!$A:$AF,18,FALSE)</f>
        <v>5.2287511825561497</v>
      </c>
      <c r="F1499" s="9" t="str">
        <f>VLOOKUP(A1499,'dump '!$A:$AF,11,FALSE)</f>
        <v>Trompstraat</v>
      </c>
      <c r="G1499" s="9" t="str">
        <f>VLOOKUP($A1499,'dump '!$A:$AF,12,FALSE)</f>
        <v>18</v>
      </c>
      <c r="H1499" s="9" t="str">
        <f>VLOOKUP($A1499,'dump '!$A:$AF,13,FALSE)</f>
        <v>1271TA</v>
      </c>
      <c r="I1499" s="11" t="str">
        <f>VLOOKUP($A1499,'dump '!$A:$AF,14,FALSE)</f>
        <v>Huizen</v>
      </c>
      <c r="J1499" s="9">
        <f>VLOOKUP($A1499,'dump '!$A:$AF,15,FALSE)</f>
        <v>6</v>
      </c>
      <c r="K1499" s="9" t="str">
        <f>VLOOKUP($A1499,'dump '!$A:$AF,3,FALSE)</f>
        <v>PMD</v>
      </c>
      <c r="L1499" s="9" t="str">
        <f>VLOOKUP($A1499,'dump '!$A:$AF,31,FALSE)</f>
        <v>3-haak</v>
      </c>
      <c r="M1499" s="9" t="str">
        <f>VLOOKUP($A1499,'containers '!$A:$AA,12,FALSE)</f>
        <v>Ondergronds</v>
      </c>
      <c r="N1499" s="9">
        <f>VLOOKUP($A1499,'containers '!$A:$AA,14,FALSE)</f>
        <v>80</v>
      </c>
      <c r="O1499" s="9">
        <f>VLOOKUP($A1499,'containers '!$A:$AA,15,FALSE)</f>
        <v>100</v>
      </c>
      <c r="P1499" s="9" t="str">
        <f>VLOOKUP($A1499,'containers '!$A:$AA,16,FALSE)</f>
        <v>HMISOL2018</v>
      </c>
    </row>
    <row r="1500" spans="1:16" x14ac:dyDescent="0.25">
      <c r="A1500" s="9" t="s">
        <v>1188</v>
      </c>
      <c r="B1500" s="9" t="str">
        <f>VLOOKUP(A1500,'dump '!A:C,1,FALSE)</f>
        <v>VO144</v>
      </c>
      <c r="C1500" s="9" t="str">
        <f>VLOOKUP(A1500,'dump '!A:AF,2,FALSE)</f>
        <v>1211KT2702</v>
      </c>
      <c r="D1500" s="9">
        <f>VLOOKUP($A1500,'dump '!$A:$AF,17,FALSE)</f>
        <v>52.221809</v>
      </c>
      <c r="E1500" s="9">
        <f>VLOOKUP($A1500,'dump '!$A:$AF,18,FALSE)</f>
        <v>5.1725919999999999</v>
      </c>
      <c r="F1500" s="9" t="str">
        <f>VLOOKUP(A1500,'dump '!$A:$AF,11,FALSE)</f>
        <v>Ruitersweg</v>
      </c>
      <c r="G1500" s="9" t="str">
        <f>VLOOKUP($A1500,'dump '!$A:$AF,12,FALSE)</f>
        <v>27</v>
      </c>
      <c r="H1500" s="9" t="str">
        <f>VLOOKUP($A1500,'dump '!$A:$AF,13,FALSE)</f>
        <v>1211KT</v>
      </c>
      <c r="I1500" s="11" t="str">
        <f>VLOOKUP($A1500,'dump '!$A:$AF,14,FALSE)</f>
        <v>Hilversum</v>
      </c>
      <c r="J1500" s="9">
        <f>VLOOKUP($A1500,'dump '!$A:$AF,15,FALSE)</f>
        <v>6</v>
      </c>
      <c r="K1500" s="9" t="str">
        <f>VLOOKUP($A1500,'dump '!$A:$AF,3,FALSE)</f>
        <v>PMD</v>
      </c>
      <c r="L1500" s="9" t="str">
        <f>VLOOKUP($A1500,'dump '!$A:$AF,31,FALSE)</f>
        <v>3-haak</v>
      </c>
      <c r="M1500" s="9" t="str">
        <f>VLOOKUP($A1500,'containers '!$A:$AA,12,FALSE)</f>
        <v>Ondergronds</v>
      </c>
      <c r="N1500" s="9">
        <f>VLOOKUP($A1500,'containers '!$A:$AA,14,FALSE)</f>
        <v>80</v>
      </c>
      <c r="O1500" s="9">
        <f>VLOOKUP($A1500,'containers '!$A:$AA,15,FALSE)</f>
        <v>100</v>
      </c>
      <c r="P1500" s="9" t="str">
        <f>VLOOKUP($A1500,'containers '!$A:$AA,16,FALSE)</f>
        <v>HMISOL2018</v>
      </c>
    </row>
    <row r="1501" spans="1:16" x14ac:dyDescent="0.25">
      <c r="A1501" s="9" t="s">
        <v>1190</v>
      </c>
      <c r="B1501" s="9" t="str">
        <f>VLOOKUP(A1501,'dump '!A:C,1,FALSE)</f>
        <v>VO145</v>
      </c>
      <c r="C1501" s="9" t="str">
        <f>VLOOKUP(A1501,'dump '!A:AF,2,FALSE)</f>
        <v>1211NL10302</v>
      </c>
      <c r="D1501" s="9">
        <f>VLOOKUP($A1501,'dump '!$A:$AF,17,FALSE)</f>
        <v>52.220362299999998</v>
      </c>
      <c r="E1501" s="9">
        <f>VLOOKUP($A1501,'dump '!$A:$AF,18,FALSE)</f>
        <v>5.1714475999999996</v>
      </c>
      <c r="F1501" s="9" t="str">
        <f>VLOOKUP(A1501,'dump '!$A:$AF,11,FALSE)</f>
        <v>Koningsstraat</v>
      </c>
      <c r="G1501" s="9" t="str">
        <f>VLOOKUP($A1501,'dump '!$A:$AF,12,FALSE)</f>
        <v>103</v>
      </c>
      <c r="H1501" s="9" t="str">
        <f>VLOOKUP($A1501,'dump '!$A:$AF,13,FALSE)</f>
        <v>1211NL</v>
      </c>
      <c r="I1501" s="11" t="str">
        <f>VLOOKUP($A1501,'dump '!$A:$AF,14,FALSE)</f>
        <v>Hilversum</v>
      </c>
      <c r="J1501" s="9">
        <f>VLOOKUP($A1501,'dump '!$A:$AF,15,FALSE)</f>
        <v>6</v>
      </c>
      <c r="K1501" s="9" t="str">
        <f>VLOOKUP($A1501,'dump '!$A:$AF,3,FALSE)</f>
        <v>PMD</v>
      </c>
      <c r="L1501" s="9" t="str">
        <f>VLOOKUP($A1501,'dump '!$A:$AF,31,FALSE)</f>
        <v>3-haak</v>
      </c>
      <c r="M1501" s="9" t="str">
        <f>VLOOKUP($A1501,'containers '!$A:$AA,12,FALSE)</f>
        <v>Ondergronds</v>
      </c>
      <c r="N1501" s="9">
        <f>VLOOKUP($A1501,'containers '!$A:$AA,14,FALSE)</f>
        <v>80</v>
      </c>
      <c r="O1501" s="9">
        <f>VLOOKUP($A1501,'containers '!$A:$AA,15,FALSE)</f>
        <v>100</v>
      </c>
      <c r="P1501" s="9" t="str">
        <f>VLOOKUP($A1501,'containers '!$A:$AA,16,FALSE)</f>
        <v>HMISOL2018</v>
      </c>
    </row>
    <row r="1502" spans="1:16" x14ac:dyDescent="0.25">
      <c r="A1502" s="9" t="s">
        <v>4061</v>
      </c>
      <c r="B1502" s="9" t="str">
        <f>VLOOKUP(A1502,'dump '!A:C,1,FALSE)</f>
        <v>VO146</v>
      </c>
      <c r="C1502" s="9" t="str">
        <f>VLOOKUP(A1502,'dump '!A:AF,2,FALSE)</f>
        <v>1211BA102</v>
      </c>
      <c r="D1502" s="9">
        <f>VLOOKUP($A1502,'dump '!$A:$AF,17,FALSE)</f>
        <v>52.227749000000003</v>
      </c>
      <c r="E1502" s="9">
        <f>VLOOKUP($A1502,'dump '!$A:$AF,18,FALSE)</f>
        <v>5.17706</v>
      </c>
      <c r="F1502" s="9" t="str">
        <f>VLOOKUP(A1502,'dump '!$A:$AF,11,FALSE)</f>
        <v>Langgewenst</v>
      </c>
      <c r="G1502" s="9" t="str">
        <f>VLOOKUP($A1502,'dump '!$A:$AF,12,FALSE)</f>
        <v>1</v>
      </c>
      <c r="H1502" s="9" t="str">
        <f>VLOOKUP($A1502,'dump '!$A:$AF,13,FALSE)</f>
        <v>1211BA</v>
      </c>
      <c r="I1502" s="11" t="str">
        <f>VLOOKUP($A1502,'dump '!$A:$AF,14,FALSE)</f>
        <v>Hilversum</v>
      </c>
      <c r="J1502" s="9">
        <f>VLOOKUP($A1502,'dump '!$A:$AF,15,FALSE)</f>
        <v>6</v>
      </c>
      <c r="K1502" s="9" t="str">
        <f>VLOOKUP($A1502,'dump '!$A:$AF,3,FALSE)</f>
        <v>PMD</v>
      </c>
      <c r="L1502" s="9" t="str">
        <f>VLOOKUP($A1502,'dump '!$A:$AF,31,FALSE)</f>
        <v>3-haak</v>
      </c>
      <c r="M1502" s="9" t="str">
        <f>VLOOKUP($A1502,'containers '!$A:$AA,12,FALSE)</f>
        <v>Ondergronds</v>
      </c>
      <c r="N1502" s="9">
        <f>VLOOKUP($A1502,'containers '!$A:$AA,14,FALSE)</f>
        <v>80</v>
      </c>
      <c r="O1502" s="9">
        <f>VLOOKUP($A1502,'containers '!$A:$AA,15,FALSE)</f>
        <v>100</v>
      </c>
      <c r="P1502" s="9" t="str">
        <f>VLOOKUP($A1502,'containers '!$A:$AA,16,FALSE)</f>
        <v>HMISOL2016</v>
      </c>
    </row>
    <row r="1503" spans="1:16" x14ac:dyDescent="0.25">
      <c r="A1503" s="9" t="s">
        <v>1626</v>
      </c>
      <c r="B1503" s="9" t="str">
        <f>VLOOKUP(A1503,'dump '!A:C,1,FALSE)</f>
        <v>VO148</v>
      </c>
      <c r="C1503" s="9" t="str">
        <f>VLOOKUP(A1503,'dump '!A:AF,2,FALSE)</f>
        <v>1261GK702</v>
      </c>
      <c r="D1503" s="9">
        <f>VLOOKUP($A1503,'dump '!$A:$AF,17,FALSE)</f>
        <v>52.269546508789098</v>
      </c>
      <c r="E1503" s="9">
        <f>VLOOKUP($A1503,'dump '!$A:$AF,18,FALSE)</f>
        <v>5.2425966262817401</v>
      </c>
      <c r="F1503" s="9" t="str">
        <f>VLOOKUP(A1503,'dump '!$A:$AF,11,FALSE)</f>
        <v>Vliegweg</v>
      </c>
      <c r="G1503" s="9" t="str">
        <f>VLOOKUP($A1503,'dump '!$A:$AF,12,FALSE)</f>
        <v>7</v>
      </c>
      <c r="H1503" s="9" t="str">
        <f>VLOOKUP($A1503,'dump '!$A:$AF,13,FALSE)</f>
        <v>1261GK</v>
      </c>
      <c r="I1503" s="11" t="str">
        <f>VLOOKUP($A1503,'dump '!$A:$AF,14,FALSE)</f>
        <v>Blaricum</v>
      </c>
      <c r="J1503" s="9">
        <f>VLOOKUP($A1503,'dump '!$A:$AF,15,FALSE)</f>
        <v>6</v>
      </c>
      <c r="K1503" s="9" t="str">
        <f>VLOOKUP($A1503,'dump '!$A:$AF,3,FALSE)</f>
        <v>PMD</v>
      </c>
      <c r="L1503" s="9" t="str">
        <f>VLOOKUP($A1503,'dump '!$A:$AF,31,FALSE)</f>
        <v>3-haak</v>
      </c>
      <c r="M1503" s="9" t="str">
        <f>VLOOKUP($A1503,'containers '!$A:$AA,12,FALSE)</f>
        <v>OGDUO</v>
      </c>
      <c r="N1503" s="9">
        <f>VLOOKUP($A1503,'containers '!$A:$AA,14,FALSE)</f>
        <v>60</v>
      </c>
      <c r="O1503" s="9">
        <f>VLOOKUP($A1503,'containers '!$A:$AA,15,FALSE)</f>
        <v>100</v>
      </c>
      <c r="P1503" s="9" t="str">
        <f>VLOOKUP($A1503,'containers '!$A:$AA,16,FALSE)</f>
        <v>HMIDUO2019</v>
      </c>
    </row>
    <row r="1504" spans="1:16" x14ac:dyDescent="0.25">
      <c r="A1504" s="9" t="s">
        <v>1192</v>
      </c>
      <c r="B1504" s="9" t="str">
        <f>VLOOKUP(A1504,'dump '!A:C,1,FALSE)</f>
        <v>VO149</v>
      </c>
      <c r="C1504" s="9" t="str">
        <f>VLOOKUP(A1504,'dump '!A:AF,2,FALSE)</f>
        <v>1251DC1002</v>
      </c>
      <c r="D1504" s="9">
        <f>VLOOKUP($A1504,'dump '!$A:$AF,17,FALSE)</f>
        <v>52.260765075683601</v>
      </c>
      <c r="E1504" s="9">
        <f>VLOOKUP($A1504,'dump '!$A:$AF,18,FALSE)</f>
        <v>5.23329401016235</v>
      </c>
      <c r="F1504" s="9" t="str">
        <f>VLOOKUP(A1504,'dump '!$A:$AF,11,FALSE)</f>
        <v>Jean-Landrehof</v>
      </c>
      <c r="G1504" s="9" t="str">
        <f>VLOOKUP($A1504,'dump '!$A:$AF,12,FALSE)</f>
        <v>10</v>
      </c>
      <c r="H1504" s="9" t="str">
        <f>VLOOKUP($A1504,'dump '!$A:$AF,13,FALSE)</f>
        <v>1251DC</v>
      </c>
      <c r="I1504" s="11" t="str">
        <f>VLOOKUP($A1504,'dump '!$A:$AF,14,FALSE)</f>
        <v>Laren</v>
      </c>
      <c r="J1504" s="9">
        <f>VLOOKUP($A1504,'dump '!$A:$AF,15,FALSE)</f>
        <v>6</v>
      </c>
      <c r="K1504" s="9" t="str">
        <f>VLOOKUP($A1504,'dump '!$A:$AF,3,FALSE)</f>
        <v>PMD</v>
      </c>
      <c r="L1504" s="9" t="str">
        <f>VLOOKUP($A1504,'dump '!$A:$AF,31,FALSE)</f>
        <v>3-haak</v>
      </c>
      <c r="M1504" s="9" t="str">
        <f>VLOOKUP($A1504,'containers '!$A:$AA,12,FALSE)</f>
        <v>OGDUO</v>
      </c>
      <c r="N1504" s="9">
        <f>VLOOKUP($A1504,'containers '!$A:$AA,14,FALSE)</f>
        <v>60</v>
      </c>
      <c r="O1504" s="9">
        <f>VLOOKUP($A1504,'containers '!$A:$AA,15,FALSE)</f>
        <v>100</v>
      </c>
      <c r="P1504" s="9" t="str">
        <f>VLOOKUP($A1504,'containers '!$A:$AA,16,FALSE)</f>
        <v>HMIDUO2019</v>
      </c>
    </row>
    <row r="1505" spans="1:16" x14ac:dyDescent="0.25">
      <c r="A1505" s="9" t="s">
        <v>136</v>
      </c>
      <c r="B1505" s="9" t="str">
        <f>VLOOKUP(A1505,'dump '!A:C,1,FALSE)</f>
        <v>VO150</v>
      </c>
      <c r="C1505" s="9" t="str">
        <f>VLOOKUP(A1505,'dump '!A:AF,2,FALSE)</f>
        <v>1251TC2702</v>
      </c>
      <c r="D1505" s="9">
        <f>VLOOKUP($A1505,'dump '!$A:$AF,17,FALSE)</f>
        <v>52.260093688964801</v>
      </c>
      <c r="E1505" s="9">
        <f>VLOOKUP($A1505,'dump '!$A:$AF,18,FALSE)</f>
        <v>5.2309622764587402</v>
      </c>
      <c r="F1505" s="9" t="str">
        <f>VLOOKUP(A1505,'dump '!$A:$AF,11,FALSE)</f>
        <v>Ferry-Oversteegenhof</v>
      </c>
      <c r="G1505" s="9" t="str">
        <f>VLOOKUP($A1505,'dump '!$A:$AF,12,FALSE)</f>
        <v>27</v>
      </c>
      <c r="H1505" s="9" t="str">
        <f>VLOOKUP($A1505,'dump '!$A:$AF,13,FALSE)</f>
        <v>1251TC</v>
      </c>
      <c r="I1505" s="11" t="str">
        <f>VLOOKUP($A1505,'dump '!$A:$AF,14,FALSE)</f>
        <v>Laren</v>
      </c>
      <c r="J1505" s="9">
        <f>VLOOKUP($A1505,'dump '!$A:$AF,15,FALSE)</f>
        <v>6</v>
      </c>
      <c r="K1505" s="9" t="str">
        <f>VLOOKUP($A1505,'dump '!$A:$AF,3,FALSE)</f>
        <v>PMD</v>
      </c>
      <c r="L1505" s="9" t="str">
        <f>VLOOKUP($A1505,'dump '!$A:$AF,31,FALSE)</f>
        <v>3-haak</v>
      </c>
      <c r="M1505" s="9" t="str">
        <f>VLOOKUP($A1505,'containers '!$A:$AA,12,FALSE)</f>
        <v>OGDUO</v>
      </c>
      <c r="N1505" s="9">
        <f>VLOOKUP($A1505,'containers '!$A:$AA,14,FALSE)</f>
        <v>60</v>
      </c>
      <c r="O1505" s="9">
        <f>VLOOKUP($A1505,'containers '!$A:$AA,15,FALSE)</f>
        <v>100</v>
      </c>
      <c r="P1505" s="9" t="str">
        <f>VLOOKUP($A1505,'containers '!$A:$AA,16,FALSE)</f>
        <v>HMIDUO2019</v>
      </c>
    </row>
    <row r="1506" spans="1:16" x14ac:dyDescent="0.25">
      <c r="A1506" s="9" t="s">
        <v>1197</v>
      </c>
      <c r="B1506" s="9" t="str">
        <f>VLOOKUP(A1506,'dump '!A:C,1,FALSE)</f>
        <v>VO151</v>
      </c>
      <c r="C1506" s="9" t="str">
        <f>VLOOKUP(A1506,'dump '!A:AF,2,FALSE)</f>
        <v>1251ZV703</v>
      </c>
      <c r="D1506" s="9">
        <f>VLOOKUP($A1506,'dump '!$A:$AF,17,FALSE)</f>
        <v>52.256553649902301</v>
      </c>
      <c r="E1506" s="9">
        <f>VLOOKUP($A1506,'dump '!$A:$AF,18,FALSE)</f>
        <v>5.2345151901245099</v>
      </c>
      <c r="F1506" s="9" t="str">
        <f>VLOOKUP(A1506,'dump '!$A:$AF,11,FALSE)</f>
        <v>Jagerspad</v>
      </c>
      <c r="G1506" s="9" t="str">
        <f>VLOOKUP($A1506,'dump '!$A:$AF,12,FALSE)</f>
        <v>7</v>
      </c>
      <c r="H1506" s="9" t="str">
        <f>VLOOKUP($A1506,'dump '!$A:$AF,13,FALSE)</f>
        <v>1251ZV</v>
      </c>
      <c r="I1506" s="11" t="str">
        <f>VLOOKUP($A1506,'dump '!$A:$AF,14,FALSE)</f>
        <v>Laren</v>
      </c>
      <c r="J1506" s="9">
        <f>VLOOKUP($A1506,'dump '!$A:$AF,15,FALSE)</f>
        <v>6</v>
      </c>
      <c r="K1506" s="9" t="str">
        <f>VLOOKUP($A1506,'dump '!$A:$AF,3,FALSE)</f>
        <v>PMD</v>
      </c>
      <c r="L1506" s="9" t="str">
        <f>VLOOKUP($A1506,'dump '!$A:$AF,31,FALSE)</f>
        <v>3-haak</v>
      </c>
      <c r="M1506" s="9" t="str">
        <f>VLOOKUP($A1506,'containers '!$A:$AA,12,FALSE)</f>
        <v>OGDUO</v>
      </c>
      <c r="N1506" s="9">
        <f>VLOOKUP($A1506,'containers '!$A:$AA,14,FALSE)</f>
        <v>60</v>
      </c>
      <c r="O1506" s="9">
        <f>VLOOKUP($A1506,'containers '!$A:$AA,15,FALSE)</f>
        <v>100</v>
      </c>
      <c r="P1506" s="9" t="str">
        <f>VLOOKUP($A1506,'containers '!$A:$AA,16,FALSE)</f>
        <v>HMIDUO2019</v>
      </c>
    </row>
    <row r="1507" spans="1:16" x14ac:dyDescent="0.25">
      <c r="A1507" s="9" t="s">
        <v>291</v>
      </c>
      <c r="B1507" s="9" t="str">
        <f>VLOOKUP(A1507,'dump '!A:C,1,FALSE)</f>
        <v>VO152</v>
      </c>
      <c r="C1507" s="9" t="str">
        <f>VLOOKUP(A1507,'dump '!A:AF,2,FALSE)</f>
        <v>1252AD1002</v>
      </c>
      <c r="D1507" s="9">
        <f>VLOOKUP($A1507,'dump '!$A:$AF,17,FALSE)</f>
        <v>52.244930267333999</v>
      </c>
      <c r="E1507" s="9">
        <f>VLOOKUP($A1507,'dump '!$A:$AF,18,FALSE)</f>
        <v>5.23445796966553</v>
      </c>
      <c r="F1507" s="9" t="str">
        <f>VLOOKUP(A1507,'dump '!$A:$AF,11,FALSE)</f>
        <v>Elzingapark</v>
      </c>
      <c r="G1507" s="9" t="str">
        <f>VLOOKUP($A1507,'dump '!$A:$AF,12,FALSE)</f>
        <v>10</v>
      </c>
      <c r="H1507" s="9" t="str">
        <f>VLOOKUP($A1507,'dump '!$A:$AF,13,FALSE)</f>
        <v>1252AD</v>
      </c>
      <c r="I1507" s="11" t="str">
        <f>VLOOKUP($A1507,'dump '!$A:$AF,14,FALSE)</f>
        <v>Laren</v>
      </c>
      <c r="J1507" s="9">
        <f>VLOOKUP($A1507,'dump '!$A:$AF,15,FALSE)</f>
        <v>6</v>
      </c>
      <c r="K1507" s="9" t="str">
        <f>VLOOKUP($A1507,'dump '!$A:$AF,3,FALSE)</f>
        <v>PMD</v>
      </c>
      <c r="L1507" s="9" t="str">
        <f>VLOOKUP($A1507,'dump '!$A:$AF,31,FALSE)</f>
        <v>3-haak</v>
      </c>
      <c r="M1507" s="9" t="str">
        <f>VLOOKUP($A1507,'containers '!$A:$AA,12,FALSE)</f>
        <v>OGDUO</v>
      </c>
      <c r="N1507" s="9">
        <f>VLOOKUP($A1507,'containers '!$A:$AA,14,FALSE)</f>
        <v>60</v>
      </c>
      <c r="O1507" s="9">
        <f>VLOOKUP($A1507,'containers '!$A:$AA,15,FALSE)</f>
        <v>100</v>
      </c>
      <c r="P1507" s="9" t="str">
        <f>VLOOKUP($A1507,'containers '!$A:$AA,16,FALSE)</f>
        <v>HMIDUO2019</v>
      </c>
    </row>
    <row r="1508" spans="1:16" x14ac:dyDescent="0.25">
      <c r="A1508" s="9" t="s">
        <v>124</v>
      </c>
      <c r="B1508" s="9" t="str">
        <f>VLOOKUP(A1508,'dump '!A:C,1,FALSE)</f>
        <v>VO153</v>
      </c>
      <c r="C1508" s="9" t="str">
        <f>VLOOKUP(A1508,'dump '!A:AF,2,FALSE)</f>
        <v>1252AL5902</v>
      </c>
      <c r="D1508" s="9">
        <f>VLOOKUP($A1508,'dump '!$A:$AF,17,FALSE)</f>
        <v>52.245716094970703</v>
      </c>
      <c r="E1508" s="9">
        <f>VLOOKUP($A1508,'dump '!$A:$AF,18,FALSE)</f>
        <v>5.2369894981384304</v>
      </c>
      <c r="F1508" s="9" t="str">
        <f>VLOOKUP(A1508,'dump '!$A:$AF,11,FALSE)</f>
        <v>Van Erven Dorenspark</v>
      </c>
      <c r="G1508" s="9" t="str">
        <f>VLOOKUP($A1508,'dump '!$A:$AF,12,FALSE)</f>
        <v>59</v>
      </c>
      <c r="H1508" s="9" t="str">
        <f>VLOOKUP($A1508,'dump '!$A:$AF,13,FALSE)</f>
        <v>1252AL</v>
      </c>
      <c r="I1508" s="11" t="str">
        <f>VLOOKUP($A1508,'dump '!$A:$AF,14,FALSE)</f>
        <v>Laren</v>
      </c>
      <c r="J1508" s="9">
        <f>VLOOKUP($A1508,'dump '!$A:$AF,15,FALSE)</f>
        <v>6</v>
      </c>
      <c r="K1508" s="9" t="str">
        <f>VLOOKUP($A1508,'dump '!$A:$AF,3,FALSE)</f>
        <v>PMD</v>
      </c>
      <c r="L1508" s="9" t="str">
        <f>VLOOKUP($A1508,'dump '!$A:$AF,31,FALSE)</f>
        <v>3-haak</v>
      </c>
      <c r="M1508" s="9" t="str">
        <f>VLOOKUP($A1508,'containers '!$A:$AA,12,FALSE)</f>
        <v>OGDUO</v>
      </c>
      <c r="N1508" s="9">
        <f>VLOOKUP($A1508,'containers '!$A:$AA,14,FALSE)</f>
        <v>60</v>
      </c>
      <c r="O1508" s="9">
        <f>VLOOKUP($A1508,'containers '!$A:$AA,15,FALSE)</f>
        <v>100</v>
      </c>
      <c r="P1508" s="9" t="str">
        <f>VLOOKUP($A1508,'containers '!$A:$AA,16,FALSE)</f>
        <v>HMIDUO2019</v>
      </c>
    </row>
    <row r="1509" spans="1:16" x14ac:dyDescent="0.25">
      <c r="A1509" s="9" t="s">
        <v>91</v>
      </c>
      <c r="B1509" s="9" t="str">
        <f>VLOOKUP(A1509,'dump '!A:C,1,FALSE)</f>
        <v>VO154</v>
      </c>
      <c r="C1509" s="9" t="str">
        <f>VLOOKUP(A1509,'dump '!A:AF,2,FALSE)</f>
        <v>1274PD202</v>
      </c>
      <c r="D1509" s="9">
        <f>VLOOKUP($A1509,'dump '!$A:$AF,17,FALSE)</f>
        <v>52.297172546386697</v>
      </c>
      <c r="E1509" s="9">
        <f>VLOOKUP($A1509,'dump '!$A:$AF,18,FALSE)</f>
        <v>5.2670726776123002</v>
      </c>
      <c r="F1509" s="9" t="str">
        <f>VLOOKUP(A1509,'dump '!$A:$AF,11,FALSE)</f>
        <v>Damwand</v>
      </c>
      <c r="G1509" s="9" t="str">
        <f>VLOOKUP($A1509,'dump '!$A:$AF,12,FALSE)</f>
        <v>2</v>
      </c>
      <c r="H1509" s="9" t="str">
        <f>VLOOKUP($A1509,'dump '!$A:$AF,13,FALSE)</f>
        <v>1274PD</v>
      </c>
      <c r="I1509" s="11" t="str">
        <f>VLOOKUP($A1509,'dump '!$A:$AF,14,FALSE)</f>
        <v>Huizen</v>
      </c>
      <c r="J1509" s="9">
        <f>VLOOKUP($A1509,'dump '!$A:$AF,15,FALSE)</f>
        <v>6</v>
      </c>
      <c r="K1509" s="9" t="str">
        <f>VLOOKUP($A1509,'dump '!$A:$AF,3,FALSE)</f>
        <v>PMD</v>
      </c>
      <c r="L1509" s="9" t="str">
        <f>VLOOKUP($A1509,'dump '!$A:$AF,31,FALSE)</f>
        <v>3-haak</v>
      </c>
      <c r="M1509" s="9" t="str">
        <f>VLOOKUP($A1509,'containers '!$A:$AA,12,FALSE)</f>
        <v>OGDUO</v>
      </c>
      <c r="N1509" s="9">
        <f>VLOOKUP($A1509,'containers '!$A:$AA,14,FALSE)</f>
        <v>60</v>
      </c>
      <c r="O1509" s="9">
        <f>VLOOKUP($A1509,'containers '!$A:$AA,15,FALSE)</f>
        <v>100</v>
      </c>
      <c r="P1509" s="9" t="str">
        <f>VLOOKUP($A1509,'containers '!$A:$AA,16,FALSE)</f>
        <v>HMIDUO2019</v>
      </c>
    </row>
    <row r="1510" spans="1:16" x14ac:dyDescent="0.25">
      <c r="A1510" s="9" t="s">
        <v>116</v>
      </c>
      <c r="B1510" s="9" t="str">
        <f>VLOOKUP(A1510,'dump '!A:C,1,FALSE)</f>
        <v>VO155</v>
      </c>
      <c r="C1510" s="9" t="str">
        <f>VLOOKUP(A1510,'dump '!A:AF,2,FALSE)</f>
        <v>1274NK1302</v>
      </c>
      <c r="D1510" s="9">
        <f>VLOOKUP($A1510,'dump '!$A:$AF,17,FALSE)</f>
        <v>52.297584533691399</v>
      </c>
      <c r="E1510" s="9">
        <f>VLOOKUP($A1510,'dump '!$A:$AF,18,FALSE)</f>
        <v>5.2686643600463903</v>
      </c>
      <c r="F1510" s="9" t="str">
        <f>VLOOKUP(A1510,'dump '!$A:$AF,11,FALSE)</f>
        <v>Draaikom</v>
      </c>
      <c r="G1510" s="9" t="str">
        <f>VLOOKUP($A1510,'dump '!$A:$AF,12,FALSE)</f>
        <v>13</v>
      </c>
      <c r="H1510" s="9" t="str">
        <f>VLOOKUP($A1510,'dump '!$A:$AF,13,FALSE)</f>
        <v>1274NK</v>
      </c>
      <c r="I1510" s="11" t="str">
        <f>VLOOKUP($A1510,'dump '!$A:$AF,14,FALSE)</f>
        <v>Huizen</v>
      </c>
      <c r="J1510" s="9">
        <f>VLOOKUP($A1510,'dump '!$A:$AF,15,FALSE)</f>
        <v>6</v>
      </c>
      <c r="K1510" s="9" t="str">
        <f>VLOOKUP($A1510,'dump '!$A:$AF,3,FALSE)</f>
        <v>PMD</v>
      </c>
      <c r="L1510" s="9" t="str">
        <f>VLOOKUP($A1510,'dump '!$A:$AF,31,FALSE)</f>
        <v>3-haak</v>
      </c>
      <c r="M1510" s="9" t="str">
        <f>VLOOKUP($A1510,'containers '!$A:$AA,12,FALSE)</f>
        <v>OGDUO</v>
      </c>
      <c r="N1510" s="9">
        <f>VLOOKUP($A1510,'containers '!$A:$AA,14,FALSE)</f>
        <v>60</v>
      </c>
      <c r="O1510" s="9">
        <f>VLOOKUP($A1510,'containers '!$A:$AA,15,FALSE)</f>
        <v>100</v>
      </c>
      <c r="P1510" s="9" t="str">
        <f>VLOOKUP($A1510,'containers '!$A:$AA,16,FALSE)</f>
        <v>HMIDUO2019</v>
      </c>
    </row>
    <row r="1511" spans="1:16" x14ac:dyDescent="0.25">
      <c r="A1511" s="9" t="s">
        <v>1202</v>
      </c>
      <c r="B1511" s="9" t="str">
        <f>VLOOKUP(A1511,'dump '!A:C,1,FALSE)</f>
        <v>VO156</v>
      </c>
      <c r="C1511" s="9" t="str">
        <f>VLOOKUP(A1511,'dump '!A:AF,2,FALSE)</f>
        <v>1274RH21502</v>
      </c>
      <c r="D1511" s="9">
        <f>VLOOKUP($A1511,'dump '!$A:$AF,17,FALSE)</f>
        <v>52.298385620117202</v>
      </c>
      <c r="E1511" s="9">
        <f>VLOOKUP($A1511,'dump '!$A:$AF,18,FALSE)</f>
        <v>5.27132225036621</v>
      </c>
      <c r="F1511" s="9" t="str">
        <f>VLOOKUP(A1511,'dump '!$A:$AF,11,FALSE)</f>
        <v>Bovenmaatweg</v>
      </c>
      <c r="G1511" s="9" t="str">
        <f>VLOOKUP($A1511,'dump '!$A:$AF,12,FALSE)</f>
        <v>215</v>
      </c>
      <c r="H1511" s="9" t="str">
        <f>VLOOKUP($A1511,'dump '!$A:$AF,13,FALSE)</f>
        <v>1274RH</v>
      </c>
      <c r="I1511" s="11" t="str">
        <f>VLOOKUP($A1511,'dump '!$A:$AF,14,FALSE)</f>
        <v>Huizen</v>
      </c>
      <c r="J1511" s="9">
        <f>VLOOKUP($A1511,'dump '!$A:$AF,15,FALSE)</f>
        <v>6</v>
      </c>
      <c r="K1511" s="9" t="str">
        <f>VLOOKUP($A1511,'dump '!$A:$AF,3,FALSE)</f>
        <v>PMD</v>
      </c>
      <c r="L1511" s="9" t="str">
        <f>VLOOKUP($A1511,'dump '!$A:$AF,31,FALSE)</f>
        <v>3-haak</v>
      </c>
      <c r="M1511" s="9" t="str">
        <f>VLOOKUP($A1511,'containers '!$A:$AA,12,FALSE)</f>
        <v>OGDUO</v>
      </c>
      <c r="N1511" s="9">
        <f>VLOOKUP($A1511,'containers '!$A:$AA,14,FALSE)</f>
        <v>60</v>
      </c>
      <c r="O1511" s="9">
        <f>VLOOKUP($A1511,'containers '!$A:$AA,15,FALSE)</f>
        <v>100</v>
      </c>
      <c r="P1511" s="9" t="str">
        <f>VLOOKUP($A1511,'containers '!$A:$AA,16,FALSE)</f>
        <v>HMIDUO2019</v>
      </c>
    </row>
    <row r="1512" spans="1:16" x14ac:dyDescent="0.25">
      <c r="A1512" s="9" t="s">
        <v>1204</v>
      </c>
      <c r="B1512" s="9" t="str">
        <f>VLOOKUP(A1512,'dump '!A:C,1,FALSE)</f>
        <v>VO157</v>
      </c>
      <c r="C1512" s="9" t="str">
        <f>VLOOKUP(A1512,'dump '!A:AF,2,FALSE)</f>
        <v>1251SZ1802</v>
      </c>
      <c r="D1512" s="9">
        <f>VLOOKUP($A1512,'dump '!$A:$AF,17,FALSE)</f>
        <v>52.257209777832003</v>
      </c>
      <c r="E1512" s="9">
        <f>VLOOKUP($A1512,'dump '!$A:$AF,18,FALSE)</f>
        <v>5.23284912109375</v>
      </c>
      <c r="F1512" s="9" t="str">
        <f>VLOOKUP(A1512,'dump '!$A:$AF,11,FALSE)</f>
        <v>Langerak</v>
      </c>
      <c r="G1512" s="9" t="str">
        <f>VLOOKUP($A1512,'dump '!$A:$AF,12,FALSE)</f>
        <v>18</v>
      </c>
      <c r="H1512" s="9" t="str">
        <f>VLOOKUP($A1512,'dump '!$A:$AF,13,FALSE)</f>
        <v>1251SZ</v>
      </c>
      <c r="I1512" s="11" t="str">
        <f>VLOOKUP($A1512,'dump '!$A:$AF,14,FALSE)</f>
        <v>Laren</v>
      </c>
      <c r="J1512" s="9">
        <f>VLOOKUP($A1512,'dump '!$A:$AF,15,FALSE)</f>
        <v>6</v>
      </c>
      <c r="K1512" s="9" t="str">
        <f>VLOOKUP($A1512,'dump '!$A:$AF,3,FALSE)</f>
        <v>PMD</v>
      </c>
      <c r="L1512" s="9" t="str">
        <f>VLOOKUP($A1512,'dump '!$A:$AF,31,FALSE)</f>
        <v>3-haak</v>
      </c>
      <c r="M1512" s="9" t="str">
        <f>VLOOKUP($A1512,'containers '!$A:$AA,12,FALSE)</f>
        <v>OGDUO</v>
      </c>
      <c r="N1512" s="9">
        <f>VLOOKUP($A1512,'containers '!$A:$AA,14,FALSE)</f>
        <v>60</v>
      </c>
      <c r="O1512" s="9">
        <f>VLOOKUP($A1512,'containers '!$A:$AA,15,FALSE)</f>
        <v>100</v>
      </c>
      <c r="P1512" s="9" t="str">
        <f>VLOOKUP($A1512,'containers '!$A:$AA,16,FALSE)</f>
        <v>HMIDUO2019</v>
      </c>
    </row>
    <row r="1513" spans="1:16" x14ac:dyDescent="0.25">
      <c r="A1513" s="9" t="s">
        <v>130</v>
      </c>
      <c r="B1513" s="9" t="str">
        <f>VLOOKUP(A1513,'dump '!A:C,1,FALSE)</f>
        <v>VO158</v>
      </c>
      <c r="C1513" s="9" t="str">
        <f>VLOOKUP(A1513,'dump '!A:AF,2,FALSE)</f>
        <v>1261TG2702</v>
      </c>
      <c r="D1513" s="9">
        <f>VLOOKUP($A1513,'dump '!$A:$AF,17,FALSE)</f>
        <v>52.269966125488303</v>
      </c>
      <c r="E1513" s="9">
        <f>VLOOKUP($A1513,'dump '!$A:$AF,18,FALSE)</f>
        <v>5.2499561309814498</v>
      </c>
      <c r="F1513" s="9" t="str">
        <f>VLOOKUP(A1513,'dump '!$A:$AF,11,FALSE)</f>
        <v>Molenveenweg</v>
      </c>
      <c r="G1513" s="9" t="str">
        <f>VLOOKUP($A1513,'dump '!$A:$AF,12,FALSE)</f>
        <v>27</v>
      </c>
      <c r="H1513" s="9" t="str">
        <f>VLOOKUP($A1513,'dump '!$A:$AF,13,FALSE)</f>
        <v>1261TG</v>
      </c>
      <c r="I1513" s="11" t="str">
        <f>VLOOKUP($A1513,'dump '!$A:$AF,14,FALSE)</f>
        <v>Blaricum</v>
      </c>
      <c r="J1513" s="9">
        <f>VLOOKUP($A1513,'dump '!$A:$AF,15,FALSE)</f>
        <v>5</v>
      </c>
      <c r="K1513" s="9" t="str">
        <f>VLOOKUP($A1513,'dump '!$A:$AF,3,FALSE)</f>
        <v>PMD</v>
      </c>
      <c r="L1513" s="9" t="str">
        <f>VLOOKUP($A1513,'dump '!$A:$AF,31,FALSE)</f>
        <v>3-haak</v>
      </c>
      <c r="M1513" s="9" t="str">
        <f>VLOOKUP($A1513,'containers '!$A:$AA,12,FALSE)</f>
        <v>OGDUO</v>
      </c>
      <c r="N1513" s="9">
        <f>VLOOKUP($A1513,'containers '!$A:$AA,14,FALSE)</f>
        <v>60</v>
      </c>
      <c r="O1513" s="9">
        <f>VLOOKUP($A1513,'containers '!$A:$AA,15,FALSE)</f>
        <v>100</v>
      </c>
      <c r="P1513" s="9" t="str">
        <f>VLOOKUP($A1513,'containers '!$A:$AA,16,FALSE)</f>
        <v>HMIDUO2019</v>
      </c>
    </row>
    <row r="1514" spans="1:16" x14ac:dyDescent="0.25">
      <c r="A1514" s="9" t="s">
        <v>1209</v>
      </c>
      <c r="B1514" s="9" t="str">
        <f>VLOOKUP(A1514,'dump '!A:C,1,FALSE)</f>
        <v>VO159</v>
      </c>
      <c r="C1514" s="9" t="str">
        <f>VLOOKUP(A1514,'dump '!A:AF,2,FALSE)</f>
        <v>1251RN202</v>
      </c>
      <c r="D1514" s="9">
        <f>VLOOKUP($A1514,'dump '!$A:$AF,17,FALSE)</f>
        <v>52.254146575927699</v>
      </c>
      <c r="E1514" s="9">
        <f>VLOOKUP($A1514,'dump '!$A:$AF,18,FALSE)</f>
        <v>5.2271142005920401</v>
      </c>
      <c r="F1514" s="9" t="str">
        <f>VLOOKUP(A1514,'dump '!$A:$AF,11,FALSE)</f>
        <v>Zevenend</v>
      </c>
      <c r="G1514" s="9" t="str">
        <f>VLOOKUP($A1514,'dump '!$A:$AF,12,FALSE)</f>
        <v>2D BOV</v>
      </c>
      <c r="H1514" s="9" t="str">
        <f>VLOOKUP($A1514,'dump '!$A:$AF,13,FALSE)</f>
        <v>1251RN</v>
      </c>
      <c r="I1514" s="11" t="str">
        <f>VLOOKUP($A1514,'dump '!$A:$AF,14,FALSE)</f>
        <v>Laren</v>
      </c>
      <c r="J1514" s="9">
        <f>VLOOKUP($A1514,'dump '!$A:$AF,15,FALSE)</f>
        <v>6</v>
      </c>
      <c r="K1514" s="9" t="str">
        <f>VLOOKUP($A1514,'dump '!$A:$AF,3,FALSE)</f>
        <v>PMD</v>
      </c>
      <c r="L1514" s="9" t="str">
        <f>VLOOKUP($A1514,'dump '!$A:$AF,31,FALSE)</f>
        <v>3-haak</v>
      </c>
      <c r="M1514" s="9" t="str">
        <f>VLOOKUP($A1514,'containers '!$A:$AA,12,FALSE)</f>
        <v>OGDUO</v>
      </c>
      <c r="N1514" s="9">
        <f>VLOOKUP($A1514,'containers '!$A:$AA,14,FALSE)</f>
        <v>60</v>
      </c>
      <c r="O1514" s="9">
        <f>VLOOKUP($A1514,'containers '!$A:$AA,15,FALSE)</f>
        <v>100</v>
      </c>
      <c r="P1514" s="9" t="str">
        <f>VLOOKUP($A1514,'containers '!$A:$AA,16,FALSE)</f>
        <v>HMIDUO2019</v>
      </c>
    </row>
    <row r="1515" spans="1:16" x14ac:dyDescent="0.25">
      <c r="A1515" s="9" t="s">
        <v>66</v>
      </c>
      <c r="B1515" s="9" t="str">
        <f>VLOOKUP(A1515,'dump '!A:C,1,FALSE)</f>
        <v>VO160</v>
      </c>
      <c r="C1515" s="9" t="str">
        <f>VLOOKUP(A1515,'dump '!A:AF,2,FALSE)</f>
        <v>1276NJ8803</v>
      </c>
      <c r="D1515" s="9">
        <f>VLOOKUP($A1515,'dump '!$A:$AF,17,FALSE)</f>
        <v>52.291774749755902</v>
      </c>
      <c r="E1515" s="9">
        <f>VLOOKUP($A1515,'dump '!$A:$AF,18,FALSE)</f>
        <v>5.2459959983825701</v>
      </c>
      <c r="F1515" s="9" t="str">
        <f>VLOOKUP(A1515,'dump '!$A:$AF,11,FALSE)</f>
        <v>Ambonlaan</v>
      </c>
      <c r="G1515" s="9" t="str">
        <f>VLOOKUP($A1515,'dump '!$A:$AF,12,FALSE)</f>
        <v>88</v>
      </c>
      <c r="H1515" s="9" t="str">
        <f>VLOOKUP($A1515,'dump '!$A:$AF,13,FALSE)</f>
        <v>1276NJ</v>
      </c>
      <c r="I1515" s="11" t="str">
        <f>VLOOKUP($A1515,'dump '!$A:$AF,14,FALSE)</f>
        <v>Huizen</v>
      </c>
      <c r="J1515" s="9">
        <f>VLOOKUP($A1515,'dump '!$A:$AF,15,FALSE)</f>
        <v>6</v>
      </c>
      <c r="K1515" s="9" t="str">
        <f>VLOOKUP($A1515,'dump '!$A:$AF,3,FALSE)</f>
        <v>PMD</v>
      </c>
      <c r="L1515" s="9" t="str">
        <f>VLOOKUP($A1515,'dump '!$A:$AF,31,FALSE)</f>
        <v>3-haak</v>
      </c>
      <c r="M1515" s="9" t="str">
        <f>VLOOKUP($A1515,'containers '!$A:$AA,12,FALSE)</f>
        <v>OGDUO</v>
      </c>
      <c r="N1515" s="9">
        <f>VLOOKUP($A1515,'containers '!$A:$AA,14,FALSE)</f>
        <v>60</v>
      </c>
      <c r="O1515" s="9">
        <f>VLOOKUP($A1515,'containers '!$A:$AA,15,FALSE)</f>
        <v>100</v>
      </c>
      <c r="P1515" s="9" t="str">
        <f>VLOOKUP($A1515,'containers '!$A:$AA,16,FALSE)</f>
        <v>HMIDUO2019</v>
      </c>
    </row>
    <row r="1516" spans="1:16" x14ac:dyDescent="0.25">
      <c r="A1516" s="9" t="s">
        <v>1211</v>
      </c>
      <c r="B1516" s="9" t="str">
        <f>VLOOKUP(A1516,'dump '!A:C,1,FALSE)</f>
        <v>VO161</v>
      </c>
      <c r="C1516" s="9" t="str">
        <f>VLOOKUP(A1516,'dump '!A:AF,2,FALSE)</f>
        <v>1271DE8502</v>
      </c>
      <c r="D1516" s="9">
        <f>VLOOKUP($A1516,'dump '!$A:$AF,17,FALSE)</f>
        <v>52.311573028564503</v>
      </c>
      <c r="E1516" s="9">
        <f>VLOOKUP($A1516,'dump '!$A:$AF,18,FALSE)</f>
        <v>5.2504172325134304</v>
      </c>
      <c r="F1516" s="9" t="str">
        <f>VLOOKUP(A1516,'dump '!$A:$AF,11,FALSE)</f>
        <v>Labradorstroom</v>
      </c>
      <c r="G1516" s="9" t="str">
        <f>VLOOKUP($A1516,'dump '!$A:$AF,12,FALSE)</f>
        <v>85</v>
      </c>
      <c r="H1516" s="9" t="str">
        <f>VLOOKUP($A1516,'dump '!$A:$AF,13,FALSE)</f>
        <v>1271DE</v>
      </c>
      <c r="I1516" s="11" t="str">
        <f>VLOOKUP($A1516,'dump '!$A:$AF,14,FALSE)</f>
        <v>Huizen</v>
      </c>
      <c r="J1516" s="9">
        <f>VLOOKUP($A1516,'dump '!$A:$AF,15,FALSE)</f>
        <v>6</v>
      </c>
      <c r="K1516" s="9" t="str">
        <f>VLOOKUP($A1516,'dump '!$A:$AF,3,FALSE)</f>
        <v>PMD</v>
      </c>
      <c r="L1516" s="9" t="str">
        <f>VLOOKUP($A1516,'dump '!$A:$AF,31,FALSE)</f>
        <v>3-haak</v>
      </c>
      <c r="M1516" s="9" t="str">
        <f>VLOOKUP($A1516,'containers '!$A:$AA,12,FALSE)</f>
        <v>OGDUO</v>
      </c>
      <c r="N1516" s="9">
        <f>VLOOKUP($A1516,'containers '!$A:$AA,14,FALSE)</f>
        <v>60</v>
      </c>
      <c r="O1516" s="9">
        <f>VLOOKUP($A1516,'containers '!$A:$AA,15,FALSE)</f>
        <v>100</v>
      </c>
      <c r="P1516" s="9" t="str">
        <f>VLOOKUP($A1516,'containers '!$A:$AA,16,FALSE)</f>
        <v>HMIDUO2019</v>
      </c>
    </row>
    <row r="1517" spans="1:16" x14ac:dyDescent="0.25">
      <c r="A1517" s="9" t="s">
        <v>1215</v>
      </c>
      <c r="B1517" s="9" t="str">
        <f>VLOOKUP(A1517,'dump '!A:C,1,FALSE)</f>
        <v>VO162</v>
      </c>
      <c r="C1517" s="9" t="str">
        <f>VLOOKUP(A1517,'dump '!A:AF,2,FALSE)</f>
        <v>1273SN802</v>
      </c>
      <c r="D1517" s="9">
        <f>VLOOKUP($A1517,'dump '!$A:$AF,17,FALSE)</f>
        <v>52.306444999999997</v>
      </c>
      <c r="E1517" s="9">
        <f>VLOOKUP($A1517,'dump '!$A:$AF,18,FALSE)</f>
        <v>5.2562499999999996</v>
      </c>
      <c r="F1517" s="9" t="str">
        <f>VLOOKUP(A1517,'dump '!$A:$AF,11,FALSE)</f>
        <v>Zomerkade</v>
      </c>
      <c r="G1517" s="9" t="str">
        <f>VLOOKUP($A1517,'dump '!$A:$AF,12,FALSE)</f>
        <v>8</v>
      </c>
      <c r="H1517" s="9" t="str">
        <f>VLOOKUP($A1517,'dump '!$A:$AF,13,FALSE)</f>
        <v>1273SN</v>
      </c>
      <c r="I1517" s="11" t="str">
        <f>VLOOKUP($A1517,'dump '!$A:$AF,14,FALSE)</f>
        <v>Huizen</v>
      </c>
      <c r="J1517" s="9">
        <f>VLOOKUP($A1517,'dump '!$A:$AF,15,FALSE)</f>
        <v>6</v>
      </c>
      <c r="K1517" s="9" t="str">
        <f>VLOOKUP($A1517,'dump '!$A:$AF,3,FALSE)</f>
        <v>PMD</v>
      </c>
      <c r="L1517" s="9" t="str">
        <f>VLOOKUP($A1517,'dump '!$A:$AF,31,FALSE)</f>
        <v>3-haak</v>
      </c>
      <c r="M1517" s="9" t="str">
        <f>VLOOKUP($A1517,'containers '!$A:$AA,12,FALSE)</f>
        <v>OGDUO</v>
      </c>
      <c r="N1517" s="9">
        <f>VLOOKUP($A1517,'containers '!$A:$AA,14,FALSE)</f>
        <v>60</v>
      </c>
      <c r="O1517" s="9">
        <f>VLOOKUP($A1517,'containers '!$A:$AA,15,FALSE)</f>
        <v>100</v>
      </c>
      <c r="P1517" s="9" t="str">
        <f>VLOOKUP($A1517,'containers '!$A:$AA,16,FALSE)</f>
        <v>HMIDUO2019</v>
      </c>
    </row>
    <row r="1518" spans="1:16" x14ac:dyDescent="0.25">
      <c r="A1518" s="9" t="s">
        <v>1219</v>
      </c>
      <c r="B1518" s="9" t="str">
        <f>VLOOKUP(A1518,'dump '!A:C,1,FALSE)</f>
        <v>VO163</v>
      </c>
      <c r="C1518" s="9" t="str">
        <f>VLOOKUP(A1518,'dump '!A:AF,2,FALSE)</f>
        <v>1277AL5402</v>
      </c>
      <c r="D1518" s="9">
        <f>VLOOKUP($A1518,'dump '!$A:$AF,17,FALSE)</f>
        <v>52.295818328857401</v>
      </c>
      <c r="E1518" s="9">
        <f>VLOOKUP($A1518,'dump '!$A:$AF,18,FALSE)</f>
        <v>5.2752323150634801</v>
      </c>
      <c r="F1518" s="9" t="str">
        <f>VLOOKUP(A1518,'dump '!$A:$AF,11,FALSE)</f>
        <v>Kierkegaardhof</v>
      </c>
      <c r="G1518" s="9" t="str">
        <f>VLOOKUP($A1518,'dump '!$A:$AF,12,FALSE)</f>
        <v>54</v>
      </c>
      <c r="H1518" s="9" t="str">
        <f>VLOOKUP($A1518,'dump '!$A:$AF,13,FALSE)</f>
        <v>1277AL</v>
      </c>
      <c r="I1518" s="11" t="str">
        <f>VLOOKUP($A1518,'dump '!$A:$AF,14,FALSE)</f>
        <v>Huizen</v>
      </c>
      <c r="J1518" s="9">
        <f>VLOOKUP($A1518,'dump '!$A:$AF,15,FALSE)</f>
        <v>6</v>
      </c>
      <c r="K1518" s="9" t="str">
        <f>VLOOKUP($A1518,'dump '!$A:$AF,3,FALSE)</f>
        <v>PMD</v>
      </c>
      <c r="L1518" s="9" t="str">
        <f>VLOOKUP($A1518,'dump '!$A:$AF,31,FALSE)</f>
        <v>3-haak</v>
      </c>
      <c r="M1518" s="9" t="str">
        <f>VLOOKUP($A1518,'containers '!$A:$AA,12,FALSE)</f>
        <v>OGDUO</v>
      </c>
      <c r="N1518" s="9">
        <f>VLOOKUP($A1518,'containers '!$A:$AA,14,FALSE)</f>
        <v>60</v>
      </c>
      <c r="O1518" s="9">
        <f>VLOOKUP($A1518,'containers '!$A:$AA,15,FALSE)</f>
        <v>100</v>
      </c>
      <c r="P1518" s="9" t="str">
        <f>VLOOKUP($A1518,'containers '!$A:$AA,16,FALSE)</f>
        <v>HMIDUO2019</v>
      </c>
    </row>
    <row r="1519" spans="1:16" x14ac:dyDescent="0.25">
      <c r="A1519" s="9" t="s">
        <v>57</v>
      </c>
      <c r="B1519" s="9" t="str">
        <f>VLOOKUP(A1519,'dump '!A:C,1,FALSE)</f>
        <v>VO164</v>
      </c>
      <c r="C1519" s="9" t="str">
        <f>VLOOKUP(A1519,'dump '!A:AF,2,FALSE)</f>
        <v>1277AG4702</v>
      </c>
      <c r="D1519" s="9">
        <f>VLOOKUP($A1519,'dump '!$A:$AF,17,FALSE)</f>
        <v>52.295181274414098</v>
      </c>
      <c r="E1519" s="9">
        <f>VLOOKUP($A1519,'dump '!$A:$AF,18,FALSE)</f>
        <v>5.2747688293456996</v>
      </c>
      <c r="F1519" s="9" t="str">
        <f>VLOOKUP(A1519,'dump '!$A:$AF,11,FALSE)</f>
        <v>Goethehof</v>
      </c>
      <c r="G1519" s="9" t="str">
        <f>VLOOKUP($A1519,'dump '!$A:$AF,12,FALSE)</f>
        <v>47</v>
      </c>
      <c r="H1519" s="9" t="str">
        <f>VLOOKUP($A1519,'dump '!$A:$AF,13,FALSE)</f>
        <v>1277AG</v>
      </c>
      <c r="I1519" s="11" t="str">
        <f>VLOOKUP($A1519,'dump '!$A:$AF,14,FALSE)</f>
        <v>Huizen</v>
      </c>
      <c r="J1519" s="9">
        <f>VLOOKUP($A1519,'dump '!$A:$AF,15,FALSE)</f>
        <v>6</v>
      </c>
      <c r="K1519" s="9" t="str">
        <f>VLOOKUP($A1519,'dump '!$A:$AF,3,FALSE)</f>
        <v>PMD</v>
      </c>
      <c r="L1519" s="9" t="str">
        <f>VLOOKUP($A1519,'dump '!$A:$AF,31,FALSE)</f>
        <v>3-haak</v>
      </c>
      <c r="M1519" s="9" t="str">
        <f>VLOOKUP($A1519,'containers '!$A:$AA,12,FALSE)</f>
        <v>OGDUO</v>
      </c>
      <c r="N1519" s="9">
        <f>VLOOKUP($A1519,'containers '!$A:$AA,14,FALSE)</f>
        <v>60</v>
      </c>
      <c r="O1519" s="9">
        <f>VLOOKUP($A1519,'containers '!$A:$AA,15,FALSE)</f>
        <v>100</v>
      </c>
      <c r="P1519" s="9" t="str">
        <f>VLOOKUP($A1519,'containers '!$A:$AA,16,FALSE)</f>
        <v>HMIDUO2019</v>
      </c>
    </row>
    <row r="1520" spans="1:16" x14ac:dyDescent="0.25">
      <c r="A1520" s="9" t="s">
        <v>3208</v>
      </c>
      <c r="B1520" s="9" t="str">
        <f>VLOOKUP(A1520,'dump '!A:C,1,FALSE)</f>
        <v>VO165</v>
      </c>
      <c r="C1520" s="9" t="str">
        <f>VLOOKUP(A1520,'dump '!A:AF,2,FALSE)</f>
        <v>1276NT101</v>
      </c>
      <c r="D1520" s="9">
        <f>VLOOKUP($A1520,'dump '!$A:$AF,17,FALSE)</f>
        <v>52.2911273455734</v>
      </c>
      <c r="E1520" s="9">
        <f>VLOOKUP($A1520,'dump '!$A:$AF,18,FALSE)</f>
        <v>5.2456715237398104</v>
      </c>
      <c r="F1520" s="9" t="str">
        <f>VLOOKUP(A1520,'dump '!$A:$AF,11,FALSE)</f>
        <v>Archipelplein</v>
      </c>
      <c r="G1520" s="9" t="str">
        <f>VLOOKUP($A1520,'dump '!$A:$AF,12,FALSE)</f>
        <v>1</v>
      </c>
      <c r="H1520" s="9" t="str">
        <f>VLOOKUP($A1520,'dump '!$A:$AF,13,FALSE)</f>
        <v>1276NT</v>
      </c>
      <c r="I1520" s="11" t="str">
        <f>VLOOKUP($A1520,'dump '!$A:$AF,14,FALSE)</f>
        <v>Huizen</v>
      </c>
      <c r="J1520" s="9">
        <f>VLOOKUP($A1520,'dump '!$A:$AF,15,FALSE)</f>
        <v>5</v>
      </c>
      <c r="K1520" s="9" t="str">
        <f>VLOOKUP($A1520,'dump '!$A:$AF,3,FALSE)</f>
        <v>PMD</v>
      </c>
      <c r="L1520" s="9" t="str">
        <f>VLOOKUP($A1520,'dump '!$A:$AF,31,FALSE)</f>
        <v>3-haak</v>
      </c>
      <c r="M1520" s="9" t="str">
        <f>VLOOKUP($A1520,'containers '!$A:$AA,12,FALSE)</f>
        <v>Ondergronds</v>
      </c>
      <c r="N1520" s="9">
        <f>VLOOKUP($A1520,'containers '!$A:$AA,14,FALSE)</f>
        <v>80</v>
      </c>
      <c r="O1520" s="9">
        <f>VLOOKUP($A1520,'containers '!$A:$AA,15,FALSE)</f>
        <v>100</v>
      </c>
      <c r="P1520" s="9" t="str">
        <f>VLOOKUP($A1520,'containers '!$A:$AA,16,FALSE)</f>
        <v>HMISOL2018</v>
      </c>
    </row>
    <row r="1521" spans="1:16" x14ac:dyDescent="0.25">
      <c r="A1521" s="9" t="s">
        <v>72</v>
      </c>
      <c r="B1521" s="9" t="str">
        <f>VLOOKUP(A1521,'dump '!A:C,1,FALSE)</f>
        <v>VO166</v>
      </c>
      <c r="C1521" s="9" t="str">
        <f>VLOOKUP(A1521,'dump '!A:AF,2,FALSE)</f>
        <v>1275AJ4502</v>
      </c>
      <c r="D1521" s="9">
        <f>VLOOKUP($A1521,'dump '!$A:$AF,17,FALSE)</f>
        <v>52.291439056396499</v>
      </c>
      <c r="E1521" s="9">
        <f>VLOOKUP($A1521,'dump '!$A:$AF,18,FALSE)</f>
        <v>5.2647652626037598</v>
      </c>
      <c r="F1521" s="9" t="str">
        <f>VLOOKUP(A1521,'dump '!$A:$AF,11,FALSE)</f>
        <v>Brasem</v>
      </c>
      <c r="G1521" s="9" t="str">
        <f>VLOOKUP($A1521,'dump '!$A:$AF,12,FALSE)</f>
        <v>45</v>
      </c>
      <c r="H1521" s="9" t="str">
        <f>VLOOKUP($A1521,'dump '!$A:$AF,13,FALSE)</f>
        <v>1275AJ</v>
      </c>
      <c r="I1521" s="11" t="str">
        <f>VLOOKUP($A1521,'dump '!$A:$AF,14,FALSE)</f>
        <v>Huizen</v>
      </c>
      <c r="J1521" s="9">
        <f>VLOOKUP($A1521,'dump '!$A:$AF,15,FALSE)</f>
        <v>6</v>
      </c>
      <c r="K1521" s="9" t="str">
        <f>VLOOKUP($A1521,'dump '!$A:$AF,3,FALSE)</f>
        <v>PMD</v>
      </c>
      <c r="L1521" s="9" t="str">
        <f>VLOOKUP($A1521,'dump '!$A:$AF,31,FALSE)</f>
        <v>3-haak</v>
      </c>
      <c r="M1521" s="9" t="str">
        <f>VLOOKUP($A1521,'containers '!$A:$AA,12,FALSE)</f>
        <v>OGDUO</v>
      </c>
      <c r="N1521" s="9">
        <f>VLOOKUP($A1521,'containers '!$A:$AA,14,FALSE)</f>
        <v>60</v>
      </c>
      <c r="O1521" s="9">
        <f>VLOOKUP($A1521,'containers '!$A:$AA,15,FALSE)</f>
        <v>100</v>
      </c>
      <c r="P1521" s="9" t="str">
        <f>VLOOKUP($A1521,'containers '!$A:$AA,16,FALSE)</f>
        <v>HMIDUO2019</v>
      </c>
    </row>
    <row r="1522" spans="1:16" x14ac:dyDescent="0.25">
      <c r="A1522" s="9" t="s">
        <v>141</v>
      </c>
      <c r="B1522" s="9" t="str">
        <f>VLOOKUP(A1522,'dump '!A:C,1,FALSE)</f>
        <v>VO168</v>
      </c>
      <c r="C1522" s="9" t="str">
        <f>VLOOKUP(A1522,'dump '!A:AF,2,FALSE)</f>
        <v>1275AR5902</v>
      </c>
      <c r="D1522" s="9">
        <f>VLOOKUP($A1522,'dump '!$A:$AF,17,FALSE)</f>
        <v>52.290248870849602</v>
      </c>
      <c r="E1522" s="9">
        <f>VLOOKUP($A1522,'dump '!$A:$AF,18,FALSE)</f>
        <v>5.2643980979919398</v>
      </c>
      <c r="F1522" s="9" t="str">
        <f>VLOOKUP(A1522,'dump '!$A:$AF,11,FALSE)</f>
        <v>Zeelt</v>
      </c>
      <c r="G1522" s="9" t="str">
        <f>VLOOKUP($A1522,'dump '!$A:$AF,12,FALSE)</f>
        <v>59</v>
      </c>
      <c r="H1522" s="9" t="str">
        <f>VLOOKUP($A1522,'dump '!$A:$AF,13,FALSE)</f>
        <v>1275AR</v>
      </c>
      <c r="I1522" s="11" t="str">
        <f>VLOOKUP($A1522,'dump '!$A:$AF,14,FALSE)</f>
        <v>Huizen</v>
      </c>
      <c r="J1522" s="9">
        <f>VLOOKUP($A1522,'dump '!$A:$AF,15,FALSE)</f>
        <v>6</v>
      </c>
      <c r="K1522" s="9" t="str">
        <f>VLOOKUP($A1522,'dump '!$A:$AF,3,FALSE)</f>
        <v>PMD</v>
      </c>
      <c r="L1522" s="9" t="str">
        <f>VLOOKUP($A1522,'dump '!$A:$AF,31,FALSE)</f>
        <v>3-haak</v>
      </c>
      <c r="M1522" s="9" t="str">
        <f>VLOOKUP($A1522,'containers '!$A:$AA,12,FALSE)</f>
        <v>OGDUO</v>
      </c>
      <c r="N1522" s="9">
        <f>VLOOKUP($A1522,'containers '!$A:$AA,14,FALSE)</f>
        <v>60</v>
      </c>
      <c r="O1522" s="9">
        <f>VLOOKUP($A1522,'containers '!$A:$AA,15,FALSE)</f>
        <v>100</v>
      </c>
      <c r="P1522" s="9" t="str">
        <f>VLOOKUP($A1522,'containers '!$A:$AA,16,FALSE)</f>
        <v>HMIDUO2019</v>
      </c>
    </row>
    <row r="1523" spans="1:16" x14ac:dyDescent="0.25">
      <c r="A1523" s="9" t="s">
        <v>1262</v>
      </c>
      <c r="B1523" s="9" t="str">
        <f>VLOOKUP(A1523,'dump '!A:C,1,FALSE)</f>
        <v>VO169</v>
      </c>
      <c r="C1523" s="9" t="str">
        <f>VLOOKUP(A1523,'dump '!A:AF,2,FALSE)</f>
        <v>1222NL19102</v>
      </c>
      <c r="D1523" s="9">
        <f>VLOOKUP($A1523,'dump '!$A:$AF,17,FALSE)</f>
        <v>52.241775512695298</v>
      </c>
      <c r="E1523" s="9">
        <f>VLOOKUP($A1523,'dump '!$A:$AF,18,FALSE)</f>
        <v>5.17700242996216</v>
      </c>
      <c r="F1523" s="9" t="str">
        <f>VLOOKUP(A1523,'dump '!$A:$AF,11,FALSE)</f>
        <v>Laan 1940-1945</v>
      </c>
      <c r="G1523" s="9" t="str">
        <f>VLOOKUP($A1523,'dump '!$A:$AF,12,FALSE)</f>
        <v>191</v>
      </c>
      <c r="H1523" s="9" t="str">
        <f>VLOOKUP($A1523,'dump '!$A:$AF,13,FALSE)</f>
        <v>1222NL</v>
      </c>
      <c r="I1523" s="11" t="str">
        <f>VLOOKUP($A1523,'dump '!$A:$AF,14,FALSE)</f>
        <v>Hilversum</v>
      </c>
      <c r="J1523" s="9">
        <f>VLOOKUP($A1523,'dump '!$A:$AF,15,FALSE)</f>
        <v>6</v>
      </c>
      <c r="K1523" s="9" t="str">
        <f>VLOOKUP($A1523,'dump '!$A:$AF,3,FALSE)</f>
        <v>PMD</v>
      </c>
      <c r="L1523" s="9" t="str">
        <f>VLOOKUP($A1523,'dump '!$A:$AF,31,FALSE)</f>
        <v>3-haak</v>
      </c>
      <c r="M1523" s="9" t="str">
        <f>VLOOKUP($A1523,'containers '!$A:$AA,12,FALSE)</f>
        <v>Ondergronds</v>
      </c>
      <c r="N1523" s="9">
        <f>VLOOKUP($A1523,'containers '!$A:$AA,14,FALSE)</f>
        <v>80</v>
      </c>
      <c r="O1523" s="9">
        <f>VLOOKUP($A1523,'containers '!$A:$AA,15,FALSE)</f>
        <v>100</v>
      </c>
      <c r="P1523" s="9" t="str">
        <f>VLOOKUP($A1523,'containers '!$A:$AA,16,FALSE)</f>
        <v>HMISOL2018</v>
      </c>
    </row>
    <row r="1524" spans="1:16" x14ac:dyDescent="0.25">
      <c r="A1524" s="9" t="s">
        <v>1267</v>
      </c>
      <c r="B1524" s="9" t="str">
        <f>VLOOKUP(A1524,'dump '!A:C,1,FALSE)</f>
        <v>VO170</v>
      </c>
      <c r="C1524" s="9" t="str">
        <f>VLOOKUP(A1524,'dump '!A:AF,2,FALSE)</f>
        <v>1222NJ10702</v>
      </c>
      <c r="D1524" s="9">
        <f>VLOOKUP($A1524,'dump '!$A:$AF,17,FALSE)</f>
        <v>52.240379333496101</v>
      </c>
      <c r="E1524" s="9">
        <f>VLOOKUP($A1524,'dump '!$A:$AF,18,FALSE)</f>
        <v>5.1770324707031303</v>
      </c>
      <c r="F1524" s="9" t="str">
        <f>VLOOKUP(A1524,'dump '!$A:$AF,11,FALSE)</f>
        <v>Laan 1940-1945</v>
      </c>
      <c r="G1524" s="9" t="str">
        <f>VLOOKUP($A1524,'dump '!$A:$AF,12,FALSE)</f>
        <v>107</v>
      </c>
      <c r="H1524" s="9" t="str">
        <f>VLOOKUP($A1524,'dump '!$A:$AF,13,FALSE)</f>
        <v>1222NJ</v>
      </c>
      <c r="I1524" s="11" t="str">
        <f>VLOOKUP($A1524,'dump '!$A:$AF,14,FALSE)</f>
        <v>Hilversum</v>
      </c>
      <c r="J1524" s="9">
        <f>VLOOKUP($A1524,'dump '!$A:$AF,15,FALSE)</f>
        <v>6</v>
      </c>
      <c r="K1524" s="9" t="str">
        <f>VLOOKUP($A1524,'dump '!$A:$AF,3,FALSE)</f>
        <v>PMD</v>
      </c>
      <c r="L1524" s="9" t="str">
        <f>VLOOKUP($A1524,'dump '!$A:$AF,31,FALSE)</f>
        <v>3-haak</v>
      </c>
      <c r="M1524" s="9" t="str">
        <f>VLOOKUP($A1524,'containers '!$A:$AA,12,FALSE)</f>
        <v>Ondergronds</v>
      </c>
      <c r="N1524" s="9">
        <f>VLOOKUP($A1524,'containers '!$A:$AA,14,FALSE)</f>
        <v>80</v>
      </c>
      <c r="O1524" s="9">
        <f>VLOOKUP($A1524,'containers '!$A:$AA,15,FALSE)</f>
        <v>100</v>
      </c>
      <c r="P1524" s="9" t="str">
        <f>VLOOKUP($A1524,'containers '!$A:$AA,16,FALSE)</f>
        <v>HMISOL2018</v>
      </c>
    </row>
    <row r="1525" spans="1:16" x14ac:dyDescent="0.25">
      <c r="A1525" s="9" t="s">
        <v>220</v>
      </c>
      <c r="B1525" s="9" t="str">
        <f>VLOOKUP(A1525,'dump '!A:C,1,FALSE)</f>
        <v>VO172</v>
      </c>
      <c r="C1525" s="9" t="str">
        <f>VLOOKUP(A1525,'dump '!A:AF,2,FALSE)</f>
        <v>1211BX2403</v>
      </c>
      <c r="D1525" s="9">
        <f>VLOOKUP($A1525,'dump '!$A:$AF,17,FALSE)</f>
        <v>52.2234916687012</v>
      </c>
      <c r="E1525" s="9">
        <f>VLOOKUP($A1525,'dump '!$A:$AF,18,FALSE)</f>
        <v>5.1705298423767099</v>
      </c>
      <c r="F1525" s="9" t="str">
        <f>VLOOKUP(A1525,'dump '!$A:$AF,11,FALSE)</f>
        <v>Kerkbrink</v>
      </c>
      <c r="G1525" s="9" t="str">
        <f>VLOOKUP($A1525,'dump '!$A:$AF,12,FALSE)</f>
        <v>24</v>
      </c>
      <c r="H1525" s="9" t="str">
        <f>VLOOKUP($A1525,'dump '!$A:$AF,13,FALSE)</f>
        <v>1211BX</v>
      </c>
      <c r="I1525" s="11" t="str">
        <f>VLOOKUP($A1525,'dump '!$A:$AF,14,FALSE)</f>
        <v>Hilversum</v>
      </c>
      <c r="J1525" s="9">
        <f>VLOOKUP($A1525,'dump '!$A:$AF,15,FALSE)</f>
        <v>6</v>
      </c>
      <c r="K1525" s="9" t="str">
        <f>VLOOKUP($A1525,'dump '!$A:$AF,3,FALSE)</f>
        <v>PMD</v>
      </c>
      <c r="L1525" s="9" t="str">
        <f>VLOOKUP($A1525,'dump '!$A:$AF,31,FALSE)</f>
        <v>3-haak</v>
      </c>
      <c r="M1525" s="9" t="str">
        <f>VLOOKUP($A1525,'containers '!$A:$AA,12,FALSE)</f>
        <v>Ondergronds</v>
      </c>
      <c r="N1525" s="9">
        <f>VLOOKUP($A1525,'containers '!$A:$AA,14,FALSE)</f>
        <v>80</v>
      </c>
      <c r="O1525" s="9">
        <f>VLOOKUP($A1525,'containers '!$A:$AA,15,FALSE)</f>
        <v>100</v>
      </c>
      <c r="P1525" s="9" t="str">
        <f>VLOOKUP($A1525,'containers '!$A:$AA,16,FALSE)</f>
        <v>HMISOL2018</v>
      </c>
    </row>
    <row r="1526" spans="1:16" x14ac:dyDescent="0.25">
      <c r="A1526" s="9" t="s">
        <v>720</v>
      </c>
      <c r="B1526" s="9" t="str">
        <f>VLOOKUP(A1526,'dump '!A:C,1,FALSE)</f>
        <v>VO173</v>
      </c>
      <c r="C1526" s="9" t="str">
        <f>VLOOKUP(A1526,'dump '!A:AF,2,FALSE)</f>
        <v>1273JA4402</v>
      </c>
      <c r="D1526" s="9">
        <f>VLOOKUP($A1526,'dump '!$A:$AF,17,FALSE)</f>
        <v>52.296909332275398</v>
      </c>
      <c r="E1526" s="9">
        <f>VLOOKUP($A1526,'dump '!$A:$AF,18,FALSE)</f>
        <v>5.2640800476074201</v>
      </c>
      <c r="F1526" s="9" t="str">
        <f>VLOOKUP(A1526,'dump '!$A:$AF,11,FALSE)</f>
        <v>Zadelrob</v>
      </c>
      <c r="G1526" s="9" t="str">
        <f>VLOOKUP($A1526,'dump '!$A:$AF,12,FALSE)</f>
        <v>44</v>
      </c>
      <c r="H1526" s="9" t="str">
        <f>VLOOKUP($A1526,'dump '!$A:$AF,13,FALSE)</f>
        <v>1273JA</v>
      </c>
      <c r="I1526" s="11" t="str">
        <f>VLOOKUP($A1526,'dump '!$A:$AF,14,FALSE)</f>
        <v>Huizen</v>
      </c>
      <c r="J1526" s="9">
        <f>VLOOKUP($A1526,'dump '!$A:$AF,15,FALSE)</f>
        <v>6</v>
      </c>
      <c r="K1526" s="9" t="str">
        <f>VLOOKUP($A1526,'dump '!$A:$AF,3,FALSE)</f>
        <v>PMD</v>
      </c>
      <c r="L1526" s="9" t="str">
        <f>VLOOKUP($A1526,'dump '!$A:$AF,31,FALSE)</f>
        <v>3-haak</v>
      </c>
      <c r="M1526" s="9" t="str">
        <f>VLOOKUP($A1526,'containers '!$A:$AA,12,FALSE)</f>
        <v>OGDUO</v>
      </c>
      <c r="N1526" s="9">
        <f>VLOOKUP($A1526,'containers '!$A:$AA,14,FALSE)</f>
        <v>60</v>
      </c>
      <c r="O1526" s="9">
        <f>VLOOKUP($A1526,'containers '!$A:$AA,15,FALSE)</f>
        <v>100</v>
      </c>
      <c r="P1526" s="9" t="str">
        <f>VLOOKUP($A1526,'containers '!$A:$AA,16,FALSE)</f>
        <v>HMIDUO2019</v>
      </c>
    </row>
    <row r="1527" spans="1:16" x14ac:dyDescent="0.25">
      <c r="A1527" s="9" t="s">
        <v>97</v>
      </c>
      <c r="B1527" s="9" t="str">
        <f>VLOOKUP(A1527,'dump '!A:C,1,FALSE)</f>
        <v>VO174</v>
      </c>
      <c r="C1527" s="9" t="str">
        <f>VLOOKUP(A1527,'dump '!A:AF,2,FALSE)</f>
        <v>1273MD19602</v>
      </c>
      <c r="D1527" s="9">
        <f>VLOOKUP($A1527,'dump '!$A:$AF,17,FALSE)</f>
        <v>52.304752697356797</v>
      </c>
      <c r="E1527" s="9">
        <f>VLOOKUP($A1527,'dump '!$A:$AF,18,FALSE)</f>
        <v>5.2556471539672902</v>
      </c>
      <c r="F1527" s="9" t="str">
        <f>VLOOKUP(A1527,'dump '!$A:$AF,11,FALSE)</f>
        <v>Delta</v>
      </c>
      <c r="G1527" s="9" t="str">
        <f>VLOOKUP($A1527,'dump '!$A:$AF,12,FALSE)</f>
        <v>196</v>
      </c>
      <c r="H1527" s="9" t="str">
        <f>VLOOKUP($A1527,'dump '!$A:$AF,13,FALSE)</f>
        <v>1273MD</v>
      </c>
      <c r="I1527" s="11" t="str">
        <f>VLOOKUP($A1527,'dump '!$A:$AF,14,FALSE)</f>
        <v>Huizen</v>
      </c>
      <c r="J1527" s="9">
        <f>VLOOKUP($A1527,'dump '!$A:$AF,15,FALSE)</f>
        <v>6</v>
      </c>
      <c r="K1527" s="9" t="str">
        <f>VLOOKUP($A1527,'dump '!$A:$AF,3,FALSE)</f>
        <v>PMD</v>
      </c>
      <c r="L1527" s="9" t="str">
        <f>VLOOKUP($A1527,'dump '!$A:$AF,31,FALSE)</f>
        <v>3-haak</v>
      </c>
      <c r="M1527" s="9" t="str">
        <f>VLOOKUP($A1527,'containers '!$A:$AA,12,FALSE)</f>
        <v>OGDUO</v>
      </c>
      <c r="N1527" s="9">
        <f>VLOOKUP($A1527,'containers '!$A:$AA,14,FALSE)</f>
        <v>60</v>
      </c>
      <c r="O1527" s="9">
        <f>VLOOKUP($A1527,'containers '!$A:$AA,15,FALSE)</f>
        <v>100</v>
      </c>
      <c r="P1527" s="9" t="str">
        <f>VLOOKUP($A1527,'containers '!$A:$AA,16,FALSE)</f>
        <v>HMIDUO2019</v>
      </c>
    </row>
    <row r="1528" spans="1:16" x14ac:dyDescent="0.25">
      <c r="A1528" s="9" t="s">
        <v>315</v>
      </c>
      <c r="B1528" s="9" t="str">
        <f>VLOOKUP(A1528,'dump '!A:C,1,FALSE)</f>
        <v>VO175</v>
      </c>
      <c r="C1528" s="9" t="str">
        <f>VLOOKUP(A1528,'dump '!A:AF,2,FALSE)</f>
        <v>1276MA5202</v>
      </c>
      <c r="D1528" s="9">
        <f>VLOOKUP($A1528,'dump '!$A:$AF,17,FALSE)</f>
        <v>52.298053741455099</v>
      </c>
      <c r="E1528" s="9">
        <f>VLOOKUP($A1528,'dump '!$A:$AF,18,FALSE)</f>
        <v>5.2480096817016602</v>
      </c>
      <c r="F1528" s="9" t="str">
        <f>VLOOKUP(A1528,'dump '!$A:$AF,11,FALSE)</f>
        <v>Huizermaatweg</v>
      </c>
      <c r="G1528" s="9" t="str">
        <f>VLOOKUP($A1528,'dump '!$A:$AF,12,FALSE)</f>
        <v>52</v>
      </c>
      <c r="H1528" s="9" t="str">
        <f>VLOOKUP($A1528,'dump '!$A:$AF,13,FALSE)</f>
        <v>1276MA</v>
      </c>
      <c r="I1528" s="11" t="str">
        <f>VLOOKUP($A1528,'dump '!$A:$AF,14,FALSE)</f>
        <v>Huizen</v>
      </c>
      <c r="J1528" s="9">
        <f>VLOOKUP($A1528,'dump '!$A:$AF,15,FALSE)</f>
        <v>6</v>
      </c>
      <c r="K1528" s="9" t="str">
        <f>VLOOKUP($A1528,'dump '!$A:$AF,3,FALSE)</f>
        <v>PMD</v>
      </c>
      <c r="L1528" s="9" t="str">
        <f>VLOOKUP($A1528,'dump '!$A:$AF,31,FALSE)</f>
        <v>3-haak</v>
      </c>
      <c r="M1528" s="9" t="str">
        <f>VLOOKUP($A1528,'containers '!$A:$AA,12,FALSE)</f>
        <v>OGDUO</v>
      </c>
      <c r="N1528" s="9">
        <f>VLOOKUP($A1528,'containers '!$A:$AA,14,FALSE)</f>
        <v>60</v>
      </c>
      <c r="O1528" s="9">
        <f>VLOOKUP($A1528,'containers '!$A:$AA,15,FALSE)</f>
        <v>100</v>
      </c>
      <c r="P1528" s="9" t="str">
        <f>VLOOKUP($A1528,'containers '!$A:$AA,16,FALSE)</f>
        <v>HMIDUO2019</v>
      </c>
    </row>
    <row r="1529" spans="1:16" x14ac:dyDescent="0.25">
      <c r="A1529" s="9" t="s">
        <v>85</v>
      </c>
      <c r="B1529" s="9" t="str">
        <f>VLOOKUP(A1529,'dump '!A:C,1,FALSE)</f>
        <v>VO176</v>
      </c>
      <c r="C1529" s="9" t="str">
        <f>VLOOKUP(A1529,'dump '!A:AF,2,FALSE)</f>
        <v>1276MH20802</v>
      </c>
      <c r="D1529" s="9">
        <f>VLOOKUP($A1529,'dump '!$A:$AF,17,FALSE)</f>
        <v>52.2973442077637</v>
      </c>
      <c r="E1529" s="9">
        <f>VLOOKUP($A1529,'dump '!$A:$AF,18,FALSE)</f>
        <v>5.24947166442871</v>
      </c>
      <c r="F1529" s="9" t="str">
        <f>VLOOKUP(A1529,'dump '!$A:$AF,11,FALSE)</f>
        <v>Huizermaatweg</v>
      </c>
      <c r="G1529" s="9" t="str">
        <f>VLOOKUP($A1529,'dump '!$A:$AF,12,FALSE)</f>
        <v>208</v>
      </c>
      <c r="H1529" s="9" t="str">
        <f>VLOOKUP($A1529,'dump '!$A:$AF,13,FALSE)</f>
        <v>1276MH</v>
      </c>
      <c r="I1529" s="11" t="str">
        <f>VLOOKUP($A1529,'dump '!$A:$AF,14,FALSE)</f>
        <v>Huizen</v>
      </c>
      <c r="J1529" s="9">
        <f>VLOOKUP($A1529,'dump '!$A:$AF,15,FALSE)</f>
        <v>6</v>
      </c>
      <c r="K1529" s="9" t="str">
        <f>VLOOKUP($A1529,'dump '!$A:$AF,3,FALSE)</f>
        <v>PMD</v>
      </c>
      <c r="L1529" s="9" t="str">
        <f>VLOOKUP($A1529,'dump '!$A:$AF,31,FALSE)</f>
        <v>3-haak</v>
      </c>
      <c r="M1529" s="9" t="str">
        <f>VLOOKUP($A1529,'containers '!$A:$AA,12,FALSE)</f>
        <v>OGDUO</v>
      </c>
      <c r="N1529" s="9">
        <f>VLOOKUP($A1529,'containers '!$A:$AA,14,FALSE)</f>
        <v>60</v>
      </c>
      <c r="O1529" s="9">
        <f>VLOOKUP($A1529,'containers '!$A:$AA,15,FALSE)</f>
        <v>100</v>
      </c>
      <c r="P1529" s="9" t="str">
        <f>VLOOKUP($A1529,'containers '!$A:$AA,16,FALSE)</f>
        <v>HMIDUO2019</v>
      </c>
    </row>
    <row r="1530" spans="1:16" x14ac:dyDescent="0.25">
      <c r="A1530" s="9" t="s">
        <v>5935</v>
      </c>
      <c r="B1530" s="9" t="str">
        <f>VLOOKUP(A1530,'dump '!A:C,1,FALSE)</f>
        <v>VO177</v>
      </c>
      <c r="C1530" s="9" t="str">
        <f>VLOOKUP(A1530,'dump '!A:AF,2,FALSE)</f>
        <v>1276NC1502</v>
      </c>
      <c r="D1530" s="9">
        <f>VLOOKUP($A1530,'dump '!$A:$AF,17,FALSE)</f>
        <v>52.292254999999997</v>
      </c>
      <c r="E1530" s="9">
        <f>VLOOKUP($A1530,'dump '!$A:$AF,18,FALSE)</f>
        <v>5.2462999999999997</v>
      </c>
      <c r="F1530" s="9" t="str">
        <f>VLOOKUP(A1530,'dump '!$A:$AF,11,FALSE)</f>
        <v>Ambonlaan</v>
      </c>
      <c r="G1530" s="9" t="str">
        <f>VLOOKUP($A1530,'dump '!$A:$AF,12,FALSE)</f>
        <v>15</v>
      </c>
      <c r="H1530" s="9" t="str">
        <f>VLOOKUP($A1530,'dump '!$A:$AF,13,FALSE)</f>
        <v>1276NC</v>
      </c>
      <c r="I1530" s="11" t="str">
        <f>VLOOKUP($A1530,'dump '!$A:$AF,14,FALSE)</f>
        <v>Huizen</v>
      </c>
      <c r="J1530" s="9">
        <f>VLOOKUP($A1530,'dump '!$A:$AF,15,FALSE)</f>
        <v>6</v>
      </c>
      <c r="K1530" s="9" t="str">
        <f>VLOOKUP($A1530,'dump '!$A:$AF,3,FALSE)</f>
        <v>PMD</v>
      </c>
      <c r="L1530" s="9" t="str">
        <f>VLOOKUP($A1530,'dump '!$A:$AF,31,FALSE)</f>
        <v>3-haak</v>
      </c>
      <c r="M1530" s="9" t="str">
        <f>VLOOKUP($A1530,'containers '!$A:$AA,12,FALSE)</f>
        <v>OGDUO</v>
      </c>
      <c r="N1530" s="9">
        <f>VLOOKUP($A1530,'containers '!$A:$AA,14,FALSE)</f>
        <v>60</v>
      </c>
      <c r="O1530" s="9">
        <f>VLOOKUP($A1530,'containers '!$A:$AA,15,FALSE)</f>
        <v>100</v>
      </c>
      <c r="P1530" s="9" t="str">
        <f>VLOOKUP($A1530,'containers '!$A:$AA,16,FALSE)</f>
        <v>HMIDUO2019</v>
      </c>
    </row>
    <row r="1531" spans="1:16" x14ac:dyDescent="0.25">
      <c r="A1531" s="9" t="s">
        <v>1639</v>
      </c>
      <c r="B1531" s="9" t="str">
        <f>VLOOKUP(A1531,'dump '!A:C,1,FALSE)</f>
        <v>VO178</v>
      </c>
      <c r="C1531" s="9" t="str">
        <f>VLOOKUP(A1531,'dump '!A:AF,2,FALSE)</f>
        <v>1276KV16202</v>
      </c>
      <c r="D1531" s="9">
        <f>VLOOKUP($A1531,'dump '!$A:$AF,17,FALSE)</f>
        <v>52.296592712402301</v>
      </c>
      <c r="E1531" s="9">
        <f>VLOOKUP($A1531,'dump '!$A:$AF,18,FALSE)</f>
        <v>5.2497835159301802</v>
      </c>
      <c r="F1531" s="9" t="str">
        <f>VLOOKUP(A1531,'dump '!$A:$AF,11,FALSE)</f>
        <v>Gooierserf</v>
      </c>
      <c r="G1531" s="9" t="str">
        <f>VLOOKUP($A1531,'dump '!$A:$AF,12,FALSE)</f>
        <v>162</v>
      </c>
      <c r="H1531" s="9" t="str">
        <f>VLOOKUP($A1531,'dump '!$A:$AF,13,FALSE)</f>
        <v>1276KV</v>
      </c>
      <c r="I1531" s="11" t="str">
        <f>VLOOKUP($A1531,'dump '!$A:$AF,14,FALSE)</f>
        <v>Huizen</v>
      </c>
      <c r="J1531" s="9">
        <f>VLOOKUP($A1531,'dump '!$A:$AF,15,FALSE)</f>
        <v>6</v>
      </c>
      <c r="K1531" s="9" t="str">
        <f>VLOOKUP($A1531,'dump '!$A:$AF,3,FALSE)</f>
        <v>PMD</v>
      </c>
      <c r="L1531" s="9" t="str">
        <f>VLOOKUP($A1531,'dump '!$A:$AF,31,FALSE)</f>
        <v>3-haak</v>
      </c>
      <c r="M1531" s="9" t="str">
        <f>VLOOKUP($A1531,'containers '!$A:$AA,12,FALSE)</f>
        <v>OGDUO</v>
      </c>
      <c r="N1531" s="9">
        <f>VLOOKUP($A1531,'containers '!$A:$AA,14,FALSE)</f>
        <v>60</v>
      </c>
      <c r="O1531" s="9">
        <f>VLOOKUP($A1531,'containers '!$A:$AA,15,FALSE)</f>
        <v>100</v>
      </c>
      <c r="P1531" s="9" t="str">
        <f>VLOOKUP($A1531,'containers '!$A:$AA,16,FALSE)</f>
        <v>HMIDUO2019</v>
      </c>
    </row>
    <row r="1532" spans="1:16" x14ac:dyDescent="0.25">
      <c r="A1532" s="9" t="s">
        <v>1644</v>
      </c>
      <c r="B1532" s="9" t="str">
        <f>VLOOKUP(A1532,'dump '!A:C,1,FALSE)</f>
        <v>VO179</v>
      </c>
      <c r="C1532" s="9" t="str">
        <f>VLOOKUP(A1532,'dump '!A:AF,2,FALSE)</f>
        <v>1261MR6102</v>
      </c>
      <c r="D1532" s="9">
        <f>VLOOKUP($A1532,'dump '!$A:$AF,17,FALSE)</f>
        <v>52.285999298095703</v>
      </c>
      <c r="E1532" s="9">
        <f>VLOOKUP($A1532,'dump '!$A:$AF,18,FALSE)</f>
        <v>5.2694940567016602</v>
      </c>
      <c r="F1532" s="9" t="str">
        <f>VLOOKUP(A1532,'dump '!$A:$AF,11,FALSE)</f>
        <v>'t Schaar</v>
      </c>
      <c r="G1532" s="9" t="str">
        <f>VLOOKUP($A1532,'dump '!$A:$AF,12,FALSE)</f>
        <v>61</v>
      </c>
      <c r="H1532" s="9" t="str">
        <f>VLOOKUP($A1532,'dump '!$A:$AF,13,FALSE)</f>
        <v>1261MR</v>
      </c>
      <c r="I1532" s="11" t="str">
        <f>VLOOKUP($A1532,'dump '!$A:$AF,14,FALSE)</f>
        <v>Blaricum</v>
      </c>
      <c r="J1532" s="9">
        <f>VLOOKUP($A1532,'dump '!$A:$AF,15,FALSE)</f>
        <v>6</v>
      </c>
      <c r="K1532" s="9" t="str">
        <f>VLOOKUP($A1532,'dump '!$A:$AF,3,FALSE)</f>
        <v>PMD</v>
      </c>
      <c r="L1532" s="9" t="str">
        <f>VLOOKUP($A1532,'dump '!$A:$AF,31,FALSE)</f>
        <v>3-haak</v>
      </c>
      <c r="M1532" s="9" t="str">
        <f>VLOOKUP($A1532,'containers '!$A:$AA,12,FALSE)</f>
        <v>OGDUO</v>
      </c>
      <c r="N1532" s="9">
        <f>VLOOKUP($A1532,'containers '!$A:$AA,14,FALSE)</f>
        <v>60</v>
      </c>
      <c r="O1532" s="9">
        <f>VLOOKUP($A1532,'containers '!$A:$AA,15,FALSE)</f>
        <v>100</v>
      </c>
      <c r="P1532" s="9" t="str">
        <f>VLOOKUP($A1532,'containers '!$A:$AA,16,FALSE)</f>
        <v>HMIDUO2019</v>
      </c>
    </row>
    <row r="1533" spans="1:16" x14ac:dyDescent="0.25">
      <c r="A1533" s="9" t="s">
        <v>1648</v>
      </c>
      <c r="B1533" s="9" t="str">
        <f>VLOOKUP(A1533,'dump '!A:C,1,FALSE)</f>
        <v>VO180</v>
      </c>
      <c r="C1533" s="9" t="str">
        <f>VLOOKUP(A1533,'dump '!A:AF,2,FALSE)</f>
        <v>1261MT1402</v>
      </c>
      <c r="D1533" s="9">
        <f>VLOOKUP($A1533,'dump '!$A:$AF,17,FALSE)</f>
        <v>52.285549163818402</v>
      </c>
      <c r="E1533" s="9">
        <f>VLOOKUP($A1533,'dump '!$A:$AF,18,FALSE)</f>
        <v>5.2681751251220703</v>
      </c>
      <c r="F1533" s="9" t="str">
        <f>VLOOKUP(A1533,'dump '!$A:$AF,11,FALSE)</f>
        <v>'t Schaar</v>
      </c>
      <c r="G1533" s="9" t="str">
        <f>VLOOKUP($A1533,'dump '!$A:$AF,12,FALSE)</f>
        <v>14</v>
      </c>
      <c r="H1533" s="9" t="str">
        <f>VLOOKUP($A1533,'dump '!$A:$AF,13,FALSE)</f>
        <v>1261MT</v>
      </c>
      <c r="I1533" s="11" t="str">
        <f>VLOOKUP($A1533,'dump '!$A:$AF,14,FALSE)</f>
        <v>Blaricum</v>
      </c>
      <c r="J1533" s="9">
        <f>VLOOKUP($A1533,'dump '!$A:$AF,15,FALSE)</f>
        <v>6</v>
      </c>
      <c r="K1533" s="9" t="str">
        <f>VLOOKUP($A1533,'dump '!$A:$AF,3,FALSE)</f>
        <v>PMD</v>
      </c>
      <c r="L1533" s="9" t="str">
        <f>VLOOKUP($A1533,'dump '!$A:$AF,31,FALSE)</f>
        <v>3-haak</v>
      </c>
      <c r="M1533" s="9" t="str">
        <f>VLOOKUP($A1533,'containers '!$A:$AA,12,FALSE)</f>
        <v>OGDUO</v>
      </c>
      <c r="N1533" s="9">
        <f>VLOOKUP($A1533,'containers '!$A:$AA,14,FALSE)</f>
        <v>60</v>
      </c>
      <c r="O1533" s="9">
        <f>VLOOKUP($A1533,'containers '!$A:$AA,15,FALSE)</f>
        <v>100</v>
      </c>
      <c r="P1533" s="9" t="str">
        <f>VLOOKUP($A1533,'containers '!$A:$AA,16,FALSE)</f>
        <v>HMIDUO2019</v>
      </c>
    </row>
    <row r="1534" spans="1:16" x14ac:dyDescent="0.25">
      <c r="A1534" s="9" t="s">
        <v>1724</v>
      </c>
      <c r="B1534" s="9" t="str">
        <f>VLOOKUP(A1534,'dump '!A:C,1,FALSE)</f>
        <v>VO181</v>
      </c>
      <c r="C1534" s="9" t="str">
        <f>VLOOKUP(A1534,'dump '!A:AF,2,FALSE)</f>
        <v>1274SV3602</v>
      </c>
      <c r="D1534" s="9">
        <f>VLOOKUP($A1534,'dump '!$A:$AF,17,FALSE)</f>
        <v>52.294178009033203</v>
      </c>
      <c r="E1534" s="9">
        <f>VLOOKUP($A1534,'dump '!$A:$AF,18,FALSE)</f>
        <v>5.2644791603088397</v>
      </c>
      <c r="F1534" s="9" t="str">
        <f>VLOOKUP(A1534,'dump '!$A:$AF,11,FALSE)</f>
        <v>Oostermeent-Zuid</v>
      </c>
      <c r="G1534" s="9" t="str">
        <f>VLOOKUP($A1534,'dump '!$A:$AF,12,FALSE)</f>
        <v>36</v>
      </c>
      <c r="H1534" s="9" t="str">
        <f>VLOOKUP($A1534,'dump '!$A:$AF,13,FALSE)</f>
        <v>1274SV</v>
      </c>
      <c r="I1534" s="11" t="str">
        <f>VLOOKUP($A1534,'dump '!$A:$AF,14,FALSE)</f>
        <v>Huizen</v>
      </c>
      <c r="J1534" s="9">
        <f>VLOOKUP($A1534,'dump '!$A:$AF,15,FALSE)</f>
        <v>6</v>
      </c>
      <c r="K1534" s="9" t="str">
        <f>VLOOKUP($A1534,'dump '!$A:$AF,3,FALSE)</f>
        <v>PMD</v>
      </c>
      <c r="L1534" s="9" t="str">
        <f>VLOOKUP($A1534,'dump '!$A:$AF,31,FALSE)</f>
        <v>3-haak</v>
      </c>
      <c r="M1534" s="9" t="str">
        <f>VLOOKUP($A1534,'containers '!$A:$AA,12,FALSE)</f>
        <v>OGDUO</v>
      </c>
      <c r="N1534" s="9">
        <f>VLOOKUP($A1534,'containers '!$A:$AA,14,FALSE)</f>
        <v>60</v>
      </c>
      <c r="O1534" s="9">
        <f>VLOOKUP($A1534,'containers '!$A:$AA,15,FALSE)</f>
        <v>100</v>
      </c>
      <c r="P1534" s="9" t="str">
        <f>VLOOKUP($A1534,'containers '!$A:$AA,16,FALSE)</f>
        <v>HMIDUO2019</v>
      </c>
    </row>
    <row r="1535" spans="1:16" x14ac:dyDescent="0.25">
      <c r="A1535" s="9" t="s">
        <v>307</v>
      </c>
      <c r="B1535" s="9" t="str">
        <f>VLOOKUP(A1535,'dump '!A:C,1,FALSE)</f>
        <v>VO182</v>
      </c>
      <c r="C1535" s="9" t="str">
        <f>VLOOKUP(A1535,'dump '!A:AF,2,FALSE)</f>
        <v>1273SP13802</v>
      </c>
      <c r="D1535" s="9">
        <f>VLOOKUP($A1535,'dump '!$A:$AF,17,FALSE)</f>
        <v>52.306069999999998</v>
      </c>
      <c r="E1535" s="9">
        <f>VLOOKUP($A1535,'dump '!$A:$AF,18,FALSE)</f>
        <v>5.2572029999999996</v>
      </c>
      <c r="F1535" s="9" t="str">
        <f>VLOOKUP(A1535,'dump '!$A:$AF,11,FALSE)</f>
        <v>Zomerkade</v>
      </c>
      <c r="G1535" s="9" t="str">
        <f>VLOOKUP($A1535,'dump '!$A:$AF,12,FALSE)</f>
        <v>138</v>
      </c>
      <c r="H1535" s="9" t="str">
        <f>VLOOKUP($A1535,'dump '!$A:$AF,13,FALSE)</f>
        <v>1273SP</v>
      </c>
      <c r="I1535" s="11" t="str">
        <f>VLOOKUP($A1535,'dump '!$A:$AF,14,FALSE)</f>
        <v>Huizen</v>
      </c>
      <c r="J1535" s="9">
        <f>VLOOKUP($A1535,'dump '!$A:$AF,15,FALSE)</f>
        <v>5</v>
      </c>
      <c r="K1535" s="9" t="str">
        <f>VLOOKUP($A1535,'dump '!$A:$AF,3,FALSE)</f>
        <v>PMD</v>
      </c>
      <c r="L1535" s="9" t="str">
        <f>VLOOKUP($A1535,'dump '!$A:$AF,31,FALSE)</f>
        <v>3-haak</v>
      </c>
      <c r="M1535" s="9" t="str">
        <f>VLOOKUP($A1535,'containers '!$A:$AA,12,FALSE)</f>
        <v>OGDUO</v>
      </c>
      <c r="N1535" s="9">
        <f>VLOOKUP($A1535,'containers '!$A:$AA,14,FALSE)</f>
        <v>60</v>
      </c>
      <c r="O1535" s="9">
        <f>VLOOKUP($A1535,'containers '!$A:$AA,15,FALSE)</f>
        <v>100</v>
      </c>
      <c r="P1535" s="9" t="str">
        <f>VLOOKUP($A1535,'containers '!$A:$AA,16,FALSE)</f>
        <v>HMIDUO2019</v>
      </c>
    </row>
    <row r="1536" spans="1:16" x14ac:dyDescent="0.25">
      <c r="A1536" s="9" t="s">
        <v>1652</v>
      </c>
      <c r="B1536" s="9" t="str">
        <f>VLOOKUP(A1536,'dump '!A:C,1,FALSE)</f>
        <v>VO183</v>
      </c>
      <c r="C1536" s="9" t="str">
        <f>VLOOKUP(A1536,'dump '!A:AF,2,FALSE)</f>
        <v>1251LE802</v>
      </c>
      <c r="D1536" s="9">
        <f>VLOOKUP($A1536,'dump '!$A:$AF,17,FALSE)</f>
        <v>52.256015777587898</v>
      </c>
      <c r="E1536" s="9">
        <f>VLOOKUP($A1536,'dump '!$A:$AF,18,FALSE)</f>
        <v>5.2230238914489702</v>
      </c>
      <c r="F1536" s="9" t="str">
        <f>VLOOKUP(A1536,'dump '!$A:$AF,11,FALSE)</f>
        <v>Schoutenbosje</v>
      </c>
      <c r="G1536" s="9" t="str">
        <f>VLOOKUP($A1536,'dump '!$A:$AF,12,FALSE)</f>
        <v>8</v>
      </c>
      <c r="H1536" s="9" t="str">
        <f>VLOOKUP($A1536,'dump '!$A:$AF,13,FALSE)</f>
        <v>1251LE</v>
      </c>
      <c r="I1536" s="11" t="str">
        <f>VLOOKUP($A1536,'dump '!$A:$AF,14,FALSE)</f>
        <v>Laren</v>
      </c>
      <c r="J1536" s="9">
        <f>VLOOKUP($A1536,'dump '!$A:$AF,15,FALSE)</f>
        <v>6</v>
      </c>
      <c r="K1536" s="9" t="str">
        <f>VLOOKUP($A1536,'dump '!$A:$AF,3,FALSE)</f>
        <v>PMD</v>
      </c>
      <c r="L1536" s="9" t="str">
        <f>VLOOKUP($A1536,'dump '!$A:$AF,31,FALSE)</f>
        <v>3-haak</v>
      </c>
      <c r="M1536" s="9" t="str">
        <f>VLOOKUP($A1536,'containers '!$A:$AA,12,FALSE)</f>
        <v>Ondergronds</v>
      </c>
      <c r="N1536" s="9">
        <f>VLOOKUP($A1536,'containers '!$A:$AA,14,FALSE)</f>
        <v>80</v>
      </c>
      <c r="O1536" s="9">
        <f>VLOOKUP($A1536,'containers '!$A:$AA,15,FALSE)</f>
        <v>100</v>
      </c>
      <c r="P1536" s="9" t="str">
        <f>VLOOKUP($A1536,'containers '!$A:$AA,16,FALSE)</f>
        <v>HMISOL2018</v>
      </c>
    </row>
    <row r="1537" spans="1:16" x14ac:dyDescent="0.25">
      <c r="A1537" s="9" t="s">
        <v>1654</v>
      </c>
      <c r="B1537" s="9" t="str">
        <f>VLOOKUP(A1537,'dump '!A:C,1,FALSE)</f>
        <v>VO184</v>
      </c>
      <c r="C1537" s="9" t="str">
        <f>VLOOKUP(A1537,'dump '!A:AF,2,FALSE)</f>
        <v>1251PN402</v>
      </c>
      <c r="D1537" s="9">
        <f>VLOOKUP($A1537,'dump '!$A:$AF,17,FALSE)</f>
        <v>52.253231048583999</v>
      </c>
      <c r="E1537" s="9">
        <f>VLOOKUP($A1537,'dump '!$A:$AF,18,FALSE)</f>
        <v>5.2346892356872603</v>
      </c>
      <c r="F1537" s="9" t="str">
        <f>VLOOKUP(A1537,'dump '!$A:$AF,11,FALSE)</f>
        <v>Tabakspaadje</v>
      </c>
      <c r="G1537" s="9" t="str">
        <f>VLOOKUP($A1537,'dump '!$A:$AF,12,FALSE)</f>
        <v>4</v>
      </c>
      <c r="H1537" s="9" t="str">
        <f>VLOOKUP($A1537,'dump '!$A:$AF,13,FALSE)</f>
        <v>1251PN</v>
      </c>
      <c r="I1537" s="11" t="str">
        <f>VLOOKUP($A1537,'dump '!$A:$AF,14,FALSE)</f>
        <v>Laren</v>
      </c>
      <c r="J1537" s="9">
        <f>VLOOKUP($A1537,'dump '!$A:$AF,15,FALSE)</f>
        <v>6</v>
      </c>
      <c r="K1537" s="9" t="str">
        <f>VLOOKUP($A1537,'dump '!$A:$AF,3,FALSE)</f>
        <v>PMD</v>
      </c>
      <c r="L1537" s="9" t="str">
        <f>VLOOKUP($A1537,'dump '!$A:$AF,31,FALSE)</f>
        <v>3-haak</v>
      </c>
      <c r="M1537" s="9" t="str">
        <f>VLOOKUP($A1537,'containers '!$A:$AA,12,FALSE)</f>
        <v>OGDUO</v>
      </c>
      <c r="N1537" s="9">
        <f>VLOOKUP($A1537,'containers '!$A:$AA,14,FALSE)</f>
        <v>60</v>
      </c>
      <c r="O1537" s="9">
        <f>VLOOKUP($A1537,'containers '!$A:$AA,15,FALSE)</f>
        <v>100</v>
      </c>
      <c r="P1537" s="9" t="str">
        <f>VLOOKUP($A1537,'containers '!$A:$AA,16,FALSE)</f>
        <v>HMIDUO2019</v>
      </c>
    </row>
    <row r="1538" spans="1:16" x14ac:dyDescent="0.25">
      <c r="A1538" s="9" t="s">
        <v>3210</v>
      </c>
      <c r="B1538" s="9" t="str">
        <f>VLOOKUP(A1538,'dump '!A:C,1,FALSE)</f>
        <v>VO185</v>
      </c>
      <c r="C1538" s="9" t="str">
        <f>VLOOKUP(A1538,'dump '!A:AF,2,FALSE)</f>
        <v>1271PS2702</v>
      </c>
      <c r="D1538" s="9">
        <f>VLOOKUP($A1538,'dump '!$A:$AF,17,FALSE)</f>
        <v>52.297699999999999</v>
      </c>
      <c r="E1538" s="9">
        <f>VLOOKUP($A1538,'dump '!$A:$AF,18,FALSE)</f>
        <v>5.2417999999999996</v>
      </c>
      <c r="F1538" s="9" t="str">
        <f>VLOOKUP(A1538,'dump '!$A:$AF,11,FALSE)</f>
        <v>E. Ludenstraat</v>
      </c>
      <c r="G1538" s="9" t="str">
        <f>VLOOKUP($A1538,'dump '!$A:$AF,12,FALSE)</f>
        <v>27</v>
      </c>
      <c r="H1538" s="9" t="str">
        <f>VLOOKUP($A1538,'dump '!$A:$AF,13,FALSE)</f>
        <v>1271PS</v>
      </c>
      <c r="I1538" s="11" t="str">
        <f>VLOOKUP($A1538,'dump '!$A:$AF,14,FALSE)</f>
        <v>Huizen</v>
      </c>
      <c r="J1538" s="9">
        <f>VLOOKUP($A1538,'dump '!$A:$AF,15,FALSE)</f>
        <v>5</v>
      </c>
      <c r="K1538" s="9" t="str">
        <f>VLOOKUP($A1538,'dump '!$A:$AF,3,FALSE)</f>
        <v>PMD</v>
      </c>
      <c r="L1538" s="9" t="str">
        <f>VLOOKUP($A1538,'dump '!$A:$AF,31,FALSE)</f>
        <v>3-haak</v>
      </c>
      <c r="M1538" s="9" t="str">
        <f>VLOOKUP($A1538,'containers '!$A:$AA,12,FALSE)</f>
        <v>OGDUO</v>
      </c>
      <c r="N1538" s="9">
        <f>VLOOKUP($A1538,'containers '!$A:$AA,14,FALSE)</f>
        <v>60</v>
      </c>
      <c r="O1538" s="9">
        <f>VLOOKUP($A1538,'containers '!$A:$AA,15,FALSE)</f>
        <v>100</v>
      </c>
      <c r="P1538" s="9" t="str">
        <f>VLOOKUP($A1538,'containers '!$A:$AA,16,FALSE)</f>
        <v>HMIDUO2019</v>
      </c>
    </row>
    <row r="1539" spans="1:16" x14ac:dyDescent="0.25">
      <c r="A1539" s="9" t="s">
        <v>1225</v>
      </c>
      <c r="B1539" s="9" t="str">
        <f>VLOOKUP(A1539,'dump '!A:C,1,FALSE)</f>
        <v>VO186</v>
      </c>
      <c r="C1539" s="9" t="str">
        <f>VLOOKUP(A1539,'dump '!A:AF,2,FALSE)</f>
        <v>1271XA202</v>
      </c>
      <c r="D1539" s="9">
        <f>VLOOKUP($A1539,'dump '!$A:$AF,17,FALSE)</f>
        <v>52.303249359130902</v>
      </c>
      <c r="E1539" s="9">
        <f>VLOOKUP($A1539,'dump '!$A:$AF,18,FALSE)</f>
        <v>5.23512983322144</v>
      </c>
      <c r="F1539" s="9" t="str">
        <f>VLOOKUP(A1539,'dump '!$A:$AF,11,FALSE)</f>
        <v>Jotterpad</v>
      </c>
      <c r="G1539" s="9" t="str">
        <f>VLOOKUP($A1539,'dump '!$A:$AF,12,FALSE)</f>
        <v>2</v>
      </c>
      <c r="H1539" s="9" t="str">
        <f>VLOOKUP($A1539,'dump '!$A:$AF,13,FALSE)</f>
        <v>1271XA</v>
      </c>
      <c r="I1539" s="11" t="str">
        <f>VLOOKUP($A1539,'dump '!$A:$AF,14,FALSE)</f>
        <v>Huizen</v>
      </c>
      <c r="J1539" s="9">
        <f>VLOOKUP($A1539,'dump '!$A:$AF,15,FALSE)</f>
        <v>6</v>
      </c>
      <c r="K1539" s="9" t="str">
        <f>VLOOKUP($A1539,'dump '!$A:$AF,3,FALSE)</f>
        <v>PMD</v>
      </c>
      <c r="L1539" s="9" t="str">
        <f>VLOOKUP($A1539,'dump '!$A:$AF,31,FALSE)</f>
        <v>3-haak</v>
      </c>
      <c r="M1539" s="9" t="str">
        <f>VLOOKUP($A1539,'containers '!$A:$AA,12,FALSE)</f>
        <v>OGDUO</v>
      </c>
      <c r="N1539" s="9">
        <f>VLOOKUP($A1539,'containers '!$A:$AA,14,FALSE)</f>
        <v>60</v>
      </c>
      <c r="O1539" s="9">
        <f>VLOOKUP($A1539,'containers '!$A:$AA,15,FALSE)</f>
        <v>100</v>
      </c>
      <c r="P1539" s="9" t="str">
        <f>VLOOKUP($A1539,'containers '!$A:$AA,16,FALSE)</f>
        <v>HMIDUO2019</v>
      </c>
    </row>
    <row r="1540" spans="1:16" x14ac:dyDescent="0.25">
      <c r="A1540" s="9" t="s">
        <v>1230</v>
      </c>
      <c r="B1540" s="9" t="str">
        <f>VLOOKUP(A1540,'dump '!A:C,1,FALSE)</f>
        <v>VO187</v>
      </c>
      <c r="C1540" s="9" t="str">
        <f>VLOOKUP(A1540,'dump '!A:AF,2,FALSE)</f>
        <v>1271XA2502</v>
      </c>
      <c r="D1540" s="9">
        <f>VLOOKUP($A1540,'dump '!$A:$AF,17,FALSE)</f>
        <v>52.304191589355497</v>
      </c>
      <c r="E1540" s="9">
        <f>VLOOKUP($A1540,'dump '!$A:$AF,18,FALSE)</f>
        <v>5.2350602149963397</v>
      </c>
      <c r="F1540" s="9" t="str">
        <f>VLOOKUP(A1540,'dump '!$A:$AF,11,FALSE)</f>
        <v>Jotterpad</v>
      </c>
      <c r="G1540" s="9" t="str">
        <f>VLOOKUP($A1540,'dump '!$A:$AF,12,FALSE)</f>
        <v>25</v>
      </c>
      <c r="H1540" s="9" t="str">
        <f>VLOOKUP($A1540,'dump '!$A:$AF,13,FALSE)</f>
        <v>1271XA</v>
      </c>
      <c r="I1540" s="11" t="str">
        <f>VLOOKUP($A1540,'dump '!$A:$AF,14,FALSE)</f>
        <v>Huizen</v>
      </c>
      <c r="J1540" s="9">
        <f>VLOOKUP($A1540,'dump '!$A:$AF,15,FALSE)</f>
        <v>6</v>
      </c>
      <c r="K1540" s="9" t="str">
        <f>VLOOKUP($A1540,'dump '!$A:$AF,3,FALSE)</f>
        <v>PMD</v>
      </c>
      <c r="L1540" s="9" t="str">
        <f>VLOOKUP($A1540,'dump '!$A:$AF,31,FALSE)</f>
        <v>3-haak</v>
      </c>
      <c r="M1540" s="9" t="str">
        <f>VLOOKUP($A1540,'containers '!$A:$AA,12,FALSE)</f>
        <v>OGDUO</v>
      </c>
      <c r="N1540" s="9">
        <f>VLOOKUP($A1540,'containers '!$A:$AA,14,FALSE)</f>
        <v>60</v>
      </c>
      <c r="O1540" s="9">
        <f>VLOOKUP($A1540,'containers '!$A:$AA,15,FALSE)</f>
        <v>100</v>
      </c>
      <c r="P1540" s="9" t="str">
        <f>VLOOKUP($A1540,'containers '!$A:$AA,16,FALSE)</f>
        <v>HMIDUO2019</v>
      </c>
    </row>
    <row r="1541" spans="1:16" x14ac:dyDescent="0.25">
      <c r="A1541" s="9" t="s">
        <v>211</v>
      </c>
      <c r="B1541" s="9" t="str">
        <f>VLOOKUP(A1541,'dump '!A:C,1,FALSE)</f>
        <v>VO189</v>
      </c>
      <c r="C1541" s="9" t="str">
        <f>VLOOKUP(A1541,'dump '!A:AF,2,FALSE)</f>
        <v>1273NA702</v>
      </c>
      <c r="D1541" s="9">
        <f>VLOOKUP($A1541,'dump '!$A:$AF,17,FALSE)</f>
        <v>52.297558000000002</v>
      </c>
      <c r="E1541" s="9">
        <f>VLOOKUP($A1541,'dump '!$A:$AF,18,FALSE)</f>
        <v>5.2510209999999997</v>
      </c>
      <c r="F1541" s="9" t="str">
        <f>VLOOKUP(A1541,'dump '!$A:$AF,11,FALSE)</f>
        <v>Huizermaatweg</v>
      </c>
      <c r="G1541" s="9" t="str">
        <f>VLOOKUP($A1541,'dump '!$A:$AF,12,FALSE)</f>
        <v>7</v>
      </c>
      <c r="H1541" s="9" t="str">
        <f>VLOOKUP($A1541,'dump '!$A:$AF,13,FALSE)</f>
        <v>1273NA</v>
      </c>
      <c r="I1541" s="11" t="str">
        <f>VLOOKUP($A1541,'dump '!$A:$AF,14,FALSE)</f>
        <v>Huizen</v>
      </c>
      <c r="J1541" s="9">
        <f>VLOOKUP($A1541,'dump '!$A:$AF,15,FALSE)</f>
        <v>6</v>
      </c>
      <c r="K1541" s="9" t="str">
        <f>VLOOKUP($A1541,'dump '!$A:$AF,3,FALSE)</f>
        <v>PMD</v>
      </c>
      <c r="L1541" s="9" t="str">
        <f>VLOOKUP($A1541,'dump '!$A:$AF,31,FALSE)</f>
        <v>3-haak</v>
      </c>
      <c r="M1541" s="9" t="str">
        <f>VLOOKUP($A1541,'containers '!$A:$AA,12,FALSE)</f>
        <v>Ondergronds</v>
      </c>
      <c r="N1541" s="9">
        <f>VLOOKUP($A1541,'containers '!$A:$AA,14,FALSE)</f>
        <v>80</v>
      </c>
      <c r="O1541" s="9">
        <f>VLOOKUP($A1541,'containers '!$A:$AA,15,FALSE)</f>
        <v>100</v>
      </c>
      <c r="P1541" s="9" t="str">
        <f>VLOOKUP($A1541,'containers '!$A:$AA,16,FALSE)</f>
        <v>HMISOL2017</v>
      </c>
    </row>
    <row r="1542" spans="1:16" x14ac:dyDescent="0.25">
      <c r="A1542" s="9" t="s">
        <v>799</v>
      </c>
      <c r="B1542" s="9" t="str">
        <f>VLOOKUP(A1542,'dump '!A:C,1,FALSE)</f>
        <v>VO190</v>
      </c>
      <c r="C1542" s="9" t="str">
        <f>VLOOKUP(A1542,'dump '!A:AF,2,FALSE)</f>
        <v>1273PB1802</v>
      </c>
      <c r="D1542" s="9">
        <f>VLOOKUP($A1542,'dump '!$A:$AF,17,FALSE)</f>
        <v>52.303810119628899</v>
      </c>
      <c r="E1542" s="9">
        <f>VLOOKUP($A1542,'dump '!$A:$AF,18,FALSE)</f>
        <v>5.26006984710693</v>
      </c>
      <c r="F1542" s="9" t="str">
        <f>VLOOKUP(A1542,'dump '!$A:$AF,11,FALSE)</f>
        <v>Mark</v>
      </c>
      <c r="G1542" s="9" t="str">
        <f>VLOOKUP($A1542,'dump '!$A:$AF,12,FALSE)</f>
        <v>18</v>
      </c>
      <c r="H1542" s="9" t="str">
        <f>VLOOKUP($A1542,'dump '!$A:$AF,13,FALSE)</f>
        <v>1273PB</v>
      </c>
      <c r="I1542" s="11" t="str">
        <f>VLOOKUP($A1542,'dump '!$A:$AF,14,FALSE)</f>
        <v>Huizen</v>
      </c>
      <c r="J1542" s="9">
        <f>VLOOKUP($A1542,'dump '!$A:$AF,15,FALSE)</f>
        <v>6</v>
      </c>
      <c r="K1542" s="9" t="str">
        <f>VLOOKUP($A1542,'dump '!$A:$AF,3,FALSE)</f>
        <v>PMD</v>
      </c>
      <c r="L1542" s="9" t="str">
        <f>VLOOKUP($A1542,'dump '!$A:$AF,31,FALSE)</f>
        <v>3-haak</v>
      </c>
      <c r="M1542" s="9" t="str">
        <f>VLOOKUP($A1542,'containers '!$A:$AA,12,FALSE)</f>
        <v>OGDUO</v>
      </c>
      <c r="N1542" s="9">
        <f>VLOOKUP($A1542,'containers '!$A:$AA,14,FALSE)</f>
        <v>60</v>
      </c>
      <c r="O1542" s="9">
        <f>VLOOKUP($A1542,'containers '!$A:$AA,15,FALSE)</f>
        <v>100</v>
      </c>
      <c r="P1542" s="9" t="str">
        <f>VLOOKUP($A1542,'containers '!$A:$AA,16,FALSE)</f>
        <v>HMIDUO2019</v>
      </c>
    </row>
    <row r="1543" spans="1:16" x14ac:dyDescent="0.25">
      <c r="A1543" s="9" t="s">
        <v>803</v>
      </c>
      <c r="B1543" s="9" t="str">
        <f>VLOOKUP(A1543,'dump '!A:C,1,FALSE)</f>
        <v>VO191</v>
      </c>
      <c r="C1543" s="9" t="str">
        <f>VLOOKUP(A1543,'dump '!A:AF,2,FALSE)</f>
        <v>1273PE8502</v>
      </c>
      <c r="D1543" s="9">
        <f>VLOOKUP($A1543,'dump '!$A:$AF,17,FALSE)</f>
        <v>52.305339813232401</v>
      </c>
      <c r="E1543" s="9">
        <f>VLOOKUP($A1543,'dump '!$A:$AF,18,FALSE)</f>
        <v>5.2621517181396502</v>
      </c>
      <c r="F1543" s="9" t="str">
        <f>VLOOKUP(A1543,'dump '!$A:$AF,11,FALSE)</f>
        <v>Eem</v>
      </c>
      <c r="G1543" s="9" t="str">
        <f>VLOOKUP($A1543,'dump '!$A:$AF,12,FALSE)</f>
        <v>85</v>
      </c>
      <c r="H1543" s="9" t="str">
        <f>VLOOKUP($A1543,'dump '!$A:$AF,13,FALSE)</f>
        <v>1273PE</v>
      </c>
      <c r="I1543" s="11" t="str">
        <f>VLOOKUP($A1543,'dump '!$A:$AF,14,FALSE)</f>
        <v>Huizen</v>
      </c>
      <c r="J1543" s="9">
        <f>VLOOKUP($A1543,'dump '!$A:$AF,15,FALSE)</f>
        <v>6</v>
      </c>
      <c r="K1543" s="9" t="str">
        <f>VLOOKUP($A1543,'dump '!$A:$AF,3,FALSE)</f>
        <v>PMD</v>
      </c>
      <c r="L1543" s="9" t="str">
        <f>VLOOKUP($A1543,'dump '!$A:$AF,31,FALSE)</f>
        <v>3-haak</v>
      </c>
      <c r="M1543" s="9" t="str">
        <f>VLOOKUP($A1543,'containers '!$A:$AA,12,FALSE)</f>
        <v>OGDUO</v>
      </c>
      <c r="N1543" s="9">
        <f>VLOOKUP($A1543,'containers '!$A:$AA,14,FALSE)</f>
        <v>60</v>
      </c>
      <c r="O1543" s="9">
        <f>VLOOKUP($A1543,'containers '!$A:$AA,15,FALSE)</f>
        <v>100</v>
      </c>
      <c r="P1543" s="9" t="str">
        <f>VLOOKUP($A1543,'containers '!$A:$AA,16,FALSE)</f>
        <v>HMIDUO2019</v>
      </c>
    </row>
    <row r="1544" spans="1:16" x14ac:dyDescent="0.25">
      <c r="A1544" s="9" t="s">
        <v>1233</v>
      </c>
      <c r="B1544" s="9" t="str">
        <f>VLOOKUP(A1544,'dump '!A:C,1,FALSE)</f>
        <v>VO192</v>
      </c>
      <c r="C1544" s="9" t="str">
        <f>VLOOKUP(A1544,'dump '!A:AF,2,FALSE)</f>
        <v>1273RK29102</v>
      </c>
      <c r="D1544" s="9">
        <f>VLOOKUP($A1544,'dump '!$A:$AF,17,FALSE)</f>
        <v>52.301963806152301</v>
      </c>
      <c r="E1544" s="9">
        <f>VLOOKUP($A1544,'dump '!$A:$AF,18,FALSE)</f>
        <v>5.2633285522460902</v>
      </c>
      <c r="F1544" s="9" t="str">
        <f>VLOOKUP(A1544,'dump '!$A:$AF,11,FALSE)</f>
        <v>Westkade</v>
      </c>
      <c r="G1544" s="9" t="str">
        <f>VLOOKUP($A1544,'dump '!$A:$AF,12,FALSE)</f>
        <v>291</v>
      </c>
      <c r="H1544" s="9" t="str">
        <f>VLOOKUP($A1544,'dump '!$A:$AF,13,FALSE)</f>
        <v>1273RK</v>
      </c>
      <c r="I1544" s="11" t="str">
        <f>VLOOKUP($A1544,'dump '!$A:$AF,14,FALSE)</f>
        <v>Huizen</v>
      </c>
      <c r="J1544" s="9">
        <f>VLOOKUP($A1544,'dump '!$A:$AF,15,FALSE)</f>
        <v>6</v>
      </c>
      <c r="K1544" s="9" t="str">
        <f>VLOOKUP($A1544,'dump '!$A:$AF,3,FALSE)</f>
        <v>PMD</v>
      </c>
      <c r="L1544" s="9" t="str">
        <f>VLOOKUP($A1544,'dump '!$A:$AF,31,FALSE)</f>
        <v>3-haak</v>
      </c>
      <c r="M1544" s="9" t="str">
        <f>VLOOKUP($A1544,'containers '!$A:$AA,12,FALSE)</f>
        <v>OGDUO</v>
      </c>
      <c r="N1544" s="9">
        <f>VLOOKUP($A1544,'containers '!$A:$AA,14,FALSE)</f>
        <v>60</v>
      </c>
      <c r="O1544" s="9">
        <f>VLOOKUP($A1544,'containers '!$A:$AA,15,FALSE)</f>
        <v>100</v>
      </c>
      <c r="P1544" s="9" t="str">
        <f>VLOOKUP($A1544,'containers '!$A:$AA,16,FALSE)</f>
        <v>HMIDUO2019</v>
      </c>
    </row>
    <row r="1545" spans="1:16" x14ac:dyDescent="0.25">
      <c r="A1545" s="9" t="s">
        <v>820</v>
      </c>
      <c r="B1545" s="9" t="str">
        <f>VLOOKUP(A1545,'dump '!A:C,1,FALSE)</f>
        <v>VO193</v>
      </c>
      <c r="C1545" s="9" t="str">
        <f>VLOOKUP(A1545,'dump '!A:AF,2,FALSE)</f>
        <v>1273RH13502</v>
      </c>
      <c r="D1545" s="9">
        <f>VLOOKUP($A1545,'dump '!$A:$AF,17,FALSE)</f>
        <v>52.2981567382813</v>
      </c>
      <c r="E1545" s="9">
        <f>VLOOKUP($A1545,'dump '!$A:$AF,18,FALSE)</f>
        <v>5.2670145034790004</v>
      </c>
      <c r="F1545" s="9" t="str">
        <f>VLOOKUP(A1545,'dump '!$A:$AF,11,FALSE)</f>
        <v>Westkade</v>
      </c>
      <c r="G1545" s="9" t="str">
        <f>VLOOKUP($A1545,'dump '!$A:$AF,12,FALSE)</f>
        <v>135</v>
      </c>
      <c r="H1545" s="9" t="str">
        <f>VLOOKUP($A1545,'dump '!$A:$AF,13,FALSE)</f>
        <v>1273RH</v>
      </c>
      <c r="I1545" s="11" t="str">
        <f>VLOOKUP($A1545,'dump '!$A:$AF,14,FALSE)</f>
        <v>Huizen</v>
      </c>
      <c r="J1545" s="9">
        <f>VLOOKUP($A1545,'dump '!$A:$AF,15,FALSE)</f>
        <v>6</v>
      </c>
      <c r="K1545" s="9" t="str">
        <f>VLOOKUP($A1545,'dump '!$A:$AF,3,FALSE)</f>
        <v>PMD</v>
      </c>
      <c r="L1545" s="9" t="str">
        <f>VLOOKUP($A1545,'dump '!$A:$AF,31,FALSE)</f>
        <v>3-haak</v>
      </c>
      <c r="M1545" s="9" t="str">
        <f>VLOOKUP($A1545,'containers '!$A:$AA,12,FALSE)</f>
        <v>OGDUO</v>
      </c>
      <c r="N1545" s="9">
        <f>VLOOKUP($A1545,'containers '!$A:$AA,14,FALSE)</f>
        <v>60</v>
      </c>
      <c r="O1545" s="9">
        <f>VLOOKUP($A1545,'containers '!$A:$AA,15,FALSE)</f>
        <v>100</v>
      </c>
      <c r="P1545" s="9" t="str">
        <f>VLOOKUP($A1545,'containers '!$A:$AA,16,FALSE)</f>
        <v>HMIDUO2019</v>
      </c>
    </row>
    <row r="1546" spans="1:16" x14ac:dyDescent="0.25">
      <c r="A1546" s="9" t="s">
        <v>1235</v>
      </c>
      <c r="B1546" s="9" t="str">
        <f>VLOOKUP(A1546,'dump '!A:C,1,FALSE)</f>
        <v>VO194</v>
      </c>
      <c r="C1546" s="9" t="str">
        <f>VLOOKUP(A1546,'dump '!A:AF,2,FALSE)</f>
        <v>1274RJ28702</v>
      </c>
      <c r="D1546" s="9">
        <f>VLOOKUP($A1546,'dump '!$A:$AF,17,FALSE)</f>
        <v>52.299526214599602</v>
      </c>
      <c r="E1546" s="9">
        <f>VLOOKUP($A1546,'dump '!$A:$AF,18,FALSE)</f>
        <v>5.2703270912170401</v>
      </c>
      <c r="F1546" s="9" t="str">
        <f>VLOOKUP(A1546,'dump '!$A:$AF,11,FALSE)</f>
        <v>Bovenmaatweg</v>
      </c>
      <c r="G1546" s="9" t="str">
        <f>VLOOKUP($A1546,'dump '!$A:$AF,12,FALSE)</f>
        <v>287</v>
      </c>
      <c r="H1546" s="9" t="str">
        <f>VLOOKUP($A1546,'dump '!$A:$AF,13,FALSE)</f>
        <v>1274RJ</v>
      </c>
      <c r="I1546" s="11" t="str">
        <f>VLOOKUP($A1546,'dump '!$A:$AF,14,FALSE)</f>
        <v>Huizen</v>
      </c>
      <c r="J1546" s="9">
        <f>VLOOKUP($A1546,'dump '!$A:$AF,15,FALSE)</f>
        <v>6</v>
      </c>
      <c r="K1546" s="9" t="str">
        <f>VLOOKUP($A1546,'dump '!$A:$AF,3,FALSE)</f>
        <v>PMD</v>
      </c>
      <c r="L1546" s="9" t="str">
        <f>VLOOKUP($A1546,'dump '!$A:$AF,31,FALSE)</f>
        <v>3-haak</v>
      </c>
      <c r="M1546" s="9" t="str">
        <f>VLOOKUP($A1546,'containers '!$A:$AA,12,FALSE)</f>
        <v>OGDUO</v>
      </c>
      <c r="N1546" s="9">
        <f>VLOOKUP($A1546,'containers '!$A:$AA,14,FALSE)</f>
        <v>60</v>
      </c>
      <c r="O1546" s="9">
        <f>VLOOKUP($A1546,'containers '!$A:$AA,15,FALSE)</f>
        <v>100</v>
      </c>
      <c r="P1546" s="9" t="str">
        <f>VLOOKUP($A1546,'containers '!$A:$AA,16,FALSE)</f>
        <v>HMIDUO2019</v>
      </c>
    </row>
    <row r="1547" spans="1:16" x14ac:dyDescent="0.25">
      <c r="A1547" s="9" t="s">
        <v>1237</v>
      </c>
      <c r="B1547" s="9" t="str">
        <f>VLOOKUP(A1547,'dump '!A:C,1,FALSE)</f>
        <v>VO195</v>
      </c>
      <c r="C1547" s="9" t="str">
        <f>VLOOKUP(A1547,'dump '!A:AF,2,FALSE)</f>
        <v>1274BH15502</v>
      </c>
      <c r="D1547" s="9">
        <f>VLOOKUP($A1547,'dump '!$A:$AF,17,FALSE)</f>
        <v>52.303642272949197</v>
      </c>
      <c r="E1547" s="9">
        <f>VLOOKUP($A1547,'dump '!$A:$AF,18,FALSE)</f>
        <v>5.26922559738159</v>
      </c>
      <c r="F1547" s="9" t="str">
        <f>VLOOKUP(A1547,'dump '!$A:$AF,11,FALSE)</f>
        <v>Middelgronden</v>
      </c>
      <c r="G1547" s="9" t="str">
        <f>VLOOKUP($A1547,'dump '!$A:$AF,12,FALSE)</f>
        <v>155</v>
      </c>
      <c r="H1547" s="9" t="str">
        <f>VLOOKUP($A1547,'dump '!$A:$AF,13,FALSE)</f>
        <v>1274BH</v>
      </c>
      <c r="I1547" s="11" t="str">
        <f>VLOOKUP($A1547,'dump '!$A:$AF,14,FALSE)</f>
        <v>Huizen</v>
      </c>
      <c r="J1547" s="9">
        <f>VLOOKUP($A1547,'dump '!$A:$AF,15,FALSE)</f>
        <v>6</v>
      </c>
      <c r="K1547" s="9" t="str">
        <f>VLOOKUP($A1547,'dump '!$A:$AF,3,FALSE)</f>
        <v>PMD</v>
      </c>
      <c r="L1547" s="9" t="str">
        <f>VLOOKUP($A1547,'dump '!$A:$AF,31,FALSE)</f>
        <v>3-haak</v>
      </c>
      <c r="M1547" s="9" t="str">
        <f>VLOOKUP($A1547,'containers '!$A:$AA,12,FALSE)</f>
        <v>Ondergronds</v>
      </c>
      <c r="N1547" s="9">
        <f>VLOOKUP($A1547,'containers '!$A:$AA,14,FALSE)</f>
        <v>80</v>
      </c>
      <c r="O1547" s="9">
        <f>VLOOKUP($A1547,'containers '!$A:$AA,15,FALSE)</f>
        <v>100</v>
      </c>
      <c r="P1547" s="9" t="str">
        <f>VLOOKUP($A1547,'containers '!$A:$AA,16,FALSE)</f>
        <v>HMISOL2018</v>
      </c>
    </row>
    <row r="1548" spans="1:16" x14ac:dyDescent="0.25">
      <c r="A1548" s="9" t="s">
        <v>827</v>
      </c>
      <c r="B1548" s="9" t="str">
        <f>VLOOKUP(A1548,'dump '!A:C,1,FALSE)</f>
        <v>VO196</v>
      </c>
      <c r="C1548" s="9" t="str">
        <f>VLOOKUP(A1548,'dump '!A:AF,2,FALSE)</f>
        <v>1271AM5402</v>
      </c>
      <c r="D1548" s="9">
        <f>VLOOKUP($A1548,'dump '!$A:$AF,17,FALSE)</f>
        <v>52.308078765869098</v>
      </c>
      <c r="E1548" s="9">
        <f>VLOOKUP($A1548,'dump '!$A:$AF,18,FALSE)</f>
        <v>5.2473087310790998</v>
      </c>
      <c r="F1548" s="9" t="str">
        <f>VLOOKUP(A1548,'dump '!$A:$AF,11,FALSE)</f>
        <v>Ambachtsweg</v>
      </c>
      <c r="G1548" s="9" t="str">
        <f>VLOOKUP($A1548,'dump '!$A:$AF,12,FALSE)</f>
        <v>54</v>
      </c>
      <c r="H1548" s="9" t="str">
        <f>VLOOKUP($A1548,'dump '!$A:$AF,13,FALSE)</f>
        <v>1271AM</v>
      </c>
      <c r="I1548" s="11" t="str">
        <f>VLOOKUP($A1548,'dump '!$A:$AF,14,FALSE)</f>
        <v>Huizen</v>
      </c>
      <c r="J1548" s="9">
        <f>VLOOKUP($A1548,'dump '!$A:$AF,15,FALSE)</f>
        <v>6</v>
      </c>
      <c r="K1548" s="9" t="str">
        <f>VLOOKUP($A1548,'dump '!$A:$AF,3,FALSE)</f>
        <v>PMD</v>
      </c>
      <c r="L1548" s="9" t="str">
        <f>VLOOKUP($A1548,'dump '!$A:$AF,31,FALSE)</f>
        <v>3-haak</v>
      </c>
      <c r="M1548" s="9" t="str">
        <f>VLOOKUP($A1548,'containers '!$A:$AA,12,FALSE)</f>
        <v>OGDUO</v>
      </c>
      <c r="N1548" s="9">
        <f>VLOOKUP($A1548,'containers '!$A:$AA,14,FALSE)</f>
        <v>60</v>
      </c>
      <c r="O1548" s="9">
        <f>VLOOKUP($A1548,'containers '!$A:$AA,15,FALSE)</f>
        <v>100</v>
      </c>
      <c r="P1548" s="9" t="str">
        <f>VLOOKUP($A1548,'containers '!$A:$AA,16,FALSE)</f>
        <v>HMIDUO2019</v>
      </c>
    </row>
    <row r="1549" spans="1:16" x14ac:dyDescent="0.25">
      <c r="A1549" s="9" t="s">
        <v>1239</v>
      </c>
      <c r="B1549" s="9" t="str">
        <f>VLOOKUP(A1549,'dump '!A:C,1,FALSE)</f>
        <v>VO197</v>
      </c>
      <c r="C1549" s="9" t="str">
        <f>VLOOKUP(A1549,'dump '!A:AF,2,FALSE)</f>
        <v>1276ME15602</v>
      </c>
      <c r="D1549" s="9">
        <f>VLOOKUP($A1549,'dump '!$A:$AF,17,FALSE)</f>
        <v>52.297683715820298</v>
      </c>
      <c r="E1549" s="9">
        <f>VLOOKUP($A1549,'dump '!$A:$AF,18,FALSE)</f>
        <v>5.2489871978759801</v>
      </c>
      <c r="F1549" s="9" t="str">
        <f>VLOOKUP(A1549,'dump '!$A:$AF,11,FALSE)</f>
        <v>Huizermaatweg</v>
      </c>
      <c r="G1549" s="9" t="str">
        <f>VLOOKUP($A1549,'dump '!$A:$AF,12,FALSE)</f>
        <v>156</v>
      </c>
      <c r="H1549" s="9" t="str">
        <f>VLOOKUP($A1549,'dump '!$A:$AF,13,FALSE)</f>
        <v>1276ME</v>
      </c>
      <c r="I1549" s="11" t="str">
        <f>VLOOKUP($A1549,'dump '!$A:$AF,14,FALSE)</f>
        <v>Huizen</v>
      </c>
      <c r="J1549" s="9">
        <f>VLOOKUP($A1549,'dump '!$A:$AF,15,FALSE)</f>
        <v>6</v>
      </c>
      <c r="K1549" s="9" t="str">
        <f>VLOOKUP($A1549,'dump '!$A:$AF,3,FALSE)</f>
        <v>PMD</v>
      </c>
      <c r="L1549" s="9" t="str">
        <f>VLOOKUP($A1549,'dump '!$A:$AF,31,FALSE)</f>
        <v>3-haak</v>
      </c>
      <c r="M1549" s="9" t="str">
        <f>VLOOKUP($A1549,'containers '!$A:$AA,12,FALSE)</f>
        <v>OGDUO</v>
      </c>
      <c r="N1549" s="9">
        <f>VLOOKUP($A1549,'containers '!$A:$AA,14,FALSE)</f>
        <v>60</v>
      </c>
      <c r="O1549" s="9">
        <f>VLOOKUP($A1549,'containers '!$A:$AA,15,FALSE)</f>
        <v>100</v>
      </c>
      <c r="P1549" s="9" t="str">
        <f>VLOOKUP($A1549,'containers '!$A:$AA,16,FALSE)</f>
        <v>HMIDUO2019</v>
      </c>
    </row>
    <row r="1550" spans="1:16" x14ac:dyDescent="0.25">
      <c r="A1550" s="9" t="s">
        <v>313</v>
      </c>
      <c r="B1550" s="9" t="str">
        <f>VLOOKUP(A1550,'dump '!A:C,1,FALSE)</f>
        <v>VO198</v>
      </c>
      <c r="C1550" s="9" t="str">
        <f>VLOOKUP(A1550,'dump '!A:AF,2,FALSE)</f>
        <v>1273HA2502</v>
      </c>
      <c r="D1550" s="9">
        <f>VLOOKUP($A1550,'dump '!$A:$AF,17,FALSE)</f>
        <v>52.2966117858887</v>
      </c>
      <c r="E1550" s="9">
        <f>VLOOKUP($A1550,'dump '!$A:$AF,18,FALSE)</f>
        <v>5.2593002319335902</v>
      </c>
      <c r="F1550" s="9" t="str">
        <f>VLOOKUP(A1550,'dump '!$A:$AF,11,FALSE)</f>
        <v>Bever</v>
      </c>
      <c r="G1550" s="9" t="str">
        <f>VLOOKUP($A1550,'dump '!$A:$AF,12,FALSE)</f>
        <v>25</v>
      </c>
      <c r="H1550" s="9" t="str">
        <f>VLOOKUP($A1550,'dump '!$A:$AF,13,FALSE)</f>
        <v>1273HA</v>
      </c>
      <c r="I1550" s="11" t="str">
        <f>VLOOKUP($A1550,'dump '!$A:$AF,14,FALSE)</f>
        <v>Huizen</v>
      </c>
      <c r="J1550" s="9">
        <f>VLOOKUP($A1550,'dump '!$A:$AF,15,FALSE)</f>
        <v>6</v>
      </c>
      <c r="K1550" s="9" t="str">
        <f>VLOOKUP($A1550,'dump '!$A:$AF,3,FALSE)</f>
        <v>PMD</v>
      </c>
      <c r="L1550" s="9" t="str">
        <f>VLOOKUP($A1550,'dump '!$A:$AF,31,FALSE)</f>
        <v>3-haak</v>
      </c>
      <c r="M1550" s="9" t="str">
        <f>VLOOKUP($A1550,'containers '!$A:$AA,12,FALSE)</f>
        <v>OGDUO</v>
      </c>
      <c r="N1550" s="9">
        <f>VLOOKUP($A1550,'containers '!$A:$AA,14,FALSE)</f>
        <v>60</v>
      </c>
      <c r="O1550" s="9">
        <f>VLOOKUP($A1550,'containers '!$A:$AA,15,FALSE)</f>
        <v>100</v>
      </c>
      <c r="P1550" s="9" t="str">
        <f>VLOOKUP($A1550,'containers '!$A:$AA,16,FALSE)</f>
        <v>HMIDUO2019</v>
      </c>
    </row>
    <row r="1551" spans="1:16" x14ac:dyDescent="0.25">
      <c r="A1551" s="9" t="s">
        <v>805</v>
      </c>
      <c r="B1551" s="9" t="str">
        <f>VLOOKUP(A1551,'dump '!A:C,1,FALSE)</f>
        <v>VO199</v>
      </c>
      <c r="C1551" s="9" t="str">
        <f>VLOOKUP(A1551,'dump '!A:AF,2,FALSE)</f>
        <v>1273HX2802</v>
      </c>
      <c r="D1551" s="9">
        <f>VLOOKUP($A1551,'dump '!$A:$AF,17,FALSE)</f>
        <v>52.296962738037102</v>
      </c>
      <c r="E1551" s="9">
        <f>VLOOKUP($A1551,'dump '!$A:$AF,18,FALSE)</f>
        <v>5.2607836723327601</v>
      </c>
      <c r="F1551" s="9" t="str">
        <f>VLOOKUP(A1551,'dump '!$A:$AF,11,FALSE)</f>
        <v>Gems</v>
      </c>
      <c r="G1551" s="9" t="str">
        <f>VLOOKUP($A1551,'dump '!$A:$AF,12,FALSE)</f>
        <v>28</v>
      </c>
      <c r="H1551" s="9" t="str">
        <f>VLOOKUP($A1551,'dump '!$A:$AF,13,FALSE)</f>
        <v>1273HX</v>
      </c>
      <c r="I1551" s="11" t="str">
        <f>VLOOKUP($A1551,'dump '!$A:$AF,14,FALSE)</f>
        <v>Huizen</v>
      </c>
      <c r="J1551" s="9">
        <f>VLOOKUP($A1551,'dump '!$A:$AF,15,FALSE)</f>
        <v>6</v>
      </c>
      <c r="K1551" s="9" t="str">
        <f>VLOOKUP($A1551,'dump '!$A:$AF,3,FALSE)</f>
        <v>PMD</v>
      </c>
      <c r="L1551" s="9" t="str">
        <f>VLOOKUP($A1551,'dump '!$A:$AF,31,FALSE)</f>
        <v>3-haak</v>
      </c>
      <c r="M1551" s="9" t="str">
        <f>VLOOKUP($A1551,'containers '!$A:$AA,12,FALSE)</f>
        <v>OGDUO</v>
      </c>
      <c r="N1551" s="9">
        <f>VLOOKUP($A1551,'containers '!$A:$AA,14,FALSE)</f>
        <v>60</v>
      </c>
      <c r="O1551" s="9">
        <f>VLOOKUP($A1551,'containers '!$A:$AA,15,FALSE)</f>
        <v>100</v>
      </c>
      <c r="P1551" s="9" t="str">
        <f>VLOOKUP($A1551,'containers '!$A:$AA,16,FALSE)</f>
        <v>HMIDUO2019</v>
      </c>
    </row>
    <row r="1552" spans="1:16" x14ac:dyDescent="0.25">
      <c r="A1552" s="9" t="s">
        <v>205</v>
      </c>
      <c r="B1552" s="9" t="str">
        <f>VLOOKUP(A1552,'dump '!A:C,1,FALSE)</f>
        <v>VO200</v>
      </c>
      <c r="C1552" s="9" t="str">
        <f>VLOOKUP(A1552,'dump '!A:AF,2,FALSE)</f>
        <v>1274LD1402</v>
      </c>
      <c r="D1552" s="9">
        <f>VLOOKUP($A1552,'dump '!$A:$AF,17,FALSE)</f>
        <v>52.296657562255902</v>
      </c>
      <c r="E1552" s="9">
        <f>VLOOKUP($A1552,'dump '!$A:$AF,18,FALSE)</f>
        <v>5.2708868980407697</v>
      </c>
      <c r="F1552" s="9" t="str">
        <f>VLOOKUP(A1552,'dump '!$A:$AF,11,FALSE)</f>
        <v>Schieland</v>
      </c>
      <c r="G1552" s="9" t="str">
        <f>VLOOKUP($A1552,'dump '!$A:$AF,12,FALSE)</f>
        <v>14</v>
      </c>
      <c r="H1552" s="9" t="str">
        <f>VLOOKUP($A1552,'dump '!$A:$AF,13,FALSE)</f>
        <v>1274LD</v>
      </c>
      <c r="I1552" s="11" t="str">
        <f>VLOOKUP($A1552,'dump '!$A:$AF,14,FALSE)</f>
        <v>Huizen</v>
      </c>
      <c r="J1552" s="9">
        <f>VLOOKUP($A1552,'dump '!$A:$AF,15,FALSE)</f>
        <v>6</v>
      </c>
      <c r="K1552" s="9" t="str">
        <f>VLOOKUP($A1552,'dump '!$A:$AF,3,FALSE)</f>
        <v>PMD</v>
      </c>
      <c r="L1552" s="9" t="str">
        <f>VLOOKUP($A1552,'dump '!$A:$AF,31,FALSE)</f>
        <v>3-haak</v>
      </c>
      <c r="M1552" s="9" t="str">
        <f>VLOOKUP($A1552,'containers '!$A:$AA,12,FALSE)</f>
        <v>Ondergronds</v>
      </c>
      <c r="N1552" s="9">
        <f>VLOOKUP($A1552,'containers '!$A:$AA,14,FALSE)</f>
        <v>80</v>
      </c>
      <c r="O1552" s="9">
        <f>VLOOKUP($A1552,'containers '!$A:$AA,15,FALSE)</f>
        <v>100</v>
      </c>
      <c r="P1552" s="9" t="str">
        <f>VLOOKUP($A1552,'containers '!$A:$AA,16,FALSE)</f>
        <v>HMISOL2017</v>
      </c>
    </row>
    <row r="1553" spans="1:16" x14ac:dyDescent="0.25">
      <c r="A1553" s="9" t="s">
        <v>1241</v>
      </c>
      <c r="B1553" s="9" t="str">
        <f>VLOOKUP(A1553,'dump '!A:C,1,FALSE)</f>
        <v>VO201</v>
      </c>
      <c r="C1553" s="9" t="str">
        <f>VLOOKUP(A1553,'dump '!A:AF,2,FALSE)</f>
        <v>1274RG15502</v>
      </c>
      <c r="D1553" s="9">
        <f>VLOOKUP($A1553,'dump '!$A:$AF,17,FALSE)</f>
        <v>52.297660827636697</v>
      </c>
      <c r="E1553" s="9">
        <f>VLOOKUP($A1553,'dump '!$A:$AF,18,FALSE)</f>
        <v>5.2710080146789604</v>
      </c>
      <c r="F1553" s="9" t="str">
        <f>VLOOKUP(A1553,'dump '!$A:$AF,11,FALSE)</f>
        <v>Bovenmaatweg</v>
      </c>
      <c r="G1553" s="9" t="str">
        <f>VLOOKUP($A1553,'dump '!$A:$AF,12,FALSE)</f>
        <v>155</v>
      </c>
      <c r="H1553" s="9" t="str">
        <f>VLOOKUP($A1553,'dump '!$A:$AF,13,FALSE)</f>
        <v>1274RG</v>
      </c>
      <c r="I1553" s="11" t="str">
        <f>VLOOKUP($A1553,'dump '!$A:$AF,14,FALSE)</f>
        <v>Huizen</v>
      </c>
      <c r="J1553" s="9">
        <f>VLOOKUP($A1553,'dump '!$A:$AF,15,FALSE)</f>
        <v>6</v>
      </c>
      <c r="K1553" s="9" t="str">
        <f>VLOOKUP($A1553,'dump '!$A:$AF,3,FALSE)</f>
        <v>PMD</v>
      </c>
      <c r="L1553" s="9" t="str">
        <f>VLOOKUP($A1553,'dump '!$A:$AF,31,FALSE)</f>
        <v>3-haak</v>
      </c>
      <c r="M1553" s="9" t="str">
        <f>VLOOKUP($A1553,'containers '!$A:$AA,12,FALSE)</f>
        <v>OGDUO</v>
      </c>
      <c r="N1553" s="9">
        <f>VLOOKUP($A1553,'containers '!$A:$AA,14,FALSE)</f>
        <v>60</v>
      </c>
      <c r="O1553" s="9">
        <f>VLOOKUP($A1553,'containers '!$A:$AA,15,FALSE)</f>
        <v>100</v>
      </c>
      <c r="P1553" s="9" t="str">
        <f>VLOOKUP($A1553,'containers '!$A:$AA,16,FALSE)</f>
        <v>HMIDUO2019</v>
      </c>
    </row>
    <row r="1554" spans="1:16" x14ac:dyDescent="0.25">
      <c r="A1554" s="9" t="s">
        <v>1245</v>
      </c>
      <c r="B1554" s="9" t="str">
        <f>VLOOKUP(A1554,'dump '!A:C,1,FALSE)</f>
        <v>VO202</v>
      </c>
      <c r="C1554" s="9" t="str">
        <f>VLOOKUP(A1554,'dump '!A:AF,2,FALSE)</f>
        <v>1274NS7602</v>
      </c>
      <c r="D1554" s="9">
        <f>VLOOKUP($A1554,'dump '!$A:$AF,17,FALSE)</f>
        <v>52.297779083252003</v>
      </c>
      <c r="E1554" s="9">
        <f>VLOOKUP($A1554,'dump '!$A:$AF,18,FALSE)</f>
        <v>5.2698802947998002</v>
      </c>
      <c r="F1554" s="9" t="str">
        <f>VLOOKUP(A1554,'dump '!$A:$AF,11,FALSE)</f>
        <v>Draaikom</v>
      </c>
      <c r="G1554" s="9" t="str">
        <f>VLOOKUP($A1554,'dump '!$A:$AF,12,FALSE)</f>
        <v>76</v>
      </c>
      <c r="H1554" s="9" t="str">
        <f>VLOOKUP($A1554,'dump '!$A:$AF,13,FALSE)</f>
        <v>1274NS</v>
      </c>
      <c r="I1554" s="11" t="str">
        <f>VLOOKUP($A1554,'dump '!$A:$AF,14,FALSE)</f>
        <v>Huizen</v>
      </c>
      <c r="J1554" s="9">
        <f>VLOOKUP($A1554,'dump '!$A:$AF,15,FALSE)</f>
        <v>6</v>
      </c>
      <c r="K1554" s="9" t="str">
        <f>VLOOKUP($A1554,'dump '!$A:$AF,3,FALSE)</f>
        <v>PMD</v>
      </c>
      <c r="L1554" s="9" t="str">
        <f>VLOOKUP($A1554,'dump '!$A:$AF,31,FALSE)</f>
        <v>3-haak</v>
      </c>
      <c r="M1554" s="9" t="str">
        <f>VLOOKUP($A1554,'containers '!$A:$AA,12,FALSE)</f>
        <v>OGDUO</v>
      </c>
      <c r="N1554" s="9">
        <f>VLOOKUP($A1554,'containers '!$A:$AA,14,FALSE)</f>
        <v>60</v>
      </c>
      <c r="O1554" s="9">
        <f>VLOOKUP($A1554,'containers '!$A:$AA,15,FALSE)</f>
        <v>100</v>
      </c>
      <c r="P1554" s="9" t="str">
        <f>VLOOKUP($A1554,'containers '!$A:$AA,16,FALSE)</f>
        <v>HMIDUO2019</v>
      </c>
    </row>
    <row r="1555" spans="1:16" x14ac:dyDescent="0.25">
      <c r="A1555" s="9" t="s">
        <v>1250</v>
      </c>
      <c r="B1555" s="9" t="str">
        <f>VLOOKUP(A1555,'dump '!A:C,1,FALSE)</f>
        <v>VO203</v>
      </c>
      <c r="C1555" s="9" t="str">
        <f>VLOOKUP(A1555,'dump '!A:AF,2,FALSE)</f>
        <v>1274GW4402</v>
      </c>
      <c r="D1555" s="9">
        <f>VLOOKUP($A1555,'dump '!$A:$AF,17,FALSE)</f>
        <v>52.301157000000003</v>
      </c>
      <c r="E1555" s="9">
        <f>VLOOKUP($A1555,'dump '!$A:$AF,18,FALSE)</f>
        <v>5.2668799999999996</v>
      </c>
      <c r="F1555" s="9" t="str">
        <f>VLOOKUP(A1555,'dump '!$A:$AF,11,FALSE)</f>
        <v>Zuidwal</v>
      </c>
      <c r="G1555" s="9" t="str">
        <f>VLOOKUP($A1555,'dump '!$A:$AF,12,FALSE)</f>
        <v>44</v>
      </c>
      <c r="H1555" s="9" t="str">
        <f>VLOOKUP($A1555,'dump '!$A:$AF,13,FALSE)</f>
        <v>1274GW</v>
      </c>
      <c r="I1555" s="11" t="str">
        <f>VLOOKUP($A1555,'dump '!$A:$AF,14,FALSE)</f>
        <v>Huizen</v>
      </c>
      <c r="J1555" s="9">
        <f>VLOOKUP($A1555,'dump '!$A:$AF,15,FALSE)</f>
        <v>6</v>
      </c>
      <c r="K1555" s="9" t="str">
        <f>VLOOKUP($A1555,'dump '!$A:$AF,3,FALSE)</f>
        <v>PMD</v>
      </c>
      <c r="L1555" s="9" t="str">
        <f>VLOOKUP($A1555,'dump '!$A:$AF,31,FALSE)</f>
        <v>3-haak</v>
      </c>
      <c r="M1555" s="9" t="str">
        <f>VLOOKUP($A1555,'containers '!$A:$AA,12,FALSE)</f>
        <v>Ondergronds</v>
      </c>
      <c r="N1555" s="9">
        <f>VLOOKUP($A1555,'containers '!$A:$AA,14,FALSE)</f>
        <v>80</v>
      </c>
      <c r="O1555" s="9">
        <f>VLOOKUP($A1555,'containers '!$A:$AA,15,FALSE)</f>
        <v>100</v>
      </c>
      <c r="P1555" s="9" t="str">
        <f>VLOOKUP($A1555,'containers '!$A:$AA,16,FALSE)</f>
        <v>HMISOL2018</v>
      </c>
    </row>
    <row r="1556" spans="1:16" x14ac:dyDescent="0.25">
      <c r="A1556" s="9" t="s">
        <v>1255</v>
      </c>
      <c r="B1556" s="9" t="str">
        <f>VLOOKUP(A1556,'dump '!A:C,1,FALSE)</f>
        <v>VO204</v>
      </c>
      <c r="C1556" s="9" t="str">
        <f>VLOOKUP(A1556,'dump '!A:AF,2,FALSE)</f>
        <v>1274NV1702</v>
      </c>
      <c r="D1556" s="9">
        <f>VLOOKUP($A1556,'dump '!$A:$AF,17,FALSE)</f>
        <v>52.295707702636697</v>
      </c>
      <c r="E1556" s="9">
        <f>VLOOKUP($A1556,'dump '!$A:$AF,18,FALSE)</f>
        <v>5.2667422294616699</v>
      </c>
      <c r="F1556" s="9" t="str">
        <f>VLOOKUP(A1556,'dump '!$A:$AF,11,FALSE)</f>
        <v>Loswal</v>
      </c>
      <c r="G1556" s="9" t="str">
        <f>VLOOKUP($A1556,'dump '!$A:$AF,12,FALSE)</f>
        <v>17</v>
      </c>
      <c r="H1556" s="9" t="str">
        <f>VLOOKUP($A1556,'dump '!$A:$AF,13,FALSE)</f>
        <v>1274NV</v>
      </c>
      <c r="I1556" s="11" t="str">
        <f>VLOOKUP($A1556,'dump '!$A:$AF,14,FALSE)</f>
        <v>Huizen</v>
      </c>
      <c r="J1556" s="9">
        <f>VLOOKUP($A1556,'dump '!$A:$AF,15,FALSE)</f>
        <v>6</v>
      </c>
      <c r="K1556" s="9" t="str">
        <f>VLOOKUP($A1556,'dump '!$A:$AF,3,FALSE)</f>
        <v>PMD</v>
      </c>
      <c r="L1556" s="9" t="str">
        <f>VLOOKUP($A1556,'dump '!$A:$AF,31,FALSE)</f>
        <v>3-haak</v>
      </c>
      <c r="M1556" s="9" t="str">
        <f>VLOOKUP($A1556,'containers '!$A:$AA,12,FALSE)</f>
        <v>OGDUO</v>
      </c>
      <c r="N1556" s="9">
        <f>VLOOKUP($A1556,'containers '!$A:$AA,14,FALSE)</f>
        <v>60</v>
      </c>
      <c r="O1556" s="9">
        <f>VLOOKUP($A1556,'containers '!$A:$AA,15,FALSE)</f>
        <v>100</v>
      </c>
      <c r="P1556" s="9" t="str">
        <f>VLOOKUP($A1556,'containers '!$A:$AA,16,FALSE)</f>
        <v>HMIDUO2019</v>
      </c>
    </row>
    <row r="1557" spans="1:16" x14ac:dyDescent="0.25">
      <c r="A1557" s="9" t="s">
        <v>2721</v>
      </c>
      <c r="B1557" s="9" t="str">
        <f>VLOOKUP(A1557,'dump '!A:C,1,FALSE)</f>
        <v>VO205</v>
      </c>
      <c r="C1557" s="9" t="str">
        <f>VLOOKUP(A1557,'dump '!A:AF,2,FALSE)</f>
        <v>1274LD3401</v>
      </c>
      <c r="D1557" s="9">
        <f>VLOOKUP($A1557,'dump '!$A:$AF,17,FALSE)</f>
        <v>52.296388289008597</v>
      </c>
      <c r="E1557" s="9">
        <f>VLOOKUP($A1557,'dump '!$A:$AF,18,FALSE)</f>
        <v>5.2714964188684403</v>
      </c>
      <c r="F1557" s="9" t="str">
        <f>VLOOKUP(A1557,'dump '!$A:$AF,11,FALSE)</f>
        <v>Schieland</v>
      </c>
      <c r="G1557" s="9" t="str">
        <f>VLOOKUP($A1557,'dump '!$A:$AF,12,FALSE)</f>
        <v>34</v>
      </c>
      <c r="H1557" s="9" t="str">
        <f>VLOOKUP($A1557,'dump '!$A:$AF,13,FALSE)</f>
        <v>1274LD</v>
      </c>
      <c r="I1557" s="11" t="str">
        <f>VLOOKUP($A1557,'dump '!$A:$AF,14,FALSE)</f>
        <v>Huizen</v>
      </c>
      <c r="J1557" s="9">
        <f>VLOOKUP($A1557,'dump '!$A:$AF,15,FALSE)</f>
        <v>5</v>
      </c>
      <c r="K1557" s="9" t="str">
        <f>VLOOKUP($A1557,'dump '!$A:$AF,3,FALSE)</f>
        <v>PMD</v>
      </c>
      <c r="L1557" s="9" t="str">
        <f>VLOOKUP($A1557,'dump '!$A:$AF,31,FALSE)</f>
        <v>3-haak</v>
      </c>
      <c r="M1557" s="9" t="str">
        <f>VLOOKUP($A1557,'containers '!$A:$AA,12,FALSE)</f>
        <v>Ondergronds</v>
      </c>
      <c r="N1557" s="9">
        <f>VLOOKUP($A1557,'containers '!$A:$AA,14,FALSE)</f>
        <v>80</v>
      </c>
      <c r="O1557" s="9">
        <f>VLOOKUP($A1557,'containers '!$A:$AA,15,FALSE)</f>
        <v>100</v>
      </c>
      <c r="P1557" s="9" t="str">
        <f>VLOOKUP($A1557,'containers '!$A:$AA,16,FALSE)</f>
        <v>HMISOL2018</v>
      </c>
    </row>
    <row r="1558" spans="1:16" x14ac:dyDescent="0.25">
      <c r="A1558" s="9" t="s">
        <v>1257</v>
      </c>
      <c r="B1558" s="9" t="str">
        <f>VLOOKUP(A1558,'dump '!A:C,1,FALSE)</f>
        <v>VO206</v>
      </c>
      <c r="C1558" s="9" t="str">
        <f>VLOOKUP(A1558,'dump '!A:AF,2,FALSE)</f>
        <v>1251DB1002</v>
      </c>
      <c r="D1558" s="9">
        <f>VLOOKUP($A1558,'dump '!$A:$AF,17,FALSE)</f>
        <v>52.2579345703125</v>
      </c>
      <c r="E1558" s="9">
        <f>VLOOKUP($A1558,'dump '!$A:$AF,18,FALSE)</f>
        <v>5.2245845794677699</v>
      </c>
      <c r="F1558" s="9" t="str">
        <f>VLOOKUP(A1558,'dump '!$A:$AF,11,FALSE)</f>
        <v>Spinnewiel</v>
      </c>
      <c r="G1558" s="9" t="str">
        <f>VLOOKUP($A1558,'dump '!$A:$AF,12,FALSE)</f>
        <v>10</v>
      </c>
      <c r="H1558" s="9" t="str">
        <f>VLOOKUP($A1558,'dump '!$A:$AF,13,FALSE)</f>
        <v>1251DB</v>
      </c>
      <c r="I1558" s="11" t="str">
        <f>VLOOKUP($A1558,'dump '!$A:$AF,14,FALSE)</f>
        <v>Laren</v>
      </c>
      <c r="J1558" s="9">
        <f>VLOOKUP($A1558,'dump '!$A:$AF,15,FALSE)</f>
        <v>6</v>
      </c>
      <c r="K1558" s="9" t="str">
        <f>VLOOKUP($A1558,'dump '!$A:$AF,3,FALSE)</f>
        <v>PMD</v>
      </c>
      <c r="L1558" s="9" t="str">
        <f>VLOOKUP($A1558,'dump '!$A:$AF,31,FALSE)</f>
        <v>3-haak</v>
      </c>
      <c r="M1558" s="9" t="str">
        <f>VLOOKUP($A1558,'containers '!$A:$AA,12,FALSE)</f>
        <v>OGDUO</v>
      </c>
      <c r="N1558" s="9">
        <f>VLOOKUP($A1558,'containers '!$A:$AA,14,FALSE)</f>
        <v>60</v>
      </c>
      <c r="O1558" s="9">
        <f>VLOOKUP($A1558,'containers '!$A:$AA,15,FALSE)</f>
        <v>100</v>
      </c>
      <c r="P1558" s="9" t="str">
        <f>VLOOKUP($A1558,'containers '!$A:$AA,16,FALSE)</f>
        <v>HMISOL2018</v>
      </c>
    </row>
    <row r="1559" spans="1:16" x14ac:dyDescent="0.25">
      <c r="A1559" s="9" t="s">
        <v>3217</v>
      </c>
      <c r="B1559" s="9" t="str">
        <f>VLOOKUP(A1559,'dump '!A:C,1,FALSE)</f>
        <v>VO207</v>
      </c>
      <c r="C1559" s="9" t="str">
        <f>VLOOKUP(A1559,'dump '!A:AF,2,FALSE)</f>
        <v>1403HW18202</v>
      </c>
      <c r="D1559" s="9">
        <f>VLOOKUP($A1559,'dump '!$A:$AF,17,FALSE)</f>
        <v>52.266582828063797</v>
      </c>
      <c r="E1559" s="9">
        <f>VLOOKUP($A1559,'dump '!$A:$AF,18,FALSE)</f>
        <v>5.1916355732876696</v>
      </c>
      <c r="F1559" s="9" t="str">
        <f>VLOOKUP(A1559,'dump '!$A:$AF,11,FALSE)</f>
        <v>Anne Franklaan</v>
      </c>
      <c r="G1559" s="9" t="str">
        <f>VLOOKUP($A1559,'dump '!$A:$AF,12,FALSE)</f>
        <v>182</v>
      </c>
      <c r="H1559" s="9" t="str">
        <f>VLOOKUP($A1559,'dump '!$A:$AF,13,FALSE)</f>
        <v>1403HW</v>
      </c>
      <c r="I1559" s="11" t="str">
        <f>VLOOKUP($A1559,'dump '!$A:$AF,14,FALSE)</f>
        <v>Bussum</v>
      </c>
      <c r="J1559" s="9">
        <f>VLOOKUP($A1559,'dump '!$A:$AF,15,FALSE)</f>
        <v>5</v>
      </c>
      <c r="K1559" s="9" t="str">
        <f>VLOOKUP($A1559,'dump '!$A:$AF,3,FALSE)</f>
        <v>PMD</v>
      </c>
      <c r="L1559" s="9" t="str">
        <f>VLOOKUP($A1559,'dump '!$A:$AF,31,FALSE)</f>
        <v>3-haak</v>
      </c>
      <c r="M1559" s="9" t="str">
        <f>VLOOKUP($A1559,'containers '!$A:$AA,12,FALSE)</f>
        <v>Ondergronds</v>
      </c>
      <c r="N1559" s="9">
        <f>VLOOKUP($A1559,'containers '!$A:$AA,14,FALSE)</f>
        <v>80</v>
      </c>
      <c r="O1559" s="9">
        <f>VLOOKUP($A1559,'containers '!$A:$AA,15,FALSE)</f>
        <v>100</v>
      </c>
      <c r="P1559" s="9" t="str">
        <f>VLOOKUP($A1559,'containers '!$A:$AA,16,FALSE)</f>
        <v>HMISOL2017</v>
      </c>
    </row>
    <row r="1560" spans="1:16" x14ac:dyDescent="0.25">
      <c r="A1560" s="9" t="s">
        <v>829</v>
      </c>
      <c r="B1560" s="9" t="str">
        <f>VLOOKUP(A1560,'dump '!A:C,1,FALSE)</f>
        <v>VO208</v>
      </c>
      <c r="C1560" s="9" t="str">
        <f>VLOOKUP(A1560,'dump '!A:AF,2,FALSE)</f>
        <v>1273RZ19802</v>
      </c>
      <c r="D1560" s="9">
        <f>VLOOKUP($A1560,'dump '!$A:$AF,17,FALSE)</f>
        <v>52.300071716308601</v>
      </c>
      <c r="E1560" s="9">
        <f>VLOOKUP($A1560,'dump '!$A:$AF,18,FALSE)</f>
        <v>5.2670526504516602</v>
      </c>
      <c r="F1560" s="9" t="str">
        <f>VLOOKUP(A1560,'dump '!$A:$AF,11,FALSE)</f>
        <v>Westkade</v>
      </c>
      <c r="G1560" s="9" t="str">
        <f>VLOOKUP($A1560,'dump '!$A:$AF,12,FALSE)</f>
        <v>198</v>
      </c>
      <c r="H1560" s="9" t="str">
        <f>VLOOKUP($A1560,'dump '!$A:$AF,13,FALSE)</f>
        <v>1273RZ</v>
      </c>
      <c r="I1560" s="11" t="str">
        <f>VLOOKUP($A1560,'dump '!$A:$AF,14,FALSE)</f>
        <v>Huizen</v>
      </c>
      <c r="J1560" s="9">
        <f>VLOOKUP($A1560,'dump '!$A:$AF,15,FALSE)</f>
        <v>6</v>
      </c>
      <c r="K1560" s="9" t="str">
        <f>VLOOKUP($A1560,'dump '!$A:$AF,3,FALSE)</f>
        <v>PMD</v>
      </c>
      <c r="L1560" s="9" t="str">
        <f>VLOOKUP($A1560,'dump '!$A:$AF,31,FALSE)</f>
        <v>3-haak</v>
      </c>
      <c r="M1560" s="9" t="str">
        <f>VLOOKUP($A1560,'containers '!$A:$AA,12,FALSE)</f>
        <v>OGDUO</v>
      </c>
      <c r="N1560" s="9">
        <f>VLOOKUP($A1560,'containers '!$A:$AA,14,FALSE)</f>
        <v>60</v>
      </c>
      <c r="O1560" s="9">
        <f>VLOOKUP($A1560,'containers '!$A:$AA,15,FALSE)</f>
        <v>100</v>
      </c>
      <c r="P1560" s="9" t="str">
        <f>VLOOKUP($A1560,'containers '!$A:$AA,16,FALSE)</f>
        <v>HMIDUO2019</v>
      </c>
    </row>
    <row r="1561" spans="1:16" x14ac:dyDescent="0.25">
      <c r="A1561" s="9" t="s">
        <v>1390</v>
      </c>
      <c r="B1561" s="9" t="str">
        <f>VLOOKUP(A1561,'dump '!A:C,1,FALSE)</f>
        <v>VO209</v>
      </c>
      <c r="C1561" s="9" t="str">
        <f>VLOOKUP(A1561,'dump '!A:AF,2,FALSE)</f>
        <v>1274LE7802</v>
      </c>
      <c r="D1561" s="9">
        <f>VLOOKUP($A1561,'dump '!$A:$AF,17,FALSE)</f>
        <v>52.295955657958999</v>
      </c>
      <c r="E1561" s="9">
        <f>VLOOKUP($A1561,'dump '!$A:$AF,18,FALSE)</f>
        <v>5.27229928970337</v>
      </c>
      <c r="F1561" s="9" t="str">
        <f>VLOOKUP(A1561,'dump '!$A:$AF,11,FALSE)</f>
        <v>Schieland</v>
      </c>
      <c r="G1561" s="9" t="str">
        <f>VLOOKUP($A1561,'dump '!$A:$AF,12,FALSE)</f>
        <v>78</v>
      </c>
      <c r="H1561" s="9" t="str">
        <f>VLOOKUP($A1561,'dump '!$A:$AF,13,FALSE)</f>
        <v>1274LE</v>
      </c>
      <c r="I1561" s="11" t="str">
        <f>VLOOKUP($A1561,'dump '!$A:$AF,14,FALSE)</f>
        <v>Huizen</v>
      </c>
      <c r="J1561" s="9">
        <f>VLOOKUP($A1561,'dump '!$A:$AF,15,FALSE)</f>
        <v>6</v>
      </c>
      <c r="K1561" s="9" t="str">
        <f>VLOOKUP($A1561,'dump '!$A:$AF,3,FALSE)</f>
        <v>PMD</v>
      </c>
      <c r="L1561" s="9" t="str">
        <f>VLOOKUP($A1561,'dump '!$A:$AF,31,FALSE)</f>
        <v>3-haak</v>
      </c>
      <c r="M1561" s="9" t="str">
        <f>VLOOKUP($A1561,'containers '!$A:$AA,12,FALSE)</f>
        <v>Ondergronds</v>
      </c>
      <c r="N1561" s="9">
        <f>VLOOKUP($A1561,'containers '!$A:$AA,14,FALSE)</f>
        <v>80</v>
      </c>
      <c r="O1561" s="9">
        <f>VLOOKUP($A1561,'containers '!$A:$AA,15,FALSE)</f>
        <v>100</v>
      </c>
      <c r="P1561" s="9" t="str">
        <f>VLOOKUP($A1561,'containers '!$A:$AA,16,FALSE)</f>
        <v>HMISOL2018</v>
      </c>
    </row>
    <row r="1562" spans="1:16" x14ac:dyDescent="0.25">
      <c r="A1562" s="9" t="s">
        <v>875</v>
      </c>
      <c r="B1562" s="9" t="str">
        <f>VLOOKUP(A1562,'dump '!A:C,1,FALSE)</f>
        <v>VO210</v>
      </c>
      <c r="C1562" s="9" t="str">
        <f>VLOOKUP(A1562,'dump '!A:AF,2,FALSE)</f>
        <v>1273HB402</v>
      </c>
      <c r="D1562" s="9">
        <f>VLOOKUP($A1562,'dump '!$A:$AF,17,FALSE)</f>
        <v>52.297439575195298</v>
      </c>
      <c r="E1562" s="9">
        <f>VLOOKUP($A1562,'dump '!$A:$AF,18,FALSE)</f>
        <v>5.2582449913024902</v>
      </c>
      <c r="F1562" s="9" t="str">
        <f>VLOOKUP(A1562,'dump '!$A:$AF,11,FALSE)</f>
        <v>Bever</v>
      </c>
      <c r="G1562" s="9" t="str">
        <f>VLOOKUP($A1562,'dump '!$A:$AF,12,FALSE)</f>
        <v>4</v>
      </c>
      <c r="H1562" s="9" t="str">
        <f>VLOOKUP($A1562,'dump '!$A:$AF,13,FALSE)</f>
        <v>1273HB</v>
      </c>
      <c r="I1562" s="11" t="str">
        <f>VLOOKUP($A1562,'dump '!$A:$AF,14,FALSE)</f>
        <v>Huizen</v>
      </c>
      <c r="J1562" s="9">
        <f>VLOOKUP($A1562,'dump '!$A:$AF,15,FALSE)</f>
        <v>6</v>
      </c>
      <c r="K1562" s="9" t="str">
        <f>VLOOKUP($A1562,'dump '!$A:$AF,3,FALSE)</f>
        <v>PMD</v>
      </c>
      <c r="L1562" s="9" t="str">
        <f>VLOOKUP($A1562,'dump '!$A:$AF,31,FALSE)</f>
        <v>3-haak</v>
      </c>
      <c r="M1562" s="9" t="str">
        <f>VLOOKUP($A1562,'containers '!$A:$AA,12,FALSE)</f>
        <v>OGDUO</v>
      </c>
      <c r="N1562" s="9">
        <f>VLOOKUP($A1562,'containers '!$A:$AA,14,FALSE)</f>
        <v>60</v>
      </c>
      <c r="O1562" s="9">
        <f>VLOOKUP($A1562,'containers '!$A:$AA,15,FALSE)</f>
        <v>100</v>
      </c>
      <c r="P1562" s="9" t="str">
        <f>VLOOKUP($A1562,'containers '!$A:$AA,16,FALSE)</f>
        <v>HMIDUO2019</v>
      </c>
    </row>
    <row r="1563" spans="1:16" x14ac:dyDescent="0.25">
      <c r="A1563" s="9" t="s">
        <v>839</v>
      </c>
      <c r="B1563" s="9" t="str">
        <f>VLOOKUP(A1563,'dump '!A:C,1,FALSE)</f>
        <v>VO211</v>
      </c>
      <c r="C1563" s="9" t="str">
        <f>VLOOKUP(A1563,'dump '!A:AF,2,FALSE)</f>
        <v>1273NJ202</v>
      </c>
      <c r="D1563" s="9">
        <f>VLOOKUP($A1563,'dump '!$A:$AF,17,FALSE)</f>
        <v>52.2956535</v>
      </c>
      <c r="E1563" s="9">
        <f>VLOOKUP($A1563,'dump '!$A:$AF,18,FALSE)</f>
        <v>5.2609180000000002</v>
      </c>
      <c r="F1563" s="9" t="str">
        <f>VLOOKUP(A1563,'dump '!$A:$AF,11,FALSE)</f>
        <v>Naardingerland</v>
      </c>
      <c r="G1563" s="9" t="str">
        <f>VLOOKUP($A1563,'dump '!$A:$AF,12,FALSE)</f>
        <v>2</v>
      </c>
      <c r="H1563" s="9" t="str">
        <f>VLOOKUP($A1563,'dump '!$A:$AF,13,FALSE)</f>
        <v>1273NJ</v>
      </c>
      <c r="I1563" s="11" t="str">
        <f>VLOOKUP($A1563,'dump '!$A:$AF,14,FALSE)</f>
        <v>Huizen</v>
      </c>
      <c r="J1563" s="9">
        <f>VLOOKUP($A1563,'dump '!$A:$AF,15,FALSE)</f>
        <v>6</v>
      </c>
      <c r="K1563" s="9" t="str">
        <f>VLOOKUP($A1563,'dump '!$A:$AF,3,FALSE)</f>
        <v>PMD</v>
      </c>
      <c r="L1563" s="9" t="str">
        <f>VLOOKUP($A1563,'dump '!$A:$AF,31,FALSE)</f>
        <v>3-haak</v>
      </c>
      <c r="M1563" s="9" t="str">
        <f>VLOOKUP($A1563,'containers '!$A:$AA,12,FALSE)</f>
        <v>OGDUO</v>
      </c>
      <c r="N1563" s="9">
        <f>VLOOKUP($A1563,'containers '!$A:$AA,14,FALSE)</f>
        <v>60</v>
      </c>
      <c r="O1563" s="9">
        <f>VLOOKUP($A1563,'containers '!$A:$AA,15,FALSE)</f>
        <v>100</v>
      </c>
      <c r="P1563" s="9" t="str">
        <f>VLOOKUP($A1563,'containers '!$A:$AA,16,FALSE)</f>
        <v>HMIDUO2019</v>
      </c>
    </row>
    <row r="1564" spans="1:16" x14ac:dyDescent="0.25">
      <c r="A1564" s="9" t="s">
        <v>887</v>
      </c>
      <c r="B1564" s="9" t="str">
        <f>VLOOKUP(A1564,'dump '!A:C,1,FALSE)</f>
        <v>VO212</v>
      </c>
      <c r="C1564" s="9" t="str">
        <f>VLOOKUP(A1564,'dump '!A:AF,2,FALSE)</f>
        <v>1277AS2802</v>
      </c>
      <c r="D1564" s="9">
        <f>VLOOKUP($A1564,'dump '!$A:$AF,17,FALSE)</f>
        <v>52.298255920410199</v>
      </c>
      <c r="E1564" s="9">
        <f>VLOOKUP($A1564,'dump '!$A:$AF,18,FALSE)</f>
        <v>5.2802972793579102</v>
      </c>
      <c r="F1564" s="9" t="str">
        <f>VLOOKUP(A1564,'dump '!$A:$AF,11,FALSE)</f>
        <v>Aristoteleslaan</v>
      </c>
      <c r="G1564" s="9" t="str">
        <f>VLOOKUP($A1564,'dump '!$A:$AF,12,FALSE)</f>
        <v>28</v>
      </c>
      <c r="H1564" s="9" t="str">
        <f>VLOOKUP($A1564,'dump '!$A:$AF,13,FALSE)</f>
        <v>1277AS</v>
      </c>
      <c r="I1564" s="11" t="str">
        <f>VLOOKUP($A1564,'dump '!$A:$AF,14,FALSE)</f>
        <v>Huizen</v>
      </c>
      <c r="J1564" s="9">
        <f>VLOOKUP($A1564,'dump '!$A:$AF,15,FALSE)</f>
        <v>6</v>
      </c>
      <c r="K1564" s="9" t="str">
        <f>VLOOKUP($A1564,'dump '!$A:$AF,3,FALSE)</f>
        <v>PMD</v>
      </c>
      <c r="L1564" s="9" t="str">
        <f>VLOOKUP($A1564,'dump '!$A:$AF,31,FALSE)</f>
        <v>3-haak</v>
      </c>
      <c r="M1564" s="9" t="str">
        <f>VLOOKUP($A1564,'containers '!$A:$AA,12,FALSE)</f>
        <v>OGDUO</v>
      </c>
      <c r="N1564" s="9">
        <f>VLOOKUP($A1564,'containers '!$A:$AA,14,FALSE)</f>
        <v>60</v>
      </c>
      <c r="O1564" s="9">
        <f>VLOOKUP($A1564,'containers '!$A:$AA,15,FALSE)</f>
        <v>100</v>
      </c>
      <c r="P1564" s="9" t="str">
        <f>VLOOKUP($A1564,'containers '!$A:$AA,16,FALSE)</f>
        <v>HMIDUO2019</v>
      </c>
    </row>
    <row r="1565" spans="1:16" x14ac:dyDescent="0.25">
      <c r="A1565" s="9" t="s">
        <v>822</v>
      </c>
      <c r="B1565" s="9" t="str">
        <f>VLOOKUP(A1565,'dump '!A:C,1,FALSE)</f>
        <v>VO213</v>
      </c>
      <c r="C1565" s="9" t="str">
        <f>VLOOKUP(A1565,'dump '!A:AF,2,FALSE)</f>
        <v>1277CE1802</v>
      </c>
      <c r="D1565" s="9">
        <f>VLOOKUP($A1565,'dump '!$A:$AF,17,FALSE)</f>
        <v>52.297149658203097</v>
      </c>
      <c r="E1565" s="9">
        <f>VLOOKUP($A1565,'dump '!$A:$AF,18,FALSE)</f>
        <v>5.2809319496154803</v>
      </c>
      <c r="F1565" s="9" t="str">
        <f>VLOOKUP(A1565,'dump '!$A:$AF,11,FALSE)</f>
        <v>Hugo de Grootsingel</v>
      </c>
      <c r="G1565" s="9" t="str">
        <f>VLOOKUP($A1565,'dump '!$A:$AF,12,FALSE)</f>
        <v>18</v>
      </c>
      <c r="H1565" s="9" t="str">
        <f>VLOOKUP($A1565,'dump '!$A:$AF,13,FALSE)</f>
        <v>1277CE</v>
      </c>
      <c r="I1565" s="11" t="str">
        <f>VLOOKUP($A1565,'dump '!$A:$AF,14,FALSE)</f>
        <v>Huizen</v>
      </c>
      <c r="J1565" s="9">
        <f>VLOOKUP($A1565,'dump '!$A:$AF,15,FALSE)</f>
        <v>6</v>
      </c>
      <c r="K1565" s="9" t="str">
        <f>VLOOKUP($A1565,'dump '!$A:$AF,3,FALSE)</f>
        <v>PMD</v>
      </c>
      <c r="L1565" s="9" t="str">
        <f>VLOOKUP($A1565,'dump '!$A:$AF,31,FALSE)</f>
        <v>3-haak</v>
      </c>
      <c r="M1565" s="9" t="str">
        <f>VLOOKUP($A1565,'containers '!$A:$AA,12,FALSE)</f>
        <v>OGDUO</v>
      </c>
      <c r="N1565" s="9">
        <f>VLOOKUP($A1565,'containers '!$A:$AA,14,FALSE)</f>
        <v>60</v>
      </c>
      <c r="O1565" s="9">
        <f>VLOOKUP($A1565,'containers '!$A:$AA,15,FALSE)</f>
        <v>100</v>
      </c>
      <c r="P1565" s="9" t="str">
        <f>VLOOKUP($A1565,'containers '!$A:$AA,16,FALSE)</f>
        <v>HMIDUO2019</v>
      </c>
    </row>
    <row r="1566" spans="1:16" x14ac:dyDescent="0.25">
      <c r="A1566" s="9" t="s">
        <v>813</v>
      </c>
      <c r="B1566" s="9" t="str">
        <f>VLOOKUP(A1566,'dump '!A:C,1,FALSE)</f>
        <v>VO214</v>
      </c>
      <c r="C1566" s="9" t="str">
        <f>VLOOKUP(A1566,'dump '!A:AF,2,FALSE)</f>
        <v>1277AH6402</v>
      </c>
      <c r="D1566" s="9">
        <f>VLOOKUP($A1566,'dump '!$A:$AF,17,FALSE)</f>
        <v>52.295440673828097</v>
      </c>
      <c r="E1566" s="9">
        <f>VLOOKUP($A1566,'dump '!$A:$AF,18,FALSE)</f>
        <v>5.2747039794921902</v>
      </c>
      <c r="F1566" s="9" t="str">
        <f>VLOOKUP(A1566,'dump '!$A:$AF,11,FALSE)</f>
        <v>Goethehof</v>
      </c>
      <c r="G1566" s="9" t="str">
        <f>VLOOKUP($A1566,'dump '!$A:$AF,12,FALSE)</f>
        <v>64</v>
      </c>
      <c r="H1566" s="9" t="str">
        <f>VLOOKUP($A1566,'dump '!$A:$AF,13,FALSE)</f>
        <v>1277AH</v>
      </c>
      <c r="I1566" s="11" t="str">
        <f>VLOOKUP($A1566,'dump '!$A:$AF,14,FALSE)</f>
        <v>Huizen</v>
      </c>
      <c r="J1566" s="9">
        <f>VLOOKUP($A1566,'dump '!$A:$AF,15,FALSE)</f>
        <v>6</v>
      </c>
      <c r="K1566" s="9" t="str">
        <f>VLOOKUP($A1566,'dump '!$A:$AF,3,FALSE)</f>
        <v>PMD</v>
      </c>
      <c r="L1566" s="9" t="str">
        <f>VLOOKUP($A1566,'dump '!$A:$AF,31,FALSE)</f>
        <v>3-haak</v>
      </c>
      <c r="M1566" s="9" t="str">
        <f>VLOOKUP($A1566,'containers '!$A:$AA,12,FALSE)</f>
        <v>OGDUO</v>
      </c>
      <c r="N1566" s="9">
        <f>VLOOKUP($A1566,'containers '!$A:$AA,14,FALSE)</f>
        <v>60</v>
      </c>
      <c r="O1566" s="9">
        <f>VLOOKUP($A1566,'containers '!$A:$AA,15,FALSE)</f>
        <v>100</v>
      </c>
      <c r="P1566" s="9" t="str">
        <f>VLOOKUP($A1566,'containers '!$A:$AA,16,FALSE)</f>
        <v>HMIDUO2019</v>
      </c>
    </row>
    <row r="1567" spans="1:16" x14ac:dyDescent="0.25">
      <c r="A1567" s="9" t="s">
        <v>1696</v>
      </c>
      <c r="B1567" s="9" t="str">
        <f>VLOOKUP(A1567,'dump '!A:C,1,FALSE)</f>
        <v>VO215</v>
      </c>
      <c r="C1567" s="9" t="str">
        <f>VLOOKUP(A1567,'dump '!A:AF,2,FALSE)</f>
        <v>1274KW3002</v>
      </c>
      <c r="D1567" s="9">
        <f>VLOOKUP($A1567,'dump '!$A:$AF,17,FALSE)</f>
        <v>52.293601989746101</v>
      </c>
      <c r="E1567" s="9">
        <f>VLOOKUP($A1567,'dump '!$A:$AF,18,FALSE)</f>
        <v>5.2682828903198198</v>
      </c>
      <c r="F1567" s="9" t="str">
        <f>VLOOKUP(A1567,'dump '!$A:$AF,11,FALSE)</f>
        <v>Rijnland</v>
      </c>
      <c r="G1567" s="9" t="str">
        <f>VLOOKUP($A1567,'dump '!$A:$AF,12,FALSE)</f>
        <v>30</v>
      </c>
      <c r="H1567" s="9" t="str">
        <f>VLOOKUP($A1567,'dump '!$A:$AF,13,FALSE)</f>
        <v>1274KW</v>
      </c>
      <c r="I1567" s="11" t="str">
        <f>VLOOKUP($A1567,'dump '!$A:$AF,14,FALSE)</f>
        <v>Huizen</v>
      </c>
      <c r="J1567" s="9">
        <f>VLOOKUP($A1567,'dump '!$A:$AF,15,FALSE)</f>
        <v>6</v>
      </c>
      <c r="K1567" s="9" t="str">
        <f>VLOOKUP($A1567,'dump '!$A:$AF,3,FALSE)</f>
        <v>PMD</v>
      </c>
      <c r="L1567" s="9" t="str">
        <f>VLOOKUP($A1567,'dump '!$A:$AF,31,FALSE)</f>
        <v>3-haak</v>
      </c>
      <c r="M1567" s="9" t="str">
        <f>VLOOKUP($A1567,'containers '!$A:$AA,12,FALSE)</f>
        <v>OGDUO</v>
      </c>
      <c r="N1567" s="9">
        <f>VLOOKUP($A1567,'containers '!$A:$AA,14,FALSE)</f>
        <v>60</v>
      </c>
      <c r="O1567" s="9">
        <f>VLOOKUP($A1567,'containers '!$A:$AA,15,FALSE)</f>
        <v>100</v>
      </c>
      <c r="P1567" s="9" t="str">
        <f>VLOOKUP($A1567,'containers '!$A:$AA,16,FALSE)</f>
        <v>HMIDUO2019</v>
      </c>
    </row>
    <row r="1568" spans="1:16" x14ac:dyDescent="0.25">
      <c r="A1568" s="9" t="s">
        <v>885</v>
      </c>
      <c r="B1568" s="9" t="str">
        <f>VLOOKUP(A1568,'dump '!A:C,1,FALSE)</f>
        <v>VO216</v>
      </c>
      <c r="C1568" s="9" t="str">
        <f>VLOOKUP(A1568,'dump '!A:AF,2,FALSE)</f>
        <v>1275AB9502</v>
      </c>
      <c r="D1568" s="9">
        <f>VLOOKUP($A1568,'dump '!$A:$AF,17,FALSE)</f>
        <v>52.292015999999997</v>
      </c>
      <c r="E1568" s="9">
        <f>VLOOKUP($A1568,'dump '!$A:$AF,18,FALSE)</f>
        <v>5.2647940000000002</v>
      </c>
      <c r="F1568" s="9" t="str">
        <f>VLOOKUP(A1568,'dump '!$A:$AF,11,FALSE)</f>
        <v>Hoofdweg</v>
      </c>
      <c r="G1568" s="9" t="str">
        <f>VLOOKUP($A1568,'dump '!$A:$AF,12,FALSE)</f>
        <v>95</v>
      </c>
      <c r="H1568" s="9" t="str">
        <f>VLOOKUP($A1568,'dump '!$A:$AF,13,FALSE)</f>
        <v>1275AB</v>
      </c>
      <c r="I1568" s="11" t="str">
        <f>VLOOKUP($A1568,'dump '!$A:$AF,14,FALSE)</f>
        <v>Huizen</v>
      </c>
      <c r="J1568" s="9">
        <f>VLOOKUP($A1568,'dump '!$A:$AF,15,FALSE)</f>
        <v>6</v>
      </c>
      <c r="K1568" s="9" t="str">
        <f>VLOOKUP($A1568,'dump '!$A:$AF,3,FALSE)</f>
        <v>PMD</v>
      </c>
      <c r="L1568" s="9" t="str">
        <f>VLOOKUP($A1568,'dump '!$A:$AF,31,FALSE)</f>
        <v>3-haak</v>
      </c>
      <c r="M1568" s="9" t="str">
        <f>VLOOKUP($A1568,'containers '!$A:$AA,12,FALSE)</f>
        <v>OGDUO</v>
      </c>
      <c r="N1568" s="9">
        <f>VLOOKUP($A1568,'containers '!$A:$AA,14,FALSE)</f>
        <v>60</v>
      </c>
      <c r="O1568" s="9">
        <f>VLOOKUP($A1568,'containers '!$A:$AA,15,FALSE)</f>
        <v>100</v>
      </c>
      <c r="P1568" s="9" t="str">
        <f>VLOOKUP($A1568,'containers '!$A:$AA,16,FALSE)</f>
        <v>HMIDUO2019</v>
      </c>
    </row>
    <row r="1569" spans="1:16" x14ac:dyDescent="0.25">
      <c r="A1569" s="9" t="s">
        <v>1701</v>
      </c>
      <c r="B1569" s="9" t="str">
        <f>VLOOKUP(A1569,'dump '!A:C,1,FALSE)</f>
        <v>VO217</v>
      </c>
      <c r="C1569" s="9" t="str">
        <f>VLOOKUP(A1569,'dump '!A:AF,2,FALSE)</f>
        <v>1275DM2402</v>
      </c>
      <c r="D1569" s="9">
        <f>VLOOKUP($A1569,'dump '!$A:$AF,17,FALSE)</f>
        <v>52.292141000000001</v>
      </c>
      <c r="E1569" s="9">
        <f>VLOOKUP($A1569,'dump '!$A:$AF,18,FALSE)</f>
        <v>5.2627439999999996</v>
      </c>
      <c r="F1569" s="9" t="str">
        <f>VLOOKUP(A1569,'dump '!$A:$AF,11,FALSE)</f>
        <v>Brederode</v>
      </c>
      <c r="G1569" s="9" t="str">
        <f>VLOOKUP($A1569,'dump '!$A:$AF,12,FALSE)</f>
        <v>24</v>
      </c>
      <c r="H1569" s="9" t="str">
        <f>VLOOKUP($A1569,'dump '!$A:$AF,13,FALSE)</f>
        <v>1275DM</v>
      </c>
      <c r="I1569" s="11" t="str">
        <f>VLOOKUP($A1569,'dump '!$A:$AF,14,FALSE)</f>
        <v>Huizen</v>
      </c>
      <c r="J1569" s="9">
        <f>VLOOKUP($A1569,'dump '!$A:$AF,15,FALSE)</f>
        <v>6</v>
      </c>
      <c r="K1569" s="9" t="str">
        <f>VLOOKUP($A1569,'dump '!$A:$AF,3,FALSE)</f>
        <v>PMD</v>
      </c>
      <c r="L1569" s="9" t="str">
        <f>VLOOKUP($A1569,'dump '!$A:$AF,31,FALSE)</f>
        <v>3-haak</v>
      </c>
      <c r="M1569" s="9" t="str">
        <f>VLOOKUP($A1569,'containers '!$A:$AA,12,FALSE)</f>
        <v>OGDUO</v>
      </c>
      <c r="N1569" s="9">
        <f>VLOOKUP($A1569,'containers '!$A:$AA,14,FALSE)</f>
        <v>60</v>
      </c>
      <c r="O1569" s="9">
        <f>VLOOKUP($A1569,'containers '!$A:$AA,15,FALSE)</f>
        <v>100</v>
      </c>
      <c r="P1569" s="9" t="str">
        <f>VLOOKUP($A1569,'containers '!$A:$AA,16,FALSE)</f>
        <v>HMIDUO2019</v>
      </c>
    </row>
    <row r="1570" spans="1:16" x14ac:dyDescent="0.25">
      <c r="A1570" s="9" t="s">
        <v>755</v>
      </c>
      <c r="B1570" s="9" t="str">
        <f>VLOOKUP(A1570,'dump '!A:C,1,FALSE)</f>
        <v>VO218</v>
      </c>
      <c r="C1570" s="9" t="str">
        <f>VLOOKUP(A1570,'dump '!A:AF,2,FALSE)</f>
        <v>1273ST23802</v>
      </c>
      <c r="D1570" s="9">
        <f>VLOOKUP($A1570,'dump '!$A:$AF,17,FALSE)</f>
        <v>52.305519104003899</v>
      </c>
      <c r="E1570" s="9">
        <f>VLOOKUP($A1570,'dump '!$A:$AF,18,FALSE)</f>
        <v>5.2600278854370099</v>
      </c>
      <c r="F1570" s="9" t="str">
        <f>VLOOKUP(A1570,'dump '!$A:$AF,11,FALSE)</f>
        <v>Zomerkade</v>
      </c>
      <c r="G1570" s="9" t="str">
        <f>VLOOKUP($A1570,'dump '!$A:$AF,12,FALSE)</f>
        <v>238</v>
      </c>
      <c r="H1570" s="9" t="str">
        <f>VLOOKUP($A1570,'dump '!$A:$AF,13,FALSE)</f>
        <v>1273ST</v>
      </c>
      <c r="I1570" s="11" t="str">
        <f>VLOOKUP($A1570,'dump '!$A:$AF,14,FALSE)</f>
        <v>Huizen</v>
      </c>
      <c r="J1570" s="9">
        <f>VLOOKUP($A1570,'dump '!$A:$AF,15,FALSE)</f>
        <v>6</v>
      </c>
      <c r="K1570" s="9" t="str">
        <f>VLOOKUP($A1570,'dump '!$A:$AF,3,FALSE)</f>
        <v>PMD</v>
      </c>
      <c r="L1570" s="9" t="str">
        <f>VLOOKUP($A1570,'dump '!$A:$AF,31,FALSE)</f>
        <v>3-haak</v>
      </c>
      <c r="M1570" s="9" t="str">
        <f>VLOOKUP($A1570,'containers '!$A:$AA,12,FALSE)</f>
        <v>OGDUO</v>
      </c>
      <c r="N1570" s="9">
        <f>VLOOKUP($A1570,'containers '!$A:$AA,14,FALSE)</f>
        <v>60</v>
      </c>
      <c r="O1570" s="9">
        <f>VLOOKUP($A1570,'containers '!$A:$AA,15,FALSE)</f>
        <v>100</v>
      </c>
      <c r="P1570" s="9" t="str">
        <f>VLOOKUP($A1570,'containers '!$A:$AA,16,FALSE)</f>
        <v>HMIDUO2019</v>
      </c>
    </row>
    <row r="1571" spans="1:16" x14ac:dyDescent="0.25">
      <c r="A1571" s="9" t="s">
        <v>843</v>
      </c>
      <c r="B1571" s="9" t="str">
        <f>VLOOKUP(A1571,'dump '!A:C,1,FALSE)</f>
        <v>VO219</v>
      </c>
      <c r="C1571" s="9" t="str">
        <f>VLOOKUP(A1571,'dump '!A:AF,2,FALSE)</f>
        <v>1271DB2302</v>
      </c>
      <c r="D1571" s="9">
        <f>VLOOKUP($A1571,'dump '!$A:$AF,17,FALSE)</f>
        <v>52.309841156005902</v>
      </c>
      <c r="E1571" s="9">
        <f>VLOOKUP($A1571,'dump '!$A:$AF,18,FALSE)</f>
        <v>5.2519888877868697</v>
      </c>
      <c r="F1571" s="9" t="str">
        <f>VLOOKUP(A1571,'dump '!$A:$AF,11,FALSE)</f>
        <v>Labradorstroom</v>
      </c>
      <c r="G1571" s="9" t="str">
        <f>VLOOKUP($A1571,'dump '!$A:$AF,12,FALSE)</f>
        <v>23</v>
      </c>
      <c r="H1571" s="9" t="str">
        <f>VLOOKUP($A1571,'dump '!$A:$AF,13,FALSE)</f>
        <v>1271DB</v>
      </c>
      <c r="I1571" s="11" t="str">
        <f>VLOOKUP($A1571,'dump '!$A:$AF,14,FALSE)</f>
        <v>Huizen</v>
      </c>
      <c r="J1571" s="9">
        <f>VLOOKUP($A1571,'dump '!$A:$AF,15,FALSE)</f>
        <v>6</v>
      </c>
      <c r="K1571" s="9" t="str">
        <f>VLOOKUP($A1571,'dump '!$A:$AF,3,FALSE)</f>
        <v>PMD</v>
      </c>
      <c r="L1571" s="9" t="str">
        <f>VLOOKUP($A1571,'dump '!$A:$AF,31,FALSE)</f>
        <v>3-haak</v>
      </c>
      <c r="M1571" s="9" t="str">
        <f>VLOOKUP($A1571,'containers '!$A:$AA,12,FALSE)</f>
        <v>OGDUO</v>
      </c>
      <c r="N1571" s="9">
        <f>VLOOKUP($A1571,'containers '!$A:$AA,14,FALSE)</f>
        <v>60</v>
      </c>
      <c r="O1571" s="9">
        <f>VLOOKUP($A1571,'containers '!$A:$AA,15,FALSE)</f>
        <v>100</v>
      </c>
      <c r="P1571" s="9" t="str">
        <f>VLOOKUP($A1571,'containers '!$A:$AA,16,FALSE)</f>
        <v>HMIDUO2019</v>
      </c>
    </row>
    <row r="1572" spans="1:16" x14ac:dyDescent="0.25">
      <c r="A1572" s="9" t="s">
        <v>1153</v>
      </c>
      <c r="B1572" s="9" t="str">
        <f>VLOOKUP(A1572,'dump '!A:C,1,FALSE)</f>
        <v>VO220</v>
      </c>
      <c r="C1572" s="9" t="str">
        <f>VLOOKUP(A1572,'dump '!A:AF,2,FALSE)</f>
        <v>1261AH9a02</v>
      </c>
      <c r="D1572" s="9">
        <f>VLOOKUP($A1572,'dump '!$A:$AF,17,FALSE)</f>
        <v>52.269081115722699</v>
      </c>
      <c r="E1572" s="9">
        <f>VLOOKUP($A1572,'dump '!$A:$AF,18,FALSE)</f>
        <v>5.2121987342834499</v>
      </c>
      <c r="F1572" s="9" t="str">
        <f>VLOOKUP(A1572,'dump '!$A:$AF,11,FALSE)</f>
        <v>Prins Hendriklaan</v>
      </c>
      <c r="G1572" s="9" t="str">
        <f>VLOOKUP($A1572,'dump '!$A:$AF,12,FALSE)</f>
        <v>9a</v>
      </c>
      <c r="H1572" s="9" t="str">
        <f>VLOOKUP($A1572,'dump '!$A:$AF,13,FALSE)</f>
        <v>1261AH</v>
      </c>
      <c r="I1572" s="11" t="str">
        <f>VLOOKUP($A1572,'dump '!$A:$AF,14,FALSE)</f>
        <v>Blaricum</v>
      </c>
      <c r="J1572" s="9">
        <f>VLOOKUP($A1572,'dump '!$A:$AF,15,FALSE)</f>
        <v>6</v>
      </c>
      <c r="K1572" s="9" t="str">
        <f>VLOOKUP($A1572,'dump '!$A:$AF,3,FALSE)</f>
        <v>PMD</v>
      </c>
      <c r="L1572" s="9" t="str">
        <f>VLOOKUP($A1572,'dump '!$A:$AF,31,FALSE)</f>
        <v>3-haak</v>
      </c>
      <c r="M1572" s="9" t="str">
        <f>VLOOKUP($A1572,'containers '!$A:$AA,12,FALSE)</f>
        <v>OGDUO</v>
      </c>
      <c r="N1572" s="9">
        <f>VLOOKUP($A1572,'containers '!$A:$AA,14,FALSE)</f>
        <v>60</v>
      </c>
      <c r="O1572" s="9">
        <f>VLOOKUP($A1572,'containers '!$A:$AA,15,FALSE)</f>
        <v>100</v>
      </c>
      <c r="P1572" s="9" t="str">
        <f>VLOOKUP($A1572,'containers '!$A:$AA,16,FALSE)</f>
        <v>HMIDUO2019</v>
      </c>
    </row>
    <row r="1573" spans="1:16" x14ac:dyDescent="0.25">
      <c r="A1573" s="9" t="s">
        <v>1703</v>
      </c>
      <c r="B1573" s="9" t="str">
        <f>VLOOKUP(A1573,'dump '!A:C,1,FALSE)</f>
        <v>VO221</v>
      </c>
      <c r="C1573" s="9" t="str">
        <f>VLOOKUP(A1573,'dump '!A:AF,2,FALSE)</f>
        <v>1398DG2602</v>
      </c>
      <c r="D1573" s="9">
        <f>VLOOKUP($A1573,'dump '!$A:$AF,17,FALSE)</f>
        <v>52.334442138671903</v>
      </c>
      <c r="E1573" s="9">
        <f>VLOOKUP($A1573,'dump '!$A:$AF,18,FALSE)</f>
        <v>5.0619077682495099</v>
      </c>
      <c r="F1573" s="9" t="str">
        <f>VLOOKUP(A1573,'dump '!$A:$AF,11,FALSE)</f>
        <v>Muyderban</v>
      </c>
      <c r="G1573" s="9" t="str">
        <f>VLOOKUP($A1573,'dump '!$A:$AF,12,FALSE)</f>
        <v>26</v>
      </c>
      <c r="H1573" s="9" t="str">
        <f>VLOOKUP($A1573,'dump '!$A:$AF,13,FALSE)</f>
        <v>1398DG</v>
      </c>
      <c r="I1573" s="11" t="str">
        <f>VLOOKUP($A1573,'dump '!$A:$AF,14,FALSE)</f>
        <v>Muiden</v>
      </c>
      <c r="J1573" s="9">
        <f>VLOOKUP($A1573,'dump '!$A:$AF,15,FALSE)</f>
        <v>6</v>
      </c>
      <c r="K1573" s="9" t="str">
        <f>VLOOKUP($A1573,'dump '!$A:$AF,3,FALSE)</f>
        <v>PMD</v>
      </c>
      <c r="L1573" s="9" t="str">
        <f>VLOOKUP($A1573,'dump '!$A:$AF,31,FALSE)</f>
        <v>3-haak</v>
      </c>
      <c r="M1573" s="9" t="str">
        <f>VLOOKUP($A1573,'containers '!$A:$AA,12,FALSE)</f>
        <v>Ondergronds</v>
      </c>
      <c r="N1573" s="9">
        <f>VLOOKUP($A1573,'containers '!$A:$AA,14,FALSE)</f>
        <v>80</v>
      </c>
      <c r="O1573" s="9">
        <f>VLOOKUP($A1573,'containers '!$A:$AA,15,FALSE)</f>
        <v>100</v>
      </c>
      <c r="P1573" s="9" t="str">
        <f>VLOOKUP($A1573,'containers '!$A:$AA,16,FALSE)</f>
        <v>HMISOL2017</v>
      </c>
    </row>
    <row r="1574" spans="1:16" x14ac:dyDescent="0.25">
      <c r="A1574" s="9" t="s">
        <v>1705</v>
      </c>
      <c r="B1574" s="9" t="str">
        <f>VLOOKUP(A1574,'dump '!A:C,1,FALSE)</f>
        <v>VO222</v>
      </c>
      <c r="C1574" s="9" t="str">
        <f>VLOOKUP(A1574,'dump '!A:AF,2,FALSE)</f>
        <v>1398DC4603</v>
      </c>
      <c r="D1574" s="9">
        <f>VLOOKUP($A1574,'dump '!$A:$AF,17,FALSE)</f>
        <v>52.334987640380902</v>
      </c>
      <c r="E1574" s="9">
        <f>VLOOKUP($A1574,'dump '!$A:$AF,18,FALSE)</f>
        <v>5.0604195594787598</v>
      </c>
      <c r="F1574" s="9" t="str">
        <f>VLOOKUP(A1574,'dump '!$A:$AF,11,FALSE)</f>
        <v>Rietpolderlaan</v>
      </c>
      <c r="G1574" s="9" t="str">
        <f>VLOOKUP($A1574,'dump '!$A:$AF,12,FALSE)</f>
        <v>46</v>
      </c>
      <c r="H1574" s="9" t="str">
        <f>VLOOKUP($A1574,'dump '!$A:$AF,13,FALSE)</f>
        <v>1398DC</v>
      </c>
      <c r="I1574" s="11" t="str">
        <f>VLOOKUP($A1574,'dump '!$A:$AF,14,FALSE)</f>
        <v>Muiden</v>
      </c>
      <c r="J1574" s="9">
        <f>VLOOKUP($A1574,'dump '!$A:$AF,15,FALSE)</f>
        <v>6</v>
      </c>
      <c r="K1574" s="9" t="str">
        <f>VLOOKUP($A1574,'dump '!$A:$AF,3,FALSE)</f>
        <v>PMD</v>
      </c>
      <c r="L1574" s="9" t="str">
        <f>VLOOKUP($A1574,'dump '!$A:$AF,31,FALSE)</f>
        <v>3-haak</v>
      </c>
      <c r="M1574" s="9" t="str">
        <f>VLOOKUP($A1574,'containers '!$A:$AA,12,FALSE)</f>
        <v>Ondergronds</v>
      </c>
      <c r="N1574" s="9">
        <f>VLOOKUP($A1574,'containers '!$A:$AA,14,FALSE)</f>
        <v>80</v>
      </c>
      <c r="O1574" s="9">
        <f>VLOOKUP($A1574,'containers '!$A:$AA,15,FALSE)</f>
        <v>100</v>
      </c>
      <c r="P1574" s="9" t="str">
        <f>VLOOKUP($A1574,'containers '!$A:$AA,16,FALSE)</f>
        <v>HMISOL2017</v>
      </c>
    </row>
    <row r="1575" spans="1:16" x14ac:dyDescent="0.25">
      <c r="A1575" s="9" t="s">
        <v>1690</v>
      </c>
      <c r="B1575" s="9" t="str">
        <f>VLOOKUP(A1575,'dump '!A:C,1,FALSE)</f>
        <v>VO223</v>
      </c>
      <c r="C1575" s="9" t="str">
        <f>VLOOKUP(A1575,'dump '!A:AF,2,FALSE)</f>
        <v>1212EC13202</v>
      </c>
      <c r="D1575" s="9">
        <f>VLOOKUP($A1575,'dump '!$A:$AF,17,FALSE)</f>
        <v>52.217475891113303</v>
      </c>
      <c r="E1575" s="9">
        <f>VLOOKUP($A1575,'dump '!$A:$AF,18,FALSE)</f>
        <v>5.1976609230041504</v>
      </c>
      <c r="F1575" s="9" t="str">
        <f>VLOOKUP(A1575,'dump '!$A:$AF,11,FALSE)</f>
        <v>Compagnieweg</v>
      </c>
      <c r="G1575" s="9" t="str">
        <f>VLOOKUP($A1575,'dump '!$A:$AF,12,FALSE)</f>
        <v>132</v>
      </c>
      <c r="H1575" s="9" t="str">
        <f>VLOOKUP($A1575,'dump '!$A:$AF,13,FALSE)</f>
        <v>1212EC</v>
      </c>
      <c r="I1575" s="11" t="str">
        <f>VLOOKUP($A1575,'dump '!$A:$AF,14,FALSE)</f>
        <v>Hilversum</v>
      </c>
      <c r="J1575" s="9">
        <f>VLOOKUP($A1575,'dump '!$A:$AF,15,FALSE)</f>
        <v>6</v>
      </c>
      <c r="K1575" s="9" t="str">
        <f>VLOOKUP($A1575,'dump '!$A:$AF,3,FALSE)</f>
        <v>PMD</v>
      </c>
      <c r="L1575" s="9" t="str">
        <f>VLOOKUP($A1575,'dump '!$A:$AF,31,FALSE)</f>
        <v>3-haak</v>
      </c>
      <c r="M1575" s="9" t="str">
        <f>VLOOKUP($A1575,'containers '!$A:$AA,12,FALSE)</f>
        <v>Ondergronds</v>
      </c>
      <c r="N1575" s="9">
        <f>VLOOKUP($A1575,'containers '!$A:$AA,14,FALSE)</f>
        <v>80</v>
      </c>
      <c r="O1575" s="9">
        <f>VLOOKUP($A1575,'containers '!$A:$AA,15,FALSE)</f>
        <v>100</v>
      </c>
      <c r="P1575" s="9" t="str">
        <f>VLOOKUP($A1575,'containers '!$A:$AA,16,FALSE)</f>
        <v>HMISOL2018</v>
      </c>
    </row>
    <row r="1576" spans="1:16" x14ac:dyDescent="0.25">
      <c r="A1576" s="9" t="s">
        <v>1692</v>
      </c>
      <c r="B1576" s="9" t="str">
        <f>VLOOKUP(A1576,'dump '!A:C,1,FALSE)</f>
        <v>VO224</v>
      </c>
      <c r="C1576" s="9" t="str">
        <f>VLOOKUP(A1576,'dump '!A:AF,2,FALSE)</f>
        <v>1212EC13203</v>
      </c>
      <c r="D1576" s="9">
        <f>VLOOKUP($A1576,'dump '!$A:$AF,17,FALSE)</f>
        <v>52.217475891113303</v>
      </c>
      <c r="E1576" s="9">
        <f>VLOOKUP($A1576,'dump '!$A:$AF,18,FALSE)</f>
        <v>5.1976609230041504</v>
      </c>
      <c r="F1576" s="9" t="str">
        <f>VLOOKUP(A1576,'dump '!$A:$AF,11,FALSE)</f>
        <v>Compagnieweg</v>
      </c>
      <c r="G1576" s="9" t="str">
        <f>VLOOKUP($A1576,'dump '!$A:$AF,12,FALSE)</f>
        <v>132</v>
      </c>
      <c r="H1576" s="9" t="str">
        <f>VLOOKUP($A1576,'dump '!$A:$AF,13,FALSE)</f>
        <v>1212EC</v>
      </c>
      <c r="I1576" s="11" t="str">
        <f>VLOOKUP($A1576,'dump '!$A:$AF,14,FALSE)</f>
        <v>Hilversum</v>
      </c>
      <c r="J1576" s="9">
        <f>VLOOKUP($A1576,'dump '!$A:$AF,15,FALSE)</f>
        <v>6</v>
      </c>
      <c r="K1576" s="9" t="str">
        <f>VLOOKUP($A1576,'dump '!$A:$AF,3,FALSE)</f>
        <v>PMD</v>
      </c>
      <c r="L1576" s="9" t="str">
        <f>VLOOKUP($A1576,'dump '!$A:$AF,31,FALSE)</f>
        <v>3-haak</v>
      </c>
      <c r="M1576" s="9" t="str">
        <f>VLOOKUP($A1576,'containers '!$A:$AA,12,FALSE)</f>
        <v>Ondergronds</v>
      </c>
      <c r="N1576" s="9">
        <f>VLOOKUP($A1576,'containers '!$A:$AA,14,FALSE)</f>
        <v>80</v>
      </c>
      <c r="O1576" s="9">
        <f>VLOOKUP($A1576,'containers '!$A:$AA,15,FALSE)</f>
        <v>100</v>
      </c>
      <c r="P1576" s="9" t="str">
        <f>VLOOKUP($A1576,'containers '!$A:$AA,16,FALSE)</f>
        <v>HMISOL2018</v>
      </c>
    </row>
    <row r="1577" spans="1:16" x14ac:dyDescent="0.25">
      <c r="A1577" s="9" t="s">
        <v>1694</v>
      </c>
      <c r="B1577" s="9" t="str">
        <f>VLOOKUP(A1577,'dump '!A:C,1,FALSE)</f>
        <v>VO225</v>
      </c>
      <c r="C1577" s="9" t="str">
        <f>VLOOKUP(A1577,'dump '!A:AF,2,FALSE)</f>
        <v>1212EB9602</v>
      </c>
      <c r="D1577" s="9">
        <f>VLOOKUP($A1577,'dump '!$A:$AF,17,FALSE)</f>
        <v>52.217872619628899</v>
      </c>
      <c r="E1577" s="9">
        <f>VLOOKUP($A1577,'dump '!$A:$AF,18,FALSE)</f>
        <v>5.1974010467529297</v>
      </c>
      <c r="F1577" s="9" t="str">
        <f>VLOOKUP(A1577,'dump '!$A:$AF,11,FALSE)</f>
        <v>Compagnieweg</v>
      </c>
      <c r="G1577" s="9" t="str">
        <f>VLOOKUP($A1577,'dump '!$A:$AF,12,FALSE)</f>
        <v>96</v>
      </c>
      <c r="H1577" s="9" t="str">
        <f>VLOOKUP($A1577,'dump '!$A:$AF,13,FALSE)</f>
        <v>1212EB</v>
      </c>
      <c r="I1577" s="11" t="str">
        <f>VLOOKUP($A1577,'dump '!$A:$AF,14,FALSE)</f>
        <v>Hilversum</v>
      </c>
      <c r="J1577" s="9">
        <f>VLOOKUP($A1577,'dump '!$A:$AF,15,FALSE)</f>
        <v>6</v>
      </c>
      <c r="K1577" s="9" t="str">
        <f>VLOOKUP($A1577,'dump '!$A:$AF,3,FALSE)</f>
        <v>PMD</v>
      </c>
      <c r="L1577" s="9" t="str">
        <f>VLOOKUP($A1577,'dump '!$A:$AF,31,FALSE)</f>
        <v>3-haak</v>
      </c>
      <c r="M1577" s="9" t="str">
        <f>VLOOKUP($A1577,'containers '!$A:$AA,12,FALSE)</f>
        <v>Ondergronds</v>
      </c>
      <c r="N1577" s="9">
        <f>VLOOKUP($A1577,'containers '!$A:$AA,14,FALSE)</f>
        <v>80</v>
      </c>
      <c r="O1577" s="9">
        <f>VLOOKUP($A1577,'containers '!$A:$AA,15,FALSE)</f>
        <v>100</v>
      </c>
      <c r="P1577" s="9" t="str">
        <f>VLOOKUP($A1577,'containers '!$A:$AA,16,FALSE)</f>
        <v>HMISOL2019</v>
      </c>
    </row>
    <row r="1578" spans="1:16" x14ac:dyDescent="0.25">
      <c r="A1578" s="9" t="s">
        <v>1661</v>
      </c>
      <c r="B1578" s="9" t="str">
        <f>VLOOKUP(A1578,'dump '!A:C,1,FALSE)</f>
        <v>VO226</v>
      </c>
      <c r="C1578" s="9" t="str">
        <f>VLOOKUP(A1578,'dump '!A:AF,2,FALSE)</f>
        <v>1212EA2602</v>
      </c>
      <c r="D1578" s="9">
        <f>VLOOKUP($A1578,'dump '!$A:$AF,17,FALSE)</f>
        <v>52.2188529968262</v>
      </c>
      <c r="E1578" s="9">
        <f>VLOOKUP($A1578,'dump '!$A:$AF,18,FALSE)</f>
        <v>5.1968021392822301</v>
      </c>
      <c r="F1578" s="9" t="str">
        <f>VLOOKUP(A1578,'dump '!$A:$AF,11,FALSE)</f>
        <v>Compagnieweg</v>
      </c>
      <c r="G1578" s="9" t="str">
        <f>VLOOKUP($A1578,'dump '!$A:$AF,12,FALSE)</f>
        <v>26</v>
      </c>
      <c r="H1578" s="9" t="str">
        <f>VLOOKUP($A1578,'dump '!$A:$AF,13,FALSE)</f>
        <v>1212EA</v>
      </c>
      <c r="I1578" s="11" t="str">
        <f>VLOOKUP($A1578,'dump '!$A:$AF,14,FALSE)</f>
        <v>Hilversum</v>
      </c>
      <c r="J1578" s="9">
        <f>VLOOKUP($A1578,'dump '!$A:$AF,15,FALSE)</f>
        <v>6</v>
      </c>
      <c r="K1578" s="9" t="str">
        <f>VLOOKUP($A1578,'dump '!$A:$AF,3,FALSE)</f>
        <v>PMD</v>
      </c>
      <c r="L1578" s="9" t="str">
        <f>VLOOKUP($A1578,'dump '!$A:$AF,31,FALSE)</f>
        <v>3-haak</v>
      </c>
      <c r="M1578" s="9" t="str">
        <f>VLOOKUP($A1578,'containers '!$A:$AA,12,FALSE)</f>
        <v>Ondergronds</v>
      </c>
      <c r="N1578" s="9">
        <f>VLOOKUP($A1578,'containers '!$A:$AA,14,FALSE)</f>
        <v>80</v>
      </c>
      <c r="O1578" s="9">
        <f>VLOOKUP($A1578,'containers '!$A:$AA,15,FALSE)</f>
        <v>100</v>
      </c>
      <c r="P1578" s="9" t="str">
        <f>VLOOKUP($A1578,'containers '!$A:$AA,16,FALSE)</f>
        <v>HMISOL2018</v>
      </c>
    </row>
    <row r="1579" spans="1:16" x14ac:dyDescent="0.25">
      <c r="A1579" s="9" t="s">
        <v>611</v>
      </c>
      <c r="B1579" s="9" t="str">
        <f>VLOOKUP(A1579,'dump '!A:C,1,FALSE)</f>
        <v>VO227</v>
      </c>
      <c r="C1579" s="9" t="str">
        <f>VLOOKUP(A1579,'dump '!A:AF,2,FALSE)</f>
        <v>1212EA2603</v>
      </c>
      <c r="D1579" s="9">
        <f>VLOOKUP($A1579,'dump '!$A:$AF,17,FALSE)</f>
        <v>52.2188529968262</v>
      </c>
      <c r="E1579" s="9">
        <f>VLOOKUP($A1579,'dump '!$A:$AF,18,FALSE)</f>
        <v>5.1968021392822301</v>
      </c>
      <c r="F1579" s="9" t="str">
        <f>VLOOKUP(A1579,'dump '!$A:$AF,11,FALSE)</f>
        <v>Compagnieweg</v>
      </c>
      <c r="G1579" s="9" t="str">
        <f>VLOOKUP($A1579,'dump '!$A:$AF,12,FALSE)</f>
        <v>26</v>
      </c>
      <c r="H1579" s="9" t="str">
        <f>VLOOKUP($A1579,'dump '!$A:$AF,13,FALSE)</f>
        <v>1212EA</v>
      </c>
      <c r="I1579" s="11" t="str">
        <f>VLOOKUP($A1579,'dump '!$A:$AF,14,FALSE)</f>
        <v>Hilversum</v>
      </c>
      <c r="J1579" s="9">
        <f>VLOOKUP($A1579,'dump '!$A:$AF,15,FALSE)</f>
        <v>6</v>
      </c>
      <c r="K1579" s="9" t="str">
        <f>VLOOKUP($A1579,'dump '!$A:$AF,3,FALSE)</f>
        <v>PMD</v>
      </c>
      <c r="L1579" s="9" t="str">
        <f>VLOOKUP($A1579,'dump '!$A:$AF,31,FALSE)</f>
        <v>3-haak</v>
      </c>
      <c r="M1579" s="9" t="str">
        <f>VLOOKUP($A1579,'containers '!$A:$AA,12,FALSE)</f>
        <v>Ondergronds</v>
      </c>
      <c r="N1579" s="9">
        <f>VLOOKUP($A1579,'containers '!$A:$AA,14,FALSE)</f>
        <v>80</v>
      </c>
      <c r="O1579" s="9">
        <f>VLOOKUP($A1579,'containers '!$A:$AA,15,FALSE)</f>
        <v>100</v>
      </c>
      <c r="P1579" s="9" t="str">
        <f>VLOOKUP($A1579,'containers '!$A:$AA,16,FALSE)</f>
        <v>HMISOL2018</v>
      </c>
    </row>
    <row r="1580" spans="1:16" x14ac:dyDescent="0.25">
      <c r="A1580" s="9" t="s">
        <v>871</v>
      </c>
      <c r="B1580" s="9" t="str">
        <f>VLOOKUP(A1580,'dump '!A:C,1,FALSE)</f>
        <v>VO228</v>
      </c>
      <c r="C1580" s="9" t="str">
        <f>VLOOKUP(A1580,'dump '!A:AF,2,FALSE)</f>
        <v>1212ED102</v>
      </c>
      <c r="D1580" s="9">
        <f>VLOOKUP($A1580,'dump '!$A:$AF,17,FALSE)</f>
        <v>52.218574523925803</v>
      </c>
      <c r="E1580" s="9">
        <f>VLOOKUP($A1580,'dump '!$A:$AF,18,FALSE)</f>
        <v>5.1986098289489702</v>
      </c>
      <c r="F1580" s="9" t="str">
        <f>VLOOKUP(A1580,'dump '!$A:$AF,11,FALSE)</f>
        <v>Zeevaertweg</v>
      </c>
      <c r="G1580" s="9" t="str">
        <f>VLOOKUP($A1580,'dump '!$A:$AF,12,FALSE)</f>
        <v>1</v>
      </c>
      <c r="H1580" s="9" t="str">
        <f>VLOOKUP($A1580,'dump '!$A:$AF,13,FALSE)</f>
        <v>1212ED</v>
      </c>
      <c r="I1580" s="11" t="str">
        <f>VLOOKUP($A1580,'dump '!$A:$AF,14,FALSE)</f>
        <v>Hilversum</v>
      </c>
      <c r="J1580" s="9">
        <f>VLOOKUP($A1580,'dump '!$A:$AF,15,FALSE)</f>
        <v>6</v>
      </c>
      <c r="K1580" s="9" t="str">
        <f>VLOOKUP($A1580,'dump '!$A:$AF,3,FALSE)</f>
        <v>PMD</v>
      </c>
      <c r="L1580" s="9" t="str">
        <f>VLOOKUP($A1580,'dump '!$A:$AF,31,FALSE)</f>
        <v>3-haak</v>
      </c>
      <c r="M1580" s="9" t="str">
        <f>VLOOKUP($A1580,'containers '!$A:$AA,12,FALSE)</f>
        <v>OGDUO</v>
      </c>
      <c r="N1580" s="9">
        <f>VLOOKUP($A1580,'containers '!$A:$AA,14,FALSE)</f>
        <v>60</v>
      </c>
      <c r="O1580" s="9">
        <f>VLOOKUP($A1580,'containers '!$A:$AA,15,FALSE)</f>
        <v>100</v>
      </c>
      <c r="P1580" s="9" t="str">
        <f>VLOOKUP($A1580,'containers '!$A:$AA,16,FALSE)</f>
        <v>HMIDUO2019</v>
      </c>
    </row>
    <row r="1581" spans="1:16" x14ac:dyDescent="0.25">
      <c r="A1581" s="9" t="s">
        <v>1688</v>
      </c>
      <c r="B1581" s="9" t="str">
        <f>VLOOKUP(A1581,'dump '!A:C,1,FALSE)</f>
        <v>VO229</v>
      </c>
      <c r="C1581" s="9" t="str">
        <f>VLOOKUP(A1581,'dump '!A:AF,2,FALSE)</f>
        <v>1212EE7102</v>
      </c>
      <c r="D1581" s="9">
        <f>VLOOKUP($A1581,'dump '!$A:$AF,17,FALSE)</f>
        <v>52.217437744140597</v>
      </c>
      <c r="E1581" s="9">
        <f>VLOOKUP($A1581,'dump '!$A:$AF,18,FALSE)</f>
        <v>5.1982779502868697</v>
      </c>
      <c r="F1581" s="9" t="str">
        <f>VLOOKUP(A1581,'dump '!$A:$AF,11,FALSE)</f>
        <v>Zeevaertweg</v>
      </c>
      <c r="G1581" s="9" t="str">
        <f>VLOOKUP($A1581,'dump '!$A:$AF,12,FALSE)</f>
        <v>71</v>
      </c>
      <c r="H1581" s="9" t="str">
        <f>VLOOKUP($A1581,'dump '!$A:$AF,13,FALSE)</f>
        <v>1212EE</v>
      </c>
      <c r="I1581" s="11" t="str">
        <f>VLOOKUP($A1581,'dump '!$A:$AF,14,FALSE)</f>
        <v>Hilversum</v>
      </c>
      <c r="J1581" s="9">
        <f>VLOOKUP($A1581,'dump '!$A:$AF,15,FALSE)</f>
        <v>6</v>
      </c>
      <c r="K1581" s="9" t="str">
        <f>VLOOKUP($A1581,'dump '!$A:$AF,3,FALSE)</f>
        <v>PMD</v>
      </c>
      <c r="L1581" s="9" t="str">
        <f>VLOOKUP($A1581,'dump '!$A:$AF,31,FALSE)</f>
        <v>3-haak</v>
      </c>
      <c r="M1581" s="9" t="str">
        <f>VLOOKUP($A1581,'containers '!$A:$AA,12,FALSE)</f>
        <v>Ondergronds</v>
      </c>
      <c r="N1581" s="9">
        <f>VLOOKUP($A1581,'containers '!$A:$AA,14,FALSE)</f>
        <v>80</v>
      </c>
      <c r="O1581" s="9">
        <f>VLOOKUP($A1581,'containers '!$A:$AA,15,FALSE)</f>
        <v>100</v>
      </c>
      <c r="P1581" s="9" t="str">
        <f>VLOOKUP($A1581,'containers '!$A:$AA,16,FALSE)</f>
        <v>HMISOL2018</v>
      </c>
    </row>
    <row r="1582" spans="1:16" x14ac:dyDescent="0.25">
      <c r="A1582" s="9" t="s">
        <v>942</v>
      </c>
      <c r="B1582" s="9" t="str">
        <f>VLOOKUP(A1582,'dump '!A:C,1,FALSE)</f>
        <v>VO230</v>
      </c>
      <c r="C1582" s="9" t="str">
        <f>VLOOKUP(A1582,'dump '!A:AF,2,FALSE)</f>
        <v>1261ZP2902</v>
      </c>
      <c r="D1582" s="9">
        <f>VLOOKUP($A1582,'dump '!$A:$AF,17,FALSE)</f>
        <v>52.29248046875</v>
      </c>
      <c r="E1582" s="9">
        <f>VLOOKUP($A1582,'dump '!$A:$AF,18,FALSE)</f>
        <v>5.2745666503906303</v>
      </c>
      <c r="F1582" s="9" t="str">
        <f>VLOOKUP(A1582,'dump '!$A:$AF,11,FALSE)</f>
        <v>Erfgooiersdreef</v>
      </c>
      <c r="G1582" s="9" t="str">
        <f>VLOOKUP($A1582,'dump '!$A:$AF,12,FALSE)</f>
        <v>29</v>
      </c>
      <c r="H1582" s="9" t="str">
        <f>VLOOKUP($A1582,'dump '!$A:$AF,13,FALSE)</f>
        <v>1261ZP</v>
      </c>
      <c r="I1582" s="11" t="str">
        <f>VLOOKUP($A1582,'dump '!$A:$AF,14,FALSE)</f>
        <v>Blaricum</v>
      </c>
      <c r="J1582" s="9">
        <f>VLOOKUP($A1582,'dump '!$A:$AF,15,FALSE)</f>
        <v>6</v>
      </c>
      <c r="K1582" s="9" t="str">
        <f>VLOOKUP($A1582,'dump '!$A:$AF,3,FALSE)</f>
        <v>PMD</v>
      </c>
      <c r="L1582" s="9" t="str">
        <f>VLOOKUP($A1582,'dump '!$A:$AF,31,FALSE)</f>
        <v>3-haak</v>
      </c>
      <c r="M1582" s="9" t="str">
        <f>VLOOKUP($A1582,'containers '!$A:$AA,12,FALSE)</f>
        <v>OGDUO</v>
      </c>
      <c r="N1582" s="9">
        <f>VLOOKUP($A1582,'containers '!$A:$AA,14,FALSE)</f>
        <v>60</v>
      </c>
      <c r="O1582" s="9">
        <f>VLOOKUP($A1582,'containers '!$A:$AA,15,FALSE)</f>
        <v>100</v>
      </c>
      <c r="P1582" s="9" t="str">
        <f>VLOOKUP($A1582,'containers '!$A:$AA,16,FALSE)</f>
        <v>HMIDUO2019</v>
      </c>
    </row>
    <row r="1583" spans="1:16" x14ac:dyDescent="0.25">
      <c r="A1583" s="9" t="s">
        <v>999</v>
      </c>
      <c r="B1583" s="9" t="str">
        <f>VLOOKUP(A1583,'dump '!A:C,1,FALSE)</f>
        <v>VO231</v>
      </c>
      <c r="C1583" s="9" t="str">
        <f>VLOOKUP(A1583,'dump '!A:AF,2,FALSE)</f>
        <v>1273RP43302</v>
      </c>
      <c r="D1583" s="9">
        <f>VLOOKUP($A1583,'dump '!$A:$AF,17,FALSE)</f>
        <v>52.305671691894503</v>
      </c>
      <c r="E1583" s="9">
        <f>VLOOKUP($A1583,'dump '!$A:$AF,18,FALSE)</f>
        <v>5.2635693550109899</v>
      </c>
      <c r="F1583" s="9" t="str">
        <f>VLOOKUP(A1583,'dump '!$A:$AF,11,FALSE)</f>
        <v>Westkade</v>
      </c>
      <c r="G1583" s="9" t="str">
        <f>VLOOKUP($A1583,'dump '!$A:$AF,12,FALSE)</f>
        <v>433</v>
      </c>
      <c r="H1583" s="9" t="str">
        <f>VLOOKUP($A1583,'dump '!$A:$AF,13,FALSE)</f>
        <v>1273RP</v>
      </c>
      <c r="I1583" s="11" t="str">
        <f>VLOOKUP($A1583,'dump '!$A:$AF,14,FALSE)</f>
        <v>Huizen</v>
      </c>
      <c r="J1583" s="9">
        <f>VLOOKUP($A1583,'dump '!$A:$AF,15,FALSE)</f>
        <v>6</v>
      </c>
      <c r="K1583" s="9" t="str">
        <f>VLOOKUP($A1583,'dump '!$A:$AF,3,FALSE)</f>
        <v>PMD</v>
      </c>
      <c r="L1583" s="9" t="str">
        <f>VLOOKUP($A1583,'dump '!$A:$AF,31,FALSE)</f>
        <v>3-haak</v>
      </c>
      <c r="M1583" s="9" t="str">
        <f>VLOOKUP($A1583,'containers '!$A:$AA,12,FALSE)</f>
        <v>OGDUO</v>
      </c>
      <c r="N1583" s="9">
        <f>VLOOKUP($A1583,'containers '!$A:$AA,14,FALSE)</f>
        <v>60</v>
      </c>
      <c r="O1583" s="9">
        <f>VLOOKUP($A1583,'containers '!$A:$AA,15,FALSE)</f>
        <v>100</v>
      </c>
      <c r="P1583" s="9" t="str">
        <f>VLOOKUP($A1583,'containers '!$A:$AA,16,FALSE)</f>
        <v>HMIDUO2019</v>
      </c>
    </row>
    <row r="1584" spans="1:16" x14ac:dyDescent="0.25">
      <c r="A1584" s="9" t="s">
        <v>869</v>
      </c>
      <c r="B1584" s="9" t="str">
        <f>VLOOKUP(A1584,'dump '!A:C,1,FALSE)</f>
        <v>VO232</v>
      </c>
      <c r="C1584" s="9" t="str">
        <f>VLOOKUP(A1584,'dump '!A:AF,2,FALSE)</f>
        <v>1273PN802</v>
      </c>
      <c r="D1584" s="9">
        <f>VLOOKUP($A1584,'dump '!$A:$AF,17,FALSE)</f>
        <v>52.304157257080099</v>
      </c>
      <c r="E1584" s="9">
        <f>VLOOKUP($A1584,'dump '!$A:$AF,18,FALSE)</f>
        <v>5.2613677978515598</v>
      </c>
      <c r="F1584" s="9" t="str">
        <f>VLOOKUP(A1584,'dump '!$A:$AF,11,FALSE)</f>
        <v>Donge</v>
      </c>
      <c r="G1584" s="9" t="str">
        <f>VLOOKUP($A1584,'dump '!$A:$AF,12,FALSE)</f>
        <v>8</v>
      </c>
      <c r="H1584" s="9" t="str">
        <f>VLOOKUP($A1584,'dump '!$A:$AF,13,FALSE)</f>
        <v>1273PN</v>
      </c>
      <c r="I1584" s="11" t="str">
        <f>VLOOKUP($A1584,'dump '!$A:$AF,14,FALSE)</f>
        <v>Huizen</v>
      </c>
      <c r="J1584" s="9">
        <f>VLOOKUP($A1584,'dump '!$A:$AF,15,FALSE)</f>
        <v>6</v>
      </c>
      <c r="K1584" s="9" t="str">
        <f>VLOOKUP($A1584,'dump '!$A:$AF,3,FALSE)</f>
        <v>PMD</v>
      </c>
      <c r="L1584" s="9" t="str">
        <f>VLOOKUP($A1584,'dump '!$A:$AF,31,FALSE)</f>
        <v>3-haak</v>
      </c>
      <c r="M1584" s="9" t="str">
        <f>VLOOKUP($A1584,'containers '!$A:$AA,12,FALSE)</f>
        <v>OGDUO</v>
      </c>
      <c r="N1584" s="9">
        <f>VLOOKUP($A1584,'containers '!$A:$AA,14,FALSE)</f>
        <v>60</v>
      </c>
      <c r="O1584" s="9">
        <f>VLOOKUP($A1584,'containers '!$A:$AA,15,FALSE)</f>
        <v>100</v>
      </c>
      <c r="P1584" s="9" t="str">
        <f>VLOOKUP($A1584,'containers '!$A:$AA,16,FALSE)</f>
        <v>HMIDUO2019</v>
      </c>
    </row>
    <row r="1585" spans="1:16" x14ac:dyDescent="0.25">
      <c r="A1585" s="9" t="s">
        <v>773</v>
      </c>
      <c r="B1585" s="9" t="str">
        <f>VLOOKUP(A1585,'dump '!A:C,1,FALSE)</f>
        <v>VO233</v>
      </c>
      <c r="C1585" s="9" t="str">
        <f>VLOOKUP(A1585,'dump '!A:AF,2,FALSE)</f>
        <v>1261MR9103</v>
      </c>
      <c r="D1585" s="9">
        <f>VLOOKUP($A1585,'dump '!$A:$AF,17,FALSE)</f>
        <v>52.285953521728501</v>
      </c>
      <c r="E1585" s="9">
        <f>VLOOKUP($A1585,'dump '!$A:$AF,18,FALSE)</f>
        <v>5.2693119049072301</v>
      </c>
      <c r="F1585" s="9" t="str">
        <f>VLOOKUP(A1585,'dump '!$A:$AF,11,FALSE)</f>
        <v>'t Schaar</v>
      </c>
      <c r="G1585" s="9" t="str">
        <f>VLOOKUP($A1585,'dump '!$A:$AF,12,FALSE)</f>
        <v>91</v>
      </c>
      <c r="H1585" s="9" t="str">
        <f>VLOOKUP($A1585,'dump '!$A:$AF,13,FALSE)</f>
        <v>1261MR</v>
      </c>
      <c r="I1585" s="11" t="str">
        <f>VLOOKUP($A1585,'dump '!$A:$AF,14,FALSE)</f>
        <v>Blaricum</v>
      </c>
      <c r="J1585" s="9">
        <f>VLOOKUP($A1585,'dump '!$A:$AF,15,FALSE)</f>
        <v>6</v>
      </c>
      <c r="K1585" s="9" t="str">
        <f>VLOOKUP($A1585,'dump '!$A:$AF,3,FALSE)</f>
        <v>PMD</v>
      </c>
      <c r="L1585" s="9" t="str">
        <f>VLOOKUP($A1585,'dump '!$A:$AF,31,FALSE)</f>
        <v>3-haak</v>
      </c>
      <c r="M1585" s="9" t="str">
        <f>VLOOKUP($A1585,'containers '!$A:$AA,12,FALSE)</f>
        <v>OGDUO</v>
      </c>
      <c r="N1585" s="9">
        <f>VLOOKUP($A1585,'containers '!$A:$AA,14,FALSE)</f>
        <v>60</v>
      </c>
      <c r="O1585" s="9">
        <f>VLOOKUP($A1585,'containers '!$A:$AA,15,FALSE)</f>
        <v>100</v>
      </c>
      <c r="P1585" s="9" t="str">
        <f>VLOOKUP($A1585,'containers '!$A:$AA,16,FALSE)</f>
        <v>HMIDUO2019</v>
      </c>
    </row>
    <row r="1586" spans="1:16" x14ac:dyDescent="0.25">
      <c r="A1586" s="9" t="s">
        <v>877</v>
      </c>
      <c r="B1586" s="9" t="str">
        <f>VLOOKUP(A1586,'dump '!A:C,1,FALSE)</f>
        <v>VO234</v>
      </c>
      <c r="C1586" s="9" t="str">
        <f>VLOOKUP(A1586,'dump '!A:AF,2,FALSE)</f>
        <v>1272HD1702</v>
      </c>
      <c r="D1586" s="9">
        <f>VLOOKUP($A1586,'dump '!$A:$AF,17,FALSE)</f>
        <v>52.293369293212898</v>
      </c>
      <c r="E1586" s="9">
        <f>VLOOKUP($A1586,'dump '!$A:$AF,18,FALSE)</f>
        <v>5.2342653274536097</v>
      </c>
      <c r="F1586" s="9" t="str">
        <f>VLOOKUP(A1586,'dump '!$A:$AF,11,FALSE)</f>
        <v>De Savorin Lohmanlaan</v>
      </c>
      <c r="G1586" s="9" t="str">
        <f>VLOOKUP($A1586,'dump '!$A:$AF,12,FALSE)</f>
        <v>17</v>
      </c>
      <c r="H1586" s="9" t="str">
        <f>VLOOKUP($A1586,'dump '!$A:$AF,13,FALSE)</f>
        <v>1272HD</v>
      </c>
      <c r="I1586" s="11" t="str">
        <f>VLOOKUP($A1586,'dump '!$A:$AF,14,FALSE)</f>
        <v>Huizen</v>
      </c>
      <c r="J1586" s="9">
        <f>VLOOKUP($A1586,'dump '!$A:$AF,15,FALSE)</f>
        <v>6</v>
      </c>
      <c r="K1586" s="9" t="str">
        <f>VLOOKUP($A1586,'dump '!$A:$AF,3,FALSE)</f>
        <v>PMD</v>
      </c>
      <c r="L1586" s="9" t="str">
        <f>VLOOKUP($A1586,'dump '!$A:$AF,31,FALSE)</f>
        <v>3-haak</v>
      </c>
      <c r="M1586" s="9" t="str">
        <f>VLOOKUP($A1586,'containers '!$A:$AA,12,FALSE)</f>
        <v>OGDUO</v>
      </c>
      <c r="N1586" s="9">
        <f>VLOOKUP($A1586,'containers '!$A:$AA,14,FALSE)</f>
        <v>60</v>
      </c>
      <c r="O1586" s="9">
        <f>VLOOKUP($A1586,'containers '!$A:$AA,15,FALSE)</f>
        <v>100</v>
      </c>
      <c r="P1586" s="9" t="str">
        <f>VLOOKUP($A1586,'containers '!$A:$AA,16,FALSE)</f>
        <v>HMIDUO2019</v>
      </c>
    </row>
    <row r="1587" spans="1:16" x14ac:dyDescent="0.25">
      <c r="A1587" s="9" t="s">
        <v>990</v>
      </c>
      <c r="B1587" s="9" t="str">
        <f>VLOOKUP(A1587,'dump '!A:C,1,FALSE)</f>
        <v>VO235</v>
      </c>
      <c r="C1587" s="9" t="str">
        <f>VLOOKUP(A1587,'dump '!A:AF,2,FALSE)</f>
        <v>1271KL6502</v>
      </c>
      <c r="D1587" s="9">
        <f>VLOOKUP($A1587,'dump '!$A:$AF,17,FALSE)</f>
        <v>52.299922943115199</v>
      </c>
      <c r="E1587" s="9">
        <f>VLOOKUP($A1587,'dump '!$A:$AF,18,FALSE)</f>
        <v>5.2407994270324698</v>
      </c>
      <c r="F1587" s="9" t="str">
        <f>VLOOKUP(A1587,'dump '!$A:$AF,11,FALSE)</f>
        <v>Plein 2000</v>
      </c>
      <c r="G1587" s="9" t="str">
        <f>VLOOKUP($A1587,'dump '!$A:$AF,12,FALSE)</f>
        <v>65</v>
      </c>
      <c r="H1587" s="9" t="str">
        <f>VLOOKUP($A1587,'dump '!$A:$AF,13,FALSE)</f>
        <v>1271KL</v>
      </c>
      <c r="I1587" s="11" t="str">
        <f>VLOOKUP($A1587,'dump '!$A:$AF,14,FALSE)</f>
        <v>Huizen</v>
      </c>
      <c r="J1587" s="9">
        <f>VLOOKUP($A1587,'dump '!$A:$AF,15,FALSE)</f>
        <v>6</v>
      </c>
      <c r="K1587" s="9" t="str">
        <f>VLOOKUP($A1587,'dump '!$A:$AF,3,FALSE)</f>
        <v>PMD</v>
      </c>
      <c r="L1587" s="9" t="str">
        <f>VLOOKUP($A1587,'dump '!$A:$AF,31,FALSE)</f>
        <v>3-haak</v>
      </c>
      <c r="M1587" s="9" t="str">
        <f>VLOOKUP($A1587,'containers '!$A:$AA,12,FALSE)</f>
        <v>Ondergronds</v>
      </c>
      <c r="N1587" s="9">
        <f>VLOOKUP($A1587,'containers '!$A:$AA,14,FALSE)</f>
        <v>80</v>
      </c>
      <c r="O1587" s="9">
        <f>VLOOKUP($A1587,'containers '!$A:$AA,15,FALSE)</f>
        <v>100</v>
      </c>
      <c r="P1587" s="9" t="str">
        <f>VLOOKUP($A1587,'containers '!$A:$AA,16,FALSE)</f>
        <v>BAMENG2015</v>
      </c>
    </row>
    <row r="1588" spans="1:16" x14ac:dyDescent="0.25">
      <c r="A1588" s="9" t="s">
        <v>894</v>
      </c>
      <c r="B1588" s="9" t="str">
        <f>VLOOKUP(A1588,'dump '!A:C,1,FALSE)</f>
        <v>VO236</v>
      </c>
      <c r="C1588" s="9" t="str">
        <f>VLOOKUP(A1588,'dump '!A:AF,2,FALSE)</f>
        <v>1273RS11402</v>
      </c>
      <c r="D1588" s="9">
        <f>VLOOKUP($A1588,'dump '!$A:$AF,17,FALSE)</f>
        <v>52.299419999999998</v>
      </c>
      <c r="E1588" s="9">
        <f>VLOOKUP($A1588,'dump '!$A:$AF,18,FALSE)</f>
        <v>5.2676970000000001</v>
      </c>
      <c r="F1588" s="9" t="str">
        <f>VLOOKUP(A1588,'dump '!$A:$AF,11,FALSE)</f>
        <v>Westkade</v>
      </c>
      <c r="G1588" s="9" t="str">
        <f>VLOOKUP($A1588,'dump '!$A:$AF,12,FALSE)</f>
        <v>114</v>
      </c>
      <c r="H1588" s="9" t="str">
        <f>VLOOKUP($A1588,'dump '!$A:$AF,13,FALSE)</f>
        <v>1273RS</v>
      </c>
      <c r="I1588" s="11" t="str">
        <f>VLOOKUP($A1588,'dump '!$A:$AF,14,FALSE)</f>
        <v>Huizen</v>
      </c>
      <c r="J1588" s="9">
        <f>VLOOKUP($A1588,'dump '!$A:$AF,15,FALSE)</f>
        <v>6</v>
      </c>
      <c r="K1588" s="9" t="str">
        <f>VLOOKUP($A1588,'dump '!$A:$AF,3,FALSE)</f>
        <v>PMD</v>
      </c>
      <c r="L1588" s="9" t="str">
        <f>VLOOKUP($A1588,'dump '!$A:$AF,31,FALSE)</f>
        <v>3-haak</v>
      </c>
      <c r="M1588" s="9" t="str">
        <f>VLOOKUP($A1588,'containers '!$A:$AA,12,FALSE)</f>
        <v>OGDUO</v>
      </c>
      <c r="N1588" s="9">
        <f>VLOOKUP($A1588,'containers '!$A:$AA,14,FALSE)</f>
        <v>60</v>
      </c>
      <c r="O1588" s="9">
        <f>VLOOKUP($A1588,'containers '!$A:$AA,15,FALSE)</f>
        <v>100</v>
      </c>
      <c r="P1588" s="9" t="str">
        <f>VLOOKUP($A1588,'containers '!$A:$AA,16,FALSE)</f>
        <v>HMIDUO2019</v>
      </c>
    </row>
    <row r="1589" spans="1:16" x14ac:dyDescent="0.25">
      <c r="A1589" s="9" t="s">
        <v>2567</v>
      </c>
      <c r="B1589" s="9" t="str">
        <f>VLOOKUP(A1589,'dump '!A:C,1,FALSE)</f>
        <v>VO237</v>
      </c>
      <c r="C1589" s="9" t="str">
        <f>VLOOKUP(A1589,'dump '!A:AF,2,FALSE)</f>
        <v>1261ZW602</v>
      </c>
      <c r="D1589" s="9">
        <f>VLOOKUP($A1589,'dump '!$A:$AF,17,FALSE)</f>
        <v>52.290740269285003</v>
      </c>
      <c r="E1589" s="9">
        <f>VLOOKUP($A1589,'dump '!$A:$AF,18,FALSE)</f>
        <v>5.2711851149846503</v>
      </c>
      <c r="F1589" s="9" t="str">
        <f>VLOOKUP(A1589,'dump '!$A:$AF,11,FALSE)</f>
        <v>Stroomzijde</v>
      </c>
      <c r="G1589" s="9" t="str">
        <f>VLOOKUP($A1589,'dump '!$A:$AF,12,FALSE)</f>
        <v>6B</v>
      </c>
      <c r="H1589" s="9" t="str">
        <f>VLOOKUP($A1589,'dump '!$A:$AF,13,FALSE)</f>
        <v>1261ZW</v>
      </c>
      <c r="I1589" s="11" t="str">
        <f>VLOOKUP($A1589,'dump '!$A:$AF,14,FALSE)</f>
        <v>Blaricum</v>
      </c>
      <c r="J1589" s="9">
        <f>VLOOKUP($A1589,'dump '!$A:$AF,15,FALSE)</f>
        <v>5</v>
      </c>
      <c r="K1589" s="9" t="str">
        <f>VLOOKUP($A1589,'dump '!$A:$AF,3,FALSE)</f>
        <v>PMD</v>
      </c>
      <c r="L1589" s="9" t="str">
        <f>VLOOKUP($A1589,'dump '!$A:$AF,31,FALSE)</f>
        <v>3-haak</v>
      </c>
      <c r="M1589" s="9" t="str">
        <f>VLOOKUP($A1589,'containers '!$A:$AA,12,FALSE)</f>
        <v>Ondergronds</v>
      </c>
      <c r="N1589" s="9">
        <f>VLOOKUP($A1589,'containers '!$A:$AA,14,FALSE)</f>
        <v>80</v>
      </c>
      <c r="O1589" s="9">
        <f>VLOOKUP($A1589,'containers '!$A:$AA,15,FALSE)</f>
        <v>100</v>
      </c>
      <c r="P1589" s="9" t="str">
        <f>VLOOKUP($A1589,'containers '!$A:$AA,16,FALSE)</f>
        <v>HMISOL2011</v>
      </c>
    </row>
    <row r="1590" spans="1:16" x14ac:dyDescent="0.25">
      <c r="A1590" s="9" t="s">
        <v>2529</v>
      </c>
      <c r="B1590" s="9" t="str">
        <f>VLOOKUP(A1590,'dump '!A:C,1,FALSE)</f>
        <v>VO238</v>
      </c>
      <c r="C1590" s="9" t="str">
        <f>VLOOKUP(A1590,'dump '!A:AF,2,FALSE)</f>
        <v>1261NG11302</v>
      </c>
      <c r="D1590" s="9">
        <f>VLOOKUP($A1590,'dump '!$A:$AF,17,FALSE)</f>
        <v>52.287833999999997</v>
      </c>
      <c r="E1590" s="9">
        <f>VLOOKUP($A1590,'dump '!$A:$AF,18,FALSE)</f>
        <v>5.2645999999999997</v>
      </c>
      <c r="F1590" s="9" t="str">
        <f>VLOOKUP(A1590,'dump '!$A:$AF,11,FALSE)</f>
        <v>Wetering</v>
      </c>
      <c r="G1590" s="9" t="str">
        <f>VLOOKUP($A1590,'dump '!$A:$AF,12,FALSE)</f>
        <v>113</v>
      </c>
      <c r="H1590" s="9" t="str">
        <f>VLOOKUP($A1590,'dump '!$A:$AF,13,FALSE)</f>
        <v>1261NG</v>
      </c>
      <c r="I1590" s="11" t="str">
        <f>VLOOKUP($A1590,'dump '!$A:$AF,14,FALSE)</f>
        <v>Blaricum</v>
      </c>
      <c r="J1590" s="9">
        <f>VLOOKUP($A1590,'dump '!$A:$AF,15,FALSE)</f>
        <v>5</v>
      </c>
      <c r="K1590" s="9" t="str">
        <f>VLOOKUP($A1590,'dump '!$A:$AF,3,FALSE)</f>
        <v>PMD</v>
      </c>
      <c r="L1590" s="9" t="str">
        <f>VLOOKUP($A1590,'dump '!$A:$AF,31,FALSE)</f>
        <v>3-haak</v>
      </c>
      <c r="M1590" s="9" t="str">
        <f>VLOOKUP($A1590,'containers '!$A:$AA,12,FALSE)</f>
        <v>Ondergronds</v>
      </c>
      <c r="N1590" s="9">
        <f>VLOOKUP($A1590,'containers '!$A:$AA,14,FALSE)</f>
        <v>80</v>
      </c>
      <c r="O1590" s="9">
        <f>VLOOKUP($A1590,'containers '!$A:$AA,15,FALSE)</f>
        <v>100</v>
      </c>
      <c r="P1590" s="9" t="str">
        <f>VLOOKUP($A1590,'containers '!$A:$AA,16,FALSE)</f>
        <v>HMISOL2011</v>
      </c>
    </row>
    <row r="1591" spans="1:16" x14ac:dyDescent="0.25">
      <c r="A1591" s="9" t="s">
        <v>2364</v>
      </c>
      <c r="B1591" s="9" t="str">
        <f>VLOOKUP(A1591,'dump '!A:C,1,FALSE)</f>
        <v>VO239</v>
      </c>
      <c r="C1591" s="9" t="str">
        <f>VLOOKUP(A1591,'dump '!A:AF,2,FALSE)</f>
        <v>1261NK12601</v>
      </c>
      <c r="D1591" s="9">
        <f>VLOOKUP($A1591,'dump '!$A:$AF,17,FALSE)</f>
        <v>52.287971223753203</v>
      </c>
      <c r="E1591" s="9">
        <f>VLOOKUP($A1591,'dump '!$A:$AF,18,FALSE)</f>
        <v>5.2656549029101303</v>
      </c>
      <c r="F1591" s="9" t="str">
        <f>VLOOKUP(A1591,'dump '!$A:$AF,11,FALSE)</f>
        <v>Wetering</v>
      </c>
      <c r="G1591" s="9" t="str">
        <f>VLOOKUP($A1591,'dump '!$A:$AF,12,FALSE)</f>
        <v>126</v>
      </c>
      <c r="H1591" s="9" t="str">
        <f>VLOOKUP($A1591,'dump '!$A:$AF,13,FALSE)</f>
        <v>1261NK</v>
      </c>
      <c r="I1591" s="11" t="str">
        <f>VLOOKUP($A1591,'dump '!$A:$AF,14,FALSE)</f>
        <v>Blaricum</v>
      </c>
      <c r="J1591" s="9">
        <f>VLOOKUP($A1591,'dump '!$A:$AF,15,FALSE)</f>
        <v>5</v>
      </c>
      <c r="K1591" s="9" t="str">
        <f>VLOOKUP($A1591,'dump '!$A:$AF,3,FALSE)</f>
        <v>PMD</v>
      </c>
      <c r="L1591" s="9" t="str">
        <f>VLOOKUP($A1591,'dump '!$A:$AF,31,FALSE)</f>
        <v>3-haak</v>
      </c>
      <c r="M1591" s="9" t="str">
        <f>VLOOKUP($A1591,'containers '!$A:$AA,12,FALSE)</f>
        <v>Ondergronds</v>
      </c>
      <c r="N1591" s="9">
        <f>VLOOKUP($A1591,'containers '!$A:$AA,14,FALSE)</f>
        <v>80</v>
      </c>
      <c r="O1591" s="9">
        <f>VLOOKUP($A1591,'containers '!$A:$AA,15,FALSE)</f>
        <v>100</v>
      </c>
      <c r="P1591" s="9" t="str">
        <f>VLOOKUP($A1591,'containers '!$A:$AA,16,FALSE)</f>
        <v>HMISOL2011</v>
      </c>
    </row>
    <row r="1592" spans="1:16" x14ac:dyDescent="0.25">
      <c r="A1592" s="9" t="s">
        <v>443</v>
      </c>
      <c r="B1592" s="9" t="str">
        <f>VLOOKUP(A1592,'dump '!A:C,1,FALSE)</f>
        <v>VO240</v>
      </c>
      <c r="C1592" s="9" t="str">
        <f>VLOOKUP(A1592,'dump '!A:AF,2,FALSE)</f>
        <v>1261LP1302</v>
      </c>
      <c r="D1592" s="9">
        <f>VLOOKUP($A1592,'dump '!$A:$AF,17,FALSE)</f>
        <v>52.286277770996101</v>
      </c>
      <c r="E1592" s="9">
        <f>VLOOKUP($A1592,'dump '!$A:$AF,18,FALSE)</f>
        <v>5.2654109001159703</v>
      </c>
      <c r="F1592" s="9" t="str">
        <f>VLOOKUP(A1592,'dump '!$A:$AF,11,FALSE)</f>
        <v>Hallehuis</v>
      </c>
      <c r="G1592" s="9" t="str">
        <f>VLOOKUP($A1592,'dump '!$A:$AF,12,FALSE)</f>
        <v>13</v>
      </c>
      <c r="H1592" s="9" t="str">
        <f>VLOOKUP($A1592,'dump '!$A:$AF,13,FALSE)</f>
        <v>1261LP</v>
      </c>
      <c r="I1592" s="11" t="str">
        <f>VLOOKUP($A1592,'dump '!$A:$AF,14,FALSE)</f>
        <v>Blaricum</v>
      </c>
      <c r="J1592" s="9">
        <f>VLOOKUP($A1592,'dump '!$A:$AF,15,FALSE)</f>
        <v>5</v>
      </c>
      <c r="K1592" s="9" t="str">
        <f>VLOOKUP($A1592,'dump '!$A:$AF,3,FALSE)</f>
        <v>PMD</v>
      </c>
      <c r="L1592" s="9" t="str">
        <f>VLOOKUP($A1592,'dump '!$A:$AF,31,FALSE)</f>
        <v>3-haak</v>
      </c>
      <c r="M1592" s="9" t="str">
        <f>VLOOKUP($A1592,'containers '!$A:$AA,12,FALSE)</f>
        <v>Ondergronds</v>
      </c>
      <c r="N1592" s="9">
        <f>VLOOKUP($A1592,'containers '!$A:$AA,14,FALSE)</f>
        <v>80</v>
      </c>
      <c r="O1592" s="9">
        <f>VLOOKUP($A1592,'containers '!$A:$AA,15,FALSE)</f>
        <v>100</v>
      </c>
      <c r="P1592" s="9" t="str">
        <f>VLOOKUP($A1592,'containers '!$A:$AA,16,FALSE)</f>
        <v>HMISOL2011</v>
      </c>
    </row>
    <row r="1593" spans="1:16" x14ac:dyDescent="0.25">
      <c r="A1593" s="9" t="s">
        <v>862</v>
      </c>
      <c r="B1593" s="9" t="str">
        <f>VLOOKUP(A1593,'dump '!A:C,1,FALSE)</f>
        <v>VO241</v>
      </c>
      <c r="C1593" s="9" t="str">
        <f>VLOOKUP(A1593,'dump '!A:AF,2,FALSE)</f>
        <v>1276JA4502</v>
      </c>
      <c r="D1593" s="9">
        <f>VLOOKUP($A1593,'dump '!$A:$AF,17,FALSE)</f>
        <v>52.289630889892599</v>
      </c>
      <c r="E1593" s="9">
        <f>VLOOKUP($A1593,'dump '!$A:$AF,18,FALSE)</f>
        <v>5.2530822753906303</v>
      </c>
      <c r="F1593" s="9" t="str">
        <f>VLOOKUP(A1593,'dump '!$A:$AF,11,FALSE)</f>
        <v>Vooronder</v>
      </c>
      <c r="G1593" s="9" t="str">
        <f>VLOOKUP($A1593,'dump '!$A:$AF,12,FALSE)</f>
        <v>45</v>
      </c>
      <c r="H1593" s="9" t="str">
        <f>VLOOKUP($A1593,'dump '!$A:$AF,13,FALSE)</f>
        <v>1276JA</v>
      </c>
      <c r="I1593" s="11" t="str">
        <f>VLOOKUP($A1593,'dump '!$A:$AF,14,FALSE)</f>
        <v>Huizen</v>
      </c>
      <c r="J1593" s="9">
        <f>VLOOKUP($A1593,'dump '!$A:$AF,15,FALSE)</f>
        <v>6</v>
      </c>
      <c r="K1593" s="9" t="str">
        <f>VLOOKUP($A1593,'dump '!$A:$AF,3,FALSE)</f>
        <v>PMD</v>
      </c>
      <c r="L1593" s="9" t="str">
        <f>VLOOKUP($A1593,'dump '!$A:$AF,31,FALSE)</f>
        <v>3-haak</v>
      </c>
      <c r="M1593" s="9" t="str">
        <f>VLOOKUP($A1593,'containers '!$A:$AA,12,FALSE)</f>
        <v>OGDUO</v>
      </c>
      <c r="N1593" s="9">
        <f>VLOOKUP($A1593,'containers '!$A:$AA,14,FALSE)</f>
        <v>60</v>
      </c>
      <c r="O1593" s="9">
        <f>VLOOKUP($A1593,'containers '!$A:$AA,15,FALSE)</f>
        <v>100</v>
      </c>
      <c r="P1593" s="9" t="str">
        <f>VLOOKUP($A1593,'containers '!$A:$AA,16,FALSE)</f>
        <v>HMIDUO2019</v>
      </c>
    </row>
    <row r="1594" spans="1:16" x14ac:dyDescent="0.25">
      <c r="A1594" s="9" t="s">
        <v>853</v>
      </c>
      <c r="B1594" s="9" t="str">
        <f>VLOOKUP(A1594,'dump '!A:C,1,FALSE)</f>
        <v>VO242</v>
      </c>
      <c r="C1594" s="9" t="str">
        <f>VLOOKUP(A1594,'dump '!A:AF,2,FALSE)</f>
        <v>1276CE2402</v>
      </c>
      <c r="D1594" s="9">
        <f>VLOOKUP($A1594,'dump '!$A:$AF,17,FALSE)</f>
        <v>52.291847229003899</v>
      </c>
      <c r="E1594" s="9">
        <f>VLOOKUP($A1594,'dump '!$A:$AF,18,FALSE)</f>
        <v>5.2531328201293901</v>
      </c>
      <c r="F1594" s="9" t="str">
        <f>VLOOKUP(A1594,'dump '!$A:$AF,11,FALSE)</f>
        <v>Kotter</v>
      </c>
      <c r="G1594" s="9" t="str">
        <f>VLOOKUP($A1594,'dump '!$A:$AF,12,FALSE)</f>
        <v>24</v>
      </c>
      <c r="H1594" s="9" t="str">
        <f>VLOOKUP($A1594,'dump '!$A:$AF,13,FALSE)</f>
        <v>1276CE</v>
      </c>
      <c r="I1594" s="11" t="str">
        <f>VLOOKUP($A1594,'dump '!$A:$AF,14,FALSE)</f>
        <v>Huizen</v>
      </c>
      <c r="J1594" s="9">
        <f>VLOOKUP($A1594,'dump '!$A:$AF,15,FALSE)</f>
        <v>6</v>
      </c>
      <c r="K1594" s="9" t="str">
        <f>VLOOKUP($A1594,'dump '!$A:$AF,3,FALSE)</f>
        <v>PMD</v>
      </c>
      <c r="L1594" s="9" t="str">
        <f>VLOOKUP($A1594,'dump '!$A:$AF,31,FALSE)</f>
        <v>3-haak</v>
      </c>
      <c r="M1594" s="9" t="str">
        <f>VLOOKUP($A1594,'containers '!$A:$AA,12,FALSE)</f>
        <v>OGDUO</v>
      </c>
      <c r="N1594" s="9">
        <f>VLOOKUP($A1594,'containers '!$A:$AA,14,FALSE)</f>
        <v>60</v>
      </c>
      <c r="O1594" s="9">
        <f>VLOOKUP($A1594,'containers '!$A:$AA,15,FALSE)</f>
        <v>100</v>
      </c>
      <c r="P1594" s="9" t="str">
        <f>VLOOKUP($A1594,'containers '!$A:$AA,16,FALSE)</f>
        <v>HMIDUO2019</v>
      </c>
    </row>
    <row r="1595" spans="1:16" x14ac:dyDescent="0.25">
      <c r="A1595" s="9" t="s">
        <v>860</v>
      </c>
      <c r="B1595" s="9" t="str">
        <f>VLOOKUP(A1595,'dump '!A:C,1,FALSE)</f>
        <v>VO243</v>
      </c>
      <c r="C1595" s="9" t="str">
        <f>VLOOKUP(A1595,'dump '!A:AF,2,FALSE)</f>
        <v>1271TG6202</v>
      </c>
      <c r="D1595" s="9">
        <f>VLOOKUP($A1595,'dump '!$A:$AF,17,FALSE)</f>
        <v>52.299659729003899</v>
      </c>
      <c r="E1595" s="9">
        <f>VLOOKUP($A1595,'dump '!$A:$AF,18,FALSE)</f>
        <v>5.2398781776428196</v>
      </c>
      <c r="F1595" s="9" t="str">
        <f>VLOOKUP(A1595,'dump '!$A:$AF,11,FALSE)</f>
        <v>Melkweg</v>
      </c>
      <c r="G1595" s="9" t="str">
        <f>VLOOKUP($A1595,'dump '!$A:$AF,12,FALSE)</f>
        <v>62</v>
      </c>
      <c r="H1595" s="9" t="str">
        <f>VLOOKUP($A1595,'dump '!$A:$AF,13,FALSE)</f>
        <v>1271TG</v>
      </c>
      <c r="I1595" s="11" t="str">
        <f>VLOOKUP($A1595,'dump '!$A:$AF,14,FALSE)</f>
        <v>Huizen</v>
      </c>
      <c r="J1595" s="9">
        <f>VLOOKUP($A1595,'dump '!$A:$AF,15,FALSE)</f>
        <v>6</v>
      </c>
      <c r="K1595" s="9" t="str">
        <f>VLOOKUP($A1595,'dump '!$A:$AF,3,FALSE)</f>
        <v>PMD</v>
      </c>
      <c r="L1595" s="9" t="str">
        <f>VLOOKUP($A1595,'dump '!$A:$AF,31,FALSE)</f>
        <v>3-haak</v>
      </c>
      <c r="M1595" s="9" t="str">
        <f>VLOOKUP($A1595,'containers '!$A:$AA,12,FALSE)</f>
        <v>OGDUO</v>
      </c>
      <c r="N1595" s="9">
        <f>VLOOKUP($A1595,'containers '!$A:$AA,14,FALSE)</f>
        <v>60</v>
      </c>
      <c r="O1595" s="9">
        <f>VLOOKUP($A1595,'containers '!$A:$AA,15,FALSE)</f>
        <v>100</v>
      </c>
      <c r="P1595" s="9" t="str">
        <f>VLOOKUP($A1595,'containers '!$A:$AA,16,FALSE)</f>
        <v>HMIDUO2019</v>
      </c>
    </row>
    <row r="1596" spans="1:16" x14ac:dyDescent="0.25">
      <c r="A1596" s="9" t="s">
        <v>1686</v>
      </c>
      <c r="B1596" s="9" t="str">
        <f>VLOOKUP(A1596,'dump '!A:C,1,FALSE)</f>
        <v>VO244</v>
      </c>
      <c r="C1596" s="9" t="str">
        <f>VLOOKUP(A1596,'dump '!A:AF,2,FALSE)</f>
        <v>1231JA302</v>
      </c>
      <c r="D1596" s="9">
        <f>VLOOKUP($A1596,'dump '!$A:$AF,17,FALSE)</f>
        <v>52.207767486572301</v>
      </c>
      <c r="E1596" s="9">
        <f>VLOOKUP($A1596,'dump '!$A:$AF,18,FALSE)</f>
        <v>5.1396522521972701</v>
      </c>
      <c r="F1596" s="9" t="str">
        <f>VLOOKUP(A1596,'dump '!$A:$AF,11,FALSE)</f>
        <v>Carl Heinrich Knorrlaan</v>
      </c>
      <c r="G1596" s="9" t="str">
        <f>VLOOKUP($A1596,'dump '!$A:$AF,12,FALSE)</f>
        <v>3</v>
      </c>
      <c r="H1596" s="9" t="str">
        <f>VLOOKUP($A1596,'dump '!$A:$AF,13,FALSE)</f>
        <v>1231JA</v>
      </c>
      <c r="I1596" s="11" t="str">
        <f>VLOOKUP($A1596,'dump '!$A:$AF,14,FALSE)</f>
        <v>Loosdrecht</v>
      </c>
      <c r="J1596" s="9">
        <f>VLOOKUP($A1596,'dump '!$A:$AF,15,FALSE)</f>
        <v>6</v>
      </c>
      <c r="K1596" s="9" t="str">
        <f>VLOOKUP($A1596,'dump '!$A:$AF,3,FALSE)</f>
        <v>PMD</v>
      </c>
      <c r="L1596" s="9" t="str">
        <f>VLOOKUP($A1596,'dump '!$A:$AF,31,FALSE)</f>
        <v>3-haak</v>
      </c>
      <c r="M1596" s="9" t="str">
        <f>VLOOKUP($A1596,'containers '!$A:$AA,12,FALSE)</f>
        <v>Ondergronds</v>
      </c>
      <c r="N1596" s="9">
        <f>VLOOKUP($A1596,'containers '!$A:$AA,14,FALSE)</f>
        <v>80</v>
      </c>
      <c r="O1596" s="9">
        <f>VLOOKUP($A1596,'containers '!$A:$AA,15,FALSE)</f>
        <v>100</v>
      </c>
      <c r="P1596" s="9" t="str">
        <f>VLOOKUP($A1596,'containers '!$A:$AA,16,FALSE)</f>
        <v>HMISOL2018</v>
      </c>
    </row>
    <row r="1597" spans="1:16" x14ac:dyDescent="0.25">
      <c r="A1597" s="9" t="s">
        <v>1680</v>
      </c>
      <c r="B1597" s="9" t="str">
        <f>VLOOKUP(A1597,'dump '!A:C,1,FALSE)</f>
        <v>VO245</v>
      </c>
      <c r="C1597" s="9" t="str">
        <f>VLOOKUP(A1597,'dump '!A:AF,2,FALSE)</f>
        <v>1213WX402</v>
      </c>
      <c r="D1597" s="9">
        <f>VLOOKUP($A1597,'dump '!$A:$AF,17,FALSE)</f>
        <v>52.2153129577637</v>
      </c>
      <c r="E1597" s="9">
        <f>VLOOKUP($A1597,'dump '!$A:$AF,18,FALSE)</f>
        <v>5.2029905319213903</v>
      </c>
      <c r="F1597" s="9" t="str">
        <f>VLOOKUP(A1597,'dump '!$A:$AF,11,FALSE)</f>
        <v>Dopheidelaan</v>
      </c>
      <c r="G1597" s="9" t="str">
        <f>VLOOKUP($A1597,'dump '!$A:$AF,12,FALSE)</f>
        <v>4</v>
      </c>
      <c r="H1597" s="9" t="str">
        <f>VLOOKUP($A1597,'dump '!$A:$AF,13,FALSE)</f>
        <v>1213WX</v>
      </c>
      <c r="I1597" s="11" t="str">
        <f>VLOOKUP($A1597,'dump '!$A:$AF,14,FALSE)</f>
        <v>Hilversum</v>
      </c>
      <c r="J1597" s="9">
        <f>VLOOKUP($A1597,'dump '!$A:$AF,15,FALSE)</f>
        <v>6</v>
      </c>
      <c r="K1597" s="9" t="str">
        <f>VLOOKUP($A1597,'dump '!$A:$AF,3,FALSE)</f>
        <v>PMD</v>
      </c>
      <c r="L1597" s="9" t="str">
        <f>VLOOKUP($A1597,'dump '!$A:$AF,31,FALSE)</f>
        <v>3-haak</v>
      </c>
      <c r="M1597" s="9" t="str">
        <f>VLOOKUP($A1597,'containers '!$A:$AA,12,FALSE)</f>
        <v>Ondergronds</v>
      </c>
      <c r="N1597" s="9">
        <f>VLOOKUP($A1597,'containers '!$A:$AA,14,FALSE)</f>
        <v>80</v>
      </c>
      <c r="O1597" s="9">
        <f>VLOOKUP($A1597,'containers '!$A:$AA,15,FALSE)</f>
        <v>100</v>
      </c>
      <c r="P1597" s="9" t="str">
        <f>VLOOKUP($A1597,'containers '!$A:$AA,16,FALSE)</f>
        <v>HMISOL2018</v>
      </c>
    </row>
    <row r="1598" spans="1:16" x14ac:dyDescent="0.25">
      <c r="A1598" s="9" t="s">
        <v>1682</v>
      </c>
      <c r="B1598" s="9" t="str">
        <f>VLOOKUP(A1598,'dump '!A:C,1,FALSE)</f>
        <v>VO246</v>
      </c>
      <c r="C1598" s="9" t="str">
        <f>VLOOKUP(A1598,'dump '!A:AF,2,FALSE)</f>
        <v>1213WX403</v>
      </c>
      <c r="D1598" s="9">
        <f>VLOOKUP($A1598,'dump '!$A:$AF,17,FALSE)</f>
        <v>52.2153129577637</v>
      </c>
      <c r="E1598" s="9">
        <f>VLOOKUP($A1598,'dump '!$A:$AF,18,FALSE)</f>
        <v>5.2029905319213903</v>
      </c>
      <c r="F1598" s="9" t="str">
        <f>VLOOKUP(A1598,'dump '!$A:$AF,11,FALSE)</f>
        <v>Dopheidelaan</v>
      </c>
      <c r="G1598" s="9" t="str">
        <f>VLOOKUP($A1598,'dump '!$A:$AF,12,FALSE)</f>
        <v>4</v>
      </c>
      <c r="H1598" s="9" t="str">
        <f>VLOOKUP($A1598,'dump '!$A:$AF,13,FALSE)</f>
        <v>1213WX</v>
      </c>
      <c r="I1598" s="11" t="str">
        <f>VLOOKUP($A1598,'dump '!$A:$AF,14,FALSE)</f>
        <v>Hilversum</v>
      </c>
      <c r="J1598" s="9">
        <f>VLOOKUP($A1598,'dump '!$A:$AF,15,FALSE)</f>
        <v>6</v>
      </c>
      <c r="K1598" s="9" t="str">
        <f>VLOOKUP($A1598,'dump '!$A:$AF,3,FALSE)</f>
        <v>PMD</v>
      </c>
      <c r="L1598" s="9" t="str">
        <f>VLOOKUP($A1598,'dump '!$A:$AF,31,FALSE)</f>
        <v>3-haak</v>
      </c>
      <c r="M1598" s="9" t="str">
        <f>VLOOKUP($A1598,'containers '!$A:$AA,12,FALSE)</f>
        <v>Ondergronds</v>
      </c>
      <c r="N1598" s="9">
        <f>VLOOKUP($A1598,'containers '!$A:$AA,14,FALSE)</f>
        <v>80</v>
      </c>
      <c r="O1598" s="9">
        <f>VLOOKUP($A1598,'containers '!$A:$AA,15,FALSE)</f>
        <v>100</v>
      </c>
      <c r="P1598" s="9" t="str">
        <f>VLOOKUP($A1598,'containers '!$A:$AA,16,FALSE)</f>
        <v>HMISOL2018</v>
      </c>
    </row>
    <row r="1599" spans="1:16" x14ac:dyDescent="0.25">
      <c r="A1599" s="9" t="s">
        <v>1734</v>
      </c>
      <c r="B1599" s="9" t="str">
        <f>VLOOKUP(A1599,'dump '!A:C,1,FALSE)</f>
        <v>VO247</v>
      </c>
      <c r="C1599" s="9" t="str">
        <f>VLOOKUP(A1599,'dump '!A:AF,2,FALSE)</f>
        <v>1216LT101</v>
      </c>
      <c r="D1599" s="9">
        <f>VLOOKUP($A1599,'dump '!$A:$AF,17,FALSE)</f>
        <v>52.217528999999999</v>
      </c>
      <c r="E1599" s="9">
        <f>VLOOKUP($A1599,'dump '!$A:$AF,18,FALSE)</f>
        <v>5.1321640000000004</v>
      </c>
      <c r="F1599" s="9" t="str">
        <f>VLOOKUP(A1599,'dump '!$A:$AF,11,FALSE)</f>
        <v>Erasmuslaan</v>
      </c>
      <c r="G1599" s="9" t="str">
        <f>VLOOKUP($A1599,'dump '!$A:$AF,12,FALSE)</f>
        <v>1</v>
      </c>
      <c r="H1599" s="9" t="str">
        <f>VLOOKUP($A1599,'dump '!$A:$AF,13,FALSE)</f>
        <v>1216LT</v>
      </c>
      <c r="I1599" s="11" t="str">
        <f>VLOOKUP($A1599,'dump '!$A:$AF,14,FALSE)</f>
        <v>Hilversum</v>
      </c>
      <c r="J1599" s="9">
        <f>VLOOKUP($A1599,'dump '!$A:$AF,15,FALSE)</f>
        <v>6</v>
      </c>
      <c r="K1599" s="9" t="str">
        <f>VLOOKUP($A1599,'dump '!$A:$AF,3,FALSE)</f>
        <v>PMD</v>
      </c>
      <c r="L1599" s="9" t="str">
        <f>VLOOKUP($A1599,'dump '!$A:$AF,31,FALSE)</f>
        <v>3-haak</v>
      </c>
      <c r="M1599" s="9" t="str">
        <f>VLOOKUP($A1599,'containers '!$A:$AA,12,FALSE)</f>
        <v>Ondergronds</v>
      </c>
      <c r="N1599" s="9">
        <f>VLOOKUP($A1599,'containers '!$A:$AA,14,FALSE)</f>
        <v>80</v>
      </c>
      <c r="O1599" s="9">
        <f>VLOOKUP($A1599,'containers '!$A:$AA,15,FALSE)</f>
        <v>100</v>
      </c>
      <c r="P1599" s="9" t="str">
        <f>VLOOKUP($A1599,'containers '!$A:$AA,16,FALSE)</f>
        <v>HMISOL2019</v>
      </c>
    </row>
    <row r="1600" spans="1:16" x14ac:dyDescent="0.25">
      <c r="A1600" s="9" t="s">
        <v>2952</v>
      </c>
      <c r="B1600" s="9" t="str">
        <f>VLOOKUP(A1600,'dump '!A:C,1,FALSE)</f>
        <v>VO248</v>
      </c>
      <c r="C1600" s="9" t="str">
        <f>VLOOKUP(A1600,'dump '!A:AF,2,FALSE)</f>
        <v>1216LT102</v>
      </c>
      <c r="D1600" s="9">
        <f>VLOOKUP($A1600,'dump '!$A:$AF,17,FALSE)</f>
        <v>52.217528999999999</v>
      </c>
      <c r="E1600" s="9">
        <f>VLOOKUP($A1600,'dump '!$A:$AF,18,FALSE)</f>
        <v>5.1321640000000004</v>
      </c>
      <c r="F1600" s="9" t="str">
        <f>VLOOKUP(A1600,'dump '!$A:$AF,11,FALSE)</f>
        <v>Erasmuslaan</v>
      </c>
      <c r="G1600" s="9" t="str">
        <f>VLOOKUP($A1600,'dump '!$A:$AF,12,FALSE)</f>
        <v>1</v>
      </c>
      <c r="H1600" s="9" t="str">
        <f>VLOOKUP($A1600,'dump '!$A:$AF,13,FALSE)</f>
        <v>1216LT</v>
      </c>
      <c r="I1600" s="11" t="str">
        <f>VLOOKUP($A1600,'dump '!$A:$AF,14,FALSE)</f>
        <v>Hilversum</v>
      </c>
      <c r="J1600" s="9">
        <f>VLOOKUP($A1600,'dump '!$A:$AF,15,FALSE)</f>
        <v>6</v>
      </c>
      <c r="K1600" s="9" t="str">
        <f>VLOOKUP($A1600,'dump '!$A:$AF,3,FALSE)</f>
        <v>PMD</v>
      </c>
      <c r="L1600" s="9" t="str">
        <f>VLOOKUP($A1600,'dump '!$A:$AF,31,FALSE)</f>
        <v>3-haak</v>
      </c>
      <c r="M1600" s="9" t="str">
        <f>VLOOKUP($A1600,'containers '!$A:$AA,12,FALSE)</f>
        <v>Ondergronds</v>
      </c>
      <c r="N1600" s="9">
        <f>VLOOKUP($A1600,'containers '!$A:$AA,14,FALSE)</f>
        <v>80</v>
      </c>
      <c r="O1600" s="9">
        <f>VLOOKUP($A1600,'containers '!$A:$AA,15,FALSE)</f>
        <v>100</v>
      </c>
      <c r="P1600" s="9" t="str">
        <f>VLOOKUP($A1600,'containers '!$A:$AA,16,FALSE)</f>
        <v>HMISOL2019</v>
      </c>
    </row>
    <row r="1601" spans="1:16" x14ac:dyDescent="0.25">
      <c r="A1601" s="9" t="s">
        <v>1610</v>
      </c>
      <c r="B1601" s="9" t="str">
        <f>VLOOKUP(A1601,'dump '!A:C,1,FALSE)</f>
        <v>VO249</v>
      </c>
      <c r="C1601" s="9" t="str">
        <f>VLOOKUP(A1601,'dump '!A:AF,2,FALSE)</f>
        <v>1216LT103</v>
      </c>
      <c r="D1601" s="9">
        <f>VLOOKUP($A1601,'dump '!$A:$AF,17,FALSE)</f>
        <v>52.217528999999999</v>
      </c>
      <c r="E1601" s="9">
        <f>VLOOKUP($A1601,'dump '!$A:$AF,18,FALSE)</f>
        <v>5.1321640000000004</v>
      </c>
      <c r="F1601" s="9" t="str">
        <f>VLOOKUP(A1601,'dump '!$A:$AF,11,FALSE)</f>
        <v>Erasmuslaan</v>
      </c>
      <c r="G1601" s="9" t="str">
        <f>VLOOKUP($A1601,'dump '!$A:$AF,12,FALSE)</f>
        <v>1</v>
      </c>
      <c r="H1601" s="9" t="str">
        <f>VLOOKUP($A1601,'dump '!$A:$AF,13,FALSE)</f>
        <v>1216LT</v>
      </c>
      <c r="I1601" s="11" t="str">
        <f>VLOOKUP($A1601,'dump '!$A:$AF,14,FALSE)</f>
        <v>Hilversum</v>
      </c>
      <c r="J1601" s="9">
        <f>VLOOKUP($A1601,'dump '!$A:$AF,15,FALSE)</f>
        <v>6</v>
      </c>
      <c r="K1601" s="9" t="str">
        <f>VLOOKUP($A1601,'dump '!$A:$AF,3,FALSE)</f>
        <v>PMD</v>
      </c>
      <c r="L1601" s="9" t="str">
        <f>VLOOKUP($A1601,'dump '!$A:$AF,31,FALSE)</f>
        <v>3-haak</v>
      </c>
      <c r="M1601" s="9" t="str">
        <f>VLOOKUP($A1601,'containers '!$A:$AA,12,FALSE)</f>
        <v>Ondergronds</v>
      </c>
      <c r="N1601" s="9">
        <f>VLOOKUP($A1601,'containers '!$A:$AA,14,FALSE)</f>
        <v>80</v>
      </c>
      <c r="O1601" s="9">
        <f>VLOOKUP($A1601,'containers '!$A:$AA,15,FALSE)</f>
        <v>100</v>
      </c>
      <c r="P1601" s="9" t="str">
        <f>VLOOKUP($A1601,'containers '!$A:$AA,16,FALSE)</f>
        <v>HMISOL2019</v>
      </c>
    </row>
    <row r="1602" spans="1:16" x14ac:dyDescent="0.25">
      <c r="A1602" s="9" t="s">
        <v>1707</v>
      </c>
      <c r="B1602" s="9" t="str">
        <f>VLOOKUP(A1602,'dump '!A:C,1,FALSE)</f>
        <v>VO250</v>
      </c>
      <c r="C1602" s="9" t="str">
        <f>VLOOKUP(A1602,'dump '!A:AF,2,FALSE)</f>
        <v>1221GS102</v>
      </c>
      <c r="D1602" s="9">
        <f>VLOOKUP($A1602,'dump '!$A:$AF,17,FALSE)</f>
        <v>52.226871490478501</v>
      </c>
      <c r="E1602" s="9">
        <f>VLOOKUP($A1602,'dump '!$A:$AF,18,FALSE)</f>
        <v>5.1846799850463903</v>
      </c>
      <c r="F1602" s="9" t="str">
        <f>VLOOKUP(A1602,'dump '!$A:$AF,11,FALSE)</f>
        <v>Bakkerstraat</v>
      </c>
      <c r="G1602" s="9" t="str">
        <f>VLOOKUP($A1602,'dump '!$A:$AF,12,FALSE)</f>
        <v>1A</v>
      </c>
      <c r="H1602" s="9" t="str">
        <f>VLOOKUP($A1602,'dump '!$A:$AF,13,FALSE)</f>
        <v>1221GS</v>
      </c>
      <c r="I1602" s="11" t="str">
        <f>VLOOKUP($A1602,'dump '!$A:$AF,14,FALSE)</f>
        <v>Hilversum</v>
      </c>
      <c r="J1602" s="9">
        <f>VLOOKUP($A1602,'dump '!$A:$AF,15,FALSE)</f>
        <v>6</v>
      </c>
      <c r="K1602" s="9" t="str">
        <f>VLOOKUP($A1602,'dump '!$A:$AF,3,FALSE)</f>
        <v>PMD</v>
      </c>
      <c r="L1602" s="9" t="str">
        <f>VLOOKUP($A1602,'dump '!$A:$AF,31,FALSE)</f>
        <v>3-haak</v>
      </c>
      <c r="M1602" s="9" t="str">
        <f>VLOOKUP($A1602,'containers '!$A:$AA,12,FALSE)</f>
        <v>Ondergronds</v>
      </c>
      <c r="N1602" s="9">
        <f>VLOOKUP($A1602,'containers '!$A:$AA,14,FALSE)</f>
        <v>80</v>
      </c>
      <c r="O1602" s="9">
        <f>VLOOKUP($A1602,'containers '!$A:$AA,15,FALSE)</f>
        <v>100</v>
      </c>
      <c r="P1602" s="9" t="str">
        <f>VLOOKUP($A1602,'containers '!$A:$AA,16,FALSE)</f>
        <v>HMISOL2018</v>
      </c>
    </row>
    <row r="1603" spans="1:16" x14ac:dyDescent="0.25">
      <c r="A1603" s="9" t="s">
        <v>3219</v>
      </c>
      <c r="B1603" s="9" t="str">
        <f>VLOOKUP(A1603,'dump '!A:C,1,FALSE)</f>
        <v>VO251</v>
      </c>
      <c r="C1603" s="9" t="str">
        <f>VLOOKUP(A1603,'dump '!A:AF,2,FALSE)</f>
        <v>1276KR31402</v>
      </c>
      <c r="D1603" s="9">
        <f>VLOOKUP($A1603,'dump '!$A:$AF,17,FALSE)</f>
        <v>52.295893589083398</v>
      </c>
      <c r="E1603" s="9">
        <f>VLOOKUP($A1603,'dump '!$A:$AF,18,FALSE)</f>
        <v>5.2562989387710202</v>
      </c>
      <c r="F1603" s="9" t="str">
        <f>VLOOKUP(A1603,'dump '!$A:$AF,11,FALSE)</f>
        <v>Gooierserf</v>
      </c>
      <c r="G1603" s="9" t="str">
        <f>VLOOKUP($A1603,'dump '!$A:$AF,12,FALSE)</f>
        <v>314</v>
      </c>
      <c r="H1603" s="9" t="str">
        <f>VLOOKUP($A1603,'dump '!$A:$AF,13,FALSE)</f>
        <v>1276KR</v>
      </c>
      <c r="I1603" s="11" t="str">
        <f>VLOOKUP($A1603,'dump '!$A:$AF,14,FALSE)</f>
        <v>Huizen</v>
      </c>
      <c r="J1603" s="9">
        <f>VLOOKUP($A1603,'dump '!$A:$AF,15,FALSE)</f>
        <v>5</v>
      </c>
      <c r="K1603" s="9" t="str">
        <f>VLOOKUP($A1603,'dump '!$A:$AF,3,FALSE)</f>
        <v>PMD</v>
      </c>
      <c r="L1603" s="9" t="str">
        <f>VLOOKUP($A1603,'dump '!$A:$AF,31,FALSE)</f>
        <v>3-haak</v>
      </c>
      <c r="M1603" s="9" t="str">
        <f>VLOOKUP($A1603,'containers '!$A:$AA,12,FALSE)</f>
        <v>Ondergronds</v>
      </c>
      <c r="N1603" s="9">
        <f>VLOOKUP($A1603,'containers '!$A:$AA,14,FALSE)</f>
        <v>80</v>
      </c>
      <c r="O1603" s="9">
        <f>VLOOKUP($A1603,'containers '!$A:$AA,15,FALSE)</f>
        <v>100</v>
      </c>
      <c r="P1603" s="9" t="str">
        <f>VLOOKUP($A1603,'containers '!$A:$AA,16,FALSE)</f>
        <v>HMISOL2018</v>
      </c>
    </row>
    <row r="1604" spans="1:16" x14ac:dyDescent="0.25">
      <c r="A1604" s="9" t="s">
        <v>1102</v>
      </c>
      <c r="B1604" s="9" t="str">
        <f>VLOOKUP(A1604,'dump '!A:C,1,FALSE)</f>
        <v>VO252</v>
      </c>
      <c r="C1604" s="9" t="str">
        <f>VLOOKUP(A1604,'dump '!A:AF,2,FALSE)</f>
        <v>1403AT16303</v>
      </c>
      <c r="D1604" s="9">
        <f>VLOOKUP($A1604,'dump '!$A:$AF,17,FALSE)</f>
        <v>52.270500183105497</v>
      </c>
      <c r="E1604" s="9">
        <f>VLOOKUP($A1604,'dump '!$A:$AF,18,FALSE)</f>
        <v>5.1867008209228498</v>
      </c>
      <c r="F1604" s="9" t="str">
        <f>VLOOKUP(A1604,'dump '!$A:$AF,11,FALSE)</f>
        <v>Lijsterlaan</v>
      </c>
      <c r="G1604" s="9" t="str">
        <f>VLOOKUP($A1604,'dump '!$A:$AF,12,FALSE)</f>
        <v>163</v>
      </c>
      <c r="H1604" s="9" t="str">
        <f>VLOOKUP($A1604,'dump '!$A:$AF,13,FALSE)</f>
        <v>1403AT</v>
      </c>
      <c r="I1604" s="11" t="str">
        <f>VLOOKUP($A1604,'dump '!$A:$AF,14,FALSE)</f>
        <v>Bussum</v>
      </c>
      <c r="J1604" s="9">
        <f>VLOOKUP($A1604,'dump '!$A:$AF,15,FALSE)</f>
        <v>6</v>
      </c>
      <c r="K1604" s="9" t="str">
        <f>VLOOKUP($A1604,'dump '!$A:$AF,3,FALSE)</f>
        <v>PMD</v>
      </c>
      <c r="L1604" s="9" t="str">
        <f>VLOOKUP($A1604,'dump '!$A:$AF,31,FALSE)</f>
        <v>3-haak</v>
      </c>
      <c r="M1604" s="9" t="str">
        <f>VLOOKUP($A1604,'containers '!$A:$AA,12,FALSE)</f>
        <v>OGDUO</v>
      </c>
      <c r="N1604" s="9">
        <f>VLOOKUP($A1604,'containers '!$A:$AA,14,FALSE)</f>
        <v>60</v>
      </c>
      <c r="O1604" s="9">
        <f>VLOOKUP($A1604,'containers '!$A:$AA,15,FALSE)</f>
        <v>100</v>
      </c>
      <c r="P1604" s="9" t="str">
        <f>VLOOKUP($A1604,'containers '!$A:$AA,16,FALSE)</f>
        <v>HMIDUO2021</v>
      </c>
    </row>
    <row r="1605" spans="1:16" x14ac:dyDescent="0.25">
      <c r="A1605" s="9" t="s">
        <v>983</v>
      </c>
      <c r="B1605" s="9" t="str">
        <f>VLOOKUP(A1605,'dump '!A:C,1,FALSE)</f>
        <v>VO253</v>
      </c>
      <c r="C1605" s="9" t="str">
        <f>VLOOKUP(A1605,'dump '!A:AF,2,FALSE)</f>
        <v>1411XN20102</v>
      </c>
      <c r="D1605" s="9">
        <f>VLOOKUP($A1605,'dump '!$A:$AF,17,FALSE)</f>
        <v>52.303310394287102</v>
      </c>
      <c r="E1605" s="9">
        <f>VLOOKUP($A1605,'dump '!$A:$AF,18,FALSE)</f>
        <v>5.1404700279235804</v>
      </c>
      <c r="F1605" s="9" t="str">
        <f>VLOOKUP(A1605,'dump '!$A:$AF,11,FALSE)</f>
        <v>Jac. P. Thijssepark</v>
      </c>
      <c r="G1605" s="9" t="str">
        <f>VLOOKUP($A1605,'dump '!$A:$AF,12,FALSE)</f>
        <v>201</v>
      </c>
      <c r="H1605" s="9" t="str">
        <f>VLOOKUP($A1605,'dump '!$A:$AF,13,FALSE)</f>
        <v>1411XN</v>
      </c>
      <c r="I1605" s="11" t="str">
        <f>VLOOKUP($A1605,'dump '!$A:$AF,14,FALSE)</f>
        <v>Naarden</v>
      </c>
      <c r="J1605" s="9">
        <f>VLOOKUP($A1605,'dump '!$A:$AF,15,FALSE)</f>
        <v>6</v>
      </c>
      <c r="K1605" s="9" t="str">
        <f>VLOOKUP($A1605,'dump '!$A:$AF,3,FALSE)</f>
        <v>PMD</v>
      </c>
      <c r="L1605" s="9" t="str">
        <f>VLOOKUP($A1605,'dump '!$A:$AF,31,FALSE)</f>
        <v>3-haak</v>
      </c>
      <c r="M1605" s="9" t="str">
        <f>VLOOKUP($A1605,'containers '!$A:$AA,12,FALSE)</f>
        <v>OGDUO</v>
      </c>
      <c r="N1605" s="9">
        <f>VLOOKUP($A1605,'containers '!$A:$AA,14,FALSE)</f>
        <v>60</v>
      </c>
      <c r="O1605" s="9">
        <f>VLOOKUP($A1605,'containers '!$A:$AA,15,FALSE)</f>
        <v>100</v>
      </c>
      <c r="P1605" s="9" t="str">
        <f>VLOOKUP($A1605,'containers '!$A:$AA,16,FALSE)</f>
        <v>HMIDUO2019</v>
      </c>
    </row>
    <row r="1606" spans="1:16" x14ac:dyDescent="0.25">
      <c r="A1606" s="9" t="s">
        <v>977</v>
      </c>
      <c r="B1606" s="9" t="str">
        <f>VLOOKUP(A1606,'dump '!A:C,1,FALSE)</f>
        <v>VO254</v>
      </c>
      <c r="C1606" s="9" t="str">
        <f>VLOOKUP(A1606,'dump '!A:AF,2,FALSE)</f>
        <v>1411VH7302</v>
      </c>
      <c r="D1606" s="9">
        <f>VLOOKUP($A1606,'dump '!$A:$AF,17,FALSE)</f>
        <v>52.298938751220703</v>
      </c>
      <c r="E1606" s="9">
        <f>VLOOKUP($A1606,'dump '!$A:$AF,18,FALSE)</f>
        <v>5.1461601257324201</v>
      </c>
      <c r="F1606" s="9" t="str">
        <f>VLOOKUP(A1606,'dump '!$A:$AF,11,FALSE)</f>
        <v>Ten Boschstraat</v>
      </c>
      <c r="G1606" s="9" t="str">
        <f>VLOOKUP($A1606,'dump '!$A:$AF,12,FALSE)</f>
        <v>73</v>
      </c>
      <c r="H1606" s="9" t="str">
        <f>VLOOKUP($A1606,'dump '!$A:$AF,13,FALSE)</f>
        <v>1411VH</v>
      </c>
      <c r="I1606" s="11" t="str">
        <f>VLOOKUP($A1606,'dump '!$A:$AF,14,FALSE)</f>
        <v>Naarden</v>
      </c>
      <c r="J1606" s="9">
        <f>VLOOKUP($A1606,'dump '!$A:$AF,15,FALSE)</f>
        <v>6</v>
      </c>
      <c r="K1606" s="9" t="str">
        <f>VLOOKUP($A1606,'dump '!$A:$AF,3,FALSE)</f>
        <v>PMD</v>
      </c>
      <c r="L1606" s="9" t="str">
        <f>VLOOKUP($A1606,'dump '!$A:$AF,31,FALSE)</f>
        <v>3-haak</v>
      </c>
      <c r="M1606" s="9" t="str">
        <f>VLOOKUP($A1606,'containers '!$A:$AA,12,FALSE)</f>
        <v>OGDUO</v>
      </c>
      <c r="N1606" s="9">
        <f>VLOOKUP($A1606,'containers '!$A:$AA,14,FALSE)</f>
        <v>60</v>
      </c>
      <c r="O1606" s="9">
        <f>VLOOKUP($A1606,'containers '!$A:$AA,15,FALSE)</f>
        <v>100</v>
      </c>
      <c r="P1606" s="9" t="str">
        <f>VLOOKUP($A1606,'containers '!$A:$AA,16,FALSE)</f>
        <v>HMIDUO2019</v>
      </c>
    </row>
    <row r="1607" spans="1:16" x14ac:dyDescent="0.25">
      <c r="A1607" s="9" t="s">
        <v>950</v>
      </c>
      <c r="B1607" s="9" t="str">
        <f>VLOOKUP(A1607,'dump '!A:C,1,FALSE)</f>
        <v>VO255</v>
      </c>
      <c r="C1607" s="9" t="str">
        <f>VLOOKUP(A1607,'dump '!A:AF,2,FALSE)</f>
        <v>1411SP1202</v>
      </c>
      <c r="D1607" s="9">
        <f>VLOOKUP($A1607,'dump '!$A:$AF,17,FALSE)</f>
        <v>52.298210144042997</v>
      </c>
      <c r="E1607" s="9">
        <f>VLOOKUP($A1607,'dump '!$A:$AF,18,FALSE)</f>
        <v>5.1447801589965803</v>
      </c>
      <c r="F1607" s="9" t="str">
        <f>VLOOKUP(A1607,'dump '!$A:$AF,11,FALSE)</f>
        <v>Kolonel Palmstraat</v>
      </c>
      <c r="G1607" s="9" t="str">
        <f>VLOOKUP($A1607,'dump '!$A:$AF,12,FALSE)</f>
        <v>12</v>
      </c>
      <c r="H1607" s="9" t="str">
        <f>VLOOKUP($A1607,'dump '!$A:$AF,13,FALSE)</f>
        <v>1411SP</v>
      </c>
      <c r="I1607" s="11" t="str">
        <f>VLOOKUP($A1607,'dump '!$A:$AF,14,FALSE)</f>
        <v>Naarden</v>
      </c>
      <c r="J1607" s="9">
        <f>VLOOKUP($A1607,'dump '!$A:$AF,15,FALSE)</f>
        <v>6</v>
      </c>
      <c r="K1607" s="9" t="str">
        <f>VLOOKUP($A1607,'dump '!$A:$AF,3,FALSE)</f>
        <v>PMD</v>
      </c>
      <c r="L1607" s="9" t="str">
        <f>VLOOKUP($A1607,'dump '!$A:$AF,31,FALSE)</f>
        <v>3-haak</v>
      </c>
      <c r="M1607" s="9" t="str">
        <f>VLOOKUP($A1607,'containers '!$A:$AA,12,FALSE)</f>
        <v>OGDUO</v>
      </c>
      <c r="N1607" s="9">
        <f>VLOOKUP($A1607,'containers '!$A:$AA,14,FALSE)</f>
        <v>60</v>
      </c>
      <c r="O1607" s="9">
        <f>VLOOKUP($A1607,'containers '!$A:$AA,15,FALSE)</f>
        <v>100</v>
      </c>
      <c r="P1607" s="9" t="str">
        <f>VLOOKUP($A1607,'containers '!$A:$AA,16,FALSE)</f>
        <v>HMIDUO2019</v>
      </c>
    </row>
    <row r="1608" spans="1:16" x14ac:dyDescent="0.25">
      <c r="A1608" s="9" t="s">
        <v>945</v>
      </c>
      <c r="B1608" s="9" t="str">
        <f>VLOOKUP(A1608,'dump '!A:C,1,FALSE)</f>
        <v>VO256</v>
      </c>
      <c r="C1608" s="9" t="str">
        <f>VLOOKUP(A1608,'dump '!A:AF,2,FALSE)</f>
        <v>1411SV1002</v>
      </c>
      <c r="D1608" s="9">
        <f>VLOOKUP($A1608,'dump '!$A:$AF,17,FALSE)</f>
        <v>52.298450469970703</v>
      </c>
      <c r="E1608" s="9">
        <f>VLOOKUP($A1608,'dump '!$A:$AF,18,FALSE)</f>
        <v>5.1452398300170898</v>
      </c>
      <c r="F1608" s="9" t="str">
        <f>VLOOKUP(A1608,'dump '!$A:$AF,11,FALSE)</f>
        <v>Hans Bentinckstraat</v>
      </c>
      <c r="G1608" s="9" t="str">
        <f>VLOOKUP($A1608,'dump '!$A:$AF,12,FALSE)</f>
        <v>10</v>
      </c>
      <c r="H1608" s="9" t="str">
        <f>VLOOKUP($A1608,'dump '!$A:$AF,13,FALSE)</f>
        <v>1411SV</v>
      </c>
      <c r="I1608" s="11" t="str">
        <f>VLOOKUP($A1608,'dump '!$A:$AF,14,FALSE)</f>
        <v>Naarden</v>
      </c>
      <c r="J1608" s="9">
        <f>VLOOKUP($A1608,'dump '!$A:$AF,15,FALSE)</f>
        <v>6</v>
      </c>
      <c r="K1608" s="9" t="str">
        <f>VLOOKUP($A1608,'dump '!$A:$AF,3,FALSE)</f>
        <v>PMD</v>
      </c>
      <c r="L1608" s="9" t="str">
        <f>VLOOKUP($A1608,'dump '!$A:$AF,31,FALSE)</f>
        <v>3-haak</v>
      </c>
      <c r="M1608" s="9" t="str">
        <f>VLOOKUP($A1608,'containers '!$A:$AA,12,FALSE)</f>
        <v>OGDUO</v>
      </c>
      <c r="N1608" s="9">
        <f>VLOOKUP($A1608,'containers '!$A:$AA,14,FALSE)</f>
        <v>60</v>
      </c>
      <c r="O1608" s="9">
        <f>VLOOKUP($A1608,'containers '!$A:$AA,15,FALSE)</f>
        <v>100</v>
      </c>
      <c r="P1608" s="9" t="str">
        <f>VLOOKUP($A1608,'containers '!$A:$AA,16,FALSE)</f>
        <v>HMIDUO2019</v>
      </c>
    </row>
    <row r="1609" spans="1:16" ht="30" x14ac:dyDescent="0.25">
      <c r="A1609" s="9" t="s">
        <v>1678</v>
      </c>
      <c r="B1609" s="9" t="str">
        <f>VLOOKUP(A1609,'dump '!A:C,1,FALSE)</f>
        <v>VO258</v>
      </c>
      <c r="C1609" s="9" t="str">
        <f>VLOOKUP(A1609,'dump '!A:AF,2,FALSE)</f>
        <v>1243JG380101</v>
      </c>
      <c r="D1609" s="9">
        <f>VLOOKUP($A1609,'dump '!$A:$AF,17,FALSE)</f>
        <v>52.245204925537102</v>
      </c>
      <c r="E1609" s="9">
        <f>VLOOKUP($A1609,'dump '!$A:$AF,18,FALSE)</f>
        <v>5.1223125457763699</v>
      </c>
      <c r="F1609" s="9" t="str">
        <f>VLOOKUP(A1609,'dump '!$A:$AF,11,FALSE)</f>
        <v>Noordereinde</v>
      </c>
      <c r="G1609" s="9" t="str">
        <f>VLOOKUP($A1609,'dump '!$A:$AF,12,FALSE)</f>
        <v>38ap01</v>
      </c>
      <c r="H1609" s="9" t="str">
        <f>VLOOKUP($A1609,'dump '!$A:$AF,13,FALSE)</f>
        <v>1243JG</v>
      </c>
      <c r="I1609" s="11" t="str">
        <f>VLOOKUP($A1609,'dump '!$A:$AF,14,FALSE)</f>
        <v>'s-Graveland</v>
      </c>
      <c r="J1609" s="9">
        <f>VLOOKUP($A1609,'dump '!$A:$AF,15,FALSE)</f>
        <v>6</v>
      </c>
      <c r="K1609" s="9" t="str">
        <f>VLOOKUP($A1609,'dump '!$A:$AF,3,FALSE)</f>
        <v>PMD</v>
      </c>
      <c r="L1609" s="9" t="str">
        <f>VLOOKUP($A1609,'dump '!$A:$AF,31,FALSE)</f>
        <v>3-haak</v>
      </c>
      <c r="M1609" s="9" t="str">
        <f>VLOOKUP($A1609,'containers '!$A:$AA,12,FALSE)</f>
        <v>Ondergronds</v>
      </c>
      <c r="N1609" s="9">
        <f>VLOOKUP($A1609,'containers '!$A:$AA,14,FALSE)</f>
        <v>80</v>
      </c>
      <c r="O1609" s="9">
        <f>VLOOKUP($A1609,'containers '!$A:$AA,15,FALSE)</f>
        <v>100</v>
      </c>
      <c r="P1609" s="9" t="str">
        <f>VLOOKUP($A1609,'containers '!$A:$AA,16,FALSE)</f>
        <v>HMISOL2018</v>
      </c>
    </row>
    <row r="1610" spans="1:16" x14ac:dyDescent="0.25">
      <c r="A1610" s="9" t="s">
        <v>1720</v>
      </c>
      <c r="B1610" s="9" t="str">
        <f>VLOOKUP(A1610,'dump '!A:C,1,FALSE)</f>
        <v>VO259</v>
      </c>
      <c r="C1610" s="9" t="str">
        <f>VLOOKUP(A1610,'dump '!A:AF,2,FALSE)</f>
        <v>1273RS7602</v>
      </c>
      <c r="D1610" s="9">
        <f>VLOOKUP($A1610,'dump '!$A:$AF,17,FALSE)</f>
        <v>52.298980712890597</v>
      </c>
      <c r="E1610" s="9">
        <f>VLOOKUP($A1610,'dump '!$A:$AF,18,FALSE)</f>
        <v>5.26760005950928</v>
      </c>
      <c r="F1610" s="9" t="str">
        <f>VLOOKUP(A1610,'dump '!$A:$AF,11,FALSE)</f>
        <v>Westkade</v>
      </c>
      <c r="G1610" s="9" t="str">
        <f>VLOOKUP($A1610,'dump '!$A:$AF,12,FALSE)</f>
        <v>76</v>
      </c>
      <c r="H1610" s="9" t="str">
        <f>VLOOKUP($A1610,'dump '!$A:$AF,13,FALSE)</f>
        <v>1273RS</v>
      </c>
      <c r="I1610" s="11" t="str">
        <f>VLOOKUP($A1610,'dump '!$A:$AF,14,FALSE)</f>
        <v>Huizen</v>
      </c>
      <c r="J1610" s="9">
        <f>VLOOKUP($A1610,'dump '!$A:$AF,15,FALSE)</f>
        <v>6</v>
      </c>
      <c r="K1610" s="9" t="str">
        <f>VLOOKUP($A1610,'dump '!$A:$AF,3,FALSE)</f>
        <v>PMD</v>
      </c>
      <c r="L1610" s="9" t="str">
        <f>VLOOKUP($A1610,'dump '!$A:$AF,31,FALSE)</f>
        <v>3-haak</v>
      </c>
      <c r="M1610" s="9" t="str">
        <f>VLOOKUP($A1610,'containers '!$A:$AA,12,FALSE)</f>
        <v>OGDUO</v>
      </c>
      <c r="N1610" s="9">
        <f>VLOOKUP($A1610,'containers '!$A:$AA,14,FALSE)</f>
        <v>60</v>
      </c>
      <c r="O1610" s="9">
        <f>VLOOKUP($A1610,'containers '!$A:$AA,15,FALSE)</f>
        <v>100</v>
      </c>
      <c r="P1610" s="9" t="str">
        <f>VLOOKUP($A1610,'containers '!$A:$AA,16,FALSE)</f>
        <v>HMIDUO2019</v>
      </c>
    </row>
    <row r="1611" spans="1:16" x14ac:dyDescent="0.25">
      <c r="A1611" s="9" t="s">
        <v>785</v>
      </c>
      <c r="B1611" s="9" t="str">
        <f>VLOOKUP(A1611,'dump '!A:C,1,FALSE)</f>
        <v>VO260</v>
      </c>
      <c r="C1611" s="9" t="str">
        <f>VLOOKUP(A1611,'dump '!A:AF,2,FALSE)</f>
        <v>1271KW21702</v>
      </c>
      <c r="D1611" s="9">
        <f>VLOOKUP($A1611,'dump '!$A:$AF,17,FALSE)</f>
        <v>52.289909362792997</v>
      </c>
      <c r="E1611" s="9">
        <f>VLOOKUP($A1611,'dump '!$A:$AF,18,FALSE)</f>
        <v>5.2444720268249503</v>
      </c>
      <c r="F1611" s="9" t="str">
        <f>VLOOKUP(A1611,'dump '!$A:$AF,11,FALSE)</f>
        <v>Gooilandweg</v>
      </c>
      <c r="G1611" s="9" t="str">
        <f>VLOOKUP($A1611,'dump '!$A:$AF,12,FALSE)</f>
        <v>217</v>
      </c>
      <c r="H1611" s="9" t="str">
        <f>VLOOKUP($A1611,'dump '!$A:$AF,13,FALSE)</f>
        <v>1271KW</v>
      </c>
      <c r="I1611" s="11" t="str">
        <f>VLOOKUP($A1611,'dump '!$A:$AF,14,FALSE)</f>
        <v>Huizen</v>
      </c>
      <c r="J1611" s="9">
        <f>VLOOKUP($A1611,'dump '!$A:$AF,15,FALSE)</f>
        <v>6</v>
      </c>
      <c r="K1611" s="9" t="str">
        <f>VLOOKUP($A1611,'dump '!$A:$AF,3,FALSE)</f>
        <v>PMD</v>
      </c>
      <c r="L1611" s="9" t="str">
        <f>VLOOKUP($A1611,'dump '!$A:$AF,31,FALSE)</f>
        <v>3-haak</v>
      </c>
      <c r="M1611" s="9" t="str">
        <f>VLOOKUP($A1611,'containers '!$A:$AA,12,FALSE)</f>
        <v>OGDUO</v>
      </c>
      <c r="N1611" s="9">
        <f>VLOOKUP($A1611,'containers '!$A:$AA,14,FALSE)</f>
        <v>60</v>
      </c>
      <c r="O1611" s="9">
        <f>VLOOKUP($A1611,'containers '!$A:$AA,15,FALSE)</f>
        <v>100</v>
      </c>
      <c r="P1611" s="9" t="str">
        <f>VLOOKUP($A1611,'containers '!$A:$AA,16,FALSE)</f>
        <v>HMIDUO2019</v>
      </c>
    </row>
    <row r="1612" spans="1:16" x14ac:dyDescent="0.25">
      <c r="A1612" s="9" t="s">
        <v>3532</v>
      </c>
      <c r="B1612" s="9" t="str">
        <f>VLOOKUP(A1612,'dump '!A:C,1,FALSE)</f>
        <v>VO261</v>
      </c>
      <c r="C1612" s="9" t="str">
        <f>VLOOKUP(A1612,'dump '!A:AF,2,FALSE)</f>
        <v>1277EN201</v>
      </c>
      <c r="D1612" s="9">
        <f>VLOOKUP($A1612,'dump '!$A:$AF,17,FALSE)</f>
        <v>52.300747758757602</v>
      </c>
      <c r="E1612" s="9">
        <f>VLOOKUP($A1612,'dump '!$A:$AF,18,FALSE)</f>
        <v>5.2804438490469803</v>
      </c>
      <c r="F1612" s="9" t="str">
        <f>VLOOKUP(A1612,'dump '!$A:$AF,11,FALSE)</f>
        <v>Gooimeerpromenade</v>
      </c>
      <c r="G1612" s="9" t="str">
        <f>VLOOKUP($A1612,'dump '!$A:$AF,12,FALSE)</f>
        <v>2</v>
      </c>
      <c r="H1612" s="9" t="str">
        <f>VLOOKUP($A1612,'dump '!$A:$AF,13,FALSE)</f>
        <v>1277EN</v>
      </c>
      <c r="I1612" s="11" t="str">
        <f>VLOOKUP($A1612,'dump '!$A:$AF,14,FALSE)</f>
        <v>Huizen</v>
      </c>
      <c r="J1612" s="9">
        <f>VLOOKUP($A1612,'dump '!$A:$AF,15,FALSE)</f>
        <v>5</v>
      </c>
      <c r="K1612" s="9" t="str">
        <f>VLOOKUP($A1612,'dump '!$A:$AF,3,FALSE)</f>
        <v>PMD</v>
      </c>
      <c r="L1612" s="9" t="str">
        <f>VLOOKUP($A1612,'dump '!$A:$AF,31,FALSE)</f>
        <v>3-haak</v>
      </c>
      <c r="M1612" s="9" t="str">
        <f>VLOOKUP($A1612,'containers '!$A:$AA,12,FALSE)</f>
        <v>Ondergronds</v>
      </c>
      <c r="N1612" s="9">
        <f>VLOOKUP($A1612,'containers '!$A:$AA,14,FALSE)</f>
        <v>80</v>
      </c>
      <c r="O1612" s="9">
        <f>VLOOKUP($A1612,'containers '!$A:$AA,15,FALSE)</f>
        <v>100</v>
      </c>
      <c r="P1612" s="9" t="str">
        <f>VLOOKUP($A1612,'containers '!$A:$AA,16,FALSE)</f>
        <v>BAMRUB2014</v>
      </c>
    </row>
    <row r="1613" spans="1:16" x14ac:dyDescent="0.25">
      <c r="A1613" s="9" t="s">
        <v>3536</v>
      </c>
      <c r="B1613" s="9" t="str">
        <f>VLOOKUP(A1613,'dump '!A:C,1,FALSE)</f>
        <v>VO262</v>
      </c>
      <c r="C1613" s="9" t="str">
        <f>VLOOKUP(A1613,'dump '!A:AF,2,FALSE)</f>
        <v>1277EN2001</v>
      </c>
      <c r="D1613" s="9">
        <f>VLOOKUP($A1613,'dump '!$A:$AF,17,FALSE)</f>
        <v>52.300377949189702</v>
      </c>
      <c r="E1613" s="9">
        <f>VLOOKUP($A1613,'dump '!$A:$AF,18,FALSE)</f>
        <v>5.2813547104646297</v>
      </c>
      <c r="F1613" s="9" t="str">
        <f>VLOOKUP(A1613,'dump '!$A:$AF,11,FALSE)</f>
        <v>Gooimeerpromenade</v>
      </c>
      <c r="G1613" s="9" t="str">
        <f>VLOOKUP($A1613,'dump '!$A:$AF,12,FALSE)</f>
        <v>20</v>
      </c>
      <c r="H1613" s="9" t="str">
        <f>VLOOKUP($A1613,'dump '!$A:$AF,13,FALSE)</f>
        <v>1277EN</v>
      </c>
      <c r="I1613" s="11" t="str">
        <f>VLOOKUP($A1613,'dump '!$A:$AF,14,FALSE)</f>
        <v>Huizen</v>
      </c>
      <c r="J1613" s="9">
        <f>VLOOKUP($A1613,'dump '!$A:$AF,15,FALSE)</f>
        <v>5</v>
      </c>
      <c r="K1613" s="9" t="str">
        <f>VLOOKUP($A1613,'dump '!$A:$AF,3,FALSE)</f>
        <v>PMD</v>
      </c>
      <c r="L1613" s="9" t="str">
        <f>VLOOKUP($A1613,'dump '!$A:$AF,31,FALSE)</f>
        <v>3-haak</v>
      </c>
      <c r="M1613" s="9" t="str">
        <f>VLOOKUP($A1613,'containers '!$A:$AA,12,FALSE)</f>
        <v>Ondergronds</v>
      </c>
      <c r="N1613" s="9">
        <f>VLOOKUP($A1613,'containers '!$A:$AA,14,FALSE)</f>
        <v>80</v>
      </c>
      <c r="O1613" s="9">
        <f>VLOOKUP($A1613,'containers '!$A:$AA,15,FALSE)</f>
        <v>100</v>
      </c>
      <c r="P1613" s="9" t="str">
        <f>VLOOKUP($A1613,'containers '!$A:$AA,16,FALSE)</f>
        <v>BAMRUB2013</v>
      </c>
    </row>
    <row r="1614" spans="1:16" x14ac:dyDescent="0.25">
      <c r="A1614" s="9" t="s">
        <v>3952</v>
      </c>
      <c r="B1614" s="9" t="str">
        <f>VLOOKUP(A1614,'dump '!A:C,1,FALSE)</f>
        <v>VO263</v>
      </c>
      <c r="C1614" s="9" t="str">
        <f>VLOOKUP(A1614,'dump '!A:AF,2,FALSE)</f>
        <v>1277EN4201</v>
      </c>
      <c r="D1614" s="9">
        <f>VLOOKUP($A1614,'dump '!$A:$AF,17,FALSE)</f>
        <v>52.299904916484202</v>
      </c>
      <c r="E1614" s="9">
        <f>VLOOKUP($A1614,'dump '!$A:$AF,18,FALSE)</f>
        <v>5.2820972632665901</v>
      </c>
      <c r="F1614" s="9" t="str">
        <f>VLOOKUP(A1614,'dump '!$A:$AF,11,FALSE)</f>
        <v>Gooimeerpromenade</v>
      </c>
      <c r="G1614" s="9" t="str">
        <f>VLOOKUP($A1614,'dump '!$A:$AF,12,FALSE)</f>
        <v>42</v>
      </c>
      <c r="H1614" s="9" t="str">
        <f>VLOOKUP($A1614,'dump '!$A:$AF,13,FALSE)</f>
        <v>1277EN</v>
      </c>
      <c r="I1614" s="11" t="str">
        <f>VLOOKUP($A1614,'dump '!$A:$AF,14,FALSE)</f>
        <v>Huizen</v>
      </c>
      <c r="J1614" s="9">
        <f>VLOOKUP($A1614,'dump '!$A:$AF,15,FALSE)</f>
        <v>5</v>
      </c>
      <c r="K1614" s="9" t="str">
        <f>VLOOKUP($A1614,'dump '!$A:$AF,3,FALSE)</f>
        <v>PMD</v>
      </c>
      <c r="L1614" s="9" t="str">
        <f>VLOOKUP($A1614,'dump '!$A:$AF,31,FALSE)</f>
        <v>3-haak</v>
      </c>
      <c r="M1614" s="9" t="str">
        <f>VLOOKUP($A1614,'containers '!$A:$AA,12,FALSE)</f>
        <v>Ondergronds</v>
      </c>
      <c r="N1614" s="9">
        <f>VLOOKUP($A1614,'containers '!$A:$AA,14,FALSE)</f>
        <v>80</v>
      </c>
      <c r="O1614" s="9">
        <f>VLOOKUP($A1614,'containers '!$A:$AA,15,FALSE)</f>
        <v>100</v>
      </c>
      <c r="P1614" s="9" t="str">
        <f>VLOOKUP($A1614,'containers '!$A:$AA,16,FALSE)</f>
        <v>BAMRUB2015</v>
      </c>
    </row>
    <row r="1615" spans="1:16" x14ac:dyDescent="0.25">
      <c r="A1615" s="9" t="s">
        <v>3497</v>
      </c>
      <c r="B1615" s="9" t="str">
        <f>VLOOKUP(A1615,'dump '!A:C,1,FALSE)</f>
        <v>VO264</v>
      </c>
      <c r="C1615" s="9" t="str">
        <f>VLOOKUP(A1615,'dump '!A:AF,2,FALSE)</f>
        <v>1277EP5601</v>
      </c>
      <c r="D1615" s="9">
        <f>VLOOKUP($A1615,'dump '!$A:$AF,17,FALSE)</f>
        <v>52.299600611489502</v>
      </c>
      <c r="E1615" s="9">
        <f>VLOOKUP($A1615,'dump '!$A:$AF,18,FALSE)</f>
        <v>5.2827847469647304</v>
      </c>
      <c r="F1615" s="9" t="str">
        <f>VLOOKUP(A1615,'dump '!$A:$AF,11,FALSE)</f>
        <v>Gooimeerpromenade</v>
      </c>
      <c r="G1615" s="9" t="str">
        <f>VLOOKUP($A1615,'dump '!$A:$AF,12,FALSE)</f>
        <v>56</v>
      </c>
      <c r="H1615" s="9" t="str">
        <f>VLOOKUP($A1615,'dump '!$A:$AF,13,FALSE)</f>
        <v>1277EP</v>
      </c>
      <c r="I1615" s="11" t="str">
        <f>VLOOKUP($A1615,'dump '!$A:$AF,14,FALSE)</f>
        <v>Huizen</v>
      </c>
      <c r="J1615" s="9">
        <f>VLOOKUP($A1615,'dump '!$A:$AF,15,FALSE)</f>
        <v>5</v>
      </c>
      <c r="K1615" s="9" t="str">
        <f>VLOOKUP($A1615,'dump '!$A:$AF,3,FALSE)</f>
        <v>PMD</v>
      </c>
      <c r="L1615" s="9" t="str">
        <f>VLOOKUP($A1615,'dump '!$A:$AF,31,FALSE)</f>
        <v>3-haak</v>
      </c>
      <c r="M1615" s="9" t="str">
        <f>VLOOKUP($A1615,'containers '!$A:$AA,12,FALSE)</f>
        <v>Ondergronds</v>
      </c>
      <c r="N1615" s="9">
        <f>VLOOKUP($A1615,'containers '!$A:$AA,14,FALSE)</f>
        <v>80</v>
      </c>
      <c r="O1615" s="9">
        <f>VLOOKUP($A1615,'containers '!$A:$AA,15,FALSE)</f>
        <v>100</v>
      </c>
      <c r="P1615" s="9" t="str">
        <f>VLOOKUP($A1615,'containers '!$A:$AA,16,FALSE)</f>
        <v>BAMRUB2013</v>
      </c>
    </row>
    <row r="1616" spans="1:16" x14ac:dyDescent="0.25">
      <c r="A1616" s="9" t="s">
        <v>3500</v>
      </c>
      <c r="B1616" s="9" t="str">
        <f>VLOOKUP(A1616,'dump '!A:C,1,FALSE)</f>
        <v>VO265</v>
      </c>
      <c r="C1616" s="9" t="str">
        <f>VLOOKUP(A1616,'dump '!A:AF,2,FALSE)</f>
        <v>1277EP8201</v>
      </c>
      <c r="D1616" s="9">
        <f>VLOOKUP($A1616,'dump '!$A:$AF,17,FALSE)</f>
        <v>52.299052560750702</v>
      </c>
      <c r="E1616" s="9">
        <f>VLOOKUP($A1616,'dump '!$A:$AF,18,FALSE)</f>
        <v>5.2837957721252797</v>
      </c>
      <c r="F1616" s="9" t="str">
        <f>VLOOKUP(A1616,'dump '!$A:$AF,11,FALSE)</f>
        <v>Gooimeerpromenade</v>
      </c>
      <c r="G1616" s="9" t="str">
        <f>VLOOKUP($A1616,'dump '!$A:$AF,12,FALSE)</f>
        <v>82</v>
      </c>
      <c r="H1616" s="9" t="str">
        <f>VLOOKUP($A1616,'dump '!$A:$AF,13,FALSE)</f>
        <v>1277EP</v>
      </c>
      <c r="I1616" s="11" t="str">
        <f>VLOOKUP($A1616,'dump '!$A:$AF,14,FALSE)</f>
        <v>Huizen</v>
      </c>
      <c r="J1616" s="9">
        <f>VLOOKUP($A1616,'dump '!$A:$AF,15,FALSE)</f>
        <v>5</v>
      </c>
      <c r="K1616" s="9" t="str">
        <f>VLOOKUP($A1616,'dump '!$A:$AF,3,FALSE)</f>
        <v>PMD</v>
      </c>
      <c r="L1616" s="9" t="str">
        <f>VLOOKUP($A1616,'dump '!$A:$AF,31,FALSE)</f>
        <v>3-haak</v>
      </c>
      <c r="M1616" s="9" t="str">
        <f>VLOOKUP($A1616,'containers '!$A:$AA,12,FALSE)</f>
        <v>Ondergronds</v>
      </c>
      <c r="N1616" s="9">
        <f>VLOOKUP($A1616,'containers '!$A:$AA,14,FALSE)</f>
        <v>80</v>
      </c>
      <c r="O1616" s="9">
        <f>VLOOKUP($A1616,'containers '!$A:$AA,15,FALSE)</f>
        <v>100</v>
      </c>
      <c r="P1616" s="9" t="str">
        <f>VLOOKUP($A1616,'containers '!$A:$AA,16,FALSE)</f>
        <v>BAMRUB2013</v>
      </c>
    </row>
    <row r="1617" spans="1:16" x14ac:dyDescent="0.25">
      <c r="A1617" s="9" t="s">
        <v>637</v>
      </c>
      <c r="B1617" s="9" t="str">
        <f>VLOOKUP(A1617,'dump '!A:C,1,FALSE)</f>
        <v>VO266</v>
      </c>
      <c r="C1617" s="9" t="str">
        <f>VLOOKUP(A1617,'dump '!A:AF,2,FALSE)</f>
        <v>1216JE202</v>
      </c>
      <c r="D1617" s="9">
        <f>VLOOKUP($A1617,'dump '!$A:$AF,17,FALSE)</f>
        <v>52.215141296386697</v>
      </c>
      <c r="E1617" s="9">
        <f>VLOOKUP($A1617,'dump '!$A:$AF,18,FALSE)</f>
        <v>5.1431250572204599</v>
      </c>
      <c r="F1617" s="9" t="str">
        <f>VLOOKUP(A1617,'dump '!$A:$AF,11,FALSE)</f>
        <v>Kapittelweg</v>
      </c>
      <c r="G1617" s="9" t="str">
        <f>VLOOKUP($A1617,'dump '!$A:$AF,12,FALSE)</f>
        <v>2</v>
      </c>
      <c r="H1617" s="9" t="str">
        <f>VLOOKUP($A1617,'dump '!$A:$AF,13,FALSE)</f>
        <v>1216JE</v>
      </c>
      <c r="I1617" s="11" t="str">
        <f>VLOOKUP($A1617,'dump '!$A:$AF,14,FALSE)</f>
        <v>Hilversum</v>
      </c>
      <c r="J1617" s="9">
        <f>VLOOKUP($A1617,'dump '!$A:$AF,15,FALSE)</f>
        <v>6</v>
      </c>
      <c r="K1617" s="9" t="str">
        <f>VLOOKUP($A1617,'dump '!$A:$AF,3,FALSE)</f>
        <v>PMD</v>
      </c>
      <c r="L1617" s="9" t="str">
        <f>VLOOKUP($A1617,'dump '!$A:$AF,31,FALSE)</f>
        <v>3-haak</v>
      </c>
      <c r="M1617" s="9" t="str">
        <f>VLOOKUP($A1617,'containers '!$A:$AA,12,FALSE)</f>
        <v>Ondergronds</v>
      </c>
      <c r="N1617" s="9">
        <f>VLOOKUP($A1617,'containers '!$A:$AA,14,FALSE)</f>
        <v>80</v>
      </c>
      <c r="O1617" s="9">
        <f>VLOOKUP($A1617,'containers '!$A:$AA,15,FALSE)</f>
        <v>100</v>
      </c>
      <c r="P1617" s="9" t="str">
        <f>VLOOKUP($A1617,'containers '!$A:$AA,16,FALSE)</f>
        <v>HMISOL2017</v>
      </c>
    </row>
    <row r="1618" spans="1:16" x14ac:dyDescent="0.25">
      <c r="A1618" s="9" t="s">
        <v>971</v>
      </c>
      <c r="B1618" s="9" t="str">
        <f>VLOOKUP(A1618,'dump '!A:C,1,FALSE)</f>
        <v>VO267</v>
      </c>
      <c r="C1618" s="9" t="str">
        <f>VLOOKUP(A1618,'dump '!A:AF,2,FALSE)</f>
        <v>1411CJ15702</v>
      </c>
      <c r="D1618" s="9">
        <f>VLOOKUP($A1618,'dump '!$A:$AF,17,FALSE)</f>
        <v>52.291969299316399</v>
      </c>
      <c r="E1618" s="9">
        <f>VLOOKUP($A1618,'dump '!$A:$AF,18,FALSE)</f>
        <v>5.1516399383544904</v>
      </c>
      <c r="F1618" s="9" t="str">
        <f>VLOOKUP(A1618,'dump '!$A:$AF,11,FALSE)</f>
        <v>Prinses Beatrixhof</v>
      </c>
      <c r="G1618" s="9" t="str">
        <f>VLOOKUP($A1618,'dump '!$A:$AF,12,FALSE)</f>
        <v>157</v>
      </c>
      <c r="H1618" s="9" t="str">
        <f>VLOOKUP($A1618,'dump '!$A:$AF,13,FALSE)</f>
        <v>1411CJ</v>
      </c>
      <c r="I1618" s="11" t="str">
        <f>VLOOKUP($A1618,'dump '!$A:$AF,14,FALSE)</f>
        <v>Naarden</v>
      </c>
      <c r="J1618" s="9">
        <f>VLOOKUP($A1618,'dump '!$A:$AF,15,FALSE)</f>
        <v>6</v>
      </c>
      <c r="K1618" s="9" t="str">
        <f>VLOOKUP($A1618,'dump '!$A:$AF,3,FALSE)</f>
        <v>PMD</v>
      </c>
      <c r="L1618" s="9" t="str">
        <f>VLOOKUP($A1618,'dump '!$A:$AF,31,FALSE)</f>
        <v>3-haak</v>
      </c>
      <c r="M1618" s="9" t="str">
        <f>VLOOKUP($A1618,'containers '!$A:$AA,12,FALSE)</f>
        <v>OGDUO</v>
      </c>
      <c r="N1618" s="9">
        <f>VLOOKUP($A1618,'containers '!$A:$AA,14,FALSE)</f>
        <v>60</v>
      </c>
      <c r="O1618" s="9">
        <f>VLOOKUP($A1618,'containers '!$A:$AA,15,FALSE)</f>
        <v>100</v>
      </c>
      <c r="P1618" s="9" t="str">
        <f>VLOOKUP($A1618,'containers '!$A:$AA,16,FALSE)</f>
        <v>HMIDUO2019</v>
      </c>
    </row>
    <row r="1619" spans="1:16" x14ac:dyDescent="0.25">
      <c r="A1619" s="9" t="s">
        <v>955</v>
      </c>
      <c r="B1619" s="9" t="str">
        <f>VLOOKUP(A1619,'dump '!A:C,1,FALSE)</f>
        <v>VO268</v>
      </c>
      <c r="C1619" s="9" t="str">
        <f>VLOOKUP(A1619,'dump '!A:AF,2,FALSE)</f>
        <v>1411XX5402</v>
      </c>
      <c r="D1619" s="9">
        <f>VLOOKUP($A1619,'dump '!$A:$AF,17,FALSE)</f>
        <v>52.302860260009801</v>
      </c>
      <c r="E1619" s="9">
        <f>VLOOKUP($A1619,'dump '!$A:$AF,18,FALSE)</f>
        <v>5.1423401832580602</v>
      </c>
      <c r="F1619" s="9" t="str">
        <f>VLOOKUP(A1619,'dump '!$A:$AF,11,FALSE)</f>
        <v>Jac. P. Thijssepark</v>
      </c>
      <c r="G1619" s="9" t="str">
        <f>VLOOKUP($A1619,'dump '!$A:$AF,12,FALSE)</f>
        <v>54</v>
      </c>
      <c r="H1619" s="9" t="str">
        <f>VLOOKUP($A1619,'dump '!$A:$AF,13,FALSE)</f>
        <v>1411XX</v>
      </c>
      <c r="I1619" s="11" t="str">
        <f>VLOOKUP($A1619,'dump '!$A:$AF,14,FALSE)</f>
        <v>Naarden</v>
      </c>
      <c r="J1619" s="9">
        <f>VLOOKUP($A1619,'dump '!$A:$AF,15,FALSE)</f>
        <v>6</v>
      </c>
      <c r="K1619" s="9" t="str">
        <f>VLOOKUP($A1619,'dump '!$A:$AF,3,FALSE)</f>
        <v>PMD</v>
      </c>
      <c r="L1619" s="9" t="str">
        <f>VLOOKUP($A1619,'dump '!$A:$AF,31,FALSE)</f>
        <v>3-haak</v>
      </c>
      <c r="M1619" s="9" t="str">
        <f>VLOOKUP($A1619,'containers '!$A:$AA,12,FALSE)</f>
        <v>OGDUO</v>
      </c>
      <c r="N1619" s="9">
        <f>VLOOKUP($A1619,'containers '!$A:$AA,14,FALSE)</f>
        <v>60</v>
      </c>
      <c r="O1619" s="9">
        <f>VLOOKUP($A1619,'containers '!$A:$AA,15,FALSE)</f>
        <v>100</v>
      </c>
      <c r="P1619" s="9" t="str">
        <f>VLOOKUP($A1619,'containers '!$A:$AA,16,FALSE)</f>
        <v>HMIDUO2019</v>
      </c>
    </row>
    <row r="1620" spans="1:16" x14ac:dyDescent="0.25">
      <c r="A1620" s="9" t="s">
        <v>173</v>
      </c>
      <c r="B1620" s="9" t="str">
        <f>VLOOKUP(A1620,'dump '!A:C,1,FALSE)</f>
        <v>VO269</v>
      </c>
      <c r="C1620" s="9" t="str">
        <f>VLOOKUP(A1620,'dump '!A:AF,2,FALSE)</f>
        <v>1211LV3102</v>
      </c>
      <c r="D1620" s="9">
        <f>VLOOKUP($A1620,'dump '!$A:$AF,17,FALSE)</f>
        <v>52.221080780029297</v>
      </c>
      <c r="E1620" s="9">
        <f>VLOOKUP($A1620,'dump '!$A:$AF,18,FALSE)</f>
        <v>5.1740097999572798</v>
      </c>
      <c r="F1620" s="9" t="str">
        <f>VLOOKUP(A1620,'dump '!$A:$AF,11,FALSE)</f>
        <v>Neuweg</v>
      </c>
      <c r="G1620" s="9" t="str">
        <f>VLOOKUP($A1620,'dump '!$A:$AF,12,FALSE)</f>
        <v>31</v>
      </c>
      <c r="H1620" s="9" t="str">
        <f>VLOOKUP($A1620,'dump '!$A:$AF,13,FALSE)</f>
        <v>1211LV</v>
      </c>
      <c r="I1620" s="11" t="str">
        <f>VLOOKUP($A1620,'dump '!$A:$AF,14,FALSE)</f>
        <v>Hilversum</v>
      </c>
      <c r="J1620" s="9">
        <f>VLOOKUP($A1620,'dump '!$A:$AF,15,FALSE)</f>
        <v>6</v>
      </c>
      <c r="K1620" s="9" t="str">
        <f>VLOOKUP($A1620,'dump '!$A:$AF,3,FALSE)</f>
        <v>PMD</v>
      </c>
      <c r="L1620" s="9" t="str">
        <f>VLOOKUP($A1620,'dump '!$A:$AF,31,FALSE)</f>
        <v>3-haak</v>
      </c>
      <c r="M1620" s="9" t="str">
        <f>VLOOKUP($A1620,'containers '!$A:$AA,12,FALSE)</f>
        <v>Ondergronds</v>
      </c>
      <c r="N1620" s="9">
        <f>VLOOKUP($A1620,'containers '!$A:$AA,14,FALSE)</f>
        <v>80</v>
      </c>
      <c r="O1620" s="9">
        <f>VLOOKUP($A1620,'containers '!$A:$AA,15,FALSE)</f>
        <v>100</v>
      </c>
      <c r="P1620" s="9" t="str">
        <f>VLOOKUP($A1620,'containers '!$A:$AA,16,FALSE)</f>
        <v>HMISOL2019</v>
      </c>
    </row>
    <row r="1621" spans="1:16" x14ac:dyDescent="0.25">
      <c r="A1621" s="9" t="s">
        <v>4584</v>
      </c>
      <c r="B1621" s="9" t="str">
        <f>VLOOKUP(A1621,'dump '!A:C,1,FALSE)</f>
        <v>VO270</v>
      </c>
      <c r="C1621" s="9" t="str">
        <f>VLOOKUP(A1621,'dump '!A:AF,2,FALSE)</f>
        <v>1403NW32002</v>
      </c>
      <c r="D1621" s="9">
        <f>VLOOKUP($A1621,'dump '!$A:$AF,17,FALSE)</f>
        <v>52.262765399999999</v>
      </c>
      <c r="E1621" s="9">
        <f>VLOOKUP($A1621,'dump '!$A:$AF,18,FALSE)</f>
        <v>5.1684973999999997</v>
      </c>
      <c r="F1621" s="9" t="str">
        <f>VLOOKUP(A1621,'dump '!$A:$AF,11,FALSE)</f>
        <v>Lange Heul</v>
      </c>
      <c r="G1621" s="9" t="str">
        <f>VLOOKUP($A1621,'dump '!$A:$AF,12,FALSE)</f>
        <v>320</v>
      </c>
      <c r="H1621" s="9" t="str">
        <f>VLOOKUP($A1621,'dump '!$A:$AF,13,FALSE)</f>
        <v>1403NW</v>
      </c>
      <c r="I1621" s="11" t="str">
        <f>VLOOKUP($A1621,'dump '!$A:$AF,14,FALSE)</f>
        <v>Bussum</v>
      </c>
      <c r="J1621" s="9">
        <f>VLOOKUP($A1621,'dump '!$A:$AF,15,FALSE)</f>
        <v>6</v>
      </c>
      <c r="K1621" s="9" t="str">
        <f>VLOOKUP($A1621,'dump '!$A:$AF,3,FALSE)</f>
        <v>PMD</v>
      </c>
      <c r="L1621" s="9" t="str">
        <f>VLOOKUP($A1621,'dump '!$A:$AF,31,FALSE)</f>
        <v>3-haak</v>
      </c>
      <c r="M1621" s="9" t="str">
        <f>VLOOKUP($A1621,'containers '!$A:$AA,12,FALSE)</f>
        <v>OGDUO</v>
      </c>
      <c r="N1621" s="9">
        <f>VLOOKUP($A1621,'containers '!$A:$AA,14,FALSE)</f>
        <v>60</v>
      </c>
      <c r="O1621" s="9">
        <f>VLOOKUP($A1621,'containers '!$A:$AA,15,FALSE)</f>
        <v>100</v>
      </c>
      <c r="P1621" s="9" t="str">
        <f>VLOOKUP($A1621,'containers '!$A:$AA,16,FALSE)</f>
        <v>HMIDUO2019</v>
      </c>
    </row>
    <row r="1622" spans="1:16" x14ac:dyDescent="0.25">
      <c r="A1622" s="9" t="s">
        <v>918</v>
      </c>
      <c r="B1622" s="9" t="str">
        <f>VLOOKUP(A1622,'dump '!A:C,1,FALSE)</f>
        <v>VO271</v>
      </c>
      <c r="C1622" s="9" t="str">
        <f>VLOOKUP(A1622,'dump '!A:AF,2,FALSE)</f>
        <v>1411DL8302</v>
      </c>
      <c r="D1622" s="9">
        <f>VLOOKUP($A1622,'dump '!$A:$AF,17,FALSE)</f>
        <v>52.318086000000001</v>
      </c>
      <c r="E1622" s="9">
        <f>VLOOKUP($A1622,'dump '!$A:$AF,18,FALSE)</f>
        <v>5.1431050000000003</v>
      </c>
      <c r="F1622" s="9" t="str">
        <f>VLOOKUP(A1622,'dump '!$A:$AF,11,FALSE)</f>
        <v>IJsselmeerweg</v>
      </c>
      <c r="G1622" s="9" t="str">
        <f>VLOOKUP($A1622,'dump '!$A:$AF,12,FALSE)</f>
        <v>83</v>
      </c>
      <c r="H1622" s="9" t="str">
        <f>VLOOKUP($A1622,'dump '!$A:$AF,13,FALSE)</f>
        <v>1411DL</v>
      </c>
      <c r="I1622" s="11" t="str">
        <f>VLOOKUP($A1622,'dump '!$A:$AF,14,FALSE)</f>
        <v>Naarden</v>
      </c>
      <c r="J1622" s="9">
        <f>VLOOKUP($A1622,'dump '!$A:$AF,15,FALSE)</f>
        <v>6</v>
      </c>
      <c r="K1622" s="9" t="str">
        <f>VLOOKUP($A1622,'dump '!$A:$AF,3,FALSE)</f>
        <v>PMD</v>
      </c>
      <c r="L1622" s="9" t="str">
        <f>VLOOKUP($A1622,'dump '!$A:$AF,31,FALSE)</f>
        <v>3-haak</v>
      </c>
      <c r="M1622" s="9" t="str">
        <f>VLOOKUP($A1622,'containers '!$A:$AA,12,FALSE)</f>
        <v>OGDUO</v>
      </c>
      <c r="N1622" s="9">
        <f>VLOOKUP($A1622,'containers '!$A:$AA,14,FALSE)</f>
        <v>60</v>
      </c>
      <c r="O1622" s="9">
        <f>VLOOKUP($A1622,'containers '!$A:$AA,15,FALSE)</f>
        <v>100</v>
      </c>
      <c r="P1622" s="9" t="str">
        <f>VLOOKUP($A1622,'containers '!$A:$AA,16,FALSE)</f>
        <v>HMIDUO2019</v>
      </c>
    </row>
    <row r="1623" spans="1:16" x14ac:dyDescent="0.25">
      <c r="A1623" s="9" t="s">
        <v>969</v>
      </c>
      <c r="B1623" s="9" t="str">
        <f>VLOOKUP(A1623,'dump '!A:C,1,FALSE)</f>
        <v>VO272</v>
      </c>
      <c r="C1623" s="9" t="str">
        <f>VLOOKUP(A1623,'dump '!A:AF,2,FALSE)</f>
        <v>1276DD5902</v>
      </c>
      <c r="D1623" s="9">
        <f>VLOOKUP($A1623,'dump '!$A:$AF,17,FALSE)</f>
        <v>52.294750213622997</v>
      </c>
      <c r="E1623" s="9">
        <f>VLOOKUP($A1623,'dump '!$A:$AF,18,FALSE)</f>
        <v>5.2515301704406703</v>
      </c>
      <c r="F1623" s="9" t="str">
        <f>VLOOKUP(A1623,'dump '!$A:$AF,11,FALSE)</f>
        <v>Akkerweg</v>
      </c>
      <c r="G1623" s="9" t="str">
        <f>VLOOKUP($A1623,'dump '!$A:$AF,12,FALSE)</f>
        <v>59</v>
      </c>
      <c r="H1623" s="9" t="str">
        <f>VLOOKUP($A1623,'dump '!$A:$AF,13,FALSE)</f>
        <v>1276DD</v>
      </c>
      <c r="I1623" s="11" t="str">
        <f>VLOOKUP($A1623,'dump '!$A:$AF,14,FALSE)</f>
        <v>Huizen</v>
      </c>
      <c r="J1623" s="9">
        <f>VLOOKUP($A1623,'dump '!$A:$AF,15,FALSE)</f>
        <v>6</v>
      </c>
      <c r="K1623" s="9" t="str">
        <f>VLOOKUP($A1623,'dump '!$A:$AF,3,FALSE)</f>
        <v>PMD</v>
      </c>
      <c r="L1623" s="9" t="str">
        <f>VLOOKUP($A1623,'dump '!$A:$AF,31,FALSE)</f>
        <v>3-haak</v>
      </c>
      <c r="M1623" s="9" t="str">
        <f>VLOOKUP($A1623,'containers '!$A:$AA,12,FALSE)</f>
        <v>OGDUO</v>
      </c>
      <c r="N1623" s="9">
        <f>VLOOKUP($A1623,'containers '!$A:$AA,14,FALSE)</f>
        <v>60</v>
      </c>
      <c r="O1623" s="9">
        <f>VLOOKUP($A1623,'containers '!$A:$AA,15,FALSE)</f>
        <v>100</v>
      </c>
      <c r="P1623" s="9" t="str">
        <f>VLOOKUP($A1623,'containers '!$A:$AA,16,FALSE)</f>
        <v>HMIDUO2019</v>
      </c>
    </row>
    <row r="1624" spans="1:16" x14ac:dyDescent="0.25">
      <c r="A1624" s="9" t="s">
        <v>898</v>
      </c>
      <c r="B1624" s="9" t="str">
        <f>VLOOKUP(A1624,'dump '!A:C,1,FALSE)</f>
        <v>VO273</v>
      </c>
      <c r="C1624" s="9" t="str">
        <f>VLOOKUP(A1624,'dump '!A:AF,2,FALSE)</f>
        <v>1273LJ702</v>
      </c>
      <c r="D1624" s="9">
        <f>VLOOKUP($A1624,'dump '!$A:$AF,17,FALSE)</f>
        <v>52.3001098632813</v>
      </c>
      <c r="E1624" s="9">
        <f>VLOOKUP($A1624,'dump '!$A:$AF,18,FALSE)</f>
        <v>5.2655100822448704</v>
      </c>
      <c r="F1624" s="9" t="str">
        <f>VLOOKUP(A1624,'dump '!$A:$AF,11,FALSE)</f>
        <v>Alblas</v>
      </c>
      <c r="G1624" s="9" t="str">
        <f>VLOOKUP($A1624,'dump '!$A:$AF,12,FALSE)</f>
        <v>7</v>
      </c>
      <c r="H1624" s="9" t="str">
        <f>VLOOKUP($A1624,'dump '!$A:$AF,13,FALSE)</f>
        <v>1273LJ</v>
      </c>
      <c r="I1624" s="11" t="str">
        <f>VLOOKUP($A1624,'dump '!$A:$AF,14,FALSE)</f>
        <v>Huizen</v>
      </c>
      <c r="J1624" s="9">
        <f>VLOOKUP($A1624,'dump '!$A:$AF,15,FALSE)</f>
        <v>6</v>
      </c>
      <c r="K1624" s="9" t="str">
        <f>VLOOKUP($A1624,'dump '!$A:$AF,3,FALSE)</f>
        <v>PMD</v>
      </c>
      <c r="L1624" s="9" t="str">
        <f>VLOOKUP($A1624,'dump '!$A:$AF,31,FALSE)</f>
        <v>3-haak</v>
      </c>
      <c r="M1624" s="9" t="str">
        <f>VLOOKUP($A1624,'containers '!$A:$AA,12,FALSE)</f>
        <v>OGDUO</v>
      </c>
      <c r="N1624" s="9">
        <f>VLOOKUP($A1624,'containers '!$A:$AA,14,FALSE)</f>
        <v>60</v>
      </c>
      <c r="O1624" s="9">
        <f>VLOOKUP($A1624,'containers '!$A:$AA,15,FALSE)</f>
        <v>100</v>
      </c>
      <c r="P1624" s="9" t="str">
        <f>VLOOKUP($A1624,'containers '!$A:$AA,16,FALSE)</f>
        <v>HMIDUO2019</v>
      </c>
    </row>
    <row r="1625" spans="1:16" x14ac:dyDescent="0.25">
      <c r="A1625" s="9" t="s">
        <v>933</v>
      </c>
      <c r="B1625" s="9" t="str">
        <f>VLOOKUP(A1625,'dump '!A:C,1,FALSE)</f>
        <v>VO274</v>
      </c>
      <c r="C1625" s="9" t="str">
        <f>VLOOKUP(A1625,'dump '!A:AF,2,FALSE)</f>
        <v>1411DL6502</v>
      </c>
      <c r="D1625" s="9">
        <f>VLOOKUP($A1625,'dump '!$A:$AF,17,FALSE)</f>
        <v>52.317411999999997</v>
      </c>
      <c r="E1625" s="9">
        <f>VLOOKUP($A1625,'dump '!$A:$AF,18,FALSE)</f>
        <v>5.1436900000000003</v>
      </c>
      <c r="F1625" s="9" t="str">
        <f>VLOOKUP(A1625,'dump '!$A:$AF,11,FALSE)</f>
        <v>Ijsselmeerweg</v>
      </c>
      <c r="G1625" s="9" t="str">
        <f>VLOOKUP($A1625,'dump '!$A:$AF,12,FALSE)</f>
        <v>65</v>
      </c>
      <c r="H1625" s="9" t="str">
        <f>VLOOKUP($A1625,'dump '!$A:$AF,13,FALSE)</f>
        <v>1411DL</v>
      </c>
      <c r="I1625" s="11" t="str">
        <f>VLOOKUP($A1625,'dump '!$A:$AF,14,FALSE)</f>
        <v>Naarden</v>
      </c>
      <c r="J1625" s="9">
        <f>VLOOKUP($A1625,'dump '!$A:$AF,15,FALSE)</f>
        <v>6</v>
      </c>
      <c r="K1625" s="9" t="str">
        <f>VLOOKUP($A1625,'dump '!$A:$AF,3,FALSE)</f>
        <v>PMD</v>
      </c>
      <c r="L1625" s="9" t="str">
        <f>VLOOKUP($A1625,'dump '!$A:$AF,31,FALSE)</f>
        <v>3-haak</v>
      </c>
      <c r="M1625" s="9" t="str">
        <f>VLOOKUP($A1625,'containers '!$A:$AA,12,FALSE)</f>
        <v>OGDUO</v>
      </c>
      <c r="N1625" s="9">
        <f>VLOOKUP($A1625,'containers '!$A:$AA,14,FALSE)</f>
        <v>60</v>
      </c>
      <c r="O1625" s="9">
        <f>VLOOKUP($A1625,'containers '!$A:$AA,15,FALSE)</f>
        <v>100</v>
      </c>
      <c r="P1625" s="9" t="str">
        <f>VLOOKUP($A1625,'containers '!$A:$AA,16,FALSE)</f>
        <v>HMIDUO2019</v>
      </c>
    </row>
    <row r="1626" spans="1:16" x14ac:dyDescent="0.25">
      <c r="A1626" s="9" t="s">
        <v>2758</v>
      </c>
      <c r="B1626" s="9" t="str">
        <f>VLOOKUP(A1626,'dump '!A:C,1,FALSE)</f>
        <v>VO275</v>
      </c>
      <c r="C1626" s="9" t="str">
        <f>VLOOKUP(A1626,'dump '!A:AF,2,FALSE)</f>
        <v>1412LA12702</v>
      </c>
      <c r="D1626" s="9">
        <f>VLOOKUP($A1626,'dump '!$A:$AF,17,FALSE)</f>
        <v>52.28349</v>
      </c>
      <c r="E1626" s="9">
        <f>VLOOKUP($A1626,'dump '!$A:$AF,18,FALSE)</f>
        <v>5.1556499999999996</v>
      </c>
      <c r="F1626" s="9" t="str">
        <f>VLOOKUP(A1626,'dump '!$A:$AF,11,FALSE)</f>
        <v>Binnenhof</v>
      </c>
      <c r="G1626" s="9" t="str">
        <f>VLOOKUP($A1626,'dump '!$A:$AF,12,FALSE)</f>
        <v>127</v>
      </c>
      <c r="H1626" s="9" t="str">
        <f>VLOOKUP($A1626,'dump '!$A:$AF,13,FALSE)</f>
        <v>1412LA</v>
      </c>
      <c r="I1626" s="11" t="str">
        <f>VLOOKUP($A1626,'dump '!$A:$AF,14,FALSE)</f>
        <v>Naarden</v>
      </c>
      <c r="J1626" s="9">
        <f>VLOOKUP($A1626,'dump '!$A:$AF,15,FALSE)</f>
        <v>6</v>
      </c>
      <c r="K1626" s="9" t="str">
        <f>VLOOKUP($A1626,'dump '!$A:$AF,3,FALSE)</f>
        <v>PMD</v>
      </c>
      <c r="L1626" s="9" t="str">
        <f>VLOOKUP($A1626,'dump '!$A:$AF,31,FALSE)</f>
        <v>3-haak</v>
      </c>
      <c r="M1626" s="9" t="str">
        <f>VLOOKUP($A1626,'containers '!$A:$AA,12,FALSE)</f>
        <v>OGDUO</v>
      </c>
      <c r="N1626" s="9">
        <f>VLOOKUP($A1626,'containers '!$A:$AA,14,FALSE)</f>
        <v>60</v>
      </c>
      <c r="O1626" s="9">
        <f>VLOOKUP($A1626,'containers '!$A:$AA,15,FALSE)</f>
        <v>100</v>
      </c>
      <c r="P1626" s="9" t="str">
        <f>VLOOKUP($A1626,'containers '!$A:$AA,16,FALSE)</f>
        <v>HMIDUO2019</v>
      </c>
    </row>
    <row r="1627" spans="1:16" x14ac:dyDescent="0.25">
      <c r="A1627" s="9" t="s">
        <v>3121</v>
      </c>
      <c r="B1627" s="9" t="str">
        <f>VLOOKUP(A1627,'dump '!A:C,1,FALSE)</f>
        <v>VO276</v>
      </c>
      <c r="C1627" s="9" t="str">
        <f>VLOOKUP(A1627,'dump '!A:AF,2,FALSE)</f>
        <v>1412LA1702</v>
      </c>
      <c r="D1627" s="9">
        <f>VLOOKUP($A1627,'dump '!$A:$AF,17,FALSE)</f>
        <v>52.282978</v>
      </c>
      <c r="E1627" s="9">
        <f>VLOOKUP($A1627,'dump '!$A:$AF,18,FALSE)</f>
        <v>5.1553599999999999</v>
      </c>
      <c r="F1627" s="9" t="str">
        <f>VLOOKUP(A1627,'dump '!$A:$AF,11,FALSE)</f>
        <v>Binnenhof</v>
      </c>
      <c r="G1627" s="9" t="str">
        <f>VLOOKUP($A1627,'dump '!$A:$AF,12,FALSE)</f>
        <v>17</v>
      </c>
      <c r="H1627" s="9" t="str">
        <f>VLOOKUP($A1627,'dump '!$A:$AF,13,FALSE)</f>
        <v>1412LA</v>
      </c>
      <c r="I1627" s="11" t="str">
        <f>VLOOKUP($A1627,'dump '!$A:$AF,14,FALSE)</f>
        <v>Naarden</v>
      </c>
      <c r="J1627" s="9">
        <f>VLOOKUP($A1627,'dump '!$A:$AF,15,FALSE)</f>
        <v>5</v>
      </c>
      <c r="K1627" s="9" t="str">
        <f>VLOOKUP($A1627,'dump '!$A:$AF,3,FALSE)</f>
        <v>PMD</v>
      </c>
      <c r="L1627" s="9" t="str">
        <f>VLOOKUP($A1627,'dump '!$A:$AF,31,FALSE)</f>
        <v>3-haak</v>
      </c>
      <c r="M1627" s="9" t="str">
        <f>VLOOKUP($A1627,'containers '!$A:$AA,12,FALSE)</f>
        <v>OGDUO</v>
      </c>
      <c r="N1627" s="9">
        <f>VLOOKUP($A1627,'containers '!$A:$AA,14,FALSE)</f>
        <v>60</v>
      </c>
      <c r="O1627" s="9">
        <f>VLOOKUP($A1627,'containers '!$A:$AA,15,FALSE)</f>
        <v>100</v>
      </c>
      <c r="P1627" s="9" t="str">
        <f>VLOOKUP($A1627,'containers '!$A:$AA,16,FALSE)</f>
        <v>HMIDUO2019</v>
      </c>
    </row>
    <row r="1628" spans="1:16" x14ac:dyDescent="0.25">
      <c r="A1628" s="9" t="s">
        <v>926</v>
      </c>
      <c r="B1628" s="9" t="str">
        <f>VLOOKUP(A1628,'dump '!A:C,1,FALSE)</f>
        <v>VO277</v>
      </c>
      <c r="C1628" s="9" t="str">
        <f>VLOOKUP(A1628,'dump '!A:AF,2,FALSE)</f>
        <v>1276XB2602</v>
      </c>
      <c r="D1628" s="9">
        <f>VLOOKUP($A1628,'dump '!$A:$AF,17,FALSE)</f>
        <v>52.296638488769503</v>
      </c>
      <c r="E1628" s="9">
        <f>VLOOKUP($A1628,'dump '!$A:$AF,18,FALSE)</f>
        <v>5.2486500740051296</v>
      </c>
      <c r="F1628" s="9" t="str">
        <f>VLOOKUP(A1628,'dump '!$A:$AF,11,FALSE)</f>
        <v>Graaf Floris</v>
      </c>
      <c r="G1628" s="9" t="str">
        <f>VLOOKUP($A1628,'dump '!$A:$AF,12,FALSE)</f>
        <v>26</v>
      </c>
      <c r="H1628" s="9" t="str">
        <f>VLOOKUP($A1628,'dump '!$A:$AF,13,FALSE)</f>
        <v>1276XB</v>
      </c>
      <c r="I1628" s="11" t="str">
        <f>VLOOKUP($A1628,'dump '!$A:$AF,14,FALSE)</f>
        <v>Huizen</v>
      </c>
      <c r="J1628" s="9">
        <f>VLOOKUP($A1628,'dump '!$A:$AF,15,FALSE)</f>
        <v>6</v>
      </c>
      <c r="K1628" s="9" t="str">
        <f>VLOOKUP($A1628,'dump '!$A:$AF,3,FALSE)</f>
        <v>PMD</v>
      </c>
      <c r="L1628" s="9" t="str">
        <f>VLOOKUP($A1628,'dump '!$A:$AF,31,FALSE)</f>
        <v>3-haak</v>
      </c>
      <c r="M1628" s="9" t="str">
        <f>VLOOKUP($A1628,'containers '!$A:$AA,12,FALSE)</f>
        <v>OGDUO</v>
      </c>
      <c r="N1628" s="9">
        <f>VLOOKUP($A1628,'containers '!$A:$AA,14,FALSE)</f>
        <v>60</v>
      </c>
      <c r="O1628" s="9">
        <f>VLOOKUP($A1628,'containers '!$A:$AA,15,FALSE)</f>
        <v>100</v>
      </c>
      <c r="P1628" s="9" t="str">
        <f>VLOOKUP($A1628,'containers '!$A:$AA,16,FALSE)</f>
        <v>HMIDUO2019</v>
      </c>
    </row>
    <row r="1629" spans="1:16" x14ac:dyDescent="0.25">
      <c r="A1629" s="9" t="s">
        <v>912</v>
      </c>
      <c r="B1629" s="9" t="str">
        <f>VLOOKUP(A1629,'dump '!A:C,1,FALSE)</f>
        <v>VO278</v>
      </c>
      <c r="C1629" s="9" t="str">
        <f>VLOOKUP(A1629,'dump '!A:AF,2,FALSE)</f>
        <v>1211BD2702</v>
      </c>
      <c r="D1629" s="9">
        <f>VLOOKUP($A1629,'dump '!$A:$AF,17,FALSE)</f>
        <v>52.226287841796903</v>
      </c>
      <c r="E1629" s="9">
        <f>VLOOKUP($A1629,'dump '!$A:$AF,18,FALSE)</f>
        <v>5.1720128059387198</v>
      </c>
      <c r="F1629" s="9" t="str">
        <f>VLOOKUP(A1629,'dump '!$A:$AF,11,FALSE)</f>
        <v>Noordse Bosje</v>
      </c>
      <c r="G1629" s="9" t="str">
        <f>VLOOKUP($A1629,'dump '!$A:$AF,12,FALSE)</f>
        <v>27A</v>
      </c>
      <c r="H1629" s="9" t="str">
        <f>VLOOKUP($A1629,'dump '!$A:$AF,13,FALSE)</f>
        <v>1211BD</v>
      </c>
      <c r="I1629" s="11" t="str">
        <f>VLOOKUP($A1629,'dump '!$A:$AF,14,FALSE)</f>
        <v>Hilversum</v>
      </c>
      <c r="J1629" s="9">
        <f>VLOOKUP($A1629,'dump '!$A:$AF,15,FALSE)</f>
        <v>6</v>
      </c>
      <c r="K1629" s="9" t="str">
        <f>VLOOKUP($A1629,'dump '!$A:$AF,3,FALSE)</f>
        <v>PMD</v>
      </c>
      <c r="L1629" s="9" t="str">
        <f>VLOOKUP($A1629,'dump '!$A:$AF,31,FALSE)</f>
        <v>3-haak</v>
      </c>
      <c r="M1629" s="9" t="str">
        <f>VLOOKUP($A1629,'containers '!$A:$AA,12,FALSE)</f>
        <v>OGDUO</v>
      </c>
      <c r="N1629" s="9">
        <f>VLOOKUP($A1629,'containers '!$A:$AA,14,FALSE)</f>
        <v>60</v>
      </c>
      <c r="O1629" s="9">
        <f>VLOOKUP($A1629,'containers '!$A:$AA,15,FALSE)</f>
        <v>100</v>
      </c>
      <c r="P1629" s="9" t="str">
        <f>VLOOKUP($A1629,'containers '!$A:$AA,16,FALSE)</f>
        <v>HMIDUO2019</v>
      </c>
    </row>
    <row r="1630" spans="1:16" x14ac:dyDescent="0.25">
      <c r="A1630" s="9" t="s">
        <v>448</v>
      </c>
      <c r="B1630" s="9" t="str">
        <f>VLOOKUP(A1630,'dump '!A:C,1,FALSE)</f>
        <v>VO279</v>
      </c>
      <c r="C1630" s="9" t="str">
        <f>VLOOKUP(A1630,'dump '!A:AF,2,FALSE)</f>
        <v>1274RC5302</v>
      </c>
      <c r="D1630" s="9">
        <f>VLOOKUP($A1630,'dump '!$A:$AF,17,FALSE)</f>
        <v>52.295799255371101</v>
      </c>
      <c r="E1630" s="9">
        <f>VLOOKUP($A1630,'dump '!$A:$AF,18,FALSE)</f>
        <v>5.2683701515197798</v>
      </c>
      <c r="F1630" s="9" t="str">
        <f>VLOOKUP(A1630,'dump '!$A:$AF,11,FALSE)</f>
        <v>Bovenmaatweg</v>
      </c>
      <c r="G1630" s="9" t="str">
        <f>VLOOKUP($A1630,'dump '!$A:$AF,12,FALSE)</f>
        <v>53</v>
      </c>
      <c r="H1630" s="9" t="str">
        <f>VLOOKUP($A1630,'dump '!$A:$AF,13,FALSE)</f>
        <v>1274RC</v>
      </c>
      <c r="I1630" s="11" t="str">
        <f>VLOOKUP($A1630,'dump '!$A:$AF,14,FALSE)</f>
        <v>Huizen</v>
      </c>
      <c r="J1630" s="9">
        <f>VLOOKUP($A1630,'dump '!$A:$AF,15,FALSE)</f>
        <v>6</v>
      </c>
      <c r="K1630" s="9" t="str">
        <f>VLOOKUP($A1630,'dump '!$A:$AF,3,FALSE)</f>
        <v>PMD</v>
      </c>
      <c r="L1630" s="9" t="str">
        <f>VLOOKUP($A1630,'dump '!$A:$AF,31,FALSE)</f>
        <v>3-haak</v>
      </c>
      <c r="M1630" s="9" t="str">
        <f>VLOOKUP($A1630,'containers '!$A:$AA,12,FALSE)</f>
        <v>OGDUO</v>
      </c>
      <c r="N1630" s="9">
        <f>VLOOKUP($A1630,'containers '!$A:$AA,14,FALSE)</f>
        <v>60</v>
      </c>
      <c r="O1630" s="9">
        <f>VLOOKUP($A1630,'containers '!$A:$AA,15,FALSE)</f>
        <v>100</v>
      </c>
      <c r="P1630" s="9" t="str">
        <f>VLOOKUP($A1630,'containers '!$A:$AA,16,FALSE)</f>
        <v>HMIDUO2019</v>
      </c>
    </row>
    <row r="1631" spans="1:16" x14ac:dyDescent="0.25">
      <c r="A1631" s="9" t="s">
        <v>905</v>
      </c>
      <c r="B1631" s="9" t="str">
        <f>VLOOKUP(A1631,'dump '!A:C,1,FALSE)</f>
        <v>VO280</v>
      </c>
      <c r="C1631" s="9" t="str">
        <f>VLOOKUP(A1631,'dump '!A:AF,2,FALSE)</f>
        <v>1274ND4402</v>
      </c>
      <c r="D1631" s="9">
        <f>VLOOKUP($A1631,'dump '!$A:$AF,17,FALSE)</f>
        <v>52.295421600341797</v>
      </c>
      <c r="E1631" s="9">
        <f>VLOOKUP($A1631,'dump '!$A:$AF,18,FALSE)</f>
        <v>5.26564693450928</v>
      </c>
      <c r="F1631" s="9" t="str">
        <f>VLOOKUP(A1631,'dump '!$A:$AF,11,FALSE)</f>
        <v>Oostkade</v>
      </c>
      <c r="G1631" s="9" t="str">
        <f>VLOOKUP($A1631,'dump '!$A:$AF,12,FALSE)</f>
        <v>44</v>
      </c>
      <c r="H1631" s="9" t="str">
        <f>VLOOKUP($A1631,'dump '!$A:$AF,13,FALSE)</f>
        <v>1274ND</v>
      </c>
      <c r="I1631" s="11" t="str">
        <f>VLOOKUP($A1631,'dump '!$A:$AF,14,FALSE)</f>
        <v>Huizen</v>
      </c>
      <c r="J1631" s="9">
        <f>VLOOKUP($A1631,'dump '!$A:$AF,15,FALSE)</f>
        <v>6</v>
      </c>
      <c r="K1631" s="9" t="str">
        <f>VLOOKUP($A1631,'dump '!$A:$AF,3,FALSE)</f>
        <v>PMD</v>
      </c>
      <c r="L1631" s="9" t="str">
        <f>VLOOKUP($A1631,'dump '!$A:$AF,31,FALSE)</f>
        <v>3-haak</v>
      </c>
      <c r="M1631" s="9" t="str">
        <f>VLOOKUP($A1631,'containers '!$A:$AA,12,FALSE)</f>
        <v>OGDUO</v>
      </c>
      <c r="N1631" s="9">
        <f>VLOOKUP($A1631,'containers '!$A:$AA,14,FALSE)</f>
        <v>60</v>
      </c>
      <c r="O1631" s="9">
        <f>VLOOKUP($A1631,'containers '!$A:$AA,15,FALSE)</f>
        <v>100</v>
      </c>
      <c r="P1631" s="9" t="str">
        <f>VLOOKUP($A1631,'containers '!$A:$AA,16,FALSE)</f>
        <v>HMIDUO2019</v>
      </c>
    </row>
    <row r="1632" spans="1:16" x14ac:dyDescent="0.25">
      <c r="A1632" s="9" t="s">
        <v>797</v>
      </c>
      <c r="B1632" s="9" t="str">
        <f>VLOOKUP(A1632,'dump '!A:C,1,FALSE)</f>
        <v>VO281</v>
      </c>
      <c r="C1632" s="9" t="str">
        <f>VLOOKUP(A1632,'dump '!A:AF,2,FALSE)</f>
        <v>1211JE4702</v>
      </c>
      <c r="D1632" s="9">
        <f>VLOOKUP($A1632,'dump '!$A:$AF,17,FALSE)</f>
        <v>52.222579956054702</v>
      </c>
      <c r="E1632" s="9">
        <f>VLOOKUP($A1632,'dump '!$A:$AF,18,FALSE)</f>
        <v>5.1679701805114702</v>
      </c>
      <c r="F1632" s="9" t="str">
        <f>VLOOKUP(A1632,'dump '!$A:$AF,11,FALSE)</f>
        <v>Vaartweg</v>
      </c>
      <c r="G1632" s="9" t="str">
        <f>VLOOKUP($A1632,'dump '!$A:$AF,12,FALSE)</f>
        <v>47</v>
      </c>
      <c r="H1632" s="9" t="str">
        <f>VLOOKUP($A1632,'dump '!$A:$AF,13,FALSE)</f>
        <v>1211JE</v>
      </c>
      <c r="I1632" s="11" t="str">
        <f>VLOOKUP($A1632,'dump '!$A:$AF,14,FALSE)</f>
        <v>Hilversum</v>
      </c>
      <c r="J1632" s="9">
        <f>VLOOKUP($A1632,'dump '!$A:$AF,15,FALSE)</f>
        <v>6</v>
      </c>
      <c r="K1632" s="9" t="str">
        <f>VLOOKUP($A1632,'dump '!$A:$AF,3,FALSE)</f>
        <v>PMD</v>
      </c>
      <c r="L1632" s="9" t="str">
        <f>VLOOKUP($A1632,'dump '!$A:$AF,31,FALSE)</f>
        <v>3-haak</v>
      </c>
      <c r="M1632" s="9" t="str">
        <f>VLOOKUP($A1632,'containers '!$A:$AA,12,FALSE)</f>
        <v>OGDUO</v>
      </c>
      <c r="N1632" s="9">
        <f>VLOOKUP($A1632,'containers '!$A:$AA,14,FALSE)</f>
        <v>60</v>
      </c>
      <c r="O1632" s="9">
        <f>VLOOKUP($A1632,'containers '!$A:$AA,15,FALSE)</f>
        <v>100</v>
      </c>
      <c r="P1632" s="9" t="str">
        <f>VLOOKUP($A1632,'containers '!$A:$AA,16,FALSE)</f>
        <v>HMIDUO2019</v>
      </c>
    </row>
    <row r="1633" spans="1:16" x14ac:dyDescent="0.25">
      <c r="A1633" s="9" t="s">
        <v>1614</v>
      </c>
      <c r="B1633" s="9" t="str">
        <f>VLOOKUP(A1633,'dump '!A:C,1,FALSE)</f>
        <v>VO282</v>
      </c>
      <c r="C1633" s="9" t="str">
        <f>VLOOKUP(A1633,'dump '!A:AF,2,FALSE)</f>
        <v>1251CG7103</v>
      </c>
      <c r="D1633" s="9">
        <f>VLOOKUP($A1633,'dump '!$A:$AF,17,FALSE)</f>
        <v>52.263160705566399</v>
      </c>
      <c r="E1633" s="9">
        <f>VLOOKUP($A1633,'dump '!$A:$AF,18,FALSE)</f>
        <v>5.2104401588439897</v>
      </c>
      <c r="F1633" s="9" t="str">
        <f>VLOOKUP(A1633,'dump '!$A:$AF,11,FALSE)</f>
        <v>Hector Treublaan</v>
      </c>
      <c r="G1633" s="9" t="str">
        <f>VLOOKUP($A1633,'dump '!$A:$AF,12,FALSE)</f>
        <v>71</v>
      </c>
      <c r="H1633" s="9" t="str">
        <f>VLOOKUP($A1633,'dump '!$A:$AF,13,FALSE)</f>
        <v>1251CG</v>
      </c>
      <c r="I1633" s="11" t="str">
        <f>VLOOKUP($A1633,'dump '!$A:$AF,14,FALSE)</f>
        <v>Laren</v>
      </c>
      <c r="J1633" s="9">
        <f>VLOOKUP($A1633,'dump '!$A:$AF,15,FALSE)</f>
        <v>6</v>
      </c>
      <c r="K1633" s="9" t="str">
        <f>VLOOKUP($A1633,'dump '!$A:$AF,3,FALSE)</f>
        <v>PMD</v>
      </c>
      <c r="L1633" s="9" t="str">
        <f>VLOOKUP($A1633,'dump '!$A:$AF,31,FALSE)</f>
        <v>3-haak</v>
      </c>
      <c r="M1633" s="9" t="str">
        <f>VLOOKUP($A1633,'containers '!$A:$AA,12,FALSE)</f>
        <v>OGDUO</v>
      </c>
      <c r="N1633" s="9">
        <f>VLOOKUP($A1633,'containers '!$A:$AA,14,FALSE)</f>
        <v>60</v>
      </c>
      <c r="O1633" s="9">
        <f>VLOOKUP($A1633,'containers '!$A:$AA,15,FALSE)</f>
        <v>100</v>
      </c>
      <c r="P1633" s="9" t="str">
        <f>VLOOKUP($A1633,'containers '!$A:$AA,16,FALSE)</f>
        <v>HMIDUO2021</v>
      </c>
    </row>
    <row r="1634" spans="1:16" x14ac:dyDescent="0.25">
      <c r="A1634" s="9" t="s">
        <v>268</v>
      </c>
      <c r="B1634" s="9" t="str">
        <f>VLOOKUP(A1634,'dump '!A:C,1,FALSE)</f>
        <v>VO283</v>
      </c>
      <c r="C1634" s="9" t="str">
        <f>VLOOKUP(A1634,'dump '!A:AF,2,FALSE)</f>
        <v>1251CH10003</v>
      </c>
      <c r="D1634" s="9">
        <f>VLOOKUP($A1634,'dump '!$A:$AF,17,FALSE)</f>
        <v>52.261569976806598</v>
      </c>
      <c r="E1634" s="9">
        <f>VLOOKUP($A1634,'dump '!$A:$AF,18,FALSE)</f>
        <v>5.2100119590759304</v>
      </c>
      <c r="F1634" s="9" t="str">
        <f>VLOOKUP(A1634,'dump '!$A:$AF,11,FALSE)</f>
        <v>Pruisenbergen</v>
      </c>
      <c r="G1634" s="9" t="str">
        <f>VLOOKUP($A1634,'dump '!$A:$AF,12,FALSE)</f>
        <v>100</v>
      </c>
      <c r="H1634" s="9" t="str">
        <f>VLOOKUP($A1634,'dump '!$A:$AF,13,FALSE)</f>
        <v>1251CH</v>
      </c>
      <c r="I1634" s="11" t="str">
        <f>VLOOKUP($A1634,'dump '!$A:$AF,14,FALSE)</f>
        <v>Laren</v>
      </c>
      <c r="J1634" s="9">
        <f>VLOOKUP($A1634,'dump '!$A:$AF,15,FALSE)</f>
        <v>6</v>
      </c>
      <c r="K1634" s="9" t="str">
        <f>VLOOKUP($A1634,'dump '!$A:$AF,3,FALSE)</f>
        <v>PMD</v>
      </c>
      <c r="L1634" s="9" t="str">
        <f>VLOOKUP($A1634,'dump '!$A:$AF,31,FALSE)</f>
        <v>3-haak</v>
      </c>
      <c r="M1634" s="9" t="str">
        <f>VLOOKUP($A1634,'containers '!$A:$AA,12,FALSE)</f>
        <v>OGDUO</v>
      </c>
      <c r="N1634" s="9">
        <f>VLOOKUP($A1634,'containers '!$A:$AA,14,FALSE)</f>
        <v>60</v>
      </c>
      <c r="O1634" s="9">
        <f>VLOOKUP($A1634,'containers '!$A:$AA,15,FALSE)</f>
        <v>100</v>
      </c>
      <c r="P1634" s="9" t="str">
        <f>VLOOKUP($A1634,'containers '!$A:$AA,16,FALSE)</f>
        <v>HMIDUO2021</v>
      </c>
    </row>
    <row r="1635" spans="1:16" x14ac:dyDescent="0.25">
      <c r="A1635" s="9" t="s">
        <v>940</v>
      </c>
      <c r="B1635" s="9" t="str">
        <f>VLOOKUP(A1635,'dump '!A:C,1,FALSE)</f>
        <v>VO284</v>
      </c>
      <c r="C1635" s="9" t="str">
        <f>VLOOKUP(A1635,'dump '!A:AF,2,FALSE)</f>
        <v>1273HK602</v>
      </c>
      <c r="D1635" s="9">
        <f>VLOOKUP($A1635,'dump '!$A:$AF,17,FALSE)</f>
        <v>52.298881530761697</v>
      </c>
      <c r="E1635" s="9">
        <f>VLOOKUP($A1635,'dump '!$A:$AF,18,FALSE)</f>
        <v>5.2584500312805202</v>
      </c>
      <c r="F1635" s="9" t="str">
        <f>VLOOKUP(A1635,'dump '!$A:$AF,11,FALSE)</f>
        <v>Impala</v>
      </c>
      <c r="G1635" s="9" t="str">
        <f>VLOOKUP($A1635,'dump '!$A:$AF,12,FALSE)</f>
        <v>6</v>
      </c>
      <c r="H1635" s="9" t="str">
        <f>VLOOKUP($A1635,'dump '!$A:$AF,13,FALSE)</f>
        <v>1273HK</v>
      </c>
      <c r="I1635" s="11" t="str">
        <f>VLOOKUP($A1635,'dump '!$A:$AF,14,FALSE)</f>
        <v>Huizen</v>
      </c>
      <c r="J1635" s="9">
        <f>VLOOKUP($A1635,'dump '!$A:$AF,15,FALSE)</f>
        <v>6</v>
      </c>
      <c r="K1635" s="9" t="str">
        <f>VLOOKUP($A1635,'dump '!$A:$AF,3,FALSE)</f>
        <v>PMD</v>
      </c>
      <c r="L1635" s="9" t="str">
        <f>VLOOKUP($A1635,'dump '!$A:$AF,31,FALSE)</f>
        <v>3-haak</v>
      </c>
      <c r="M1635" s="9" t="str">
        <f>VLOOKUP($A1635,'containers '!$A:$AA,12,FALSE)</f>
        <v>OGDUO</v>
      </c>
      <c r="N1635" s="9">
        <f>VLOOKUP($A1635,'containers '!$A:$AA,14,FALSE)</f>
        <v>60</v>
      </c>
      <c r="O1635" s="9">
        <f>VLOOKUP($A1635,'containers '!$A:$AA,15,FALSE)</f>
        <v>100</v>
      </c>
      <c r="P1635" s="9" t="str">
        <f>VLOOKUP($A1635,'containers '!$A:$AA,16,FALSE)</f>
        <v>HMIDUO2019</v>
      </c>
    </row>
    <row r="1636" spans="1:16" x14ac:dyDescent="0.25">
      <c r="A1636" s="9" t="s">
        <v>924</v>
      </c>
      <c r="B1636" s="9" t="str">
        <f>VLOOKUP(A1636,'dump '!A:C,1,FALSE)</f>
        <v>VO285</v>
      </c>
      <c r="C1636" s="9" t="str">
        <f>VLOOKUP(A1636,'dump '!A:AF,2,FALSE)</f>
        <v>1276MC10402</v>
      </c>
      <c r="D1636" s="9">
        <f>VLOOKUP($A1636,'dump '!$A:$AF,17,FALSE)</f>
        <v>52.297908782958999</v>
      </c>
      <c r="E1636" s="9">
        <f>VLOOKUP($A1636,'dump '!$A:$AF,18,FALSE)</f>
        <v>5.2485413551330602</v>
      </c>
      <c r="F1636" s="9" t="str">
        <f>VLOOKUP(A1636,'dump '!$A:$AF,11,FALSE)</f>
        <v>Huizermaatweg</v>
      </c>
      <c r="G1636" s="9" t="str">
        <f>VLOOKUP($A1636,'dump '!$A:$AF,12,FALSE)</f>
        <v>104</v>
      </c>
      <c r="H1636" s="9" t="str">
        <f>VLOOKUP($A1636,'dump '!$A:$AF,13,FALSE)</f>
        <v>1276MC</v>
      </c>
      <c r="I1636" s="11" t="str">
        <f>VLOOKUP($A1636,'dump '!$A:$AF,14,FALSE)</f>
        <v>Huizen</v>
      </c>
      <c r="J1636" s="9">
        <f>VLOOKUP($A1636,'dump '!$A:$AF,15,FALSE)</f>
        <v>6</v>
      </c>
      <c r="K1636" s="9" t="str">
        <f>VLOOKUP($A1636,'dump '!$A:$AF,3,FALSE)</f>
        <v>PMD</v>
      </c>
      <c r="L1636" s="9" t="str">
        <f>VLOOKUP($A1636,'dump '!$A:$AF,31,FALSE)</f>
        <v>3-haak</v>
      </c>
      <c r="M1636" s="9" t="str">
        <f>VLOOKUP($A1636,'containers '!$A:$AA,12,FALSE)</f>
        <v>OGDUO</v>
      </c>
      <c r="N1636" s="9">
        <f>VLOOKUP($A1636,'containers '!$A:$AA,14,FALSE)</f>
        <v>60</v>
      </c>
      <c r="O1636" s="9">
        <f>VLOOKUP($A1636,'containers '!$A:$AA,15,FALSE)</f>
        <v>100</v>
      </c>
      <c r="P1636" s="9" t="str">
        <f>VLOOKUP($A1636,'containers '!$A:$AA,16,FALSE)</f>
        <v>HMIDUO2019</v>
      </c>
    </row>
    <row r="1637" spans="1:16" x14ac:dyDescent="0.25">
      <c r="A1637" s="9" t="s">
        <v>960</v>
      </c>
      <c r="B1637" s="9" t="str">
        <f>VLOOKUP(A1637,'dump '!A:C,1,FALSE)</f>
        <v>VO286</v>
      </c>
      <c r="C1637" s="9" t="str">
        <f>VLOOKUP(A1637,'dump '!A:AF,2,FALSE)</f>
        <v>1411DZ2403</v>
      </c>
      <c r="D1637" s="9">
        <f>VLOOKUP($A1637,'dump '!$A:$AF,17,FALSE)</f>
        <v>52.289333343505902</v>
      </c>
      <c r="E1637" s="9">
        <f>VLOOKUP($A1637,'dump '!$A:$AF,18,FALSE)</f>
        <v>5.1608133316040004</v>
      </c>
      <c r="F1637" s="9" t="str">
        <f>VLOOKUP(A1637,'dump '!$A:$AF,11,FALSE)</f>
        <v>Thierenshof</v>
      </c>
      <c r="G1637" s="9" t="str">
        <f>VLOOKUP($A1637,'dump '!$A:$AF,12,FALSE)</f>
        <v>24</v>
      </c>
      <c r="H1637" s="9" t="str">
        <f>VLOOKUP($A1637,'dump '!$A:$AF,13,FALSE)</f>
        <v>1411DZ</v>
      </c>
      <c r="I1637" s="11" t="str">
        <f>VLOOKUP($A1637,'dump '!$A:$AF,14,FALSE)</f>
        <v>Naarden</v>
      </c>
      <c r="J1637" s="9">
        <f>VLOOKUP($A1637,'dump '!$A:$AF,15,FALSE)</f>
        <v>6</v>
      </c>
      <c r="K1637" s="9" t="str">
        <f>VLOOKUP($A1637,'dump '!$A:$AF,3,FALSE)</f>
        <v>PMD</v>
      </c>
      <c r="L1637" s="9" t="str">
        <f>VLOOKUP($A1637,'dump '!$A:$AF,31,FALSE)</f>
        <v>3-haak</v>
      </c>
      <c r="M1637" s="9" t="str">
        <f>VLOOKUP($A1637,'containers '!$A:$AA,12,FALSE)</f>
        <v>OGDUO</v>
      </c>
      <c r="N1637" s="9">
        <f>VLOOKUP($A1637,'containers '!$A:$AA,14,FALSE)</f>
        <v>60</v>
      </c>
      <c r="O1637" s="9">
        <f>VLOOKUP($A1637,'containers '!$A:$AA,15,FALSE)</f>
        <v>100</v>
      </c>
      <c r="P1637" s="9" t="str">
        <f>VLOOKUP($A1637,'containers '!$A:$AA,16,FALSE)</f>
        <v>HMIDUO2019</v>
      </c>
    </row>
    <row r="1638" spans="1:16" x14ac:dyDescent="0.25">
      <c r="A1638" s="9" t="s">
        <v>160</v>
      </c>
      <c r="B1638" s="9" t="str">
        <f>VLOOKUP(A1638,'dump '!A:C,1,FALSE)</f>
        <v>VO287</v>
      </c>
      <c r="C1638" s="9" t="str">
        <f>VLOOKUP(A1638,'dump '!A:AF,2,FALSE)</f>
        <v>1276KR31403</v>
      </c>
      <c r="D1638" s="9">
        <f>VLOOKUP($A1638,'dump '!$A:$AF,17,FALSE)</f>
        <v>52.2959594726563</v>
      </c>
      <c r="E1638" s="9">
        <f>VLOOKUP($A1638,'dump '!$A:$AF,18,FALSE)</f>
        <v>5.25620317459106</v>
      </c>
      <c r="F1638" s="9" t="str">
        <f>VLOOKUP(A1638,'dump '!$A:$AF,11,FALSE)</f>
        <v>Gooierserf</v>
      </c>
      <c r="G1638" s="9" t="str">
        <f>VLOOKUP($A1638,'dump '!$A:$AF,12,FALSE)</f>
        <v>314</v>
      </c>
      <c r="H1638" s="9" t="str">
        <f>VLOOKUP($A1638,'dump '!$A:$AF,13,FALSE)</f>
        <v>1276KR</v>
      </c>
      <c r="I1638" s="11" t="str">
        <f>VLOOKUP($A1638,'dump '!$A:$AF,14,FALSE)</f>
        <v>Huizen</v>
      </c>
      <c r="J1638" s="9">
        <f>VLOOKUP($A1638,'dump '!$A:$AF,15,FALSE)</f>
        <v>6</v>
      </c>
      <c r="K1638" s="9" t="str">
        <f>VLOOKUP($A1638,'dump '!$A:$AF,3,FALSE)</f>
        <v>PMD</v>
      </c>
      <c r="L1638" s="9" t="str">
        <f>VLOOKUP($A1638,'dump '!$A:$AF,31,FALSE)</f>
        <v>3-haak</v>
      </c>
      <c r="M1638" s="9" t="str">
        <f>VLOOKUP($A1638,'containers '!$A:$AA,12,FALSE)</f>
        <v>Ondergronds</v>
      </c>
      <c r="N1638" s="9">
        <f>VLOOKUP($A1638,'containers '!$A:$AA,14,FALSE)</f>
        <v>80</v>
      </c>
      <c r="O1638" s="9">
        <f>VLOOKUP($A1638,'containers '!$A:$AA,15,FALSE)</f>
        <v>100</v>
      </c>
      <c r="P1638" s="9" t="str">
        <f>VLOOKUP($A1638,'containers '!$A:$AA,16,FALSE)</f>
        <v>HMISOL2019</v>
      </c>
    </row>
    <row r="1639" spans="1:16" ht="30" x14ac:dyDescent="0.25">
      <c r="A1639" s="9" t="s">
        <v>747</v>
      </c>
      <c r="B1639" s="9" t="str">
        <f>VLOOKUP(A1639,'dump '!A:C,1,FALSE)</f>
        <v>VO288</v>
      </c>
      <c r="C1639" s="9" t="str">
        <f>VLOOKUP(A1639,'dump '!A:AF,2,FALSE)</f>
        <v>1394JP302</v>
      </c>
      <c r="D1639" s="9">
        <f>VLOOKUP($A1639,'dump '!$A:$AF,17,FALSE)</f>
        <v>52.2523803710938</v>
      </c>
      <c r="E1639" s="9">
        <f>VLOOKUP($A1639,'dump '!$A:$AF,18,FALSE)</f>
        <v>5.0463838577270499</v>
      </c>
      <c r="F1639" s="9" t="str">
        <f>VLOOKUP(A1639,'dump '!$A:$AF,11,FALSE)</f>
        <v>Meidoornhof</v>
      </c>
      <c r="G1639" s="9" t="str">
        <f>VLOOKUP($A1639,'dump '!$A:$AF,12,FALSE)</f>
        <v>3</v>
      </c>
      <c r="H1639" s="9" t="str">
        <f>VLOOKUP($A1639,'dump '!$A:$AF,13,FALSE)</f>
        <v>1394JP</v>
      </c>
      <c r="I1639" s="11" t="str">
        <f>VLOOKUP($A1639,'dump '!$A:$AF,14,FALSE)</f>
        <v>Nederhorst den Berg</v>
      </c>
      <c r="J1639" s="9">
        <f>VLOOKUP($A1639,'dump '!$A:$AF,15,FALSE)</f>
        <v>6</v>
      </c>
      <c r="K1639" s="9" t="str">
        <f>VLOOKUP($A1639,'dump '!$A:$AF,3,FALSE)</f>
        <v>PMD</v>
      </c>
      <c r="L1639" s="9" t="str">
        <f>VLOOKUP($A1639,'dump '!$A:$AF,31,FALSE)</f>
        <v>3-haak</v>
      </c>
      <c r="M1639" s="9" t="str">
        <f>VLOOKUP($A1639,'containers '!$A:$AA,12,FALSE)</f>
        <v>OGDUO</v>
      </c>
      <c r="N1639" s="9">
        <f>VLOOKUP($A1639,'containers '!$A:$AA,14,FALSE)</f>
        <v>60</v>
      </c>
      <c r="O1639" s="9">
        <f>VLOOKUP($A1639,'containers '!$A:$AA,15,FALSE)</f>
        <v>100</v>
      </c>
      <c r="P1639" s="9" t="str">
        <f>VLOOKUP($A1639,'containers '!$A:$AA,16,FALSE)</f>
        <v>HMIDUO2019</v>
      </c>
    </row>
    <row r="1640" spans="1:16" x14ac:dyDescent="0.25">
      <c r="A1640" s="9" t="s">
        <v>3361</v>
      </c>
      <c r="B1640" s="9" t="str">
        <f>VLOOKUP(A1640,'dump '!A:C,1,FALSE)</f>
        <v>VO289</v>
      </c>
      <c r="C1640" s="9" t="str">
        <f>VLOOKUP(A1640,'dump '!A:AF,2,FALSE)</f>
        <v>1402BS7701</v>
      </c>
      <c r="D1640" s="9">
        <f>VLOOKUP($A1640,'dump '!$A:$AF,17,FALSE)</f>
        <v>52.267569000000002</v>
      </c>
      <c r="E1640" s="9">
        <f>VLOOKUP($A1640,'dump '!$A:$AF,18,FALSE)</f>
        <v>5.1712689999999997</v>
      </c>
      <c r="F1640" s="9" t="str">
        <f>VLOOKUP(A1640,'dump '!$A:$AF,11,FALSE)</f>
        <v>Dr. Schaepmanlaan</v>
      </c>
      <c r="G1640" s="9" t="str">
        <f>VLOOKUP($A1640,'dump '!$A:$AF,12,FALSE)</f>
        <v>77</v>
      </c>
      <c r="H1640" s="9" t="str">
        <f>VLOOKUP($A1640,'dump '!$A:$AF,13,FALSE)</f>
        <v>1402BS</v>
      </c>
      <c r="I1640" s="11" t="str">
        <f>VLOOKUP($A1640,'dump '!$A:$AF,14,FALSE)</f>
        <v>Bussum</v>
      </c>
      <c r="J1640" s="9">
        <f>VLOOKUP($A1640,'dump '!$A:$AF,15,FALSE)</f>
        <v>5</v>
      </c>
      <c r="K1640" s="9" t="str">
        <f>VLOOKUP($A1640,'dump '!$A:$AF,3,FALSE)</f>
        <v>PMD</v>
      </c>
      <c r="L1640" s="9" t="str">
        <f>VLOOKUP($A1640,'dump '!$A:$AF,31,FALSE)</f>
        <v>3-haak</v>
      </c>
      <c r="M1640" s="9" t="str">
        <f>VLOOKUP($A1640,'containers '!$A:$AA,12,FALSE)</f>
        <v>Ondergronds</v>
      </c>
      <c r="N1640" s="9">
        <f>VLOOKUP($A1640,'containers '!$A:$AA,14,FALSE)</f>
        <v>80</v>
      </c>
      <c r="O1640" s="9">
        <f>VLOOKUP($A1640,'containers '!$A:$AA,15,FALSE)</f>
        <v>100</v>
      </c>
      <c r="P1640" s="9" t="str">
        <f>VLOOKUP($A1640,'containers '!$A:$AA,16,FALSE)</f>
        <v>BAMRUB2016</v>
      </c>
    </row>
    <row r="1641" spans="1:16" x14ac:dyDescent="0.25">
      <c r="A1641" s="9" t="s">
        <v>4586</v>
      </c>
      <c r="B1641" s="9" t="str">
        <f>VLOOKUP(A1641,'dump '!A:C,1,FALSE)</f>
        <v>VO290</v>
      </c>
      <c r="C1641" s="9" t="str">
        <f>VLOOKUP(A1641,'dump '!A:AF,2,FALSE)</f>
        <v>1274KV202</v>
      </c>
      <c r="D1641" s="9">
        <f>VLOOKUP($A1641,'dump '!$A:$AF,17,FALSE)</f>
        <v>52.294109344482401</v>
      </c>
      <c r="E1641" s="9">
        <f>VLOOKUP($A1641,'dump '!$A:$AF,18,FALSE)</f>
        <v>5.2666373252868697</v>
      </c>
      <c r="F1641" s="9" t="str">
        <f>VLOOKUP(A1641,'dump '!$A:$AF,11,FALSE)</f>
        <v>Maasland</v>
      </c>
      <c r="G1641" s="9" t="str">
        <f>VLOOKUP($A1641,'dump '!$A:$AF,12,FALSE)</f>
        <v>2</v>
      </c>
      <c r="H1641" s="9" t="str">
        <f>VLOOKUP($A1641,'dump '!$A:$AF,13,FALSE)</f>
        <v>1274KV</v>
      </c>
      <c r="I1641" s="11" t="str">
        <f>VLOOKUP($A1641,'dump '!$A:$AF,14,FALSE)</f>
        <v>Huizen</v>
      </c>
      <c r="J1641" s="9">
        <f>VLOOKUP($A1641,'dump '!$A:$AF,15,FALSE)</f>
        <v>6</v>
      </c>
      <c r="K1641" s="9" t="str">
        <f>VLOOKUP($A1641,'dump '!$A:$AF,3,FALSE)</f>
        <v>PMD</v>
      </c>
      <c r="L1641" s="9" t="str">
        <f>VLOOKUP($A1641,'dump '!$A:$AF,31,FALSE)</f>
        <v>3-haak</v>
      </c>
      <c r="M1641" s="9" t="str">
        <f>VLOOKUP($A1641,'containers '!$A:$AA,12,FALSE)</f>
        <v>OGDUO</v>
      </c>
      <c r="N1641" s="9">
        <f>VLOOKUP($A1641,'containers '!$A:$AA,14,FALSE)</f>
        <v>60</v>
      </c>
      <c r="O1641" s="9">
        <f>VLOOKUP($A1641,'containers '!$A:$AA,15,FALSE)</f>
        <v>100</v>
      </c>
      <c r="P1641" s="9" t="str">
        <f>VLOOKUP($A1641,'containers '!$A:$AA,16,FALSE)</f>
        <v>HMIDUO2020</v>
      </c>
    </row>
    <row r="1642" spans="1:16" x14ac:dyDescent="0.25">
      <c r="A1642" s="9" t="s">
        <v>1065</v>
      </c>
      <c r="B1642" s="9" t="str">
        <f>VLOOKUP(A1642,'dump '!A:C,1,FALSE)</f>
        <v>VO291</v>
      </c>
      <c r="C1642" s="9" t="str">
        <f>VLOOKUP(A1642,'dump '!A:AF,2,FALSE)</f>
        <v>1403HH402</v>
      </c>
      <c r="D1642" s="9">
        <f>VLOOKUP($A1642,'dump '!$A:$AF,17,FALSE)</f>
        <v>52.267665863037102</v>
      </c>
      <c r="E1642" s="9">
        <f>VLOOKUP($A1642,'dump '!$A:$AF,18,FALSE)</f>
        <v>5.1906185150146502</v>
      </c>
      <c r="F1642" s="9" t="str">
        <f>VLOOKUP(A1642,'dump '!$A:$AF,11,FALSE)</f>
        <v>Aagje Dekenlaan</v>
      </c>
      <c r="G1642" s="9" t="str">
        <f>VLOOKUP($A1642,'dump '!$A:$AF,12,FALSE)</f>
        <v>4</v>
      </c>
      <c r="H1642" s="9" t="str">
        <f>VLOOKUP($A1642,'dump '!$A:$AF,13,FALSE)</f>
        <v>1403HH</v>
      </c>
      <c r="I1642" s="11" t="str">
        <f>VLOOKUP($A1642,'dump '!$A:$AF,14,FALSE)</f>
        <v>Bussum</v>
      </c>
      <c r="J1642" s="9">
        <f>VLOOKUP($A1642,'dump '!$A:$AF,15,FALSE)</f>
        <v>6</v>
      </c>
      <c r="K1642" s="9" t="str">
        <f>VLOOKUP($A1642,'dump '!$A:$AF,3,FALSE)</f>
        <v>PMD</v>
      </c>
      <c r="L1642" s="9" t="str">
        <f>VLOOKUP($A1642,'dump '!$A:$AF,31,FALSE)</f>
        <v>3-haak</v>
      </c>
      <c r="M1642" s="9" t="str">
        <f>VLOOKUP($A1642,'containers '!$A:$AA,12,FALSE)</f>
        <v>OGDUO</v>
      </c>
      <c r="N1642" s="9">
        <f>VLOOKUP($A1642,'containers '!$A:$AA,14,FALSE)</f>
        <v>60</v>
      </c>
      <c r="O1642" s="9">
        <f>VLOOKUP($A1642,'containers '!$A:$AA,15,FALSE)</f>
        <v>100</v>
      </c>
      <c r="P1642" s="9" t="str">
        <f>VLOOKUP($A1642,'containers '!$A:$AA,16,FALSE)</f>
        <v>HMIDUO2019</v>
      </c>
    </row>
    <row r="1643" spans="1:16" x14ac:dyDescent="0.25">
      <c r="A1643" s="9" t="s">
        <v>1118</v>
      </c>
      <c r="B1643" s="9" t="str">
        <f>VLOOKUP(A1643,'dump '!A:C,1,FALSE)</f>
        <v>VO292</v>
      </c>
      <c r="C1643" s="9" t="str">
        <f>VLOOKUP(A1643,'dump '!A:AF,2,FALSE)</f>
        <v>1403HJ5202</v>
      </c>
      <c r="D1643" s="9">
        <f>VLOOKUP($A1643,'dump '!$A:$AF,17,FALSE)</f>
        <v>52.267295837402301</v>
      </c>
      <c r="E1643" s="9">
        <f>VLOOKUP($A1643,'dump '!$A:$AF,18,FALSE)</f>
        <v>5.1907939910888699</v>
      </c>
      <c r="F1643" s="9" t="str">
        <f>VLOOKUP(A1643,'dump '!$A:$AF,11,FALSE)</f>
        <v>Aagje Dekenlaan</v>
      </c>
      <c r="G1643" s="9" t="str">
        <f>VLOOKUP($A1643,'dump '!$A:$AF,12,FALSE)</f>
        <v>52</v>
      </c>
      <c r="H1643" s="9" t="str">
        <f>VLOOKUP($A1643,'dump '!$A:$AF,13,FALSE)</f>
        <v>1403HJ</v>
      </c>
      <c r="I1643" s="11" t="str">
        <f>VLOOKUP($A1643,'dump '!$A:$AF,14,FALSE)</f>
        <v>Bussum</v>
      </c>
      <c r="J1643" s="9">
        <f>VLOOKUP($A1643,'dump '!$A:$AF,15,FALSE)</f>
        <v>6</v>
      </c>
      <c r="K1643" s="9" t="str">
        <f>VLOOKUP($A1643,'dump '!$A:$AF,3,FALSE)</f>
        <v>PMD</v>
      </c>
      <c r="L1643" s="9" t="str">
        <f>VLOOKUP($A1643,'dump '!$A:$AF,31,FALSE)</f>
        <v>3-haak</v>
      </c>
      <c r="M1643" s="9" t="str">
        <f>VLOOKUP($A1643,'containers '!$A:$AA,12,FALSE)</f>
        <v>OGDUO</v>
      </c>
      <c r="N1643" s="9">
        <f>VLOOKUP($A1643,'containers '!$A:$AA,14,FALSE)</f>
        <v>60</v>
      </c>
      <c r="O1643" s="9">
        <f>VLOOKUP($A1643,'containers '!$A:$AA,15,FALSE)</f>
        <v>100</v>
      </c>
      <c r="P1643" s="9" t="str">
        <f>VLOOKUP($A1643,'containers '!$A:$AA,16,FALSE)</f>
        <v>HMIDUO2019</v>
      </c>
    </row>
    <row r="1644" spans="1:16" x14ac:dyDescent="0.25">
      <c r="A1644" s="9" t="s">
        <v>3006</v>
      </c>
      <c r="B1644" s="9" t="str">
        <f>VLOOKUP(A1644,'dump '!A:C,1,FALSE)</f>
        <v>VO293</v>
      </c>
      <c r="C1644" s="9" t="str">
        <f>VLOOKUP(A1644,'dump '!A:AF,2,FALSE)</f>
        <v>1403HP29902</v>
      </c>
      <c r="D1644" s="9">
        <f>VLOOKUP($A1644,'dump '!$A:$AF,17,FALSE)</f>
        <v>52.266095294665803</v>
      </c>
      <c r="E1644" s="9">
        <f>VLOOKUP($A1644,'dump '!$A:$AF,18,FALSE)</f>
        <v>5.1907235384035797</v>
      </c>
      <c r="F1644" s="9" t="str">
        <f>VLOOKUP(A1644,'dump '!$A:$AF,11,FALSE)</f>
        <v>Anne Franklaan</v>
      </c>
      <c r="G1644" s="9" t="str">
        <f>VLOOKUP($A1644,'dump '!$A:$AF,12,FALSE)</f>
        <v>299</v>
      </c>
      <c r="H1644" s="9" t="str">
        <f>VLOOKUP($A1644,'dump '!$A:$AF,13,FALSE)</f>
        <v>1403HP</v>
      </c>
      <c r="I1644" s="11" t="str">
        <f>VLOOKUP($A1644,'dump '!$A:$AF,14,FALSE)</f>
        <v>Bussum</v>
      </c>
      <c r="J1644" s="9">
        <f>VLOOKUP($A1644,'dump '!$A:$AF,15,FALSE)</f>
        <v>5</v>
      </c>
      <c r="K1644" s="9" t="str">
        <f>VLOOKUP($A1644,'dump '!$A:$AF,3,FALSE)</f>
        <v>PMD</v>
      </c>
      <c r="L1644" s="9" t="str">
        <f>VLOOKUP($A1644,'dump '!$A:$AF,31,FALSE)</f>
        <v>3-haak</v>
      </c>
      <c r="M1644" s="9" t="str">
        <f>VLOOKUP($A1644,'containers '!$A:$AA,12,FALSE)</f>
        <v>OGDUO</v>
      </c>
      <c r="N1644" s="9">
        <f>VLOOKUP($A1644,'containers '!$A:$AA,14,FALSE)</f>
        <v>60</v>
      </c>
      <c r="O1644" s="9">
        <f>VLOOKUP($A1644,'containers '!$A:$AA,15,FALSE)</f>
        <v>100</v>
      </c>
      <c r="P1644" s="9" t="str">
        <f>VLOOKUP($A1644,'containers '!$A:$AA,16,FALSE)</f>
        <v>HMIDUO2019</v>
      </c>
    </row>
    <row r="1645" spans="1:16" x14ac:dyDescent="0.25">
      <c r="A1645" s="9" t="s">
        <v>1124</v>
      </c>
      <c r="B1645" s="9" t="str">
        <f>VLOOKUP(A1645,'dump '!A:C,1,FALSE)</f>
        <v>VO294</v>
      </c>
      <c r="C1645" s="9" t="str">
        <f>VLOOKUP(A1645,'dump '!A:AF,2,FALSE)</f>
        <v>1402EC3902</v>
      </c>
      <c r="D1645" s="9">
        <f>VLOOKUP($A1645,'dump '!$A:$AF,17,FALSE)</f>
        <v>52.2729301452637</v>
      </c>
      <c r="E1645" s="9">
        <f>VLOOKUP($A1645,'dump '!$A:$AF,18,FALSE)</f>
        <v>5.1823778152465803</v>
      </c>
      <c r="F1645" s="9" t="str">
        <f>VLOOKUP(A1645,'dump '!$A:$AF,11,FALSE)</f>
        <v>H. Kamerlingh Onnesweg</v>
      </c>
      <c r="G1645" s="9" t="str">
        <f>VLOOKUP($A1645,'dump '!$A:$AF,12,FALSE)</f>
        <v>39A</v>
      </c>
      <c r="H1645" s="9" t="str">
        <f>VLOOKUP($A1645,'dump '!$A:$AF,13,FALSE)</f>
        <v>1402EC</v>
      </c>
      <c r="I1645" s="11" t="str">
        <f>VLOOKUP($A1645,'dump '!$A:$AF,14,FALSE)</f>
        <v>Bussum</v>
      </c>
      <c r="J1645" s="9">
        <f>VLOOKUP($A1645,'dump '!$A:$AF,15,FALSE)</f>
        <v>6</v>
      </c>
      <c r="K1645" s="9" t="str">
        <f>VLOOKUP($A1645,'dump '!$A:$AF,3,FALSE)</f>
        <v>PMD</v>
      </c>
      <c r="L1645" s="9" t="str">
        <f>VLOOKUP($A1645,'dump '!$A:$AF,31,FALSE)</f>
        <v>3-haak</v>
      </c>
      <c r="M1645" s="9" t="str">
        <f>VLOOKUP($A1645,'containers '!$A:$AA,12,FALSE)</f>
        <v>OGDUO</v>
      </c>
      <c r="N1645" s="9">
        <f>VLOOKUP($A1645,'containers '!$A:$AA,14,FALSE)</f>
        <v>60</v>
      </c>
      <c r="O1645" s="9">
        <f>VLOOKUP($A1645,'containers '!$A:$AA,15,FALSE)</f>
        <v>100</v>
      </c>
      <c r="P1645" s="9" t="str">
        <f>VLOOKUP($A1645,'containers '!$A:$AA,16,FALSE)</f>
        <v>HMIDUO2019</v>
      </c>
    </row>
    <row r="1646" spans="1:16" x14ac:dyDescent="0.25">
      <c r="A1646" s="9" t="s">
        <v>1113</v>
      </c>
      <c r="B1646" s="9" t="str">
        <f>VLOOKUP(A1646,'dump '!A:C,1,FALSE)</f>
        <v>VO295</v>
      </c>
      <c r="C1646" s="9" t="str">
        <f>VLOOKUP(A1646,'dump '!A:AF,2,FALSE)</f>
        <v>1403GP5502</v>
      </c>
      <c r="D1646" s="9">
        <f>VLOOKUP($A1646,'dump '!$A:$AF,17,FALSE)</f>
        <v>52.267941999999998</v>
      </c>
      <c r="E1646" s="9">
        <f>VLOOKUP($A1646,'dump '!$A:$AF,18,FALSE)</f>
        <v>5.1875840000000002</v>
      </c>
      <c r="F1646" s="9" t="str">
        <f>VLOOKUP(A1646,'dump '!$A:$AF,11,FALSE)</f>
        <v>Betje Wolfflaan</v>
      </c>
      <c r="G1646" s="9" t="str">
        <f>VLOOKUP($A1646,'dump '!$A:$AF,12,FALSE)</f>
        <v>55</v>
      </c>
      <c r="H1646" s="9" t="str">
        <f>VLOOKUP($A1646,'dump '!$A:$AF,13,FALSE)</f>
        <v>1403GP</v>
      </c>
      <c r="I1646" s="11" t="str">
        <f>VLOOKUP($A1646,'dump '!$A:$AF,14,FALSE)</f>
        <v>Bussum</v>
      </c>
      <c r="J1646" s="9">
        <f>VLOOKUP($A1646,'dump '!$A:$AF,15,FALSE)</f>
        <v>6</v>
      </c>
      <c r="K1646" s="9" t="str">
        <f>VLOOKUP($A1646,'dump '!$A:$AF,3,FALSE)</f>
        <v>PMD</v>
      </c>
      <c r="L1646" s="9" t="str">
        <f>VLOOKUP($A1646,'dump '!$A:$AF,31,FALSE)</f>
        <v>3-haak</v>
      </c>
      <c r="M1646" s="9" t="str">
        <f>VLOOKUP($A1646,'containers '!$A:$AA,12,FALSE)</f>
        <v>OGDUO</v>
      </c>
      <c r="N1646" s="9">
        <f>VLOOKUP($A1646,'containers '!$A:$AA,14,FALSE)</f>
        <v>60</v>
      </c>
      <c r="O1646" s="9">
        <f>VLOOKUP($A1646,'containers '!$A:$AA,15,FALSE)</f>
        <v>100</v>
      </c>
      <c r="P1646" s="9" t="str">
        <f>VLOOKUP($A1646,'containers '!$A:$AA,16,FALSE)</f>
        <v>HMIDUO2019</v>
      </c>
    </row>
    <row r="1647" spans="1:16" x14ac:dyDescent="0.25">
      <c r="A1647" s="9" t="s">
        <v>3598</v>
      </c>
      <c r="B1647" s="9" t="str">
        <f>VLOOKUP(A1647,'dump '!A:C,1,FALSE)</f>
        <v>VO296</v>
      </c>
      <c r="C1647" s="9" t="str">
        <f>VLOOKUP(A1647,'dump '!A:AF,2,FALSE)</f>
        <v>1403JJ7201</v>
      </c>
      <c r="D1647" s="9">
        <f>VLOOKUP($A1647,'dump '!$A:$AF,17,FALSE)</f>
        <v>52.265272066045803</v>
      </c>
      <c r="E1647" s="9">
        <f>VLOOKUP($A1647,'dump '!$A:$AF,18,FALSE)</f>
        <v>5.1842191815424599</v>
      </c>
      <c r="F1647" s="9" t="str">
        <f>VLOOKUP(A1647,'dump '!$A:$AF,11,FALSE)</f>
        <v>Amaliagaarde</v>
      </c>
      <c r="G1647" s="9" t="str">
        <f>VLOOKUP($A1647,'dump '!$A:$AF,12,FALSE)</f>
        <v>72</v>
      </c>
      <c r="H1647" s="9" t="str">
        <f>VLOOKUP($A1647,'dump '!$A:$AF,13,FALSE)</f>
        <v>1403JJ</v>
      </c>
      <c r="I1647" s="11" t="str">
        <f>VLOOKUP($A1647,'dump '!$A:$AF,14,FALSE)</f>
        <v>Bussum</v>
      </c>
      <c r="J1647" s="9">
        <f>VLOOKUP($A1647,'dump '!$A:$AF,15,FALSE)</f>
        <v>5</v>
      </c>
      <c r="K1647" s="9" t="str">
        <f>VLOOKUP($A1647,'dump '!$A:$AF,3,FALSE)</f>
        <v>PMD</v>
      </c>
      <c r="L1647" s="9" t="str">
        <f>VLOOKUP($A1647,'dump '!$A:$AF,31,FALSE)</f>
        <v>3-haak</v>
      </c>
      <c r="M1647" s="9" t="str">
        <f>VLOOKUP($A1647,'containers '!$A:$AA,12,FALSE)</f>
        <v>OGDUO</v>
      </c>
      <c r="N1647" s="9">
        <f>VLOOKUP($A1647,'containers '!$A:$AA,14,FALSE)</f>
        <v>60</v>
      </c>
      <c r="O1647" s="9">
        <f>VLOOKUP($A1647,'containers '!$A:$AA,15,FALSE)</f>
        <v>100</v>
      </c>
      <c r="P1647" s="9" t="str">
        <f>VLOOKUP($A1647,'containers '!$A:$AA,16,FALSE)</f>
        <v>HMIDUO2021</v>
      </c>
    </row>
    <row r="1648" spans="1:16" x14ac:dyDescent="0.25">
      <c r="A1648" s="9" t="s">
        <v>1587</v>
      </c>
      <c r="B1648" s="9" t="str">
        <f>VLOOKUP(A1648,'dump '!A:C,1,FALSE)</f>
        <v>VO297</v>
      </c>
      <c r="C1648" s="9" t="str">
        <f>VLOOKUP(A1648,'dump '!A:AF,2,FALSE)</f>
        <v>1403JS10003</v>
      </c>
      <c r="D1648" s="9">
        <f>VLOOKUP($A1648,'dump '!$A:$AF,17,FALSE)</f>
        <v>52.265750885009801</v>
      </c>
      <c r="E1648" s="9">
        <f>VLOOKUP($A1648,'dump '!$A:$AF,18,FALSE)</f>
        <v>5.1869792938232404</v>
      </c>
      <c r="F1648" s="9" t="str">
        <f>VLOOKUP(A1648,'dump '!$A:$AF,11,FALSE)</f>
        <v>Claudiagaarde</v>
      </c>
      <c r="G1648" s="9" t="str">
        <f>VLOOKUP($A1648,'dump '!$A:$AF,12,FALSE)</f>
        <v>100</v>
      </c>
      <c r="H1648" s="9" t="str">
        <f>VLOOKUP($A1648,'dump '!$A:$AF,13,FALSE)</f>
        <v>1403JS</v>
      </c>
      <c r="I1648" s="11" t="str">
        <f>VLOOKUP($A1648,'dump '!$A:$AF,14,FALSE)</f>
        <v>Bussum</v>
      </c>
      <c r="J1648" s="9">
        <f>VLOOKUP($A1648,'dump '!$A:$AF,15,FALSE)</f>
        <v>6</v>
      </c>
      <c r="K1648" s="9" t="str">
        <f>VLOOKUP($A1648,'dump '!$A:$AF,3,FALSE)</f>
        <v>PMD</v>
      </c>
      <c r="L1648" s="9" t="str">
        <f>VLOOKUP($A1648,'dump '!$A:$AF,31,FALSE)</f>
        <v>3-haak</v>
      </c>
      <c r="M1648" s="9" t="str">
        <f>VLOOKUP($A1648,'containers '!$A:$AA,12,FALSE)</f>
        <v>OGDUO</v>
      </c>
      <c r="N1648" s="9">
        <f>VLOOKUP($A1648,'containers '!$A:$AA,14,FALSE)</f>
        <v>60</v>
      </c>
      <c r="O1648" s="9">
        <f>VLOOKUP($A1648,'containers '!$A:$AA,15,FALSE)</f>
        <v>100</v>
      </c>
      <c r="P1648" s="9" t="str">
        <f>VLOOKUP($A1648,'containers '!$A:$AA,16,FALSE)</f>
        <v>HMIDUO2021</v>
      </c>
    </row>
    <row r="1649" spans="1:16" x14ac:dyDescent="0.25">
      <c r="A1649" s="9" t="s">
        <v>613</v>
      </c>
      <c r="B1649" s="9" t="str">
        <f>VLOOKUP(A1649,'dump '!A:C,1,FALSE)</f>
        <v>VO298</v>
      </c>
      <c r="C1649" s="9" t="str">
        <f>VLOOKUP(A1649,'dump '!A:AF,2,FALSE)</f>
        <v>1403JX10003</v>
      </c>
      <c r="D1649" s="9">
        <f>VLOOKUP($A1649,'dump '!$A:$AF,17,FALSE)</f>
        <v>52.266033172607401</v>
      </c>
      <c r="E1649" s="9">
        <f>VLOOKUP($A1649,'dump '!$A:$AF,18,FALSE)</f>
        <v>5.188232421875</v>
      </c>
      <c r="F1649" s="9" t="str">
        <f>VLOOKUP(A1649,'dump '!$A:$AF,11,FALSE)</f>
        <v>Dorotheagaarde</v>
      </c>
      <c r="G1649" s="9" t="str">
        <f>VLOOKUP($A1649,'dump '!$A:$AF,12,FALSE)</f>
        <v>100</v>
      </c>
      <c r="H1649" s="9" t="str">
        <f>VLOOKUP($A1649,'dump '!$A:$AF,13,FALSE)</f>
        <v>1403JX</v>
      </c>
      <c r="I1649" s="11" t="str">
        <f>VLOOKUP($A1649,'dump '!$A:$AF,14,FALSE)</f>
        <v>Bussum</v>
      </c>
      <c r="J1649" s="9">
        <f>VLOOKUP($A1649,'dump '!$A:$AF,15,FALSE)</f>
        <v>6</v>
      </c>
      <c r="K1649" s="9" t="str">
        <f>VLOOKUP($A1649,'dump '!$A:$AF,3,FALSE)</f>
        <v>PMD</v>
      </c>
      <c r="L1649" s="9" t="str">
        <f>VLOOKUP($A1649,'dump '!$A:$AF,31,FALSE)</f>
        <v>3-haak</v>
      </c>
      <c r="M1649" s="9" t="str">
        <f>VLOOKUP($A1649,'containers '!$A:$AA,12,FALSE)</f>
        <v>OGDUO</v>
      </c>
      <c r="N1649" s="9">
        <f>VLOOKUP($A1649,'containers '!$A:$AA,14,FALSE)</f>
        <v>60</v>
      </c>
      <c r="O1649" s="9">
        <f>VLOOKUP($A1649,'containers '!$A:$AA,15,FALSE)</f>
        <v>100</v>
      </c>
      <c r="P1649" s="9" t="str">
        <f>VLOOKUP($A1649,'containers '!$A:$AA,16,FALSE)</f>
        <v>HMIDUO2021</v>
      </c>
    </row>
    <row r="1650" spans="1:16" x14ac:dyDescent="0.25">
      <c r="A1650" s="9" t="s">
        <v>1577</v>
      </c>
      <c r="B1650" s="9" t="str">
        <f>VLOOKUP(A1650,'dump '!A:C,1,FALSE)</f>
        <v>VO299</v>
      </c>
      <c r="C1650" s="9" t="str">
        <f>VLOOKUP(A1650,'dump '!A:AF,2,FALSE)</f>
        <v>1403KC10003</v>
      </c>
      <c r="D1650" s="9">
        <f>VLOOKUP($A1650,'dump '!$A:$AF,17,FALSE)</f>
        <v>52.266040802002003</v>
      </c>
      <c r="E1650" s="9">
        <f>VLOOKUP($A1650,'dump '!$A:$AF,18,FALSE)</f>
        <v>5.18963575363159</v>
      </c>
      <c r="F1650" s="9" t="str">
        <f>VLOOKUP(A1650,'dump '!$A:$AF,11,FALSE)</f>
        <v>Elisabethgaarde</v>
      </c>
      <c r="G1650" s="9" t="str">
        <f>VLOOKUP($A1650,'dump '!$A:$AF,12,FALSE)</f>
        <v>100</v>
      </c>
      <c r="H1650" s="9" t="str">
        <f>VLOOKUP($A1650,'dump '!$A:$AF,13,FALSE)</f>
        <v>1403KC</v>
      </c>
      <c r="I1650" s="11" t="str">
        <f>VLOOKUP($A1650,'dump '!$A:$AF,14,FALSE)</f>
        <v>Bussum</v>
      </c>
      <c r="J1650" s="9">
        <f>VLOOKUP($A1650,'dump '!$A:$AF,15,FALSE)</f>
        <v>6</v>
      </c>
      <c r="K1650" s="9" t="str">
        <f>VLOOKUP($A1650,'dump '!$A:$AF,3,FALSE)</f>
        <v>PMD</v>
      </c>
      <c r="L1650" s="9" t="str">
        <f>VLOOKUP($A1650,'dump '!$A:$AF,31,FALSE)</f>
        <v>3-haak</v>
      </c>
      <c r="M1650" s="9" t="str">
        <f>VLOOKUP($A1650,'containers '!$A:$AA,12,FALSE)</f>
        <v>OGDUO</v>
      </c>
      <c r="N1650" s="9">
        <f>VLOOKUP($A1650,'containers '!$A:$AA,14,FALSE)</f>
        <v>60</v>
      </c>
      <c r="O1650" s="9">
        <f>VLOOKUP($A1650,'containers '!$A:$AA,15,FALSE)</f>
        <v>100</v>
      </c>
      <c r="P1650" s="9" t="str">
        <f>VLOOKUP($A1650,'containers '!$A:$AA,16,FALSE)</f>
        <v>HMIDUO2021</v>
      </c>
    </row>
    <row r="1651" spans="1:16" x14ac:dyDescent="0.25">
      <c r="A1651" s="9" t="s">
        <v>1095</v>
      </c>
      <c r="B1651" s="9" t="str">
        <f>VLOOKUP(A1651,'dump '!A:C,1,FALSE)</f>
        <v>VO300</v>
      </c>
      <c r="C1651" s="9" t="str">
        <f>VLOOKUP(A1651,'dump '!A:AF,2,FALSE)</f>
        <v>1412LA2102</v>
      </c>
      <c r="D1651" s="9">
        <f>VLOOKUP($A1651,'dump '!$A:$AF,17,FALSE)</f>
        <v>52.283102999999997</v>
      </c>
      <c r="E1651" s="9">
        <f>VLOOKUP($A1651,'dump '!$A:$AF,18,FALSE)</f>
        <v>5.1553139999999997</v>
      </c>
      <c r="F1651" s="9" t="str">
        <f>VLOOKUP(A1651,'dump '!$A:$AF,11,FALSE)</f>
        <v>Binnenhof</v>
      </c>
      <c r="G1651" s="9" t="str">
        <f>VLOOKUP($A1651,'dump '!$A:$AF,12,FALSE)</f>
        <v>21</v>
      </c>
      <c r="H1651" s="9" t="str">
        <f>VLOOKUP($A1651,'dump '!$A:$AF,13,FALSE)</f>
        <v>1412LA</v>
      </c>
      <c r="I1651" s="11" t="str">
        <f>VLOOKUP($A1651,'dump '!$A:$AF,14,FALSE)</f>
        <v>Naarden</v>
      </c>
      <c r="J1651" s="9">
        <f>VLOOKUP($A1651,'dump '!$A:$AF,15,FALSE)</f>
        <v>6</v>
      </c>
      <c r="K1651" s="9" t="str">
        <f>VLOOKUP($A1651,'dump '!$A:$AF,3,FALSE)</f>
        <v>PMD</v>
      </c>
      <c r="L1651" s="9" t="str">
        <f>VLOOKUP($A1651,'dump '!$A:$AF,31,FALSE)</f>
        <v>3-haak</v>
      </c>
      <c r="M1651" s="9" t="str">
        <f>VLOOKUP($A1651,'containers '!$A:$AA,12,FALSE)</f>
        <v>OGDUO</v>
      </c>
      <c r="N1651" s="9">
        <f>VLOOKUP($A1651,'containers '!$A:$AA,14,FALSE)</f>
        <v>60</v>
      </c>
      <c r="O1651" s="9">
        <f>VLOOKUP($A1651,'containers '!$A:$AA,15,FALSE)</f>
        <v>100</v>
      </c>
      <c r="P1651" s="9" t="str">
        <f>VLOOKUP($A1651,'containers '!$A:$AA,16,FALSE)</f>
        <v>HMIDUO2019</v>
      </c>
    </row>
    <row r="1652" spans="1:16" x14ac:dyDescent="0.25">
      <c r="A1652" s="9" t="s">
        <v>4865</v>
      </c>
      <c r="B1652" s="9" t="str">
        <f>VLOOKUP(A1652,'dump '!A:C,1,FALSE)</f>
        <v>VO301</v>
      </c>
      <c r="C1652" s="9" t="str">
        <f>VLOOKUP(A1652,'dump '!A:AF,2,FALSE)</f>
        <v>1406PX8002</v>
      </c>
      <c r="D1652" s="9">
        <f>VLOOKUP($A1652,'dump '!$A:$AF,17,FALSE)</f>
        <v>52.272491455078097</v>
      </c>
      <c r="E1652" s="9">
        <f>VLOOKUP($A1652,'dump '!$A:$AF,18,FALSE)</f>
        <v>5.1599869728088397</v>
      </c>
      <c r="F1652" s="9" t="str">
        <f>VLOOKUP(A1652,'dump '!$A:$AF,11,FALSE)</f>
        <v>Cacaostraat</v>
      </c>
      <c r="G1652" s="9" t="str">
        <f>VLOOKUP($A1652,'dump '!$A:$AF,12,FALSE)</f>
        <v>80</v>
      </c>
      <c r="H1652" s="9" t="str">
        <f>VLOOKUP($A1652,'dump '!$A:$AF,13,FALSE)</f>
        <v>1406PX</v>
      </c>
      <c r="I1652" s="11" t="str">
        <f>VLOOKUP($A1652,'dump '!$A:$AF,14,FALSE)</f>
        <v>Bussum</v>
      </c>
      <c r="J1652" s="9">
        <f>VLOOKUP($A1652,'dump '!$A:$AF,15,FALSE)</f>
        <v>6</v>
      </c>
      <c r="K1652" s="9" t="str">
        <f>VLOOKUP($A1652,'dump '!$A:$AF,3,FALSE)</f>
        <v>PMD</v>
      </c>
      <c r="L1652" s="9" t="str">
        <f>VLOOKUP($A1652,'dump '!$A:$AF,31,FALSE)</f>
        <v>3-haak</v>
      </c>
      <c r="M1652" s="9" t="str">
        <f>VLOOKUP($A1652,'containers '!$A:$AA,12,FALSE)</f>
        <v>Ondergronds</v>
      </c>
      <c r="N1652" s="9">
        <f>VLOOKUP($A1652,'containers '!$A:$AA,14,FALSE)</f>
        <v>80</v>
      </c>
      <c r="O1652" s="9">
        <f>VLOOKUP($A1652,'containers '!$A:$AA,15,FALSE)</f>
        <v>100</v>
      </c>
      <c r="P1652" s="9" t="str">
        <f>VLOOKUP($A1652,'containers '!$A:$AA,16,FALSE)</f>
        <v>HMISOL2020</v>
      </c>
    </row>
    <row r="1653" spans="1:16" x14ac:dyDescent="0.25">
      <c r="A1653" s="9" t="s">
        <v>4107</v>
      </c>
      <c r="B1653" s="9" t="str">
        <f>VLOOKUP(A1653,'dump '!A:C,1,FALSE)</f>
        <v>VO302</v>
      </c>
      <c r="C1653" s="9" t="str">
        <f>VLOOKUP(A1653,'dump '!A:AF,2,FALSE)</f>
        <v>1406PX8004</v>
      </c>
      <c r="D1653" s="9">
        <f>VLOOKUP($A1653,'dump '!$A:$AF,17,FALSE)</f>
        <v>52.272491455078097</v>
      </c>
      <c r="E1653" s="9">
        <f>VLOOKUP($A1653,'dump '!$A:$AF,18,FALSE)</f>
        <v>5.1599869728088397</v>
      </c>
      <c r="F1653" s="9" t="str">
        <f>VLOOKUP(A1653,'dump '!$A:$AF,11,FALSE)</f>
        <v>Cacaostraat</v>
      </c>
      <c r="G1653" s="9" t="str">
        <f>VLOOKUP($A1653,'dump '!$A:$AF,12,FALSE)</f>
        <v>80</v>
      </c>
      <c r="H1653" s="9" t="str">
        <f>VLOOKUP($A1653,'dump '!$A:$AF,13,FALSE)</f>
        <v>1406PX</v>
      </c>
      <c r="I1653" s="11" t="str">
        <f>VLOOKUP($A1653,'dump '!$A:$AF,14,FALSE)</f>
        <v>Bussum</v>
      </c>
      <c r="J1653" s="9">
        <f>VLOOKUP($A1653,'dump '!$A:$AF,15,FALSE)</f>
        <v>6</v>
      </c>
      <c r="K1653" s="9" t="str">
        <f>VLOOKUP($A1653,'dump '!$A:$AF,3,FALSE)</f>
        <v>PMD</v>
      </c>
      <c r="L1653" s="9" t="str">
        <f>VLOOKUP($A1653,'dump '!$A:$AF,31,FALSE)</f>
        <v>3-haak</v>
      </c>
      <c r="M1653" s="9" t="str">
        <f>VLOOKUP($A1653,'containers '!$A:$AA,12,FALSE)</f>
        <v>OGDUO</v>
      </c>
      <c r="N1653" s="9">
        <f>VLOOKUP($A1653,'containers '!$A:$AA,14,FALSE)</f>
        <v>60</v>
      </c>
      <c r="O1653" s="9">
        <f>VLOOKUP($A1653,'containers '!$A:$AA,15,FALSE)</f>
        <v>100</v>
      </c>
      <c r="P1653" s="9" t="str">
        <f>VLOOKUP($A1653,'containers '!$A:$AA,16,FALSE)</f>
        <v>HMIDUO2020</v>
      </c>
    </row>
    <row r="1654" spans="1:16" x14ac:dyDescent="0.25">
      <c r="A1654" s="9" t="s">
        <v>3592</v>
      </c>
      <c r="B1654" s="9" t="str">
        <f>VLOOKUP(A1654,'dump '!A:C,1,FALSE)</f>
        <v>VO303</v>
      </c>
      <c r="C1654" s="9" t="str">
        <f>VLOOKUP(A1654,'dump '!A:AF,2,FALSE)</f>
        <v>1215PS3102</v>
      </c>
      <c r="D1654" s="9">
        <f>VLOOKUP($A1654,'dump '!$A:$AF,17,FALSE)</f>
        <v>52.209940000000003</v>
      </c>
      <c r="E1654" s="9">
        <f>VLOOKUP($A1654,'dump '!$A:$AF,18,FALSE)</f>
        <v>5.1508500000000002</v>
      </c>
      <c r="F1654" s="9" t="str">
        <f>VLOOKUP(A1654,'dump '!$A:$AF,11,FALSE)</f>
        <v>Sweerslaan</v>
      </c>
      <c r="G1654" s="9" t="str">
        <f>VLOOKUP($A1654,'dump '!$A:$AF,12,FALSE)</f>
        <v>31</v>
      </c>
      <c r="H1654" s="9" t="str">
        <f>VLOOKUP($A1654,'dump '!$A:$AF,13,FALSE)</f>
        <v>1215PS</v>
      </c>
      <c r="I1654" s="11" t="str">
        <f>VLOOKUP($A1654,'dump '!$A:$AF,14,FALSE)</f>
        <v>Hilversum</v>
      </c>
      <c r="J1654" s="9">
        <f>VLOOKUP($A1654,'dump '!$A:$AF,15,FALSE)</f>
        <v>5</v>
      </c>
      <c r="K1654" s="9" t="str">
        <f>VLOOKUP($A1654,'dump '!$A:$AF,3,FALSE)</f>
        <v>PMD</v>
      </c>
      <c r="L1654" s="9" t="str">
        <f>VLOOKUP($A1654,'dump '!$A:$AF,31,FALSE)</f>
        <v>3-haak</v>
      </c>
      <c r="M1654" s="9" t="str">
        <f>VLOOKUP($A1654,'containers '!$A:$AA,12,FALSE)</f>
        <v>Ondergronds</v>
      </c>
      <c r="N1654" s="9">
        <f>VLOOKUP($A1654,'containers '!$A:$AA,14,FALSE)</f>
        <v>80</v>
      </c>
      <c r="O1654" s="9">
        <f>VLOOKUP($A1654,'containers '!$A:$AA,15,FALSE)</f>
        <v>100</v>
      </c>
      <c r="P1654" s="9" t="str">
        <f>VLOOKUP($A1654,'containers '!$A:$AA,16,FALSE)</f>
        <v>HMISOL2020</v>
      </c>
    </row>
    <row r="1655" spans="1:16" x14ac:dyDescent="0.25">
      <c r="A1655" s="9" t="s">
        <v>4349</v>
      </c>
      <c r="B1655" s="9" t="str">
        <f>VLOOKUP(A1655,'dump '!A:C,1,FALSE)</f>
        <v>VO304</v>
      </c>
      <c r="C1655" s="9" t="str">
        <f>VLOOKUP(A1655,'dump '!A:AF,2,FALSE)</f>
        <v>1215PV102</v>
      </c>
      <c r="D1655" s="9">
        <f>VLOOKUP($A1655,'dump '!$A:$AF,17,FALSE)</f>
        <v>52.209758758544901</v>
      </c>
      <c r="E1655" s="9">
        <f>VLOOKUP($A1655,'dump '!$A:$AF,18,FALSE)</f>
        <v>5.1531500816345197</v>
      </c>
      <c r="F1655" s="9" t="str">
        <f>VLOOKUP(A1655,'dump '!$A:$AF,11,FALSE)</f>
        <v>Banckertlaan</v>
      </c>
      <c r="G1655" s="9" t="str">
        <f>VLOOKUP($A1655,'dump '!$A:$AF,12,FALSE)</f>
        <v>1</v>
      </c>
      <c r="H1655" s="9" t="str">
        <f>VLOOKUP($A1655,'dump '!$A:$AF,13,FALSE)</f>
        <v>1215PV</v>
      </c>
      <c r="I1655" s="11" t="str">
        <f>VLOOKUP($A1655,'dump '!$A:$AF,14,FALSE)</f>
        <v>Hilversum</v>
      </c>
      <c r="J1655" s="9">
        <f>VLOOKUP($A1655,'dump '!$A:$AF,15,FALSE)</f>
        <v>6</v>
      </c>
      <c r="K1655" s="9" t="str">
        <f>VLOOKUP($A1655,'dump '!$A:$AF,3,FALSE)</f>
        <v>PMD</v>
      </c>
      <c r="L1655" s="9" t="str">
        <f>VLOOKUP($A1655,'dump '!$A:$AF,31,FALSE)</f>
        <v>3-haak</v>
      </c>
      <c r="M1655" s="9" t="str">
        <f>VLOOKUP($A1655,'containers '!$A:$AA,12,FALSE)</f>
        <v>Ondergronds</v>
      </c>
      <c r="N1655" s="9">
        <f>VLOOKUP($A1655,'containers '!$A:$AA,14,FALSE)</f>
        <v>80</v>
      </c>
      <c r="O1655" s="9">
        <f>VLOOKUP($A1655,'containers '!$A:$AA,15,FALSE)</f>
        <v>100</v>
      </c>
      <c r="P1655" s="9" t="str">
        <f>VLOOKUP($A1655,'containers '!$A:$AA,16,FALSE)</f>
        <v>HMISOL2020</v>
      </c>
    </row>
    <row r="1656" spans="1:16" x14ac:dyDescent="0.25">
      <c r="A1656" s="9" t="s">
        <v>4859</v>
      </c>
      <c r="B1656" s="9" t="str">
        <f>VLOOKUP(A1656,'dump '!A:C,1,FALSE)</f>
        <v>VO305</v>
      </c>
      <c r="C1656" s="9" t="str">
        <f>VLOOKUP(A1656,'dump '!A:AF,2,FALSE)</f>
        <v>1403AP6902</v>
      </c>
      <c r="D1656" s="9">
        <f>VLOOKUP($A1656,'dump '!$A:$AF,17,FALSE)</f>
        <v>52.273208618164098</v>
      </c>
      <c r="E1656" s="9">
        <f>VLOOKUP($A1656,'dump '!$A:$AF,18,FALSE)</f>
        <v>5.1912260055542001</v>
      </c>
      <c r="F1656" s="9" t="str">
        <f>VLOOKUP(A1656,'dump '!$A:$AF,11,FALSE)</f>
        <v>Amersfoortsestraatweg</v>
      </c>
      <c r="G1656" s="9" t="str">
        <f>VLOOKUP($A1656,'dump '!$A:$AF,12,FALSE)</f>
        <v>69A 1</v>
      </c>
      <c r="H1656" s="9" t="str">
        <f>VLOOKUP($A1656,'dump '!$A:$AF,13,FALSE)</f>
        <v>1403AP</v>
      </c>
      <c r="I1656" s="11" t="str">
        <f>VLOOKUP($A1656,'dump '!$A:$AF,14,FALSE)</f>
        <v>Bussum</v>
      </c>
      <c r="J1656" s="9">
        <f>VLOOKUP($A1656,'dump '!$A:$AF,15,FALSE)</f>
        <v>6</v>
      </c>
      <c r="K1656" s="9" t="str">
        <f>VLOOKUP($A1656,'dump '!$A:$AF,3,FALSE)</f>
        <v>PMD</v>
      </c>
      <c r="L1656" s="9" t="str">
        <f>VLOOKUP($A1656,'dump '!$A:$AF,31,FALSE)</f>
        <v>3-haak</v>
      </c>
      <c r="M1656" s="9" t="str">
        <f>VLOOKUP($A1656,'containers '!$A:$AA,12,FALSE)</f>
        <v>OGDUO</v>
      </c>
      <c r="N1656" s="9">
        <f>VLOOKUP($A1656,'containers '!$A:$AA,14,FALSE)</f>
        <v>60</v>
      </c>
      <c r="O1656" s="9">
        <f>VLOOKUP($A1656,'containers '!$A:$AA,15,FALSE)</f>
        <v>100</v>
      </c>
      <c r="P1656" s="9" t="str">
        <f>VLOOKUP($A1656,'containers '!$A:$AA,16,FALSE)</f>
        <v>HMIDUO2020</v>
      </c>
    </row>
    <row r="1657" spans="1:16" x14ac:dyDescent="0.25">
      <c r="A1657" s="9" t="s">
        <v>4154</v>
      </c>
      <c r="B1657" s="9" t="str">
        <f>VLOOKUP(A1657,'dump '!A:C,1,FALSE)</f>
        <v>VO306</v>
      </c>
      <c r="C1657" s="9" t="str">
        <f>VLOOKUP(A1657,'dump '!A:AF,2,FALSE)</f>
        <v>1251SL1902</v>
      </c>
      <c r="D1657" s="9">
        <f>VLOOKUP($A1657,'dump '!$A:$AF,17,FALSE)</f>
        <v>52.247869999999999</v>
      </c>
      <c r="E1657" s="9">
        <f>VLOOKUP($A1657,'dump '!$A:$AF,18,FALSE)</f>
        <v>5.2329100000000004</v>
      </c>
      <c r="F1657" s="9" t="str">
        <f>VLOOKUP(A1657,'dump '!$A:$AF,11,FALSE)</f>
        <v>De Veenen</v>
      </c>
      <c r="G1657" s="9" t="str">
        <f>VLOOKUP($A1657,'dump '!$A:$AF,12,FALSE)</f>
        <v>19</v>
      </c>
      <c r="H1657" s="9" t="str">
        <f>VLOOKUP($A1657,'dump '!$A:$AF,13,FALSE)</f>
        <v>1251SL</v>
      </c>
      <c r="I1657" s="11" t="str">
        <f>VLOOKUP($A1657,'dump '!$A:$AF,14,FALSE)</f>
        <v>Laren</v>
      </c>
      <c r="J1657" s="9">
        <f>VLOOKUP($A1657,'dump '!$A:$AF,15,FALSE)</f>
        <v>6</v>
      </c>
      <c r="K1657" s="9" t="str">
        <f>VLOOKUP($A1657,'dump '!$A:$AF,3,FALSE)</f>
        <v>PMD</v>
      </c>
      <c r="L1657" s="9" t="str">
        <f>VLOOKUP($A1657,'dump '!$A:$AF,31,FALSE)</f>
        <v>3-haak</v>
      </c>
      <c r="M1657" s="9" t="str">
        <f>VLOOKUP($A1657,'containers '!$A:$AA,12,FALSE)</f>
        <v>OGDUO</v>
      </c>
      <c r="N1657" s="9">
        <f>VLOOKUP($A1657,'containers '!$A:$AA,14,FALSE)</f>
        <v>60</v>
      </c>
      <c r="O1657" s="9">
        <f>VLOOKUP($A1657,'containers '!$A:$AA,15,FALSE)</f>
        <v>100</v>
      </c>
      <c r="P1657" s="9" t="str">
        <f>VLOOKUP($A1657,'containers '!$A:$AA,16,FALSE)</f>
        <v>HMIDUO2020</v>
      </c>
    </row>
    <row r="1658" spans="1:16" x14ac:dyDescent="0.25">
      <c r="A1658" s="9" t="s">
        <v>3586</v>
      </c>
      <c r="B1658" s="9" t="str">
        <f>VLOOKUP(A1658,'dump '!A:C,1,FALSE)</f>
        <v>VO307</v>
      </c>
      <c r="C1658" s="9" t="str">
        <f>VLOOKUP(A1658,'dump '!A:AF,2,FALSE)</f>
        <v>1216HS10103</v>
      </c>
      <c r="D1658" s="9">
        <f>VLOOKUP($A1658,'dump '!$A:$AF,17,FALSE)</f>
        <v>52.215086999999997</v>
      </c>
      <c r="E1658" s="9">
        <f>VLOOKUP($A1658,'dump '!$A:$AF,18,FALSE)</f>
        <v>5.1418860000000004</v>
      </c>
      <c r="F1658" s="9" t="str">
        <f>VLOOKUP(A1658,'dump '!$A:$AF,11,FALSE)</f>
        <v>Kapittelweg</v>
      </c>
      <c r="G1658" s="9" t="str">
        <f>VLOOKUP($A1658,'dump '!$A:$AF,12,FALSE)</f>
        <v>101</v>
      </c>
      <c r="H1658" s="9" t="str">
        <f>VLOOKUP($A1658,'dump '!$A:$AF,13,FALSE)</f>
        <v>1216HS</v>
      </c>
      <c r="I1658" s="11" t="str">
        <f>VLOOKUP($A1658,'dump '!$A:$AF,14,FALSE)</f>
        <v>Hilversum</v>
      </c>
      <c r="J1658" s="9">
        <f>VLOOKUP($A1658,'dump '!$A:$AF,15,FALSE)</f>
        <v>5</v>
      </c>
      <c r="K1658" s="9" t="str">
        <f>VLOOKUP($A1658,'dump '!$A:$AF,3,FALSE)</f>
        <v>PMD</v>
      </c>
      <c r="L1658" s="9" t="str">
        <f>VLOOKUP($A1658,'dump '!$A:$AF,31,FALSE)</f>
        <v>3-haak</v>
      </c>
      <c r="M1658" s="9" t="str">
        <f>VLOOKUP($A1658,'containers '!$A:$AA,12,FALSE)</f>
        <v>Ondergronds</v>
      </c>
      <c r="N1658" s="9">
        <f>VLOOKUP($A1658,'containers '!$A:$AA,14,FALSE)</f>
        <v>80</v>
      </c>
      <c r="O1658" s="9">
        <f>VLOOKUP($A1658,'containers '!$A:$AA,15,FALSE)</f>
        <v>100</v>
      </c>
      <c r="P1658" s="9" t="str">
        <f>VLOOKUP($A1658,'containers '!$A:$AA,16,FALSE)</f>
        <v>HMISOL2020</v>
      </c>
    </row>
    <row r="1659" spans="1:16" x14ac:dyDescent="0.25">
      <c r="A1659" s="9" t="s">
        <v>4099</v>
      </c>
      <c r="B1659" s="9" t="str">
        <f>VLOOKUP(A1659,'dump '!A:C,1,FALSE)</f>
        <v>VO308</v>
      </c>
      <c r="C1659" s="9" t="str">
        <f>VLOOKUP(A1659,'dump '!A:AF,2,FALSE)</f>
        <v>1213ZA2602</v>
      </c>
      <c r="D1659" s="9">
        <f>VLOOKUP($A1659,'dump '!$A:$AF,17,FALSE)</f>
        <v>52.204216690782602</v>
      </c>
      <c r="E1659" s="9">
        <f>VLOOKUP($A1659,'dump '!$A:$AF,18,FALSE)</f>
        <v>5.1485585421371702</v>
      </c>
      <c r="F1659" s="9" t="str">
        <f>VLOOKUP(A1659,'dump '!$A:$AF,11,FALSE)</f>
        <v>Loosdrechtse Bos</v>
      </c>
      <c r="G1659" s="9" t="str">
        <f>VLOOKUP($A1659,'dump '!$A:$AF,12,FALSE)</f>
        <v>26</v>
      </c>
      <c r="H1659" s="9" t="str">
        <f>VLOOKUP($A1659,'dump '!$A:$AF,13,FALSE)</f>
        <v>1213ZA</v>
      </c>
      <c r="I1659" s="11" t="str">
        <f>VLOOKUP($A1659,'dump '!$A:$AF,14,FALSE)</f>
        <v>Hilversum</v>
      </c>
      <c r="J1659" s="9">
        <f>VLOOKUP($A1659,'dump '!$A:$AF,15,FALSE)</f>
        <v>6</v>
      </c>
      <c r="K1659" s="9" t="str">
        <f>VLOOKUP($A1659,'dump '!$A:$AF,3,FALSE)</f>
        <v>PMD</v>
      </c>
      <c r="L1659" s="9" t="str">
        <f>VLOOKUP($A1659,'dump '!$A:$AF,31,FALSE)</f>
        <v>3-haak</v>
      </c>
      <c r="M1659" s="9" t="str">
        <f>VLOOKUP($A1659,'containers '!$A:$AA,12,FALSE)</f>
        <v>OGDUO</v>
      </c>
      <c r="N1659" s="9">
        <f>VLOOKUP($A1659,'containers '!$A:$AA,14,FALSE)</f>
        <v>60</v>
      </c>
      <c r="O1659" s="9">
        <f>VLOOKUP($A1659,'containers '!$A:$AA,15,FALSE)</f>
        <v>100</v>
      </c>
      <c r="P1659" s="9" t="str">
        <f>VLOOKUP($A1659,'containers '!$A:$AA,16,FALSE)</f>
        <v>HMIDUO2020</v>
      </c>
    </row>
    <row r="1660" spans="1:16" x14ac:dyDescent="0.25">
      <c r="A1660" s="9" t="s">
        <v>1089</v>
      </c>
      <c r="B1660" s="9" t="str">
        <f>VLOOKUP(A1660,'dump '!A:C,1,FALSE)</f>
        <v>VO309</v>
      </c>
      <c r="C1660" s="9" t="str">
        <f>VLOOKUP(A1660,'dump '!A:AF,2,FALSE)</f>
        <v>1217RH6002</v>
      </c>
      <c r="D1660" s="9">
        <f>VLOOKUP($A1660,'dump '!$A:$AF,17,FALSE)</f>
        <v>52.225734710693402</v>
      </c>
      <c r="E1660" s="9">
        <f>VLOOKUP($A1660,'dump '!$A:$AF,18,FALSE)</f>
        <v>5.1697101593017596</v>
      </c>
      <c r="F1660" s="9" t="str">
        <f>VLOOKUP(A1660,'dump '!$A:$AF,11,FALSE)</f>
        <v>Burgemeester Andriessenstraat</v>
      </c>
      <c r="G1660" s="9" t="str">
        <f>VLOOKUP($A1660,'dump '!$A:$AF,12,FALSE)</f>
        <v>60</v>
      </c>
      <c r="H1660" s="9" t="str">
        <f>VLOOKUP($A1660,'dump '!$A:$AF,13,FALSE)</f>
        <v>1217RH</v>
      </c>
      <c r="I1660" s="11" t="str">
        <f>VLOOKUP($A1660,'dump '!$A:$AF,14,FALSE)</f>
        <v>Hilversum</v>
      </c>
      <c r="J1660" s="9">
        <f>VLOOKUP($A1660,'dump '!$A:$AF,15,FALSE)</f>
        <v>6</v>
      </c>
      <c r="K1660" s="9" t="str">
        <f>VLOOKUP($A1660,'dump '!$A:$AF,3,FALSE)</f>
        <v>PMD</v>
      </c>
      <c r="L1660" s="9" t="str">
        <f>VLOOKUP($A1660,'dump '!$A:$AF,31,FALSE)</f>
        <v>3-haak</v>
      </c>
      <c r="M1660" s="9" t="str">
        <f>VLOOKUP($A1660,'containers '!$A:$AA,12,FALSE)</f>
        <v>OGDUO</v>
      </c>
      <c r="N1660" s="9">
        <f>VLOOKUP($A1660,'containers '!$A:$AA,14,FALSE)</f>
        <v>60</v>
      </c>
      <c r="O1660" s="9">
        <f>VLOOKUP($A1660,'containers '!$A:$AA,15,FALSE)</f>
        <v>100</v>
      </c>
      <c r="P1660" s="9" t="str">
        <f>VLOOKUP($A1660,'containers '!$A:$AA,16,FALSE)</f>
        <v>HMIDUO2019</v>
      </c>
    </row>
    <row r="1661" spans="1:16" x14ac:dyDescent="0.25">
      <c r="A1661" s="9" t="s">
        <v>1076</v>
      </c>
      <c r="B1661" s="9" t="str">
        <f>VLOOKUP(A1661,'dump '!A:C,1,FALSE)</f>
        <v>VO310</v>
      </c>
      <c r="C1661" s="9" t="str">
        <f>VLOOKUP(A1661,'dump '!A:AF,2,FALSE)</f>
        <v>1403GV16702</v>
      </c>
      <c r="D1661" s="9">
        <f>VLOOKUP($A1661,'dump '!$A:$AF,17,FALSE)</f>
        <v>52.267994999999999</v>
      </c>
      <c r="E1661" s="9">
        <f>VLOOKUP($A1661,'dump '!$A:$AF,18,FALSE)</f>
        <v>5.1888180000000004</v>
      </c>
      <c r="F1661" s="9" t="str">
        <f>VLOOKUP(A1661,'dump '!$A:$AF,11,FALSE)</f>
        <v>Betje Wolfflaan</v>
      </c>
      <c r="G1661" s="9" t="str">
        <f>VLOOKUP($A1661,'dump '!$A:$AF,12,FALSE)</f>
        <v>167</v>
      </c>
      <c r="H1661" s="9" t="str">
        <f>VLOOKUP($A1661,'dump '!$A:$AF,13,FALSE)</f>
        <v>1403GV</v>
      </c>
      <c r="I1661" s="11" t="str">
        <f>VLOOKUP($A1661,'dump '!$A:$AF,14,FALSE)</f>
        <v>Bussum</v>
      </c>
      <c r="J1661" s="9">
        <f>VLOOKUP($A1661,'dump '!$A:$AF,15,FALSE)</f>
        <v>6</v>
      </c>
      <c r="K1661" s="9" t="str">
        <f>VLOOKUP($A1661,'dump '!$A:$AF,3,FALSE)</f>
        <v>PMD</v>
      </c>
      <c r="L1661" s="9" t="str">
        <f>VLOOKUP($A1661,'dump '!$A:$AF,31,FALSE)</f>
        <v>3-haak</v>
      </c>
      <c r="M1661" s="9" t="str">
        <f>VLOOKUP($A1661,'containers '!$A:$AA,12,FALSE)</f>
        <v>OGDUO</v>
      </c>
      <c r="N1661" s="9">
        <f>VLOOKUP($A1661,'containers '!$A:$AA,14,FALSE)</f>
        <v>60</v>
      </c>
      <c r="O1661" s="9">
        <f>VLOOKUP($A1661,'containers '!$A:$AA,15,FALSE)</f>
        <v>100</v>
      </c>
      <c r="P1661" s="9" t="str">
        <f>VLOOKUP($A1661,'containers '!$A:$AA,16,FALSE)</f>
        <v>HMIDUO2019</v>
      </c>
    </row>
    <row r="1662" spans="1:16" x14ac:dyDescent="0.25">
      <c r="A1662" s="9" t="s">
        <v>1070</v>
      </c>
      <c r="B1662" s="9" t="str">
        <f>VLOOKUP(A1662,'dump '!A:C,1,FALSE)</f>
        <v>VO311</v>
      </c>
      <c r="C1662" s="9" t="str">
        <f>VLOOKUP(A1662,'dump '!A:AF,2,FALSE)</f>
        <v>1403GT11302</v>
      </c>
      <c r="D1662" s="9">
        <f>VLOOKUP($A1662,'dump '!$A:$AF,17,FALSE)</f>
        <v>52.267975</v>
      </c>
      <c r="E1662" s="9">
        <f>VLOOKUP($A1662,'dump '!$A:$AF,18,FALSE)</f>
        <v>5.1881690000000003</v>
      </c>
      <c r="F1662" s="9" t="str">
        <f>VLOOKUP(A1662,'dump '!$A:$AF,11,FALSE)</f>
        <v>Betje Wolfflaan</v>
      </c>
      <c r="G1662" s="9" t="str">
        <f>VLOOKUP($A1662,'dump '!$A:$AF,12,FALSE)</f>
        <v>113</v>
      </c>
      <c r="H1662" s="9" t="str">
        <f>VLOOKUP($A1662,'dump '!$A:$AF,13,FALSE)</f>
        <v>1403GT</v>
      </c>
      <c r="I1662" s="11" t="str">
        <f>VLOOKUP($A1662,'dump '!$A:$AF,14,FALSE)</f>
        <v>Bussum</v>
      </c>
      <c r="J1662" s="9">
        <f>VLOOKUP($A1662,'dump '!$A:$AF,15,FALSE)</f>
        <v>6</v>
      </c>
      <c r="K1662" s="9" t="str">
        <f>VLOOKUP($A1662,'dump '!$A:$AF,3,FALSE)</f>
        <v>PMD</v>
      </c>
      <c r="L1662" s="9" t="str">
        <f>VLOOKUP($A1662,'dump '!$A:$AF,31,FALSE)</f>
        <v>3-haak</v>
      </c>
      <c r="M1662" s="9" t="str">
        <f>VLOOKUP($A1662,'containers '!$A:$AA,12,FALSE)</f>
        <v>OGDUO</v>
      </c>
      <c r="N1662" s="9">
        <f>VLOOKUP($A1662,'containers '!$A:$AA,14,FALSE)</f>
        <v>60</v>
      </c>
      <c r="O1662" s="9">
        <f>VLOOKUP($A1662,'containers '!$A:$AA,15,FALSE)</f>
        <v>100</v>
      </c>
      <c r="P1662" s="9" t="str">
        <f>VLOOKUP($A1662,'containers '!$A:$AA,16,FALSE)</f>
        <v>HMIDUO2019</v>
      </c>
    </row>
    <row r="1663" spans="1:16" x14ac:dyDescent="0.25">
      <c r="A1663" s="9" t="s">
        <v>1583</v>
      </c>
      <c r="B1663" s="9" t="str">
        <f>VLOOKUP(A1663,'dump '!A:C,1,FALSE)</f>
        <v>VO312</v>
      </c>
      <c r="C1663" s="9" t="str">
        <f>VLOOKUP(A1663,'dump '!A:AF,2,FALSE)</f>
        <v>1402KX703</v>
      </c>
      <c r="D1663" s="9">
        <f>VLOOKUP($A1663,'dump '!$A:$AF,17,FALSE)</f>
        <v>52.2729301452637</v>
      </c>
      <c r="E1663" s="9">
        <f>VLOOKUP($A1663,'dump '!$A:$AF,18,FALSE)</f>
        <v>5.1665611267089799</v>
      </c>
      <c r="F1663" s="9" t="str">
        <f>VLOOKUP(A1663,'dump '!$A:$AF,11,FALSE)</f>
        <v>Nieuwe Veldheim</v>
      </c>
      <c r="G1663" s="9" t="str">
        <f>VLOOKUP($A1663,'dump '!$A:$AF,12,FALSE)</f>
        <v>7</v>
      </c>
      <c r="H1663" s="9" t="str">
        <f>VLOOKUP($A1663,'dump '!$A:$AF,13,FALSE)</f>
        <v>1402KX</v>
      </c>
      <c r="I1663" s="11" t="str">
        <f>VLOOKUP($A1663,'dump '!$A:$AF,14,FALSE)</f>
        <v>Bussum</v>
      </c>
      <c r="J1663" s="9">
        <f>VLOOKUP($A1663,'dump '!$A:$AF,15,FALSE)</f>
        <v>6</v>
      </c>
      <c r="K1663" s="9" t="str">
        <f>VLOOKUP($A1663,'dump '!$A:$AF,3,FALSE)</f>
        <v>PMD</v>
      </c>
      <c r="L1663" s="9" t="str">
        <f>VLOOKUP($A1663,'dump '!$A:$AF,31,FALSE)</f>
        <v>3-haak</v>
      </c>
      <c r="M1663" s="9" t="str">
        <f>VLOOKUP($A1663,'containers '!$A:$AA,12,FALSE)</f>
        <v>OGDUO</v>
      </c>
      <c r="N1663" s="9">
        <f>VLOOKUP($A1663,'containers '!$A:$AA,14,FALSE)</f>
        <v>60</v>
      </c>
      <c r="O1663" s="9">
        <f>VLOOKUP($A1663,'containers '!$A:$AA,15,FALSE)</f>
        <v>100</v>
      </c>
      <c r="P1663" s="9" t="str">
        <f>VLOOKUP($A1663,'containers '!$A:$AA,16,FALSE)</f>
        <v>HMIDUO2021</v>
      </c>
    </row>
    <row r="1664" spans="1:16" x14ac:dyDescent="0.25">
      <c r="A1664" s="9" t="s">
        <v>1108</v>
      </c>
      <c r="B1664" s="9" t="str">
        <f>VLOOKUP(A1664,'dump '!A:C,1,FALSE)</f>
        <v>VO313</v>
      </c>
      <c r="C1664" s="9" t="str">
        <f>VLOOKUP(A1664,'dump '!A:AF,2,FALSE)</f>
        <v>1402CV2902</v>
      </c>
      <c r="D1664" s="9">
        <f>VLOOKUP($A1664,'dump '!$A:$AF,17,FALSE)</f>
        <v>52.270084381103501</v>
      </c>
      <c r="E1664" s="9">
        <f>VLOOKUP($A1664,'dump '!$A:$AF,18,FALSE)</f>
        <v>5.1827330589294398</v>
      </c>
      <c r="F1664" s="9" t="str">
        <f>VLOOKUP(A1664,'dump '!$A:$AF,11,FALSE)</f>
        <v>Papaverstraat</v>
      </c>
      <c r="G1664" s="9" t="str">
        <f>VLOOKUP($A1664,'dump '!$A:$AF,12,FALSE)</f>
        <v>29</v>
      </c>
      <c r="H1664" s="9" t="str">
        <f>VLOOKUP($A1664,'dump '!$A:$AF,13,FALSE)</f>
        <v>1402CV</v>
      </c>
      <c r="I1664" s="11" t="str">
        <f>VLOOKUP($A1664,'dump '!$A:$AF,14,FALSE)</f>
        <v>Bussum</v>
      </c>
      <c r="J1664" s="9">
        <f>VLOOKUP($A1664,'dump '!$A:$AF,15,FALSE)</f>
        <v>5</v>
      </c>
      <c r="K1664" s="9" t="str">
        <f>VLOOKUP($A1664,'dump '!$A:$AF,3,FALSE)</f>
        <v>PMD</v>
      </c>
      <c r="L1664" s="9" t="str">
        <f>VLOOKUP($A1664,'dump '!$A:$AF,31,FALSE)</f>
        <v>3-haak</v>
      </c>
      <c r="M1664" s="9" t="str">
        <f>VLOOKUP($A1664,'containers '!$A:$AA,12,FALSE)</f>
        <v>OGDUO</v>
      </c>
      <c r="N1664" s="9">
        <f>VLOOKUP($A1664,'containers '!$A:$AA,14,FALSE)</f>
        <v>60</v>
      </c>
      <c r="O1664" s="9">
        <f>VLOOKUP($A1664,'containers '!$A:$AA,15,FALSE)</f>
        <v>100</v>
      </c>
      <c r="P1664" s="9" t="str">
        <f>VLOOKUP($A1664,'containers '!$A:$AA,16,FALSE)</f>
        <v>HMIDUO2019</v>
      </c>
    </row>
    <row r="1665" spans="1:16" x14ac:dyDescent="0.25">
      <c r="A1665" s="9" t="s">
        <v>1046</v>
      </c>
      <c r="B1665" s="9" t="str">
        <f>VLOOKUP(A1665,'dump '!A:C,1,FALSE)</f>
        <v>VO314</v>
      </c>
      <c r="C1665" s="9" t="str">
        <f>VLOOKUP(A1665,'dump '!A:AF,2,FALSE)</f>
        <v>1401ET18802</v>
      </c>
      <c r="D1665" s="9">
        <f>VLOOKUP($A1665,'dump '!$A:$AF,17,FALSE)</f>
        <v>52.279426574707003</v>
      </c>
      <c r="E1665" s="9">
        <f>VLOOKUP($A1665,'dump '!$A:$AF,18,FALSE)</f>
        <v>5.1635479927062997</v>
      </c>
      <c r="F1665" s="9" t="str">
        <f>VLOOKUP(A1665,'dump '!$A:$AF,11,FALSE)</f>
        <v>Landstraat</v>
      </c>
      <c r="G1665" s="9" t="str">
        <f>VLOOKUP($A1665,'dump '!$A:$AF,12,FALSE)</f>
        <v>188</v>
      </c>
      <c r="H1665" s="9" t="str">
        <f>VLOOKUP($A1665,'dump '!$A:$AF,13,FALSE)</f>
        <v>1401ET</v>
      </c>
      <c r="I1665" s="11" t="str">
        <f>VLOOKUP($A1665,'dump '!$A:$AF,14,FALSE)</f>
        <v>Bussum</v>
      </c>
      <c r="J1665" s="9">
        <f>VLOOKUP($A1665,'dump '!$A:$AF,15,FALSE)</f>
        <v>5</v>
      </c>
      <c r="K1665" s="9" t="str">
        <f>VLOOKUP($A1665,'dump '!$A:$AF,3,FALSE)</f>
        <v>PMD</v>
      </c>
      <c r="L1665" s="9" t="str">
        <f>VLOOKUP($A1665,'dump '!$A:$AF,31,FALSE)</f>
        <v>3-haak</v>
      </c>
      <c r="M1665" s="9" t="str">
        <f>VLOOKUP($A1665,'containers '!$A:$AA,12,FALSE)</f>
        <v>OGDUO</v>
      </c>
      <c r="N1665" s="9">
        <f>VLOOKUP($A1665,'containers '!$A:$AA,14,FALSE)</f>
        <v>60</v>
      </c>
      <c r="O1665" s="9">
        <f>VLOOKUP($A1665,'containers '!$A:$AA,15,FALSE)</f>
        <v>100</v>
      </c>
      <c r="P1665" s="9" t="str">
        <f>VLOOKUP($A1665,'containers '!$A:$AA,16,FALSE)</f>
        <v>HMIDUO2019</v>
      </c>
    </row>
    <row r="1666" spans="1:16" x14ac:dyDescent="0.25">
      <c r="A1666" s="9" t="s">
        <v>1593</v>
      </c>
      <c r="B1666" s="9" t="str">
        <f>VLOOKUP(A1666,'dump '!A:C,1,FALSE)</f>
        <v>VO315</v>
      </c>
      <c r="C1666" s="9" t="str">
        <f>VLOOKUP(A1666,'dump '!A:AF,2,FALSE)</f>
        <v>1412AR9503</v>
      </c>
      <c r="D1666" s="9">
        <f>VLOOKUP($A1666,'dump '!$A:$AF,17,FALSE)</f>
        <v>52.2891235351563</v>
      </c>
      <c r="E1666" s="9">
        <f>VLOOKUP($A1666,'dump '!$A:$AF,18,FALSE)</f>
        <v>5.15036916732788</v>
      </c>
      <c r="F1666" s="9" t="str">
        <f>VLOOKUP(A1666,'dump '!$A:$AF,11,FALSE)</f>
        <v>Graaf Willem de Oudelaan</v>
      </c>
      <c r="G1666" s="9" t="str">
        <f>VLOOKUP($A1666,'dump '!$A:$AF,12,FALSE)</f>
        <v>95</v>
      </c>
      <c r="H1666" s="9" t="str">
        <f>VLOOKUP($A1666,'dump '!$A:$AF,13,FALSE)</f>
        <v>1412AR</v>
      </c>
      <c r="I1666" s="11" t="str">
        <f>VLOOKUP($A1666,'dump '!$A:$AF,14,FALSE)</f>
        <v>Naarden</v>
      </c>
      <c r="J1666" s="9">
        <f>VLOOKUP($A1666,'dump '!$A:$AF,15,FALSE)</f>
        <v>5</v>
      </c>
      <c r="K1666" s="9" t="str">
        <f>VLOOKUP($A1666,'dump '!$A:$AF,3,FALSE)</f>
        <v>PMD</v>
      </c>
      <c r="L1666" s="9" t="str">
        <f>VLOOKUP($A1666,'dump '!$A:$AF,31,FALSE)</f>
        <v>3-haak</v>
      </c>
      <c r="M1666" s="9" t="str">
        <f>VLOOKUP($A1666,'containers '!$A:$AA,12,FALSE)</f>
        <v>OGDUO</v>
      </c>
      <c r="N1666" s="9">
        <f>VLOOKUP($A1666,'containers '!$A:$AA,14,FALSE)</f>
        <v>60</v>
      </c>
      <c r="O1666" s="9">
        <f>VLOOKUP($A1666,'containers '!$A:$AA,15,FALSE)</f>
        <v>100</v>
      </c>
      <c r="P1666" s="9" t="str">
        <f>VLOOKUP($A1666,'containers '!$A:$AA,16,FALSE)</f>
        <v>HMIDUO2021</v>
      </c>
    </row>
    <row r="1667" spans="1:16" x14ac:dyDescent="0.25">
      <c r="A1667" s="9" t="s">
        <v>1060</v>
      </c>
      <c r="B1667" s="9" t="str">
        <f>VLOOKUP(A1667,'dump '!A:C,1,FALSE)</f>
        <v>VO316</v>
      </c>
      <c r="C1667" s="9" t="str">
        <f>VLOOKUP(A1667,'dump '!A:AF,2,FALSE)</f>
        <v>1213LR3802</v>
      </c>
      <c r="D1667" s="9">
        <f>VLOOKUP($A1667,'dump '!$A:$AF,17,FALSE)</f>
        <v>52.210323333740199</v>
      </c>
      <c r="E1667" s="9">
        <f>VLOOKUP($A1667,'dump '!$A:$AF,18,FALSE)</f>
        <v>5.1773171424865696</v>
      </c>
      <c r="F1667" s="9" t="str">
        <f>VLOOKUP(A1667,'dump '!$A:$AF,11,FALSE)</f>
        <v>Mondriaanstraat</v>
      </c>
      <c r="G1667" s="9" t="str">
        <f>VLOOKUP($A1667,'dump '!$A:$AF,12,FALSE)</f>
        <v>40-68</v>
      </c>
      <c r="H1667" s="9" t="str">
        <f>VLOOKUP($A1667,'dump '!$A:$AF,13,FALSE)</f>
        <v>1213LR</v>
      </c>
      <c r="I1667" s="11" t="str">
        <f>VLOOKUP($A1667,'dump '!$A:$AF,14,FALSE)</f>
        <v>Hilversum</v>
      </c>
      <c r="J1667" s="9">
        <f>VLOOKUP($A1667,'dump '!$A:$AF,15,FALSE)</f>
        <v>5</v>
      </c>
      <c r="K1667" s="9" t="str">
        <f>VLOOKUP($A1667,'dump '!$A:$AF,3,FALSE)</f>
        <v>PMD</v>
      </c>
      <c r="L1667" s="9" t="str">
        <f>VLOOKUP($A1667,'dump '!$A:$AF,31,FALSE)</f>
        <v>3-haak</v>
      </c>
      <c r="M1667" s="9" t="str">
        <f>VLOOKUP($A1667,'containers '!$A:$AA,12,FALSE)</f>
        <v>OGDUO</v>
      </c>
      <c r="N1667" s="9">
        <f>VLOOKUP($A1667,'containers '!$A:$AA,14,FALSE)</f>
        <v>60</v>
      </c>
      <c r="O1667" s="9">
        <f>VLOOKUP($A1667,'containers '!$A:$AA,15,FALSE)</f>
        <v>100</v>
      </c>
      <c r="P1667" s="9" t="str">
        <f>VLOOKUP($A1667,'containers '!$A:$AA,16,FALSE)</f>
        <v>HMIDUO2019</v>
      </c>
    </row>
    <row r="1668" spans="1:16" x14ac:dyDescent="0.25">
      <c r="A1668" s="9" t="s">
        <v>1054</v>
      </c>
      <c r="B1668" s="9" t="str">
        <f>VLOOKUP(A1668,'dump '!A:C,1,FALSE)</f>
        <v>VO317</v>
      </c>
      <c r="C1668" s="9" t="str">
        <f>VLOOKUP(A1668,'dump '!A:AF,2,FALSE)</f>
        <v>1213LS10202</v>
      </c>
      <c r="D1668" s="9">
        <f>VLOOKUP($A1668,'dump '!$A:$AF,17,FALSE)</f>
        <v>52.210353851318402</v>
      </c>
      <c r="E1668" s="9">
        <f>VLOOKUP($A1668,'dump '!$A:$AF,18,FALSE)</f>
        <v>5.17563819885254</v>
      </c>
      <c r="F1668" s="9" t="str">
        <f>VLOOKUP(A1668,'dump '!$A:$AF,11,FALSE)</f>
        <v>Mondriaanstraat</v>
      </c>
      <c r="G1668" s="9" t="str">
        <f>VLOOKUP($A1668,'dump '!$A:$AF,12,FALSE)</f>
        <v>102</v>
      </c>
      <c r="H1668" s="9" t="str">
        <f>VLOOKUP($A1668,'dump '!$A:$AF,13,FALSE)</f>
        <v>1213LS</v>
      </c>
      <c r="I1668" s="11" t="str">
        <f>VLOOKUP($A1668,'dump '!$A:$AF,14,FALSE)</f>
        <v>Hilversum</v>
      </c>
      <c r="J1668" s="9">
        <f>VLOOKUP($A1668,'dump '!$A:$AF,15,FALSE)</f>
        <v>5</v>
      </c>
      <c r="K1668" s="9" t="str">
        <f>VLOOKUP($A1668,'dump '!$A:$AF,3,FALSE)</f>
        <v>PMD</v>
      </c>
      <c r="L1668" s="9" t="str">
        <f>VLOOKUP($A1668,'dump '!$A:$AF,31,FALSE)</f>
        <v>3-haak</v>
      </c>
      <c r="M1668" s="9" t="str">
        <f>VLOOKUP($A1668,'containers '!$A:$AA,12,FALSE)</f>
        <v>OGDUO</v>
      </c>
      <c r="N1668" s="9">
        <f>VLOOKUP($A1668,'containers '!$A:$AA,14,FALSE)</f>
        <v>60</v>
      </c>
      <c r="O1668" s="9">
        <f>VLOOKUP($A1668,'containers '!$A:$AA,15,FALSE)</f>
        <v>100</v>
      </c>
      <c r="P1668" s="9" t="str">
        <f>VLOOKUP($A1668,'containers '!$A:$AA,16,FALSE)</f>
        <v>HMIDUO2019</v>
      </c>
    </row>
    <row r="1669" spans="1:16" x14ac:dyDescent="0.25">
      <c r="A1669" s="9" t="s">
        <v>3105</v>
      </c>
      <c r="B1669" s="9" t="str">
        <f>VLOOKUP(A1669,'dump '!A:C,1,FALSE)</f>
        <v>VO318</v>
      </c>
      <c r="C1669" s="9" t="str">
        <f>VLOOKUP(A1669,'dump '!A:AF,2,FALSE)</f>
        <v>1211HJ5302</v>
      </c>
      <c r="D1669" s="9">
        <f>VLOOKUP($A1669,'dump '!$A:$AF,17,FALSE)</f>
        <v>52.223077000000004</v>
      </c>
      <c r="E1669" s="9">
        <f>VLOOKUP($A1669,'dump '!$A:$AF,18,FALSE)</f>
        <v>5.176323</v>
      </c>
      <c r="F1669" s="9" t="str">
        <f>VLOOKUP(A1669,'dump '!$A:$AF,11,FALSE)</f>
        <v>Veerstraat</v>
      </c>
      <c r="G1669" s="9" t="str">
        <f>VLOOKUP($A1669,'dump '!$A:$AF,12,FALSE)</f>
        <v>53</v>
      </c>
      <c r="H1669" s="9" t="str">
        <f>VLOOKUP($A1669,'dump '!$A:$AF,13,FALSE)</f>
        <v>1211HJ</v>
      </c>
      <c r="I1669" s="11" t="str">
        <f>VLOOKUP($A1669,'dump '!$A:$AF,14,FALSE)</f>
        <v>Hilversum</v>
      </c>
      <c r="J1669" s="9">
        <f>VLOOKUP($A1669,'dump '!$A:$AF,15,FALSE)</f>
        <v>5</v>
      </c>
      <c r="K1669" s="9" t="str">
        <f>VLOOKUP($A1669,'dump '!$A:$AF,3,FALSE)</f>
        <v>PMD</v>
      </c>
      <c r="L1669" s="9" t="str">
        <f>VLOOKUP($A1669,'dump '!$A:$AF,31,FALSE)</f>
        <v>3-haak</v>
      </c>
      <c r="M1669" s="9" t="str">
        <f>VLOOKUP($A1669,'containers '!$A:$AA,12,FALSE)</f>
        <v>Ondergronds</v>
      </c>
      <c r="N1669" s="9">
        <f>VLOOKUP($A1669,'containers '!$A:$AA,14,FALSE)</f>
        <v>80</v>
      </c>
      <c r="O1669" s="9">
        <f>VLOOKUP($A1669,'containers '!$A:$AA,15,FALSE)</f>
        <v>100</v>
      </c>
      <c r="P1669" s="9" t="str">
        <f>VLOOKUP($A1669,'containers '!$A:$AA,16,FALSE)</f>
        <v>HMISOL2016</v>
      </c>
    </row>
    <row r="1670" spans="1:16" x14ac:dyDescent="0.25">
      <c r="A1670" s="9" t="s">
        <v>433</v>
      </c>
      <c r="B1670" s="9" t="str">
        <f>VLOOKUP(A1670,'dump '!A:C,1,FALSE)</f>
        <v>VO319</v>
      </c>
      <c r="C1670" s="9" t="str">
        <f>VLOOKUP(A1670,'dump '!A:AF,2,FALSE)</f>
        <v>1382JZ402</v>
      </c>
      <c r="D1670" s="9">
        <f>VLOOKUP($A1670,'dump '!$A:$AF,17,FALSE)</f>
        <v>52.3104858398438</v>
      </c>
      <c r="E1670" s="9">
        <f>VLOOKUP($A1670,'dump '!$A:$AF,18,FALSE)</f>
        <v>5.0226378440856898</v>
      </c>
      <c r="F1670" s="9" t="str">
        <f>VLOOKUP(A1670,'dump '!$A:$AF,11,FALSE)</f>
        <v>Flevolaan</v>
      </c>
      <c r="G1670" s="9" t="str">
        <f>VLOOKUP($A1670,'dump '!$A:$AF,12,FALSE)</f>
        <v>4</v>
      </c>
      <c r="H1670" s="9" t="str">
        <f>VLOOKUP($A1670,'dump '!$A:$AF,13,FALSE)</f>
        <v>1382JZ</v>
      </c>
      <c r="I1670" s="11" t="str">
        <f>VLOOKUP($A1670,'dump '!$A:$AF,14,FALSE)</f>
        <v>Weesp</v>
      </c>
      <c r="J1670" s="9">
        <f>VLOOKUP($A1670,'dump '!$A:$AF,15,FALSE)</f>
        <v>6</v>
      </c>
      <c r="K1670" s="9" t="str">
        <f>VLOOKUP($A1670,'dump '!$A:$AF,3,FALSE)</f>
        <v>PMD</v>
      </c>
      <c r="L1670" s="9" t="str">
        <f>VLOOKUP($A1670,'dump '!$A:$AF,31,FALSE)</f>
        <v>3-haak</v>
      </c>
      <c r="M1670" s="9" t="str">
        <f>VLOOKUP($A1670,'containers '!$A:$AA,12,FALSE)</f>
        <v>Ondergronds</v>
      </c>
      <c r="N1670" s="9">
        <f>VLOOKUP($A1670,'containers '!$A:$AA,14,FALSE)</f>
        <v>80</v>
      </c>
      <c r="O1670" s="9">
        <f>VLOOKUP($A1670,'containers '!$A:$AA,15,FALSE)</f>
        <v>100</v>
      </c>
      <c r="P1670" s="9" t="str">
        <f>VLOOKUP($A1670,'containers '!$A:$AA,16,FALSE)</f>
        <v>HMISOL2020</v>
      </c>
    </row>
    <row r="1671" spans="1:16" x14ac:dyDescent="0.25">
      <c r="A1671" s="9" t="s">
        <v>3243</v>
      </c>
      <c r="B1671" s="9" t="str">
        <f>VLOOKUP(A1671,'dump '!A:C,1,FALSE)</f>
        <v>VO320</v>
      </c>
      <c r="C1671" s="9" t="str">
        <f>VLOOKUP(A1671,'dump '!A:AF,2,FALSE)</f>
        <v>1215PL3102</v>
      </c>
      <c r="D1671" s="9">
        <f>VLOOKUP($A1671,'dump '!$A:$AF,17,FALSE)</f>
        <v>52.2099286225179</v>
      </c>
      <c r="E1671" s="9">
        <f>VLOOKUP($A1671,'dump '!$A:$AF,18,FALSE)</f>
        <v>5.1520454976755703</v>
      </c>
      <c r="F1671" s="9" t="str">
        <f>VLOOKUP(A1671,'dump '!$A:$AF,11,FALSE)</f>
        <v>Van Neslaan</v>
      </c>
      <c r="G1671" s="9" t="str">
        <f>VLOOKUP($A1671,'dump '!$A:$AF,12,FALSE)</f>
        <v>31</v>
      </c>
      <c r="H1671" s="9" t="str">
        <f>VLOOKUP($A1671,'dump '!$A:$AF,13,FALSE)</f>
        <v>1215PL</v>
      </c>
      <c r="I1671" s="11" t="str">
        <f>VLOOKUP($A1671,'dump '!$A:$AF,14,FALSE)</f>
        <v>Hilversum</v>
      </c>
      <c r="J1671" s="9">
        <f>VLOOKUP($A1671,'dump '!$A:$AF,15,FALSE)</f>
        <v>5</v>
      </c>
      <c r="K1671" s="9" t="str">
        <f>VLOOKUP($A1671,'dump '!$A:$AF,3,FALSE)</f>
        <v>PMD</v>
      </c>
      <c r="L1671" s="9" t="str">
        <f>VLOOKUP($A1671,'dump '!$A:$AF,31,FALSE)</f>
        <v>3-haak</v>
      </c>
      <c r="M1671" s="9" t="str">
        <f>VLOOKUP($A1671,'containers '!$A:$AA,12,FALSE)</f>
        <v>Ondergronds</v>
      </c>
      <c r="N1671" s="9">
        <f>VLOOKUP($A1671,'containers '!$A:$AA,14,FALSE)</f>
        <v>80</v>
      </c>
      <c r="O1671" s="9">
        <f>VLOOKUP($A1671,'containers '!$A:$AA,15,FALSE)</f>
        <v>100</v>
      </c>
      <c r="P1671" s="9" t="str">
        <f>VLOOKUP($A1671,'containers '!$A:$AA,16,FALSE)</f>
        <v>HMISOL2020</v>
      </c>
    </row>
    <row r="1672" spans="1:16" x14ac:dyDescent="0.25">
      <c r="A1672" s="9" t="s">
        <v>1033</v>
      </c>
      <c r="B1672" s="9" t="str">
        <f>VLOOKUP(A1672,'dump '!A:C,1,FALSE)</f>
        <v>VO322</v>
      </c>
      <c r="C1672" s="9" t="str">
        <f>VLOOKUP(A1672,'dump '!A:AF,2,FALSE)</f>
        <v>1216RR2302</v>
      </c>
      <c r="D1672" s="9">
        <f>VLOOKUP($A1672,'dump '!$A:$AF,17,FALSE)</f>
        <v>52.215530395507798</v>
      </c>
      <c r="E1672" s="9">
        <f>VLOOKUP($A1672,'dump '!$A:$AF,18,FALSE)</f>
        <v>5.1461710929870597</v>
      </c>
      <c r="F1672" s="9" t="str">
        <f>VLOOKUP(A1672,'dump '!$A:$AF,11,FALSE)</f>
        <v>Kerkelandenlaan</v>
      </c>
      <c r="G1672" s="9" t="str">
        <f>VLOOKUP($A1672,'dump '!$A:$AF,12,FALSE)</f>
        <v>23A</v>
      </c>
      <c r="H1672" s="9" t="str">
        <f>VLOOKUP($A1672,'dump '!$A:$AF,13,FALSE)</f>
        <v>1216RR</v>
      </c>
      <c r="I1672" s="11" t="str">
        <f>VLOOKUP($A1672,'dump '!$A:$AF,14,FALSE)</f>
        <v>Hilversum</v>
      </c>
      <c r="J1672" s="9">
        <f>VLOOKUP($A1672,'dump '!$A:$AF,15,FALSE)</f>
        <v>6</v>
      </c>
      <c r="K1672" s="9" t="str">
        <f>VLOOKUP($A1672,'dump '!$A:$AF,3,FALSE)</f>
        <v>PMD</v>
      </c>
      <c r="L1672" s="9" t="str">
        <f>VLOOKUP($A1672,'dump '!$A:$AF,31,FALSE)</f>
        <v>3-haak</v>
      </c>
      <c r="M1672" s="9" t="str">
        <f>VLOOKUP($A1672,'containers '!$A:$AA,12,FALSE)</f>
        <v>OGDUO</v>
      </c>
      <c r="N1672" s="9">
        <f>VLOOKUP($A1672,'containers '!$A:$AA,14,FALSE)</f>
        <v>60</v>
      </c>
      <c r="O1672" s="9">
        <f>VLOOKUP($A1672,'containers '!$A:$AA,15,FALSE)</f>
        <v>100</v>
      </c>
      <c r="P1672" s="9" t="str">
        <f>VLOOKUP($A1672,'containers '!$A:$AA,16,FALSE)</f>
        <v>HMIDUO2020</v>
      </c>
    </row>
    <row r="1673" spans="1:16" x14ac:dyDescent="0.25">
      <c r="A1673" s="9" t="s">
        <v>1058</v>
      </c>
      <c r="B1673" s="9" t="str">
        <f>VLOOKUP(A1673,'dump '!A:C,1,FALSE)</f>
        <v>VO323</v>
      </c>
      <c r="C1673" s="9" t="str">
        <f>VLOOKUP(A1673,'dump '!A:AF,2,FALSE)</f>
        <v>1252AK3402</v>
      </c>
      <c r="D1673" s="9">
        <f>VLOOKUP($A1673,'dump '!$A:$AF,17,FALSE)</f>
        <v>52.2464790344238</v>
      </c>
      <c r="E1673" s="9">
        <f>VLOOKUP($A1673,'dump '!$A:$AF,18,FALSE)</f>
        <v>5.2353701591491699</v>
      </c>
      <c r="F1673" s="9" t="str">
        <f>VLOOKUP(A1673,'dump '!$A:$AF,11,FALSE)</f>
        <v>De Bazelweg</v>
      </c>
      <c r="G1673" s="9" t="str">
        <f>VLOOKUP($A1673,'dump '!$A:$AF,12,FALSE)</f>
        <v>34</v>
      </c>
      <c r="H1673" s="9" t="str">
        <f>VLOOKUP($A1673,'dump '!$A:$AF,13,FALSE)</f>
        <v>1252AK</v>
      </c>
      <c r="I1673" s="11" t="str">
        <f>VLOOKUP($A1673,'dump '!$A:$AF,14,FALSE)</f>
        <v>Laren</v>
      </c>
      <c r="J1673" s="9">
        <f>VLOOKUP($A1673,'dump '!$A:$AF,15,FALSE)</f>
        <v>6</v>
      </c>
      <c r="K1673" s="9" t="str">
        <f>VLOOKUP($A1673,'dump '!$A:$AF,3,FALSE)</f>
        <v>PMD</v>
      </c>
      <c r="L1673" s="9" t="str">
        <f>VLOOKUP($A1673,'dump '!$A:$AF,31,FALSE)</f>
        <v>3-haak</v>
      </c>
      <c r="M1673" s="9" t="str">
        <f>VLOOKUP($A1673,'containers '!$A:$AA,12,FALSE)</f>
        <v>OGDUO</v>
      </c>
      <c r="N1673" s="9">
        <f>VLOOKUP($A1673,'containers '!$A:$AA,14,FALSE)</f>
        <v>60</v>
      </c>
      <c r="O1673" s="9">
        <f>VLOOKUP($A1673,'containers '!$A:$AA,15,FALSE)</f>
        <v>100</v>
      </c>
      <c r="P1673" s="9" t="str">
        <f>VLOOKUP($A1673,'containers '!$A:$AA,16,FALSE)</f>
        <v>HMIDUO2020</v>
      </c>
    </row>
    <row r="1674" spans="1:16" x14ac:dyDescent="0.25">
      <c r="A1674" s="9" t="s">
        <v>765</v>
      </c>
      <c r="B1674" s="9" t="str">
        <f>VLOOKUP(A1674,'dump '!A:C,1,FALSE)</f>
        <v>VO324</v>
      </c>
      <c r="C1674" s="9" t="str">
        <f>VLOOKUP(A1674,'dump '!A:AF,2,FALSE)</f>
        <v>1216PG102</v>
      </c>
      <c r="D1674" s="9">
        <f>VLOOKUP($A1674,'dump '!$A:$AF,17,FALSE)</f>
        <v>52.216354370117202</v>
      </c>
      <c r="E1674" s="9">
        <f>VLOOKUP($A1674,'dump '!$A:$AF,18,FALSE)</f>
        <v>5.1326150894165004</v>
      </c>
      <c r="F1674" s="9" t="str">
        <f>VLOOKUP(A1674,'dump '!$A:$AF,11,FALSE)</f>
        <v>Bonifaciuslaan</v>
      </c>
      <c r="G1674" s="9" t="str">
        <f>VLOOKUP($A1674,'dump '!$A:$AF,12,FALSE)</f>
        <v>1</v>
      </c>
      <c r="H1674" s="9" t="str">
        <f>VLOOKUP($A1674,'dump '!$A:$AF,13,FALSE)</f>
        <v>1216PG</v>
      </c>
      <c r="I1674" s="11" t="str">
        <f>VLOOKUP($A1674,'dump '!$A:$AF,14,FALSE)</f>
        <v>Hilversum</v>
      </c>
      <c r="J1674" s="9">
        <f>VLOOKUP($A1674,'dump '!$A:$AF,15,FALSE)</f>
        <v>6</v>
      </c>
      <c r="K1674" s="9" t="str">
        <f>VLOOKUP($A1674,'dump '!$A:$AF,3,FALSE)</f>
        <v>PMD</v>
      </c>
      <c r="L1674" s="9" t="str">
        <f>VLOOKUP($A1674,'dump '!$A:$AF,31,FALSE)</f>
        <v>3-haak</v>
      </c>
      <c r="M1674" s="9" t="str">
        <f>VLOOKUP($A1674,'containers '!$A:$AA,12,FALSE)</f>
        <v>OGDUO</v>
      </c>
      <c r="N1674" s="9">
        <f>VLOOKUP($A1674,'containers '!$A:$AA,14,FALSE)</f>
        <v>60</v>
      </c>
      <c r="O1674" s="9">
        <f>VLOOKUP($A1674,'containers '!$A:$AA,15,FALSE)</f>
        <v>100</v>
      </c>
      <c r="P1674" s="9" t="str">
        <f>VLOOKUP($A1674,'containers '!$A:$AA,16,FALSE)</f>
        <v>HMIDUO2020</v>
      </c>
    </row>
    <row r="1675" spans="1:16" x14ac:dyDescent="0.25">
      <c r="A1675" s="9" t="s">
        <v>1097</v>
      </c>
      <c r="B1675" s="9" t="str">
        <f>VLOOKUP(A1675,'dump '!A:C,1,FALSE)</f>
        <v>VO325</v>
      </c>
      <c r="C1675" s="9" t="str">
        <f>VLOOKUP(A1675,'dump '!A:AF,2,FALSE)</f>
        <v>1215LX10902</v>
      </c>
      <c r="D1675" s="9">
        <f>VLOOKUP($A1675,'dump '!$A:$AF,17,FALSE)</f>
        <v>52.210361480712898</v>
      </c>
      <c r="E1675" s="9">
        <f>VLOOKUP($A1675,'dump '!$A:$AF,18,FALSE)</f>
        <v>5.1568460464477504</v>
      </c>
      <c r="F1675" s="9" t="str">
        <f>VLOOKUP(A1675,'dump '!$A:$AF,11,FALSE)</f>
        <v>Admiraal de Ruyterlaan</v>
      </c>
      <c r="G1675" s="9" t="str">
        <f>VLOOKUP($A1675,'dump '!$A:$AF,12,FALSE)</f>
        <v>109</v>
      </c>
      <c r="H1675" s="9" t="str">
        <f>VLOOKUP($A1675,'dump '!$A:$AF,13,FALSE)</f>
        <v>1215LX</v>
      </c>
      <c r="I1675" s="11" t="str">
        <f>VLOOKUP($A1675,'dump '!$A:$AF,14,FALSE)</f>
        <v>Hilversum</v>
      </c>
      <c r="J1675" s="9">
        <f>VLOOKUP($A1675,'dump '!$A:$AF,15,FALSE)</f>
        <v>6</v>
      </c>
      <c r="K1675" s="9" t="str">
        <f>VLOOKUP($A1675,'dump '!$A:$AF,3,FALSE)</f>
        <v>PMD</v>
      </c>
      <c r="L1675" s="9" t="str">
        <f>VLOOKUP($A1675,'dump '!$A:$AF,31,FALSE)</f>
        <v>3-haak</v>
      </c>
      <c r="M1675" s="9" t="str">
        <f>VLOOKUP($A1675,'containers '!$A:$AA,12,FALSE)</f>
        <v>OGDUO</v>
      </c>
      <c r="N1675" s="9">
        <f>VLOOKUP($A1675,'containers '!$A:$AA,14,FALSE)</f>
        <v>60</v>
      </c>
      <c r="O1675" s="9">
        <f>VLOOKUP($A1675,'containers '!$A:$AA,15,FALSE)</f>
        <v>100</v>
      </c>
      <c r="P1675" s="9" t="str">
        <f>VLOOKUP($A1675,'containers '!$A:$AA,16,FALSE)</f>
        <v>HMIDUO2020</v>
      </c>
    </row>
    <row r="1676" spans="1:16" x14ac:dyDescent="0.25">
      <c r="A1676" s="9" t="s">
        <v>1081</v>
      </c>
      <c r="B1676" s="9" t="str">
        <f>VLOOKUP(A1676,'dump '!A:C,1,FALSE)</f>
        <v>VO326</v>
      </c>
      <c r="C1676" s="9" t="str">
        <f>VLOOKUP(A1676,'dump '!A:AF,2,FALSE)</f>
        <v>1215LV3502</v>
      </c>
      <c r="D1676" s="9">
        <f>VLOOKUP($A1676,'dump '!$A:$AF,17,FALSE)</f>
        <v>52.210917500000001</v>
      </c>
      <c r="E1676" s="9">
        <f>VLOOKUP($A1676,'dump '!$A:$AF,18,FALSE)</f>
        <v>5.1575446999999999</v>
      </c>
      <c r="F1676" s="9" t="str">
        <f>VLOOKUP(A1676,'dump '!$A:$AF,11,FALSE)</f>
        <v>Admiraal de Ruyterlaan</v>
      </c>
      <c r="G1676" s="9" t="str">
        <f>VLOOKUP($A1676,'dump '!$A:$AF,12,FALSE)</f>
        <v>35</v>
      </c>
      <c r="H1676" s="9" t="str">
        <f>VLOOKUP($A1676,'dump '!$A:$AF,13,FALSE)</f>
        <v>1215LV</v>
      </c>
      <c r="I1676" s="11" t="str">
        <f>VLOOKUP($A1676,'dump '!$A:$AF,14,FALSE)</f>
        <v>Hilversum</v>
      </c>
      <c r="J1676" s="9">
        <f>VLOOKUP($A1676,'dump '!$A:$AF,15,FALSE)</f>
        <v>6</v>
      </c>
      <c r="K1676" s="9" t="str">
        <f>VLOOKUP($A1676,'dump '!$A:$AF,3,FALSE)</f>
        <v>PMD</v>
      </c>
      <c r="L1676" s="9" t="str">
        <f>VLOOKUP($A1676,'dump '!$A:$AF,31,FALSE)</f>
        <v>3-haak</v>
      </c>
      <c r="M1676" s="9" t="str">
        <f>VLOOKUP($A1676,'containers '!$A:$AA,12,FALSE)</f>
        <v>OGDUO</v>
      </c>
      <c r="N1676" s="9">
        <f>VLOOKUP($A1676,'containers '!$A:$AA,14,FALSE)</f>
        <v>60</v>
      </c>
      <c r="O1676" s="9">
        <f>VLOOKUP($A1676,'containers '!$A:$AA,15,FALSE)</f>
        <v>100</v>
      </c>
      <c r="P1676" s="9" t="str">
        <f>VLOOKUP($A1676,'containers '!$A:$AA,16,FALSE)</f>
        <v>HMIDUO2020</v>
      </c>
    </row>
    <row r="1677" spans="1:16" x14ac:dyDescent="0.25">
      <c r="A1677" s="9" t="s">
        <v>1018</v>
      </c>
      <c r="B1677" s="9" t="str">
        <f>VLOOKUP(A1677,'dump '!A:C,1,FALSE)</f>
        <v>VO327</v>
      </c>
      <c r="C1677" s="9" t="str">
        <f>VLOOKUP(A1677,'dump '!A:AF,2,FALSE)</f>
        <v>1215LV902</v>
      </c>
      <c r="D1677" s="9">
        <f>VLOOKUP($A1677,'dump '!$A:$AF,17,FALSE)</f>
        <v>52.211589813232401</v>
      </c>
      <c r="E1677" s="9">
        <f>VLOOKUP($A1677,'dump '!$A:$AF,18,FALSE)</f>
        <v>5.1583657264709499</v>
      </c>
      <c r="F1677" s="9" t="str">
        <f>VLOOKUP(A1677,'dump '!$A:$AF,11,FALSE)</f>
        <v>Admiraal de Ruyterlaan</v>
      </c>
      <c r="G1677" s="9" t="str">
        <f>VLOOKUP($A1677,'dump '!$A:$AF,12,FALSE)</f>
        <v>9</v>
      </c>
      <c r="H1677" s="9" t="str">
        <f>VLOOKUP($A1677,'dump '!$A:$AF,13,FALSE)</f>
        <v>1215LV</v>
      </c>
      <c r="I1677" s="11" t="str">
        <f>VLOOKUP($A1677,'dump '!$A:$AF,14,FALSE)</f>
        <v>Hilversum</v>
      </c>
      <c r="J1677" s="9">
        <f>VLOOKUP($A1677,'dump '!$A:$AF,15,FALSE)</f>
        <v>6</v>
      </c>
      <c r="K1677" s="9" t="str">
        <f>VLOOKUP($A1677,'dump '!$A:$AF,3,FALSE)</f>
        <v>PMD</v>
      </c>
      <c r="L1677" s="9" t="str">
        <f>VLOOKUP($A1677,'dump '!$A:$AF,31,FALSE)</f>
        <v>3-haak</v>
      </c>
      <c r="M1677" s="9" t="str">
        <f>VLOOKUP($A1677,'containers '!$A:$AA,12,FALSE)</f>
        <v>OGDUO</v>
      </c>
      <c r="N1677" s="9">
        <f>VLOOKUP($A1677,'containers '!$A:$AA,14,FALSE)</f>
        <v>60</v>
      </c>
      <c r="O1677" s="9">
        <f>VLOOKUP($A1677,'containers '!$A:$AA,15,FALSE)</f>
        <v>100</v>
      </c>
      <c r="P1677" s="9" t="str">
        <f>VLOOKUP($A1677,'containers '!$A:$AA,16,FALSE)</f>
        <v>HMIDUO2020</v>
      </c>
    </row>
    <row r="1678" spans="1:16" x14ac:dyDescent="0.25">
      <c r="A1678" s="9" t="s">
        <v>1516</v>
      </c>
      <c r="B1678" s="9" t="str">
        <f>VLOOKUP(A1678,'dump '!A:C,1,FALSE)</f>
        <v>VO328</v>
      </c>
      <c r="C1678" s="9" t="str">
        <f>VLOOKUP(A1678,'dump '!A:AF,2,FALSE)</f>
        <v>1211SB2102</v>
      </c>
      <c r="D1678" s="9">
        <f>VLOOKUP($A1678,'dump '!$A:$AF,17,FALSE)</f>
        <v>52.225978851318402</v>
      </c>
      <c r="E1678" s="9">
        <f>VLOOKUP($A1678,'dump '!$A:$AF,18,FALSE)</f>
        <v>5.1748199462890598</v>
      </c>
      <c r="F1678" s="9" t="str">
        <f>VLOOKUP(A1678,'dump '!$A:$AF,11,FALSE)</f>
        <v>Wagenmakersplein</v>
      </c>
      <c r="G1678" s="9" t="str">
        <f>VLOOKUP($A1678,'dump '!$A:$AF,12,FALSE)</f>
        <v>21</v>
      </c>
      <c r="H1678" s="9" t="str">
        <f>VLOOKUP($A1678,'dump '!$A:$AF,13,FALSE)</f>
        <v>1211SB</v>
      </c>
      <c r="I1678" s="11" t="str">
        <f>VLOOKUP($A1678,'dump '!$A:$AF,14,FALSE)</f>
        <v>Hilversum</v>
      </c>
      <c r="J1678" s="9">
        <f>VLOOKUP($A1678,'dump '!$A:$AF,15,FALSE)</f>
        <v>6</v>
      </c>
      <c r="K1678" s="9" t="str">
        <f>VLOOKUP($A1678,'dump '!$A:$AF,3,FALSE)</f>
        <v>PMD</v>
      </c>
      <c r="L1678" s="9" t="str">
        <f>VLOOKUP($A1678,'dump '!$A:$AF,31,FALSE)</f>
        <v>3-haak</v>
      </c>
      <c r="M1678" s="9" t="str">
        <f>VLOOKUP($A1678,'containers '!$A:$AA,12,FALSE)</f>
        <v>Ondergronds</v>
      </c>
      <c r="N1678" s="9">
        <f>VLOOKUP($A1678,'containers '!$A:$AA,14,FALSE)</f>
        <v>80</v>
      </c>
      <c r="O1678" s="9">
        <f>VLOOKUP($A1678,'containers '!$A:$AA,15,FALSE)</f>
        <v>100</v>
      </c>
      <c r="P1678" s="9" t="str">
        <f>VLOOKUP($A1678,'containers '!$A:$AA,16,FALSE)</f>
        <v>HMISOL2020</v>
      </c>
    </row>
    <row r="1679" spans="1:16" x14ac:dyDescent="0.25">
      <c r="A1679" s="9" t="s">
        <v>1518</v>
      </c>
      <c r="B1679" s="9" t="str">
        <f>VLOOKUP(A1679,'dump '!A:C,1,FALSE)</f>
        <v>VO329</v>
      </c>
      <c r="C1679" s="9" t="str">
        <f>VLOOKUP(A1679,'dump '!A:AF,2,FALSE)</f>
        <v>1211BV4102</v>
      </c>
      <c r="D1679" s="9">
        <f>VLOOKUP($A1679,'dump '!$A:$AF,17,FALSE)</f>
        <v>52.224498748779297</v>
      </c>
      <c r="E1679" s="9">
        <f>VLOOKUP($A1679,'dump '!$A:$AF,18,FALSE)</f>
        <v>5.1706061363220197</v>
      </c>
      <c r="F1679" s="9" t="str">
        <f>VLOOKUP(A1679,'dump '!$A:$AF,11,FALSE)</f>
        <v>Oude Torenstraat</v>
      </c>
      <c r="G1679" s="9" t="str">
        <f>VLOOKUP($A1679,'dump '!$A:$AF,12,FALSE)</f>
        <v>41</v>
      </c>
      <c r="H1679" s="9" t="str">
        <f>VLOOKUP($A1679,'dump '!$A:$AF,13,FALSE)</f>
        <v>1211BV</v>
      </c>
      <c r="I1679" s="11" t="str">
        <f>VLOOKUP($A1679,'dump '!$A:$AF,14,FALSE)</f>
        <v>Hilversum</v>
      </c>
      <c r="J1679" s="9">
        <f>VLOOKUP($A1679,'dump '!$A:$AF,15,FALSE)</f>
        <v>6</v>
      </c>
      <c r="K1679" s="9" t="str">
        <f>VLOOKUP($A1679,'dump '!$A:$AF,3,FALSE)</f>
        <v>PMD</v>
      </c>
      <c r="L1679" s="9" t="str">
        <f>VLOOKUP($A1679,'dump '!$A:$AF,31,FALSE)</f>
        <v>3-haak</v>
      </c>
      <c r="M1679" s="9" t="str">
        <f>VLOOKUP($A1679,'containers '!$A:$AA,12,FALSE)</f>
        <v>Ondergronds</v>
      </c>
      <c r="N1679" s="9">
        <f>VLOOKUP($A1679,'containers '!$A:$AA,14,FALSE)</f>
        <v>80</v>
      </c>
      <c r="O1679" s="9">
        <f>VLOOKUP($A1679,'containers '!$A:$AA,15,FALSE)</f>
        <v>100</v>
      </c>
      <c r="P1679" s="9" t="str">
        <f>VLOOKUP($A1679,'containers '!$A:$AA,16,FALSE)</f>
        <v>HMISOL2020</v>
      </c>
    </row>
    <row r="1680" spans="1:16" x14ac:dyDescent="0.25">
      <c r="A1680" s="9" t="s">
        <v>403</v>
      </c>
      <c r="B1680" s="9" t="str">
        <f>VLOOKUP(A1680,'dump '!A:C,1,FALSE)</f>
        <v>VO330</v>
      </c>
      <c r="C1680" s="9" t="str">
        <f>VLOOKUP(A1680,'dump '!A:AF,2,FALSE)</f>
        <v>1223LE23302</v>
      </c>
      <c r="D1680" s="9">
        <f>VLOOKUP($A1680,'dump '!$A:$AF,17,FALSE)</f>
        <v>52.222679138183601</v>
      </c>
      <c r="E1680" s="9">
        <f>VLOOKUP($A1680,'dump '!$A:$AF,18,FALSE)</f>
        <v>5.2073488235473597</v>
      </c>
      <c r="F1680" s="9" t="str">
        <f>VLOOKUP(A1680,'dump '!$A:$AF,11,FALSE)</f>
        <v>Minckelersstraat</v>
      </c>
      <c r="G1680" s="9" t="str">
        <f>VLOOKUP($A1680,'dump '!$A:$AF,12,FALSE)</f>
        <v>233</v>
      </c>
      <c r="H1680" s="9" t="str">
        <f>VLOOKUP($A1680,'dump '!$A:$AF,13,FALSE)</f>
        <v>1223LE</v>
      </c>
      <c r="I1680" s="11" t="str">
        <f>VLOOKUP($A1680,'dump '!$A:$AF,14,FALSE)</f>
        <v>Hilversum</v>
      </c>
      <c r="J1680" s="9">
        <f>VLOOKUP($A1680,'dump '!$A:$AF,15,FALSE)</f>
        <v>6</v>
      </c>
      <c r="K1680" s="9" t="str">
        <f>VLOOKUP($A1680,'dump '!$A:$AF,3,FALSE)</f>
        <v>PMD</v>
      </c>
      <c r="L1680" s="9" t="str">
        <f>VLOOKUP($A1680,'dump '!$A:$AF,31,FALSE)</f>
        <v>3-haak</v>
      </c>
      <c r="M1680" s="9" t="str">
        <f>VLOOKUP($A1680,'containers '!$A:$AA,12,FALSE)</f>
        <v>Ondergronds</v>
      </c>
      <c r="N1680" s="9">
        <f>VLOOKUP($A1680,'containers '!$A:$AA,14,FALSE)</f>
        <v>80</v>
      </c>
      <c r="O1680" s="9">
        <f>VLOOKUP($A1680,'containers '!$A:$AA,15,FALSE)</f>
        <v>100</v>
      </c>
      <c r="P1680" s="9" t="str">
        <f>VLOOKUP($A1680,'containers '!$A:$AA,16,FALSE)</f>
        <v>HMISOL2020</v>
      </c>
    </row>
    <row r="1681" spans="1:16" x14ac:dyDescent="0.25">
      <c r="A1681" s="9" t="s">
        <v>419</v>
      </c>
      <c r="B1681" s="9" t="str">
        <f>VLOOKUP(A1681,'dump '!A:C,1,FALSE)</f>
        <v>VO331</v>
      </c>
      <c r="C1681" s="9" t="str">
        <f>VLOOKUP(A1681,'dump '!A:AF,2,FALSE)</f>
        <v>1231NG22602</v>
      </c>
      <c r="D1681" s="9">
        <f>VLOOKUP($A1681,'dump '!$A:$AF,17,FALSE)</f>
        <v>52.206824282178999</v>
      </c>
      <c r="E1681" s="9">
        <f>VLOOKUP($A1681,'dump '!$A:$AF,18,FALSE)</f>
        <v>5.0768744945526096</v>
      </c>
      <c r="F1681" s="9" t="str">
        <f>VLOOKUP(A1681,'dump '!$A:$AF,11,FALSE)</f>
        <v>Oud-Loosdrechtsedijk</v>
      </c>
      <c r="G1681" s="9" t="str">
        <f>VLOOKUP($A1681,'dump '!$A:$AF,12,FALSE)</f>
        <v>226</v>
      </c>
      <c r="H1681" s="9" t="str">
        <f>VLOOKUP($A1681,'dump '!$A:$AF,13,FALSE)</f>
        <v>1231NG</v>
      </c>
      <c r="I1681" s="11" t="str">
        <f>VLOOKUP($A1681,'dump '!$A:$AF,14,FALSE)</f>
        <v>Loosdrecht</v>
      </c>
      <c r="J1681" s="9">
        <f>VLOOKUP($A1681,'dump '!$A:$AF,15,FALSE)</f>
        <v>6</v>
      </c>
      <c r="K1681" s="9" t="str">
        <f>VLOOKUP($A1681,'dump '!$A:$AF,3,FALSE)</f>
        <v>PMD</v>
      </c>
      <c r="L1681" s="9" t="str">
        <f>VLOOKUP($A1681,'dump '!$A:$AF,31,FALSE)</f>
        <v>3-haak</v>
      </c>
      <c r="M1681" s="9" t="str">
        <f>VLOOKUP($A1681,'containers '!$A:$AA,12,FALSE)</f>
        <v>Ondergronds</v>
      </c>
      <c r="N1681" s="9">
        <f>VLOOKUP($A1681,'containers '!$A:$AA,14,FALSE)</f>
        <v>80</v>
      </c>
      <c r="O1681" s="9">
        <f>VLOOKUP($A1681,'containers '!$A:$AA,15,FALSE)</f>
        <v>100</v>
      </c>
      <c r="P1681" s="9" t="str">
        <f>VLOOKUP($A1681,'containers '!$A:$AA,16,FALSE)</f>
        <v>HMISOL2020</v>
      </c>
    </row>
    <row r="1682" spans="1:16" x14ac:dyDescent="0.25">
      <c r="A1682" s="9" t="s">
        <v>1585</v>
      </c>
      <c r="B1682" s="9" t="str">
        <f>VLOOKUP(A1682,'dump '!A:C,1,FALSE)</f>
        <v>VO332</v>
      </c>
      <c r="C1682" s="9" t="str">
        <f>VLOOKUP(A1682,'dump '!A:AF,2,FALSE)</f>
        <v>1398DG404</v>
      </c>
      <c r="D1682" s="9">
        <f>VLOOKUP($A1682,'dump '!$A:$AF,17,FALSE)</f>
        <v>52.333930969238303</v>
      </c>
      <c r="E1682" s="9">
        <f>VLOOKUP($A1682,'dump '!$A:$AF,18,FALSE)</f>
        <v>5.0617599487304696</v>
      </c>
      <c r="F1682" s="9" t="str">
        <f>VLOOKUP(A1682,'dump '!$A:$AF,11,FALSE)</f>
        <v>Muyderban</v>
      </c>
      <c r="G1682" s="9" t="str">
        <f>VLOOKUP($A1682,'dump '!$A:$AF,12,FALSE)</f>
        <v>4</v>
      </c>
      <c r="H1682" s="9" t="str">
        <f>VLOOKUP($A1682,'dump '!$A:$AF,13,FALSE)</f>
        <v>1398DG</v>
      </c>
      <c r="I1682" s="11" t="str">
        <f>VLOOKUP($A1682,'dump '!$A:$AF,14,FALSE)</f>
        <v>Muiden</v>
      </c>
      <c r="J1682" s="9">
        <f>VLOOKUP($A1682,'dump '!$A:$AF,15,FALSE)</f>
        <v>6</v>
      </c>
      <c r="K1682" s="9" t="str">
        <f>VLOOKUP($A1682,'dump '!$A:$AF,3,FALSE)</f>
        <v>PMD</v>
      </c>
      <c r="L1682" s="9" t="str">
        <f>VLOOKUP($A1682,'dump '!$A:$AF,31,FALSE)</f>
        <v>3-haak</v>
      </c>
      <c r="M1682" s="9" t="str">
        <f>VLOOKUP($A1682,'containers '!$A:$AA,12,FALSE)</f>
        <v>Ondergronds</v>
      </c>
      <c r="N1682" s="9">
        <f>VLOOKUP($A1682,'containers '!$A:$AA,14,FALSE)</f>
        <v>80</v>
      </c>
      <c r="O1682" s="9">
        <f>VLOOKUP($A1682,'containers '!$A:$AA,15,FALSE)</f>
        <v>100</v>
      </c>
      <c r="P1682" s="9" t="str">
        <f>VLOOKUP($A1682,'containers '!$A:$AA,16,FALSE)</f>
        <v>HMISOL2020</v>
      </c>
    </row>
    <row r="1683" spans="1:16" x14ac:dyDescent="0.25">
      <c r="A1683" s="9" t="s">
        <v>397</v>
      </c>
      <c r="B1683" s="9" t="str">
        <f>VLOOKUP(A1683,'dump '!A:C,1,FALSE)</f>
        <v>VO333</v>
      </c>
      <c r="C1683" s="9" t="str">
        <f>VLOOKUP(A1683,'dump '!A:AF,2,FALSE)</f>
        <v>1398DL2902</v>
      </c>
      <c r="D1683" s="9">
        <f>VLOOKUP($A1683,'dump '!$A:$AF,17,FALSE)</f>
        <v>52.334138099999997</v>
      </c>
      <c r="E1683" s="9">
        <f>VLOOKUP($A1683,'dump '!$A:$AF,18,FALSE)</f>
        <v>5.0644</v>
      </c>
      <c r="F1683" s="9" t="str">
        <f>VLOOKUP(A1683,'dump '!$A:$AF,11,FALSE)</f>
        <v>Waterlinie</v>
      </c>
      <c r="G1683" s="9" t="str">
        <f>VLOOKUP($A1683,'dump '!$A:$AF,12,FALSE)</f>
        <v>29</v>
      </c>
      <c r="H1683" s="9" t="str">
        <f>VLOOKUP($A1683,'dump '!$A:$AF,13,FALSE)</f>
        <v>1398DL</v>
      </c>
      <c r="I1683" s="11" t="str">
        <f>VLOOKUP($A1683,'dump '!$A:$AF,14,FALSE)</f>
        <v>Muiden</v>
      </c>
      <c r="J1683" s="9">
        <f>VLOOKUP($A1683,'dump '!$A:$AF,15,FALSE)</f>
        <v>6</v>
      </c>
      <c r="K1683" s="9" t="str">
        <f>VLOOKUP($A1683,'dump '!$A:$AF,3,FALSE)</f>
        <v>PMD</v>
      </c>
      <c r="L1683" s="9" t="str">
        <f>VLOOKUP($A1683,'dump '!$A:$AF,31,FALSE)</f>
        <v>3-haak</v>
      </c>
      <c r="M1683" s="9" t="str">
        <f>VLOOKUP($A1683,'containers '!$A:$AA,12,FALSE)</f>
        <v>Ondergronds</v>
      </c>
      <c r="N1683" s="9">
        <f>VLOOKUP($A1683,'containers '!$A:$AA,14,FALSE)</f>
        <v>80</v>
      </c>
      <c r="O1683" s="9">
        <f>VLOOKUP($A1683,'containers '!$A:$AA,15,FALSE)</f>
        <v>100</v>
      </c>
      <c r="P1683" s="9" t="str">
        <f>VLOOKUP($A1683,'containers '!$A:$AA,16,FALSE)</f>
        <v>HMISOL2020</v>
      </c>
    </row>
    <row r="1684" spans="1:16" x14ac:dyDescent="0.25">
      <c r="A1684" s="9" t="s">
        <v>3369</v>
      </c>
      <c r="B1684" s="9" t="str">
        <f>VLOOKUP(A1684,'dump '!A:C,1,FALSE)</f>
        <v>VO334</v>
      </c>
      <c r="C1684" s="9" t="str">
        <f>VLOOKUP(A1684,'dump '!A:AF,2,FALSE)</f>
        <v>1221EN18205</v>
      </c>
      <c r="D1684" s="9">
        <f>VLOOKUP($A1684,'dump '!$A:$AF,17,FALSE)</f>
        <v>52.225690999999998</v>
      </c>
      <c r="E1684" s="9">
        <f>VLOOKUP($A1684,'dump '!$A:$AF,18,FALSE)</f>
        <v>5.1927539999999999</v>
      </c>
      <c r="F1684" s="9" t="str">
        <f>VLOOKUP(A1684,'dump '!$A:$AF,11,FALSE)</f>
        <v>Jan van der Heijdenstraat</v>
      </c>
      <c r="G1684" s="9" t="str">
        <f>VLOOKUP($A1684,'dump '!$A:$AF,12,FALSE)</f>
        <v>182A</v>
      </c>
      <c r="H1684" s="9" t="str">
        <f>VLOOKUP($A1684,'dump '!$A:$AF,13,FALSE)</f>
        <v>1221EN</v>
      </c>
      <c r="I1684" s="11" t="str">
        <f>VLOOKUP($A1684,'dump '!$A:$AF,14,FALSE)</f>
        <v>Hilversum</v>
      </c>
      <c r="J1684" s="9">
        <f>VLOOKUP($A1684,'dump '!$A:$AF,15,FALSE)</f>
        <v>5</v>
      </c>
      <c r="K1684" s="9" t="str">
        <f>VLOOKUP($A1684,'dump '!$A:$AF,3,FALSE)</f>
        <v>PMD</v>
      </c>
      <c r="L1684" s="9" t="str">
        <f>VLOOKUP($A1684,'dump '!$A:$AF,31,FALSE)</f>
        <v>3-haak</v>
      </c>
      <c r="M1684" s="9" t="str">
        <f>VLOOKUP($A1684,'containers '!$A:$AA,12,FALSE)</f>
        <v>Ondergronds</v>
      </c>
      <c r="N1684" s="9">
        <f>VLOOKUP($A1684,'containers '!$A:$AA,14,FALSE)</f>
        <v>80</v>
      </c>
      <c r="O1684" s="9">
        <f>VLOOKUP($A1684,'containers '!$A:$AA,15,FALSE)</f>
        <v>100</v>
      </c>
      <c r="P1684" s="9" t="str">
        <f>VLOOKUP($A1684,'containers '!$A:$AA,16,FALSE)</f>
        <v>HMISOL2020</v>
      </c>
    </row>
    <row r="1685" spans="1:16" ht="30" x14ac:dyDescent="0.25">
      <c r="A1685" s="9" t="s">
        <v>1039</v>
      </c>
      <c r="B1685" s="9" t="str">
        <f>VLOOKUP(A1685,'dump '!A:C,1,FALSE)</f>
        <v>VO335</v>
      </c>
      <c r="C1685" s="9" t="str">
        <f>VLOOKUP(A1685,'dump '!A:AF,2,FALSE)</f>
        <v>1399KH1602</v>
      </c>
      <c r="D1685" s="9">
        <f>VLOOKUP($A1685,'dump '!$A:$AF,17,FALSE)</f>
        <v>52.325284600000003</v>
      </c>
      <c r="E1685" s="9">
        <f>VLOOKUP($A1685,'dump '!$A:$AF,18,FALSE)</f>
        <v>5.1259347000000002</v>
      </c>
      <c r="F1685" s="9" t="str">
        <f>VLOOKUP(A1685,'dump '!$A:$AF,11,FALSE)</f>
        <v>Waterhoen</v>
      </c>
      <c r="G1685" s="9" t="str">
        <f>VLOOKUP($A1685,'dump '!$A:$AF,12,FALSE)</f>
        <v>16</v>
      </c>
      <c r="H1685" s="9" t="str">
        <f>VLOOKUP($A1685,'dump '!$A:$AF,13,FALSE)</f>
        <v>1399KH</v>
      </c>
      <c r="I1685" s="11" t="str">
        <f>VLOOKUP($A1685,'dump '!$A:$AF,14,FALSE)</f>
        <v>Muiderberg</v>
      </c>
      <c r="J1685" s="9">
        <f>VLOOKUP($A1685,'dump '!$A:$AF,15,FALSE)</f>
        <v>5</v>
      </c>
      <c r="K1685" s="9" t="str">
        <f>VLOOKUP($A1685,'dump '!$A:$AF,3,FALSE)</f>
        <v>PMD</v>
      </c>
      <c r="L1685" s="9" t="str">
        <f>VLOOKUP($A1685,'dump '!$A:$AF,31,FALSE)</f>
        <v>3-haak</v>
      </c>
      <c r="M1685" s="9" t="str">
        <f>VLOOKUP($A1685,'containers '!$A:$AA,12,FALSE)</f>
        <v>OGDUO</v>
      </c>
      <c r="N1685" s="9">
        <f>VLOOKUP($A1685,'containers '!$A:$AA,14,FALSE)</f>
        <v>60</v>
      </c>
      <c r="O1685" s="9">
        <f>VLOOKUP($A1685,'containers '!$A:$AA,15,FALSE)</f>
        <v>100</v>
      </c>
      <c r="P1685" s="9" t="str">
        <f>VLOOKUP($A1685,'containers '!$A:$AA,16,FALSE)</f>
        <v>HMIDUO2020</v>
      </c>
    </row>
    <row r="1686" spans="1:16" x14ac:dyDescent="0.25">
      <c r="A1686" s="9" t="s">
        <v>427</v>
      </c>
      <c r="B1686" s="9" t="str">
        <f>VLOOKUP(A1686,'dump '!A:C,1,FALSE)</f>
        <v>VO336</v>
      </c>
      <c r="C1686" s="9" t="str">
        <f>VLOOKUP(A1686,'dump '!A:AF,2,FALSE)</f>
        <v>1222CT20003</v>
      </c>
      <c r="D1686" s="9">
        <f>VLOOKUP($A1686,'dump '!$A:$AF,17,FALSE)</f>
        <v>52.243991851806598</v>
      </c>
      <c r="E1686" s="9">
        <f>VLOOKUP($A1686,'dump '!$A:$AF,18,FALSE)</f>
        <v>5.1721000671386701</v>
      </c>
      <c r="F1686" s="9" t="str">
        <f>VLOOKUP(A1686,'dump '!$A:$AF,11,FALSE)</f>
        <v>Verschurestraat</v>
      </c>
      <c r="G1686" s="9" t="str">
        <f>VLOOKUP($A1686,'dump '!$A:$AF,12,FALSE)</f>
        <v>200</v>
      </c>
      <c r="H1686" s="9" t="str">
        <f>VLOOKUP($A1686,'dump '!$A:$AF,13,FALSE)</f>
        <v>1222CT</v>
      </c>
      <c r="I1686" s="11" t="str">
        <f>VLOOKUP($A1686,'dump '!$A:$AF,14,FALSE)</f>
        <v>Hilversum</v>
      </c>
      <c r="J1686" s="9">
        <f>VLOOKUP($A1686,'dump '!$A:$AF,15,FALSE)</f>
        <v>6</v>
      </c>
      <c r="K1686" s="9" t="str">
        <f>VLOOKUP($A1686,'dump '!$A:$AF,3,FALSE)</f>
        <v>PMD</v>
      </c>
      <c r="L1686" s="9" t="str">
        <f>VLOOKUP($A1686,'dump '!$A:$AF,31,FALSE)</f>
        <v>3-haak</v>
      </c>
      <c r="M1686" s="9" t="str">
        <f>VLOOKUP($A1686,'containers '!$A:$AA,12,FALSE)</f>
        <v>Ondergronds</v>
      </c>
      <c r="N1686" s="9">
        <f>VLOOKUP($A1686,'containers '!$A:$AA,14,FALSE)</f>
        <v>80</v>
      </c>
      <c r="O1686" s="9">
        <f>VLOOKUP($A1686,'containers '!$A:$AA,15,FALSE)</f>
        <v>100</v>
      </c>
      <c r="P1686" s="9" t="str">
        <f>VLOOKUP($A1686,'containers '!$A:$AA,16,FALSE)</f>
        <v>HMISOL2020</v>
      </c>
    </row>
    <row r="1687" spans="1:16" x14ac:dyDescent="0.25">
      <c r="A1687" s="9" t="s">
        <v>3588</v>
      </c>
      <c r="B1687" s="9" t="str">
        <f>VLOOKUP(A1687,'dump '!A:C,1,FALSE)</f>
        <v>VO337</v>
      </c>
      <c r="C1687" s="9" t="str">
        <f>VLOOKUP(A1687,'dump '!A:AF,2,FALSE)</f>
        <v>1276CH3301</v>
      </c>
      <c r="D1687" s="9">
        <f>VLOOKUP($A1687,'dump '!$A:$AF,17,FALSE)</f>
        <v>52.291473000000003</v>
      </c>
      <c r="E1687" s="9">
        <f>VLOOKUP($A1687,'dump '!$A:$AF,18,FALSE)</f>
        <v>5.2544069999999996</v>
      </c>
      <c r="F1687" s="9" t="str">
        <f>VLOOKUP(A1687,'dump '!$A:$AF,11,FALSE)</f>
        <v>Kostmand</v>
      </c>
      <c r="G1687" s="9" t="str">
        <f>VLOOKUP($A1687,'dump '!$A:$AF,12,FALSE)</f>
        <v>33</v>
      </c>
      <c r="H1687" s="9" t="str">
        <f>VLOOKUP($A1687,'dump '!$A:$AF,13,FALSE)</f>
        <v>1276CH</v>
      </c>
      <c r="I1687" s="11" t="str">
        <f>VLOOKUP($A1687,'dump '!$A:$AF,14,FALSE)</f>
        <v>Huizen</v>
      </c>
      <c r="J1687" s="9">
        <f>VLOOKUP($A1687,'dump '!$A:$AF,15,FALSE)</f>
        <v>5</v>
      </c>
      <c r="K1687" s="9" t="str">
        <f>VLOOKUP($A1687,'dump '!$A:$AF,3,FALSE)</f>
        <v>PMD</v>
      </c>
      <c r="L1687" s="9" t="str">
        <f>VLOOKUP($A1687,'dump '!$A:$AF,31,FALSE)</f>
        <v>3-haak</v>
      </c>
      <c r="M1687" s="9" t="str">
        <f>VLOOKUP($A1687,'containers '!$A:$AA,12,FALSE)</f>
        <v>Ondergronds</v>
      </c>
      <c r="N1687" s="9">
        <f>VLOOKUP($A1687,'containers '!$A:$AA,14,FALSE)</f>
        <v>80</v>
      </c>
      <c r="O1687" s="9">
        <f>VLOOKUP($A1687,'containers '!$A:$AA,15,FALSE)</f>
        <v>100</v>
      </c>
      <c r="P1687" s="9" t="str">
        <f>VLOOKUP($A1687,'containers '!$A:$AA,16,FALSE)</f>
        <v>HMISOL2020</v>
      </c>
    </row>
    <row r="1688" spans="1:16" x14ac:dyDescent="0.25">
      <c r="A1688" s="9" t="s">
        <v>4867</v>
      </c>
      <c r="B1688" s="9" t="str">
        <f>VLOOKUP(A1688,'dump '!A:C,1,FALSE)</f>
        <v>VO338</v>
      </c>
      <c r="C1688" s="9" t="str">
        <f>VLOOKUP(A1688,'dump '!A:AF,2,FALSE)</f>
        <v>1271WH2202</v>
      </c>
      <c r="D1688" s="9">
        <f>VLOOKUP($A1688,'dump '!$A:$AF,17,FALSE)</f>
        <v>52.301712999999999</v>
      </c>
      <c r="E1688" s="9">
        <f>VLOOKUP($A1688,'dump '!$A:$AF,18,FALSE)</f>
        <v>5.2297479999999998</v>
      </c>
      <c r="F1688" s="9" t="str">
        <f>VLOOKUP(A1688,'dump '!$A:$AF,11,FALSE)</f>
        <v>De Drifter</v>
      </c>
      <c r="G1688" s="9" t="str">
        <f>VLOOKUP($A1688,'dump '!$A:$AF,12,FALSE)</f>
        <v>22</v>
      </c>
      <c r="H1688" s="9" t="str">
        <f>VLOOKUP($A1688,'dump '!$A:$AF,13,FALSE)</f>
        <v>1271WH</v>
      </c>
      <c r="I1688" s="11" t="str">
        <f>VLOOKUP($A1688,'dump '!$A:$AF,14,FALSE)</f>
        <v>Huizen</v>
      </c>
      <c r="J1688" s="9">
        <f>VLOOKUP($A1688,'dump '!$A:$AF,15,FALSE)</f>
        <v>6</v>
      </c>
      <c r="K1688" s="9" t="str">
        <f>VLOOKUP($A1688,'dump '!$A:$AF,3,FALSE)</f>
        <v>PMD</v>
      </c>
      <c r="L1688" s="9" t="str">
        <f>VLOOKUP($A1688,'dump '!$A:$AF,31,FALSE)</f>
        <v>3-haak</v>
      </c>
      <c r="M1688" s="9" t="str">
        <f>VLOOKUP($A1688,'containers '!$A:$AA,12,FALSE)</f>
        <v>OGDUO</v>
      </c>
      <c r="N1688" s="9">
        <f>VLOOKUP($A1688,'containers '!$A:$AA,14,FALSE)</f>
        <v>60</v>
      </c>
      <c r="O1688" s="9">
        <f>VLOOKUP($A1688,'containers '!$A:$AA,15,FALSE)</f>
        <v>100</v>
      </c>
      <c r="P1688" s="9" t="str">
        <f>VLOOKUP($A1688,'containers '!$A:$AA,16,FALSE)</f>
        <v>HMIDUO2020</v>
      </c>
    </row>
    <row r="1689" spans="1:16" x14ac:dyDescent="0.25">
      <c r="A1689" s="9" t="s">
        <v>421</v>
      </c>
      <c r="B1689" s="9" t="str">
        <f>VLOOKUP(A1689,'dump '!A:C,1,FALSE)</f>
        <v>VO339</v>
      </c>
      <c r="C1689" s="9" t="str">
        <f>VLOOKUP(A1689,'dump '!A:AF,2,FALSE)</f>
        <v>1222CT20002</v>
      </c>
      <c r="D1689" s="9">
        <f>VLOOKUP($A1689,'dump '!$A:$AF,17,FALSE)</f>
        <v>52.243991851806598</v>
      </c>
      <c r="E1689" s="9">
        <f>VLOOKUP($A1689,'dump '!$A:$AF,18,FALSE)</f>
        <v>5.1721000671386701</v>
      </c>
      <c r="F1689" s="9" t="str">
        <f>VLOOKUP(A1689,'dump '!$A:$AF,11,FALSE)</f>
        <v>Verschurestraat</v>
      </c>
      <c r="G1689" s="9" t="str">
        <f>VLOOKUP($A1689,'dump '!$A:$AF,12,FALSE)</f>
        <v>200</v>
      </c>
      <c r="H1689" s="9" t="str">
        <f>VLOOKUP($A1689,'dump '!$A:$AF,13,FALSE)</f>
        <v>1222CT</v>
      </c>
      <c r="I1689" s="11" t="str">
        <f>VLOOKUP($A1689,'dump '!$A:$AF,14,FALSE)</f>
        <v>Hilversum</v>
      </c>
      <c r="J1689" s="9">
        <f>VLOOKUP($A1689,'dump '!$A:$AF,15,FALSE)</f>
        <v>6</v>
      </c>
      <c r="K1689" s="9" t="str">
        <f>VLOOKUP($A1689,'dump '!$A:$AF,3,FALSE)</f>
        <v>PMD</v>
      </c>
      <c r="L1689" s="9" t="str">
        <f>VLOOKUP($A1689,'dump '!$A:$AF,31,FALSE)</f>
        <v>3-haak</v>
      </c>
      <c r="M1689" s="9" t="str">
        <f>VLOOKUP($A1689,'containers '!$A:$AA,12,FALSE)</f>
        <v>Ondergronds</v>
      </c>
      <c r="N1689" s="9">
        <f>VLOOKUP($A1689,'containers '!$A:$AA,14,FALSE)</f>
        <v>80</v>
      </c>
      <c r="O1689" s="9">
        <f>VLOOKUP($A1689,'containers '!$A:$AA,15,FALSE)</f>
        <v>100</v>
      </c>
      <c r="P1689" s="9" t="str">
        <f>VLOOKUP($A1689,'containers '!$A:$AA,16,FALSE)</f>
        <v>HMISOL2020</v>
      </c>
    </row>
    <row r="1690" spans="1:16" x14ac:dyDescent="0.25">
      <c r="A1690" s="9" t="s">
        <v>4117</v>
      </c>
      <c r="B1690" s="9" t="str">
        <f>VLOOKUP(A1690,'dump '!A:C,1,FALSE)</f>
        <v>VO340</v>
      </c>
      <c r="C1690" s="9" t="str">
        <f>VLOOKUP(A1690,'dump '!A:AF,2,FALSE)</f>
        <v>1222JW28102</v>
      </c>
      <c r="D1690" s="9">
        <f>VLOOKUP($A1690,'dump '!$A:$AF,17,FALSE)</f>
        <v>52.237453000000002</v>
      </c>
      <c r="E1690" s="9">
        <f>VLOOKUP($A1690,'dump '!$A:$AF,18,FALSE)</f>
        <v>5.178858</v>
      </c>
      <c r="F1690" s="9" t="str">
        <f>VLOOKUP(A1690,'dump '!$A:$AF,11,FALSE)</f>
        <v>Berlagelaan</v>
      </c>
      <c r="G1690" s="9" t="str">
        <f>VLOOKUP($A1690,'dump '!$A:$AF,12,FALSE)</f>
        <v>281</v>
      </c>
      <c r="H1690" s="9" t="str">
        <f>VLOOKUP($A1690,'dump '!$A:$AF,13,FALSE)</f>
        <v>1222JW</v>
      </c>
      <c r="I1690" s="11" t="str">
        <f>VLOOKUP($A1690,'dump '!$A:$AF,14,FALSE)</f>
        <v>Hilversum</v>
      </c>
      <c r="J1690" s="9">
        <f>VLOOKUP($A1690,'dump '!$A:$AF,15,FALSE)</f>
        <v>6</v>
      </c>
      <c r="K1690" s="9" t="str">
        <f>VLOOKUP($A1690,'dump '!$A:$AF,3,FALSE)</f>
        <v>PMD</v>
      </c>
      <c r="L1690" s="9" t="str">
        <f>VLOOKUP($A1690,'dump '!$A:$AF,31,FALSE)</f>
        <v>3-haak</v>
      </c>
      <c r="M1690" s="9" t="str">
        <f>VLOOKUP($A1690,'containers '!$A:$AA,12,FALSE)</f>
        <v>OGDUO</v>
      </c>
      <c r="N1690" s="9">
        <f>VLOOKUP($A1690,'containers '!$A:$AA,14,FALSE)</f>
        <v>60</v>
      </c>
      <c r="O1690" s="9">
        <f>VLOOKUP($A1690,'containers '!$A:$AA,15,FALSE)</f>
        <v>100</v>
      </c>
      <c r="P1690" s="9" t="str">
        <f>VLOOKUP($A1690,'containers '!$A:$AA,16,FALSE)</f>
        <v>HMIDUO2020</v>
      </c>
    </row>
    <row r="1691" spans="1:16" x14ac:dyDescent="0.25">
      <c r="A1691" s="9" t="s">
        <v>3059</v>
      </c>
      <c r="B1691" s="9" t="str">
        <f>VLOOKUP(A1691,'dump '!A:C,1,FALSE)</f>
        <v>VO341</v>
      </c>
      <c r="C1691" s="9" t="str">
        <f>VLOOKUP(A1691,'dump '!A:AF,2,FALSE)</f>
        <v>1216RB202</v>
      </c>
      <c r="D1691" s="9">
        <f>VLOOKUP($A1691,'dump '!$A:$AF,17,FALSE)</f>
        <v>52.218364000000001</v>
      </c>
      <c r="E1691" s="9">
        <f>VLOOKUP($A1691,'dump '!$A:$AF,18,FALSE)</f>
        <v>5.143319</v>
      </c>
      <c r="F1691" s="9" t="str">
        <f>VLOOKUP(A1691,'dump '!$A:$AF,11,FALSE)</f>
        <v>Johannes Huslaan</v>
      </c>
      <c r="G1691" s="9" t="str">
        <f>VLOOKUP($A1691,'dump '!$A:$AF,12,FALSE)</f>
        <v>2</v>
      </c>
      <c r="H1691" s="9" t="str">
        <f>VLOOKUP($A1691,'dump '!$A:$AF,13,FALSE)</f>
        <v>1216RB</v>
      </c>
      <c r="I1691" s="11" t="str">
        <f>VLOOKUP($A1691,'dump '!$A:$AF,14,FALSE)</f>
        <v>Hilversum</v>
      </c>
      <c r="J1691" s="9">
        <f>VLOOKUP($A1691,'dump '!$A:$AF,15,FALSE)</f>
        <v>5</v>
      </c>
      <c r="K1691" s="9" t="str">
        <f>VLOOKUP($A1691,'dump '!$A:$AF,3,FALSE)</f>
        <v>PMD</v>
      </c>
      <c r="L1691" s="9" t="str">
        <f>VLOOKUP($A1691,'dump '!$A:$AF,31,FALSE)</f>
        <v>3-haak</v>
      </c>
      <c r="M1691" s="9" t="str">
        <f>VLOOKUP($A1691,'containers '!$A:$AA,12,FALSE)</f>
        <v>Ondergronds</v>
      </c>
      <c r="N1691" s="9">
        <f>VLOOKUP($A1691,'containers '!$A:$AA,14,FALSE)</f>
        <v>80</v>
      </c>
      <c r="O1691" s="9">
        <f>VLOOKUP($A1691,'containers '!$A:$AA,15,FALSE)</f>
        <v>100</v>
      </c>
      <c r="P1691" s="9" t="str">
        <f>VLOOKUP($A1691,'containers '!$A:$AA,16,FALSE)</f>
        <v>HMISOL2020</v>
      </c>
    </row>
    <row r="1692" spans="1:16" x14ac:dyDescent="0.25">
      <c r="A1692" s="9" t="s">
        <v>4139</v>
      </c>
      <c r="B1692" s="9" t="str">
        <f>VLOOKUP(A1692,'dump '!A:C,1,FALSE)</f>
        <v>VO342</v>
      </c>
      <c r="C1692" s="9" t="str">
        <f>VLOOKUP(A1692,'dump '!A:AF,2,FALSE)</f>
        <v>1403AH12602</v>
      </c>
      <c r="D1692" s="9">
        <f>VLOOKUP($A1692,'dump '!$A:$AF,17,FALSE)</f>
        <v>52.268318176269503</v>
      </c>
      <c r="E1692" s="9">
        <f>VLOOKUP($A1692,'dump '!$A:$AF,18,FALSE)</f>
        <v>5.1783900260925302</v>
      </c>
      <c r="F1692" s="9" t="str">
        <f>VLOOKUP(A1692,'dump '!$A:$AF,11,FALSE)</f>
        <v>Ceintuurbaan</v>
      </c>
      <c r="G1692" s="9" t="str">
        <f>VLOOKUP($A1692,'dump '!$A:$AF,12,FALSE)</f>
        <v>126</v>
      </c>
      <c r="H1692" s="9" t="str">
        <f>VLOOKUP($A1692,'dump '!$A:$AF,13,FALSE)</f>
        <v>1403AH</v>
      </c>
      <c r="I1692" s="11" t="str">
        <f>VLOOKUP($A1692,'dump '!$A:$AF,14,FALSE)</f>
        <v>Bussum</v>
      </c>
      <c r="J1692" s="9">
        <f>VLOOKUP($A1692,'dump '!$A:$AF,15,FALSE)</f>
        <v>6</v>
      </c>
      <c r="K1692" s="9" t="str">
        <f>VLOOKUP($A1692,'dump '!$A:$AF,3,FALSE)</f>
        <v>PMD</v>
      </c>
      <c r="L1692" s="9" t="str">
        <f>VLOOKUP($A1692,'dump '!$A:$AF,31,FALSE)</f>
        <v>3-haak</v>
      </c>
      <c r="M1692" s="9" t="str">
        <f>VLOOKUP($A1692,'containers '!$A:$AA,12,FALSE)</f>
        <v>OGDUO</v>
      </c>
      <c r="N1692" s="9">
        <f>VLOOKUP($A1692,'containers '!$A:$AA,14,FALSE)</f>
        <v>60</v>
      </c>
      <c r="O1692" s="9">
        <f>VLOOKUP($A1692,'containers '!$A:$AA,15,FALSE)</f>
        <v>100</v>
      </c>
      <c r="P1692" s="9" t="str">
        <f>VLOOKUP($A1692,'containers '!$A:$AA,16,FALSE)</f>
        <v>HMIDUO2020</v>
      </c>
    </row>
    <row r="1693" spans="1:16" x14ac:dyDescent="0.25">
      <c r="A1693" s="9" t="s">
        <v>3273</v>
      </c>
      <c r="B1693" s="9" t="str">
        <f>VLOOKUP(A1693,'dump '!A:C,1,FALSE)</f>
        <v>VO343</v>
      </c>
      <c r="C1693" s="9" t="str">
        <f>VLOOKUP(A1693,'dump '!A:AF,2,FALSE)</f>
        <v>1216RH16402</v>
      </c>
      <c r="D1693" s="9">
        <f>VLOOKUP($A1693,'dump '!$A:$AF,17,FALSE)</f>
        <v>52.219119463164603</v>
      </c>
      <c r="E1693" s="9">
        <f>VLOOKUP($A1693,'dump '!$A:$AF,18,FALSE)</f>
        <v>5.1444761361974702</v>
      </c>
      <c r="F1693" s="9" t="str">
        <f>VLOOKUP(A1693,'dump '!$A:$AF,11,FALSE)</f>
        <v>Johannes Huslaan</v>
      </c>
      <c r="G1693" s="9" t="str">
        <f>VLOOKUP($A1693,'dump '!$A:$AF,12,FALSE)</f>
        <v>164</v>
      </c>
      <c r="H1693" s="9" t="str">
        <f>VLOOKUP($A1693,'dump '!$A:$AF,13,FALSE)</f>
        <v>1216RH</v>
      </c>
      <c r="I1693" s="11" t="str">
        <f>VLOOKUP($A1693,'dump '!$A:$AF,14,FALSE)</f>
        <v>Hilversum</v>
      </c>
      <c r="J1693" s="9">
        <f>VLOOKUP($A1693,'dump '!$A:$AF,15,FALSE)</f>
        <v>5</v>
      </c>
      <c r="K1693" s="9" t="str">
        <f>VLOOKUP($A1693,'dump '!$A:$AF,3,FALSE)</f>
        <v>PMD</v>
      </c>
      <c r="L1693" s="9" t="str">
        <f>VLOOKUP($A1693,'dump '!$A:$AF,31,FALSE)</f>
        <v>3-haak</v>
      </c>
      <c r="M1693" s="9" t="str">
        <f>VLOOKUP($A1693,'containers '!$A:$AA,12,FALSE)</f>
        <v>Ondergronds</v>
      </c>
      <c r="N1693" s="9">
        <f>VLOOKUP($A1693,'containers '!$A:$AA,14,FALSE)</f>
        <v>80</v>
      </c>
      <c r="O1693" s="9">
        <f>VLOOKUP($A1693,'containers '!$A:$AA,15,FALSE)</f>
        <v>100</v>
      </c>
      <c r="P1693" s="9" t="str">
        <f>VLOOKUP($A1693,'containers '!$A:$AA,16,FALSE)</f>
        <v>HMISOL2020</v>
      </c>
    </row>
    <row r="1694" spans="1:16" x14ac:dyDescent="0.25">
      <c r="A1694" s="9" t="s">
        <v>3278</v>
      </c>
      <c r="B1694" s="9" t="str">
        <f>VLOOKUP(A1694,'dump '!A:C,1,FALSE)</f>
        <v>VO344</v>
      </c>
      <c r="C1694" s="9" t="str">
        <f>VLOOKUP(A1694,'dump '!A:AF,2,FALSE)</f>
        <v>1216JS43002</v>
      </c>
      <c r="D1694" s="9">
        <f>VLOOKUP($A1694,'dump '!$A:$AF,17,FALSE)</f>
        <v>52.217382774736897</v>
      </c>
      <c r="E1694" s="9">
        <f>VLOOKUP($A1694,'dump '!$A:$AF,18,FALSE)</f>
        <v>5.1429498754489602</v>
      </c>
      <c r="F1694" s="9" t="str">
        <f>VLOOKUP(A1694,'dump '!$A:$AF,11,FALSE)</f>
        <v>Kapittelweg</v>
      </c>
      <c r="G1694" s="9" t="str">
        <f>VLOOKUP($A1694,'dump '!$A:$AF,12,FALSE)</f>
        <v>430</v>
      </c>
      <c r="H1694" s="9" t="str">
        <f>VLOOKUP($A1694,'dump '!$A:$AF,13,FALSE)</f>
        <v>1216JS</v>
      </c>
      <c r="I1694" s="11" t="str">
        <f>VLOOKUP($A1694,'dump '!$A:$AF,14,FALSE)</f>
        <v>Hilversum</v>
      </c>
      <c r="J1694" s="9">
        <f>VLOOKUP($A1694,'dump '!$A:$AF,15,FALSE)</f>
        <v>5</v>
      </c>
      <c r="K1694" s="9" t="str">
        <f>VLOOKUP($A1694,'dump '!$A:$AF,3,FALSE)</f>
        <v>PMD</v>
      </c>
      <c r="L1694" s="9" t="str">
        <f>VLOOKUP($A1694,'dump '!$A:$AF,31,FALSE)</f>
        <v>3-haak</v>
      </c>
      <c r="M1694" s="9" t="str">
        <f>VLOOKUP($A1694,'containers '!$A:$AA,12,FALSE)</f>
        <v>Ondergronds</v>
      </c>
      <c r="N1694" s="9">
        <f>VLOOKUP($A1694,'containers '!$A:$AA,14,FALSE)</f>
        <v>80</v>
      </c>
      <c r="O1694" s="9">
        <f>VLOOKUP($A1694,'containers '!$A:$AA,15,FALSE)</f>
        <v>100</v>
      </c>
      <c r="P1694" s="9" t="str">
        <f>VLOOKUP($A1694,'containers '!$A:$AA,16,FALSE)</f>
        <v>HMISOL2020</v>
      </c>
    </row>
    <row r="1695" spans="1:16" x14ac:dyDescent="0.25">
      <c r="A1695" s="9" t="s">
        <v>2980</v>
      </c>
      <c r="B1695" s="9" t="str">
        <f>VLOOKUP(A1695,'dump '!A:C,1,FALSE)</f>
        <v>VO345</v>
      </c>
      <c r="C1695" s="9" t="str">
        <f>VLOOKUP(A1695,'dump '!A:AF,2,FALSE)</f>
        <v>1216JM27203</v>
      </c>
      <c r="D1695" s="9">
        <f>VLOOKUP($A1695,'dump '!$A:$AF,17,FALSE)</f>
        <v>52.216183000000001</v>
      </c>
      <c r="E1695" s="9">
        <f>VLOOKUP($A1695,'dump '!$A:$AF,18,FALSE)</f>
        <v>5.143357</v>
      </c>
      <c r="F1695" s="9" t="str">
        <f>VLOOKUP(A1695,'dump '!$A:$AF,11,FALSE)</f>
        <v>Kapittelweg</v>
      </c>
      <c r="G1695" s="9" t="str">
        <f>VLOOKUP($A1695,'dump '!$A:$AF,12,FALSE)</f>
        <v>272</v>
      </c>
      <c r="H1695" s="9" t="str">
        <f>VLOOKUP($A1695,'dump '!$A:$AF,13,FALSE)</f>
        <v>1216JM</v>
      </c>
      <c r="I1695" s="11" t="str">
        <f>VLOOKUP($A1695,'dump '!$A:$AF,14,FALSE)</f>
        <v>Hilversum</v>
      </c>
      <c r="J1695" s="9">
        <f>VLOOKUP($A1695,'dump '!$A:$AF,15,FALSE)</f>
        <v>5</v>
      </c>
      <c r="K1695" s="9" t="str">
        <f>VLOOKUP($A1695,'dump '!$A:$AF,3,FALSE)</f>
        <v>PMD</v>
      </c>
      <c r="L1695" s="9" t="str">
        <f>VLOOKUP($A1695,'dump '!$A:$AF,31,FALSE)</f>
        <v>3-haak</v>
      </c>
      <c r="M1695" s="9" t="str">
        <f>VLOOKUP($A1695,'containers '!$A:$AA,12,FALSE)</f>
        <v>OGDUO</v>
      </c>
      <c r="N1695" s="9">
        <f>VLOOKUP($A1695,'containers '!$A:$AA,14,FALSE)</f>
        <v>60</v>
      </c>
      <c r="O1695" s="9">
        <f>VLOOKUP($A1695,'containers '!$A:$AA,15,FALSE)</f>
        <v>100</v>
      </c>
      <c r="P1695" s="9" t="str">
        <f>VLOOKUP($A1695,'containers '!$A:$AA,16,FALSE)</f>
        <v>HMIDUO2020</v>
      </c>
    </row>
    <row r="1696" spans="1:16" x14ac:dyDescent="0.25">
      <c r="A1696" s="9" t="s">
        <v>4166</v>
      </c>
      <c r="B1696" s="9" t="str">
        <f>VLOOKUP(A1696,'dump '!A:C,1,FALSE)</f>
        <v>VO346</v>
      </c>
      <c r="C1696" s="9" t="str">
        <f>VLOOKUP(A1696,'dump '!A:AF,2,FALSE)</f>
        <v>1403VS2602</v>
      </c>
      <c r="D1696" s="9">
        <f>VLOOKUP($A1696,'dump '!$A:$AF,17,FALSE)</f>
        <v>52.264060974121101</v>
      </c>
      <c r="E1696" s="9">
        <f>VLOOKUP($A1696,'dump '!$A:$AF,18,FALSE)</f>
        <v>5.1757397651672399</v>
      </c>
      <c r="F1696" s="9" t="str">
        <f>VLOOKUP(A1696,'dump '!$A:$AF,11,FALSE)</f>
        <v>Anthonie Fokkerstraat</v>
      </c>
      <c r="G1696" s="9" t="str">
        <f>VLOOKUP($A1696,'dump '!$A:$AF,12,FALSE)</f>
        <v>26</v>
      </c>
      <c r="H1696" s="9" t="str">
        <f>VLOOKUP($A1696,'dump '!$A:$AF,13,FALSE)</f>
        <v>1403VS</v>
      </c>
      <c r="I1696" s="11" t="str">
        <f>VLOOKUP($A1696,'dump '!$A:$AF,14,FALSE)</f>
        <v>Bussum</v>
      </c>
      <c r="J1696" s="9">
        <f>VLOOKUP($A1696,'dump '!$A:$AF,15,FALSE)</f>
        <v>6</v>
      </c>
      <c r="K1696" s="9" t="str">
        <f>VLOOKUP($A1696,'dump '!$A:$AF,3,FALSE)</f>
        <v>PMD</v>
      </c>
      <c r="L1696" s="9" t="str">
        <f>VLOOKUP($A1696,'dump '!$A:$AF,31,FALSE)</f>
        <v>3-haak</v>
      </c>
      <c r="M1696" s="9" t="str">
        <f>VLOOKUP($A1696,'containers '!$A:$AA,12,FALSE)</f>
        <v>OGDUO</v>
      </c>
      <c r="N1696" s="9">
        <f>VLOOKUP($A1696,'containers '!$A:$AA,14,FALSE)</f>
        <v>60</v>
      </c>
      <c r="O1696" s="9">
        <f>VLOOKUP($A1696,'containers '!$A:$AA,15,FALSE)</f>
        <v>100</v>
      </c>
      <c r="P1696" s="9" t="str">
        <f>VLOOKUP($A1696,'containers '!$A:$AA,16,FALSE)</f>
        <v>HMIDUO2020</v>
      </c>
    </row>
    <row r="1697" spans="1:16" x14ac:dyDescent="0.25">
      <c r="A1697" s="9" t="s">
        <v>3269</v>
      </c>
      <c r="B1697" s="9" t="str">
        <f>VLOOKUP(A1697,'dump '!A:C,1,FALSE)</f>
        <v>VO347</v>
      </c>
      <c r="C1697" s="9" t="str">
        <f>VLOOKUP(A1697,'dump '!A:AF,2,FALSE)</f>
        <v>1216ND24302</v>
      </c>
      <c r="D1697" s="9">
        <f>VLOOKUP($A1697,'dump '!$A:$AF,17,FALSE)</f>
        <v>52.2181777144337</v>
      </c>
      <c r="E1697" s="9">
        <f>VLOOKUP($A1697,'dump '!$A:$AF,18,FALSE)</f>
        <v>5.1327931042808403</v>
      </c>
      <c r="F1697" s="9" t="str">
        <f>VLOOKUP(A1697,'dump '!$A:$AF,11,FALSE)</f>
        <v>Erasmuslaan</v>
      </c>
      <c r="G1697" s="9" t="str">
        <f>VLOOKUP($A1697,'dump '!$A:$AF,12,FALSE)</f>
        <v>243</v>
      </c>
      <c r="H1697" s="9" t="str">
        <f>VLOOKUP($A1697,'dump '!$A:$AF,13,FALSE)</f>
        <v>1216ND</v>
      </c>
      <c r="I1697" s="11" t="str">
        <f>VLOOKUP($A1697,'dump '!$A:$AF,14,FALSE)</f>
        <v>Hilversum</v>
      </c>
      <c r="J1697" s="9">
        <f>VLOOKUP($A1697,'dump '!$A:$AF,15,FALSE)</f>
        <v>5</v>
      </c>
      <c r="K1697" s="9" t="str">
        <f>VLOOKUP($A1697,'dump '!$A:$AF,3,FALSE)</f>
        <v>PMD</v>
      </c>
      <c r="L1697" s="9" t="str">
        <f>VLOOKUP($A1697,'dump '!$A:$AF,31,FALSE)</f>
        <v>3-haak</v>
      </c>
      <c r="M1697" s="9" t="str">
        <f>VLOOKUP($A1697,'containers '!$A:$AA,12,FALSE)</f>
        <v>Ondergronds</v>
      </c>
      <c r="N1697" s="9">
        <f>VLOOKUP($A1697,'containers '!$A:$AA,14,FALSE)</f>
        <v>80</v>
      </c>
      <c r="O1697" s="9">
        <f>VLOOKUP($A1697,'containers '!$A:$AA,15,FALSE)</f>
        <v>100</v>
      </c>
      <c r="P1697" s="9" t="str">
        <f>VLOOKUP($A1697,'containers '!$A:$AA,16,FALSE)</f>
        <v>HMISOL2020</v>
      </c>
    </row>
    <row r="1698" spans="1:16" x14ac:dyDescent="0.25">
      <c r="A1698" s="9" t="s">
        <v>1022</v>
      </c>
      <c r="B1698" s="9" t="str">
        <f>VLOOKUP(A1698,'dump '!A:C,1,FALSE)</f>
        <v>VO348</v>
      </c>
      <c r="C1698" s="9" t="str">
        <f>VLOOKUP(A1698,'dump '!A:AF,2,FALSE)</f>
        <v>1216RR5302</v>
      </c>
      <c r="D1698" s="9">
        <f>VLOOKUP($A1698,'dump '!$A:$AF,17,FALSE)</f>
        <v>52.215358734130902</v>
      </c>
      <c r="E1698" s="9">
        <f>VLOOKUP($A1698,'dump '!$A:$AF,18,FALSE)</f>
        <v>5.1463699340820304</v>
      </c>
      <c r="F1698" s="9" t="str">
        <f>VLOOKUP(A1698,'dump '!$A:$AF,11,FALSE)</f>
        <v>Kerkelandenlaan</v>
      </c>
      <c r="G1698" s="9" t="str">
        <f>VLOOKUP($A1698,'dump '!$A:$AF,12,FALSE)</f>
        <v>53A</v>
      </c>
      <c r="H1698" s="9" t="str">
        <f>VLOOKUP($A1698,'dump '!$A:$AF,13,FALSE)</f>
        <v>1216RR</v>
      </c>
      <c r="I1698" s="11" t="str">
        <f>VLOOKUP($A1698,'dump '!$A:$AF,14,FALSE)</f>
        <v>Hilversum</v>
      </c>
      <c r="J1698" s="9">
        <f>VLOOKUP($A1698,'dump '!$A:$AF,15,FALSE)</f>
        <v>6</v>
      </c>
      <c r="K1698" s="9" t="str">
        <f>VLOOKUP($A1698,'dump '!$A:$AF,3,FALSE)</f>
        <v>PMD</v>
      </c>
      <c r="L1698" s="9" t="str">
        <f>VLOOKUP($A1698,'dump '!$A:$AF,31,FALSE)</f>
        <v>3-haak</v>
      </c>
      <c r="M1698" s="9" t="str">
        <f>VLOOKUP($A1698,'containers '!$A:$AA,12,FALSE)</f>
        <v>OGDUO</v>
      </c>
      <c r="N1698" s="9">
        <f>VLOOKUP($A1698,'containers '!$A:$AA,14,FALSE)</f>
        <v>60</v>
      </c>
      <c r="O1698" s="9">
        <f>VLOOKUP($A1698,'containers '!$A:$AA,15,FALSE)</f>
        <v>100</v>
      </c>
      <c r="P1698" s="9" t="str">
        <f>VLOOKUP($A1698,'containers '!$A:$AA,16,FALSE)</f>
        <v>HMIDUO2020</v>
      </c>
    </row>
    <row r="1699" spans="1:16" x14ac:dyDescent="0.25">
      <c r="A1699" s="9" t="s">
        <v>4605</v>
      </c>
      <c r="B1699" s="9" t="str">
        <f>VLOOKUP(A1699,'dump '!A:C,1,FALSE)</f>
        <v>VO349</v>
      </c>
      <c r="C1699" s="9" t="str">
        <f>VLOOKUP(A1699,'dump '!A:AF,2,FALSE)</f>
        <v>1273JT2202</v>
      </c>
      <c r="D1699" s="9">
        <f>VLOOKUP($A1699,'dump '!$A:$AF,17,FALSE)</f>
        <v>52.295742463369201</v>
      </c>
      <c r="E1699" s="9">
        <f>VLOOKUP($A1699,'dump '!$A:$AF,18,FALSE)</f>
        <v>5.2636618539739999</v>
      </c>
      <c r="F1699" s="9" t="str">
        <f>VLOOKUP(A1699,'dump '!$A:$AF,11,FALSE)</f>
        <v>Monnickskamp</v>
      </c>
      <c r="G1699" s="9" t="str">
        <f>VLOOKUP($A1699,'dump '!$A:$AF,12,FALSE)</f>
        <v>22</v>
      </c>
      <c r="H1699" s="9" t="str">
        <f>VLOOKUP($A1699,'dump '!$A:$AF,13,FALSE)</f>
        <v>1273JT</v>
      </c>
      <c r="I1699" s="11" t="str">
        <f>VLOOKUP($A1699,'dump '!$A:$AF,14,FALSE)</f>
        <v>Huizen</v>
      </c>
      <c r="J1699" s="9">
        <f>VLOOKUP($A1699,'dump '!$A:$AF,15,FALSE)</f>
        <v>6</v>
      </c>
      <c r="K1699" s="9" t="str">
        <f>VLOOKUP($A1699,'dump '!$A:$AF,3,FALSE)</f>
        <v>PMD</v>
      </c>
      <c r="L1699" s="9" t="str">
        <f>VLOOKUP($A1699,'dump '!$A:$AF,31,FALSE)</f>
        <v>3-haak</v>
      </c>
      <c r="M1699" s="9" t="str">
        <f>VLOOKUP($A1699,'containers '!$A:$AA,12,FALSE)</f>
        <v>OGDUO</v>
      </c>
      <c r="N1699" s="9">
        <f>VLOOKUP($A1699,'containers '!$A:$AA,14,FALSE)</f>
        <v>60</v>
      </c>
      <c r="O1699" s="9">
        <f>VLOOKUP($A1699,'containers '!$A:$AA,15,FALSE)</f>
        <v>100</v>
      </c>
      <c r="P1699" s="9" t="str">
        <f>VLOOKUP($A1699,'containers '!$A:$AA,16,FALSE)</f>
        <v>HMIDUO2020</v>
      </c>
    </row>
    <row r="1700" spans="1:16" x14ac:dyDescent="0.25">
      <c r="A1700" s="9" t="s">
        <v>4303</v>
      </c>
      <c r="B1700" s="9" t="str">
        <f>VLOOKUP(A1700,'dump '!A:C,1,FALSE)</f>
        <v>VO350</v>
      </c>
      <c r="C1700" s="9" t="str">
        <f>VLOOKUP(A1700,'dump '!A:AF,2,FALSE)</f>
        <v>1398DL305</v>
      </c>
      <c r="D1700" s="9">
        <f>VLOOKUP($A1700,'dump '!$A:$AF,17,FALSE)</f>
        <v>52.333463000000002</v>
      </c>
      <c r="E1700" s="9">
        <f>VLOOKUP($A1700,'dump '!$A:$AF,18,FALSE)</f>
        <v>5.0640590000000003</v>
      </c>
      <c r="F1700" s="9" t="str">
        <f>VLOOKUP(A1700,'dump '!$A:$AF,11,FALSE)</f>
        <v>Waterlinie</v>
      </c>
      <c r="G1700" s="9" t="str">
        <f>VLOOKUP($A1700,'dump '!$A:$AF,12,FALSE)</f>
        <v>3</v>
      </c>
      <c r="H1700" s="9" t="str">
        <f>VLOOKUP($A1700,'dump '!$A:$AF,13,FALSE)</f>
        <v>1398DL</v>
      </c>
      <c r="I1700" s="11" t="str">
        <f>VLOOKUP($A1700,'dump '!$A:$AF,14,FALSE)</f>
        <v>Muiden</v>
      </c>
      <c r="J1700" s="9">
        <f>VLOOKUP($A1700,'dump '!$A:$AF,15,FALSE)</f>
        <v>6</v>
      </c>
      <c r="K1700" s="9" t="str">
        <f>VLOOKUP($A1700,'dump '!$A:$AF,3,FALSE)</f>
        <v>PMD</v>
      </c>
      <c r="L1700" s="9" t="str">
        <f>VLOOKUP($A1700,'dump '!$A:$AF,31,FALSE)</f>
        <v>3-haak</v>
      </c>
      <c r="M1700" s="9" t="str">
        <f>VLOOKUP($A1700,'containers '!$A:$AA,12,FALSE)</f>
        <v>Ondergronds</v>
      </c>
      <c r="N1700" s="9">
        <f>VLOOKUP($A1700,'containers '!$A:$AA,14,FALSE)</f>
        <v>80</v>
      </c>
      <c r="O1700" s="9">
        <f>VLOOKUP($A1700,'containers '!$A:$AA,15,FALSE)</f>
        <v>100</v>
      </c>
      <c r="P1700" s="9" t="str">
        <f>VLOOKUP($A1700,'containers '!$A:$AA,16,FALSE)</f>
        <v>HMISOL2020</v>
      </c>
    </row>
    <row r="1701" spans="1:16" x14ac:dyDescent="0.25">
      <c r="A1701" s="9" t="s">
        <v>4137</v>
      </c>
      <c r="B1701" s="9" t="str">
        <f>VLOOKUP(A1701,'dump '!A:C,1,FALSE)</f>
        <v>VO351</v>
      </c>
      <c r="C1701" s="9" t="str">
        <f>VLOOKUP(A1701,'dump '!A:AF,2,FALSE)</f>
        <v>1398DL303</v>
      </c>
      <c r="D1701" s="9">
        <f>VLOOKUP($A1701,'dump '!$A:$AF,17,FALSE)</f>
        <v>52.333463000000002</v>
      </c>
      <c r="E1701" s="9">
        <f>VLOOKUP($A1701,'dump '!$A:$AF,18,FALSE)</f>
        <v>5.0640590000000003</v>
      </c>
      <c r="F1701" s="9" t="str">
        <f>VLOOKUP(A1701,'dump '!$A:$AF,11,FALSE)</f>
        <v>Waterlinie</v>
      </c>
      <c r="G1701" s="9" t="str">
        <f>VLOOKUP($A1701,'dump '!$A:$AF,12,FALSE)</f>
        <v>3</v>
      </c>
      <c r="H1701" s="9" t="str">
        <f>VLOOKUP($A1701,'dump '!$A:$AF,13,FALSE)</f>
        <v>1398DL</v>
      </c>
      <c r="I1701" s="11" t="str">
        <f>VLOOKUP($A1701,'dump '!$A:$AF,14,FALSE)</f>
        <v>Muiden</v>
      </c>
      <c r="J1701" s="9">
        <f>VLOOKUP($A1701,'dump '!$A:$AF,15,FALSE)</f>
        <v>6</v>
      </c>
      <c r="K1701" s="9" t="str">
        <f>VLOOKUP($A1701,'dump '!$A:$AF,3,FALSE)</f>
        <v>PMD</v>
      </c>
      <c r="L1701" s="9" t="str">
        <f>VLOOKUP($A1701,'dump '!$A:$AF,31,FALSE)</f>
        <v>3-haak</v>
      </c>
      <c r="M1701" s="9" t="str">
        <f>VLOOKUP($A1701,'containers '!$A:$AA,12,FALSE)</f>
        <v>OGDUO</v>
      </c>
      <c r="N1701" s="9">
        <f>VLOOKUP($A1701,'containers '!$A:$AA,14,FALSE)</f>
        <v>60</v>
      </c>
      <c r="O1701" s="9">
        <f>VLOOKUP($A1701,'containers '!$A:$AA,15,FALSE)</f>
        <v>100</v>
      </c>
      <c r="P1701" s="9" t="str">
        <f>VLOOKUP($A1701,'containers '!$A:$AA,16,FALSE)</f>
        <v>HMIDUO2020</v>
      </c>
    </row>
    <row r="1702" spans="1:16" x14ac:dyDescent="0.25">
      <c r="A1702" s="9" t="s">
        <v>4347</v>
      </c>
      <c r="B1702" s="9" t="str">
        <f>VLOOKUP(A1702,'dump '!A:C,1,FALSE)</f>
        <v>VO352</v>
      </c>
      <c r="C1702" s="9" t="str">
        <f>VLOOKUP(A1702,'dump '!A:AF,2,FALSE)</f>
        <v>1222CL1702</v>
      </c>
      <c r="D1702" s="9">
        <f>VLOOKUP($A1702,'dump '!$A:$AF,17,FALSE)</f>
        <v>52.243911743164098</v>
      </c>
      <c r="E1702" s="9">
        <f>VLOOKUP($A1702,'dump '!$A:$AF,18,FALSE)</f>
        <v>5.1744728088378897</v>
      </c>
      <c r="F1702" s="9" t="str">
        <f>VLOOKUP(A1702,'dump '!$A:$AF,11,FALSE)</f>
        <v>Verschurestraat</v>
      </c>
      <c r="G1702" s="9" t="str">
        <f>VLOOKUP($A1702,'dump '!$A:$AF,12,FALSE)</f>
        <v>17</v>
      </c>
      <c r="H1702" s="9" t="str">
        <f>VLOOKUP($A1702,'dump '!$A:$AF,13,FALSE)</f>
        <v>1222CL</v>
      </c>
      <c r="I1702" s="11" t="str">
        <f>VLOOKUP($A1702,'dump '!$A:$AF,14,FALSE)</f>
        <v>Hilversum</v>
      </c>
      <c r="J1702" s="9">
        <f>VLOOKUP($A1702,'dump '!$A:$AF,15,FALSE)</f>
        <v>6</v>
      </c>
      <c r="K1702" s="9" t="str">
        <f>VLOOKUP($A1702,'dump '!$A:$AF,3,FALSE)</f>
        <v>PMD</v>
      </c>
      <c r="L1702" s="9" t="str">
        <f>VLOOKUP($A1702,'dump '!$A:$AF,31,FALSE)</f>
        <v>3-haak</v>
      </c>
      <c r="M1702" s="9" t="str">
        <f>VLOOKUP($A1702,'containers '!$A:$AA,12,FALSE)</f>
        <v>Ondergronds</v>
      </c>
      <c r="N1702" s="9">
        <f>VLOOKUP($A1702,'containers '!$A:$AA,14,FALSE)</f>
        <v>80</v>
      </c>
      <c r="O1702" s="9">
        <f>VLOOKUP($A1702,'containers '!$A:$AA,15,FALSE)</f>
        <v>100</v>
      </c>
      <c r="P1702" s="9" t="str">
        <f>VLOOKUP($A1702,'containers '!$A:$AA,16,FALSE)</f>
        <v>HMISOL2020</v>
      </c>
    </row>
    <row r="1703" spans="1:16" x14ac:dyDescent="0.25">
      <c r="A1703" s="9" t="s">
        <v>4305</v>
      </c>
      <c r="B1703" s="9" t="str">
        <f>VLOOKUP(A1703,'dump '!A:C,1,FALSE)</f>
        <v>VO353</v>
      </c>
      <c r="C1703" s="9" t="str">
        <f>VLOOKUP(A1703,'dump '!A:AF,2,FALSE)</f>
        <v>1216SP15302</v>
      </c>
      <c r="D1703" s="9">
        <f>VLOOKUP($A1703,'dump '!$A:$AF,17,FALSE)</f>
        <v>52.219006999999998</v>
      </c>
      <c r="E1703" s="9">
        <f>VLOOKUP($A1703,'dump '!$A:$AF,18,FALSE)</f>
        <v>5.1276479999999998</v>
      </c>
      <c r="F1703" s="9" t="str">
        <f>VLOOKUP(A1703,'dump '!$A:$AF,11,FALSE)</f>
        <v>Willibrorduslaan</v>
      </c>
      <c r="G1703" s="9" t="str">
        <f>VLOOKUP($A1703,'dump '!$A:$AF,12,FALSE)</f>
        <v>153</v>
      </c>
      <c r="H1703" s="9" t="str">
        <f>VLOOKUP($A1703,'dump '!$A:$AF,13,FALSE)</f>
        <v>1216SP</v>
      </c>
      <c r="I1703" s="11" t="str">
        <f>VLOOKUP($A1703,'dump '!$A:$AF,14,FALSE)</f>
        <v>Hilversum</v>
      </c>
      <c r="J1703" s="9">
        <f>VLOOKUP($A1703,'dump '!$A:$AF,15,FALSE)</f>
        <v>6</v>
      </c>
      <c r="K1703" s="9" t="str">
        <f>VLOOKUP($A1703,'dump '!$A:$AF,3,FALSE)</f>
        <v>PMD</v>
      </c>
      <c r="L1703" s="9" t="str">
        <f>VLOOKUP($A1703,'dump '!$A:$AF,31,FALSE)</f>
        <v>3-haak</v>
      </c>
      <c r="M1703" s="9" t="str">
        <f>VLOOKUP($A1703,'containers '!$A:$AA,12,FALSE)</f>
        <v>Ondergronds</v>
      </c>
      <c r="N1703" s="9">
        <f>VLOOKUP($A1703,'containers '!$A:$AA,14,FALSE)</f>
        <v>80</v>
      </c>
      <c r="O1703" s="9">
        <f>VLOOKUP($A1703,'containers '!$A:$AA,15,FALSE)</f>
        <v>100</v>
      </c>
      <c r="P1703" s="9" t="str">
        <f>VLOOKUP($A1703,'containers '!$A:$AA,16,FALSE)</f>
        <v>HMISOL2020</v>
      </c>
    </row>
    <row r="1704" spans="1:16" x14ac:dyDescent="0.25">
      <c r="A1704" s="9" t="s">
        <v>4147</v>
      </c>
      <c r="B1704" s="9" t="str">
        <f>VLOOKUP(A1704,'dump '!A:C,1,FALSE)</f>
        <v>VO354</v>
      </c>
      <c r="C1704" s="9" t="str">
        <f>VLOOKUP(A1704,'dump '!A:AF,2,FALSE)</f>
        <v>1214GR24502</v>
      </c>
      <c r="D1704" s="9">
        <f>VLOOKUP($A1704,'dump '!$A:$AF,17,FALSE)</f>
        <v>52.215274810791001</v>
      </c>
      <c r="E1704" s="9">
        <f>VLOOKUP($A1704,'dump '!$A:$AF,18,FALSE)</f>
        <v>5.1714978218078604</v>
      </c>
      <c r="F1704" s="9" t="str">
        <f>VLOOKUP(A1704,'dump '!$A:$AF,11,FALSE)</f>
        <v>Neuweg</v>
      </c>
      <c r="G1704" s="9" t="str">
        <f>VLOOKUP($A1704,'dump '!$A:$AF,12,FALSE)</f>
        <v>245</v>
      </c>
      <c r="H1704" s="9" t="str">
        <f>VLOOKUP($A1704,'dump '!$A:$AF,13,FALSE)</f>
        <v>1214GR</v>
      </c>
      <c r="I1704" s="11" t="str">
        <f>VLOOKUP($A1704,'dump '!$A:$AF,14,FALSE)</f>
        <v>Hilversum</v>
      </c>
      <c r="J1704" s="9">
        <f>VLOOKUP($A1704,'dump '!$A:$AF,15,FALSE)</f>
        <v>6</v>
      </c>
      <c r="K1704" s="9" t="str">
        <f>VLOOKUP($A1704,'dump '!$A:$AF,3,FALSE)</f>
        <v>PMD</v>
      </c>
      <c r="L1704" s="9" t="str">
        <f>VLOOKUP($A1704,'dump '!$A:$AF,31,FALSE)</f>
        <v>3-haak</v>
      </c>
      <c r="M1704" s="9" t="str">
        <f>VLOOKUP($A1704,'containers '!$A:$AA,12,FALSE)</f>
        <v>OGDUO</v>
      </c>
      <c r="N1704" s="9">
        <f>VLOOKUP($A1704,'containers '!$A:$AA,14,FALSE)</f>
        <v>60</v>
      </c>
      <c r="O1704" s="9">
        <f>VLOOKUP($A1704,'containers '!$A:$AA,15,FALSE)</f>
        <v>100</v>
      </c>
      <c r="P1704" s="9" t="str">
        <f>VLOOKUP($A1704,'containers '!$A:$AA,16,FALSE)</f>
        <v>HMIDUO2020</v>
      </c>
    </row>
    <row r="1705" spans="1:16" x14ac:dyDescent="0.25">
      <c r="A1705" s="9" t="s">
        <v>4121</v>
      </c>
      <c r="B1705" s="9" t="str">
        <f>VLOOKUP(A1705,'dump '!A:C,1,FALSE)</f>
        <v>VO355</v>
      </c>
      <c r="C1705" s="9" t="str">
        <f>VLOOKUP(A1705,'dump '!A:AF,2,FALSE)</f>
        <v>1251CK1602</v>
      </c>
      <c r="D1705" s="9">
        <f>VLOOKUP($A1705,'dump '!$A:$AF,17,FALSE)</f>
        <v>52.257621</v>
      </c>
      <c r="E1705" s="9">
        <f>VLOOKUP($A1705,'dump '!$A:$AF,18,FALSE)</f>
        <v>5.209352</v>
      </c>
      <c r="F1705" s="9" t="str">
        <f>VLOOKUP(A1705,'dump '!$A:$AF,11,FALSE)</f>
        <v>Rijksweg West</v>
      </c>
      <c r="G1705" s="9" t="str">
        <f>VLOOKUP($A1705,'dump '!$A:$AF,12,FALSE)</f>
        <v>16</v>
      </c>
      <c r="H1705" s="9" t="str">
        <f>VLOOKUP($A1705,'dump '!$A:$AF,13,FALSE)</f>
        <v>1251CK</v>
      </c>
      <c r="I1705" s="11" t="str">
        <f>VLOOKUP($A1705,'dump '!$A:$AF,14,FALSE)</f>
        <v>Laren</v>
      </c>
      <c r="J1705" s="9">
        <f>VLOOKUP($A1705,'dump '!$A:$AF,15,FALSE)</f>
        <v>6</v>
      </c>
      <c r="K1705" s="9" t="str">
        <f>VLOOKUP($A1705,'dump '!$A:$AF,3,FALSE)</f>
        <v>PMD</v>
      </c>
      <c r="L1705" s="9" t="str">
        <f>VLOOKUP($A1705,'dump '!$A:$AF,31,FALSE)</f>
        <v>3-haak</v>
      </c>
      <c r="M1705" s="9" t="str">
        <f>VLOOKUP($A1705,'containers '!$A:$AA,12,FALSE)</f>
        <v>OGDUO</v>
      </c>
      <c r="N1705" s="9">
        <f>VLOOKUP($A1705,'containers '!$A:$AA,14,FALSE)</f>
        <v>60</v>
      </c>
      <c r="O1705" s="9">
        <f>VLOOKUP($A1705,'containers '!$A:$AA,15,FALSE)</f>
        <v>100</v>
      </c>
      <c r="P1705" s="9" t="str">
        <f>VLOOKUP($A1705,'containers '!$A:$AA,16,FALSE)</f>
        <v>HMIDUO2020</v>
      </c>
    </row>
    <row r="1706" spans="1:16" x14ac:dyDescent="0.25">
      <c r="A1706" s="9" t="s">
        <v>4145</v>
      </c>
      <c r="B1706" s="9" t="str">
        <f>VLOOKUP(A1706,'dump '!A:C,1,FALSE)</f>
        <v>VO356</v>
      </c>
      <c r="C1706" s="9" t="str">
        <f>VLOOKUP(A1706,'dump '!A:AF,2,FALSE)</f>
        <v>1231PD2102</v>
      </c>
      <c r="D1706" s="9">
        <f>VLOOKUP($A1706,'dump '!$A:$AF,17,FALSE)</f>
        <v>52.200482000000001</v>
      </c>
      <c r="E1706" s="9">
        <f>VLOOKUP($A1706,'dump '!$A:$AF,18,FALSE)</f>
        <v>5.0626389999999999</v>
      </c>
      <c r="F1706" s="9" t="str">
        <f>VLOOKUP(A1706,'dump '!$A:$AF,11,FALSE)</f>
        <v>Veendijk</v>
      </c>
      <c r="G1706" s="9" t="str">
        <f>VLOOKUP($A1706,'dump '!$A:$AF,12,FALSE)</f>
        <v>21B</v>
      </c>
      <c r="H1706" s="9" t="str">
        <f>VLOOKUP($A1706,'dump '!$A:$AF,13,FALSE)</f>
        <v>1231PD</v>
      </c>
      <c r="I1706" s="11" t="str">
        <f>VLOOKUP($A1706,'dump '!$A:$AF,14,FALSE)</f>
        <v>Loosdrecht</v>
      </c>
      <c r="J1706" s="9">
        <f>VLOOKUP($A1706,'dump '!$A:$AF,15,FALSE)</f>
        <v>2.5</v>
      </c>
      <c r="K1706" s="9" t="str">
        <f>VLOOKUP($A1706,'dump '!$A:$AF,3,FALSE)</f>
        <v>PMD</v>
      </c>
      <c r="L1706" s="9" t="str">
        <f>VLOOKUP($A1706,'dump '!$A:$AF,31,FALSE)</f>
        <v>3-haak</v>
      </c>
      <c r="M1706" s="9" t="str">
        <f>VLOOKUP($A1706,'containers '!$A:$AA,12,FALSE)</f>
        <v>OGDUO</v>
      </c>
      <c r="N1706" s="9">
        <f>VLOOKUP($A1706,'containers '!$A:$AA,14,FALSE)</f>
        <v>60</v>
      </c>
      <c r="O1706" s="9">
        <f>VLOOKUP($A1706,'containers '!$A:$AA,15,FALSE)</f>
        <v>100</v>
      </c>
      <c r="P1706" s="9" t="str">
        <f>VLOOKUP($A1706,'containers '!$A:$AA,16,FALSE)</f>
        <v>HMIDUO2020</v>
      </c>
    </row>
    <row r="1707" spans="1:16" x14ac:dyDescent="0.25">
      <c r="A1707" s="9" t="s">
        <v>4311</v>
      </c>
      <c r="B1707" s="9" t="str">
        <f>VLOOKUP(A1707,'dump '!A:C,1,FALSE)</f>
        <v>VO357</v>
      </c>
      <c r="C1707" s="9" t="str">
        <f>VLOOKUP(A1707,'dump '!A:AF,2,FALSE)</f>
        <v>1213AX1202</v>
      </c>
      <c r="D1707" s="9">
        <f>VLOOKUP($A1707,'dump '!$A:$AF,17,FALSE)</f>
        <v>52.22007</v>
      </c>
      <c r="E1707" s="9">
        <f>VLOOKUP($A1707,'dump '!$A:$AF,18,FALSE)</f>
        <v>5.1797199999999997</v>
      </c>
      <c r="F1707" s="9" t="str">
        <f>VLOOKUP(A1707,'dump '!$A:$AF,11,FALSE)</f>
        <v>Koningsstraat</v>
      </c>
      <c r="G1707" s="9" t="str">
        <f>VLOOKUP($A1707,'dump '!$A:$AF,12,FALSE)</f>
        <v>12</v>
      </c>
      <c r="H1707" s="9" t="str">
        <f>VLOOKUP($A1707,'dump '!$A:$AF,13,FALSE)</f>
        <v>1213AX</v>
      </c>
      <c r="I1707" s="11" t="str">
        <f>VLOOKUP($A1707,'dump '!$A:$AF,14,FALSE)</f>
        <v>Hilversum</v>
      </c>
      <c r="J1707" s="9">
        <f>VLOOKUP($A1707,'dump '!$A:$AF,15,FALSE)</f>
        <v>6</v>
      </c>
      <c r="K1707" s="9" t="str">
        <f>VLOOKUP($A1707,'dump '!$A:$AF,3,FALSE)</f>
        <v>PMD</v>
      </c>
      <c r="L1707" s="9" t="str">
        <f>VLOOKUP($A1707,'dump '!$A:$AF,31,FALSE)</f>
        <v>3-haak</v>
      </c>
      <c r="M1707" s="9" t="str">
        <f>VLOOKUP($A1707,'containers '!$A:$AA,12,FALSE)</f>
        <v>Ondergronds</v>
      </c>
      <c r="N1707" s="9">
        <f>VLOOKUP($A1707,'containers '!$A:$AA,14,FALSE)</f>
        <v>80</v>
      </c>
      <c r="O1707" s="9">
        <f>VLOOKUP($A1707,'containers '!$A:$AA,15,FALSE)</f>
        <v>100</v>
      </c>
      <c r="P1707" s="9" t="str">
        <f>VLOOKUP($A1707,'containers '!$A:$AA,16,FALSE)</f>
        <v>HMISOL2020</v>
      </c>
    </row>
    <row r="1708" spans="1:16" x14ac:dyDescent="0.25">
      <c r="A1708" s="9" t="s">
        <v>4124</v>
      </c>
      <c r="B1708" s="9" t="str">
        <f>VLOOKUP(A1708,'dump '!A:C,1,FALSE)</f>
        <v>VO358</v>
      </c>
      <c r="C1708" s="9" t="str">
        <f>VLOOKUP(A1708,'dump '!A:AF,2,FALSE)</f>
        <v>1251CK1002</v>
      </c>
      <c r="D1708" s="9">
        <f>VLOOKUP($A1708,'dump '!$A:$AF,17,FALSE)</f>
        <v>52.257877000000001</v>
      </c>
      <c r="E1708" s="9">
        <f>VLOOKUP($A1708,'dump '!$A:$AF,18,FALSE)</f>
        <v>5.2093619999999996</v>
      </c>
      <c r="F1708" s="9" t="str">
        <f>VLOOKUP(A1708,'dump '!$A:$AF,11,FALSE)</f>
        <v>Rijksweg West</v>
      </c>
      <c r="G1708" s="9" t="str">
        <f>VLOOKUP($A1708,'dump '!$A:$AF,12,FALSE)</f>
        <v>10</v>
      </c>
      <c r="H1708" s="9" t="str">
        <f>VLOOKUP($A1708,'dump '!$A:$AF,13,FALSE)</f>
        <v>1251CK</v>
      </c>
      <c r="I1708" s="11" t="str">
        <f>VLOOKUP($A1708,'dump '!$A:$AF,14,FALSE)</f>
        <v>Laren</v>
      </c>
      <c r="J1708" s="9">
        <f>VLOOKUP($A1708,'dump '!$A:$AF,15,FALSE)</f>
        <v>6</v>
      </c>
      <c r="K1708" s="9" t="str">
        <f>VLOOKUP($A1708,'dump '!$A:$AF,3,FALSE)</f>
        <v>PMD</v>
      </c>
      <c r="L1708" s="9" t="str">
        <f>VLOOKUP($A1708,'dump '!$A:$AF,31,FALSE)</f>
        <v>3-haak</v>
      </c>
      <c r="M1708" s="9" t="str">
        <f>VLOOKUP($A1708,'containers '!$A:$AA,12,FALSE)</f>
        <v>OGDUO</v>
      </c>
      <c r="N1708" s="9">
        <f>VLOOKUP($A1708,'containers '!$A:$AA,14,FALSE)</f>
        <v>60</v>
      </c>
      <c r="O1708" s="9">
        <f>VLOOKUP($A1708,'containers '!$A:$AA,15,FALSE)</f>
        <v>100</v>
      </c>
      <c r="P1708" s="9" t="str">
        <f>VLOOKUP($A1708,'containers '!$A:$AA,16,FALSE)</f>
        <v>HMIDUO2021</v>
      </c>
    </row>
    <row r="1709" spans="1:16" x14ac:dyDescent="0.25">
      <c r="A1709" s="9" t="s">
        <v>4103</v>
      </c>
      <c r="B1709" s="9" t="str">
        <f>VLOOKUP(A1709,'dump '!A:C,1,FALSE)</f>
        <v>VO359</v>
      </c>
      <c r="C1709" s="9" t="str">
        <f>VLOOKUP(A1709,'dump '!A:AF,2,FALSE)</f>
        <v>1222CL1703</v>
      </c>
      <c r="D1709" s="9">
        <f>VLOOKUP($A1709,'dump '!$A:$AF,17,FALSE)</f>
        <v>52.243911743164098</v>
      </c>
      <c r="E1709" s="9">
        <f>VLOOKUP($A1709,'dump '!$A:$AF,18,FALSE)</f>
        <v>5.1744728088378897</v>
      </c>
      <c r="F1709" s="9" t="str">
        <f>VLOOKUP(A1709,'dump '!$A:$AF,11,FALSE)</f>
        <v>Verschurestraat</v>
      </c>
      <c r="G1709" s="9" t="str">
        <f>VLOOKUP($A1709,'dump '!$A:$AF,12,FALSE)</f>
        <v>17</v>
      </c>
      <c r="H1709" s="9" t="str">
        <f>VLOOKUP($A1709,'dump '!$A:$AF,13,FALSE)</f>
        <v>1222CL</v>
      </c>
      <c r="I1709" s="11" t="str">
        <f>VLOOKUP($A1709,'dump '!$A:$AF,14,FALSE)</f>
        <v>Hilversum</v>
      </c>
      <c r="J1709" s="9">
        <f>VLOOKUP($A1709,'dump '!$A:$AF,15,FALSE)</f>
        <v>6</v>
      </c>
      <c r="K1709" s="9" t="str">
        <f>VLOOKUP($A1709,'dump '!$A:$AF,3,FALSE)</f>
        <v>PMD</v>
      </c>
      <c r="L1709" s="9" t="str">
        <f>VLOOKUP($A1709,'dump '!$A:$AF,31,FALSE)</f>
        <v>3-haak</v>
      </c>
      <c r="M1709" s="9" t="str">
        <f>VLOOKUP($A1709,'containers '!$A:$AA,12,FALSE)</f>
        <v>OGDUO</v>
      </c>
      <c r="N1709" s="9">
        <f>VLOOKUP($A1709,'containers '!$A:$AA,14,FALSE)</f>
        <v>60</v>
      </c>
      <c r="O1709" s="9">
        <f>VLOOKUP($A1709,'containers '!$A:$AA,15,FALSE)</f>
        <v>100</v>
      </c>
      <c r="P1709" s="9" t="str">
        <f>VLOOKUP($A1709,'containers '!$A:$AA,16,FALSE)</f>
        <v>HMIDUO2021</v>
      </c>
    </row>
    <row r="1710" spans="1:16" x14ac:dyDescent="0.25">
      <c r="A1710" s="9" t="s">
        <v>4111</v>
      </c>
      <c r="B1710" s="9" t="str">
        <f>VLOOKUP(A1710,'dump '!A:C,1,FALSE)</f>
        <v>VO360</v>
      </c>
      <c r="C1710" s="9" t="str">
        <f>VLOOKUP(A1710,'dump '!A:AF,2,FALSE)</f>
        <v>1213LC902</v>
      </c>
      <c r="D1710" s="9">
        <f>VLOOKUP($A1710,'dump '!$A:$AF,17,FALSE)</f>
        <v>52.209457999999998</v>
      </c>
      <c r="E1710" s="9">
        <f>VLOOKUP($A1710,'dump '!$A:$AF,18,FALSE)</f>
        <v>5.1785110000000003</v>
      </c>
      <c r="F1710" s="9" t="str">
        <f>VLOOKUP(A1710,'dump '!$A:$AF,11,FALSE)</f>
        <v>Acaciapark</v>
      </c>
      <c r="G1710" s="9" t="str">
        <f>VLOOKUP($A1710,'dump '!$A:$AF,12,FALSE)</f>
        <v>9</v>
      </c>
      <c r="H1710" s="9" t="str">
        <f>VLOOKUP($A1710,'dump '!$A:$AF,13,FALSE)</f>
        <v>1213LC</v>
      </c>
      <c r="I1710" s="11" t="str">
        <f>VLOOKUP($A1710,'dump '!$A:$AF,14,FALSE)</f>
        <v>Hilversum</v>
      </c>
      <c r="J1710" s="9">
        <f>VLOOKUP($A1710,'dump '!$A:$AF,15,FALSE)</f>
        <v>6</v>
      </c>
      <c r="K1710" s="9" t="str">
        <f>VLOOKUP($A1710,'dump '!$A:$AF,3,FALSE)</f>
        <v>PMD</v>
      </c>
      <c r="L1710" s="9" t="str">
        <f>VLOOKUP($A1710,'dump '!$A:$AF,31,FALSE)</f>
        <v>3-haak</v>
      </c>
      <c r="M1710" s="9" t="str">
        <f>VLOOKUP($A1710,'containers '!$A:$AA,12,FALSE)</f>
        <v>OGDUO</v>
      </c>
      <c r="N1710" s="9">
        <f>VLOOKUP($A1710,'containers '!$A:$AA,14,FALSE)</f>
        <v>60</v>
      </c>
      <c r="O1710" s="9">
        <f>VLOOKUP($A1710,'containers '!$A:$AA,15,FALSE)</f>
        <v>100</v>
      </c>
      <c r="P1710" s="9" t="str">
        <f>VLOOKUP($A1710,'containers '!$A:$AA,16,FALSE)</f>
        <v>HMIDUO2021</v>
      </c>
    </row>
    <row r="1711" spans="1:16" x14ac:dyDescent="0.25">
      <c r="A1711" s="9" t="s">
        <v>3594</v>
      </c>
      <c r="B1711" s="9" t="str">
        <f>VLOOKUP(A1711,'dump '!A:C,1,FALSE)</f>
        <v>VO361</v>
      </c>
      <c r="C1711" s="9" t="str">
        <f>VLOOKUP(A1711,'dump '!A:AF,2,FALSE)</f>
        <v>1216PK10102</v>
      </c>
      <c r="D1711" s="9">
        <f>VLOOKUP($A1711,'dump '!$A:$AF,17,FALSE)</f>
        <v>52.216012999999997</v>
      </c>
      <c r="E1711" s="9">
        <f>VLOOKUP($A1711,'dump '!$A:$AF,18,FALSE)</f>
        <v>5.1315480000000004</v>
      </c>
      <c r="F1711" s="9" t="str">
        <f>VLOOKUP(A1711,'dump '!$A:$AF,11,FALSE)</f>
        <v>Bonifaciuslaan</v>
      </c>
      <c r="G1711" s="9" t="str">
        <f>VLOOKUP($A1711,'dump '!$A:$AF,12,FALSE)</f>
        <v>101</v>
      </c>
      <c r="H1711" s="9" t="str">
        <f>VLOOKUP($A1711,'dump '!$A:$AF,13,FALSE)</f>
        <v>1216PK</v>
      </c>
      <c r="I1711" s="11" t="str">
        <f>VLOOKUP($A1711,'dump '!$A:$AF,14,FALSE)</f>
        <v>Hilversum</v>
      </c>
      <c r="J1711" s="9">
        <f>VLOOKUP($A1711,'dump '!$A:$AF,15,FALSE)</f>
        <v>5</v>
      </c>
      <c r="K1711" s="9" t="str">
        <f>VLOOKUP($A1711,'dump '!$A:$AF,3,FALSE)</f>
        <v>PMD</v>
      </c>
      <c r="L1711" s="9" t="str">
        <f>VLOOKUP($A1711,'dump '!$A:$AF,31,FALSE)</f>
        <v>3-haak</v>
      </c>
      <c r="M1711" s="9" t="str">
        <f>VLOOKUP($A1711,'containers '!$A:$AA,12,FALSE)</f>
        <v>Ondergronds</v>
      </c>
      <c r="N1711" s="9">
        <f>VLOOKUP($A1711,'containers '!$A:$AA,14,FALSE)</f>
        <v>80</v>
      </c>
      <c r="O1711" s="9">
        <f>VLOOKUP($A1711,'containers '!$A:$AA,15,FALSE)</f>
        <v>100</v>
      </c>
      <c r="P1711" s="9" t="str">
        <f>VLOOKUP($A1711,'containers '!$A:$AA,16,FALSE)</f>
        <v>HMISOL2021</v>
      </c>
    </row>
    <row r="1712" spans="1:16" x14ac:dyDescent="0.25">
      <c r="A1712" s="9" t="s">
        <v>4805</v>
      </c>
      <c r="B1712" s="9" t="str">
        <f>VLOOKUP(A1712,'dump '!A:C,1,FALSE)</f>
        <v>VO362</v>
      </c>
      <c r="C1712" s="9" t="str">
        <f>VLOOKUP(A1712,'dump '!A:AF,2,FALSE)</f>
        <v>1215RK11402</v>
      </c>
      <c r="D1712" s="9">
        <f>VLOOKUP($A1712,'dump '!$A:$AF,17,FALSE)</f>
        <v>52.208233</v>
      </c>
      <c r="E1712" s="9">
        <f>VLOOKUP($A1712,'dump '!$A:$AF,18,FALSE)</f>
        <v>5.1564370000000004</v>
      </c>
      <c r="F1712" s="9" t="str">
        <f>VLOOKUP(A1712,'dump '!$A:$AF,11,FALSE)</f>
        <v>Kolhornseweg</v>
      </c>
      <c r="G1712" s="9" t="str">
        <f>VLOOKUP($A1712,'dump '!$A:$AF,12,FALSE)</f>
        <v>114</v>
      </c>
      <c r="H1712" s="9" t="str">
        <f>VLOOKUP($A1712,'dump '!$A:$AF,13,FALSE)</f>
        <v>1215RK</v>
      </c>
      <c r="I1712" s="11" t="str">
        <f>VLOOKUP($A1712,'dump '!$A:$AF,14,FALSE)</f>
        <v>Hilversum</v>
      </c>
      <c r="J1712" s="9">
        <f>VLOOKUP($A1712,'dump '!$A:$AF,15,FALSE)</f>
        <v>6</v>
      </c>
      <c r="K1712" s="9" t="str">
        <f>VLOOKUP($A1712,'dump '!$A:$AF,3,FALSE)</f>
        <v>PMD</v>
      </c>
      <c r="L1712" s="9" t="str">
        <f>VLOOKUP($A1712,'dump '!$A:$AF,31,FALSE)</f>
        <v>3-haak</v>
      </c>
      <c r="M1712" s="9" t="str">
        <f>VLOOKUP($A1712,'containers '!$A:$AA,12,FALSE)</f>
        <v>OGDUO</v>
      </c>
      <c r="N1712" s="9">
        <f>VLOOKUP($A1712,'containers '!$A:$AA,14,FALSE)</f>
        <v>60</v>
      </c>
      <c r="O1712" s="9">
        <f>VLOOKUP($A1712,'containers '!$A:$AA,15,FALSE)</f>
        <v>100</v>
      </c>
      <c r="P1712" s="9" t="str">
        <f>VLOOKUP($A1712,'containers '!$A:$AA,16,FALSE)</f>
        <v>HMIDUO2021</v>
      </c>
    </row>
    <row r="1713" spans="1:16" x14ac:dyDescent="0.25">
      <c r="A1713" s="9" t="s">
        <v>3271</v>
      </c>
      <c r="B1713" s="9" t="str">
        <f>VLOOKUP(A1713,'dump '!A:C,1,FALSE)</f>
        <v>VO363</v>
      </c>
      <c r="C1713" s="9" t="str">
        <f>VLOOKUP(A1713,'dump '!A:AF,2,FALSE)</f>
        <v>1221DH7202</v>
      </c>
      <c r="D1713" s="9">
        <f>VLOOKUP($A1713,'dump '!$A:$AF,17,FALSE)</f>
        <v>52.228667999999999</v>
      </c>
      <c r="E1713" s="9">
        <f>VLOOKUP($A1713,'dump '!$A:$AF,18,FALSE)</f>
        <v>5.183649</v>
      </c>
      <c r="F1713" s="9" t="str">
        <f>VLOOKUP(A1713,'dump '!$A:$AF,11,FALSE)</f>
        <v>Swammerdamstraat</v>
      </c>
      <c r="G1713" s="9" t="str">
        <f>VLOOKUP($A1713,'dump '!$A:$AF,12,FALSE)</f>
        <v>72</v>
      </c>
      <c r="H1713" s="9" t="str">
        <f>VLOOKUP($A1713,'dump '!$A:$AF,13,FALSE)</f>
        <v>1221DH</v>
      </c>
      <c r="I1713" s="11" t="str">
        <f>VLOOKUP($A1713,'dump '!$A:$AF,14,FALSE)</f>
        <v>Hilversum</v>
      </c>
      <c r="J1713" s="9">
        <f>VLOOKUP($A1713,'dump '!$A:$AF,15,FALSE)</f>
        <v>5</v>
      </c>
      <c r="K1713" s="9" t="str">
        <f>VLOOKUP($A1713,'dump '!$A:$AF,3,FALSE)</f>
        <v>PMD</v>
      </c>
      <c r="L1713" s="9" t="str">
        <f>VLOOKUP($A1713,'dump '!$A:$AF,31,FALSE)</f>
        <v>3-haak</v>
      </c>
      <c r="M1713" s="9" t="str">
        <f>VLOOKUP($A1713,'containers '!$A:$AA,12,FALSE)</f>
        <v>Ondergronds</v>
      </c>
      <c r="N1713" s="9">
        <f>VLOOKUP($A1713,'containers '!$A:$AA,14,FALSE)</f>
        <v>80</v>
      </c>
      <c r="O1713" s="9">
        <f>VLOOKUP($A1713,'containers '!$A:$AA,15,FALSE)</f>
        <v>100</v>
      </c>
      <c r="P1713" s="9" t="str">
        <f>VLOOKUP($A1713,'containers '!$A:$AA,16,FALSE)</f>
        <v>HMISOL2021</v>
      </c>
    </row>
    <row r="1714" spans="1:16" x14ac:dyDescent="0.25">
      <c r="A1714" s="9" t="s">
        <v>4784</v>
      </c>
      <c r="B1714" s="9" t="str">
        <f>VLOOKUP(A1714,'dump '!A:C,1,FALSE)</f>
        <v>VO364</v>
      </c>
      <c r="C1714" s="9" t="str">
        <f>VLOOKUP(A1714,'dump '!A:AF,2,FALSE)</f>
        <v>1221AM2202</v>
      </c>
      <c r="D1714" s="9">
        <f>VLOOKUP($A1714,'dump '!$A:$AF,17,FALSE)</f>
        <v>52.231825000000001</v>
      </c>
      <c r="E1714" s="9">
        <f>VLOOKUP($A1714,'dump '!$A:$AF,18,FALSE)</f>
        <v>5.18445</v>
      </c>
      <c r="F1714" s="9" t="str">
        <f>VLOOKUP(A1714,'dump '!$A:$AF,11,FALSE)</f>
        <v>Maria Beshof</v>
      </c>
      <c r="G1714" s="9" t="str">
        <f>VLOOKUP($A1714,'dump '!$A:$AF,12,FALSE)</f>
        <v>22</v>
      </c>
      <c r="H1714" s="9" t="str">
        <f>VLOOKUP($A1714,'dump '!$A:$AF,13,FALSE)</f>
        <v>1221AM</v>
      </c>
      <c r="I1714" s="11" t="str">
        <f>VLOOKUP($A1714,'dump '!$A:$AF,14,FALSE)</f>
        <v>Hilversum</v>
      </c>
      <c r="J1714" s="9">
        <f>VLOOKUP($A1714,'dump '!$A:$AF,15,FALSE)</f>
        <v>6</v>
      </c>
      <c r="K1714" s="9" t="str">
        <f>VLOOKUP($A1714,'dump '!$A:$AF,3,FALSE)</f>
        <v>PMD</v>
      </c>
      <c r="L1714" s="9" t="str">
        <f>VLOOKUP($A1714,'dump '!$A:$AF,31,FALSE)</f>
        <v>3-haak</v>
      </c>
      <c r="M1714" s="9" t="str">
        <f>VLOOKUP($A1714,'containers '!$A:$AA,12,FALSE)</f>
        <v>OGDUO</v>
      </c>
      <c r="N1714" s="9">
        <f>VLOOKUP($A1714,'containers '!$A:$AA,14,FALSE)</f>
        <v>60</v>
      </c>
      <c r="O1714" s="9">
        <f>VLOOKUP($A1714,'containers '!$A:$AA,15,FALSE)</f>
        <v>100</v>
      </c>
      <c r="P1714" s="9" t="str">
        <f>VLOOKUP($A1714,'containers '!$A:$AA,16,FALSE)</f>
        <v>HMIDUO2021</v>
      </c>
    </row>
    <row r="1715" spans="1:16" x14ac:dyDescent="0.25">
      <c r="A1715" s="9" t="s">
        <v>4884</v>
      </c>
      <c r="B1715" s="9" t="str">
        <f>VLOOKUP(A1715,'dump '!A:C,1,FALSE)</f>
        <v>VO365</v>
      </c>
      <c r="C1715" s="9" t="str">
        <f>VLOOKUP(A1715,'dump '!A:AF,2,FALSE)</f>
        <v>1221LP5402</v>
      </c>
      <c r="D1715" s="9">
        <f>VLOOKUP($A1715,'dump '!$A:$AF,17,FALSE)</f>
        <v>52.224773999999996</v>
      </c>
      <c r="E1715" s="9">
        <f>VLOOKUP($A1715,'dump '!$A:$AF,18,FALSE)</f>
        <v>5.1863599999999996</v>
      </c>
      <c r="F1715" s="9" t="str">
        <f>VLOOKUP(A1715,'dump '!$A:$AF,11,FALSE)</f>
        <v>Jac. P. Thijsseplein</v>
      </c>
      <c r="G1715" s="9" t="str">
        <f>VLOOKUP($A1715,'dump '!$A:$AF,12,FALSE)</f>
        <v>54</v>
      </c>
      <c r="H1715" s="9" t="str">
        <f>VLOOKUP($A1715,'dump '!$A:$AF,13,FALSE)</f>
        <v>1221LP</v>
      </c>
      <c r="I1715" s="11" t="str">
        <f>VLOOKUP($A1715,'dump '!$A:$AF,14,FALSE)</f>
        <v>Hilversum</v>
      </c>
      <c r="J1715" s="9">
        <f>VLOOKUP($A1715,'dump '!$A:$AF,15,FALSE)</f>
        <v>6</v>
      </c>
      <c r="K1715" s="9" t="str">
        <f>VLOOKUP($A1715,'dump '!$A:$AF,3,FALSE)</f>
        <v>PMD</v>
      </c>
      <c r="L1715" s="9" t="str">
        <f>VLOOKUP($A1715,'dump '!$A:$AF,31,FALSE)</f>
        <v>3-haak</v>
      </c>
      <c r="M1715" s="9" t="str">
        <f>VLOOKUP($A1715,'containers '!$A:$AA,12,FALSE)</f>
        <v>OGDUO</v>
      </c>
      <c r="N1715" s="9">
        <f>VLOOKUP($A1715,'containers '!$A:$AA,14,FALSE)</f>
        <v>60</v>
      </c>
      <c r="O1715" s="9">
        <f>VLOOKUP($A1715,'containers '!$A:$AA,15,FALSE)</f>
        <v>100</v>
      </c>
      <c r="P1715" s="9" t="str">
        <f>VLOOKUP($A1715,'containers '!$A:$AA,16,FALSE)</f>
        <v>HMIDUO2021</v>
      </c>
    </row>
    <row r="1716" spans="1:16" x14ac:dyDescent="0.25">
      <c r="A1716" s="9" t="s">
        <v>4769</v>
      </c>
      <c r="B1716" s="9" t="str">
        <f>VLOOKUP(A1716,'dump '!A:C,1,FALSE)</f>
        <v>VO366</v>
      </c>
      <c r="C1716" s="9" t="str">
        <f>VLOOKUP(A1716,'dump '!A:AF,2,FALSE)</f>
        <v>1223KV102</v>
      </c>
      <c r="D1716" s="9">
        <f>VLOOKUP($A1716,'dump '!$A:$AF,17,FALSE)</f>
        <v>52.228664999999999</v>
      </c>
      <c r="E1716" s="9">
        <f>VLOOKUP($A1716,'dump '!$A:$AF,18,FALSE)</f>
        <v>5.2008669999999997</v>
      </c>
      <c r="F1716" s="9" t="str">
        <f>VLOOKUP(A1716,'dump '!$A:$AF,11,FALSE)</f>
        <v>Den Ool</v>
      </c>
      <c r="G1716" s="9" t="str">
        <f>VLOOKUP($A1716,'dump '!$A:$AF,12,FALSE)</f>
        <v>1</v>
      </c>
      <c r="H1716" s="9" t="str">
        <f>VLOOKUP($A1716,'dump '!$A:$AF,13,FALSE)</f>
        <v>1223KV</v>
      </c>
      <c r="I1716" s="11" t="str">
        <f>VLOOKUP($A1716,'dump '!$A:$AF,14,FALSE)</f>
        <v>Hilversum</v>
      </c>
      <c r="J1716" s="9">
        <f>VLOOKUP($A1716,'dump '!$A:$AF,15,FALSE)</f>
        <v>6</v>
      </c>
      <c r="K1716" s="9" t="str">
        <f>VLOOKUP($A1716,'dump '!$A:$AF,3,FALSE)</f>
        <v>PMD</v>
      </c>
      <c r="L1716" s="9" t="str">
        <f>VLOOKUP($A1716,'dump '!$A:$AF,31,FALSE)</f>
        <v>3-haak</v>
      </c>
      <c r="M1716" s="9" t="str">
        <f>VLOOKUP($A1716,'containers '!$A:$AA,12,FALSE)</f>
        <v>OGDUO</v>
      </c>
      <c r="N1716" s="9">
        <f>VLOOKUP($A1716,'containers '!$A:$AA,14,FALSE)</f>
        <v>60</v>
      </c>
      <c r="O1716" s="9">
        <f>VLOOKUP($A1716,'containers '!$A:$AA,15,FALSE)</f>
        <v>100</v>
      </c>
      <c r="P1716" s="9" t="str">
        <f>VLOOKUP($A1716,'containers '!$A:$AA,16,FALSE)</f>
        <v>HMIDUO2021</v>
      </c>
    </row>
    <row r="1717" spans="1:16" x14ac:dyDescent="0.25">
      <c r="A1717" s="9" t="s">
        <v>4880</v>
      </c>
      <c r="B1717" s="9" t="str">
        <f>VLOOKUP(A1717,'dump '!A:C,1,FALSE)</f>
        <v>VO367</v>
      </c>
      <c r="C1717" s="9" t="str">
        <f>VLOOKUP(A1717,'dump '!A:AF,2,FALSE)</f>
        <v>1223KR102</v>
      </c>
      <c r="D1717" s="9">
        <f>VLOOKUP($A1717,'dump '!$A:$AF,17,FALSE)</f>
        <v>52.229602999999997</v>
      </c>
      <c r="E1717" s="9">
        <f>VLOOKUP($A1717,'dump '!$A:$AF,18,FALSE)</f>
        <v>5.2010750000000003</v>
      </c>
      <c r="F1717" s="9" t="str">
        <f>VLOOKUP(A1717,'dump '!$A:$AF,11,FALSE)</f>
        <v>Vogelpan</v>
      </c>
      <c r="G1717" s="9" t="str">
        <f>VLOOKUP($A1717,'dump '!$A:$AF,12,FALSE)</f>
        <v>1</v>
      </c>
      <c r="H1717" s="9" t="str">
        <f>VLOOKUP($A1717,'dump '!$A:$AF,13,FALSE)</f>
        <v>1223KR</v>
      </c>
      <c r="I1717" s="11" t="str">
        <f>VLOOKUP($A1717,'dump '!$A:$AF,14,FALSE)</f>
        <v>Hilversum</v>
      </c>
      <c r="J1717" s="9">
        <f>VLOOKUP($A1717,'dump '!$A:$AF,15,FALSE)</f>
        <v>6</v>
      </c>
      <c r="K1717" s="9" t="str">
        <f>VLOOKUP($A1717,'dump '!$A:$AF,3,FALSE)</f>
        <v>PMD</v>
      </c>
      <c r="L1717" s="9" t="str">
        <f>VLOOKUP($A1717,'dump '!$A:$AF,31,FALSE)</f>
        <v>3-haak</v>
      </c>
      <c r="M1717" s="9" t="str">
        <f>VLOOKUP($A1717,'containers '!$A:$AA,12,FALSE)</f>
        <v>OGDUO</v>
      </c>
      <c r="N1717" s="9">
        <f>VLOOKUP($A1717,'containers '!$A:$AA,14,FALSE)</f>
        <v>60</v>
      </c>
      <c r="O1717" s="9">
        <f>VLOOKUP($A1717,'containers '!$A:$AA,15,FALSE)</f>
        <v>100</v>
      </c>
      <c r="P1717" s="9" t="str">
        <f>VLOOKUP($A1717,'containers '!$A:$AA,16,FALSE)</f>
        <v>HMIDUO2021</v>
      </c>
    </row>
    <row r="1718" spans="1:16" x14ac:dyDescent="0.25">
      <c r="A1718" s="9" t="s">
        <v>4807</v>
      </c>
      <c r="B1718" s="9" t="str">
        <f>VLOOKUP(A1718,'dump '!A:C,1,FALSE)</f>
        <v>VO368</v>
      </c>
      <c r="C1718" s="9" t="str">
        <f>VLOOKUP(A1718,'dump '!A:AF,2,FALSE)</f>
        <v>1223JN15802</v>
      </c>
      <c r="D1718" s="9">
        <f>VLOOKUP($A1718,'dump '!$A:$AF,17,FALSE)</f>
        <v>52.230440999999999</v>
      </c>
      <c r="E1718" s="9">
        <f>VLOOKUP($A1718,'dump '!$A:$AF,18,FALSE)</f>
        <v>5.2011459999999996</v>
      </c>
      <c r="F1718" s="9" t="str">
        <f>VLOOKUP(A1718,'dump '!$A:$AF,11,FALSE)</f>
        <v>Kamerlingh Onnesweg</v>
      </c>
      <c r="G1718" s="9" t="str">
        <f>VLOOKUP($A1718,'dump '!$A:$AF,12,FALSE)</f>
        <v>158</v>
      </c>
      <c r="H1718" s="9" t="str">
        <f>VLOOKUP($A1718,'dump '!$A:$AF,13,FALSE)</f>
        <v>1223JN</v>
      </c>
      <c r="I1718" s="11" t="str">
        <f>VLOOKUP($A1718,'dump '!$A:$AF,14,FALSE)</f>
        <v>Hilversum</v>
      </c>
      <c r="J1718" s="9">
        <f>VLOOKUP($A1718,'dump '!$A:$AF,15,FALSE)</f>
        <v>6</v>
      </c>
      <c r="K1718" s="9" t="str">
        <f>VLOOKUP($A1718,'dump '!$A:$AF,3,FALSE)</f>
        <v>PMD</v>
      </c>
      <c r="L1718" s="9" t="str">
        <f>VLOOKUP($A1718,'dump '!$A:$AF,31,FALSE)</f>
        <v>3-haak</v>
      </c>
      <c r="M1718" s="9" t="str">
        <f>VLOOKUP($A1718,'containers '!$A:$AA,12,FALSE)</f>
        <v>OGDUO</v>
      </c>
      <c r="N1718" s="9">
        <f>VLOOKUP($A1718,'containers '!$A:$AA,14,FALSE)</f>
        <v>60</v>
      </c>
      <c r="O1718" s="9">
        <f>VLOOKUP($A1718,'containers '!$A:$AA,15,FALSE)</f>
        <v>100</v>
      </c>
      <c r="P1718" s="9" t="str">
        <f>VLOOKUP($A1718,'containers '!$A:$AA,16,FALSE)</f>
        <v>HMIDUO2021</v>
      </c>
    </row>
    <row r="1719" spans="1:16" x14ac:dyDescent="0.25">
      <c r="A1719" s="9" t="s">
        <v>4835</v>
      </c>
      <c r="B1719" s="9" t="str">
        <f>VLOOKUP(A1719,'dump '!A:C,1,FALSE)</f>
        <v>VO369</v>
      </c>
      <c r="C1719" s="9" t="str">
        <f>VLOOKUP(A1719,'dump '!A:AF,2,FALSE)</f>
        <v>1223KL102</v>
      </c>
      <c r="D1719" s="9">
        <f>VLOOKUP($A1719,'dump '!$A:$AF,17,FALSE)</f>
        <v>52.231986999999997</v>
      </c>
      <c r="E1719" s="9">
        <f>VLOOKUP($A1719,'dump '!$A:$AF,18,FALSE)</f>
        <v>5.200863</v>
      </c>
      <c r="F1719" s="9" t="str">
        <f>VLOOKUP(A1719,'dump '!$A:$AF,11,FALSE)</f>
        <v>Aardjesberg</v>
      </c>
      <c r="G1719" s="9" t="str">
        <f>VLOOKUP($A1719,'dump '!$A:$AF,12,FALSE)</f>
        <v>1</v>
      </c>
      <c r="H1719" s="9" t="str">
        <f>VLOOKUP($A1719,'dump '!$A:$AF,13,FALSE)</f>
        <v>1223KL</v>
      </c>
      <c r="I1719" s="11" t="str">
        <f>VLOOKUP($A1719,'dump '!$A:$AF,14,FALSE)</f>
        <v>Hilversum</v>
      </c>
      <c r="J1719" s="9">
        <f>VLOOKUP($A1719,'dump '!$A:$AF,15,FALSE)</f>
        <v>6</v>
      </c>
      <c r="K1719" s="9" t="str">
        <f>VLOOKUP($A1719,'dump '!$A:$AF,3,FALSE)</f>
        <v>PMD</v>
      </c>
      <c r="L1719" s="9" t="str">
        <f>VLOOKUP($A1719,'dump '!$A:$AF,31,FALSE)</f>
        <v>3-haak</v>
      </c>
      <c r="M1719" s="9" t="str">
        <f>VLOOKUP($A1719,'containers '!$A:$AA,12,FALSE)</f>
        <v>OGDUO</v>
      </c>
      <c r="N1719" s="9">
        <f>VLOOKUP($A1719,'containers '!$A:$AA,14,FALSE)</f>
        <v>60</v>
      </c>
      <c r="O1719" s="9">
        <f>VLOOKUP($A1719,'containers '!$A:$AA,15,FALSE)</f>
        <v>100</v>
      </c>
      <c r="P1719" s="9" t="str">
        <f>VLOOKUP($A1719,'containers '!$A:$AA,16,FALSE)</f>
        <v>HMIDUO2021</v>
      </c>
    </row>
    <row r="1720" spans="1:16" x14ac:dyDescent="0.25">
      <c r="A1720" s="9" t="s">
        <v>4588</v>
      </c>
      <c r="B1720" s="9" t="str">
        <f>VLOOKUP(A1720,'dump '!A:C,1,FALSE)</f>
        <v>VO370</v>
      </c>
      <c r="C1720" s="9" t="str">
        <f>VLOOKUP(A1720,'dump '!A:AF,2,FALSE)</f>
        <v>1222KV25202</v>
      </c>
      <c r="D1720" s="9">
        <f>VLOOKUP($A1720,'dump '!$A:$AF,17,FALSE)</f>
        <v>52.240994000000001</v>
      </c>
      <c r="E1720" s="9">
        <f>VLOOKUP($A1720,'dump '!$A:$AF,18,FALSE)</f>
        <v>5.1851149999999997</v>
      </c>
      <c r="F1720" s="9" t="str">
        <f>VLOOKUP(A1720,'dump '!$A:$AF,11,FALSE)</f>
        <v>Jacob van Campenlaan</v>
      </c>
      <c r="G1720" s="9" t="str">
        <f>VLOOKUP($A1720,'dump '!$A:$AF,12,FALSE)</f>
        <v>252</v>
      </c>
      <c r="H1720" s="9" t="str">
        <f>VLOOKUP($A1720,'dump '!$A:$AF,13,FALSE)</f>
        <v>1222KV</v>
      </c>
      <c r="I1720" s="11" t="str">
        <f>VLOOKUP($A1720,'dump '!$A:$AF,14,FALSE)</f>
        <v>Hilversum</v>
      </c>
      <c r="J1720" s="9">
        <f>VLOOKUP($A1720,'dump '!$A:$AF,15,FALSE)</f>
        <v>6</v>
      </c>
      <c r="K1720" s="9" t="str">
        <f>VLOOKUP($A1720,'dump '!$A:$AF,3,FALSE)</f>
        <v>PMD</v>
      </c>
      <c r="L1720" s="9" t="str">
        <f>VLOOKUP($A1720,'dump '!$A:$AF,31,FALSE)</f>
        <v>3-haak</v>
      </c>
      <c r="M1720" s="9" t="str">
        <f>VLOOKUP($A1720,'containers '!$A:$AA,12,FALSE)</f>
        <v>OGDUO</v>
      </c>
      <c r="N1720" s="9">
        <f>VLOOKUP($A1720,'containers '!$A:$AA,14,FALSE)</f>
        <v>60</v>
      </c>
      <c r="O1720" s="9">
        <f>VLOOKUP($A1720,'containers '!$A:$AA,15,FALSE)</f>
        <v>100</v>
      </c>
      <c r="P1720" s="9" t="str">
        <f>VLOOKUP($A1720,'containers '!$A:$AA,16,FALSE)</f>
        <v>HMIDUO2021</v>
      </c>
    </row>
    <row r="1721" spans="1:16" x14ac:dyDescent="0.25">
      <c r="A1721" s="9" t="s">
        <v>4874</v>
      </c>
      <c r="B1721" s="9" t="str">
        <f>VLOOKUP(A1721,'dump '!A:C,1,FALSE)</f>
        <v>VO371</v>
      </c>
      <c r="C1721" s="9" t="str">
        <f>VLOOKUP(A1721,'dump '!A:AF,2,FALSE)</f>
        <v>1222BE17802</v>
      </c>
      <c r="D1721" s="9">
        <f>VLOOKUP($A1721,'dump '!$A:$AF,17,FALSE)</f>
        <v>52.240735999999998</v>
      </c>
      <c r="E1721" s="9">
        <f>VLOOKUP($A1721,'dump '!$A:$AF,18,FALSE)</f>
        <v>5.1887800000000004</v>
      </c>
      <c r="F1721" s="9" t="str">
        <f>VLOOKUP(A1721,'dump '!$A:$AF,11,FALSE)</f>
        <v>Erfgooiersstraat</v>
      </c>
      <c r="G1721" s="9" t="str">
        <f>VLOOKUP($A1721,'dump '!$A:$AF,12,FALSE)</f>
        <v>178</v>
      </c>
      <c r="H1721" s="9" t="str">
        <f>VLOOKUP($A1721,'dump '!$A:$AF,13,FALSE)</f>
        <v>1222BE</v>
      </c>
      <c r="I1721" s="11" t="str">
        <f>VLOOKUP($A1721,'dump '!$A:$AF,14,FALSE)</f>
        <v>Hilversum</v>
      </c>
      <c r="J1721" s="9">
        <f>VLOOKUP($A1721,'dump '!$A:$AF,15,FALSE)</f>
        <v>6</v>
      </c>
      <c r="K1721" s="9" t="str">
        <f>VLOOKUP($A1721,'dump '!$A:$AF,3,FALSE)</f>
        <v>PMD</v>
      </c>
      <c r="L1721" s="9" t="str">
        <f>VLOOKUP($A1721,'dump '!$A:$AF,31,FALSE)</f>
        <v>3-haak</v>
      </c>
      <c r="M1721" s="9" t="str">
        <f>VLOOKUP($A1721,'containers '!$A:$AA,12,FALSE)</f>
        <v>OGDUO</v>
      </c>
      <c r="N1721" s="9">
        <f>VLOOKUP($A1721,'containers '!$A:$AA,14,FALSE)</f>
        <v>60</v>
      </c>
      <c r="O1721" s="9">
        <f>VLOOKUP($A1721,'containers '!$A:$AA,15,FALSE)</f>
        <v>100</v>
      </c>
      <c r="P1721" s="9" t="str">
        <f>VLOOKUP($A1721,'containers '!$A:$AA,16,FALSE)</f>
        <v>HMIDUO2021</v>
      </c>
    </row>
    <row r="1722" spans="1:16" x14ac:dyDescent="0.25">
      <c r="A1722" s="9" t="s">
        <v>4872</v>
      </c>
      <c r="B1722" s="9" t="str">
        <f>VLOOKUP(A1722,'dump '!A:C,1,FALSE)</f>
        <v>VO372</v>
      </c>
      <c r="C1722" s="9" t="str">
        <f>VLOOKUP(A1722,'dump '!A:AF,2,FALSE)</f>
        <v>1384AW7102</v>
      </c>
      <c r="D1722" s="9">
        <f>VLOOKUP($A1722,'dump '!$A:$AF,17,FALSE)</f>
        <v>52.319899999999997</v>
      </c>
      <c r="E1722" s="9">
        <f>VLOOKUP($A1722,'dump '!$A:$AF,18,FALSE)</f>
        <v>5.0319900000000004</v>
      </c>
      <c r="F1722" s="9" t="str">
        <f>VLOOKUP(A1722,'dump '!$A:$AF,11,FALSE)</f>
        <v>Fort Heemstedestraat</v>
      </c>
      <c r="G1722" s="9" t="str">
        <f>VLOOKUP($A1722,'dump '!$A:$AF,12,FALSE)</f>
        <v>71</v>
      </c>
      <c r="H1722" s="9" t="str">
        <f>VLOOKUP($A1722,'dump '!$A:$AF,13,FALSE)</f>
        <v>1384AW</v>
      </c>
      <c r="I1722" s="11" t="str">
        <f>VLOOKUP($A1722,'dump '!$A:$AF,14,FALSE)</f>
        <v>Weesp</v>
      </c>
      <c r="J1722" s="9">
        <f>VLOOKUP($A1722,'dump '!$A:$AF,15,FALSE)</f>
        <v>6</v>
      </c>
      <c r="K1722" s="9" t="str">
        <f>VLOOKUP($A1722,'dump '!$A:$AF,3,FALSE)</f>
        <v>PMD</v>
      </c>
      <c r="L1722" s="9" t="str">
        <f>VLOOKUP($A1722,'dump '!$A:$AF,31,FALSE)</f>
        <v>3-haak</v>
      </c>
      <c r="M1722" s="9" t="str">
        <f>VLOOKUP($A1722,'containers '!$A:$AA,12,FALSE)</f>
        <v>OGDUO</v>
      </c>
      <c r="N1722" s="9">
        <f>VLOOKUP($A1722,'containers '!$A:$AA,14,FALSE)</f>
        <v>60</v>
      </c>
      <c r="O1722" s="9">
        <f>VLOOKUP($A1722,'containers '!$A:$AA,15,FALSE)</f>
        <v>100</v>
      </c>
      <c r="P1722" s="9" t="str">
        <f>VLOOKUP($A1722,'containers '!$A:$AA,16,FALSE)</f>
        <v>HMIDUO2021</v>
      </c>
    </row>
    <row r="1723" spans="1:16" x14ac:dyDescent="0.25">
      <c r="A1723" s="9" t="s">
        <v>4595</v>
      </c>
      <c r="B1723" s="9" t="str">
        <f>VLOOKUP(A1723,'dump '!A:C,1,FALSE)</f>
        <v>VO373</v>
      </c>
      <c r="C1723" s="9" t="str">
        <f>VLOOKUP(A1723,'dump '!A:AF,2,FALSE)</f>
        <v>1384AW7104</v>
      </c>
      <c r="D1723" s="9">
        <f>VLOOKUP($A1723,'dump '!$A:$AF,17,FALSE)</f>
        <v>52.319899999999997</v>
      </c>
      <c r="E1723" s="9">
        <f>VLOOKUP($A1723,'dump '!$A:$AF,18,FALSE)</f>
        <v>5.0319900000000004</v>
      </c>
      <c r="F1723" s="9" t="str">
        <f>VLOOKUP(A1723,'dump '!$A:$AF,11,FALSE)</f>
        <v>Fort Heemstedestraat</v>
      </c>
      <c r="G1723" s="9" t="str">
        <f>VLOOKUP($A1723,'dump '!$A:$AF,12,FALSE)</f>
        <v>71</v>
      </c>
      <c r="H1723" s="9" t="str">
        <f>VLOOKUP($A1723,'dump '!$A:$AF,13,FALSE)</f>
        <v>1384AW</v>
      </c>
      <c r="I1723" s="11" t="str">
        <f>VLOOKUP($A1723,'dump '!$A:$AF,14,FALSE)</f>
        <v>Weesp</v>
      </c>
      <c r="J1723" s="9">
        <f>VLOOKUP($A1723,'dump '!$A:$AF,15,FALSE)</f>
        <v>6</v>
      </c>
      <c r="K1723" s="9" t="str">
        <f>VLOOKUP($A1723,'dump '!$A:$AF,3,FALSE)</f>
        <v>PMD</v>
      </c>
      <c r="L1723" s="9" t="str">
        <f>VLOOKUP($A1723,'dump '!$A:$AF,31,FALSE)</f>
        <v>3-haak</v>
      </c>
      <c r="M1723" s="9" t="str">
        <f>VLOOKUP($A1723,'containers '!$A:$AA,12,FALSE)</f>
        <v>Ondergronds</v>
      </c>
      <c r="N1723" s="9">
        <f>VLOOKUP($A1723,'containers '!$A:$AA,14,FALSE)</f>
        <v>80</v>
      </c>
      <c r="O1723" s="9">
        <f>VLOOKUP($A1723,'containers '!$A:$AA,15,FALSE)</f>
        <v>100</v>
      </c>
      <c r="P1723" s="9" t="str">
        <f>VLOOKUP($A1723,'containers '!$A:$AA,16,FALSE)</f>
        <v>HMISOL2021</v>
      </c>
    </row>
    <row r="1724" spans="1:16" x14ac:dyDescent="0.25">
      <c r="A1724" s="9" t="s">
        <v>4773</v>
      </c>
      <c r="B1724" s="9" t="str">
        <f>VLOOKUP(A1724,'dump '!A:C,1,FALSE)</f>
        <v>VO374</v>
      </c>
      <c r="C1724" s="9" t="str">
        <f>VLOOKUP(A1724,'dump '!A:AF,2,FALSE)</f>
        <v>1403TN4802</v>
      </c>
      <c r="D1724" s="9">
        <f>VLOOKUP($A1724,'dump '!$A:$AF,17,FALSE)</f>
        <v>52.266247999999997</v>
      </c>
      <c r="E1724" s="9">
        <f>VLOOKUP($A1724,'dump '!$A:$AF,18,FALSE)</f>
        <v>5.1780549999999996</v>
      </c>
      <c r="F1724" s="9" t="str">
        <f>VLOOKUP(A1724,'dump '!$A:$AF,11,FALSE)</f>
        <v>Karel Doormanlaan</v>
      </c>
      <c r="G1724" s="9" t="str">
        <f>VLOOKUP($A1724,'dump '!$A:$AF,12,FALSE)</f>
        <v>48A</v>
      </c>
      <c r="H1724" s="9" t="str">
        <f>VLOOKUP($A1724,'dump '!$A:$AF,13,FALSE)</f>
        <v>1403TN</v>
      </c>
      <c r="I1724" s="11" t="str">
        <f>VLOOKUP($A1724,'dump '!$A:$AF,14,FALSE)</f>
        <v>Bussum</v>
      </c>
      <c r="J1724" s="9">
        <f>VLOOKUP($A1724,'dump '!$A:$AF,15,FALSE)</f>
        <v>6</v>
      </c>
      <c r="K1724" s="9" t="str">
        <f>VLOOKUP($A1724,'dump '!$A:$AF,3,FALSE)</f>
        <v>PMD</v>
      </c>
      <c r="L1724" s="9" t="str">
        <f>VLOOKUP($A1724,'dump '!$A:$AF,31,FALSE)</f>
        <v>3-haak</v>
      </c>
      <c r="M1724" s="9" t="str">
        <f>VLOOKUP($A1724,'containers '!$A:$AA,12,FALSE)</f>
        <v>OGDUO</v>
      </c>
      <c r="N1724" s="9">
        <f>VLOOKUP($A1724,'containers '!$A:$AA,14,FALSE)</f>
        <v>60</v>
      </c>
      <c r="O1724" s="9">
        <f>VLOOKUP($A1724,'containers '!$A:$AA,15,FALSE)</f>
        <v>100</v>
      </c>
      <c r="P1724" s="9" t="str">
        <f>VLOOKUP($A1724,'containers '!$A:$AA,16,FALSE)</f>
        <v>HMIDUO2021</v>
      </c>
    </row>
    <row r="1725" spans="1:16" x14ac:dyDescent="0.25">
      <c r="A1725" s="9" t="s">
        <v>4878</v>
      </c>
      <c r="B1725" s="9" t="str">
        <f>VLOOKUP(A1725,'dump '!A:C,1,FALSE)</f>
        <v>VO375</v>
      </c>
      <c r="C1725" s="9" t="str">
        <f>VLOOKUP(A1725,'dump '!A:AF,2,FALSE)</f>
        <v>1403AV20902</v>
      </c>
      <c r="D1725" s="9">
        <f>VLOOKUP($A1725,'dump '!$A:$AF,17,FALSE)</f>
        <v>52.271121999999998</v>
      </c>
      <c r="E1725" s="9">
        <f>VLOOKUP($A1725,'dump '!$A:$AF,18,FALSE)</f>
        <v>5.1875910000000003</v>
      </c>
      <c r="F1725" s="9" t="str">
        <f>VLOOKUP(A1725,'dump '!$A:$AF,11,FALSE)</f>
        <v>Lijsterlaan</v>
      </c>
      <c r="G1725" s="9" t="str">
        <f>VLOOKUP($A1725,'dump '!$A:$AF,12,FALSE)</f>
        <v>209</v>
      </c>
      <c r="H1725" s="9" t="str">
        <f>VLOOKUP($A1725,'dump '!$A:$AF,13,FALSE)</f>
        <v>1403AV</v>
      </c>
      <c r="I1725" s="11" t="str">
        <f>VLOOKUP($A1725,'dump '!$A:$AF,14,FALSE)</f>
        <v>Bussum</v>
      </c>
      <c r="J1725" s="9">
        <f>VLOOKUP($A1725,'dump '!$A:$AF,15,FALSE)</f>
        <v>6</v>
      </c>
      <c r="K1725" s="9" t="str">
        <f>VLOOKUP($A1725,'dump '!$A:$AF,3,FALSE)</f>
        <v>PMD</v>
      </c>
      <c r="L1725" s="9" t="str">
        <f>VLOOKUP($A1725,'dump '!$A:$AF,31,FALSE)</f>
        <v>3-haak</v>
      </c>
      <c r="M1725" s="9" t="str">
        <f>VLOOKUP($A1725,'containers '!$A:$AA,12,FALSE)</f>
        <v>OGDUO</v>
      </c>
      <c r="N1725" s="9">
        <f>VLOOKUP($A1725,'containers '!$A:$AA,14,FALSE)</f>
        <v>60</v>
      </c>
      <c r="O1725" s="9">
        <f>VLOOKUP($A1725,'containers '!$A:$AA,15,FALSE)</f>
        <v>100</v>
      </c>
      <c r="P1725" s="9" t="str">
        <f>VLOOKUP($A1725,'containers '!$A:$AA,16,FALSE)</f>
        <v>HMIDUO2021</v>
      </c>
    </row>
    <row r="1726" spans="1:16" x14ac:dyDescent="0.25">
      <c r="A1726" s="9" t="s">
        <v>4619</v>
      </c>
      <c r="B1726" s="9" t="str">
        <f>VLOOKUP(A1726,'dump '!A:C,1,FALSE)</f>
        <v>VO376</v>
      </c>
      <c r="C1726" s="9" t="str">
        <f>VLOOKUP(A1726,'dump '!A:AF,2,FALSE)</f>
        <v>1403AV20904</v>
      </c>
      <c r="D1726" s="9">
        <f>VLOOKUP($A1726,'dump '!$A:$AF,17,FALSE)</f>
        <v>52.271121999999998</v>
      </c>
      <c r="E1726" s="9">
        <f>VLOOKUP($A1726,'dump '!$A:$AF,18,FALSE)</f>
        <v>5.1875910000000003</v>
      </c>
      <c r="F1726" s="9" t="str">
        <f>VLOOKUP(A1726,'dump '!$A:$AF,11,FALSE)</f>
        <v>Lijsterlaan</v>
      </c>
      <c r="G1726" s="9" t="str">
        <f>VLOOKUP($A1726,'dump '!$A:$AF,12,FALSE)</f>
        <v>209</v>
      </c>
      <c r="H1726" s="9" t="str">
        <f>VLOOKUP($A1726,'dump '!$A:$AF,13,FALSE)</f>
        <v>1403AV</v>
      </c>
      <c r="I1726" s="11" t="str">
        <f>VLOOKUP($A1726,'dump '!$A:$AF,14,FALSE)</f>
        <v>Bussum</v>
      </c>
      <c r="J1726" s="9">
        <f>VLOOKUP($A1726,'dump '!$A:$AF,15,FALSE)</f>
        <v>6</v>
      </c>
      <c r="K1726" s="9" t="str">
        <f>VLOOKUP($A1726,'dump '!$A:$AF,3,FALSE)</f>
        <v>PMD</v>
      </c>
      <c r="L1726" s="9" t="str">
        <f>VLOOKUP($A1726,'dump '!$A:$AF,31,FALSE)</f>
        <v>3-haak</v>
      </c>
      <c r="M1726" s="9" t="str">
        <f>VLOOKUP($A1726,'containers '!$A:$AA,12,FALSE)</f>
        <v>Ondergronds</v>
      </c>
      <c r="N1726" s="9">
        <f>VLOOKUP($A1726,'containers '!$A:$AA,14,FALSE)</f>
        <v>80</v>
      </c>
      <c r="O1726" s="9">
        <f>VLOOKUP($A1726,'containers '!$A:$AA,15,FALSE)</f>
        <v>100</v>
      </c>
      <c r="P1726" s="9" t="str">
        <f>VLOOKUP($A1726,'containers '!$A:$AA,16,FALSE)</f>
        <v>HMISOL2021</v>
      </c>
    </row>
    <row r="1727" spans="1:16" x14ac:dyDescent="0.25">
      <c r="A1727" s="9" t="s">
        <v>4083</v>
      </c>
      <c r="B1727" s="9" t="str">
        <f>VLOOKUP(A1727,'dump '!A:C,1,FALSE)</f>
        <v>VO377</v>
      </c>
      <c r="C1727" s="9" t="str">
        <f>VLOOKUP(A1727,'dump '!A:AF,2,FALSE)</f>
        <v>1403GG2802</v>
      </c>
      <c r="D1727" s="9">
        <f>VLOOKUP($A1727,'dump '!$A:$AF,17,FALSE)</f>
        <v>52.267904999999999</v>
      </c>
      <c r="E1727" s="9">
        <f>VLOOKUP($A1727,'dump '!$A:$AF,18,FALSE)</f>
        <v>5.1869379999999996</v>
      </c>
      <c r="F1727" s="9" t="str">
        <f>VLOOKUP(A1727,'dump '!$A:$AF,11,FALSE)</f>
        <v>Cornelia de Langelaan</v>
      </c>
      <c r="G1727" s="9" t="str">
        <f>VLOOKUP($A1727,'dump '!$A:$AF,12,FALSE)</f>
        <v>28</v>
      </c>
      <c r="H1727" s="9" t="str">
        <f>VLOOKUP($A1727,'dump '!$A:$AF,13,FALSE)</f>
        <v>1403GG</v>
      </c>
      <c r="I1727" s="11" t="str">
        <f>VLOOKUP($A1727,'dump '!$A:$AF,14,FALSE)</f>
        <v>Bussum</v>
      </c>
      <c r="J1727" s="9">
        <f>VLOOKUP($A1727,'dump '!$A:$AF,15,FALSE)</f>
        <v>6</v>
      </c>
      <c r="K1727" s="9" t="str">
        <f>VLOOKUP($A1727,'dump '!$A:$AF,3,FALSE)</f>
        <v>PMD</v>
      </c>
      <c r="L1727" s="9" t="str">
        <f>VLOOKUP($A1727,'dump '!$A:$AF,31,FALSE)</f>
        <v>3-haak</v>
      </c>
      <c r="M1727" s="9" t="str">
        <f>VLOOKUP($A1727,'containers '!$A:$AA,12,FALSE)</f>
        <v>OGDUO</v>
      </c>
      <c r="N1727" s="9">
        <f>VLOOKUP($A1727,'containers '!$A:$AA,14,FALSE)</f>
        <v>60</v>
      </c>
      <c r="O1727" s="9">
        <f>VLOOKUP($A1727,'containers '!$A:$AA,15,FALSE)</f>
        <v>100</v>
      </c>
      <c r="P1727" s="9" t="str">
        <f>VLOOKUP($A1727,'containers '!$A:$AA,16,FALSE)</f>
        <v>HMIDUO2021</v>
      </c>
    </row>
    <row r="1728" spans="1:16" x14ac:dyDescent="0.25">
      <c r="A1728" s="9" t="s">
        <v>4813</v>
      </c>
      <c r="B1728" s="9" t="str">
        <f>VLOOKUP(A1728,'dump '!A:C,1,FALSE)</f>
        <v>VO378</v>
      </c>
      <c r="C1728" s="9" t="str">
        <f>VLOOKUP(A1728,'dump '!A:AF,2,FALSE)</f>
        <v>1403EA302</v>
      </c>
      <c r="D1728" s="9">
        <f>VLOOKUP($A1728,'dump '!$A:$AF,17,FALSE)</f>
        <v>52.268529999999998</v>
      </c>
      <c r="E1728" s="9">
        <f>VLOOKUP($A1728,'dump '!$A:$AF,18,FALSE)</f>
        <v>5.1828649999999996</v>
      </c>
      <c r="F1728" s="9" t="str">
        <f>VLOOKUP(A1728,'dump '!$A:$AF,11,FALSE)</f>
        <v>Koekoeklaan</v>
      </c>
      <c r="G1728" s="9" t="str">
        <f>VLOOKUP($A1728,'dump '!$A:$AF,12,FALSE)</f>
        <v>3A 1</v>
      </c>
      <c r="H1728" s="9" t="str">
        <f>VLOOKUP($A1728,'dump '!$A:$AF,13,FALSE)</f>
        <v>1403EA</v>
      </c>
      <c r="I1728" s="11" t="str">
        <f>VLOOKUP($A1728,'dump '!$A:$AF,14,FALSE)</f>
        <v>Bussum</v>
      </c>
      <c r="J1728" s="9">
        <f>VLOOKUP($A1728,'dump '!$A:$AF,15,FALSE)</f>
        <v>6</v>
      </c>
      <c r="K1728" s="9" t="str">
        <f>VLOOKUP($A1728,'dump '!$A:$AF,3,FALSE)</f>
        <v>PMD</v>
      </c>
      <c r="L1728" s="9" t="str">
        <f>VLOOKUP($A1728,'dump '!$A:$AF,31,FALSE)</f>
        <v>3-haak</v>
      </c>
      <c r="M1728" s="9" t="str">
        <f>VLOOKUP($A1728,'containers '!$A:$AA,12,FALSE)</f>
        <v>OGDUO</v>
      </c>
      <c r="N1728" s="9">
        <f>VLOOKUP($A1728,'containers '!$A:$AA,14,FALSE)</f>
        <v>60</v>
      </c>
      <c r="O1728" s="9">
        <f>VLOOKUP($A1728,'containers '!$A:$AA,15,FALSE)</f>
        <v>100</v>
      </c>
      <c r="P1728" s="9" t="str">
        <f>VLOOKUP($A1728,'containers '!$A:$AA,16,FALSE)</f>
        <v>HMIDUO2021</v>
      </c>
    </row>
    <row r="1729" spans="1:16" x14ac:dyDescent="0.25">
      <c r="A1729" s="9" t="s">
        <v>4823</v>
      </c>
      <c r="B1729" s="9" t="str">
        <f>VLOOKUP(A1729,'dump '!A:C,1,FALSE)</f>
        <v>VO379</v>
      </c>
      <c r="C1729" s="9" t="str">
        <f>VLOOKUP(A1729,'dump '!A:AF,2,FALSE)</f>
        <v>1403HA8802</v>
      </c>
      <c r="D1729" s="9">
        <f>VLOOKUP($A1729,'dump '!$A:$AF,17,FALSE)</f>
        <v>52.268045000000001</v>
      </c>
      <c r="E1729" s="9">
        <f>VLOOKUP($A1729,'dump '!$A:$AF,18,FALSE)</f>
        <v>5.1904789999999998</v>
      </c>
      <c r="F1729" s="9" t="str">
        <f>VLOOKUP(A1729,'dump '!$A:$AF,11,FALSE)</f>
        <v>Betje Wolfflaan</v>
      </c>
      <c r="G1729" s="9" t="str">
        <f>VLOOKUP($A1729,'dump '!$A:$AF,12,FALSE)</f>
        <v>88</v>
      </c>
      <c r="H1729" s="9" t="str">
        <f>VLOOKUP($A1729,'dump '!$A:$AF,13,FALSE)</f>
        <v>1403HA</v>
      </c>
      <c r="I1729" s="11" t="str">
        <f>VLOOKUP($A1729,'dump '!$A:$AF,14,FALSE)</f>
        <v>Bussum</v>
      </c>
      <c r="J1729" s="9">
        <f>VLOOKUP($A1729,'dump '!$A:$AF,15,FALSE)</f>
        <v>6</v>
      </c>
      <c r="K1729" s="9" t="str">
        <f>VLOOKUP($A1729,'dump '!$A:$AF,3,FALSE)</f>
        <v>PMD</v>
      </c>
      <c r="L1729" s="9" t="str">
        <f>VLOOKUP($A1729,'dump '!$A:$AF,31,FALSE)</f>
        <v>3-haak</v>
      </c>
      <c r="M1729" s="9" t="str">
        <f>VLOOKUP($A1729,'containers '!$A:$AA,12,FALSE)</f>
        <v>OGDUO</v>
      </c>
      <c r="N1729" s="9">
        <f>VLOOKUP($A1729,'containers '!$A:$AA,14,FALSE)</f>
        <v>60</v>
      </c>
      <c r="O1729" s="9">
        <f>VLOOKUP($A1729,'containers '!$A:$AA,15,FALSE)</f>
        <v>100</v>
      </c>
      <c r="P1729" s="9" t="str">
        <f>VLOOKUP($A1729,'containers '!$A:$AA,16,FALSE)</f>
        <v>HMIDUO2021</v>
      </c>
    </row>
    <row r="1730" spans="1:16" x14ac:dyDescent="0.25">
      <c r="A1730" s="9" t="s">
        <v>4849</v>
      </c>
      <c r="B1730" s="9" t="str">
        <f>VLOOKUP(A1730,'dump '!A:C,1,FALSE)</f>
        <v>VO380</v>
      </c>
      <c r="C1730" s="9" t="str">
        <f>VLOOKUP(A1730,'dump '!A:AF,2,FALSE)</f>
        <v>1403TM202</v>
      </c>
      <c r="D1730" s="9">
        <f>VLOOKUP($A1730,'dump '!$A:$AF,17,FALSE)</f>
        <v>52.267744999999998</v>
      </c>
      <c r="E1730" s="9">
        <f>VLOOKUP($A1730,'dump '!$A:$AF,18,FALSE)</f>
        <v>5.1767659999999998</v>
      </c>
      <c r="F1730" s="9" t="str">
        <f>VLOOKUP(A1730,'dump '!$A:$AF,11,FALSE)</f>
        <v>Karel Doormanlaan</v>
      </c>
      <c r="G1730" s="9" t="str">
        <f>VLOOKUP($A1730,'dump '!$A:$AF,12,FALSE)</f>
        <v>2</v>
      </c>
      <c r="H1730" s="9" t="str">
        <f>VLOOKUP($A1730,'dump '!$A:$AF,13,FALSE)</f>
        <v>1403TM</v>
      </c>
      <c r="I1730" s="11" t="str">
        <f>VLOOKUP($A1730,'dump '!$A:$AF,14,FALSE)</f>
        <v>Bussum</v>
      </c>
      <c r="J1730" s="9">
        <f>VLOOKUP($A1730,'dump '!$A:$AF,15,FALSE)</f>
        <v>6</v>
      </c>
      <c r="K1730" s="9" t="str">
        <f>VLOOKUP($A1730,'dump '!$A:$AF,3,FALSE)</f>
        <v>PMD</v>
      </c>
      <c r="L1730" s="9" t="str">
        <f>VLOOKUP($A1730,'dump '!$A:$AF,31,FALSE)</f>
        <v>3-haak</v>
      </c>
      <c r="M1730" s="9" t="str">
        <f>VLOOKUP($A1730,'containers '!$A:$AA,12,FALSE)</f>
        <v>OGDUO</v>
      </c>
      <c r="N1730" s="9">
        <f>VLOOKUP($A1730,'containers '!$A:$AA,14,FALSE)</f>
        <v>60</v>
      </c>
      <c r="O1730" s="9">
        <f>VLOOKUP($A1730,'containers '!$A:$AA,15,FALSE)</f>
        <v>100</v>
      </c>
      <c r="P1730" s="9" t="str">
        <f>VLOOKUP($A1730,'containers '!$A:$AA,16,FALSE)</f>
        <v>HMIDUO2021</v>
      </c>
    </row>
    <row r="1731" spans="1:16" x14ac:dyDescent="0.25">
      <c r="A1731" s="9" t="s">
        <v>4792</v>
      </c>
      <c r="B1731" s="9" t="str">
        <f>VLOOKUP(A1731,'dump '!A:C,1,FALSE)</f>
        <v>VO381</v>
      </c>
      <c r="C1731" s="9" t="str">
        <f>VLOOKUP(A1731,'dump '!A:AF,2,FALSE)</f>
        <v>1403AX32302</v>
      </c>
      <c r="D1731" s="9">
        <f>VLOOKUP($A1731,'dump '!$A:$AF,17,FALSE)</f>
        <v>52.271372</v>
      </c>
      <c r="E1731" s="9">
        <f>VLOOKUP($A1731,'dump '!$A:$AF,18,FALSE)</f>
        <v>5.1880620000000004</v>
      </c>
      <c r="F1731" s="9" t="str">
        <f>VLOOKUP(A1731,'dump '!$A:$AF,11,FALSE)</f>
        <v>Lijsterlaan</v>
      </c>
      <c r="G1731" s="9" t="str">
        <f>VLOOKUP($A1731,'dump '!$A:$AF,12,FALSE)</f>
        <v>323</v>
      </c>
      <c r="H1731" s="9" t="str">
        <f>VLOOKUP($A1731,'dump '!$A:$AF,13,FALSE)</f>
        <v>1403AX</v>
      </c>
      <c r="I1731" s="11" t="str">
        <f>VLOOKUP($A1731,'dump '!$A:$AF,14,FALSE)</f>
        <v>Bussum</v>
      </c>
      <c r="J1731" s="9">
        <f>VLOOKUP($A1731,'dump '!$A:$AF,15,FALSE)</f>
        <v>6</v>
      </c>
      <c r="K1731" s="9" t="str">
        <f>VLOOKUP($A1731,'dump '!$A:$AF,3,FALSE)</f>
        <v>PMD</v>
      </c>
      <c r="L1731" s="9" t="str">
        <f>VLOOKUP($A1731,'dump '!$A:$AF,31,FALSE)</f>
        <v>3-haak</v>
      </c>
      <c r="M1731" s="9" t="str">
        <f>VLOOKUP($A1731,'containers '!$A:$AA,12,FALSE)</f>
        <v>OGDUO</v>
      </c>
      <c r="N1731" s="9">
        <f>VLOOKUP($A1731,'containers '!$A:$AA,14,FALSE)</f>
        <v>60</v>
      </c>
      <c r="O1731" s="9">
        <f>VLOOKUP($A1731,'containers '!$A:$AA,15,FALSE)</f>
        <v>100</v>
      </c>
      <c r="P1731" s="9" t="str">
        <f>VLOOKUP($A1731,'containers '!$A:$AA,16,FALSE)</f>
        <v>HMIDUO2021</v>
      </c>
    </row>
    <row r="1732" spans="1:16" x14ac:dyDescent="0.25">
      <c r="A1732" s="9" t="s">
        <v>4851</v>
      </c>
      <c r="B1732" s="9" t="str">
        <f>VLOOKUP(A1732,'dump '!A:C,1,FALSE)</f>
        <v>VO382</v>
      </c>
      <c r="C1732" s="9" t="str">
        <f>VLOOKUP(A1732,'dump '!A:AF,2,FALSE)</f>
        <v>1401SP2002</v>
      </c>
      <c r="D1732" s="9">
        <f>VLOOKUP($A1732,'dump '!$A:$AF,17,FALSE)</f>
        <v>52.276716</v>
      </c>
      <c r="E1732" s="9">
        <f>VLOOKUP($A1732,'dump '!$A:$AF,18,FALSE)</f>
        <v>5.166798</v>
      </c>
      <c r="F1732" s="9" t="str">
        <f>VLOOKUP(A1732,'dump '!$A:$AF,11,FALSE)</f>
        <v>Oud-Bussummerweg</v>
      </c>
      <c r="G1732" s="9" t="str">
        <f>VLOOKUP($A1732,'dump '!$A:$AF,12,FALSE)</f>
        <v>20A</v>
      </c>
      <c r="H1732" s="9" t="str">
        <f>VLOOKUP($A1732,'dump '!$A:$AF,13,FALSE)</f>
        <v>1401SP</v>
      </c>
      <c r="I1732" s="11" t="str">
        <f>VLOOKUP($A1732,'dump '!$A:$AF,14,FALSE)</f>
        <v>Bussum</v>
      </c>
      <c r="J1732" s="9">
        <f>VLOOKUP($A1732,'dump '!$A:$AF,15,FALSE)</f>
        <v>6</v>
      </c>
      <c r="K1732" s="9" t="str">
        <f>VLOOKUP($A1732,'dump '!$A:$AF,3,FALSE)</f>
        <v>PMD</v>
      </c>
      <c r="L1732" s="9" t="str">
        <f>VLOOKUP($A1732,'dump '!$A:$AF,31,FALSE)</f>
        <v>3-haak</v>
      </c>
      <c r="M1732" s="9" t="str">
        <f>VLOOKUP($A1732,'containers '!$A:$AA,12,FALSE)</f>
        <v>OGDUO</v>
      </c>
      <c r="N1732" s="9">
        <f>VLOOKUP($A1732,'containers '!$A:$AA,14,FALSE)</f>
        <v>60</v>
      </c>
      <c r="O1732" s="9">
        <f>VLOOKUP($A1732,'containers '!$A:$AA,15,FALSE)</f>
        <v>100</v>
      </c>
      <c r="P1732" s="9" t="str">
        <f>VLOOKUP($A1732,'containers '!$A:$AA,16,FALSE)</f>
        <v>HMIDUO2021</v>
      </c>
    </row>
    <row r="1733" spans="1:16" x14ac:dyDescent="0.25">
      <c r="A1733" s="9" t="s">
        <v>4833</v>
      </c>
      <c r="B1733" s="9" t="str">
        <f>VLOOKUP(A1733,'dump '!A:C,1,FALSE)</f>
        <v>VO383</v>
      </c>
      <c r="C1733" s="9" t="str">
        <f>VLOOKUP(A1733,'dump '!A:AF,2,FALSE)</f>
        <v>1401RA1502</v>
      </c>
      <c r="D1733" s="9">
        <f>VLOOKUP($A1733,'dump '!$A:$AF,17,FALSE)</f>
        <v>52.282122999999999</v>
      </c>
      <c r="E1733" s="9">
        <f>VLOOKUP($A1733,'dump '!$A:$AF,18,FALSE)</f>
        <v>5.1633240000000002</v>
      </c>
      <c r="F1733" s="9" t="str">
        <f>VLOOKUP(A1733,'dump '!$A:$AF,11,FALSE)</f>
        <v>Vaartweg</v>
      </c>
      <c r="G1733" s="9" t="str">
        <f>VLOOKUP($A1733,'dump '!$A:$AF,12,FALSE)</f>
        <v>15D</v>
      </c>
      <c r="H1733" s="9" t="str">
        <f>VLOOKUP($A1733,'dump '!$A:$AF,13,FALSE)</f>
        <v>1401RA</v>
      </c>
      <c r="I1733" s="11" t="str">
        <f>VLOOKUP($A1733,'dump '!$A:$AF,14,FALSE)</f>
        <v>Bussum</v>
      </c>
      <c r="J1733" s="9">
        <f>VLOOKUP($A1733,'dump '!$A:$AF,15,FALSE)</f>
        <v>6</v>
      </c>
      <c r="K1733" s="9" t="str">
        <f>VLOOKUP($A1733,'dump '!$A:$AF,3,FALSE)</f>
        <v>PMD</v>
      </c>
      <c r="L1733" s="9" t="str">
        <f>VLOOKUP($A1733,'dump '!$A:$AF,31,FALSE)</f>
        <v>3-haak</v>
      </c>
      <c r="M1733" s="9" t="str">
        <f>VLOOKUP($A1733,'containers '!$A:$AA,12,FALSE)</f>
        <v>OGDUO</v>
      </c>
      <c r="N1733" s="9">
        <f>VLOOKUP($A1733,'containers '!$A:$AA,14,FALSE)</f>
        <v>60</v>
      </c>
      <c r="O1733" s="9">
        <f>VLOOKUP($A1733,'containers '!$A:$AA,15,FALSE)</f>
        <v>100</v>
      </c>
      <c r="P1733" s="9" t="str">
        <f>VLOOKUP($A1733,'containers '!$A:$AA,16,FALSE)</f>
        <v>HMIDUO2021</v>
      </c>
    </row>
    <row r="1734" spans="1:16" x14ac:dyDescent="0.25">
      <c r="A1734" s="9" t="s">
        <v>4890</v>
      </c>
      <c r="B1734" s="9" t="str">
        <f>VLOOKUP(A1734,'dump '!A:C,1,FALSE)</f>
        <v>VO384</v>
      </c>
      <c r="C1734" s="9" t="str">
        <f>VLOOKUP(A1734,'dump '!A:AF,2,FALSE)</f>
        <v>1222NV8302</v>
      </c>
      <c r="D1734" s="9">
        <f>VLOOKUP($A1734,'dump '!$A:$AF,17,FALSE)</f>
        <v>52.237916400000003</v>
      </c>
      <c r="E1734" s="9">
        <f>VLOOKUP($A1734,'dump '!$A:$AF,18,FALSE)</f>
        <v>5.1744656999999998</v>
      </c>
      <c r="F1734" s="9" t="str">
        <f>VLOOKUP(A1734,'dump '!$A:$AF,11,FALSE)</f>
        <v>Stephensonlaan</v>
      </c>
      <c r="G1734" s="9" t="str">
        <f>VLOOKUP($A1734,'dump '!$A:$AF,12,FALSE)</f>
        <v>83</v>
      </c>
      <c r="H1734" s="9" t="str">
        <f>VLOOKUP($A1734,'dump '!$A:$AF,13,FALSE)</f>
        <v>1222NV</v>
      </c>
      <c r="I1734" s="11" t="str">
        <f>VLOOKUP($A1734,'dump '!$A:$AF,14,FALSE)</f>
        <v>Hilversum</v>
      </c>
      <c r="J1734" s="9">
        <f>VLOOKUP($A1734,'dump '!$A:$AF,15,FALSE)</f>
        <v>6</v>
      </c>
      <c r="K1734" s="9" t="str">
        <f>VLOOKUP($A1734,'dump '!$A:$AF,3,FALSE)</f>
        <v>PMD</v>
      </c>
      <c r="L1734" s="9" t="str">
        <f>VLOOKUP($A1734,'dump '!$A:$AF,31,FALSE)</f>
        <v>3-haak</v>
      </c>
      <c r="M1734" s="9" t="str">
        <f>VLOOKUP($A1734,'containers '!$A:$AA,12,FALSE)</f>
        <v>OGDUO</v>
      </c>
      <c r="N1734" s="9">
        <f>VLOOKUP($A1734,'containers '!$A:$AA,14,FALSE)</f>
        <v>60</v>
      </c>
      <c r="O1734" s="9">
        <f>VLOOKUP($A1734,'containers '!$A:$AA,15,FALSE)</f>
        <v>100</v>
      </c>
      <c r="P1734" s="9" t="str">
        <f>VLOOKUP($A1734,'containers '!$A:$AA,16,FALSE)</f>
        <v>HMIDUO2021</v>
      </c>
    </row>
    <row r="1735" spans="1:16" x14ac:dyDescent="0.25">
      <c r="A1735" s="9" t="s">
        <v>4477</v>
      </c>
      <c r="B1735" s="9" t="str">
        <f>VLOOKUP(A1735,'dump '!A:C,1,FALSE)</f>
        <v>VO385</v>
      </c>
      <c r="C1735" s="9" t="str">
        <f>VLOOKUP(A1735,'dump '!A:AF,2,FALSE)</f>
        <v>1222AK23102</v>
      </c>
      <c r="D1735" s="9">
        <f>VLOOKUP($A1735,'dump '!$A:$AF,17,FALSE)</f>
        <v>52.241478000000001</v>
      </c>
      <c r="E1735" s="9">
        <f>VLOOKUP($A1735,'dump '!$A:$AF,18,FALSE)</f>
        <v>5.1856260000000001</v>
      </c>
      <c r="F1735" s="9" t="str">
        <f>VLOOKUP(A1735,'dump '!$A:$AF,11,FALSE)</f>
        <v>Erfgooiersstraat</v>
      </c>
      <c r="G1735" s="9" t="str">
        <f>VLOOKUP($A1735,'dump '!$A:$AF,12,FALSE)</f>
        <v>231F</v>
      </c>
      <c r="H1735" s="9" t="str">
        <f>VLOOKUP($A1735,'dump '!$A:$AF,13,FALSE)</f>
        <v>1222AK</v>
      </c>
      <c r="I1735" s="11" t="str">
        <f>VLOOKUP($A1735,'dump '!$A:$AF,14,FALSE)</f>
        <v>Hilversum</v>
      </c>
      <c r="J1735" s="9">
        <f>VLOOKUP($A1735,'dump '!$A:$AF,15,FALSE)</f>
        <v>6</v>
      </c>
      <c r="K1735" s="9" t="str">
        <f>VLOOKUP($A1735,'dump '!$A:$AF,3,FALSE)</f>
        <v>PMD</v>
      </c>
      <c r="L1735" s="9" t="str">
        <f>VLOOKUP($A1735,'dump '!$A:$AF,31,FALSE)</f>
        <v>3-haak</v>
      </c>
      <c r="M1735" s="9" t="str">
        <f>VLOOKUP($A1735,'containers '!$A:$AA,12,FALSE)</f>
        <v>OGDUO</v>
      </c>
      <c r="N1735" s="9">
        <f>VLOOKUP($A1735,'containers '!$A:$AA,14,FALSE)</f>
        <v>60</v>
      </c>
      <c r="O1735" s="9">
        <f>VLOOKUP($A1735,'containers '!$A:$AA,15,FALSE)</f>
        <v>100</v>
      </c>
      <c r="P1735" s="9" t="str">
        <f>VLOOKUP($A1735,'containers '!$A:$AA,16,FALSE)</f>
        <v>HMIDUO2021</v>
      </c>
    </row>
    <row r="1736" spans="1:16" x14ac:dyDescent="0.25">
      <c r="A1736" s="9" t="s">
        <v>4845</v>
      </c>
      <c r="B1736" s="9" t="str">
        <f>VLOOKUP(A1736,'dump '!A:C,1,FALSE)</f>
        <v>VO386</v>
      </c>
      <c r="C1736" s="9" t="str">
        <f>VLOOKUP(A1736,'dump '!A:AF,2,FALSE)</f>
        <v>1222AJ18702</v>
      </c>
      <c r="D1736" s="9">
        <f>VLOOKUP($A1736,'dump '!$A:$AF,17,FALSE)</f>
        <v>52.241284999999998</v>
      </c>
      <c r="E1736" s="9">
        <f>VLOOKUP($A1736,'dump '!$A:$AF,18,FALSE)</f>
        <v>5.1864860000000004</v>
      </c>
      <c r="F1736" s="9" t="str">
        <f>VLOOKUP(A1736,'dump '!$A:$AF,11,FALSE)</f>
        <v>Erfgooiersstraat</v>
      </c>
      <c r="G1736" s="9" t="str">
        <f>VLOOKUP($A1736,'dump '!$A:$AF,12,FALSE)</f>
        <v>187</v>
      </c>
      <c r="H1736" s="9" t="str">
        <f>VLOOKUP($A1736,'dump '!$A:$AF,13,FALSE)</f>
        <v>1222AJ</v>
      </c>
      <c r="I1736" s="11" t="str">
        <f>VLOOKUP($A1736,'dump '!$A:$AF,14,FALSE)</f>
        <v>Hilversum</v>
      </c>
      <c r="J1736" s="9">
        <f>VLOOKUP($A1736,'dump '!$A:$AF,15,FALSE)</f>
        <v>6</v>
      </c>
      <c r="K1736" s="9" t="str">
        <f>VLOOKUP($A1736,'dump '!$A:$AF,3,FALSE)</f>
        <v>PMD</v>
      </c>
      <c r="L1736" s="9" t="str">
        <f>VLOOKUP($A1736,'dump '!$A:$AF,31,FALSE)</f>
        <v>3-haak</v>
      </c>
      <c r="M1736" s="9" t="str">
        <f>VLOOKUP($A1736,'containers '!$A:$AA,12,FALSE)</f>
        <v>OGDUO</v>
      </c>
      <c r="N1736" s="9">
        <f>VLOOKUP($A1736,'containers '!$A:$AA,14,FALSE)</f>
        <v>60</v>
      </c>
      <c r="O1736" s="9">
        <f>VLOOKUP($A1736,'containers '!$A:$AA,15,FALSE)</f>
        <v>100</v>
      </c>
      <c r="P1736" s="9" t="str">
        <f>VLOOKUP($A1736,'containers '!$A:$AA,16,FALSE)</f>
        <v>HMIDUO2021</v>
      </c>
    </row>
    <row r="1737" spans="1:16" x14ac:dyDescent="0.25">
      <c r="A1737" s="9" t="s">
        <v>4489</v>
      </c>
      <c r="B1737" s="9" t="str">
        <f>VLOOKUP(A1737,'dump '!A:C,1,FALSE)</f>
        <v>VO387</v>
      </c>
      <c r="C1737" s="9" t="str">
        <f>VLOOKUP(A1737,'dump '!A:AF,2,FALSE)</f>
        <v>1221LM7502</v>
      </c>
      <c r="D1737" s="9">
        <f>VLOOKUP($A1737,'dump '!$A:$AF,17,FALSE)</f>
        <v>52.2240337</v>
      </c>
      <c r="E1737" s="9">
        <f>VLOOKUP($A1737,'dump '!$A:$AF,18,FALSE)</f>
        <v>5.1865015000000003</v>
      </c>
      <c r="F1737" s="9" t="str">
        <f>VLOOKUP(A1737,'dump '!$A:$AF,11,FALSE)</f>
        <v>Jac. P. Thijsseplein</v>
      </c>
      <c r="G1737" s="9" t="str">
        <f>VLOOKUP($A1737,'dump '!$A:$AF,12,FALSE)</f>
        <v>75</v>
      </c>
      <c r="H1737" s="9" t="str">
        <f>VLOOKUP($A1737,'dump '!$A:$AF,13,FALSE)</f>
        <v>1221LM</v>
      </c>
      <c r="I1737" s="11" t="str">
        <f>VLOOKUP($A1737,'dump '!$A:$AF,14,FALSE)</f>
        <v>Hilversum</v>
      </c>
      <c r="J1737" s="9">
        <f>VLOOKUP($A1737,'dump '!$A:$AF,15,FALSE)</f>
        <v>6</v>
      </c>
      <c r="K1737" s="9" t="str">
        <f>VLOOKUP($A1737,'dump '!$A:$AF,3,FALSE)</f>
        <v>PMD</v>
      </c>
      <c r="L1737" s="9" t="str">
        <f>VLOOKUP($A1737,'dump '!$A:$AF,31,FALSE)</f>
        <v>3-haak</v>
      </c>
      <c r="M1737" s="9" t="str">
        <f>VLOOKUP($A1737,'containers '!$A:$AA,12,FALSE)</f>
        <v>OGDUO</v>
      </c>
      <c r="N1737" s="9">
        <f>VLOOKUP($A1737,'containers '!$A:$AA,14,FALSE)</f>
        <v>60</v>
      </c>
      <c r="O1737" s="9">
        <f>VLOOKUP($A1737,'containers '!$A:$AA,15,FALSE)</f>
        <v>100</v>
      </c>
      <c r="P1737" s="9" t="str">
        <f>VLOOKUP($A1737,'containers '!$A:$AA,16,FALSE)</f>
        <v>HMIDUO2021</v>
      </c>
    </row>
    <row r="1738" spans="1:16" x14ac:dyDescent="0.25">
      <c r="A1738" s="9" t="s">
        <v>3223</v>
      </c>
      <c r="B1738" s="9" t="str">
        <f>VLOOKUP(A1738,'dump '!A:C,1,FALSE)</f>
        <v>VO388</v>
      </c>
      <c r="C1738" s="9" t="str">
        <f>VLOOKUP(A1738,'dump '!A:AF,2,FALSE)</f>
        <v>1214GN9702</v>
      </c>
      <c r="D1738" s="9">
        <f>VLOOKUP($A1738,'dump '!$A:$AF,17,FALSE)</f>
        <v>52.218184999999998</v>
      </c>
      <c r="E1738" s="9">
        <f>VLOOKUP($A1738,'dump '!$A:$AF,18,FALSE)</f>
        <v>5.1725989999999999</v>
      </c>
      <c r="F1738" s="9" t="str">
        <f>VLOOKUP(A1738,'dump '!$A:$AF,11,FALSE)</f>
        <v>Neuweg</v>
      </c>
      <c r="G1738" s="9" t="str">
        <f>VLOOKUP($A1738,'dump '!$A:$AF,12,FALSE)</f>
        <v>97A</v>
      </c>
      <c r="H1738" s="9" t="str">
        <f>VLOOKUP($A1738,'dump '!$A:$AF,13,FALSE)</f>
        <v>1214GN</v>
      </c>
      <c r="I1738" s="11" t="str">
        <f>VLOOKUP($A1738,'dump '!$A:$AF,14,FALSE)</f>
        <v>Hilversum</v>
      </c>
      <c r="J1738" s="9">
        <f>VLOOKUP($A1738,'dump '!$A:$AF,15,FALSE)</f>
        <v>6</v>
      </c>
      <c r="K1738" s="9" t="str">
        <f>VLOOKUP($A1738,'dump '!$A:$AF,3,FALSE)</f>
        <v>PMD</v>
      </c>
      <c r="L1738" s="9" t="str">
        <f>VLOOKUP($A1738,'dump '!$A:$AF,31,FALSE)</f>
        <v>3-haak</v>
      </c>
      <c r="M1738" s="9" t="str">
        <f>VLOOKUP($A1738,'containers '!$A:$AA,12,FALSE)</f>
        <v>Ondergronds</v>
      </c>
      <c r="N1738" s="9">
        <f>VLOOKUP($A1738,'containers '!$A:$AA,14,FALSE)</f>
        <v>80</v>
      </c>
      <c r="O1738" s="9">
        <f>VLOOKUP($A1738,'containers '!$A:$AA,15,FALSE)</f>
        <v>100</v>
      </c>
      <c r="P1738" s="9" t="str">
        <f>VLOOKUP($A1738,'containers '!$A:$AA,16,FALSE)</f>
        <v>HMISOL2021</v>
      </c>
    </row>
    <row r="1739" spans="1:16" x14ac:dyDescent="0.25">
      <c r="A1739" s="9" t="s">
        <v>4740</v>
      </c>
      <c r="B1739" s="9" t="str">
        <f>VLOOKUP(A1739,'dump '!A:C,1,FALSE)</f>
        <v>VO389</v>
      </c>
      <c r="C1739" s="9" t="str">
        <f>VLOOKUP(A1739,'dump '!A:AF,2,FALSE)</f>
        <v>1231PB103</v>
      </c>
      <c r="D1739" s="9">
        <f>VLOOKUP($A1739,'dump '!$A:$AF,17,FALSE)</f>
        <v>52.207092500000002</v>
      </c>
      <c r="E1739" s="9">
        <f>VLOOKUP($A1739,'dump '!$A:$AF,18,FALSE)</f>
        <v>5.0679604999999999</v>
      </c>
      <c r="F1739" s="9" t="str">
        <f>VLOOKUP(A1739,'dump '!$A:$AF,11,FALSE)</f>
        <v>Veendijk</v>
      </c>
      <c r="G1739" s="9" t="str">
        <f>VLOOKUP($A1739,'dump '!$A:$AF,12,FALSE)</f>
        <v>1A AP02</v>
      </c>
      <c r="H1739" s="9" t="str">
        <f>VLOOKUP($A1739,'dump '!$A:$AF,13,FALSE)</f>
        <v>1231PB</v>
      </c>
      <c r="I1739" s="11" t="str">
        <f>VLOOKUP($A1739,'dump '!$A:$AF,14,FALSE)</f>
        <v>Loosdrecht</v>
      </c>
      <c r="J1739" s="9">
        <f>VLOOKUP($A1739,'dump '!$A:$AF,15,FALSE)</f>
        <v>6</v>
      </c>
      <c r="K1739" s="9" t="str">
        <f>VLOOKUP($A1739,'dump '!$A:$AF,3,FALSE)</f>
        <v>PMD</v>
      </c>
      <c r="L1739" s="9" t="str">
        <f>VLOOKUP($A1739,'dump '!$A:$AF,31,FALSE)</f>
        <v>3-haak</v>
      </c>
      <c r="M1739" s="9" t="str">
        <f>VLOOKUP($A1739,'containers '!$A:$AA,12,FALSE)</f>
        <v>OGDUO</v>
      </c>
      <c r="N1739" s="9">
        <f>VLOOKUP($A1739,'containers '!$A:$AA,14,FALSE)</f>
        <v>60</v>
      </c>
      <c r="O1739" s="9">
        <f>VLOOKUP($A1739,'containers '!$A:$AA,15,FALSE)</f>
        <v>100</v>
      </c>
      <c r="P1739" s="9" t="str">
        <f>VLOOKUP($A1739,'containers '!$A:$AA,16,FALSE)</f>
        <v>HMIDUO2021</v>
      </c>
    </row>
    <row r="1740" spans="1:16" x14ac:dyDescent="0.25">
      <c r="A1740" s="9" t="s">
        <v>4113</v>
      </c>
      <c r="B1740" s="9" t="str">
        <f>VLOOKUP(A1740,'dump '!A:C,1,FALSE)</f>
        <v>VO390</v>
      </c>
      <c r="C1740" s="9" t="str">
        <f>VLOOKUP(A1740,'dump '!A:AF,2,FALSE)</f>
        <v>1216LP102</v>
      </c>
      <c r="D1740" s="9">
        <f>VLOOKUP($A1740,'dump '!$A:$AF,17,FALSE)</f>
        <v>52.216757000000001</v>
      </c>
      <c r="E1740" s="9">
        <f>VLOOKUP($A1740,'dump '!$A:$AF,18,FALSE)</f>
        <v>5.1338540000000004</v>
      </c>
      <c r="F1740" s="9" t="str">
        <f>VLOOKUP(A1740,'dump '!$A:$AF,11,FALSE)</f>
        <v>Geert Grootelaan</v>
      </c>
      <c r="G1740" s="9" t="str">
        <f>VLOOKUP($A1740,'dump '!$A:$AF,12,FALSE)</f>
        <v>1</v>
      </c>
      <c r="H1740" s="9" t="str">
        <f>VLOOKUP($A1740,'dump '!$A:$AF,13,FALSE)</f>
        <v>1216LP</v>
      </c>
      <c r="I1740" s="11" t="str">
        <f>VLOOKUP($A1740,'dump '!$A:$AF,14,FALSE)</f>
        <v>Hilversum</v>
      </c>
      <c r="J1740" s="9">
        <f>VLOOKUP($A1740,'dump '!$A:$AF,15,FALSE)</f>
        <v>6</v>
      </c>
      <c r="K1740" s="9" t="str">
        <f>VLOOKUP($A1740,'dump '!$A:$AF,3,FALSE)</f>
        <v>PMD</v>
      </c>
      <c r="L1740" s="9" t="str">
        <f>VLOOKUP($A1740,'dump '!$A:$AF,31,FALSE)</f>
        <v>3-haak</v>
      </c>
      <c r="M1740" s="9" t="str">
        <f>VLOOKUP($A1740,'containers '!$A:$AA,12,FALSE)</f>
        <v>OGDUO</v>
      </c>
      <c r="N1740" s="9">
        <f>VLOOKUP($A1740,'containers '!$A:$AA,14,FALSE)</f>
        <v>60</v>
      </c>
      <c r="O1740" s="9">
        <f>VLOOKUP($A1740,'containers '!$A:$AA,15,FALSE)</f>
        <v>100</v>
      </c>
      <c r="P1740" s="9" t="str">
        <f>VLOOKUP($A1740,'containers '!$A:$AA,16,FALSE)</f>
        <v>HMIDUO2021</v>
      </c>
    </row>
    <row r="1741" spans="1:16" x14ac:dyDescent="0.25">
      <c r="A1741" s="9" t="s">
        <v>4855</v>
      </c>
      <c r="B1741" s="9" t="str">
        <f>VLOOKUP(A1741,'dump '!A:C,1,FALSE)</f>
        <v>VO391</v>
      </c>
      <c r="C1741" s="9" t="str">
        <f>VLOOKUP(A1741,'dump '!A:AF,2,FALSE)</f>
        <v>1215PG9102</v>
      </c>
      <c r="D1741" s="9">
        <f>VLOOKUP($A1741,'dump '!$A:$AF,17,FALSE)</f>
        <v>52.210338</v>
      </c>
      <c r="E1741" s="9">
        <f>VLOOKUP($A1741,'dump '!$A:$AF,18,FALSE)</f>
        <v>5.1538440000000003</v>
      </c>
      <c r="F1741" s="9" t="str">
        <f>VLOOKUP(A1741,'dump '!$A:$AF,11,FALSE)</f>
        <v>Van Brakellaan</v>
      </c>
      <c r="G1741" s="9" t="str">
        <f>VLOOKUP($A1741,'dump '!$A:$AF,12,FALSE)</f>
        <v>91</v>
      </c>
      <c r="H1741" s="9" t="str">
        <f>VLOOKUP($A1741,'dump '!$A:$AF,13,FALSE)</f>
        <v>1215PG</v>
      </c>
      <c r="I1741" s="11" t="str">
        <f>VLOOKUP($A1741,'dump '!$A:$AF,14,FALSE)</f>
        <v>Hilversum</v>
      </c>
      <c r="J1741" s="9">
        <f>VLOOKUP($A1741,'dump '!$A:$AF,15,FALSE)</f>
        <v>6</v>
      </c>
      <c r="K1741" s="9" t="str">
        <f>VLOOKUP($A1741,'dump '!$A:$AF,3,FALSE)</f>
        <v>PMD</v>
      </c>
      <c r="L1741" s="9" t="str">
        <f>VLOOKUP($A1741,'dump '!$A:$AF,31,FALSE)</f>
        <v>3-haak</v>
      </c>
      <c r="M1741" s="9" t="str">
        <f>VLOOKUP($A1741,'containers '!$A:$AA,12,FALSE)</f>
        <v>OGDUO</v>
      </c>
      <c r="N1741" s="9">
        <f>VLOOKUP($A1741,'containers '!$A:$AA,14,FALSE)</f>
        <v>60</v>
      </c>
      <c r="O1741" s="9">
        <f>VLOOKUP($A1741,'containers '!$A:$AA,15,FALSE)</f>
        <v>100</v>
      </c>
      <c r="P1741" s="9" t="str">
        <f>VLOOKUP($A1741,'containers '!$A:$AA,16,FALSE)</f>
        <v>HMIDUO2021</v>
      </c>
    </row>
    <row r="1742" spans="1:16" x14ac:dyDescent="0.25">
      <c r="A1742" s="9" t="s">
        <v>4736</v>
      </c>
      <c r="B1742" s="9" t="str">
        <f>VLOOKUP(A1742,'dump '!A:C,1,FALSE)</f>
        <v>VO392</v>
      </c>
      <c r="C1742" s="9" t="str">
        <f>VLOOKUP(A1742,'dump '!A:AF,2,FALSE)</f>
        <v>1213WZ6302</v>
      </c>
      <c r="D1742" s="9">
        <f>VLOOKUP($A1742,'dump '!$A:$AF,17,FALSE)</f>
        <v>52.214942000000001</v>
      </c>
      <c r="E1742" s="9">
        <f>VLOOKUP($A1742,'dump '!$A:$AF,18,FALSE)</f>
        <v>5.2043169999999996</v>
      </c>
      <c r="F1742" s="9" t="str">
        <f>VLOOKUP(A1742,'dump '!$A:$AF,11,FALSE)</f>
        <v>Struikheidelaan</v>
      </c>
      <c r="G1742" s="9" t="str">
        <f>VLOOKUP($A1742,'dump '!$A:$AF,12,FALSE)</f>
        <v>63</v>
      </c>
      <c r="H1742" s="9" t="str">
        <f>VLOOKUP($A1742,'dump '!$A:$AF,13,FALSE)</f>
        <v>1213WZ</v>
      </c>
      <c r="I1742" s="11" t="str">
        <f>VLOOKUP($A1742,'dump '!$A:$AF,14,FALSE)</f>
        <v>Hilversum</v>
      </c>
      <c r="J1742" s="9">
        <f>VLOOKUP($A1742,'dump '!$A:$AF,15,FALSE)</f>
        <v>6</v>
      </c>
      <c r="K1742" s="9" t="str">
        <f>VLOOKUP($A1742,'dump '!$A:$AF,3,FALSE)</f>
        <v>PMD</v>
      </c>
      <c r="L1742" s="9" t="str">
        <f>VLOOKUP($A1742,'dump '!$A:$AF,31,FALSE)</f>
        <v>3-haak</v>
      </c>
      <c r="M1742" s="9" t="str">
        <f>VLOOKUP($A1742,'containers '!$A:$AA,12,FALSE)</f>
        <v>OGDUO</v>
      </c>
      <c r="N1742" s="9">
        <f>VLOOKUP($A1742,'containers '!$A:$AA,14,FALSE)</f>
        <v>60</v>
      </c>
      <c r="O1742" s="9">
        <f>VLOOKUP($A1742,'containers '!$A:$AA,15,FALSE)</f>
        <v>100</v>
      </c>
      <c r="P1742" s="9" t="str">
        <f>VLOOKUP($A1742,'containers '!$A:$AA,16,FALSE)</f>
        <v>HMIDUO2021</v>
      </c>
    </row>
    <row r="1743" spans="1:16" x14ac:dyDescent="0.25">
      <c r="A1743" s="9" t="s">
        <v>4949</v>
      </c>
      <c r="B1743" s="9" t="str">
        <f>VLOOKUP(A1743,'dump '!A:C,1,FALSE)</f>
        <v>VO393</v>
      </c>
      <c r="C1743" s="9" t="str">
        <f>VLOOKUP(A1743,'dump '!A:AF,2,FALSE)</f>
        <v>1402KL4402</v>
      </c>
      <c r="D1743" s="9">
        <f>VLOOKUP($A1743,'dump '!$A:$AF,17,FALSE)</f>
        <v>52.267628999999999</v>
      </c>
      <c r="E1743" s="9">
        <f>VLOOKUP($A1743,'dump '!$A:$AF,18,FALSE)</f>
        <v>5.1655540000000002</v>
      </c>
      <c r="F1743" s="9" t="str">
        <f>VLOOKUP(A1743,'dump '!$A:$AF,11,FALSE)</f>
        <v>De Dennen</v>
      </c>
      <c r="G1743" s="9" t="str">
        <f>VLOOKUP($A1743,'dump '!$A:$AF,12,FALSE)</f>
        <v>44</v>
      </c>
      <c r="H1743" s="9" t="str">
        <f>VLOOKUP($A1743,'dump '!$A:$AF,13,FALSE)</f>
        <v>1402KL</v>
      </c>
      <c r="I1743" s="11" t="str">
        <f>VLOOKUP($A1743,'dump '!$A:$AF,14,FALSE)</f>
        <v>Bussum</v>
      </c>
      <c r="J1743" s="9">
        <f>VLOOKUP($A1743,'dump '!$A:$AF,15,FALSE)</f>
        <v>6</v>
      </c>
      <c r="K1743" s="9" t="str">
        <f>VLOOKUP($A1743,'dump '!$A:$AF,3,FALSE)</f>
        <v>PMD</v>
      </c>
      <c r="L1743" s="9" t="str">
        <f>VLOOKUP($A1743,'dump '!$A:$AF,31,FALSE)</f>
        <v>3-haak</v>
      </c>
      <c r="M1743" s="9" t="str">
        <f>VLOOKUP($A1743,'containers '!$A:$AA,12,FALSE)</f>
        <v>Ondergronds</v>
      </c>
      <c r="N1743" s="9">
        <f>VLOOKUP($A1743,'containers '!$A:$AA,14,FALSE)</f>
        <v>80</v>
      </c>
      <c r="O1743" s="9">
        <f>VLOOKUP($A1743,'containers '!$A:$AA,15,FALSE)</f>
        <v>100</v>
      </c>
      <c r="P1743" s="9" t="str">
        <f>VLOOKUP($A1743,'containers '!$A:$AA,16,FALSE)</f>
        <v>HMISOL2021</v>
      </c>
    </row>
    <row r="1744" spans="1:16" x14ac:dyDescent="0.25">
      <c r="A1744" s="9" t="s">
        <v>4863</v>
      </c>
      <c r="B1744" s="9" t="str">
        <f>VLOOKUP(A1744,'dump '!A:C,1,FALSE)</f>
        <v>VO394</v>
      </c>
      <c r="C1744" s="9" t="str">
        <f>VLOOKUP(A1744,'dump '!A:AF,2,FALSE)</f>
        <v>1213LM12302</v>
      </c>
      <c r="D1744" s="9">
        <f>VLOOKUP($A1744,'dump '!$A:$AF,17,FALSE)</f>
        <v>52.210648999999997</v>
      </c>
      <c r="E1744" s="9">
        <f>VLOOKUP($A1744,'dump '!$A:$AF,18,FALSE)</f>
        <v>5.1752159999999998</v>
      </c>
      <c r="F1744" s="9" t="str">
        <f>VLOOKUP(A1744,'dump '!$A:$AF,11,FALSE)</f>
        <v>Charley Tooropstraat</v>
      </c>
      <c r="G1744" s="9" t="str">
        <f>VLOOKUP($A1744,'dump '!$A:$AF,12,FALSE)</f>
        <v>123</v>
      </c>
      <c r="H1744" s="9" t="str">
        <f>VLOOKUP($A1744,'dump '!$A:$AF,13,FALSE)</f>
        <v>1213LM</v>
      </c>
      <c r="I1744" s="11" t="str">
        <f>VLOOKUP($A1744,'dump '!$A:$AF,14,FALSE)</f>
        <v>Hilversum</v>
      </c>
      <c r="J1744" s="9">
        <f>VLOOKUP($A1744,'dump '!$A:$AF,15,FALSE)</f>
        <v>6</v>
      </c>
      <c r="K1744" s="9" t="str">
        <f>VLOOKUP($A1744,'dump '!$A:$AF,3,FALSE)</f>
        <v>PMD</v>
      </c>
      <c r="L1744" s="9" t="str">
        <f>VLOOKUP($A1744,'dump '!$A:$AF,31,FALSE)</f>
        <v>3-haak</v>
      </c>
      <c r="M1744" s="9" t="str">
        <f>VLOOKUP($A1744,'containers '!$A:$AA,12,FALSE)</f>
        <v>OGDUO</v>
      </c>
      <c r="N1744" s="9">
        <f>VLOOKUP($A1744,'containers '!$A:$AA,14,FALSE)</f>
        <v>60</v>
      </c>
      <c r="O1744" s="9">
        <f>VLOOKUP($A1744,'containers '!$A:$AA,15,FALSE)</f>
        <v>100</v>
      </c>
      <c r="P1744" s="9" t="str">
        <f>VLOOKUP($A1744,'containers '!$A:$AA,16,FALSE)</f>
        <v>HMIDUO2021</v>
      </c>
    </row>
    <row r="1745" spans="1:16" x14ac:dyDescent="0.25">
      <c r="A1745" s="9" t="s">
        <v>4160</v>
      </c>
      <c r="B1745" s="9" t="str">
        <f>VLOOKUP(A1745,'dump '!A:C,1,FALSE)</f>
        <v>VO395</v>
      </c>
      <c r="C1745" s="9" t="str">
        <f>VLOOKUP(A1745,'dump '!A:AF,2,FALSE)</f>
        <v>1222NX4602</v>
      </c>
      <c r="D1745" s="9">
        <f>VLOOKUP($A1745,'dump '!$A:$AF,17,FALSE)</f>
        <v>52.238079999999997</v>
      </c>
      <c r="E1745" s="9">
        <f>VLOOKUP($A1745,'dump '!$A:$AF,18,FALSE)</f>
        <v>5.1756700000000002</v>
      </c>
      <c r="F1745" s="9" t="str">
        <f>VLOOKUP(A1745,'dump '!$A:$AF,11,FALSE)</f>
        <v>Stephensonlaan</v>
      </c>
      <c r="G1745" s="9" t="str">
        <f>VLOOKUP($A1745,'dump '!$A:$AF,12,FALSE)</f>
        <v>46</v>
      </c>
      <c r="H1745" s="9" t="str">
        <f>VLOOKUP($A1745,'dump '!$A:$AF,13,FALSE)</f>
        <v>1222NX</v>
      </c>
      <c r="I1745" s="11" t="str">
        <f>VLOOKUP($A1745,'dump '!$A:$AF,14,FALSE)</f>
        <v>Hilversum</v>
      </c>
      <c r="J1745" s="9">
        <f>VLOOKUP($A1745,'dump '!$A:$AF,15,FALSE)</f>
        <v>6</v>
      </c>
      <c r="K1745" s="9" t="str">
        <f>VLOOKUP($A1745,'dump '!$A:$AF,3,FALSE)</f>
        <v>PMD</v>
      </c>
      <c r="L1745" s="9" t="str">
        <f>VLOOKUP($A1745,'dump '!$A:$AF,31,FALSE)</f>
        <v>3-haak</v>
      </c>
      <c r="M1745" s="9" t="str">
        <f>VLOOKUP($A1745,'containers '!$A:$AA,12,FALSE)</f>
        <v>OGDUO</v>
      </c>
      <c r="N1745" s="9">
        <f>VLOOKUP($A1745,'containers '!$A:$AA,14,FALSE)</f>
        <v>60</v>
      </c>
      <c r="O1745" s="9">
        <f>VLOOKUP($A1745,'containers '!$A:$AA,15,FALSE)</f>
        <v>100</v>
      </c>
      <c r="P1745" s="9" t="str">
        <f>VLOOKUP($A1745,'containers '!$A:$AA,16,FALSE)</f>
        <v>HMIDUO2021</v>
      </c>
    </row>
    <row r="1746" spans="1:16" x14ac:dyDescent="0.25">
      <c r="A1746" s="9" t="s">
        <v>4097</v>
      </c>
      <c r="B1746" s="9" t="str">
        <f>VLOOKUP(A1746,'dump '!A:C,1,FALSE)</f>
        <v>VO396</v>
      </c>
      <c r="C1746" s="9" t="str">
        <f>VLOOKUP(A1746,'dump '!A:AF,2,FALSE)</f>
        <v>1215RB24102</v>
      </c>
      <c r="D1746" s="9">
        <f>VLOOKUP($A1746,'dump '!$A:$AF,17,FALSE)</f>
        <v>52.210562000000003</v>
      </c>
      <c r="E1746" s="9">
        <f>VLOOKUP($A1746,'dump '!$A:$AF,18,FALSE)</f>
        <v>5.1503399999999999</v>
      </c>
      <c r="F1746" s="9" t="str">
        <f>VLOOKUP(A1746,'dump '!$A:$AF,11,FALSE)</f>
        <v>Banckertlaan</v>
      </c>
      <c r="G1746" s="9" t="str">
        <f>VLOOKUP($A1746,'dump '!$A:$AF,12,FALSE)</f>
        <v>241</v>
      </c>
      <c r="H1746" s="9" t="str">
        <f>VLOOKUP($A1746,'dump '!$A:$AF,13,FALSE)</f>
        <v>1215RB</v>
      </c>
      <c r="I1746" s="11" t="str">
        <f>VLOOKUP($A1746,'dump '!$A:$AF,14,FALSE)</f>
        <v>Hilversum</v>
      </c>
      <c r="J1746" s="9">
        <f>VLOOKUP($A1746,'dump '!$A:$AF,15,FALSE)</f>
        <v>6</v>
      </c>
      <c r="K1746" s="9" t="str">
        <f>VLOOKUP($A1746,'dump '!$A:$AF,3,FALSE)</f>
        <v>PMD</v>
      </c>
      <c r="L1746" s="9" t="str">
        <f>VLOOKUP($A1746,'dump '!$A:$AF,31,FALSE)</f>
        <v>3-haak</v>
      </c>
      <c r="M1746" s="9" t="str">
        <f>VLOOKUP($A1746,'containers '!$A:$AA,12,FALSE)</f>
        <v>OGDUO</v>
      </c>
      <c r="N1746" s="9">
        <f>VLOOKUP($A1746,'containers '!$A:$AA,14,FALSE)</f>
        <v>60</v>
      </c>
      <c r="O1746" s="9">
        <f>VLOOKUP($A1746,'containers '!$A:$AA,15,FALSE)</f>
        <v>100</v>
      </c>
      <c r="P1746" s="9" t="str">
        <f>VLOOKUP($A1746,'containers '!$A:$AA,16,FALSE)</f>
        <v>HMIDUO2021</v>
      </c>
    </row>
    <row r="1747" spans="1:16" x14ac:dyDescent="0.25">
      <c r="A1747" s="9" t="s">
        <v>4073</v>
      </c>
      <c r="B1747" s="9" t="str">
        <f>VLOOKUP(A1747,'dump '!A:C,1,FALSE)</f>
        <v>VO397</v>
      </c>
      <c r="C1747" s="9" t="str">
        <f>VLOOKUP(A1747,'dump '!A:AF,2,FALSE)</f>
        <v>1213LJ102</v>
      </c>
      <c r="D1747" s="9">
        <f>VLOOKUP($A1747,'dump '!$A:$AF,17,FALSE)</f>
        <v>52.210659</v>
      </c>
      <c r="E1747" s="9">
        <f>VLOOKUP($A1747,'dump '!$A:$AF,18,FALSE)</f>
        <v>5.1768689999999999</v>
      </c>
      <c r="F1747" s="9" t="str">
        <f>VLOOKUP(A1747,'dump '!$A:$AF,11,FALSE)</f>
        <v>Charley Tooropstraat</v>
      </c>
      <c r="G1747" s="9" t="str">
        <f>VLOOKUP($A1747,'dump '!$A:$AF,12,FALSE)</f>
        <v>1</v>
      </c>
      <c r="H1747" s="9" t="str">
        <f>VLOOKUP($A1747,'dump '!$A:$AF,13,FALSE)</f>
        <v>1213LJ</v>
      </c>
      <c r="I1747" s="11" t="str">
        <f>VLOOKUP($A1747,'dump '!$A:$AF,14,FALSE)</f>
        <v>Hilversum</v>
      </c>
      <c r="J1747" s="9">
        <f>VLOOKUP($A1747,'dump '!$A:$AF,15,FALSE)</f>
        <v>6</v>
      </c>
      <c r="K1747" s="9" t="str">
        <f>VLOOKUP($A1747,'dump '!$A:$AF,3,FALSE)</f>
        <v>PMD</v>
      </c>
      <c r="L1747" s="9" t="str">
        <f>VLOOKUP($A1747,'dump '!$A:$AF,31,FALSE)</f>
        <v>3-haak</v>
      </c>
      <c r="M1747" s="9" t="str">
        <f>VLOOKUP($A1747,'containers '!$A:$AA,12,FALSE)</f>
        <v>OGDUO</v>
      </c>
      <c r="N1747" s="9">
        <f>VLOOKUP($A1747,'containers '!$A:$AA,14,FALSE)</f>
        <v>60</v>
      </c>
      <c r="O1747" s="9">
        <f>VLOOKUP($A1747,'containers '!$A:$AA,15,FALSE)</f>
        <v>100</v>
      </c>
      <c r="P1747" s="9" t="str">
        <f>VLOOKUP($A1747,'containers '!$A:$AA,16,FALSE)</f>
        <v>HMIDUO2021</v>
      </c>
    </row>
    <row r="1748" spans="1:16" x14ac:dyDescent="0.25">
      <c r="A1748" s="9" t="s">
        <v>3197</v>
      </c>
      <c r="B1748" s="9" t="str">
        <f>VLOOKUP(A1748,'dump '!A:C,1,FALSE)</f>
        <v>VO398</v>
      </c>
      <c r="C1748" s="9" t="str">
        <f>VLOOKUP(A1748,'dump '!A:AF,2,FALSE)</f>
        <v>1222KH24302</v>
      </c>
      <c r="D1748" s="9">
        <f>VLOOKUP($A1748,'dump '!$A:$AF,17,FALSE)</f>
        <v>52.240152999999999</v>
      </c>
      <c r="E1748" s="9">
        <f>VLOOKUP($A1748,'dump '!$A:$AF,18,FALSE)</f>
        <v>5.1853290000000003</v>
      </c>
      <c r="F1748" s="9" t="str">
        <f>VLOOKUP(A1748,'dump '!$A:$AF,11,FALSE)</f>
        <v>Jacob van Campenlaan</v>
      </c>
      <c r="G1748" s="9" t="str">
        <f>VLOOKUP($A1748,'dump '!$A:$AF,12,FALSE)</f>
        <v>243</v>
      </c>
      <c r="H1748" s="9" t="str">
        <f>VLOOKUP($A1748,'dump '!$A:$AF,13,FALSE)</f>
        <v>1222KH</v>
      </c>
      <c r="I1748" s="11" t="str">
        <f>VLOOKUP($A1748,'dump '!$A:$AF,14,FALSE)</f>
        <v>Hilversum</v>
      </c>
      <c r="J1748" s="9">
        <f>VLOOKUP($A1748,'dump '!$A:$AF,15,FALSE)</f>
        <v>5</v>
      </c>
      <c r="K1748" s="9" t="str">
        <f>VLOOKUP($A1748,'dump '!$A:$AF,3,FALSE)</f>
        <v>PMD</v>
      </c>
      <c r="L1748" s="9" t="str">
        <f>VLOOKUP($A1748,'dump '!$A:$AF,31,FALSE)</f>
        <v>3-haak</v>
      </c>
      <c r="M1748" s="9" t="str">
        <f>VLOOKUP($A1748,'containers '!$A:$AA,12,FALSE)</f>
        <v>Ondergronds</v>
      </c>
      <c r="N1748" s="9">
        <f>VLOOKUP($A1748,'containers '!$A:$AA,14,FALSE)</f>
        <v>80</v>
      </c>
      <c r="O1748" s="9">
        <f>VLOOKUP($A1748,'containers '!$A:$AA,15,FALSE)</f>
        <v>100</v>
      </c>
      <c r="P1748" s="9" t="str">
        <f>VLOOKUP($A1748,'containers '!$A:$AA,16,FALSE)</f>
        <v>HMISOL2021</v>
      </c>
    </row>
    <row r="1749" spans="1:16" x14ac:dyDescent="0.25">
      <c r="A1749" s="9" t="s">
        <v>2942</v>
      </c>
      <c r="B1749" s="9" t="str">
        <f>VLOOKUP(A1749,'dump '!A:C,1,FALSE)</f>
        <v>VO399</v>
      </c>
      <c r="C1749" s="9" t="str">
        <f>VLOOKUP(A1749,'dump '!A:AF,2,FALSE)</f>
        <v>1401EX2302</v>
      </c>
      <c r="D1749" s="9">
        <f>VLOOKUP($A1749,'dump '!$A:$AF,17,FALSE)</f>
        <v>52.275070999999997</v>
      </c>
      <c r="E1749" s="9">
        <f>VLOOKUP($A1749,'dump '!$A:$AF,18,FALSE)</f>
        <v>5.1662559999999997</v>
      </c>
      <c r="F1749" s="9" t="str">
        <f>VLOOKUP(A1749,'dump '!$A:$AF,11,FALSE)</f>
        <v>Poststraat</v>
      </c>
      <c r="G1749" s="9" t="str">
        <f>VLOOKUP($A1749,'dump '!$A:$AF,12,FALSE)</f>
        <v>23A</v>
      </c>
      <c r="H1749" s="9" t="str">
        <f>VLOOKUP($A1749,'dump '!$A:$AF,13,FALSE)</f>
        <v>1401EX</v>
      </c>
      <c r="I1749" s="11" t="str">
        <f>VLOOKUP($A1749,'dump '!$A:$AF,14,FALSE)</f>
        <v>Bussum</v>
      </c>
      <c r="J1749" s="9">
        <f>VLOOKUP($A1749,'dump '!$A:$AF,15,FALSE)</f>
        <v>5</v>
      </c>
      <c r="K1749" s="9" t="str">
        <f>VLOOKUP($A1749,'dump '!$A:$AF,3,FALSE)</f>
        <v>PMD</v>
      </c>
      <c r="L1749" s="9" t="str">
        <f>VLOOKUP($A1749,'dump '!$A:$AF,31,FALSE)</f>
        <v>3-haak</v>
      </c>
      <c r="M1749" s="9" t="str">
        <f>VLOOKUP($A1749,'containers '!$A:$AA,12,FALSE)</f>
        <v>Ondergronds</v>
      </c>
      <c r="N1749" s="9">
        <f>VLOOKUP($A1749,'containers '!$A:$AA,14,FALSE)</f>
        <v>80</v>
      </c>
      <c r="O1749" s="9">
        <f>VLOOKUP($A1749,'containers '!$A:$AA,15,FALSE)</f>
        <v>100</v>
      </c>
      <c r="P1749" s="9" t="str">
        <f>VLOOKUP($A1749,'containers '!$A:$AA,16,FALSE)</f>
        <v>HMISOL2021</v>
      </c>
    </row>
    <row r="1750" spans="1:16" x14ac:dyDescent="0.25">
      <c r="A1750" s="9" t="s">
        <v>4493</v>
      </c>
      <c r="B1750" s="9" t="str">
        <f>VLOOKUP(A1750,'dump '!A:C,1,FALSE)</f>
        <v>VO400</v>
      </c>
      <c r="C1750" s="9" t="str">
        <f>VLOOKUP(A1750,'dump '!A:AF,2,FALSE)</f>
        <v>1261AJ2602</v>
      </c>
      <c r="D1750" s="9">
        <f>VLOOKUP($A1750,'dump '!$A:$AF,17,FALSE)</f>
        <v>52.269263000000002</v>
      </c>
      <c r="E1750" s="9">
        <f>VLOOKUP($A1750,'dump '!$A:$AF,18,FALSE)</f>
        <v>5.2061060000000001</v>
      </c>
      <c r="F1750" s="9" t="str">
        <f>VLOOKUP(A1750,'dump '!$A:$AF,11,FALSE)</f>
        <v>Prins Hendriklaan</v>
      </c>
      <c r="G1750" s="9" t="str">
        <f>VLOOKUP($A1750,'dump '!$A:$AF,12,FALSE)</f>
        <v>26</v>
      </c>
      <c r="H1750" s="9" t="str">
        <f>VLOOKUP($A1750,'dump '!$A:$AF,13,FALSE)</f>
        <v>1261AJ</v>
      </c>
      <c r="I1750" s="11" t="str">
        <f>VLOOKUP($A1750,'dump '!$A:$AF,14,FALSE)</f>
        <v>Blaricum</v>
      </c>
      <c r="J1750" s="9">
        <f>VLOOKUP($A1750,'dump '!$A:$AF,15,FALSE)</f>
        <v>6</v>
      </c>
      <c r="K1750" s="9" t="str">
        <f>VLOOKUP($A1750,'dump '!$A:$AF,3,FALSE)</f>
        <v>PMD</v>
      </c>
      <c r="L1750" s="9" t="str">
        <f>VLOOKUP($A1750,'dump '!$A:$AF,31,FALSE)</f>
        <v>3-haak</v>
      </c>
      <c r="M1750" s="9" t="str">
        <f>VLOOKUP($A1750,'containers '!$A:$AA,12,FALSE)</f>
        <v>OGDUO</v>
      </c>
      <c r="N1750" s="9">
        <f>VLOOKUP($A1750,'containers '!$A:$AA,14,FALSE)</f>
        <v>60</v>
      </c>
      <c r="O1750" s="9">
        <f>VLOOKUP($A1750,'containers '!$A:$AA,15,FALSE)</f>
        <v>100</v>
      </c>
      <c r="P1750" s="9" t="str">
        <f>VLOOKUP($A1750,'containers '!$A:$AA,16,FALSE)</f>
        <v>HMIDUO2021</v>
      </c>
    </row>
    <row r="1751" spans="1:16" x14ac:dyDescent="0.25">
      <c r="A1751" s="9" t="s">
        <v>4794</v>
      </c>
      <c r="B1751" s="9" t="str">
        <f>VLOOKUP(A1751,'dump '!A:C,1,FALSE)</f>
        <v>VO401</v>
      </c>
      <c r="C1751" s="9" t="str">
        <f>VLOOKUP(A1751,'dump '!A:AF,2,FALSE)</f>
        <v>1262BA1902</v>
      </c>
      <c r="D1751" s="9">
        <f>VLOOKUP($A1751,'dump '!$A:$AF,17,FALSE)</f>
        <v>52.292727999999997</v>
      </c>
      <c r="E1751" s="9">
        <f>VLOOKUP($A1751,'dump '!$A:$AF,18,FALSE)</f>
        <v>5.2847010000000001</v>
      </c>
      <c r="F1751" s="9" t="str">
        <f>VLOOKUP(A1751,'dump '!$A:$AF,11,FALSE)</f>
        <v>Rueterlaan</v>
      </c>
      <c r="G1751" s="9" t="str">
        <f>VLOOKUP($A1751,'dump '!$A:$AF,12,FALSE)</f>
        <v>19</v>
      </c>
      <c r="H1751" s="9" t="str">
        <f>VLOOKUP($A1751,'dump '!$A:$AF,13,FALSE)</f>
        <v>1262BA</v>
      </c>
      <c r="I1751" s="11" t="str">
        <f>VLOOKUP($A1751,'dump '!$A:$AF,14,FALSE)</f>
        <v>Blaricum</v>
      </c>
      <c r="J1751" s="9">
        <f>VLOOKUP($A1751,'dump '!$A:$AF,15,FALSE)</f>
        <v>6</v>
      </c>
      <c r="K1751" s="9" t="str">
        <f>VLOOKUP($A1751,'dump '!$A:$AF,3,FALSE)</f>
        <v>PMD</v>
      </c>
      <c r="L1751" s="9" t="str">
        <f>VLOOKUP($A1751,'dump '!$A:$AF,31,FALSE)</f>
        <v>3-haak</v>
      </c>
      <c r="M1751" s="9" t="str">
        <f>VLOOKUP($A1751,'containers '!$A:$AA,12,FALSE)</f>
        <v>OGDUO</v>
      </c>
      <c r="N1751" s="9">
        <f>VLOOKUP($A1751,'containers '!$A:$AA,14,FALSE)</f>
        <v>60</v>
      </c>
      <c r="O1751" s="9">
        <f>VLOOKUP($A1751,'containers '!$A:$AA,15,FALSE)</f>
        <v>100</v>
      </c>
      <c r="P1751" s="9" t="str">
        <f>VLOOKUP($A1751,'containers '!$A:$AA,16,FALSE)</f>
        <v>HMIDUO2021</v>
      </c>
    </row>
    <row r="1752" spans="1:16" x14ac:dyDescent="0.25">
      <c r="A1752" s="9" t="s">
        <v>4615</v>
      </c>
      <c r="B1752" s="9" t="str">
        <f>VLOOKUP(A1752,'dump '!A:C,1,FALSE)</f>
        <v>VO402</v>
      </c>
      <c r="C1752" s="9" t="str">
        <f>VLOOKUP(A1752,'dump '!A:AF,2,FALSE)</f>
        <v>1222LR2402</v>
      </c>
      <c r="D1752" s="9">
        <f>VLOOKUP($A1752,'dump '!$A:$AF,17,FALSE)</f>
        <v>52.236908</v>
      </c>
      <c r="E1752" s="9">
        <f>VLOOKUP($A1752,'dump '!$A:$AF,18,FALSE)</f>
        <v>5.1808189999999996</v>
      </c>
      <c r="F1752" s="9" t="str">
        <f>VLOOKUP(A1752,'dump '!$A:$AF,11,FALSE)</f>
        <v>Celsiuslaan</v>
      </c>
      <c r="G1752" s="9" t="str">
        <f>VLOOKUP($A1752,'dump '!$A:$AF,12,FALSE)</f>
        <v>24</v>
      </c>
      <c r="H1752" s="9" t="str">
        <f>VLOOKUP($A1752,'dump '!$A:$AF,13,FALSE)</f>
        <v>1222LR</v>
      </c>
      <c r="I1752" s="11" t="str">
        <f>VLOOKUP($A1752,'dump '!$A:$AF,14,FALSE)</f>
        <v>Hilversum</v>
      </c>
      <c r="J1752" s="9">
        <f>VLOOKUP($A1752,'dump '!$A:$AF,15,FALSE)</f>
        <v>6</v>
      </c>
      <c r="K1752" s="9" t="str">
        <f>VLOOKUP($A1752,'dump '!$A:$AF,3,FALSE)</f>
        <v>PMD</v>
      </c>
      <c r="L1752" s="9" t="str">
        <f>VLOOKUP($A1752,'dump '!$A:$AF,31,FALSE)</f>
        <v>3-haak</v>
      </c>
      <c r="M1752" s="9" t="str">
        <f>VLOOKUP($A1752,'containers '!$A:$AA,12,FALSE)</f>
        <v>OGDUO</v>
      </c>
      <c r="N1752" s="9">
        <f>VLOOKUP($A1752,'containers '!$A:$AA,14,FALSE)</f>
        <v>60</v>
      </c>
      <c r="O1752" s="9">
        <f>VLOOKUP($A1752,'containers '!$A:$AA,15,FALSE)</f>
        <v>100</v>
      </c>
      <c r="P1752" s="9" t="str">
        <f>VLOOKUP($A1752,'containers '!$A:$AA,16,FALSE)</f>
        <v>HMIDUO2021</v>
      </c>
    </row>
    <row r="1753" spans="1:16" x14ac:dyDescent="0.25">
      <c r="A1753" s="9" t="s">
        <v>3997</v>
      </c>
      <c r="B1753" s="9" t="str">
        <f>VLOOKUP(A1753,'dump '!A:C,1,FALSE)</f>
        <v>VO403</v>
      </c>
      <c r="C1753" s="9" t="str">
        <f>VLOOKUP(A1753,'dump '!A:AF,2,FALSE)</f>
        <v>1221CD11502</v>
      </c>
      <c r="D1753" s="9">
        <f>VLOOKUP($A1753,'dump '!$A:$AF,17,FALSE)</f>
        <v>52.231084000000003</v>
      </c>
      <c r="E1753" s="9">
        <f>VLOOKUP($A1753,'dump '!$A:$AF,18,FALSE)</f>
        <v>5.1896409999999999</v>
      </c>
      <c r="F1753" s="9" t="str">
        <f>VLOOKUP(A1753,'dump '!$A:$AF,11,FALSE)</f>
        <v>Verbindingslaan</v>
      </c>
      <c r="G1753" s="9" t="str">
        <f>VLOOKUP($A1753,'dump '!$A:$AF,12,FALSE)</f>
        <v>115</v>
      </c>
      <c r="H1753" s="9" t="str">
        <f>VLOOKUP($A1753,'dump '!$A:$AF,13,FALSE)</f>
        <v>1221CD</v>
      </c>
      <c r="I1753" s="11" t="str">
        <f>VLOOKUP($A1753,'dump '!$A:$AF,14,FALSE)</f>
        <v>Hilversum</v>
      </c>
      <c r="J1753" s="9">
        <f>VLOOKUP($A1753,'dump '!$A:$AF,15,FALSE)</f>
        <v>6</v>
      </c>
      <c r="K1753" s="9" t="str">
        <f>VLOOKUP($A1753,'dump '!$A:$AF,3,FALSE)</f>
        <v>PMD</v>
      </c>
      <c r="L1753" s="9" t="str">
        <f>VLOOKUP($A1753,'dump '!$A:$AF,31,FALSE)</f>
        <v>3-haak</v>
      </c>
      <c r="M1753" s="9" t="str">
        <f>VLOOKUP($A1753,'containers '!$A:$AA,12,FALSE)</f>
        <v>Ondergronds</v>
      </c>
      <c r="N1753" s="9">
        <f>VLOOKUP($A1753,'containers '!$A:$AA,14,FALSE)</f>
        <v>80</v>
      </c>
      <c r="O1753" s="9">
        <f>VLOOKUP($A1753,'containers '!$A:$AA,15,FALSE)</f>
        <v>100</v>
      </c>
      <c r="P1753" s="9" t="str">
        <f>VLOOKUP($A1753,'containers '!$A:$AA,16,FALSE)</f>
        <v>HMISOL2021</v>
      </c>
    </row>
    <row r="1754" spans="1:16" x14ac:dyDescent="0.25">
      <c r="A1754" s="9" t="s">
        <v>3983</v>
      </c>
      <c r="B1754" s="9" t="str">
        <f>VLOOKUP(A1754,'dump '!A:C,1,FALSE)</f>
        <v>VO404</v>
      </c>
      <c r="C1754" s="9" t="str">
        <f>VLOOKUP(A1754,'dump '!A:AF,2,FALSE)</f>
        <v>1221CD202</v>
      </c>
      <c r="D1754" s="9">
        <f>VLOOKUP($A1754,'dump '!$A:$AF,17,FALSE)</f>
        <v>52.231158000000001</v>
      </c>
      <c r="E1754" s="9">
        <f>VLOOKUP($A1754,'dump '!$A:$AF,18,FALSE)</f>
        <v>5.1878479999999998</v>
      </c>
      <c r="F1754" s="9" t="str">
        <f>VLOOKUP(A1754,'dump '!$A:$AF,11,FALSE)</f>
        <v>Verbindingslaan</v>
      </c>
      <c r="G1754" s="9" t="str">
        <f>VLOOKUP($A1754,'dump '!$A:$AF,12,FALSE)</f>
        <v>2</v>
      </c>
      <c r="H1754" s="9" t="str">
        <f>VLOOKUP($A1754,'dump '!$A:$AF,13,FALSE)</f>
        <v>1221CD</v>
      </c>
      <c r="I1754" s="11" t="str">
        <f>VLOOKUP($A1754,'dump '!$A:$AF,14,FALSE)</f>
        <v>Hilversum</v>
      </c>
      <c r="J1754" s="9">
        <f>VLOOKUP($A1754,'dump '!$A:$AF,15,FALSE)</f>
        <v>6</v>
      </c>
      <c r="K1754" s="9" t="str">
        <f>VLOOKUP($A1754,'dump '!$A:$AF,3,FALSE)</f>
        <v>PMD</v>
      </c>
      <c r="L1754" s="9" t="str">
        <f>VLOOKUP($A1754,'dump '!$A:$AF,31,FALSE)</f>
        <v>3-haak</v>
      </c>
      <c r="M1754" s="9" t="str">
        <f>VLOOKUP($A1754,'containers '!$A:$AA,12,FALSE)</f>
        <v>Ondergronds</v>
      </c>
      <c r="N1754" s="9">
        <f>VLOOKUP($A1754,'containers '!$A:$AA,14,FALSE)</f>
        <v>80</v>
      </c>
      <c r="O1754" s="9">
        <f>VLOOKUP($A1754,'containers '!$A:$AA,15,FALSE)</f>
        <v>100</v>
      </c>
      <c r="P1754" s="9" t="str">
        <f>VLOOKUP($A1754,'containers '!$A:$AA,16,FALSE)</f>
        <v>HMISOL2021</v>
      </c>
    </row>
    <row r="1755" spans="1:16" x14ac:dyDescent="0.25">
      <c r="A1755" s="9" t="s">
        <v>4101</v>
      </c>
      <c r="B1755" s="9" t="str">
        <f>VLOOKUP(A1755,'dump '!A:C,1,FALSE)</f>
        <v>VO405</v>
      </c>
      <c r="C1755" s="9" t="str">
        <f>VLOOKUP(A1755,'dump '!A:AF,2,FALSE)</f>
        <v>1402RG12402</v>
      </c>
      <c r="D1755" s="9">
        <f>VLOOKUP($A1755,'dump '!$A:$AF,17,FALSE)</f>
        <v>52.268442</v>
      </c>
      <c r="E1755" s="9">
        <f>VLOOKUP($A1755,'dump '!$A:$AF,18,FALSE)</f>
        <v>5.1676840000000004</v>
      </c>
      <c r="F1755" s="9" t="str">
        <f>VLOOKUP(A1755,'dump '!$A:$AF,11,FALSE)</f>
        <v>Laarderweg</v>
      </c>
      <c r="G1755" s="9" t="str">
        <f>VLOOKUP($A1755,'dump '!$A:$AF,12,FALSE)</f>
        <v>124</v>
      </c>
      <c r="H1755" s="9" t="str">
        <f>VLOOKUP($A1755,'dump '!$A:$AF,13,FALSE)</f>
        <v>1402RG</v>
      </c>
      <c r="I1755" s="11" t="str">
        <f>VLOOKUP($A1755,'dump '!$A:$AF,14,FALSE)</f>
        <v>Bussum</v>
      </c>
      <c r="J1755" s="9">
        <f>VLOOKUP($A1755,'dump '!$A:$AF,15,FALSE)</f>
        <v>6</v>
      </c>
      <c r="K1755" s="9" t="str">
        <f>VLOOKUP($A1755,'dump '!$A:$AF,3,FALSE)</f>
        <v>PMD</v>
      </c>
      <c r="L1755" s="9" t="str">
        <f>VLOOKUP($A1755,'dump '!$A:$AF,31,FALSE)</f>
        <v>3-haak</v>
      </c>
      <c r="M1755" s="9" t="str">
        <f>VLOOKUP($A1755,'containers '!$A:$AA,12,FALSE)</f>
        <v>OGDUO</v>
      </c>
      <c r="N1755" s="9">
        <f>VLOOKUP($A1755,'containers '!$A:$AA,14,FALSE)</f>
        <v>60</v>
      </c>
      <c r="O1755" s="9">
        <f>VLOOKUP($A1755,'containers '!$A:$AA,15,FALSE)</f>
        <v>100</v>
      </c>
      <c r="P1755" s="9" t="str">
        <f>VLOOKUP($A1755,'containers '!$A:$AA,16,FALSE)</f>
        <v>HMIDUO2021</v>
      </c>
    </row>
    <row r="1756" spans="1:16" x14ac:dyDescent="0.25">
      <c r="A1756" s="9" t="s">
        <v>1874</v>
      </c>
      <c r="B1756" s="9" t="str">
        <f>VLOOKUP(A1756,'dump '!A:C,1,FALSE)</f>
        <v>VO406</v>
      </c>
      <c r="C1756" s="9" t="str">
        <f>VLOOKUP(A1756,'dump '!A:AF,2,FALSE)</f>
        <v>1382GZ40102</v>
      </c>
      <c r="D1756" s="9">
        <f>VLOOKUP($A1756,'dump '!$A:$AF,17,FALSE)</f>
        <v>52.315125000000002</v>
      </c>
      <c r="E1756" s="9">
        <f>VLOOKUP($A1756,'dump '!$A:$AF,18,FALSE)</f>
        <v>5.029318</v>
      </c>
      <c r="F1756" s="9" t="str">
        <f>VLOOKUP(A1756,'dump '!$A:$AF,11,FALSE)</f>
        <v>Heemraadweg</v>
      </c>
      <c r="G1756" s="9" t="str">
        <f>VLOOKUP($A1756,'dump '!$A:$AF,12,FALSE)</f>
        <v>401</v>
      </c>
      <c r="H1756" s="9" t="str">
        <f>VLOOKUP($A1756,'dump '!$A:$AF,13,FALSE)</f>
        <v>1382GZ</v>
      </c>
      <c r="I1756" s="11" t="str">
        <f>VLOOKUP($A1756,'dump '!$A:$AF,14,FALSE)</f>
        <v>Weesp</v>
      </c>
      <c r="J1756" s="9">
        <f>VLOOKUP($A1756,'dump '!$A:$AF,15,FALSE)</f>
        <v>5</v>
      </c>
      <c r="K1756" s="9" t="str">
        <f>VLOOKUP($A1756,'dump '!$A:$AF,3,FALSE)</f>
        <v>PMD</v>
      </c>
      <c r="L1756" s="9" t="str">
        <f>VLOOKUP($A1756,'dump '!$A:$AF,31,FALSE)</f>
        <v>3-haak</v>
      </c>
      <c r="M1756" s="9" t="str">
        <f>VLOOKUP($A1756,'containers '!$A:$AA,12,FALSE)</f>
        <v>OGDUO</v>
      </c>
      <c r="N1756" s="9">
        <f>VLOOKUP($A1756,'containers '!$A:$AA,14,FALSE)</f>
        <v>60</v>
      </c>
      <c r="O1756" s="9">
        <f>VLOOKUP($A1756,'containers '!$A:$AA,15,FALSE)</f>
        <v>100</v>
      </c>
      <c r="P1756" s="9" t="str">
        <f>VLOOKUP($A1756,'containers '!$A:$AA,16,FALSE)</f>
        <v>HMIDUO2021</v>
      </c>
    </row>
    <row r="1757" spans="1:16" x14ac:dyDescent="0.25">
      <c r="A1757" s="9" t="s">
        <v>4582</v>
      </c>
      <c r="B1757" s="9" t="str">
        <f>VLOOKUP(A1757,'dump '!A:C,1,FALSE)</f>
        <v>VO407</v>
      </c>
      <c r="C1757" s="9" t="str">
        <f>VLOOKUP(A1757,'dump '!A:AF,2,FALSE)</f>
        <v>1223PC3802</v>
      </c>
      <c r="D1757" s="9">
        <f>VLOOKUP($A1757,'dump '!$A:$AF,17,FALSE)</f>
        <v>52.223121999999996</v>
      </c>
      <c r="E1757" s="9">
        <f>VLOOKUP($A1757,'dump '!$A:$AF,18,FALSE)</f>
        <v>5.1979569999999997</v>
      </c>
      <c r="F1757" s="9" t="str">
        <f>VLOOKUP(A1757,'dump '!$A:$AF,11,FALSE)</f>
        <v>Reigerstraat</v>
      </c>
      <c r="G1757" s="9" t="str">
        <f>VLOOKUP($A1757,'dump '!$A:$AF,12,FALSE)</f>
        <v>38</v>
      </c>
      <c r="H1757" s="9" t="str">
        <f>VLOOKUP($A1757,'dump '!$A:$AF,13,FALSE)</f>
        <v>1223PC</v>
      </c>
      <c r="I1757" s="11" t="str">
        <f>VLOOKUP($A1757,'dump '!$A:$AF,14,FALSE)</f>
        <v>Hilversum</v>
      </c>
      <c r="J1757" s="9">
        <f>VLOOKUP($A1757,'dump '!$A:$AF,15,FALSE)</f>
        <v>6</v>
      </c>
      <c r="K1757" s="9" t="str">
        <f>VLOOKUP($A1757,'dump '!$A:$AF,3,FALSE)</f>
        <v>PMD</v>
      </c>
      <c r="L1757" s="9" t="str">
        <f>VLOOKUP($A1757,'dump '!$A:$AF,31,FALSE)</f>
        <v>3-haak</v>
      </c>
      <c r="M1757" s="9" t="str">
        <f>VLOOKUP($A1757,'containers '!$A:$AA,12,FALSE)</f>
        <v>OGDUO</v>
      </c>
      <c r="N1757" s="9">
        <f>VLOOKUP($A1757,'containers '!$A:$AA,14,FALSE)</f>
        <v>60</v>
      </c>
      <c r="O1757" s="9">
        <f>VLOOKUP($A1757,'containers '!$A:$AA,15,FALSE)</f>
        <v>100</v>
      </c>
      <c r="P1757" s="9" t="str">
        <f>VLOOKUP($A1757,'containers '!$A:$AA,16,FALSE)</f>
        <v>HMIDUO2021</v>
      </c>
    </row>
    <row r="1758" spans="1:16" x14ac:dyDescent="0.25">
      <c r="A1758" s="9" t="s">
        <v>1011</v>
      </c>
      <c r="B1758" s="9" t="str">
        <f>VLOOKUP(A1758,'dump '!A:C,1,FALSE)</f>
        <v>VO408</v>
      </c>
      <c r="C1758" s="9" t="str">
        <f>VLOOKUP(A1758,'dump '!A:AF,2,FALSE)</f>
        <v>1231NP702</v>
      </c>
      <c r="D1758" s="9">
        <f>VLOOKUP($A1758,'dump '!$A:$AF,17,FALSE)</f>
        <v>52.207080841064503</v>
      </c>
      <c r="E1758" s="9">
        <f>VLOOKUP($A1758,'dump '!$A:$AF,18,FALSE)</f>
        <v>5.0802650451660201</v>
      </c>
      <c r="F1758" s="9" t="str">
        <f>VLOOKUP(A1758,'dump '!$A:$AF,11,FALSE)</f>
        <v>Vuntuslaan</v>
      </c>
      <c r="G1758" s="9" t="str">
        <f>VLOOKUP($A1758,'dump '!$A:$AF,12,FALSE)</f>
        <v>7</v>
      </c>
      <c r="H1758" s="9" t="str">
        <f>VLOOKUP($A1758,'dump '!$A:$AF,13,FALSE)</f>
        <v>1231NP</v>
      </c>
      <c r="I1758" s="11" t="str">
        <f>VLOOKUP($A1758,'dump '!$A:$AF,14,FALSE)</f>
        <v>Loosdrecht</v>
      </c>
      <c r="J1758" s="9">
        <f>VLOOKUP($A1758,'dump '!$A:$AF,15,FALSE)</f>
        <v>6</v>
      </c>
      <c r="K1758" s="9" t="str">
        <f>VLOOKUP($A1758,'dump '!$A:$AF,3,FALSE)</f>
        <v>PMD</v>
      </c>
      <c r="L1758" s="9" t="str">
        <f>VLOOKUP($A1758,'dump '!$A:$AF,31,FALSE)</f>
        <v>3-haak</v>
      </c>
      <c r="M1758" s="9" t="str">
        <f>VLOOKUP($A1758,'containers '!$A:$AA,12,FALSE)</f>
        <v>Ondergronds</v>
      </c>
      <c r="N1758" s="9">
        <f>VLOOKUP($A1758,'containers '!$A:$AA,14,FALSE)</f>
        <v>80</v>
      </c>
      <c r="O1758" s="9">
        <f>VLOOKUP($A1758,'containers '!$A:$AA,15,FALSE)</f>
        <v>100</v>
      </c>
      <c r="P1758" s="9" t="str">
        <f>VLOOKUP($A1758,'containers '!$A:$AA,16,FALSE)</f>
        <v>HMISOL2021</v>
      </c>
    </row>
    <row r="1759" spans="1:16" x14ac:dyDescent="0.25">
      <c r="A1759" s="9" t="s">
        <v>1130</v>
      </c>
      <c r="B1759" s="9" t="str">
        <f>VLOOKUP(A1759,'dump '!A:C,1,FALSE)</f>
        <v>VO409</v>
      </c>
      <c r="C1759" s="9" t="str">
        <f>VLOOKUP(A1759,'dump '!A:AF,2,FALSE)</f>
        <v>1231NP703</v>
      </c>
      <c r="D1759" s="9">
        <f>VLOOKUP($A1759,'dump '!$A:$AF,17,FALSE)</f>
        <v>52.207080841064503</v>
      </c>
      <c r="E1759" s="9">
        <f>VLOOKUP($A1759,'dump '!$A:$AF,18,FALSE)</f>
        <v>5.0802650451660201</v>
      </c>
      <c r="F1759" s="9" t="str">
        <f>VLOOKUP(A1759,'dump '!$A:$AF,11,FALSE)</f>
        <v>Vuntuslaan</v>
      </c>
      <c r="G1759" s="9" t="str">
        <f>VLOOKUP($A1759,'dump '!$A:$AF,12,FALSE)</f>
        <v>7</v>
      </c>
      <c r="H1759" s="9" t="str">
        <f>VLOOKUP($A1759,'dump '!$A:$AF,13,FALSE)</f>
        <v>1231NP</v>
      </c>
      <c r="I1759" s="11" t="str">
        <f>VLOOKUP($A1759,'dump '!$A:$AF,14,FALSE)</f>
        <v>Loosdrecht</v>
      </c>
      <c r="J1759" s="9">
        <f>VLOOKUP($A1759,'dump '!$A:$AF,15,FALSE)</f>
        <v>6</v>
      </c>
      <c r="K1759" s="9" t="str">
        <f>VLOOKUP($A1759,'dump '!$A:$AF,3,FALSE)</f>
        <v>PMD</v>
      </c>
      <c r="L1759" s="9" t="str">
        <f>VLOOKUP($A1759,'dump '!$A:$AF,31,FALSE)</f>
        <v>3-haak</v>
      </c>
      <c r="M1759" s="9" t="str">
        <f>VLOOKUP($A1759,'containers '!$A:$AA,12,FALSE)</f>
        <v>Ondergronds</v>
      </c>
      <c r="N1759" s="9">
        <f>VLOOKUP($A1759,'containers '!$A:$AA,14,FALSE)</f>
        <v>80</v>
      </c>
      <c r="O1759" s="9">
        <f>VLOOKUP($A1759,'containers '!$A:$AA,15,FALSE)</f>
        <v>100</v>
      </c>
      <c r="P1759" s="9" t="str">
        <f>VLOOKUP($A1759,'containers '!$A:$AA,16,FALSE)</f>
        <v>HMISOL2021</v>
      </c>
    </row>
    <row r="1760" spans="1:16" x14ac:dyDescent="0.25">
      <c r="A1760" s="9" t="s">
        <v>4809</v>
      </c>
      <c r="B1760" s="9" t="str">
        <f>VLOOKUP(A1760,'dump '!A:C,1,FALSE)</f>
        <v>VO410</v>
      </c>
      <c r="C1760" s="9" t="str">
        <f>VLOOKUP(A1760,'dump '!A:AF,2,FALSE)</f>
        <v>1222JZ4402</v>
      </c>
      <c r="D1760" s="9">
        <f>VLOOKUP($A1760,'dump '!$A:$AF,17,FALSE)</f>
        <v>52.238610000000001</v>
      </c>
      <c r="E1760" s="9">
        <f>VLOOKUP($A1760,'dump '!$A:$AF,18,FALSE)</f>
        <v>5.1870859999999999</v>
      </c>
      <c r="F1760" s="9" t="str">
        <f>VLOOKUP(A1760,'dump '!$A:$AF,11,FALSE)</f>
        <v>Berlagelaan</v>
      </c>
      <c r="G1760" s="9" t="str">
        <f>VLOOKUP($A1760,'dump '!$A:$AF,12,FALSE)</f>
        <v>44</v>
      </c>
      <c r="H1760" s="9" t="str">
        <f>VLOOKUP($A1760,'dump '!$A:$AF,13,FALSE)</f>
        <v>1222JZ</v>
      </c>
      <c r="I1760" s="11" t="str">
        <f>VLOOKUP($A1760,'dump '!$A:$AF,14,FALSE)</f>
        <v>Hilversum</v>
      </c>
      <c r="J1760" s="9">
        <f>VLOOKUP($A1760,'dump '!$A:$AF,15,FALSE)</f>
        <v>6</v>
      </c>
      <c r="K1760" s="9" t="str">
        <f>VLOOKUP($A1760,'dump '!$A:$AF,3,FALSE)</f>
        <v>PMD</v>
      </c>
      <c r="L1760" s="9" t="str">
        <f>VLOOKUP($A1760,'dump '!$A:$AF,31,FALSE)</f>
        <v>3-haak</v>
      </c>
      <c r="M1760" s="9" t="str">
        <f>VLOOKUP($A1760,'containers '!$A:$AA,12,FALSE)</f>
        <v>Ondergronds</v>
      </c>
      <c r="N1760" s="9">
        <f>VLOOKUP($A1760,'containers '!$A:$AA,14,FALSE)</f>
        <v>80</v>
      </c>
      <c r="O1760" s="9">
        <f>VLOOKUP($A1760,'containers '!$A:$AA,15,FALSE)</f>
        <v>100</v>
      </c>
      <c r="P1760" s="9" t="str">
        <f>VLOOKUP($A1760,'containers '!$A:$AA,16,FALSE)</f>
        <v>HMISOL2021</v>
      </c>
    </row>
    <row r="1761" spans="1:16" x14ac:dyDescent="0.25">
      <c r="A1761" s="9" t="s">
        <v>4732</v>
      </c>
      <c r="B1761" s="9" t="str">
        <f>VLOOKUP(A1761,'dump '!A:C,1,FALSE)</f>
        <v>VO411</v>
      </c>
      <c r="C1761" s="9" t="str">
        <f>VLOOKUP(A1761,'dump '!A:AF,2,FALSE)</f>
        <v>1403SL102</v>
      </c>
      <c r="D1761" s="9">
        <f>VLOOKUP($A1761,'dump '!$A:$AF,17,FALSE)</f>
        <v>52.267699999999998</v>
      </c>
      <c r="E1761" s="9">
        <f>VLOOKUP($A1761,'dump '!$A:$AF,18,FALSE)</f>
        <v>5.1742319999999999</v>
      </c>
      <c r="F1761" s="9" t="str">
        <f>VLOOKUP(A1761,'dump '!$A:$AF,11,FALSE)</f>
        <v>T.B. Huurmanlaan</v>
      </c>
      <c r="G1761" s="9" t="str">
        <f>VLOOKUP($A1761,'dump '!$A:$AF,12,FALSE)</f>
        <v>1A</v>
      </c>
      <c r="H1761" s="9" t="str">
        <f>VLOOKUP($A1761,'dump '!$A:$AF,13,FALSE)</f>
        <v>1403SL</v>
      </c>
      <c r="I1761" s="11" t="str">
        <f>VLOOKUP($A1761,'dump '!$A:$AF,14,FALSE)</f>
        <v>Bussum</v>
      </c>
      <c r="J1761" s="9">
        <f>VLOOKUP($A1761,'dump '!$A:$AF,15,FALSE)</f>
        <v>6</v>
      </c>
      <c r="K1761" s="9" t="str">
        <f>VLOOKUP($A1761,'dump '!$A:$AF,3,FALSE)</f>
        <v>PMD</v>
      </c>
      <c r="L1761" s="9" t="str">
        <f>VLOOKUP($A1761,'dump '!$A:$AF,31,FALSE)</f>
        <v>3-haak</v>
      </c>
      <c r="M1761" s="9" t="str">
        <f>VLOOKUP($A1761,'containers '!$A:$AA,12,FALSE)</f>
        <v>OGDUO</v>
      </c>
      <c r="N1761" s="9">
        <f>VLOOKUP($A1761,'containers '!$A:$AA,14,FALSE)</f>
        <v>60</v>
      </c>
      <c r="O1761" s="9">
        <f>VLOOKUP($A1761,'containers '!$A:$AA,15,FALSE)</f>
        <v>100</v>
      </c>
      <c r="P1761" s="9" t="str">
        <f>VLOOKUP($A1761,'containers '!$A:$AA,16,FALSE)</f>
        <v>HMIDUO2021</v>
      </c>
    </row>
    <row r="1762" spans="1:16" x14ac:dyDescent="0.25">
      <c r="A1762" s="9" t="s">
        <v>4176</v>
      </c>
      <c r="B1762" s="9" t="str">
        <f>VLOOKUP(A1762,'dump '!A:C,1,FALSE)</f>
        <v>VO412</v>
      </c>
      <c r="C1762" s="9" t="str">
        <f>VLOOKUP(A1762,'dump '!A:AF,2,FALSE)</f>
        <v>1402DA102</v>
      </c>
      <c r="D1762" s="9">
        <f>VLOOKUP($A1762,'dump '!$A:$AF,17,FALSE)</f>
        <v>52.269942</v>
      </c>
      <c r="E1762" s="9">
        <f>VLOOKUP($A1762,'dump '!$A:$AF,18,FALSE)</f>
        <v>5.1811749999999996</v>
      </c>
      <c r="F1762" s="9" t="str">
        <f>VLOOKUP(A1762,'dump '!$A:$AF,11,FALSE)</f>
        <v>Zilverschoonstraat</v>
      </c>
      <c r="G1762" s="9" t="str">
        <f>VLOOKUP($A1762,'dump '!$A:$AF,12,FALSE)</f>
        <v>1</v>
      </c>
      <c r="H1762" s="9" t="str">
        <f>VLOOKUP($A1762,'dump '!$A:$AF,13,FALSE)</f>
        <v>1402DA</v>
      </c>
      <c r="I1762" s="11" t="str">
        <f>VLOOKUP($A1762,'dump '!$A:$AF,14,FALSE)</f>
        <v>Bussum</v>
      </c>
      <c r="J1762" s="9">
        <f>VLOOKUP($A1762,'dump '!$A:$AF,15,FALSE)</f>
        <v>6</v>
      </c>
      <c r="K1762" s="9" t="str">
        <f>VLOOKUP($A1762,'dump '!$A:$AF,3,FALSE)</f>
        <v>PMD</v>
      </c>
      <c r="L1762" s="9" t="str">
        <f>VLOOKUP($A1762,'dump '!$A:$AF,31,FALSE)</f>
        <v>3-haak</v>
      </c>
      <c r="M1762" s="9" t="str">
        <f>VLOOKUP($A1762,'containers '!$A:$AA,12,FALSE)</f>
        <v>OGDUO</v>
      </c>
      <c r="N1762" s="9">
        <f>VLOOKUP($A1762,'containers '!$A:$AA,14,FALSE)</f>
        <v>60</v>
      </c>
      <c r="O1762" s="9">
        <f>VLOOKUP($A1762,'containers '!$A:$AA,15,FALSE)</f>
        <v>100</v>
      </c>
      <c r="P1762" s="9" t="str">
        <f>VLOOKUP($A1762,'containers '!$A:$AA,16,FALSE)</f>
        <v>HMIDUO2021</v>
      </c>
    </row>
    <row r="1763" spans="1:16" x14ac:dyDescent="0.25">
      <c r="A1763" s="9" t="s">
        <v>4756</v>
      </c>
      <c r="B1763" s="9" t="str">
        <f>VLOOKUP(A1763,'dump '!A:C,1,FALSE)</f>
        <v>VO413</v>
      </c>
      <c r="C1763" s="9" t="str">
        <f>VLOOKUP(A1763,'dump '!A:AF,2,FALSE)</f>
        <v>1402HR13802</v>
      </c>
      <c r="D1763" s="9">
        <f>VLOOKUP($A1763,'dump '!$A:$AF,17,FALSE)</f>
        <v>52.268369999999997</v>
      </c>
      <c r="E1763" s="9">
        <f>VLOOKUP($A1763,'dump '!$A:$AF,18,FALSE)</f>
        <v>5.176552</v>
      </c>
      <c r="F1763" s="9" t="str">
        <f>VLOOKUP(A1763,'dump '!$A:$AF,11,FALSE)</f>
        <v>Dr. Abraham Kuyperlaan</v>
      </c>
      <c r="G1763" s="9" t="str">
        <f>VLOOKUP($A1763,'dump '!$A:$AF,12,FALSE)</f>
        <v>138</v>
      </c>
      <c r="H1763" s="9" t="str">
        <f>VLOOKUP($A1763,'dump '!$A:$AF,13,FALSE)</f>
        <v>1402HR</v>
      </c>
      <c r="I1763" s="11" t="str">
        <f>VLOOKUP($A1763,'dump '!$A:$AF,14,FALSE)</f>
        <v>Bussum</v>
      </c>
      <c r="J1763" s="9">
        <f>VLOOKUP($A1763,'dump '!$A:$AF,15,FALSE)</f>
        <v>6</v>
      </c>
      <c r="K1763" s="9" t="str">
        <f>VLOOKUP($A1763,'dump '!$A:$AF,3,FALSE)</f>
        <v>PMD</v>
      </c>
      <c r="L1763" s="9" t="str">
        <f>VLOOKUP($A1763,'dump '!$A:$AF,31,FALSE)</f>
        <v>3-haak</v>
      </c>
      <c r="M1763" s="9" t="str">
        <f>VLOOKUP($A1763,'containers '!$A:$AA,12,FALSE)</f>
        <v>OGDUO</v>
      </c>
      <c r="N1763" s="9">
        <f>VLOOKUP($A1763,'containers '!$A:$AA,14,FALSE)</f>
        <v>60</v>
      </c>
      <c r="O1763" s="9">
        <f>VLOOKUP($A1763,'containers '!$A:$AA,15,FALSE)</f>
        <v>100</v>
      </c>
      <c r="P1763" s="9" t="str">
        <f>VLOOKUP($A1763,'containers '!$A:$AA,16,FALSE)</f>
        <v>HMIDUO2021</v>
      </c>
    </row>
    <row r="1764" spans="1:16" x14ac:dyDescent="0.25">
      <c r="A1764" s="9" t="s">
        <v>4085</v>
      </c>
      <c r="B1764" s="9" t="str">
        <f>VLOOKUP(A1764,'dump '!A:C,1,FALSE)</f>
        <v>VO414</v>
      </c>
      <c r="C1764" s="9" t="str">
        <f>VLOOKUP(A1764,'dump '!A:AF,2,FALSE)</f>
        <v>1404DE10102</v>
      </c>
      <c r="D1764" s="9">
        <f>VLOOKUP($A1764,'dump '!$A:$AF,17,FALSE)</f>
        <v>52.276411000000003</v>
      </c>
      <c r="E1764" s="9">
        <f>VLOOKUP($A1764,'dump '!$A:$AF,18,FALSE)</f>
        <v>5.1607370000000001</v>
      </c>
      <c r="F1764" s="9" t="str">
        <f>VLOOKUP(A1764,'dump '!$A:$AF,11,FALSE)</f>
        <v>Olmenlaan</v>
      </c>
      <c r="G1764" s="9" t="str">
        <f>VLOOKUP($A1764,'dump '!$A:$AF,12,FALSE)</f>
        <v>101</v>
      </c>
      <c r="H1764" s="9" t="str">
        <f>VLOOKUP($A1764,'dump '!$A:$AF,13,FALSE)</f>
        <v>1404DE</v>
      </c>
      <c r="I1764" s="11" t="str">
        <f>VLOOKUP($A1764,'dump '!$A:$AF,14,FALSE)</f>
        <v>Bussum</v>
      </c>
      <c r="J1764" s="9">
        <f>VLOOKUP($A1764,'dump '!$A:$AF,15,FALSE)</f>
        <v>6</v>
      </c>
      <c r="K1764" s="9" t="str">
        <f>VLOOKUP($A1764,'dump '!$A:$AF,3,FALSE)</f>
        <v>PMD</v>
      </c>
      <c r="L1764" s="9" t="str">
        <f>VLOOKUP($A1764,'dump '!$A:$AF,31,FALSE)</f>
        <v>3-haak</v>
      </c>
      <c r="M1764" s="9" t="str">
        <f>VLOOKUP($A1764,'containers '!$A:$AA,12,FALSE)</f>
        <v>OGDUO</v>
      </c>
      <c r="N1764" s="9">
        <f>VLOOKUP($A1764,'containers '!$A:$AA,14,FALSE)</f>
        <v>60</v>
      </c>
      <c r="O1764" s="9">
        <f>VLOOKUP($A1764,'containers '!$A:$AA,15,FALSE)</f>
        <v>100</v>
      </c>
      <c r="P1764" s="9" t="str">
        <f>VLOOKUP($A1764,'containers '!$A:$AA,16,FALSE)</f>
        <v>HMIDUO2021</v>
      </c>
    </row>
    <row r="1765" spans="1:16" x14ac:dyDescent="0.25">
      <c r="A1765" s="9" t="s">
        <v>4301</v>
      </c>
      <c r="B1765" s="9" t="str">
        <f>VLOOKUP(A1765,'dump '!A:C,1,FALSE)</f>
        <v>VO415</v>
      </c>
      <c r="C1765" s="9" t="str">
        <f>VLOOKUP(A1765,'dump '!A:AF,2,FALSE)</f>
        <v>1231VZ102</v>
      </c>
      <c r="D1765" s="9">
        <f>VLOOKUP($A1765,'dump '!$A:$AF,17,FALSE)</f>
        <v>52.19849</v>
      </c>
      <c r="E1765" s="9">
        <f>VLOOKUP($A1765,'dump '!$A:$AF,18,FALSE)</f>
        <v>5.1375209999999996</v>
      </c>
      <c r="F1765" s="9" t="str">
        <f>VLOOKUP(A1765,'dump '!$A:$AF,11,FALSE)</f>
        <v>Godelindehof</v>
      </c>
      <c r="G1765" s="9" t="str">
        <f>VLOOKUP($A1765,'dump '!$A:$AF,12,FALSE)</f>
        <v>1</v>
      </c>
      <c r="H1765" s="9" t="str">
        <f>VLOOKUP($A1765,'dump '!$A:$AF,13,FALSE)</f>
        <v>1231VZ</v>
      </c>
      <c r="I1765" s="11" t="str">
        <f>VLOOKUP($A1765,'dump '!$A:$AF,14,FALSE)</f>
        <v>Loosdrecht</v>
      </c>
      <c r="J1765" s="9">
        <f>VLOOKUP($A1765,'dump '!$A:$AF,15,FALSE)</f>
        <v>5</v>
      </c>
      <c r="K1765" s="9" t="str">
        <f>VLOOKUP($A1765,'dump '!$A:$AF,3,FALSE)</f>
        <v>PMD</v>
      </c>
      <c r="L1765" s="9" t="str">
        <f>VLOOKUP($A1765,'dump '!$A:$AF,31,FALSE)</f>
        <v>3-haak</v>
      </c>
      <c r="M1765" s="9" t="str">
        <f>VLOOKUP($A1765,'containers '!$A:$AA,12,FALSE)</f>
        <v>Ondergronds</v>
      </c>
      <c r="N1765" s="9">
        <f>VLOOKUP($A1765,'containers '!$A:$AA,14,FALSE)</f>
        <v>80</v>
      </c>
      <c r="O1765" s="9">
        <f>VLOOKUP($A1765,'containers '!$A:$AA,15,FALSE)</f>
        <v>100</v>
      </c>
      <c r="P1765" s="9" t="str">
        <f>VLOOKUP($A1765,'containers '!$A:$AA,16,FALSE)</f>
        <v>HMISOL2021</v>
      </c>
    </row>
    <row r="1766" spans="1:16" x14ac:dyDescent="0.25">
      <c r="A1766" s="9" t="s">
        <v>4093</v>
      </c>
      <c r="B1766" s="9" t="str">
        <f>VLOOKUP(A1766,'dump '!A:C,1,FALSE)</f>
        <v>VO416</v>
      </c>
      <c r="C1766" s="9" t="str">
        <f>VLOOKUP(A1766,'dump '!A:AF,2,FALSE)</f>
        <v>1216LS7302</v>
      </c>
      <c r="D1766" s="9">
        <f>VLOOKUP($A1766,'dump '!$A:$AF,17,FALSE)</f>
        <v>52.217303000000001</v>
      </c>
      <c r="E1766" s="9">
        <f>VLOOKUP($A1766,'dump '!$A:$AF,18,FALSE)</f>
        <v>5.1325269999999996</v>
      </c>
      <c r="F1766" s="9" t="str">
        <f>VLOOKUP(A1766,'dump '!$A:$AF,11,FALSE)</f>
        <v>Geert Grootelaan</v>
      </c>
      <c r="G1766" s="9" t="str">
        <f>VLOOKUP($A1766,'dump '!$A:$AF,12,FALSE)</f>
        <v>73</v>
      </c>
      <c r="H1766" s="9" t="str">
        <f>VLOOKUP($A1766,'dump '!$A:$AF,13,FALSE)</f>
        <v>1216LS</v>
      </c>
      <c r="I1766" s="11" t="str">
        <f>VLOOKUP($A1766,'dump '!$A:$AF,14,FALSE)</f>
        <v>Hilversum</v>
      </c>
      <c r="J1766" s="9">
        <f>VLOOKUP($A1766,'dump '!$A:$AF,15,FALSE)</f>
        <v>6</v>
      </c>
      <c r="K1766" s="9" t="str">
        <f>VLOOKUP($A1766,'dump '!$A:$AF,3,FALSE)</f>
        <v>PMD</v>
      </c>
      <c r="L1766" s="9" t="str">
        <f>VLOOKUP($A1766,'dump '!$A:$AF,31,FALSE)</f>
        <v>3-haak</v>
      </c>
      <c r="M1766" s="9" t="str">
        <f>VLOOKUP($A1766,'containers '!$A:$AA,12,FALSE)</f>
        <v>OGDUO</v>
      </c>
      <c r="N1766" s="9">
        <f>VLOOKUP($A1766,'containers '!$A:$AA,14,FALSE)</f>
        <v>60</v>
      </c>
      <c r="O1766" s="9">
        <f>VLOOKUP($A1766,'containers '!$A:$AA,15,FALSE)</f>
        <v>100</v>
      </c>
      <c r="P1766" s="9" t="str">
        <f>VLOOKUP($A1766,'containers '!$A:$AA,16,FALSE)</f>
        <v>HMIDUO2021</v>
      </c>
    </row>
    <row r="1767" spans="1:16" x14ac:dyDescent="0.25">
      <c r="A1767" s="9" t="s">
        <v>5933</v>
      </c>
      <c r="B1767" s="9" t="str">
        <f>VLOOKUP(A1767,'dump '!A:C,1,FALSE)</f>
        <v>VO417</v>
      </c>
      <c r="C1767" s="9" t="str">
        <f>VLOOKUP(A1767,'dump '!A:AF,2,FALSE)</f>
        <v>1406SH602</v>
      </c>
      <c r="D1767" s="9">
        <f>VLOOKUP($A1767,'dump '!$A:$AF,17,FALSE)</f>
        <v>52.273097</v>
      </c>
      <c r="E1767" s="9">
        <f>VLOOKUP($A1767,'dump '!$A:$AF,18,FALSE)</f>
        <v>5.158989</v>
      </c>
      <c r="F1767" s="9" t="str">
        <f>VLOOKUP(A1767,'dump '!$A:$AF,11,FALSE)</f>
        <v>Nieuwe Spiegelstraat</v>
      </c>
      <c r="G1767" s="9" t="str">
        <f>VLOOKUP($A1767,'dump '!$A:$AF,12,FALSE)</f>
        <v>6A</v>
      </c>
      <c r="H1767" s="9" t="str">
        <f>VLOOKUP($A1767,'dump '!$A:$AF,13,FALSE)</f>
        <v>1406SH</v>
      </c>
      <c r="I1767" s="11" t="str">
        <f>VLOOKUP($A1767,'dump '!$A:$AF,14,FALSE)</f>
        <v>Bussum</v>
      </c>
      <c r="J1767" s="9">
        <f>VLOOKUP($A1767,'dump '!$A:$AF,15,FALSE)</f>
        <v>6</v>
      </c>
      <c r="K1767" s="9" t="str">
        <f>VLOOKUP($A1767,'dump '!$A:$AF,3,FALSE)</f>
        <v>PMD</v>
      </c>
      <c r="L1767" s="9" t="str">
        <f>VLOOKUP($A1767,'dump '!$A:$AF,31,FALSE)</f>
        <v>3-haak</v>
      </c>
      <c r="M1767" s="9" t="str">
        <f>VLOOKUP($A1767,'containers '!$A:$AA,12,FALSE)</f>
        <v>Ondergronds</v>
      </c>
      <c r="N1767" s="9">
        <f>VLOOKUP($A1767,'containers '!$A:$AA,14,FALSE)</f>
        <v>80</v>
      </c>
      <c r="O1767" s="9">
        <f>VLOOKUP($A1767,'containers '!$A:$AA,15,FALSE)</f>
        <v>100</v>
      </c>
      <c r="P1767" s="9" t="str">
        <f>VLOOKUP($A1767,'containers '!$A:$AA,16,FALSE)</f>
        <v>HMISOL2021</v>
      </c>
    </row>
    <row r="1768" spans="1:16" x14ac:dyDescent="0.25">
      <c r="A1768" s="9" t="s">
        <v>4095</v>
      </c>
      <c r="B1768" s="9" t="str">
        <f>VLOOKUP(A1768,'dump '!A:C,1,FALSE)</f>
        <v>VO418</v>
      </c>
      <c r="C1768" s="9" t="str">
        <f>VLOOKUP(A1768,'dump '!A:AF,2,FALSE)</f>
        <v>1223DS8902</v>
      </c>
      <c r="D1768" s="9">
        <f>VLOOKUP($A1768,'dump '!$A:$AF,17,FALSE)</f>
        <v>52.232022000000001</v>
      </c>
      <c r="E1768" s="9">
        <f>VLOOKUP($A1768,'dump '!$A:$AF,18,FALSE)</f>
        <v>5.1926019999999999</v>
      </c>
      <c r="F1768" s="9" t="str">
        <f>VLOOKUP(A1768,'dump '!$A:$AF,11,FALSE)</f>
        <v>Zenderstraat</v>
      </c>
      <c r="G1768" s="9" t="str">
        <f>VLOOKUP($A1768,'dump '!$A:$AF,12,FALSE)</f>
        <v>89</v>
      </c>
      <c r="H1768" s="9" t="str">
        <f>VLOOKUP($A1768,'dump '!$A:$AF,13,FALSE)</f>
        <v>1223DS</v>
      </c>
      <c r="I1768" s="11" t="str">
        <f>VLOOKUP($A1768,'dump '!$A:$AF,14,FALSE)</f>
        <v>Hilversum</v>
      </c>
      <c r="J1768" s="9">
        <f>VLOOKUP($A1768,'dump '!$A:$AF,15,FALSE)</f>
        <v>6</v>
      </c>
      <c r="K1768" s="9" t="str">
        <f>VLOOKUP($A1768,'dump '!$A:$AF,3,FALSE)</f>
        <v>PMD</v>
      </c>
      <c r="L1768" s="9" t="str">
        <f>VLOOKUP($A1768,'dump '!$A:$AF,31,FALSE)</f>
        <v>3-haak</v>
      </c>
      <c r="M1768" s="9" t="str">
        <f>VLOOKUP($A1768,'containers '!$A:$AA,12,FALSE)</f>
        <v>OGDUO</v>
      </c>
      <c r="N1768" s="9">
        <f>VLOOKUP($A1768,'containers '!$A:$AA,14,FALSE)</f>
        <v>60</v>
      </c>
      <c r="O1768" s="9">
        <f>VLOOKUP($A1768,'containers '!$A:$AA,15,FALSE)</f>
        <v>100</v>
      </c>
      <c r="P1768" s="9" t="str">
        <f>VLOOKUP($A1768,'containers '!$A:$AA,16,FALSE)</f>
        <v>HMIDUO2021</v>
      </c>
    </row>
    <row r="1769" spans="1:16" x14ac:dyDescent="0.25">
      <c r="A1769" s="9" t="s">
        <v>4481</v>
      </c>
      <c r="B1769" s="9" t="str">
        <f>VLOOKUP(A1769,'dump '!A:C,1,FALSE)</f>
        <v>VO419</v>
      </c>
      <c r="C1769" s="9" t="str">
        <f>VLOOKUP(A1769,'dump '!A:AF,2,FALSE)</f>
        <v>1403GX22302</v>
      </c>
      <c r="D1769" s="9">
        <f>VLOOKUP($A1769,'dump '!$A:$AF,17,FALSE)</f>
        <v>52.268005000000002</v>
      </c>
      <c r="E1769" s="9">
        <f>VLOOKUP($A1769,'dump '!$A:$AF,18,FALSE)</f>
        <v>5.1892209999999999</v>
      </c>
      <c r="F1769" s="9" t="str">
        <f>VLOOKUP(A1769,'dump '!$A:$AF,11,FALSE)</f>
        <v>Betje Wolfflaan</v>
      </c>
      <c r="G1769" s="9" t="str">
        <f>VLOOKUP($A1769,'dump '!$A:$AF,12,FALSE)</f>
        <v>223</v>
      </c>
      <c r="H1769" s="9" t="str">
        <f>VLOOKUP($A1769,'dump '!$A:$AF,13,FALSE)</f>
        <v>1403GX</v>
      </c>
      <c r="I1769" s="11" t="str">
        <f>VLOOKUP($A1769,'dump '!$A:$AF,14,FALSE)</f>
        <v>Bussum</v>
      </c>
      <c r="J1769" s="9">
        <f>VLOOKUP($A1769,'dump '!$A:$AF,15,FALSE)</f>
        <v>6</v>
      </c>
      <c r="K1769" s="9" t="str">
        <f>VLOOKUP($A1769,'dump '!$A:$AF,3,FALSE)</f>
        <v>PMD</v>
      </c>
      <c r="L1769" s="9" t="str">
        <f>VLOOKUP($A1769,'dump '!$A:$AF,31,FALSE)</f>
        <v>3-haak</v>
      </c>
      <c r="M1769" s="9" t="str">
        <f>VLOOKUP($A1769,'containers '!$A:$AA,12,FALSE)</f>
        <v>OGDUO</v>
      </c>
      <c r="N1769" s="9">
        <f>VLOOKUP($A1769,'containers '!$A:$AA,14,FALSE)</f>
        <v>60</v>
      </c>
      <c r="O1769" s="9">
        <f>VLOOKUP($A1769,'containers '!$A:$AA,15,FALSE)</f>
        <v>100</v>
      </c>
      <c r="P1769" s="9" t="str">
        <f>VLOOKUP($A1769,'containers '!$A:$AA,16,FALSE)</f>
        <v>HMIDUO2021</v>
      </c>
    </row>
    <row r="1770" spans="1:16" x14ac:dyDescent="0.25">
      <c r="A1770" s="9" t="s">
        <v>997</v>
      </c>
      <c r="B1770" s="9" t="str">
        <f>VLOOKUP(A1770,'dump '!A:C,1,FALSE)</f>
        <v>VO420</v>
      </c>
      <c r="C1770" s="9" t="str">
        <f>VLOOKUP(A1770,'dump '!A:AF,2,FALSE)</f>
        <v>1406KB1102</v>
      </c>
      <c r="D1770" s="9">
        <f>VLOOKUP($A1770,'dump '!$A:$AF,17,FALSE)</f>
        <v>52.273494999999997</v>
      </c>
      <c r="E1770" s="9">
        <f>VLOOKUP($A1770,'dump '!$A:$AF,18,FALSE)</f>
        <v>5.1573339999999996</v>
      </c>
      <c r="F1770" s="9" t="str">
        <f>VLOOKUP(A1770,'dump '!$A:$AF,11,FALSE)</f>
        <v>Meentweg</v>
      </c>
      <c r="G1770" s="9" t="str">
        <f>VLOOKUP($A1770,'dump '!$A:$AF,12,FALSE)</f>
        <v>11B</v>
      </c>
      <c r="H1770" s="9" t="str">
        <f>VLOOKUP($A1770,'dump '!$A:$AF,13,FALSE)</f>
        <v>1406KB</v>
      </c>
      <c r="I1770" s="11" t="str">
        <f>VLOOKUP($A1770,'dump '!$A:$AF,14,FALSE)</f>
        <v>Bussum</v>
      </c>
      <c r="J1770" s="9">
        <f>VLOOKUP($A1770,'dump '!$A:$AF,15,FALSE)</f>
        <v>6</v>
      </c>
      <c r="K1770" s="9" t="str">
        <f>VLOOKUP($A1770,'dump '!$A:$AF,3,FALSE)</f>
        <v>PMD</v>
      </c>
      <c r="L1770" s="9" t="str">
        <f>VLOOKUP($A1770,'dump '!$A:$AF,31,FALSE)</f>
        <v>3-haak</v>
      </c>
      <c r="M1770" s="9" t="str">
        <f>VLOOKUP($A1770,'containers '!$A:$AA,12,FALSE)</f>
        <v>Ondergronds</v>
      </c>
      <c r="N1770" s="9">
        <f>VLOOKUP($A1770,'containers '!$A:$AA,14,FALSE)</f>
        <v>80</v>
      </c>
      <c r="O1770" s="9">
        <f>VLOOKUP($A1770,'containers '!$A:$AA,15,FALSE)</f>
        <v>100</v>
      </c>
      <c r="P1770" s="9" t="str">
        <f>VLOOKUP($A1770,'containers '!$A:$AA,16,FALSE)</f>
        <v>HMISOL2021</v>
      </c>
    </row>
    <row r="1771" spans="1:16" x14ac:dyDescent="0.25">
      <c r="A1771" s="9" t="s">
        <v>4726</v>
      </c>
      <c r="B1771" s="9" t="str">
        <f>VLOOKUP(A1771,'dump '!A:C,1,FALSE)</f>
        <v>VO421</v>
      </c>
      <c r="C1771" s="9" t="str">
        <f>VLOOKUP(A1771,'dump '!A:AF,2,FALSE)</f>
        <v>1222JT17902</v>
      </c>
      <c r="D1771" s="9">
        <f>VLOOKUP($A1771,'dump '!$A:$AF,17,FALSE)</f>
        <v>52.237826599999998</v>
      </c>
      <c r="E1771" s="9">
        <f>VLOOKUP($A1771,'dump '!$A:$AF,18,FALSE)</f>
        <v>5.1819369999999996</v>
      </c>
      <c r="F1771" s="9" t="str">
        <f>VLOOKUP(A1771,'dump '!$A:$AF,11,FALSE)</f>
        <v>Berlagelaan</v>
      </c>
      <c r="G1771" s="9" t="str">
        <f>VLOOKUP($A1771,'dump '!$A:$AF,12,FALSE)</f>
        <v>179</v>
      </c>
      <c r="H1771" s="9" t="str">
        <f>VLOOKUP($A1771,'dump '!$A:$AF,13,FALSE)</f>
        <v>1222JT</v>
      </c>
      <c r="I1771" s="11" t="str">
        <f>VLOOKUP($A1771,'dump '!$A:$AF,14,FALSE)</f>
        <v>Hilversum</v>
      </c>
      <c r="J1771" s="9">
        <f>VLOOKUP($A1771,'dump '!$A:$AF,15,FALSE)</f>
        <v>6</v>
      </c>
      <c r="K1771" s="9" t="str">
        <f>VLOOKUP($A1771,'dump '!$A:$AF,3,FALSE)</f>
        <v>PMD</v>
      </c>
      <c r="L1771" s="9" t="str">
        <f>VLOOKUP($A1771,'dump '!$A:$AF,31,FALSE)</f>
        <v>3-haak</v>
      </c>
      <c r="M1771" s="9" t="str">
        <f>VLOOKUP($A1771,'containers '!$A:$AA,12,FALSE)</f>
        <v>OGDUO</v>
      </c>
      <c r="N1771" s="9">
        <f>VLOOKUP($A1771,'containers '!$A:$AA,14,FALSE)</f>
        <v>60</v>
      </c>
      <c r="O1771" s="9">
        <f>VLOOKUP($A1771,'containers '!$A:$AA,15,FALSE)</f>
        <v>100</v>
      </c>
      <c r="P1771" s="9" t="str">
        <f>VLOOKUP($A1771,'containers '!$A:$AA,16,FALSE)</f>
        <v>HMIDUO2021</v>
      </c>
    </row>
    <row r="1772" spans="1:16" x14ac:dyDescent="0.25">
      <c r="A1772" s="9" t="s">
        <v>4178</v>
      </c>
      <c r="B1772" s="9" t="str">
        <f>VLOOKUP(A1772,'dump '!A:C,1,FALSE)</f>
        <v>VO422</v>
      </c>
      <c r="C1772" s="9" t="str">
        <f>VLOOKUP(A1772,'dump '!A:AF,2,FALSE)</f>
        <v>1384AW1502</v>
      </c>
      <c r="D1772" s="9">
        <f>VLOOKUP($A1772,'dump '!$A:$AF,17,FALSE)</f>
        <v>52.318882000000002</v>
      </c>
      <c r="E1772" s="9">
        <f>VLOOKUP($A1772,'dump '!$A:$AF,18,FALSE)</f>
        <v>5.0329259999999998</v>
      </c>
      <c r="F1772" s="9" t="str">
        <f>VLOOKUP(A1772,'dump '!$A:$AF,11,FALSE)</f>
        <v>Fort Heemstedestraat</v>
      </c>
      <c r="G1772" s="9" t="str">
        <f>VLOOKUP($A1772,'dump '!$A:$AF,12,FALSE)</f>
        <v>15</v>
      </c>
      <c r="H1772" s="9" t="str">
        <f>VLOOKUP($A1772,'dump '!$A:$AF,13,FALSE)</f>
        <v>1384AW</v>
      </c>
      <c r="I1772" s="11" t="str">
        <f>VLOOKUP($A1772,'dump '!$A:$AF,14,FALSE)</f>
        <v>Weesp</v>
      </c>
      <c r="J1772" s="9">
        <f>VLOOKUP($A1772,'dump '!$A:$AF,15,FALSE)</f>
        <v>6</v>
      </c>
      <c r="K1772" s="9" t="str">
        <f>VLOOKUP($A1772,'dump '!$A:$AF,3,FALSE)</f>
        <v>PMD</v>
      </c>
      <c r="L1772" s="9" t="str">
        <f>VLOOKUP($A1772,'dump '!$A:$AF,31,FALSE)</f>
        <v>3-haak</v>
      </c>
      <c r="M1772" s="9" t="str">
        <f>VLOOKUP($A1772,'containers '!$A:$AA,12,FALSE)</f>
        <v>OGDUO</v>
      </c>
      <c r="N1772" s="9">
        <f>VLOOKUP($A1772,'containers '!$A:$AA,14,FALSE)</f>
        <v>60</v>
      </c>
      <c r="O1772" s="9">
        <f>VLOOKUP($A1772,'containers '!$A:$AA,15,FALSE)</f>
        <v>100</v>
      </c>
      <c r="P1772" s="9" t="str">
        <f>VLOOKUP($A1772,'containers '!$A:$AA,16,FALSE)</f>
        <v>HMIDUO2021</v>
      </c>
    </row>
    <row r="1773" spans="1:16" x14ac:dyDescent="0.25">
      <c r="A1773" s="9" t="s">
        <v>1303</v>
      </c>
      <c r="B1773" s="9" t="str">
        <f>VLOOKUP(A1773,'dump '!A:C,1,FALSE)</f>
        <v>VO423</v>
      </c>
      <c r="C1773" s="9" t="str">
        <f>VLOOKUP(A1773,'dump '!A:AF,2,FALSE)</f>
        <v>1231KB5603</v>
      </c>
      <c r="D1773" s="9">
        <f>VLOOKUP($A1773,'dump '!$A:$AF,17,FALSE)</f>
        <v>52.206009999999999</v>
      </c>
      <c r="E1773" s="9">
        <f>VLOOKUP($A1773,'dump '!$A:$AF,18,FALSE)</f>
        <v>5.1413599999999997</v>
      </c>
      <c r="F1773" s="9" t="str">
        <f>VLOOKUP(A1773,'dump '!$A:$AF,11,FALSE)</f>
        <v>Rading</v>
      </c>
      <c r="G1773" s="9" t="str">
        <f>VLOOKUP($A1773,'dump '!$A:$AF,12,FALSE)</f>
        <v>56</v>
      </c>
      <c r="H1773" s="9" t="str">
        <f>VLOOKUP($A1773,'dump '!$A:$AF,13,FALSE)</f>
        <v>1231KB</v>
      </c>
      <c r="I1773" s="11" t="str">
        <f>VLOOKUP($A1773,'dump '!$A:$AF,14,FALSE)</f>
        <v>Loosdrecht</v>
      </c>
      <c r="J1773" s="9">
        <f>VLOOKUP($A1773,'dump '!$A:$AF,15,FALSE)</f>
        <v>6</v>
      </c>
      <c r="K1773" s="9" t="str">
        <f>VLOOKUP($A1773,'dump '!$A:$AF,3,FALSE)</f>
        <v>PMD</v>
      </c>
      <c r="L1773" s="9" t="str">
        <f>VLOOKUP($A1773,'dump '!$A:$AF,31,FALSE)</f>
        <v>3-haak</v>
      </c>
      <c r="M1773" s="9" t="str">
        <f>VLOOKUP($A1773,'containers '!$A:$AA,12,FALSE)</f>
        <v>Ondergronds</v>
      </c>
      <c r="N1773" s="9">
        <f>VLOOKUP($A1773,'containers '!$A:$AA,14,FALSE)</f>
        <v>80</v>
      </c>
      <c r="O1773" s="9">
        <f>VLOOKUP($A1773,'containers '!$A:$AA,15,FALSE)</f>
        <v>100</v>
      </c>
      <c r="P1773" s="9" t="str">
        <f>VLOOKUP($A1773,'containers '!$A:$AA,16,FALSE)</f>
        <v>HMISOL2021</v>
      </c>
    </row>
    <row r="1774" spans="1:16" x14ac:dyDescent="0.25">
      <c r="A1774" s="9" t="s">
        <v>4861</v>
      </c>
      <c r="B1774" s="9" t="str">
        <f>VLOOKUP(A1774,'dump '!A:C,1,FALSE)</f>
        <v>VO424</v>
      </c>
      <c r="C1774" s="9" t="str">
        <f>VLOOKUP(A1774,'dump '!A:AF,2,FALSE)</f>
        <v>1403PE76202</v>
      </c>
      <c r="D1774" s="9">
        <f>VLOOKUP($A1774,'dump '!$A:$AF,17,FALSE)</f>
        <v>52.261958579999998</v>
      </c>
      <c r="E1774" s="9">
        <f>VLOOKUP($A1774,'dump '!$A:$AF,18,FALSE)</f>
        <v>5.1728911000000002</v>
      </c>
      <c r="F1774" s="9" t="str">
        <f>VLOOKUP(A1774,'dump '!$A:$AF,11,FALSE)</f>
        <v>Lange Heul</v>
      </c>
      <c r="G1774" s="9" t="str">
        <f>VLOOKUP($A1774,'dump '!$A:$AF,12,FALSE)</f>
        <v>762</v>
      </c>
      <c r="H1774" s="9" t="str">
        <f>VLOOKUP($A1774,'dump '!$A:$AF,13,FALSE)</f>
        <v>1403PE</v>
      </c>
      <c r="I1774" s="11" t="str">
        <f>VLOOKUP($A1774,'dump '!$A:$AF,14,FALSE)</f>
        <v>Bussum</v>
      </c>
      <c r="J1774" s="9">
        <f>VLOOKUP($A1774,'dump '!$A:$AF,15,FALSE)</f>
        <v>6</v>
      </c>
      <c r="K1774" s="9" t="str">
        <f>VLOOKUP($A1774,'dump '!$A:$AF,3,FALSE)</f>
        <v>PMD</v>
      </c>
      <c r="L1774" s="9" t="str">
        <f>VLOOKUP($A1774,'dump '!$A:$AF,31,FALSE)</f>
        <v>3-haak</v>
      </c>
      <c r="M1774" s="9" t="str">
        <f>VLOOKUP($A1774,'containers '!$A:$AA,12,FALSE)</f>
        <v>OGDUO</v>
      </c>
      <c r="N1774" s="9">
        <f>VLOOKUP($A1774,'containers '!$A:$AA,14,FALSE)</f>
        <v>60</v>
      </c>
      <c r="O1774" s="9">
        <f>VLOOKUP($A1774,'containers '!$A:$AA,15,FALSE)</f>
        <v>100</v>
      </c>
      <c r="P1774" s="9" t="str">
        <f>VLOOKUP($A1774,'containers '!$A:$AA,16,FALSE)</f>
        <v>HMIDUO2021</v>
      </c>
    </row>
    <row r="1775" spans="1:16" x14ac:dyDescent="0.25">
      <c r="A1775" s="9" t="s">
        <v>4186</v>
      </c>
      <c r="B1775" s="9" t="str">
        <f>VLOOKUP(A1775,'dump '!A:C,1,FALSE)</f>
        <v>VO425</v>
      </c>
      <c r="C1775" s="9" t="str">
        <f>VLOOKUP(A1775,'dump '!A:AF,2,FALSE)</f>
        <v>1222GR3302</v>
      </c>
      <c r="D1775" s="9">
        <f>VLOOKUP($A1775,'dump '!$A:$AF,17,FALSE)</f>
        <v>52.239492200000001</v>
      </c>
      <c r="E1775" s="9">
        <f>VLOOKUP($A1775,'dump '!$A:$AF,18,FALSE)</f>
        <v>5.1882511999999998</v>
      </c>
      <c r="F1775" s="9" t="str">
        <f>VLOOKUP(A1775,'dump '!$A:$AF,11,FALSE)</f>
        <v>Salmstraat</v>
      </c>
      <c r="G1775" s="9" t="str">
        <f>VLOOKUP($A1775,'dump '!$A:$AF,12,FALSE)</f>
        <v>33</v>
      </c>
      <c r="H1775" s="9" t="str">
        <f>VLOOKUP($A1775,'dump '!$A:$AF,13,FALSE)</f>
        <v>1222GR</v>
      </c>
      <c r="I1775" s="11" t="str">
        <f>VLOOKUP($A1775,'dump '!$A:$AF,14,FALSE)</f>
        <v>Hilversum</v>
      </c>
      <c r="J1775" s="9">
        <f>VLOOKUP($A1775,'dump '!$A:$AF,15,FALSE)</f>
        <v>6</v>
      </c>
      <c r="K1775" s="9" t="str">
        <f>VLOOKUP($A1775,'dump '!$A:$AF,3,FALSE)</f>
        <v>PMD</v>
      </c>
      <c r="L1775" s="9" t="str">
        <f>VLOOKUP($A1775,'dump '!$A:$AF,31,FALSE)</f>
        <v>3-haak</v>
      </c>
      <c r="M1775" s="9" t="str">
        <f>VLOOKUP($A1775,'containers '!$A:$AA,12,FALSE)</f>
        <v>Ondergronds</v>
      </c>
      <c r="N1775" s="9">
        <f>VLOOKUP($A1775,'containers '!$A:$AA,14,FALSE)</f>
        <v>80</v>
      </c>
      <c r="O1775" s="9">
        <f>VLOOKUP($A1775,'containers '!$A:$AA,15,FALSE)</f>
        <v>100</v>
      </c>
      <c r="P1775" s="9" t="str">
        <f>VLOOKUP($A1775,'containers '!$A:$AA,16,FALSE)</f>
        <v>HMISOL2021</v>
      </c>
    </row>
    <row r="1776" spans="1:16" x14ac:dyDescent="0.25">
      <c r="A1776" s="9" t="s">
        <v>4180</v>
      </c>
      <c r="B1776" s="9" t="str">
        <f>VLOOKUP(A1776,'dump '!A:C,1,FALSE)</f>
        <v>VO426</v>
      </c>
      <c r="C1776" s="9" t="str">
        <f>VLOOKUP(A1776,'dump '!A:AF,2,FALSE)</f>
        <v>1222HT12902</v>
      </c>
      <c r="D1776" s="9">
        <f>VLOOKUP($A1776,'dump '!$A:$AF,17,FALSE)</f>
        <v>52.239982099999999</v>
      </c>
      <c r="E1776" s="9">
        <f>VLOOKUP($A1776,'dump '!$A:$AF,18,FALSE)</f>
        <v>5.1875333000000001</v>
      </c>
      <c r="F1776" s="9" t="str">
        <f>VLOOKUP(A1776,'dump '!$A:$AF,11,FALSE)</f>
        <v>Stalpaertstraat</v>
      </c>
      <c r="G1776" s="9" t="str">
        <f>VLOOKUP($A1776,'dump '!$A:$AF,12,FALSE)</f>
        <v>129</v>
      </c>
      <c r="H1776" s="9" t="str">
        <f>VLOOKUP($A1776,'dump '!$A:$AF,13,FALSE)</f>
        <v>1222HT</v>
      </c>
      <c r="I1776" s="11" t="str">
        <f>VLOOKUP($A1776,'dump '!$A:$AF,14,FALSE)</f>
        <v>Hilversum</v>
      </c>
      <c r="J1776" s="9">
        <f>VLOOKUP($A1776,'dump '!$A:$AF,15,FALSE)</f>
        <v>6</v>
      </c>
      <c r="K1776" s="9" t="str">
        <f>VLOOKUP($A1776,'dump '!$A:$AF,3,FALSE)</f>
        <v>PMD</v>
      </c>
      <c r="L1776" s="9" t="str">
        <f>VLOOKUP($A1776,'dump '!$A:$AF,31,FALSE)</f>
        <v>3-haak</v>
      </c>
      <c r="M1776" s="9" t="str">
        <f>VLOOKUP($A1776,'containers '!$A:$AA,12,FALSE)</f>
        <v>Ondergronds</v>
      </c>
      <c r="N1776" s="9">
        <f>VLOOKUP($A1776,'containers '!$A:$AA,14,FALSE)</f>
        <v>80</v>
      </c>
      <c r="O1776" s="9">
        <f>VLOOKUP($A1776,'containers '!$A:$AA,15,FALSE)</f>
        <v>100</v>
      </c>
      <c r="P1776" s="9" t="str">
        <f>VLOOKUP($A1776,'containers '!$A:$AA,16,FALSE)</f>
        <v>HMISOL2021</v>
      </c>
    </row>
    <row r="1777" spans="1:16" x14ac:dyDescent="0.25">
      <c r="A1777" s="9" t="s">
        <v>3705</v>
      </c>
      <c r="B1777" s="9" t="str">
        <f>VLOOKUP(A1777,'dump '!A:C,1,FALSE)</f>
        <v>VO427</v>
      </c>
      <c r="C1777" s="9" t="str">
        <f>VLOOKUP(A1777,'dump '!A:AF,2,FALSE)</f>
        <v>1403NE6101</v>
      </c>
      <c r="D1777" s="9">
        <f>VLOOKUP($A1777,'dump '!$A:$AF,17,FALSE)</f>
        <v>52.265912999999998</v>
      </c>
      <c r="E1777" s="9">
        <f>VLOOKUP($A1777,'dump '!$A:$AF,18,FALSE)</f>
        <v>5.1676460000000004</v>
      </c>
      <c r="F1777" s="9" t="str">
        <f>VLOOKUP(A1777,'dump '!$A:$AF,11,FALSE)</f>
        <v>Lange Heul</v>
      </c>
      <c r="G1777" s="9" t="str">
        <f>VLOOKUP($A1777,'dump '!$A:$AF,12,FALSE)</f>
        <v>61</v>
      </c>
      <c r="H1777" s="9" t="str">
        <f>VLOOKUP($A1777,'dump '!$A:$AF,13,FALSE)</f>
        <v>1403NE</v>
      </c>
      <c r="I1777" s="11" t="str">
        <f>VLOOKUP($A1777,'dump '!$A:$AF,14,FALSE)</f>
        <v>Bussum</v>
      </c>
      <c r="J1777" s="9">
        <f>VLOOKUP($A1777,'dump '!$A:$AF,15,FALSE)</f>
        <v>5</v>
      </c>
      <c r="K1777" s="9" t="str">
        <f>VLOOKUP($A1777,'dump '!$A:$AF,3,FALSE)</f>
        <v>PMD</v>
      </c>
      <c r="L1777" s="9" t="str">
        <f>VLOOKUP($A1777,'dump '!$A:$AF,31,FALSE)</f>
        <v>3-haak</v>
      </c>
      <c r="M1777" s="9" t="str">
        <f>VLOOKUP($A1777,'containers '!$A:$AA,12,FALSE)</f>
        <v>Ondergronds</v>
      </c>
      <c r="N1777" s="9">
        <f>VLOOKUP($A1777,'containers '!$A:$AA,14,FALSE)</f>
        <v>80</v>
      </c>
      <c r="O1777" s="9">
        <f>VLOOKUP($A1777,'containers '!$A:$AA,15,FALSE)</f>
        <v>100</v>
      </c>
      <c r="P1777" s="9" t="str">
        <f>VLOOKUP($A1777,'containers '!$A:$AA,16,FALSE)</f>
        <v>HMISOL2021</v>
      </c>
    </row>
    <row r="1778" spans="1:16" x14ac:dyDescent="0.25">
      <c r="A1778" s="9" t="s">
        <v>3721</v>
      </c>
      <c r="B1778" s="9" t="str">
        <f>VLOOKUP(A1778,'dump '!A:C,1,FALSE)</f>
        <v>VO428</v>
      </c>
      <c r="C1778" s="9" t="str">
        <f>VLOOKUP(A1778,'dump '!A:AF,2,FALSE)</f>
        <v>1412LA1102</v>
      </c>
      <c r="D1778" s="9">
        <f>VLOOKUP($A1778,'dump '!$A:$AF,17,FALSE)</f>
        <v>52.282800000000002</v>
      </c>
      <c r="E1778" s="9">
        <f>VLOOKUP($A1778,'dump '!$A:$AF,18,FALSE)</f>
        <v>5.1560300000000003</v>
      </c>
      <c r="F1778" s="9" t="str">
        <f>VLOOKUP(A1778,'dump '!$A:$AF,11,FALSE)</f>
        <v>Binnenhof</v>
      </c>
      <c r="G1778" s="9" t="str">
        <f>VLOOKUP($A1778,'dump '!$A:$AF,12,FALSE)</f>
        <v>11</v>
      </c>
      <c r="H1778" s="9" t="str">
        <f>VLOOKUP($A1778,'dump '!$A:$AF,13,FALSE)</f>
        <v>1412LA</v>
      </c>
      <c r="I1778" s="11" t="str">
        <f>VLOOKUP($A1778,'dump '!$A:$AF,14,FALSE)</f>
        <v>Naarden</v>
      </c>
      <c r="J1778" s="9">
        <f>VLOOKUP($A1778,'dump '!$A:$AF,15,FALSE)</f>
        <v>6</v>
      </c>
      <c r="K1778" s="9" t="str">
        <f>VLOOKUP($A1778,'dump '!$A:$AF,3,FALSE)</f>
        <v>PMD</v>
      </c>
      <c r="L1778" s="9" t="str">
        <f>VLOOKUP($A1778,'dump '!$A:$AF,31,FALSE)</f>
        <v>3-haak</v>
      </c>
      <c r="M1778" s="9" t="str">
        <f>VLOOKUP($A1778,'containers '!$A:$AA,12,FALSE)</f>
        <v>Ondergronds</v>
      </c>
      <c r="N1778" s="9">
        <f>VLOOKUP($A1778,'containers '!$A:$AA,14,FALSE)</f>
        <v>80</v>
      </c>
      <c r="O1778" s="9">
        <f>VLOOKUP($A1778,'containers '!$A:$AA,15,FALSE)</f>
        <v>100</v>
      </c>
      <c r="P1778" s="9" t="str">
        <f>VLOOKUP($A1778,'containers '!$A:$AA,16,FALSE)</f>
        <v>HMISOL2021</v>
      </c>
    </row>
    <row r="1779" spans="1:16" x14ac:dyDescent="0.25">
      <c r="A1779" s="9" t="s">
        <v>4771</v>
      </c>
      <c r="B1779" s="9" t="str">
        <f>VLOOKUP(A1779,'dump '!A:C,1,FALSE)</f>
        <v>VO429</v>
      </c>
      <c r="C1779" s="9" t="str">
        <f>VLOOKUP(A1779,'dump '!A:AF,2,FALSE)</f>
        <v>1411HG9002</v>
      </c>
      <c r="D1779" s="9">
        <f>VLOOKUP($A1779,'dump '!$A:$AF,17,FALSE)</f>
        <v>52.288812999999998</v>
      </c>
      <c r="E1779" s="9">
        <f>VLOOKUP($A1779,'dump '!$A:$AF,18,FALSE)</f>
        <v>5.1740539999999999</v>
      </c>
      <c r="F1779" s="9" t="str">
        <f>VLOOKUP(A1779,'dump '!$A:$AF,11,FALSE)</f>
        <v>Amersfoortsestraatweg</v>
      </c>
      <c r="G1779" s="9" t="str">
        <f>VLOOKUP($A1779,'dump '!$A:$AF,12,FALSE)</f>
        <v>90</v>
      </c>
      <c r="H1779" s="9" t="str">
        <f>VLOOKUP($A1779,'dump '!$A:$AF,13,FALSE)</f>
        <v>1411HG</v>
      </c>
      <c r="I1779" s="11" t="str">
        <f>VLOOKUP($A1779,'dump '!$A:$AF,14,FALSE)</f>
        <v>Naarden</v>
      </c>
      <c r="J1779" s="9">
        <f>VLOOKUP($A1779,'dump '!$A:$AF,15,FALSE)</f>
        <v>6</v>
      </c>
      <c r="K1779" s="9" t="str">
        <f>VLOOKUP($A1779,'dump '!$A:$AF,3,FALSE)</f>
        <v>PMD</v>
      </c>
      <c r="L1779" s="9" t="str">
        <f>VLOOKUP($A1779,'dump '!$A:$AF,31,FALSE)</f>
        <v>3-haak</v>
      </c>
      <c r="M1779" s="9" t="str">
        <f>VLOOKUP($A1779,'containers '!$A:$AA,12,FALSE)</f>
        <v>Ondergronds</v>
      </c>
      <c r="N1779" s="9">
        <f>VLOOKUP($A1779,'containers '!$A:$AA,14,FALSE)</f>
        <v>80</v>
      </c>
      <c r="O1779" s="9">
        <f>VLOOKUP($A1779,'containers '!$A:$AA,15,FALSE)</f>
        <v>100</v>
      </c>
      <c r="P1779" s="9" t="str">
        <f>VLOOKUP($A1779,'containers '!$A:$AA,16,FALSE)</f>
        <v>HMISOL2021</v>
      </c>
    </row>
    <row r="1780" spans="1:16" x14ac:dyDescent="0.25">
      <c r="A1780" s="9" t="s">
        <v>4876</v>
      </c>
      <c r="B1780" s="9" t="str">
        <f>VLOOKUP(A1780,'dump '!A:C,1,FALSE)</f>
        <v>VO431</v>
      </c>
      <c r="C1780" s="9" t="str">
        <f>VLOOKUP(A1780,'dump '!A:AF,2,FALSE)</f>
        <v>1274RN9604</v>
      </c>
      <c r="D1780" s="9">
        <f>VLOOKUP($A1780,'dump '!$A:$AF,17,FALSE)</f>
        <v>52.294536000000001</v>
      </c>
      <c r="E1780" s="9">
        <f>VLOOKUP($A1780,'dump '!$A:$AF,18,FALSE)</f>
        <v>5.2672639999999999</v>
      </c>
      <c r="F1780" s="9" t="str">
        <f>VLOOKUP(A1780,'dump '!$A:$AF,11,FALSE)</f>
        <v>Bovenmaatweg</v>
      </c>
      <c r="G1780" s="9" t="str">
        <f>VLOOKUP($A1780,'dump '!$A:$AF,12,FALSE)</f>
        <v>96</v>
      </c>
      <c r="H1780" s="9" t="str">
        <f>VLOOKUP($A1780,'dump '!$A:$AF,13,FALSE)</f>
        <v>1274RN</v>
      </c>
      <c r="I1780" s="11" t="str">
        <f>VLOOKUP($A1780,'dump '!$A:$AF,14,FALSE)</f>
        <v>Huizen</v>
      </c>
      <c r="J1780" s="9">
        <f>VLOOKUP($A1780,'dump '!$A:$AF,15,FALSE)</f>
        <v>6</v>
      </c>
      <c r="K1780" s="9" t="str">
        <f>VLOOKUP($A1780,'dump '!$A:$AF,3,FALSE)</f>
        <v>PMD</v>
      </c>
      <c r="L1780" s="9" t="str">
        <f>VLOOKUP($A1780,'dump '!$A:$AF,31,FALSE)</f>
        <v>3-haak</v>
      </c>
      <c r="M1780" s="9" t="str">
        <f>VLOOKUP($A1780,'containers '!$A:$AA,12,FALSE)</f>
        <v>OGDUO</v>
      </c>
      <c r="N1780" s="9">
        <f>VLOOKUP($A1780,'containers '!$A:$AA,14,FALSE)</f>
        <v>60</v>
      </c>
      <c r="O1780" s="9">
        <f>VLOOKUP($A1780,'containers '!$A:$AA,15,FALSE)</f>
        <v>100</v>
      </c>
      <c r="P1780" s="9" t="str">
        <f>VLOOKUP($A1780,'containers '!$A:$AA,16,FALSE)</f>
        <v>HMIDUO2021</v>
      </c>
    </row>
    <row r="1781" spans="1:16" x14ac:dyDescent="0.25">
      <c r="A1781" s="9" t="s">
        <v>4937</v>
      </c>
      <c r="B1781" s="9" t="str">
        <f>VLOOKUP(A1781,'dump '!A:C,1,FALSE)</f>
        <v>VO432</v>
      </c>
      <c r="C1781" s="9" t="str">
        <f>VLOOKUP(A1781,'dump '!A:AF,2,FALSE)</f>
        <v>1274RR17805</v>
      </c>
      <c r="D1781" s="9">
        <f>VLOOKUP($A1781,'dump '!$A:$AF,17,FALSE)</f>
        <v>52.295418499999997</v>
      </c>
      <c r="E1781" s="9">
        <f>VLOOKUP($A1781,'dump '!$A:$AF,18,FALSE)</f>
        <v>5.2685738000000004</v>
      </c>
      <c r="F1781" s="9" t="str">
        <f>VLOOKUP(A1781,'dump '!$A:$AF,11,FALSE)</f>
        <v>Bovenmaatweg</v>
      </c>
      <c r="G1781" s="9" t="str">
        <f>VLOOKUP($A1781,'dump '!$A:$AF,12,FALSE)</f>
        <v>178</v>
      </c>
      <c r="H1781" s="9" t="str">
        <f>VLOOKUP($A1781,'dump '!$A:$AF,13,FALSE)</f>
        <v>1274RR</v>
      </c>
      <c r="I1781" s="11" t="str">
        <f>VLOOKUP($A1781,'dump '!$A:$AF,14,FALSE)</f>
        <v>Huizen</v>
      </c>
      <c r="J1781" s="9">
        <f>VLOOKUP($A1781,'dump '!$A:$AF,15,FALSE)</f>
        <v>6</v>
      </c>
      <c r="K1781" s="9" t="str">
        <f>VLOOKUP($A1781,'dump '!$A:$AF,3,FALSE)</f>
        <v>PMD</v>
      </c>
      <c r="L1781" s="9" t="str">
        <f>VLOOKUP($A1781,'dump '!$A:$AF,31,FALSE)</f>
        <v>3-haak</v>
      </c>
      <c r="M1781" s="9" t="str">
        <f>VLOOKUP($A1781,'containers '!$A:$AA,12,FALSE)</f>
        <v>OGDUO</v>
      </c>
      <c r="N1781" s="9">
        <f>VLOOKUP($A1781,'containers '!$A:$AA,14,FALSE)</f>
        <v>60</v>
      </c>
      <c r="O1781" s="9">
        <f>VLOOKUP($A1781,'containers '!$A:$AA,15,FALSE)</f>
        <v>100</v>
      </c>
      <c r="P1781" s="9" t="str">
        <f>VLOOKUP($A1781,'containers '!$A:$AA,16,FALSE)</f>
        <v>HMIDUO2021</v>
      </c>
    </row>
    <row r="1782" spans="1:16" x14ac:dyDescent="0.25">
      <c r="A1782" s="9" t="s">
        <v>4935</v>
      </c>
      <c r="B1782" s="9" t="str">
        <f>VLOOKUP(A1782,'dump '!A:C,1,FALSE)</f>
        <v>VO433</v>
      </c>
      <c r="C1782" s="9" t="str">
        <f>VLOOKUP(A1782,'dump '!A:AF,2,FALSE)</f>
        <v>1215AV3502</v>
      </c>
      <c r="D1782" s="9">
        <f>VLOOKUP($A1782,'dump '!$A:$AF,17,FALSE)</f>
        <v>52.209491999999997</v>
      </c>
      <c r="E1782" s="9">
        <f>VLOOKUP($A1782,'dump '!$A:$AF,18,FALSE)</f>
        <v>5.16167</v>
      </c>
      <c r="F1782" s="9" t="str">
        <f>VLOOKUP(A1782,'dump '!$A:$AF,11,FALSE)</f>
        <v>Nieuwlandseweg</v>
      </c>
      <c r="G1782" s="9" t="str">
        <f>VLOOKUP($A1782,'dump '!$A:$AF,12,FALSE)</f>
        <v>35</v>
      </c>
      <c r="H1782" s="9" t="str">
        <f>VLOOKUP($A1782,'dump '!$A:$AF,13,FALSE)</f>
        <v>1215AV</v>
      </c>
      <c r="I1782" s="11" t="str">
        <f>VLOOKUP($A1782,'dump '!$A:$AF,14,FALSE)</f>
        <v>Hilversum</v>
      </c>
      <c r="J1782" s="9">
        <f>VLOOKUP($A1782,'dump '!$A:$AF,15,FALSE)</f>
        <v>6</v>
      </c>
      <c r="K1782" s="9" t="str">
        <f>VLOOKUP($A1782,'dump '!$A:$AF,3,FALSE)</f>
        <v>PMD</v>
      </c>
      <c r="L1782" s="9" t="str">
        <f>VLOOKUP($A1782,'dump '!$A:$AF,31,FALSE)</f>
        <v>3-haak</v>
      </c>
      <c r="M1782" s="9" t="str">
        <f>VLOOKUP($A1782,'containers '!$A:$AA,12,FALSE)</f>
        <v>OGDUO</v>
      </c>
      <c r="N1782" s="9">
        <f>VLOOKUP($A1782,'containers '!$A:$AA,14,FALSE)</f>
        <v>60</v>
      </c>
      <c r="O1782" s="9">
        <f>VLOOKUP($A1782,'containers '!$A:$AA,15,FALSE)</f>
        <v>100</v>
      </c>
      <c r="P1782" s="9" t="str">
        <f>VLOOKUP($A1782,'containers '!$A:$AA,16,FALSE)</f>
        <v>HMIDUO2021</v>
      </c>
    </row>
    <row r="1783" spans="1:16" x14ac:dyDescent="0.25">
      <c r="A1783" s="9" t="s">
        <v>4657</v>
      </c>
      <c r="B1783" s="9" t="str">
        <f>VLOOKUP(A1783,'dump '!A:C,1,FALSE)</f>
        <v>VO434</v>
      </c>
      <c r="C1783" s="9" t="str">
        <f>VLOOKUP(A1783,'dump '!A:AF,2,FALSE)</f>
        <v>1215PR1102</v>
      </c>
      <c r="D1783" s="9">
        <f>VLOOKUP($A1783,'dump '!$A:$AF,17,FALSE)</f>
        <v>52.211163999999997</v>
      </c>
      <c r="E1783" s="9">
        <f>VLOOKUP($A1783,'dump '!$A:$AF,18,FALSE)</f>
        <v>5.151904</v>
      </c>
      <c r="F1783" s="9" t="str">
        <f>VLOOKUP(A1783,'dump '!$A:$AF,11,FALSE)</f>
        <v>Zoutmanlaan</v>
      </c>
      <c r="G1783" s="9" t="str">
        <f>VLOOKUP($A1783,'dump '!$A:$AF,12,FALSE)</f>
        <v>11</v>
      </c>
      <c r="H1783" s="9" t="str">
        <f>VLOOKUP($A1783,'dump '!$A:$AF,13,FALSE)</f>
        <v>1215PR</v>
      </c>
      <c r="I1783" s="11" t="str">
        <f>VLOOKUP($A1783,'dump '!$A:$AF,14,FALSE)</f>
        <v>Hilversum</v>
      </c>
      <c r="J1783" s="9">
        <f>VLOOKUP($A1783,'dump '!$A:$AF,15,FALSE)</f>
        <v>6</v>
      </c>
      <c r="K1783" s="9" t="str">
        <f>VLOOKUP($A1783,'dump '!$A:$AF,3,FALSE)</f>
        <v>PMD</v>
      </c>
      <c r="L1783" s="9" t="str">
        <f>VLOOKUP($A1783,'dump '!$A:$AF,31,FALSE)</f>
        <v>3-haak</v>
      </c>
      <c r="M1783" s="9" t="str">
        <f>VLOOKUP($A1783,'containers '!$A:$AA,12,FALSE)</f>
        <v>OGDUO</v>
      </c>
      <c r="N1783" s="9">
        <f>VLOOKUP($A1783,'containers '!$A:$AA,14,FALSE)</f>
        <v>60</v>
      </c>
      <c r="O1783" s="9">
        <f>VLOOKUP($A1783,'containers '!$A:$AA,15,FALSE)</f>
        <v>100</v>
      </c>
      <c r="P1783" s="9" t="str">
        <f>VLOOKUP($A1783,'containers '!$A:$AA,16,FALSE)</f>
        <v>HMIDUO2021</v>
      </c>
    </row>
    <row r="1784" spans="1:16" x14ac:dyDescent="0.25">
      <c r="A1784" s="9" t="s">
        <v>4752</v>
      </c>
      <c r="B1784" s="9" t="str">
        <f>VLOOKUP(A1784,'dump '!A:C,1,FALSE)</f>
        <v>VO435</v>
      </c>
      <c r="C1784" s="9" t="str">
        <f>VLOOKUP(A1784,'dump '!A:AF,2,FALSE)</f>
        <v>1215NT20203</v>
      </c>
      <c r="D1784" s="9">
        <f>VLOOKUP($A1784,'dump '!$A:$AF,17,FALSE)</f>
        <v>52.211928999999998</v>
      </c>
      <c r="E1784" s="9">
        <f>VLOOKUP($A1784,'dump '!$A:$AF,18,FALSE)</f>
        <v>5.1555410000000004</v>
      </c>
      <c r="F1784" s="9" t="str">
        <f>VLOOKUP(A1784,'dump '!$A:$AF,11,FALSE)</f>
        <v>Karel Doormanlaan</v>
      </c>
      <c r="G1784" s="9" t="str">
        <f>VLOOKUP($A1784,'dump '!$A:$AF,12,FALSE)</f>
        <v>202</v>
      </c>
      <c r="H1784" s="9" t="str">
        <f>VLOOKUP($A1784,'dump '!$A:$AF,13,FALSE)</f>
        <v>1215NT</v>
      </c>
      <c r="I1784" s="11" t="str">
        <f>VLOOKUP($A1784,'dump '!$A:$AF,14,FALSE)</f>
        <v>Hilversum</v>
      </c>
      <c r="J1784" s="9">
        <f>VLOOKUP($A1784,'dump '!$A:$AF,15,FALSE)</f>
        <v>6</v>
      </c>
      <c r="K1784" s="9" t="str">
        <f>VLOOKUP($A1784,'dump '!$A:$AF,3,FALSE)</f>
        <v>PMD</v>
      </c>
      <c r="L1784" s="9" t="str">
        <f>VLOOKUP($A1784,'dump '!$A:$AF,31,FALSE)</f>
        <v>3-haak</v>
      </c>
      <c r="M1784" s="9" t="str">
        <f>VLOOKUP($A1784,'containers '!$A:$AA,12,FALSE)</f>
        <v>Ondergronds</v>
      </c>
      <c r="N1784" s="9">
        <f>VLOOKUP($A1784,'containers '!$A:$AA,14,FALSE)</f>
        <v>80</v>
      </c>
      <c r="O1784" s="9">
        <f>VLOOKUP($A1784,'containers '!$A:$AA,15,FALSE)</f>
        <v>100</v>
      </c>
      <c r="P1784" s="9" t="str">
        <f>VLOOKUP($A1784,'containers '!$A:$AA,16,FALSE)</f>
        <v>HMISOL2021</v>
      </c>
    </row>
    <row r="1785" spans="1:16" x14ac:dyDescent="0.25">
      <c r="A1785" s="9" t="s">
        <v>4640</v>
      </c>
      <c r="B1785" s="9" t="str">
        <f>VLOOKUP(A1785,'dump '!A:C,1,FALSE)</f>
        <v>VO436</v>
      </c>
      <c r="C1785" s="9" t="str">
        <f>VLOOKUP(A1785,'dump '!A:AF,2,FALSE)</f>
        <v>1222KD12302</v>
      </c>
      <c r="D1785" s="9">
        <f>VLOOKUP($A1785,'dump '!$A:$AF,17,FALSE)</f>
        <v>52.238599999999998</v>
      </c>
      <c r="E1785" s="9">
        <f>VLOOKUP($A1785,'dump '!$A:$AF,18,FALSE)</f>
        <v>5.185937</v>
      </c>
      <c r="F1785" s="9" t="str">
        <f>VLOOKUP(A1785,'dump '!$A:$AF,11,FALSE)</f>
        <v>Jacob van Campenlaan</v>
      </c>
      <c r="G1785" s="9" t="str">
        <f>VLOOKUP($A1785,'dump '!$A:$AF,12,FALSE)</f>
        <v>123</v>
      </c>
      <c r="H1785" s="9" t="str">
        <f>VLOOKUP($A1785,'dump '!$A:$AF,13,FALSE)</f>
        <v>1222KD</v>
      </c>
      <c r="I1785" s="11" t="str">
        <f>VLOOKUP($A1785,'dump '!$A:$AF,14,FALSE)</f>
        <v>Hilversum</v>
      </c>
      <c r="J1785" s="9">
        <f>VLOOKUP($A1785,'dump '!$A:$AF,15,FALSE)</f>
        <v>6</v>
      </c>
      <c r="K1785" s="9" t="str">
        <f>VLOOKUP($A1785,'dump '!$A:$AF,3,FALSE)</f>
        <v>PMD</v>
      </c>
      <c r="L1785" s="9" t="str">
        <f>VLOOKUP($A1785,'dump '!$A:$AF,31,FALSE)</f>
        <v>3-haak</v>
      </c>
      <c r="M1785" s="9" t="str">
        <f>VLOOKUP($A1785,'containers '!$A:$AA,12,FALSE)</f>
        <v>OGDUO</v>
      </c>
      <c r="N1785" s="9">
        <f>VLOOKUP($A1785,'containers '!$A:$AA,14,FALSE)</f>
        <v>60</v>
      </c>
      <c r="O1785" s="9">
        <f>VLOOKUP($A1785,'containers '!$A:$AA,15,FALSE)</f>
        <v>100</v>
      </c>
      <c r="P1785" s="9" t="str">
        <f>VLOOKUP($A1785,'containers '!$A:$AA,16,FALSE)</f>
        <v>HMIDUO2021</v>
      </c>
    </row>
    <row r="1786" spans="1:16" x14ac:dyDescent="0.25">
      <c r="A1786" s="9" t="s">
        <v>4599</v>
      </c>
      <c r="B1786" s="9" t="str">
        <f>VLOOKUP(A1786,'dump '!A:C,1,FALSE)</f>
        <v>VO437</v>
      </c>
      <c r="C1786" s="9" t="str">
        <f>VLOOKUP(A1786,'dump '!A:AF,2,FALSE)</f>
        <v>1398DR102</v>
      </c>
      <c r="D1786" s="9">
        <f>VLOOKUP($A1786,'dump '!$A:$AF,17,FALSE)</f>
        <v>52.332250000000002</v>
      </c>
      <c r="E1786" s="9">
        <f>VLOOKUP($A1786,'dump '!$A:$AF,18,FALSE)</f>
        <v>5.0640799999999997</v>
      </c>
      <c r="F1786" s="9" t="str">
        <f>VLOOKUP(A1786,'dump '!$A:$AF,11,FALSE)</f>
        <v>Cornelis Kraijenhoffstraat</v>
      </c>
      <c r="G1786" s="9" t="str">
        <f>VLOOKUP($A1786,'dump '!$A:$AF,12,FALSE)</f>
        <v>1</v>
      </c>
      <c r="H1786" s="9" t="str">
        <f>VLOOKUP($A1786,'dump '!$A:$AF,13,FALSE)</f>
        <v>1398DR</v>
      </c>
      <c r="I1786" s="11" t="str">
        <f>VLOOKUP($A1786,'dump '!$A:$AF,14,FALSE)</f>
        <v>Muiden</v>
      </c>
      <c r="J1786" s="9">
        <f>VLOOKUP($A1786,'dump '!$A:$AF,15,FALSE)</f>
        <v>6</v>
      </c>
      <c r="K1786" s="9" t="str">
        <f>VLOOKUP($A1786,'dump '!$A:$AF,3,FALSE)</f>
        <v>PMD</v>
      </c>
      <c r="L1786" s="9" t="str">
        <f>VLOOKUP($A1786,'dump '!$A:$AF,31,FALSE)</f>
        <v>3-haak</v>
      </c>
      <c r="M1786" s="9" t="str">
        <f>VLOOKUP($A1786,'containers '!$A:$AA,12,FALSE)</f>
        <v>Ondergronds</v>
      </c>
      <c r="N1786" s="9">
        <f>VLOOKUP($A1786,'containers '!$A:$AA,14,FALSE)</f>
        <v>80</v>
      </c>
      <c r="O1786" s="9">
        <f>VLOOKUP($A1786,'containers '!$A:$AA,15,FALSE)</f>
        <v>100</v>
      </c>
      <c r="P1786" s="9" t="str">
        <f>VLOOKUP($A1786,'containers '!$A:$AA,16,FALSE)</f>
        <v>HMISOL2021</v>
      </c>
    </row>
    <row r="1787" spans="1:16" x14ac:dyDescent="0.25">
      <c r="A1787" s="9" t="s">
        <v>3751</v>
      </c>
      <c r="B1787" s="9" t="str">
        <f>VLOOKUP(A1787,'dump '!A:C,1,FALSE)</f>
        <v>VO438</v>
      </c>
      <c r="C1787" s="9" t="str">
        <f>VLOOKUP(A1787,'dump '!A:AF,2,FALSE)</f>
        <v>1402LZ11202</v>
      </c>
      <c r="D1787" s="9">
        <f>VLOOKUP($A1787,'dump '!$A:$AF,17,FALSE)</f>
        <v>52.267986000000001</v>
      </c>
      <c r="E1787" s="9">
        <f>VLOOKUP($A1787,'dump '!$A:$AF,18,FALSE)</f>
        <v>5.1738759999999999</v>
      </c>
      <c r="F1787" s="9" t="str">
        <f>VLOOKUP(A1787,'dump '!$A:$AF,11,FALSE)</f>
        <v>Sint Janslaan</v>
      </c>
      <c r="G1787" s="9" t="str">
        <f>VLOOKUP($A1787,'dump '!$A:$AF,12,FALSE)</f>
        <v>112</v>
      </c>
      <c r="H1787" s="9" t="str">
        <f>VLOOKUP($A1787,'dump '!$A:$AF,13,FALSE)</f>
        <v>1402LZ</v>
      </c>
      <c r="I1787" s="11" t="str">
        <f>VLOOKUP($A1787,'dump '!$A:$AF,14,FALSE)</f>
        <v>Bussum</v>
      </c>
      <c r="J1787" s="9">
        <f>VLOOKUP($A1787,'dump '!$A:$AF,15,FALSE)</f>
        <v>6</v>
      </c>
      <c r="K1787" s="9" t="str">
        <f>VLOOKUP($A1787,'dump '!$A:$AF,3,FALSE)</f>
        <v>PMD</v>
      </c>
      <c r="L1787" s="9" t="str">
        <f>VLOOKUP($A1787,'dump '!$A:$AF,31,FALSE)</f>
        <v>3-haak</v>
      </c>
      <c r="M1787" s="9" t="str">
        <f>VLOOKUP($A1787,'containers '!$A:$AA,12,FALSE)</f>
        <v>Ondergronds</v>
      </c>
      <c r="N1787" s="9">
        <f>VLOOKUP($A1787,'containers '!$A:$AA,14,FALSE)</f>
        <v>80</v>
      </c>
      <c r="O1787" s="9">
        <f>VLOOKUP($A1787,'containers '!$A:$AA,15,FALSE)</f>
        <v>100</v>
      </c>
      <c r="P1787" s="9" t="str">
        <f>VLOOKUP($A1787,'containers '!$A:$AA,16,FALSE)</f>
        <v>HMISOL2021</v>
      </c>
    </row>
    <row r="1788" spans="1:16" x14ac:dyDescent="0.25">
      <c r="A1788" s="9" t="s">
        <v>4075</v>
      </c>
      <c r="B1788" s="9" t="str">
        <f>VLOOKUP(A1788,'dump '!A:C,1,FALSE)</f>
        <v>VO439</v>
      </c>
      <c r="C1788" s="9" t="str">
        <f>VLOOKUP(A1788,'dump '!A:AF,2,FALSE)</f>
        <v>1404GB11502</v>
      </c>
      <c r="D1788" s="9">
        <f>VLOOKUP($A1788,'dump '!$A:$AF,17,FALSE)</f>
        <v>52.272804000000001</v>
      </c>
      <c r="E1788" s="9">
        <f>VLOOKUP($A1788,'dump '!$A:$AF,18,FALSE)</f>
        <v>5.1630890000000003</v>
      </c>
      <c r="F1788" s="9" t="str">
        <f>VLOOKUP(A1788,'dump '!$A:$AF,11,FALSE)</f>
        <v>Brinklaan</v>
      </c>
      <c r="G1788" s="9" t="str">
        <f>VLOOKUP($A1788,'dump '!$A:$AF,12,FALSE)</f>
        <v>115 A 1</v>
      </c>
      <c r="H1788" s="9" t="str">
        <f>VLOOKUP($A1788,'dump '!$A:$AF,13,FALSE)</f>
        <v>1404GB</v>
      </c>
      <c r="I1788" s="11" t="str">
        <f>VLOOKUP($A1788,'dump '!$A:$AF,14,FALSE)</f>
        <v>Bussum</v>
      </c>
      <c r="J1788" s="9">
        <f>VLOOKUP($A1788,'dump '!$A:$AF,15,FALSE)</f>
        <v>6</v>
      </c>
      <c r="K1788" s="9" t="str">
        <f>VLOOKUP($A1788,'dump '!$A:$AF,3,FALSE)</f>
        <v>PMD</v>
      </c>
      <c r="L1788" s="9" t="str">
        <f>VLOOKUP($A1788,'dump '!$A:$AF,31,FALSE)</f>
        <v>3-haak</v>
      </c>
      <c r="M1788" s="9" t="str">
        <f>VLOOKUP($A1788,'containers '!$A:$AA,12,FALSE)</f>
        <v>OGDUO</v>
      </c>
      <c r="N1788" s="9">
        <f>VLOOKUP($A1788,'containers '!$A:$AA,14,FALSE)</f>
        <v>60</v>
      </c>
      <c r="O1788" s="9">
        <f>VLOOKUP($A1788,'containers '!$A:$AA,15,FALSE)</f>
        <v>100</v>
      </c>
      <c r="P1788" s="9" t="str">
        <f>VLOOKUP($A1788,'containers '!$A:$AA,16,FALSE)</f>
        <v>HMIDUO2021</v>
      </c>
    </row>
    <row r="1789" spans="1:16" x14ac:dyDescent="0.25">
      <c r="A1789" s="9" t="s">
        <v>4495</v>
      </c>
      <c r="B1789" s="9" t="str">
        <f>VLOOKUP(A1789,'dump '!A:C,1,FALSE)</f>
        <v>VO440</v>
      </c>
      <c r="C1789" s="9" t="str">
        <f>VLOOKUP(A1789,'dump '!A:AF,2,FALSE)</f>
        <v>1216ST22202</v>
      </c>
      <c r="D1789" s="9">
        <f>VLOOKUP($A1789,'dump '!$A:$AF,17,FALSE)</f>
        <v>52.219504999999998</v>
      </c>
      <c r="E1789" s="9">
        <f>VLOOKUP($A1789,'dump '!$A:$AF,18,FALSE)</f>
        <v>5.126868</v>
      </c>
      <c r="F1789" s="9" t="str">
        <f>VLOOKUP(A1789,'dump '!$A:$AF,11,FALSE)</f>
        <v>Willibrorduslaan</v>
      </c>
      <c r="G1789" s="9" t="str">
        <f>VLOOKUP($A1789,'dump '!$A:$AF,12,FALSE)</f>
        <v>222</v>
      </c>
      <c r="H1789" s="9" t="str">
        <f>VLOOKUP($A1789,'dump '!$A:$AF,13,FALSE)</f>
        <v>1216ST</v>
      </c>
      <c r="I1789" s="11" t="str">
        <f>VLOOKUP($A1789,'dump '!$A:$AF,14,FALSE)</f>
        <v>Hilversum</v>
      </c>
      <c r="J1789" s="9">
        <f>VLOOKUP($A1789,'dump '!$A:$AF,15,FALSE)</f>
        <v>6</v>
      </c>
      <c r="K1789" s="9" t="str">
        <f>VLOOKUP($A1789,'dump '!$A:$AF,3,FALSE)</f>
        <v>PMD</v>
      </c>
      <c r="L1789" s="9" t="str">
        <f>VLOOKUP($A1789,'dump '!$A:$AF,31,FALSE)</f>
        <v>3-haak</v>
      </c>
      <c r="M1789" s="9" t="str">
        <f>VLOOKUP($A1789,'containers '!$A:$AA,12,FALSE)</f>
        <v>OGDUO</v>
      </c>
      <c r="N1789" s="9">
        <f>VLOOKUP($A1789,'containers '!$A:$AA,14,FALSE)</f>
        <v>60</v>
      </c>
      <c r="O1789" s="9">
        <f>VLOOKUP($A1789,'containers '!$A:$AA,15,FALSE)</f>
        <v>100</v>
      </c>
      <c r="P1789" s="9" t="str">
        <f>VLOOKUP($A1789,'containers '!$A:$AA,16,FALSE)</f>
        <v>HMIDUO2021</v>
      </c>
    </row>
    <row r="1790" spans="1:16" x14ac:dyDescent="0.25">
      <c r="A1790" s="9" t="s">
        <v>2389</v>
      </c>
      <c r="B1790" s="9" t="str">
        <f>VLOOKUP(A1790,'dump '!A:C,1,FALSE)</f>
        <v>VO441</v>
      </c>
      <c r="C1790" s="9" t="str">
        <f>VLOOKUP(A1790,'dump '!A:AF,2,FALSE)</f>
        <v>1222KP12201</v>
      </c>
      <c r="D1790" s="9">
        <f>VLOOKUP($A1790,'dump '!$A:$AF,17,FALSE)</f>
        <v>52.239067512612998</v>
      </c>
      <c r="E1790" s="9">
        <f>VLOOKUP($A1790,'dump '!$A:$AF,18,FALSE)</f>
        <v>5.18571074121183</v>
      </c>
      <c r="F1790" s="9" t="str">
        <f>VLOOKUP(A1790,'dump '!$A:$AF,11,FALSE)</f>
        <v>Jacob van Campenlaan</v>
      </c>
      <c r="G1790" s="9" t="str">
        <f>VLOOKUP($A1790,'dump '!$A:$AF,12,FALSE)</f>
        <v>122</v>
      </c>
      <c r="H1790" s="9" t="str">
        <f>VLOOKUP($A1790,'dump '!$A:$AF,13,FALSE)</f>
        <v>1222KP</v>
      </c>
      <c r="I1790" s="11" t="str">
        <f>VLOOKUP($A1790,'dump '!$A:$AF,14,FALSE)</f>
        <v>Hilversum</v>
      </c>
      <c r="J1790" s="9">
        <f>VLOOKUP($A1790,'dump '!$A:$AF,15,FALSE)</f>
        <v>5</v>
      </c>
      <c r="K1790" s="9" t="str">
        <f>VLOOKUP($A1790,'dump '!$A:$AF,3,FALSE)</f>
        <v>PMD</v>
      </c>
      <c r="L1790" s="9" t="str">
        <f>VLOOKUP($A1790,'dump '!$A:$AF,31,FALSE)</f>
        <v>3-haak</v>
      </c>
      <c r="M1790" s="9" t="str">
        <f>VLOOKUP($A1790,'containers '!$A:$AA,12,FALSE)</f>
        <v>Ondergronds</v>
      </c>
      <c r="N1790" s="9">
        <f>VLOOKUP($A1790,'containers '!$A:$AA,14,FALSE)</f>
        <v>80</v>
      </c>
      <c r="O1790" s="9">
        <f>VLOOKUP($A1790,'containers '!$A:$AA,15,FALSE)</f>
        <v>100</v>
      </c>
      <c r="P1790" s="9" t="str">
        <f>VLOOKUP($A1790,'containers '!$A:$AA,16,FALSE)</f>
        <v>HMISOL2021</v>
      </c>
    </row>
    <row r="1791" spans="1:16" x14ac:dyDescent="0.25">
      <c r="A1791" s="9" t="s">
        <v>2395</v>
      </c>
      <c r="B1791" s="9" t="str">
        <f>VLOOKUP(A1791,'dump '!A:C,1,FALSE)</f>
        <v>VO442</v>
      </c>
      <c r="C1791" s="9" t="str">
        <f>VLOOKUP(A1791,'dump '!A:AF,2,FALSE)</f>
        <v>1222KD9102</v>
      </c>
      <c r="D1791" s="9">
        <f>VLOOKUP($A1791,'dump '!$A:$AF,17,FALSE)</f>
        <v>52.237868271816701</v>
      </c>
      <c r="E1791" s="9">
        <f>VLOOKUP($A1791,'dump '!$A:$AF,18,FALSE)</f>
        <v>5.1861594244886096</v>
      </c>
      <c r="F1791" s="9" t="str">
        <f>VLOOKUP(A1791,'dump '!$A:$AF,11,FALSE)</f>
        <v>Jacob van Campenlaan</v>
      </c>
      <c r="G1791" s="9" t="str">
        <f>VLOOKUP($A1791,'dump '!$A:$AF,12,FALSE)</f>
        <v>91</v>
      </c>
      <c r="H1791" s="9" t="str">
        <f>VLOOKUP($A1791,'dump '!$A:$AF,13,FALSE)</f>
        <v>1222KD</v>
      </c>
      <c r="I1791" s="11" t="str">
        <f>VLOOKUP($A1791,'dump '!$A:$AF,14,FALSE)</f>
        <v>Hilversum</v>
      </c>
      <c r="J1791" s="9">
        <f>VLOOKUP($A1791,'dump '!$A:$AF,15,FALSE)</f>
        <v>5</v>
      </c>
      <c r="K1791" s="9" t="str">
        <f>VLOOKUP($A1791,'dump '!$A:$AF,3,FALSE)</f>
        <v>PMD</v>
      </c>
      <c r="L1791" s="9" t="str">
        <f>VLOOKUP($A1791,'dump '!$A:$AF,31,FALSE)</f>
        <v>3-haak</v>
      </c>
      <c r="M1791" s="9" t="str">
        <f>VLOOKUP($A1791,'containers '!$A:$AA,12,FALSE)</f>
        <v>Ondergronds</v>
      </c>
      <c r="N1791" s="9">
        <f>VLOOKUP($A1791,'containers '!$A:$AA,14,FALSE)</f>
        <v>80</v>
      </c>
      <c r="O1791" s="9">
        <f>VLOOKUP($A1791,'containers '!$A:$AA,15,FALSE)</f>
        <v>100</v>
      </c>
      <c r="P1791" s="9" t="str">
        <f>VLOOKUP($A1791,'containers '!$A:$AA,16,FALSE)</f>
        <v>HMISOL2021</v>
      </c>
    </row>
    <row r="1792" spans="1:16" x14ac:dyDescent="0.25">
      <c r="A1792" s="9" t="s">
        <v>2401</v>
      </c>
      <c r="B1792" s="9" t="str">
        <f>VLOOKUP(A1792,'dump '!A:C,1,FALSE)</f>
        <v>VO443</v>
      </c>
      <c r="C1792" s="9" t="str">
        <f>VLOOKUP(A1792,'dump '!A:AF,2,FALSE)</f>
        <v>1222KB2902</v>
      </c>
      <c r="D1792" s="9">
        <f>VLOOKUP($A1792,'dump '!$A:$AF,17,FALSE)</f>
        <v>52.236881596084899</v>
      </c>
      <c r="E1792" s="9">
        <f>VLOOKUP($A1792,'dump '!$A:$AF,18,FALSE)</f>
        <v>5.1864609215456898</v>
      </c>
      <c r="F1792" s="9" t="str">
        <f>VLOOKUP(A1792,'dump '!$A:$AF,11,FALSE)</f>
        <v>Jacob van Campenlaan</v>
      </c>
      <c r="G1792" s="9" t="str">
        <f>VLOOKUP($A1792,'dump '!$A:$AF,12,FALSE)</f>
        <v>29</v>
      </c>
      <c r="H1792" s="9" t="str">
        <f>VLOOKUP($A1792,'dump '!$A:$AF,13,FALSE)</f>
        <v>1222KB</v>
      </c>
      <c r="I1792" s="11" t="str">
        <f>VLOOKUP($A1792,'dump '!$A:$AF,14,FALSE)</f>
        <v>Hilversum</v>
      </c>
      <c r="J1792" s="9">
        <f>VLOOKUP($A1792,'dump '!$A:$AF,15,FALSE)</f>
        <v>5</v>
      </c>
      <c r="K1792" s="9" t="str">
        <f>VLOOKUP($A1792,'dump '!$A:$AF,3,FALSE)</f>
        <v>PMD</v>
      </c>
      <c r="L1792" s="9" t="str">
        <f>VLOOKUP($A1792,'dump '!$A:$AF,31,FALSE)</f>
        <v>3-haak</v>
      </c>
      <c r="M1792" s="9" t="str">
        <f>VLOOKUP($A1792,'containers '!$A:$AA,12,FALSE)</f>
        <v>Ondergronds</v>
      </c>
      <c r="N1792" s="9">
        <f>VLOOKUP($A1792,'containers '!$A:$AA,14,FALSE)</f>
        <v>80</v>
      </c>
      <c r="O1792" s="9">
        <f>VLOOKUP($A1792,'containers '!$A:$AA,15,FALSE)</f>
        <v>100</v>
      </c>
      <c r="P1792" s="9" t="str">
        <f>VLOOKUP($A1792,'containers '!$A:$AA,16,FALSE)</f>
        <v>HMISOL2021</v>
      </c>
    </row>
    <row r="1793" spans="1:16" x14ac:dyDescent="0.25">
      <c r="A1793" s="9" t="s">
        <v>2513</v>
      </c>
      <c r="B1793" s="9" t="str">
        <f>VLOOKUP(A1793,'dump '!A:C,1,FALSE)</f>
        <v>VO444</v>
      </c>
      <c r="C1793" s="9" t="str">
        <f>VLOOKUP(A1793,'dump '!A:AF,2,FALSE)</f>
        <v>1222NW202</v>
      </c>
      <c r="D1793" s="9">
        <f>VLOOKUP($A1793,'dump '!$A:$AF,17,FALSE)</f>
        <v>52.238304340329201</v>
      </c>
      <c r="E1793" s="9">
        <f>VLOOKUP($A1793,'dump '!$A:$AF,18,FALSE)</f>
        <v>5.1775972265798398</v>
      </c>
      <c r="F1793" s="9" t="str">
        <f>VLOOKUP(A1793,'dump '!$A:$AF,11,FALSE)</f>
        <v>Stephensonlaan</v>
      </c>
      <c r="G1793" s="9" t="str">
        <f>VLOOKUP($A1793,'dump '!$A:$AF,12,FALSE)</f>
        <v>2</v>
      </c>
      <c r="H1793" s="9" t="str">
        <f>VLOOKUP($A1793,'dump '!$A:$AF,13,FALSE)</f>
        <v>1222NW</v>
      </c>
      <c r="I1793" s="11" t="str">
        <f>VLOOKUP($A1793,'dump '!$A:$AF,14,FALSE)</f>
        <v>Hilversum</v>
      </c>
      <c r="J1793" s="9">
        <f>VLOOKUP($A1793,'dump '!$A:$AF,15,FALSE)</f>
        <v>5</v>
      </c>
      <c r="K1793" s="9" t="str">
        <f>VLOOKUP($A1793,'dump '!$A:$AF,3,FALSE)</f>
        <v>PMD</v>
      </c>
      <c r="L1793" s="9" t="str">
        <f>VLOOKUP($A1793,'dump '!$A:$AF,31,FALSE)</f>
        <v>3-haak</v>
      </c>
      <c r="M1793" s="9" t="str">
        <f>VLOOKUP($A1793,'containers '!$A:$AA,12,FALSE)</f>
        <v>Ondergronds</v>
      </c>
      <c r="N1793" s="9">
        <f>VLOOKUP($A1793,'containers '!$A:$AA,14,FALSE)</f>
        <v>80</v>
      </c>
      <c r="O1793" s="9">
        <f>VLOOKUP($A1793,'containers '!$A:$AA,15,FALSE)</f>
        <v>100</v>
      </c>
      <c r="P1793" s="9" t="str">
        <f>VLOOKUP($A1793,'containers '!$A:$AA,16,FALSE)</f>
        <v>HMISOL2021</v>
      </c>
    </row>
    <row r="1794" spans="1:16" x14ac:dyDescent="0.25">
      <c r="A1794" s="9" t="s">
        <v>601</v>
      </c>
      <c r="B1794" s="9" t="str">
        <f>VLOOKUP(A1794,'dump '!A:C,1,FALSE)</f>
        <v>VO445</v>
      </c>
      <c r="C1794" s="9" t="str">
        <f>VLOOKUP(A1794,'dump '!A:AF,2,FALSE)</f>
        <v>1222LH5402</v>
      </c>
      <c r="D1794" s="9">
        <f>VLOOKUP($A1794,'dump '!$A:$AF,17,FALSE)</f>
        <v>52.236492156982401</v>
      </c>
      <c r="E1794" s="9">
        <f>VLOOKUP($A1794,'dump '!$A:$AF,18,FALSE)</f>
        <v>5.18511915206909</v>
      </c>
      <c r="F1794" s="9" t="str">
        <f>VLOOKUP(A1794,'dump '!$A:$AF,11,FALSE)</f>
        <v>Lieven de Keylaan</v>
      </c>
      <c r="G1794" s="9" t="str">
        <f>VLOOKUP($A1794,'dump '!$A:$AF,12,FALSE)</f>
        <v>54</v>
      </c>
      <c r="H1794" s="9" t="str">
        <f>VLOOKUP($A1794,'dump '!$A:$AF,13,FALSE)</f>
        <v>1222LH</v>
      </c>
      <c r="I1794" s="11" t="str">
        <f>VLOOKUP($A1794,'dump '!$A:$AF,14,FALSE)</f>
        <v>Hilversum</v>
      </c>
      <c r="J1794" s="9">
        <f>VLOOKUP($A1794,'dump '!$A:$AF,15,FALSE)</f>
        <v>6</v>
      </c>
      <c r="K1794" s="9" t="str">
        <f>VLOOKUP($A1794,'dump '!$A:$AF,3,FALSE)</f>
        <v>PMD</v>
      </c>
      <c r="L1794" s="9" t="str">
        <f>VLOOKUP($A1794,'dump '!$A:$AF,31,FALSE)</f>
        <v>3-haak</v>
      </c>
      <c r="M1794" s="9" t="str">
        <f>VLOOKUP($A1794,'containers '!$A:$AA,12,FALSE)</f>
        <v>OGDUO</v>
      </c>
      <c r="N1794" s="9">
        <f>VLOOKUP($A1794,'containers '!$A:$AA,14,FALSE)</f>
        <v>60</v>
      </c>
      <c r="O1794" s="9">
        <f>VLOOKUP($A1794,'containers '!$A:$AA,15,FALSE)</f>
        <v>100</v>
      </c>
      <c r="P1794" s="9" t="str">
        <f>VLOOKUP($A1794,'containers '!$A:$AA,16,FALSE)</f>
        <v>HMIDUO2022</v>
      </c>
    </row>
    <row r="1795" spans="1:16" x14ac:dyDescent="0.25">
      <c r="A1795" s="9" t="s">
        <v>4886</v>
      </c>
      <c r="B1795" s="9" t="str">
        <f>VLOOKUP(A1795,'dump '!A:C,1,FALSE)</f>
        <v>VO446</v>
      </c>
      <c r="C1795" s="9" t="str">
        <f>VLOOKUP(A1795,'dump '!A:AF,2,FALSE)</f>
        <v>1403JA302</v>
      </c>
      <c r="D1795" s="9">
        <f>VLOOKUP($A1795,'dump '!$A:$AF,17,FALSE)</f>
        <v>52.266360800000001</v>
      </c>
      <c r="E1795" s="9">
        <f>VLOOKUP($A1795,'dump '!$A:$AF,18,FALSE)</f>
        <v>5.1833435000000003</v>
      </c>
      <c r="F1795" s="9" t="str">
        <f>VLOOKUP(A1795,'dump '!$A:$AF,11,FALSE)</f>
        <v>Aaltje Noordewierlaan</v>
      </c>
      <c r="G1795" s="9" t="str">
        <f>VLOOKUP($A1795,'dump '!$A:$AF,12,FALSE)</f>
        <v>3</v>
      </c>
      <c r="H1795" s="9" t="str">
        <f>VLOOKUP($A1795,'dump '!$A:$AF,13,FALSE)</f>
        <v>1403JA</v>
      </c>
      <c r="I1795" s="11" t="str">
        <f>VLOOKUP($A1795,'dump '!$A:$AF,14,FALSE)</f>
        <v>Bussum</v>
      </c>
      <c r="J1795" s="9">
        <f>VLOOKUP($A1795,'dump '!$A:$AF,15,FALSE)</f>
        <v>6</v>
      </c>
      <c r="K1795" s="9" t="str">
        <f>VLOOKUP($A1795,'dump '!$A:$AF,3,FALSE)</f>
        <v>PMD</v>
      </c>
      <c r="L1795" s="9" t="str">
        <f>VLOOKUP($A1795,'dump '!$A:$AF,31,FALSE)</f>
        <v>3-haak</v>
      </c>
      <c r="M1795" s="9" t="str">
        <f>VLOOKUP($A1795,'containers '!$A:$AA,12,FALSE)</f>
        <v>OGDUO</v>
      </c>
      <c r="N1795" s="9">
        <f>VLOOKUP($A1795,'containers '!$A:$AA,14,FALSE)</f>
        <v>60</v>
      </c>
      <c r="O1795" s="9">
        <f>VLOOKUP($A1795,'containers '!$A:$AA,15,FALSE)</f>
        <v>100</v>
      </c>
      <c r="P1795" s="9" t="str">
        <f>VLOOKUP($A1795,'containers '!$A:$AA,16,FALSE)</f>
        <v>HMIDUO2022</v>
      </c>
    </row>
    <row r="1796" spans="1:16" x14ac:dyDescent="0.25">
      <c r="A1796" s="9" t="s">
        <v>3509</v>
      </c>
      <c r="B1796" s="9" t="str">
        <f>VLOOKUP(A1796,'dump '!A:C,1,FALSE)</f>
        <v>VO447</v>
      </c>
      <c r="C1796" s="9" t="str">
        <f>VLOOKUP(A1796,'dump '!A:AF,2,FALSE)</f>
        <v>1411HN202</v>
      </c>
      <c r="D1796" s="9">
        <f>VLOOKUP($A1796,'dump '!$A:$AF,17,FALSE)</f>
        <v>52.287766599999998</v>
      </c>
      <c r="E1796" s="9">
        <f>VLOOKUP($A1796,'dump '!$A:$AF,18,FALSE)</f>
        <v>5.1750157999999997</v>
      </c>
      <c r="F1796" s="9" t="str">
        <f>VLOOKUP(A1796,'dump '!$A:$AF,11,FALSE)</f>
        <v>Chopinlaan</v>
      </c>
      <c r="G1796" s="9" t="str">
        <f>VLOOKUP($A1796,'dump '!$A:$AF,12,FALSE)</f>
        <v>2A 1</v>
      </c>
      <c r="H1796" s="9" t="str">
        <f>VLOOKUP($A1796,'dump '!$A:$AF,13,FALSE)</f>
        <v>1411HN</v>
      </c>
      <c r="I1796" s="11" t="str">
        <f>VLOOKUP($A1796,'dump '!$A:$AF,14,FALSE)</f>
        <v>Naarden</v>
      </c>
      <c r="J1796" s="9">
        <f>VLOOKUP($A1796,'dump '!$A:$AF,15,FALSE)</f>
        <v>5</v>
      </c>
      <c r="K1796" s="9" t="str">
        <f>VLOOKUP($A1796,'dump '!$A:$AF,3,FALSE)</f>
        <v>PMD</v>
      </c>
      <c r="L1796" s="9" t="str">
        <f>VLOOKUP($A1796,'dump '!$A:$AF,31,FALSE)</f>
        <v>3-haak</v>
      </c>
      <c r="M1796" s="9" t="str">
        <f>VLOOKUP($A1796,'containers '!$A:$AA,12,FALSE)</f>
        <v>OGDUO</v>
      </c>
      <c r="N1796" s="9">
        <f>VLOOKUP($A1796,'containers '!$A:$AA,14,FALSE)</f>
        <v>60</v>
      </c>
      <c r="O1796" s="9">
        <f>VLOOKUP($A1796,'containers '!$A:$AA,15,FALSE)</f>
        <v>100</v>
      </c>
      <c r="P1796" s="9" t="str">
        <f>VLOOKUP($A1796,'containers '!$A:$AA,16,FALSE)</f>
        <v>HMIDUO2022</v>
      </c>
    </row>
    <row r="1797" spans="1:16" x14ac:dyDescent="0.25">
      <c r="A1797" s="9" t="s">
        <v>3719</v>
      </c>
      <c r="B1797" s="9" t="str">
        <f>VLOOKUP(A1797,'dump '!A:C,1,FALSE)</f>
        <v>VO448</v>
      </c>
      <c r="C1797" s="9" t="str">
        <f>VLOOKUP(A1797,'dump '!A:AF,2,FALSE)</f>
        <v>1411HH9202</v>
      </c>
      <c r="D1797" s="9">
        <f>VLOOKUP($A1797,'dump '!$A:$AF,17,FALSE)</f>
        <v>52.287661260973898</v>
      </c>
      <c r="E1797" s="9">
        <f>VLOOKUP($A1797,'dump '!$A:$AF,18,FALSE)</f>
        <v>5.1735403854448103</v>
      </c>
      <c r="F1797" s="9" t="str">
        <f>VLOOKUP(A1797,'dump '!$A:$AF,11,FALSE)</f>
        <v>Amersfoortsestraatweg</v>
      </c>
      <c r="G1797" s="9" t="str">
        <f>VLOOKUP($A1797,'dump '!$A:$AF,12,FALSE)</f>
        <v>92A 1</v>
      </c>
      <c r="H1797" s="9" t="str">
        <f>VLOOKUP($A1797,'dump '!$A:$AF,13,FALSE)</f>
        <v>1411HH</v>
      </c>
      <c r="I1797" s="11" t="str">
        <f>VLOOKUP($A1797,'dump '!$A:$AF,14,FALSE)</f>
        <v>Naarden</v>
      </c>
      <c r="J1797" s="9">
        <f>VLOOKUP($A1797,'dump '!$A:$AF,15,FALSE)</f>
        <v>5</v>
      </c>
      <c r="K1797" s="9" t="str">
        <f>VLOOKUP($A1797,'dump '!$A:$AF,3,FALSE)</f>
        <v>PMD</v>
      </c>
      <c r="L1797" s="9" t="str">
        <f>VLOOKUP($A1797,'dump '!$A:$AF,31,FALSE)</f>
        <v>3-haak</v>
      </c>
      <c r="M1797" s="9" t="str">
        <f>VLOOKUP($A1797,'containers '!$A:$AA,12,FALSE)</f>
        <v>OGDUO</v>
      </c>
      <c r="N1797" s="9">
        <f>VLOOKUP($A1797,'containers '!$A:$AA,14,FALSE)</f>
        <v>60</v>
      </c>
      <c r="O1797" s="9">
        <f>VLOOKUP($A1797,'containers '!$A:$AA,15,FALSE)</f>
        <v>100</v>
      </c>
      <c r="P1797" s="9" t="str">
        <f>VLOOKUP($A1797,'containers '!$A:$AA,16,FALSE)</f>
        <v>HMIDUO2022</v>
      </c>
    </row>
    <row r="1798" spans="1:16" x14ac:dyDescent="0.25">
      <c r="A1798" s="9" t="s">
        <v>3779</v>
      </c>
      <c r="B1798" s="9" t="str">
        <f>VLOOKUP(A1798,'dump '!A:C,1,FALSE)</f>
        <v>VO449</v>
      </c>
      <c r="C1798" s="9" t="str">
        <f>VLOOKUP(A1798,'dump '!A:AF,2,FALSE)</f>
        <v>1271CR11202</v>
      </c>
      <c r="D1798" s="9">
        <f>VLOOKUP($A1798,'dump '!$A:$AF,17,FALSE)</f>
        <v>52.309044999999998</v>
      </c>
      <c r="E1798" s="9">
        <f>VLOOKUP($A1798,'dump '!$A:$AF,18,FALSE)</f>
        <v>5.2495649999999996</v>
      </c>
      <c r="F1798" s="9" t="str">
        <f>VLOOKUP(A1798,'dump '!$A:$AF,11,FALSE)</f>
        <v>Golfstroom</v>
      </c>
      <c r="G1798" s="9" t="str">
        <f>VLOOKUP($A1798,'dump '!$A:$AF,12,FALSE)</f>
        <v>112</v>
      </c>
      <c r="H1798" s="9" t="str">
        <f>VLOOKUP($A1798,'dump '!$A:$AF,13,FALSE)</f>
        <v>1271CR</v>
      </c>
      <c r="I1798" s="11" t="str">
        <f>VLOOKUP($A1798,'dump '!$A:$AF,14,FALSE)</f>
        <v>Huizen</v>
      </c>
      <c r="J1798" s="9">
        <f>VLOOKUP($A1798,'dump '!$A:$AF,15,FALSE)</f>
        <v>5</v>
      </c>
      <c r="K1798" s="9" t="str">
        <f>VLOOKUP($A1798,'dump '!$A:$AF,3,FALSE)</f>
        <v>PMD</v>
      </c>
      <c r="L1798" s="9" t="str">
        <f>VLOOKUP($A1798,'dump '!$A:$AF,31,FALSE)</f>
        <v>3-haak</v>
      </c>
      <c r="M1798" s="9" t="str">
        <f>VLOOKUP($A1798,'containers '!$A:$AA,12,FALSE)</f>
        <v>OGDUO</v>
      </c>
      <c r="N1798" s="9">
        <f>VLOOKUP($A1798,'containers '!$A:$AA,14,FALSE)</f>
        <v>60</v>
      </c>
      <c r="O1798" s="9">
        <f>VLOOKUP($A1798,'containers '!$A:$AA,15,FALSE)</f>
        <v>100</v>
      </c>
      <c r="P1798" s="9" t="str">
        <f>VLOOKUP($A1798,'containers '!$A:$AA,16,FALSE)</f>
        <v>HMIDUO2022</v>
      </c>
    </row>
    <row r="1799" spans="1:16" x14ac:dyDescent="0.25">
      <c r="A1799" s="9" t="s">
        <v>4925</v>
      </c>
      <c r="B1799" s="9" t="str">
        <f>VLOOKUP(A1799,'dump '!A:C,1,FALSE)</f>
        <v>VO450</v>
      </c>
      <c r="C1799" s="9" t="str">
        <f>VLOOKUP(A1799,'dump '!A:AF,2,FALSE)</f>
        <v>1271CS17202</v>
      </c>
      <c r="D1799" s="9">
        <f>VLOOKUP($A1799,'dump '!$A:$AF,17,FALSE)</f>
        <v>52.309127099999998</v>
      </c>
      <c r="E1799" s="9">
        <f>VLOOKUP($A1799,'dump '!$A:$AF,18,FALSE)</f>
        <v>5.2507520000000003</v>
      </c>
      <c r="F1799" s="9" t="str">
        <f>VLOOKUP(A1799,'dump '!$A:$AF,11,FALSE)</f>
        <v>Golfstroom</v>
      </c>
      <c r="G1799" s="9" t="str">
        <f>VLOOKUP($A1799,'dump '!$A:$AF,12,FALSE)</f>
        <v>172</v>
      </c>
      <c r="H1799" s="9" t="str">
        <f>VLOOKUP($A1799,'dump '!$A:$AF,13,FALSE)</f>
        <v>1271CS</v>
      </c>
      <c r="I1799" s="11" t="str">
        <f>VLOOKUP($A1799,'dump '!$A:$AF,14,FALSE)</f>
        <v>Huizen</v>
      </c>
      <c r="J1799" s="9">
        <f>VLOOKUP($A1799,'dump '!$A:$AF,15,FALSE)</f>
        <v>6</v>
      </c>
      <c r="K1799" s="9" t="str">
        <f>VLOOKUP($A1799,'dump '!$A:$AF,3,FALSE)</f>
        <v>PMD</v>
      </c>
      <c r="L1799" s="9" t="str">
        <f>VLOOKUP($A1799,'dump '!$A:$AF,31,FALSE)</f>
        <v>3-haak</v>
      </c>
      <c r="M1799" s="9" t="str">
        <f>VLOOKUP($A1799,'containers '!$A:$AA,12,FALSE)</f>
        <v>OGDUO</v>
      </c>
      <c r="N1799" s="9">
        <f>VLOOKUP($A1799,'containers '!$A:$AA,14,FALSE)</f>
        <v>60</v>
      </c>
      <c r="O1799" s="9">
        <f>VLOOKUP($A1799,'containers '!$A:$AA,15,FALSE)</f>
        <v>100</v>
      </c>
      <c r="P1799" s="9" t="str">
        <f>VLOOKUP($A1799,'containers '!$A:$AA,16,FALSE)</f>
        <v>HMIDUO2022</v>
      </c>
    </row>
    <row r="1800" spans="1:16" x14ac:dyDescent="0.25">
      <c r="A1800" s="9" t="s">
        <v>4927</v>
      </c>
      <c r="B1800" s="9" t="str">
        <f>VLOOKUP(A1800,'dump '!A:C,1,FALSE)</f>
        <v>VO451</v>
      </c>
      <c r="C1800" s="9" t="str">
        <f>VLOOKUP(A1800,'dump '!A:AF,2,FALSE)</f>
        <v>1271CP5602</v>
      </c>
      <c r="D1800" s="9">
        <f>VLOOKUP($A1800,'dump '!$A:$AF,17,FALSE)</f>
        <v>52.309313099999997</v>
      </c>
      <c r="E1800" s="9">
        <f>VLOOKUP($A1800,'dump '!$A:$AF,18,FALSE)</f>
        <v>5.2486857999999996</v>
      </c>
      <c r="F1800" s="9" t="str">
        <f>VLOOKUP(A1800,'dump '!$A:$AF,11,FALSE)</f>
        <v>Golfstroom</v>
      </c>
      <c r="G1800" s="9" t="str">
        <f>VLOOKUP($A1800,'dump '!$A:$AF,12,FALSE)</f>
        <v>56</v>
      </c>
      <c r="H1800" s="9" t="str">
        <f>VLOOKUP($A1800,'dump '!$A:$AF,13,FALSE)</f>
        <v>1271CP</v>
      </c>
      <c r="I1800" s="11" t="str">
        <f>VLOOKUP($A1800,'dump '!$A:$AF,14,FALSE)</f>
        <v>Huizen</v>
      </c>
      <c r="J1800" s="9">
        <f>VLOOKUP($A1800,'dump '!$A:$AF,15,FALSE)</f>
        <v>6</v>
      </c>
      <c r="K1800" s="9" t="str">
        <f>VLOOKUP($A1800,'dump '!$A:$AF,3,FALSE)</f>
        <v>PMD</v>
      </c>
      <c r="L1800" s="9" t="str">
        <f>VLOOKUP($A1800,'dump '!$A:$AF,31,FALSE)</f>
        <v>3-haak</v>
      </c>
      <c r="M1800" s="9" t="str">
        <f>VLOOKUP($A1800,'containers '!$A:$AA,12,FALSE)</f>
        <v>OGDUO</v>
      </c>
      <c r="N1800" s="9">
        <f>VLOOKUP($A1800,'containers '!$A:$AA,14,FALSE)</f>
        <v>60</v>
      </c>
      <c r="O1800" s="9">
        <f>VLOOKUP($A1800,'containers '!$A:$AA,15,FALSE)</f>
        <v>100</v>
      </c>
      <c r="P1800" s="9" t="str">
        <f>VLOOKUP($A1800,'containers '!$A:$AA,16,FALSE)</f>
        <v>HMIDUO2022</v>
      </c>
    </row>
    <row r="1801" spans="1:16" x14ac:dyDescent="0.25">
      <c r="A1801" s="9" t="s">
        <v>4763</v>
      </c>
      <c r="B1801" s="9" t="str">
        <f>VLOOKUP(A1801,'dump '!A:C,1,FALSE)</f>
        <v>VO452</v>
      </c>
      <c r="C1801" s="9" t="str">
        <f>VLOOKUP(A1801,'dump '!A:AF,2,FALSE)</f>
        <v>1222EL2602</v>
      </c>
      <c r="D1801" s="9">
        <f>VLOOKUP($A1801,'dump '!$A:$AF,17,FALSE)</f>
        <v>52.239029000000002</v>
      </c>
      <c r="E1801" s="9">
        <f>VLOOKUP($A1801,'dump '!$A:$AF,18,FALSE)</f>
        <v>5.1750499999999997</v>
      </c>
      <c r="F1801" s="9" t="str">
        <f>VLOOKUP(A1801,'dump '!$A:$AF,11,FALSE)</f>
        <v>Bonnikestraat</v>
      </c>
      <c r="G1801" s="9" t="str">
        <f>VLOOKUP($A1801,'dump '!$A:$AF,12,FALSE)</f>
        <v>26</v>
      </c>
      <c r="H1801" s="9" t="str">
        <f>VLOOKUP($A1801,'dump '!$A:$AF,13,FALSE)</f>
        <v>1222EL</v>
      </c>
      <c r="I1801" s="11" t="str">
        <f>VLOOKUP($A1801,'dump '!$A:$AF,14,FALSE)</f>
        <v>Hilversum</v>
      </c>
      <c r="J1801" s="9">
        <f>VLOOKUP($A1801,'dump '!$A:$AF,15,FALSE)</f>
        <v>6</v>
      </c>
      <c r="K1801" s="9" t="str">
        <f>VLOOKUP($A1801,'dump '!$A:$AF,3,FALSE)</f>
        <v>PMD</v>
      </c>
      <c r="L1801" s="9" t="str">
        <f>VLOOKUP($A1801,'dump '!$A:$AF,31,FALSE)</f>
        <v>3-haak</v>
      </c>
      <c r="M1801" s="9" t="str">
        <f>VLOOKUP($A1801,'containers '!$A:$AA,12,FALSE)</f>
        <v>Ondergronds</v>
      </c>
      <c r="N1801" s="9">
        <f>VLOOKUP($A1801,'containers '!$A:$AA,14,FALSE)</f>
        <v>80</v>
      </c>
      <c r="O1801" s="9">
        <f>VLOOKUP($A1801,'containers '!$A:$AA,15,FALSE)</f>
        <v>100</v>
      </c>
      <c r="P1801" s="9" t="str">
        <f>VLOOKUP($A1801,'containers '!$A:$AA,16,FALSE)</f>
        <v>HMISOL2022</v>
      </c>
    </row>
    <row r="1802" spans="1:16" x14ac:dyDescent="0.25">
      <c r="A1802" s="9" t="s">
        <v>4919</v>
      </c>
      <c r="B1802" s="9" t="str">
        <f>VLOOKUP(A1802,'dump '!A:C,1,FALSE)</f>
        <v>VO453</v>
      </c>
      <c r="C1802" s="9" t="str">
        <f>VLOOKUP(A1802,'dump '!A:AF,2,FALSE)</f>
        <v>1221NA2702</v>
      </c>
      <c r="D1802" s="9">
        <f>VLOOKUP($A1802,'dump '!$A:$AF,17,FALSE)</f>
        <v>52.229570000000002</v>
      </c>
      <c r="E1802" s="9">
        <f>VLOOKUP($A1802,'dump '!$A:$AF,18,FALSE)</f>
        <v>5.1819959999999998</v>
      </c>
      <c r="F1802" s="9" t="str">
        <f>VLOOKUP(A1802,'dump '!$A:$AF,11,FALSE)</f>
        <v>Korte Noorderweg</v>
      </c>
      <c r="G1802" s="9" t="str">
        <f>VLOOKUP($A1802,'dump '!$A:$AF,12,FALSE)</f>
        <v>27G</v>
      </c>
      <c r="H1802" s="9" t="str">
        <f>VLOOKUP($A1802,'dump '!$A:$AF,13,FALSE)</f>
        <v>1221NA</v>
      </c>
      <c r="I1802" s="11" t="str">
        <f>VLOOKUP($A1802,'dump '!$A:$AF,14,FALSE)</f>
        <v>Hilversum</v>
      </c>
      <c r="J1802" s="9">
        <f>VLOOKUP($A1802,'dump '!$A:$AF,15,FALSE)</f>
        <v>6</v>
      </c>
      <c r="K1802" s="9" t="str">
        <f>VLOOKUP($A1802,'dump '!$A:$AF,3,FALSE)</f>
        <v>PMD</v>
      </c>
      <c r="L1802" s="9" t="str">
        <f>VLOOKUP($A1802,'dump '!$A:$AF,31,FALSE)</f>
        <v>3-haak</v>
      </c>
      <c r="M1802" s="9" t="str">
        <f>VLOOKUP($A1802,'containers '!$A:$AA,12,FALSE)</f>
        <v>OGDUO</v>
      </c>
      <c r="N1802" s="9">
        <f>VLOOKUP($A1802,'containers '!$A:$AA,14,FALSE)</f>
        <v>60</v>
      </c>
      <c r="O1802" s="9">
        <f>VLOOKUP($A1802,'containers '!$A:$AA,15,FALSE)</f>
        <v>100</v>
      </c>
      <c r="P1802" s="9" t="str">
        <f>VLOOKUP($A1802,'containers '!$A:$AA,16,FALSE)</f>
        <v>HMIDUO2022</v>
      </c>
    </row>
    <row r="1803" spans="1:16" x14ac:dyDescent="0.25">
      <c r="A1803" s="9" t="s">
        <v>1600</v>
      </c>
      <c r="B1803" s="9" t="str">
        <f>VLOOKUP(A1803,'dump '!A:C,1,FALSE)</f>
        <v>VO454</v>
      </c>
      <c r="C1803" s="9" t="str">
        <f>VLOOKUP(A1803,'dump '!A:AF,2,FALSE)</f>
        <v>1211KW3802</v>
      </c>
      <c r="D1803" s="9">
        <f>VLOOKUP($A1803,'dump '!$A:$AF,17,FALSE)</f>
        <v>52.221862000000002</v>
      </c>
      <c r="E1803" s="9">
        <f>VLOOKUP($A1803,'dump '!$A:$AF,18,FALSE)</f>
        <v>5.1718580000000003</v>
      </c>
      <c r="F1803" s="9" t="str">
        <f>VLOOKUP(A1803,'dump '!$A:$AF,11,FALSE)</f>
        <v>Ruitersweg</v>
      </c>
      <c r="G1803" s="9" t="str">
        <f>VLOOKUP($A1803,'dump '!$A:$AF,12,FALSE)</f>
        <v>38</v>
      </c>
      <c r="H1803" s="9" t="str">
        <f>VLOOKUP($A1803,'dump '!$A:$AF,13,FALSE)</f>
        <v>1211KW</v>
      </c>
      <c r="I1803" s="11" t="str">
        <f>VLOOKUP($A1803,'dump '!$A:$AF,14,FALSE)</f>
        <v>Hilversum</v>
      </c>
      <c r="J1803" s="9">
        <f>VLOOKUP($A1803,'dump '!$A:$AF,15,FALSE)</f>
        <v>6</v>
      </c>
      <c r="K1803" s="9" t="str">
        <f>VLOOKUP($A1803,'dump '!$A:$AF,3,FALSE)</f>
        <v>PMD</v>
      </c>
      <c r="L1803" s="9" t="str">
        <f>VLOOKUP($A1803,'dump '!$A:$AF,31,FALSE)</f>
        <v>3-haak</v>
      </c>
      <c r="M1803" s="9" t="str">
        <f>VLOOKUP($A1803,'containers '!$A:$AA,12,FALSE)</f>
        <v>Ondergronds</v>
      </c>
      <c r="N1803" s="9">
        <f>VLOOKUP($A1803,'containers '!$A:$AA,14,FALSE)</f>
        <v>80</v>
      </c>
      <c r="O1803" s="9">
        <f>VLOOKUP($A1803,'containers '!$A:$AA,15,FALSE)</f>
        <v>100</v>
      </c>
      <c r="P1803" s="9" t="str">
        <f>VLOOKUP($A1803,'containers '!$A:$AA,16,FALSE)</f>
        <v>HMISOL2022</v>
      </c>
    </row>
    <row r="1804" spans="1:16" x14ac:dyDescent="0.25">
      <c r="A1804" s="9" t="s">
        <v>4091</v>
      </c>
      <c r="B1804" s="9" t="str">
        <f>VLOOKUP(A1804,'dump '!A:C,1,FALSE)</f>
        <v>VO455</v>
      </c>
      <c r="C1804" s="9" t="str">
        <f>VLOOKUP(A1804,'dump '!A:AF,2,FALSE)</f>
        <v>1404JK1302</v>
      </c>
      <c r="D1804" s="9">
        <f>VLOOKUP($A1804,'dump '!$A:$AF,17,FALSE)</f>
        <v>52.271465999999997</v>
      </c>
      <c r="E1804" s="9">
        <f>VLOOKUP($A1804,'dump '!$A:$AF,18,FALSE)</f>
        <v>5.1639499999999998</v>
      </c>
      <c r="F1804" s="9" t="str">
        <f>VLOOKUP(A1804,'dump '!$A:$AF,11,FALSE)</f>
        <v>Prinsenstraat</v>
      </c>
      <c r="G1804" s="9" t="str">
        <f>VLOOKUP($A1804,'dump '!$A:$AF,12,FALSE)</f>
        <v>13A</v>
      </c>
      <c r="H1804" s="9" t="str">
        <f>VLOOKUP($A1804,'dump '!$A:$AF,13,FALSE)</f>
        <v>1404JK</v>
      </c>
      <c r="I1804" s="11" t="str">
        <f>VLOOKUP($A1804,'dump '!$A:$AF,14,FALSE)</f>
        <v>Bussum</v>
      </c>
      <c r="J1804" s="9">
        <f>VLOOKUP($A1804,'dump '!$A:$AF,15,FALSE)</f>
        <v>6</v>
      </c>
      <c r="K1804" s="9" t="str">
        <f>VLOOKUP($A1804,'dump '!$A:$AF,3,FALSE)</f>
        <v>PMD</v>
      </c>
      <c r="L1804" s="9" t="str">
        <f>VLOOKUP($A1804,'dump '!$A:$AF,31,FALSE)</f>
        <v>3-haak</v>
      </c>
      <c r="M1804" s="9" t="str">
        <f>VLOOKUP($A1804,'containers '!$A:$AA,12,FALSE)</f>
        <v>OGDUO</v>
      </c>
      <c r="N1804" s="9">
        <f>VLOOKUP($A1804,'containers '!$A:$AA,14,FALSE)</f>
        <v>60</v>
      </c>
      <c r="O1804" s="9">
        <f>VLOOKUP($A1804,'containers '!$A:$AA,15,FALSE)</f>
        <v>100</v>
      </c>
      <c r="P1804" s="9" t="str">
        <f>VLOOKUP($A1804,'containers '!$A:$AA,16,FALSE)</f>
        <v>HMIDUO2022</v>
      </c>
    </row>
    <row r="1805" spans="1:16" x14ac:dyDescent="0.25">
      <c r="A1805" s="9" t="s">
        <v>4632</v>
      </c>
      <c r="B1805" s="9" t="str">
        <f>VLOOKUP(A1805,'dump '!A:C,1,FALSE)</f>
        <v>VO456</v>
      </c>
      <c r="C1805" s="9" t="str">
        <f>VLOOKUP(A1805,'dump '!A:AF,2,FALSE)</f>
        <v>1223KB1202</v>
      </c>
      <c r="D1805" s="9">
        <f>VLOOKUP($A1805,'dump '!$A:$AF,17,FALSE)</f>
        <v>52.2346329998256</v>
      </c>
      <c r="E1805" s="9">
        <f>VLOOKUP($A1805,'dump '!$A:$AF,18,FALSE)</f>
        <v>5.1984299997801102</v>
      </c>
      <c r="F1805" s="9" t="str">
        <f>VLOOKUP(A1805,'dump '!$A:$AF,11,FALSE)</f>
        <v>Baerbergen</v>
      </c>
      <c r="G1805" s="9" t="str">
        <f>VLOOKUP($A1805,'dump '!$A:$AF,12,FALSE)</f>
        <v>12</v>
      </c>
      <c r="H1805" s="9" t="str">
        <f>VLOOKUP($A1805,'dump '!$A:$AF,13,FALSE)</f>
        <v>1223KB</v>
      </c>
      <c r="I1805" s="11" t="str">
        <f>VLOOKUP($A1805,'dump '!$A:$AF,14,FALSE)</f>
        <v>Hilversum</v>
      </c>
      <c r="J1805" s="9">
        <f>VLOOKUP($A1805,'dump '!$A:$AF,15,FALSE)</f>
        <v>6</v>
      </c>
      <c r="K1805" s="9" t="str">
        <f>VLOOKUP($A1805,'dump '!$A:$AF,3,FALSE)</f>
        <v>PMD</v>
      </c>
      <c r="L1805" s="9" t="str">
        <f>VLOOKUP($A1805,'dump '!$A:$AF,31,FALSE)</f>
        <v>3-haak</v>
      </c>
      <c r="M1805" s="9" t="str">
        <f>VLOOKUP($A1805,'containers '!$A:$AA,12,FALSE)</f>
        <v>OGDUO</v>
      </c>
      <c r="N1805" s="9">
        <f>VLOOKUP($A1805,'containers '!$A:$AA,14,FALSE)</f>
        <v>60</v>
      </c>
      <c r="O1805" s="9">
        <f>VLOOKUP($A1805,'containers '!$A:$AA,15,FALSE)</f>
        <v>100</v>
      </c>
      <c r="P1805" s="9" t="str">
        <f>VLOOKUP($A1805,'containers '!$A:$AA,16,FALSE)</f>
        <v>HMIDUO2022</v>
      </c>
    </row>
    <row r="1806" spans="1:16" x14ac:dyDescent="0.25">
      <c r="A1806" s="9" t="s">
        <v>4915</v>
      </c>
      <c r="B1806" s="9" t="str">
        <f>VLOOKUP(A1806,'dump '!A:C,1,FALSE)</f>
        <v>VO457</v>
      </c>
      <c r="C1806" s="9" t="str">
        <f>VLOOKUP(A1806,'dump '!A:AF,2,FALSE)</f>
        <v>1218CC5102</v>
      </c>
      <c r="D1806" s="9">
        <f>VLOOKUP($A1806,'dump '!$A:$AF,17,FALSE)</f>
        <v>52.2719539</v>
      </c>
      <c r="E1806" s="9">
        <f>VLOOKUP($A1806,'dump '!$A:$AF,18,FALSE)</f>
        <v>5.1378079999999997</v>
      </c>
      <c r="F1806" s="9" t="str">
        <f>VLOOKUP(A1806,'dump '!$A:$AF,11,FALSE)</f>
        <v>Noordermeent</v>
      </c>
      <c r="G1806" s="9" t="str">
        <f>VLOOKUP($A1806,'dump '!$A:$AF,12,FALSE)</f>
        <v>51</v>
      </c>
      <c r="H1806" s="9" t="str">
        <f>VLOOKUP($A1806,'dump '!$A:$AF,13,FALSE)</f>
        <v>1218CC</v>
      </c>
      <c r="I1806" s="11" t="str">
        <f>VLOOKUP($A1806,'dump '!$A:$AF,14,FALSE)</f>
        <v>Hilversum</v>
      </c>
      <c r="J1806" s="9">
        <f>VLOOKUP($A1806,'dump '!$A:$AF,15,FALSE)</f>
        <v>6</v>
      </c>
      <c r="K1806" s="9" t="str">
        <f>VLOOKUP($A1806,'dump '!$A:$AF,3,FALSE)</f>
        <v>PMD</v>
      </c>
      <c r="L1806" s="9" t="str">
        <f>VLOOKUP($A1806,'dump '!$A:$AF,31,FALSE)</f>
        <v>3-haak</v>
      </c>
      <c r="M1806" s="9" t="str">
        <f>VLOOKUP($A1806,'containers '!$A:$AA,12,FALSE)</f>
        <v>OGDUO</v>
      </c>
      <c r="N1806" s="9">
        <f>VLOOKUP($A1806,'containers '!$A:$AA,14,FALSE)</f>
        <v>60</v>
      </c>
      <c r="O1806" s="9">
        <f>VLOOKUP($A1806,'containers '!$A:$AA,15,FALSE)</f>
        <v>100</v>
      </c>
      <c r="P1806" s="9" t="str">
        <f>VLOOKUP($A1806,'containers '!$A:$AA,16,FALSE)</f>
        <v>HMIDUO2022</v>
      </c>
    </row>
    <row r="1807" spans="1:16" x14ac:dyDescent="0.25">
      <c r="A1807" s="9" t="s">
        <v>4483</v>
      </c>
      <c r="B1807" s="9" t="str">
        <f>VLOOKUP(A1807,'dump '!A:C,1,FALSE)</f>
        <v>VO458</v>
      </c>
      <c r="C1807" s="9" t="str">
        <f>VLOOKUP(A1807,'dump '!A:AF,2,FALSE)</f>
        <v>1221DG3802</v>
      </c>
      <c r="D1807" s="9">
        <f>VLOOKUP($A1807,'dump '!$A:$AF,17,FALSE)</f>
        <v>52.228411000000001</v>
      </c>
      <c r="E1807" s="9">
        <f>VLOOKUP($A1807,'dump '!$A:$AF,18,FALSE)</f>
        <v>5.1832960000000003</v>
      </c>
      <c r="F1807" s="9" t="str">
        <f>VLOOKUP(A1807,'dump '!$A:$AF,11,FALSE)</f>
        <v>Swammerdamstraat</v>
      </c>
      <c r="G1807" s="9" t="str">
        <f>VLOOKUP($A1807,'dump '!$A:$AF,12,FALSE)</f>
        <v>38</v>
      </c>
      <c r="H1807" s="9" t="str">
        <f>VLOOKUP($A1807,'dump '!$A:$AF,13,FALSE)</f>
        <v>1221DG</v>
      </c>
      <c r="I1807" s="11" t="str">
        <f>VLOOKUP($A1807,'dump '!$A:$AF,14,FALSE)</f>
        <v>Hilversum</v>
      </c>
      <c r="J1807" s="9">
        <f>VLOOKUP($A1807,'dump '!$A:$AF,15,FALSE)</f>
        <v>6</v>
      </c>
      <c r="K1807" s="9" t="str">
        <f>VLOOKUP($A1807,'dump '!$A:$AF,3,FALSE)</f>
        <v>PMD</v>
      </c>
      <c r="L1807" s="9" t="str">
        <f>VLOOKUP($A1807,'dump '!$A:$AF,31,FALSE)</f>
        <v>3-haak</v>
      </c>
      <c r="M1807" s="9" t="str">
        <f>VLOOKUP($A1807,'containers '!$A:$AA,12,FALSE)</f>
        <v>OGDUO</v>
      </c>
      <c r="N1807" s="9">
        <f>VLOOKUP($A1807,'containers '!$A:$AA,14,FALSE)</f>
        <v>60</v>
      </c>
      <c r="O1807" s="9">
        <f>VLOOKUP($A1807,'containers '!$A:$AA,15,FALSE)</f>
        <v>100</v>
      </c>
      <c r="P1807" s="9" t="str">
        <f>VLOOKUP($A1807,'containers '!$A:$AA,16,FALSE)</f>
        <v>HMIDUO2022</v>
      </c>
    </row>
    <row r="1808" spans="1:16" x14ac:dyDescent="0.25">
      <c r="A1808" s="9" t="s">
        <v>4923</v>
      </c>
      <c r="B1808" s="9" t="str">
        <f>VLOOKUP(A1808,'dump '!A:C,1,FALSE)</f>
        <v>VO459</v>
      </c>
      <c r="C1808" s="9" t="str">
        <f>VLOOKUP(A1808,'dump '!A:AF,2,FALSE)</f>
        <v>1221CK8302</v>
      </c>
      <c r="D1808" s="9">
        <f>VLOOKUP($A1808,'dump '!$A:$AF,17,FALSE)</f>
        <v>52.228828659999998</v>
      </c>
      <c r="E1808" s="9">
        <f>VLOOKUP($A1808,'dump '!$A:$AF,18,FALSE)</f>
        <v>5.1848634999999996</v>
      </c>
      <c r="F1808" s="9" t="str">
        <f>VLOOKUP(A1808,'dump '!$A:$AF,11,FALSE)</f>
        <v>Larenseweg</v>
      </c>
      <c r="G1808" s="9" t="str">
        <f>VLOOKUP($A1808,'dump '!$A:$AF,12,FALSE)</f>
        <v>83A</v>
      </c>
      <c r="H1808" s="9" t="str">
        <f>VLOOKUP($A1808,'dump '!$A:$AF,13,FALSE)</f>
        <v>1221CK</v>
      </c>
      <c r="I1808" s="11" t="str">
        <f>VLOOKUP($A1808,'dump '!$A:$AF,14,FALSE)</f>
        <v>Hilversum</v>
      </c>
      <c r="J1808" s="9">
        <f>VLOOKUP($A1808,'dump '!$A:$AF,15,FALSE)</f>
        <v>6</v>
      </c>
      <c r="K1808" s="9" t="str">
        <f>VLOOKUP($A1808,'dump '!$A:$AF,3,FALSE)</f>
        <v>PMD</v>
      </c>
      <c r="L1808" s="9" t="str">
        <f>VLOOKUP($A1808,'dump '!$A:$AF,31,FALSE)</f>
        <v>3-haak</v>
      </c>
      <c r="M1808" s="9" t="str">
        <f>VLOOKUP($A1808,'containers '!$A:$AA,12,FALSE)</f>
        <v>OGDUO</v>
      </c>
      <c r="N1808" s="9">
        <f>VLOOKUP($A1808,'containers '!$A:$AA,14,FALSE)</f>
        <v>60</v>
      </c>
      <c r="O1808" s="9">
        <f>VLOOKUP($A1808,'containers '!$A:$AA,15,FALSE)</f>
        <v>100</v>
      </c>
      <c r="P1808" s="9" t="str">
        <f>VLOOKUP($A1808,'containers '!$A:$AA,16,FALSE)</f>
        <v>HMIDUO2022</v>
      </c>
    </row>
    <row r="1809" spans="1:16" x14ac:dyDescent="0.25">
      <c r="A1809" s="9" t="s">
        <v>4921</v>
      </c>
      <c r="B1809" s="9" t="str">
        <f>VLOOKUP(A1809,'dump '!A:C,1,FALSE)</f>
        <v>VO460</v>
      </c>
      <c r="C1809" s="9" t="str">
        <f>VLOOKUP(A1809,'dump '!A:AF,2,FALSE)</f>
        <v>1398EB7102</v>
      </c>
      <c r="D1809" s="9">
        <f>VLOOKUP($A1809,'dump '!$A:$AF,17,FALSE)</f>
        <v>52.326376000000003</v>
      </c>
      <c r="E1809" s="9">
        <f>VLOOKUP($A1809,'dump '!$A:$AF,18,FALSE)</f>
        <v>5.0742409999999998</v>
      </c>
      <c r="F1809" s="9" t="str">
        <f>VLOOKUP(A1809,'dump '!$A:$AF,11,FALSE)</f>
        <v>Nooit Gedacht</v>
      </c>
      <c r="G1809" s="9" t="str">
        <f>VLOOKUP($A1809,'dump '!$A:$AF,12,FALSE)</f>
        <v>71</v>
      </c>
      <c r="H1809" s="9" t="str">
        <f>VLOOKUP($A1809,'dump '!$A:$AF,13,FALSE)</f>
        <v>1398EB</v>
      </c>
      <c r="I1809" s="11" t="str">
        <f>VLOOKUP($A1809,'dump '!$A:$AF,14,FALSE)</f>
        <v>Muiden</v>
      </c>
      <c r="J1809" s="9">
        <f>VLOOKUP($A1809,'dump '!$A:$AF,15,FALSE)</f>
        <v>6</v>
      </c>
      <c r="K1809" s="9" t="str">
        <f>VLOOKUP($A1809,'dump '!$A:$AF,3,FALSE)</f>
        <v>PMD</v>
      </c>
      <c r="L1809" s="9" t="str">
        <f>VLOOKUP($A1809,'dump '!$A:$AF,31,FALSE)</f>
        <v>3-haak</v>
      </c>
      <c r="M1809" s="9" t="str">
        <f>VLOOKUP($A1809,'containers '!$A:$AA,12,FALSE)</f>
        <v>OGDUO</v>
      </c>
      <c r="N1809" s="9">
        <f>VLOOKUP($A1809,'containers '!$A:$AA,14,FALSE)</f>
        <v>60</v>
      </c>
      <c r="O1809" s="9">
        <f>VLOOKUP($A1809,'containers '!$A:$AA,15,FALSE)</f>
        <v>100</v>
      </c>
      <c r="P1809" s="9" t="str">
        <f>VLOOKUP($A1809,'containers '!$A:$AA,16,FALSE)</f>
        <v>HMIDUO2022</v>
      </c>
    </row>
    <row r="1810" spans="1:16" x14ac:dyDescent="0.25">
      <c r="A1810" s="9" t="s">
        <v>4748</v>
      </c>
      <c r="B1810" s="9" t="str">
        <f>VLOOKUP(A1810,'dump '!A:C,1,FALSE)</f>
        <v>VO461</v>
      </c>
      <c r="C1810" s="9" t="str">
        <f>VLOOKUP(A1810,'dump '!A:AF,2,FALSE)</f>
        <v>1222AZ76502</v>
      </c>
      <c r="D1810" s="9">
        <f>VLOOKUP($A1810,'dump '!$A:$AF,17,FALSE)</f>
        <v>52.244607299999998</v>
      </c>
      <c r="E1810" s="9">
        <f>VLOOKUP($A1810,'dump '!$A:$AF,18,FALSE)</f>
        <v>5.1726293999999999</v>
      </c>
      <c r="F1810" s="9" t="str">
        <f>VLOOKUP(A1810,'dump '!$A:$AF,11,FALSE)</f>
        <v>Erfgooiersstraat</v>
      </c>
      <c r="G1810" s="9" t="str">
        <f>VLOOKUP($A1810,'dump '!$A:$AF,12,FALSE)</f>
        <v>765</v>
      </c>
      <c r="H1810" s="9" t="str">
        <f>VLOOKUP($A1810,'dump '!$A:$AF,13,FALSE)</f>
        <v>1222AZ</v>
      </c>
      <c r="I1810" s="11" t="str">
        <f>VLOOKUP($A1810,'dump '!$A:$AF,14,FALSE)</f>
        <v>Hilversum</v>
      </c>
      <c r="J1810" s="9">
        <f>VLOOKUP($A1810,'dump '!$A:$AF,15,FALSE)</f>
        <v>6</v>
      </c>
      <c r="K1810" s="9" t="str">
        <f>VLOOKUP($A1810,'dump '!$A:$AF,3,FALSE)</f>
        <v>PMD</v>
      </c>
      <c r="L1810" s="9" t="str">
        <f>VLOOKUP($A1810,'dump '!$A:$AF,31,FALSE)</f>
        <v>3-haak</v>
      </c>
      <c r="M1810" s="9" t="str">
        <f>VLOOKUP($A1810,'containers '!$A:$AA,12,FALSE)</f>
        <v>Ondergronds</v>
      </c>
      <c r="N1810" s="9">
        <f>VLOOKUP($A1810,'containers '!$A:$AA,14,FALSE)</f>
        <v>80</v>
      </c>
      <c r="O1810" s="9">
        <f>VLOOKUP($A1810,'containers '!$A:$AA,15,FALSE)</f>
        <v>100</v>
      </c>
      <c r="P1810" s="9" t="str">
        <f>VLOOKUP($A1810,'containers '!$A:$AA,16,FALSE)</f>
        <v>HMISOL2022</v>
      </c>
    </row>
    <row r="1811" spans="1:16" x14ac:dyDescent="0.25">
      <c r="A1811" s="9" t="s">
        <v>4744</v>
      </c>
      <c r="B1811" s="9" t="str">
        <f>VLOOKUP(A1811,'dump '!A:C,1,FALSE)</f>
        <v>VO462</v>
      </c>
      <c r="C1811" s="9" t="str">
        <f>VLOOKUP(A1811,'dump '!A:AF,2,FALSE)</f>
        <v>1398JL3502</v>
      </c>
      <c r="D1811" s="9">
        <f>VLOOKUP($A1811,'dump '!$A:$AF,17,FALSE)</f>
        <v>52.335250299999998</v>
      </c>
      <c r="E1811" s="9">
        <f>VLOOKUP($A1811,'dump '!$A:$AF,18,FALSE)</f>
        <v>5.0536829000000001</v>
      </c>
      <c r="F1811" s="9" t="str">
        <f>VLOOKUP(A1811,'dump '!$A:$AF,11,FALSE)</f>
        <v>Ijsvogel</v>
      </c>
      <c r="G1811" s="9" t="str">
        <f>VLOOKUP($A1811,'dump '!$A:$AF,12,FALSE)</f>
        <v>35</v>
      </c>
      <c r="H1811" s="9" t="str">
        <f>VLOOKUP($A1811,'dump '!$A:$AF,13,FALSE)</f>
        <v>1398JL</v>
      </c>
      <c r="I1811" s="11" t="str">
        <f>VLOOKUP($A1811,'dump '!$A:$AF,14,FALSE)</f>
        <v>Muiden</v>
      </c>
      <c r="J1811" s="9">
        <f>VLOOKUP($A1811,'dump '!$A:$AF,15,FALSE)</f>
        <v>6</v>
      </c>
      <c r="K1811" s="9" t="str">
        <f>VLOOKUP($A1811,'dump '!$A:$AF,3,FALSE)</f>
        <v>PMD</v>
      </c>
      <c r="L1811" s="9" t="str">
        <f>VLOOKUP($A1811,'dump '!$A:$AF,31,FALSE)</f>
        <v>3-haak</v>
      </c>
      <c r="M1811" s="9" t="str">
        <f>VLOOKUP($A1811,'containers '!$A:$AA,12,FALSE)</f>
        <v>Ondergronds</v>
      </c>
      <c r="N1811" s="9">
        <f>VLOOKUP($A1811,'containers '!$A:$AA,14,FALSE)</f>
        <v>80</v>
      </c>
      <c r="O1811" s="9">
        <f>VLOOKUP($A1811,'containers '!$A:$AA,15,FALSE)</f>
        <v>100</v>
      </c>
      <c r="P1811" s="9" t="str">
        <f>VLOOKUP($A1811,'containers '!$A:$AA,16,FALSE)</f>
        <v>HMISOL2022</v>
      </c>
    </row>
    <row r="1812" spans="1:16" x14ac:dyDescent="0.25">
      <c r="A1812" s="9" t="s">
        <v>3777</v>
      </c>
      <c r="B1812" s="9" t="str">
        <f>VLOOKUP(A1812,'dump '!A:C,1,FALSE)</f>
        <v>VO463</v>
      </c>
      <c r="C1812" s="9" t="str">
        <f>VLOOKUP(A1812,'dump '!A:AF,2,FALSE)</f>
        <v>1241AX102</v>
      </c>
      <c r="D1812" s="9">
        <f>VLOOKUP($A1812,'dump '!$A:$AF,17,FALSE)</f>
        <v>52.242046999999999</v>
      </c>
      <c r="E1812" s="9">
        <f>VLOOKUP($A1812,'dump '!$A:$AF,18,FALSE)</f>
        <v>5.110341</v>
      </c>
      <c r="F1812" s="9" t="str">
        <f>VLOOKUP(A1812,'dump '!$A:$AF,11,FALSE)</f>
        <v>Oudergaarde</v>
      </c>
      <c r="G1812" s="9" t="str">
        <f>VLOOKUP($A1812,'dump '!$A:$AF,12,FALSE)</f>
        <v>1 1</v>
      </c>
      <c r="H1812" s="9" t="str">
        <f>VLOOKUP($A1812,'dump '!$A:$AF,13,FALSE)</f>
        <v>1241AX</v>
      </c>
      <c r="I1812" s="11" t="str">
        <f>VLOOKUP($A1812,'dump '!$A:$AF,14,FALSE)</f>
        <v>Kortenhoef</v>
      </c>
      <c r="J1812" s="9">
        <f>VLOOKUP($A1812,'dump '!$A:$AF,15,FALSE)</f>
        <v>5</v>
      </c>
      <c r="K1812" s="9" t="str">
        <f>VLOOKUP($A1812,'dump '!$A:$AF,3,FALSE)</f>
        <v>PMD</v>
      </c>
      <c r="L1812" s="9" t="str">
        <f>VLOOKUP($A1812,'dump '!$A:$AF,31,FALSE)</f>
        <v>3-haak</v>
      </c>
      <c r="M1812" s="9" t="str">
        <f>VLOOKUP($A1812,'containers '!$A:$AA,12,FALSE)</f>
        <v>Ondergronds</v>
      </c>
      <c r="N1812" s="9">
        <f>VLOOKUP($A1812,'containers '!$A:$AA,14,FALSE)</f>
        <v>80</v>
      </c>
      <c r="O1812" s="9">
        <f>VLOOKUP($A1812,'containers '!$A:$AA,15,FALSE)</f>
        <v>100</v>
      </c>
      <c r="P1812" s="9" t="str">
        <f>VLOOKUP($A1812,'containers '!$A:$AA,16,FALSE)</f>
        <v>HMISOL2022</v>
      </c>
    </row>
    <row r="1813" spans="1:16" x14ac:dyDescent="0.25">
      <c r="A1813" s="9" t="s">
        <v>4667</v>
      </c>
      <c r="B1813" s="9" t="str">
        <f>VLOOKUP(A1813,'dump '!A:C,1,FALSE)</f>
        <v>VO464</v>
      </c>
      <c r="C1813" s="9" t="str">
        <f>VLOOKUP(A1813,'dump '!A:AF,2,FALSE)</f>
        <v>1401ES8402</v>
      </c>
      <c r="D1813" s="9">
        <f>VLOOKUP($A1813,'dump '!$A:$AF,17,FALSE)</f>
        <v>52.277380000000001</v>
      </c>
      <c r="E1813" s="9">
        <f>VLOOKUP($A1813,'dump '!$A:$AF,18,FALSE)</f>
        <v>5.1644370000000004</v>
      </c>
      <c r="F1813" s="9" t="str">
        <f>VLOOKUP(A1813,'dump '!$A:$AF,11,FALSE)</f>
        <v>Landstraat</v>
      </c>
      <c r="G1813" s="9" t="str">
        <f>VLOOKUP($A1813,'dump '!$A:$AF,12,FALSE)</f>
        <v>84</v>
      </c>
      <c r="H1813" s="9" t="str">
        <f>VLOOKUP($A1813,'dump '!$A:$AF,13,FALSE)</f>
        <v>1401ES</v>
      </c>
      <c r="I1813" s="11" t="str">
        <f>VLOOKUP($A1813,'dump '!$A:$AF,14,FALSE)</f>
        <v>Bussum</v>
      </c>
      <c r="J1813" s="9">
        <f>VLOOKUP($A1813,'dump '!$A:$AF,15,FALSE)</f>
        <v>5</v>
      </c>
      <c r="K1813" s="9" t="str">
        <f>VLOOKUP($A1813,'dump '!$A:$AF,3,FALSE)</f>
        <v>PMD</v>
      </c>
      <c r="L1813" s="9" t="str">
        <f>VLOOKUP($A1813,'dump '!$A:$AF,31,FALSE)</f>
        <v>3-haak</v>
      </c>
      <c r="M1813" s="9" t="str">
        <f>VLOOKUP($A1813,'containers '!$A:$AA,12,FALSE)</f>
        <v>OGDUO</v>
      </c>
      <c r="N1813" s="9">
        <f>VLOOKUP($A1813,'containers '!$A:$AA,14,FALSE)</f>
        <v>60</v>
      </c>
      <c r="O1813" s="9">
        <f>VLOOKUP($A1813,'containers '!$A:$AA,15,FALSE)</f>
        <v>100</v>
      </c>
      <c r="P1813" s="9" t="str">
        <f>VLOOKUP($A1813,'containers '!$A:$AA,16,FALSE)</f>
        <v>HMIDUO2022</v>
      </c>
    </row>
    <row r="1814" spans="1:16" x14ac:dyDescent="0.25">
      <c r="A1814" s="9" t="s">
        <v>3061</v>
      </c>
      <c r="B1814" s="9" t="str">
        <f>VLOOKUP(A1814,'dump '!A:C,1,FALSE)</f>
        <v>VO465</v>
      </c>
      <c r="C1814" s="9" t="str">
        <f>VLOOKUP(A1814,'dump '!A:AF,2,FALSE)</f>
        <v>1215NP4602</v>
      </c>
      <c r="D1814" s="9">
        <f>VLOOKUP($A1814,'dump '!$A:$AF,17,FALSE)</f>
        <v>52.211559000000001</v>
      </c>
      <c r="E1814" s="9">
        <f>VLOOKUP($A1814,'dump '!$A:$AF,18,FALSE)</f>
        <v>5.1570229999999997</v>
      </c>
      <c r="F1814" s="9" t="str">
        <f>VLOOKUP(A1814,'dump '!$A:$AF,11,FALSE)</f>
        <v>Karel Doormanlaan</v>
      </c>
      <c r="G1814" s="9" t="str">
        <f>VLOOKUP($A1814,'dump '!$A:$AF,12,FALSE)</f>
        <v>46</v>
      </c>
      <c r="H1814" s="9" t="str">
        <f>VLOOKUP($A1814,'dump '!$A:$AF,13,FALSE)</f>
        <v>1215NP</v>
      </c>
      <c r="I1814" s="11" t="str">
        <f>VLOOKUP($A1814,'dump '!$A:$AF,14,FALSE)</f>
        <v>Hilversum</v>
      </c>
      <c r="J1814" s="9">
        <f>VLOOKUP($A1814,'dump '!$A:$AF,15,FALSE)</f>
        <v>5</v>
      </c>
      <c r="K1814" s="9" t="str">
        <f>VLOOKUP($A1814,'dump '!$A:$AF,3,FALSE)</f>
        <v>PMD</v>
      </c>
      <c r="L1814" s="9" t="str">
        <f>VLOOKUP($A1814,'dump '!$A:$AF,31,FALSE)</f>
        <v>3-haak</v>
      </c>
      <c r="M1814" s="9" t="str">
        <f>VLOOKUP($A1814,'containers '!$A:$AA,12,FALSE)</f>
        <v>Ondergronds</v>
      </c>
      <c r="N1814" s="9">
        <f>VLOOKUP($A1814,'containers '!$A:$AA,14,FALSE)</f>
        <v>80</v>
      </c>
      <c r="O1814" s="9">
        <f>VLOOKUP($A1814,'containers '!$A:$AA,15,FALSE)</f>
        <v>100</v>
      </c>
      <c r="P1814" s="9" t="str">
        <f>VLOOKUP($A1814,'containers '!$A:$AA,16,FALSE)</f>
        <v>HMISOL2022</v>
      </c>
    </row>
    <row r="1815" spans="1:16" x14ac:dyDescent="0.25">
      <c r="A1815" s="9" t="s">
        <v>3490</v>
      </c>
      <c r="B1815" s="9" t="str">
        <f>VLOOKUP(A1815,'dump '!A:C,1,FALSE)</f>
        <v>VO466</v>
      </c>
      <c r="C1815" s="9" t="str">
        <f>VLOOKUP(A1815,'dump '!A:AF,2,FALSE)</f>
        <v>1215NW29802</v>
      </c>
      <c r="D1815" s="9">
        <f>VLOOKUP($A1815,'dump '!$A:$AF,17,FALSE)</f>
        <v>52.212450500000003</v>
      </c>
      <c r="E1815" s="9">
        <f>VLOOKUP($A1815,'dump '!$A:$AF,18,FALSE)</f>
        <v>5.1543519</v>
      </c>
      <c r="F1815" s="9" t="str">
        <f>VLOOKUP(A1815,'dump '!$A:$AF,11,FALSE)</f>
        <v>Karel Doormanlaan</v>
      </c>
      <c r="G1815" s="9" t="str">
        <f>VLOOKUP($A1815,'dump '!$A:$AF,12,FALSE)</f>
        <v>298</v>
      </c>
      <c r="H1815" s="9" t="str">
        <f>VLOOKUP($A1815,'dump '!$A:$AF,13,FALSE)</f>
        <v>1215NW</v>
      </c>
      <c r="I1815" s="11" t="str">
        <f>VLOOKUP($A1815,'dump '!$A:$AF,14,FALSE)</f>
        <v>Hilversum</v>
      </c>
      <c r="J1815" s="9">
        <f>VLOOKUP($A1815,'dump '!$A:$AF,15,FALSE)</f>
        <v>5</v>
      </c>
      <c r="K1815" s="9" t="str">
        <f>VLOOKUP($A1815,'dump '!$A:$AF,3,FALSE)</f>
        <v>PMD</v>
      </c>
      <c r="L1815" s="9" t="str">
        <f>VLOOKUP($A1815,'dump '!$A:$AF,31,FALSE)</f>
        <v>3-haak</v>
      </c>
      <c r="M1815" s="9" t="str">
        <f>VLOOKUP($A1815,'containers '!$A:$AA,12,FALSE)</f>
        <v>Ondergronds</v>
      </c>
      <c r="N1815" s="9">
        <f>VLOOKUP($A1815,'containers '!$A:$AA,14,FALSE)</f>
        <v>80</v>
      </c>
      <c r="O1815" s="9">
        <f>VLOOKUP($A1815,'containers '!$A:$AA,15,FALSE)</f>
        <v>100</v>
      </c>
      <c r="P1815" s="9" t="str">
        <f>VLOOKUP($A1815,'containers '!$A:$AA,16,FALSE)</f>
        <v>HMISOL2022</v>
      </c>
    </row>
    <row r="1816" spans="1:16" x14ac:dyDescent="0.25">
      <c r="A1816" s="9" t="s">
        <v>3530</v>
      </c>
      <c r="B1816" s="9" t="str">
        <f>VLOOKUP(A1816,'dump '!A:C,1,FALSE)</f>
        <v>VO467</v>
      </c>
      <c r="C1816" s="9" t="str">
        <f>VLOOKUP(A1816,'dump '!A:AF,2,FALSE)</f>
        <v>1215NX35002</v>
      </c>
      <c r="D1816" s="9">
        <f>VLOOKUP($A1816,'dump '!$A:$AF,17,FALSE)</f>
        <v>52.212809</v>
      </c>
      <c r="E1816" s="9">
        <f>VLOOKUP($A1816,'dump '!$A:$AF,18,FALSE)</f>
        <v>5.153276</v>
      </c>
      <c r="F1816" s="9" t="str">
        <f>VLOOKUP(A1816,'dump '!$A:$AF,11,FALSE)</f>
        <v>Karel Doormanlaan</v>
      </c>
      <c r="G1816" s="9" t="str">
        <f>VLOOKUP($A1816,'dump '!$A:$AF,12,FALSE)</f>
        <v>350</v>
      </c>
      <c r="H1816" s="9" t="str">
        <f>VLOOKUP($A1816,'dump '!$A:$AF,13,FALSE)</f>
        <v>1215NX</v>
      </c>
      <c r="I1816" s="11" t="str">
        <f>VLOOKUP($A1816,'dump '!$A:$AF,14,FALSE)</f>
        <v>Hilversum</v>
      </c>
      <c r="J1816" s="9">
        <f>VLOOKUP($A1816,'dump '!$A:$AF,15,FALSE)</f>
        <v>5</v>
      </c>
      <c r="K1816" s="9" t="str">
        <f>VLOOKUP($A1816,'dump '!$A:$AF,3,FALSE)</f>
        <v>PMD</v>
      </c>
      <c r="L1816" s="9" t="str">
        <f>VLOOKUP($A1816,'dump '!$A:$AF,31,FALSE)</f>
        <v>3-haak</v>
      </c>
      <c r="M1816" s="9" t="str">
        <f>VLOOKUP($A1816,'containers '!$A:$AA,12,FALSE)</f>
        <v>Ondergronds</v>
      </c>
      <c r="N1816" s="9">
        <f>VLOOKUP($A1816,'containers '!$A:$AA,14,FALSE)</f>
        <v>80</v>
      </c>
      <c r="O1816" s="9">
        <f>VLOOKUP($A1816,'containers '!$A:$AA,15,FALSE)</f>
        <v>100</v>
      </c>
      <c r="P1816" s="9" t="str">
        <f>VLOOKUP($A1816,'containers '!$A:$AA,16,FALSE)</f>
        <v>HMISOL2022</v>
      </c>
    </row>
    <row r="1817" spans="1:16" x14ac:dyDescent="0.25">
      <c r="A1817" s="9" t="s">
        <v>4624</v>
      </c>
      <c r="B1817" s="9" t="str">
        <f>VLOOKUP(A1817,'dump '!A:C,1,FALSE)</f>
        <v>VO468</v>
      </c>
      <c r="C1817" s="9" t="str">
        <f>VLOOKUP(A1817,'dump '!A:AF,2,FALSE)</f>
        <v>1223KE202</v>
      </c>
      <c r="D1817" s="9">
        <f>VLOOKUP($A1817,'dump '!$A:$AF,17,FALSE)</f>
        <v>52.233767</v>
      </c>
      <c r="E1817" s="9">
        <f>VLOOKUP($A1817,'dump '!$A:$AF,18,FALSE)</f>
        <v>5.1994369999999996</v>
      </c>
      <c r="F1817" s="9" t="str">
        <f>VLOOKUP(A1817,'dump '!$A:$AF,11,FALSE)</f>
        <v>Zevenbergen</v>
      </c>
      <c r="G1817" s="9" t="str">
        <f>VLOOKUP($A1817,'dump '!$A:$AF,12,FALSE)</f>
        <v>2</v>
      </c>
      <c r="H1817" s="9" t="str">
        <f>VLOOKUP($A1817,'dump '!$A:$AF,13,FALSE)</f>
        <v>1223KE</v>
      </c>
      <c r="I1817" s="11" t="str">
        <f>VLOOKUP($A1817,'dump '!$A:$AF,14,FALSE)</f>
        <v>Hilversum</v>
      </c>
      <c r="J1817" s="9">
        <f>VLOOKUP($A1817,'dump '!$A:$AF,15,FALSE)</f>
        <v>6</v>
      </c>
      <c r="K1817" s="9" t="str">
        <f>VLOOKUP($A1817,'dump '!$A:$AF,3,FALSE)</f>
        <v>PMD</v>
      </c>
      <c r="L1817" s="9" t="str">
        <f>VLOOKUP($A1817,'dump '!$A:$AF,31,FALSE)</f>
        <v>3-haak</v>
      </c>
      <c r="M1817" s="9" t="str">
        <f>VLOOKUP($A1817,'containers '!$A:$AA,12,FALSE)</f>
        <v>OGDUO</v>
      </c>
      <c r="N1817" s="9">
        <f>VLOOKUP($A1817,'containers '!$A:$AA,14,FALSE)</f>
        <v>60</v>
      </c>
      <c r="O1817" s="9">
        <f>VLOOKUP($A1817,'containers '!$A:$AA,15,FALSE)</f>
        <v>100</v>
      </c>
      <c r="P1817" s="9" t="str">
        <f>VLOOKUP($A1817,'containers '!$A:$AA,16,FALSE)</f>
        <v>HMIDUO2022</v>
      </c>
    </row>
    <row r="1818" spans="1:16" x14ac:dyDescent="0.25">
      <c r="A1818" s="9" t="s">
        <v>3783</v>
      </c>
      <c r="B1818" s="9" t="str">
        <f>VLOOKUP(A1818,'dump '!A:C,1,FALSE)</f>
        <v>VO469</v>
      </c>
      <c r="C1818" s="9" t="str">
        <f>VLOOKUP(A1818,'dump '!A:AF,2,FALSE)</f>
        <v>1251SH102</v>
      </c>
      <c r="D1818" s="9">
        <f>VLOOKUP($A1818,'dump '!$A:$AF,17,FALSE)</f>
        <v>52.251846999999998</v>
      </c>
      <c r="E1818" s="9">
        <f>VLOOKUP($A1818,'dump '!$A:$AF,18,FALSE)</f>
        <v>5.2282905</v>
      </c>
      <c r="F1818" s="9" t="str">
        <f>VLOOKUP(A1818,'dump '!$A:$AF,11,FALSE)</f>
        <v>Vreedenburgh</v>
      </c>
      <c r="G1818" s="9" t="str">
        <f>VLOOKUP($A1818,'dump '!$A:$AF,12,FALSE)</f>
        <v>1</v>
      </c>
      <c r="H1818" s="9" t="str">
        <f>VLOOKUP($A1818,'dump '!$A:$AF,13,FALSE)</f>
        <v>1251SH</v>
      </c>
      <c r="I1818" s="11" t="str">
        <f>VLOOKUP($A1818,'dump '!$A:$AF,14,FALSE)</f>
        <v>Laren</v>
      </c>
      <c r="J1818" s="9">
        <f>VLOOKUP($A1818,'dump '!$A:$AF,15,FALSE)</f>
        <v>5</v>
      </c>
      <c r="K1818" s="9" t="str">
        <f>VLOOKUP($A1818,'dump '!$A:$AF,3,FALSE)</f>
        <v>PMD</v>
      </c>
      <c r="L1818" s="9" t="str">
        <f>VLOOKUP($A1818,'dump '!$A:$AF,31,FALSE)</f>
        <v>3-haak</v>
      </c>
      <c r="M1818" s="9" t="str">
        <f>VLOOKUP($A1818,'containers '!$A:$AA,12,FALSE)</f>
        <v>OGDUO</v>
      </c>
      <c r="N1818" s="9">
        <f>VLOOKUP($A1818,'containers '!$A:$AA,14,FALSE)</f>
        <v>60</v>
      </c>
      <c r="O1818" s="9">
        <f>VLOOKUP($A1818,'containers '!$A:$AA,15,FALSE)</f>
        <v>100</v>
      </c>
      <c r="P1818" s="9" t="str">
        <f>VLOOKUP($A1818,'containers '!$A:$AA,16,FALSE)</f>
        <v>HMIDUO2022</v>
      </c>
    </row>
    <row r="1819" spans="1:16" x14ac:dyDescent="0.25">
      <c r="A1819" s="9" t="s">
        <v>4679</v>
      </c>
      <c r="B1819" s="9" t="str">
        <f>VLOOKUP(A1819,'dump '!A:C,1,FALSE)</f>
        <v>VO470</v>
      </c>
      <c r="C1819" s="9" t="str">
        <f>VLOOKUP(A1819,'dump '!A:AF,2,FALSE)</f>
        <v>1272NL6602</v>
      </c>
      <c r="D1819" s="9">
        <f>VLOOKUP($A1819,'dump '!$A:$AF,17,FALSE)</f>
        <v>52.296754</v>
      </c>
      <c r="E1819" s="9">
        <f>VLOOKUP($A1819,'dump '!$A:$AF,18,FALSE)</f>
        <v>5.2217450000000003</v>
      </c>
      <c r="F1819" s="9" t="str">
        <f>VLOOKUP(A1819,'dump '!$A:$AF,11,FALSE)</f>
        <v>Naarderstraat</v>
      </c>
      <c r="G1819" s="9" t="str">
        <f>VLOOKUP($A1819,'dump '!$A:$AF,12,FALSE)</f>
        <v>66</v>
      </c>
      <c r="H1819" s="9" t="str">
        <f>VLOOKUP($A1819,'dump '!$A:$AF,13,FALSE)</f>
        <v>1272NL</v>
      </c>
      <c r="I1819" s="11" t="str">
        <f>VLOOKUP($A1819,'dump '!$A:$AF,14,FALSE)</f>
        <v>Huizen</v>
      </c>
      <c r="J1819" s="9">
        <f>VLOOKUP($A1819,'dump '!$A:$AF,15,FALSE)</f>
        <v>6</v>
      </c>
      <c r="K1819" s="9" t="str">
        <f>VLOOKUP($A1819,'dump '!$A:$AF,3,FALSE)</f>
        <v>PMD</v>
      </c>
      <c r="L1819" s="9" t="str">
        <f>VLOOKUP($A1819,'dump '!$A:$AF,31,FALSE)</f>
        <v>3-haak</v>
      </c>
      <c r="M1819" s="9" t="str">
        <f>VLOOKUP($A1819,'containers '!$A:$AA,12,FALSE)</f>
        <v>OGDUO</v>
      </c>
      <c r="N1819" s="9">
        <f>VLOOKUP($A1819,'containers '!$A:$AA,14,FALSE)</f>
        <v>60</v>
      </c>
      <c r="O1819" s="9">
        <f>VLOOKUP($A1819,'containers '!$A:$AA,15,FALSE)</f>
        <v>100</v>
      </c>
      <c r="P1819" s="9" t="str">
        <f>VLOOKUP($A1819,'containers '!$A:$AA,16,FALSE)</f>
        <v>HMIDUO2022</v>
      </c>
    </row>
    <row r="1820" spans="1:16" x14ac:dyDescent="0.25">
      <c r="A1820" s="9" t="s">
        <v>4767</v>
      </c>
      <c r="B1820" s="9" t="str">
        <f>VLOOKUP(A1820,'dump '!A:C,1,FALSE)</f>
        <v>VO471</v>
      </c>
      <c r="C1820" s="9" t="str">
        <f>VLOOKUP(A1820,'dump '!A:AF,2,FALSE)</f>
        <v>1403EG5002</v>
      </c>
      <c r="D1820" s="9">
        <f>VLOOKUP($A1820,'dump '!$A:$AF,17,FALSE)</f>
        <v>52.268417800000002</v>
      </c>
      <c r="E1820" s="9">
        <f>VLOOKUP($A1820,'dump '!$A:$AF,18,FALSE)</f>
        <v>5.1831706000000004</v>
      </c>
      <c r="F1820" s="9" t="str">
        <f>VLOOKUP(A1820,'dump '!$A:$AF,11,FALSE)</f>
        <v>Koekoeklaan</v>
      </c>
      <c r="G1820" s="9" t="str">
        <f>VLOOKUP($A1820,'dump '!$A:$AF,12,FALSE)</f>
        <v>50</v>
      </c>
      <c r="H1820" s="9" t="str">
        <f>VLOOKUP($A1820,'dump '!$A:$AF,13,FALSE)</f>
        <v>1403EG</v>
      </c>
      <c r="I1820" s="11" t="str">
        <f>VLOOKUP($A1820,'dump '!$A:$AF,14,FALSE)</f>
        <v>Bussum</v>
      </c>
      <c r="J1820" s="9">
        <f>VLOOKUP($A1820,'dump '!$A:$AF,15,FALSE)</f>
        <v>6</v>
      </c>
      <c r="K1820" s="9" t="str">
        <f>VLOOKUP($A1820,'dump '!$A:$AF,3,FALSE)</f>
        <v>PMD</v>
      </c>
      <c r="L1820" s="9" t="str">
        <f>VLOOKUP($A1820,'dump '!$A:$AF,31,FALSE)</f>
        <v>3-haak</v>
      </c>
      <c r="M1820" s="9" t="str">
        <f>VLOOKUP($A1820,'containers '!$A:$AA,12,FALSE)</f>
        <v>Ondergronds</v>
      </c>
      <c r="N1820" s="9">
        <f>VLOOKUP($A1820,'containers '!$A:$AA,14,FALSE)</f>
        <v>80</v>
      </c>
      <c r="O1820" s="9">
        <f>VLOOKUP($A1820,'containers '!$A:$AA,15,FALSE)</f>
        <v>100</v>
      </c>
      <c r="P1820" s="9" t="str">
        <f>VLOOKUP($A1820,'containers '!$A:$AA,16,FALSE)</f>
        <v>HMISOL2022</v>
      </c>
    </row>
    <row r="1821" spans="1:16" x14ac:dyDescent="0.25">
      <c r="A1821" s="9" t="s">
        <v>3929</v>
      </c>
      <c r="B1821" s="9" t="str">
        <f>VLOOKUP(A1821,'dump '!A:C,1,FALSE)</f>
        <v>VO472</v>
      </c>
      <c r="C1821" s="9" t="str">
        <f>VLOOKUP(A1821,'dump '!A:AF,2,FALSE)</f>
        <v>1401TV102</v>
      </c>
      <c r="D1821" s="9">
        <f>VLOOKUP($A1821,'dump '!$A:$AF,17,FALSE)</f>
        <v>52.274602999999999</v>
      </c>
      <c r="E1821" s="9">
        <f>VLOOKUP($A1821,'dump '!$A:$AF,18,FALSE)</f>
        <v>5.1695489999999999</v>
      </c>
      <c r="F1821" s="9" t="str">
        <f>VLOOKUP(A1821,'dump '!$A:$AF,11,FALSE)</f>
        <v>Noorderweg</v>
      </c>
      <c r="G1821" s="9" t="str">
        <f>VLOOKUP($A1821,'dump '!$A:$AF,12,FALSE)</f>
        <v>1B</v>
      </c>
      <c r="H1821" s="9" t="str">
        <f>VLOOKUP($A1821,'dump '!$A:$AF,13,FALSE)</f>
        <v>1401TV</v>
      </c>
      <c r="I1821" s="11" t="str">
        <f>VLOOKUP($A1821,'dump '!$A:$AF,14,FALSE)</f>
        <v>Bussum</v>
      </c>
      <c r="J1821" s="9">
        <f>VLOOKUP($A1821,'dump '!$A:$AF,15,FALSE)</f>
        <v>5</v>
      </c>
      <c r="K1821" s="9" t="str">
        <f>VLOOKUP($A1821,'dump '!$A:$AF,3,FALSE)</f>
        <v>PMD</v>
      </c>
      <c r="L1821" s="9" t="str">
        <f>VLOOKUP($A1821,'dump '!$A:$AF,31,FALSE)</f>
        <v>3-haak</v>
      </c>
      <c r="M1821" s="9" t="str">
        <f>VLOOKUP($A1821,'containers '!$A:$AA,12,FALSE)</f>
        <v>OGDUO</v>
      </c>
      <c r="N1821" s="9">
        <f>VLOOKUP($A1821,'containers '!$A:$AA,14,FALSE)</f>
        <v>60</v>
      </c>
      <c r="O1821" s="9">
        <f>VLOOKUP($A1821,'containers '!$A:$AA,15,FALSE)</f>
        <v>100</v>
      </c>
      <c r="P1821" s="9" t="str">
        <f>VLOOKUP($A1821,'containers '!$A:$AA,16,FALSE)</f>
        <v>HMIDUO2022</v>
      </c>
    </row>
    <row r="1822" spans="1:16" x14ac:dyDescent="0.25">
      <c r="A1822" s="9" t="s">
        <v>4760</v>
      </c>
      <c r="B1822" s="9" t="str">
        <f>VLOOKUP(A1822,'dump '!A:C,1,FALSE)</f>
        <v>VO473</v>
      </c>
      <c r="C1822" s="9" t="str">
        <f>VLOOKUP(A1822,'dump '!A:AF,2,FALSE)</f>
        <v>1401EX2502</v>
      </c>
      <c r="D1822" s="9">
        <f>VLOOKUP($A1822,'dump '!$A:$AF,17,FALSE)</f>
        <v>52.274762000000003</v>
      </c>
      <c r="E1822" s="9">
        <f>VLOOKUP($A1822,'dump '!$A:$AF,18,FALSE)</f>
        <v>5.1665684000000001</v>
      </c>
      <c r="F1822" s="9" t="str">
        <f>VLOOKUP(A1822,'dump '!$A:$AF,11,FALSE)</f>
        <v>Poststraat</v>
      </c>
      <c r="G1822" s="9" t="str">
        <f>VLOOKUP($A1822,'dump '!$A:$AF,12,FALSE)</f>
        <v>25</v>
      </c>
      <c r="H1822" s="9" t="str">
        <f>VLOOKUP($A1822,'dump '!$A:$AF,13,FALSE)</f>
        <v>1401EX</v>
      </c>
      <c r="I1822" s="11" t="str">
        <f>VLOOKUP($A1822,'dump '!$A:$AF,14,FALSE)</f>
        <v>Bussum</v>
      </c>
      <c r="J1822" s="9">
        <f>VLOOKUP($A1822,'dump '!$A:$AF,15,FALSE)</f>
        <v>5</v>
      </c>
      <c r="K1822" s="9" t="str">
        <f>VLOOKUP($A1822,'dump '!$A:$AF,3,FALSE)</f>
        <v>PMD</v>
      </c>
      <c r="L1822" s="9" t="str">
        <f>VLOOKUP($A1822,'dump '!$A:$AF,31,FALSE)</f>
        <v>3-haak</v>
      </c>
      <c r="M1822" s="9" t="str">
        <f>VLOOKUP($A1822,'containers '!$A:$AA,12,FALSE)</f>
        <v>Ondergronds</v>
      </c>
      <c r="N1822" s="9">
        <f>VLOOKUP($A1822,'containers '!$A:$AA,14,FALSE)</f>
        <v>80</v>
      </c>
      <c r="O1822" s="9">
        <f>VLOOKUP($A1822,'containers '!$A:$AA,15,FALSE)</f>
        <v>100</v>
      </c>
      <c r="P1822" s="9" t="str">
        <f>VLOOKUP($A1822,'containers '!$A:$AA,16,FALSE)</f>
        <v>HMISOL2022</v>
      </c>
    </row>
    <row r="1823" spans="1:16" x14ac:dyDescent="0.25">
      <c r="A1823" s="9" t="s">
        <v>4671</v>
      </c>
      <c r="B1823" s="9" t="str">
        <f>VLOOKUP(A1823,'dump '!A:C,1,FALSE)</f>
        <v>VO474</v>
      </c>
      <c r="C1823" s="9" t="str">
        <f>VLOOKUP(A1823,'dump '!A:AF,2,FALSE)</f>
        <v>1251GK1502</v>
      </c>
      <c r="D1823" s="9">
        <f>VLOOKUP($A1823,'dump '!$A:$AF,17,FALSE)</f>
        <v>52.253180999999998</v>
      </c>
      <c r="E1823" s="9">
        <f>VLOOKUP($A1823,'dump '!$A:$AF,18,FALSE)</f>
        <v>5.2260600000000004</v>
      </c>
      <c r="F1823" s="9" t="str">
        <f>VLOOKUP(A1823,'dump '!$A:$AF,11,FALSE)</f>
        <v>Houtzagerij</v>
      </c>
      <c r="G1823" s="9" t="str">
        <f>VLOOKUP($A1823,'dump '!$A:$AF,12,FALSE)</f>
        <v>15</v>
      </c>
      <c r="H1823" s="9" t="str">
        <f>VLOOKUP($A1823,'dump '!$A:$AF,13,FALSE)</f>
        <v>1251GK</v>
      </c>
      <c r="I1823" s="11" t="str">
        <f>VLOOKUP($A1823,'dump '!$A:$AF,14,FALSE)</f>
        <v>Laren</v>
      </c>
      <c r="J1823" s="9">
        <f>VLOOKUP($A1823,'dump '!$A:$AF,15,FALSE)</f>
        <v>6</v>
      </c>
      <c r="K1823" s="9" t="str">
        <f>VLOOKUP($A1823,'dump '!$A:$AF,3,FALSE)</f>
        <v>PMD</v>
      </c>
      <c r="L1823" s="9" t="str">
        <f>VLOOKUP($A1823,'dump '!$A:$AF,31,FALSE)</f>
        <v>3-haak</v>
      </c>
      <c r="M1823" s="9" t="str">
        <f>VLOOKUP($A1823,'containers '!$A:$AA,12,FALSE)</f>
        <v>OGDUO</v>
      </c>
      <c r="N1823" s="9">
        <f>VLOOKUP($A1823,'containers '!$A:$AA,14,FALSE)</f>
        <v>60</v>
      </c>
      <c r="O1823" s="9">
        <f>VLOOKUP($A1823,'containers '!$A:$AA,15,FALSE)</f>
        <v>100</v>
      </c>
      <c r="P1823" s="9" t="str">
        <f>VLOOKUP($A1823,'containers '!$A:$AA,16,FALSE)</f>
        <v>HMIDUO2022</v>
      </c>
    </row>
    <row r="1824" spans="1:16" x14ac:dyDescent="0.25">
      <c r="A1824" s="9" t="s">
        <v>4681</v>
      </c>
      <c r="B1824" s="9" t="str">
        <f>VLOOKUP(A1824,'dump '!A:C,1,FALSE)</f>
        <v>VO475</v>
      </c>
      <c r="C1824" s="9" t="str">
        <f>VLOOKUP(A1824,'dump '!A:AF,2,FALSE)</f>
        <v>1251MD202</v>
      </c>
      <c r="D1824" s="9">
        <f>VLOOKUP($A1824,'dump '!$A:$AF,17,FALSE)</f>
        <v>52.255302</v>
      </c>
      <c r="E1824" s="9">
        <f>VLOOKUP($A1824,'dump '!$A:$AF,18,FALSE)</f>
        <v>5.2308209999999997</v>
      </c>
      <c r="F1824" s="9" t="str">
        <f>VLOOKUP(A1824,'dump '!$A:$AF,11,FALSE)</f>
        <v>Pastoor Hendrikspark</v>
      </c>
      <c r="G1824" s="9" t="str">
        <f>VLOOKUP($A1824,'dump '!$A:$AF,12,FALSE)</f>
        <v>2</v>
      </c>
      <c r="H1824" s="9" t="str">
        <f>VLOOKUP($A1824,'dump '!$A:$AF,13,FALSE)</f>
        <v>1251MD</v>
      </c>
      <c r="I1824" s="11" t="str">
        <f>VLOOKUP($A1824,'dump '!$A:$AF,14,FALSE)</f>
        <v>Laren</v>
      </c>
      <c r="J1824" s="9">
        <f>VLOOKUP($A1824,'dump '!$A:$AF,15,FALSE)</f>
        <v>6</v>
      </c>
      <c r="K1824" s="9" t="str">
        <f>VLOOKUP($A1824,'dump '!$A:$AF,3,FALSE)</f>
        <v>PMD</v>
      </c>
      <c r="L1824" s="9" t="str">
        <f>VLOOKUP($A1824,'dump '!$A:$AF,31,FALSE)</f>
        <v>3-haak</v>
      </c>
      <c r="M1824" s="9" t="str">
        <f>VLOOKUP($A1824,'containers '!$A:$AA,12,FALSE)</f>
        <v>Ondergronds</v>
      </c>
      <c r="N1824" s="9">
        <f>VLOOKUP($A1824,'containers '!$A:$AA,14,FALSE)</f>
        <v>80</v>
      </c>
      <c r="O1824" s="9">
        <f>VLOOKUP($A1824,'containers '!$A:$AA,15,FALSE)</f>
        <v>100</v>
      </c>
      <c r="P1824" s="9" t="str">
        <f>VLOOKUP($A1824,'containers '!$A:$AA,16,FALSE)</f>
        <v>HMISOL2022</v>
      </c>
    </row>
    <row r="1825" spans="1:16" x14ac:dyDescent="0.25">
      <c r="A1825" s="9" t="s">
        <v>4655</v>
      </c>
      <c r="B1825" s="9" t="str">
        <f>VLOOKUP(A1825,'dump '!A:C,1,FALSE)</f>
        <v>VO476</v>
      </c>
      <c r="C1825" s="9" t="str">
        <f>VLOOKUP(A1825,'dump '!A:AF,2,FALSE)</f>
        <v>1412GM1602</v>
      </c>
      <c r="D1825" s="9">
        <f>VLOOKUP($A1825,'dump '!$A:$AF,17,FALSE)</f>
        <v>52.284109999999998</v>
      </c>
      <c r="E1825" s="9">
        <f>VLOOKUP($A1825,'dump '!$A:$AF,18,FALSE)</f>
        <v>5.1584810000000001</v>
      </c>
      <c r="F1825" s="9" t="str">
        <f>VLOOKUP(A1825,'dump '!$A:$AF,11,FALSE)</f>
        <v>Pater Wijnterlaan</v>
      </c>
      <c r="G1825" s="9" t="str">
        <f>VLOOKUP($A1825,'dump '!$A:$AF,12,FALSE)</f>
        <v>16</v>
      </c>
      <c r="H1825" s="9" t="str">
        <f>VLOOKUP($A1825,'dump '!$A:$AF,13,FALSE)</f>
        <v>1412GM</v>
      </c>
      <c r="I1825" s="11" t="str">
        <f>VLOOKUP($A1825,'dump '!$A:$AF,14,FALSE)</f>
        <v>Naarden</v>
      </c>
      <c r="J1825" s="9">
        <f>VLOOKUP($A1825,'dump '!$A:$AF,15,FALSE)</f>
        <v>6</v>
      </c>
      <c r="K1825" s="9" t="str">
        <f>VLOOKUP($A1825,'dump '!$A:$AF,3,FALSE)</f>
        <v>PMD</v>
      </c>
      <c r="L1825" s="9" t="str">
        <f>VLOOKUP($A1825,'dump '!$A:$AF,31,FALSE)</f>
        <v>3-haak</v>
      </c>
      <c r="M1825" s="9" t="str">
        <f>VLOOKUP($A1825,'containers '!$A:$AA,12,FALSE)</f>
        <v>OGDUO</v>
      </c>
      <c r="N1825" s="9">
        <f>VLOOKUP($A1825,'containers '!$A:$AA,14,FALSE)</f>
        <v>60</v>
      </c>
      <c r="O1825" s="9">
        <f>VLOOKUP($A1825,'containers '!$A:$AA,15,FALSE)</f>
        <v>100</v>
      </c>
      <c r="P1825" s="9" t="str">
        <f>VLOOKUP($A1825,'containers '!$A:$AA,16,FALSE)</f>
        <v>HMIDUO2022</v>
      </c>
    </row>
    <row r="1826" spans="1:16" x14ac:dyDescent="0.25">
      <c r="A1826" s="9" t="s">
        <v>4651</v>
      </c>
      <c r="B1826" s="9" t="str">
        <f>VLOOKUP(A1826,'dump '!A:C,1,FALSE)</f>
        <v>VO477</v>
      </c>
      <c r="C1826" s="9" t="str">
        <f>VLOOKUP(A1826,'dump '!A:AF,2,FALSE)</f>
        <v>1404HN1602</v>
      </c>
      <c r="D1826" s="9">
        <f>VLOOKUP($A1826,'dump '!$A:$AF,17,FALSE)</f>
        <v>52.272320000000001</v>
      </c>
      <c r="E1826" s="9">
        <f>VLOOKUP($A1826,'dump '!$A:$AF,18,FALSE)</f>
        <v>5.1616809999999997</v>
      </c>
      <c r="F1826" s="9" t="str">
        <f>VLOOKUP(A1826,'dump '!$A:$AF,11,FALSE)</f>
        <v>Mariastraat</v>
      </c>
      <c r="G1826" s="9" t="str">
        <f>VLOOKUP($A1826,'dump '!$A:$AF,12,FALSE)</f>
        <v>16D</v>
      </c>
      <c r="H1826" s="9" t="str">
        <f>VLOOKUP($A1826,'dump '!$A:$AF,13,FALSE)</f>
        <v>1404HN</v>
      </c>
      <c r="I1826" s="11" t="str">
        <f>VLOOKUP($A1826,'dump '!$A:$AF,14,FALSE)</f>
        <v>Bussum</v>
      </c>
      <c r="J1826" s="9">
        <f>VLOOKUP($A1826,'dump '!$A:$AF,15,FALSE)</f>
        <v>6</v>
      </c>
      <c r="K1826" s="9" t="str">
        <f>VLOOKUP($A1826,'dump '!$A:$AF,3,FALSE)</f>
        <v>PMD</v>
      </c>
      <c r="L1826" s="9" t="str">
        <f>VLOOKUP($A1826,'dump '!$A:$AF,31,FALSE)</f>
        <v>3-haak</v>
      </c>
      <c r="M1826" s="9" t="str">
        <f>VLOOKUP($A1826,'containers '!$A:$AA,12,FALSE)</f>
        <v>OGDUO</v>
      </c>
      <c r="N1826" s="9">
        <f>VLOOKUP($A1826,'containers '!$A:$AA,14,FALSE)</f>
        <v>60</v>
      </c>
      <c r="O1826" s="9">
        <f>VLOOKUP($A1826,'containers '!$A:$AA,15,FALSE)</f>
        <v>100</v>
      </c>
      <c r="P1826" s="9" t="str">
        <f>VLOOKUP($A1826,'containers '!$A:$AA,16,FALSE)</f>
        <v>HMIDUO2022</v>
      </c>
    </row>
    <row r="1827" spans="1:16" ht="30" x14ac:dyDescent="0.25">
      <c r="A1827" s="9" t="s">
        <v>4636</v>
      </c>
      <c r="B1827" s="9" t="str">
        <f>VLOOKUP(A1827,'dump '!A:C,1,FALSE)</f>
        <v>VO478</v>
      </c>
      <c r="C1827" s="9" t="str">
        <f>VLOOKUP(A1827,'dump '!A:AF,2,FALSE)</f>
        <v>1394CT3502</v>
      </c>
      <c r="D1827" s="9">
        <f>VLOOKUP($A1827,'dump '!$A:$AF,17,FALSE)</f>
        <v>52.265584599999997</v>
      </c>
      <c r="E1827" s="9">
        <f>VLOOKUP($A1827,'dump '!$A:$AF,18,FALSE)</f>
        <v>5.0454067</v>
      </c>
      <c r="F1827" s="9" t="str">
        <f>VLOOKUP(A1827,'dump '!$A:$AF,11,FALSE)</f>
        <v>Voorstraat</v>
      </c>
      <c r="G1827" s="9" t="str">
        <f>VLOOKUP($A1827,'dump '!$A:$AF,12,FALSE)</f>
        <v>35</v>
      </c>
      <c r="H1827" s="9" t="str">
        <f>VLOOKUP($A1827,'dump '!$A:$AF,13,FALSE)</f>
        <v>1394CT</v>
      </c>
      <c r="I1827" s="11" t="str">
        <f>VLOOKUP($A1827,'dump '!$A:$AF,14,FALSE)</f>
        <v>Nederhorst den berg</v>
      </c>
      <c r="J1827" s="9">
        <f>VLOOKUP($A1827,'dump '!$A:$AF,15,FALSE)</f>
        <v>6</v>
      </c>
      <c r="K1827" s="9" t="str">
        <f>VLOOKUP($A1827,'dump '!$A:$AF,3,FALSE)</f>
        <v>PMD</v>
      </c>
      <c r="L1827" s="9" t="str">
        <f>VLOOKUP($A1827,'dump '!$A:$AF,31,FALSE)</f>
        <v>3-haak</v>
      </c>
      <c r="M1827" s="9" t="str">
        <f>VLOOKUP($A1827,'containers '!$A:$AA,12,FALSE)</f>
        <v>OGDUO</v>
      </c>
      <c r="N1827" s="9">
        <f>VLOOKUP($A1827,'containers '!$A:$AA,14,FALSE)</f>
        <v>60</v>
      </c>
      <c r="O1827" s="9">
        <f>VLOOKUP($A1827,'containers '!$A:$AA,15,FALSE)</f>
        <v>100</v>
      </c>
      <c r="P1827" s="9" t="str">
        <f>VLOOKUP($A1827,'containers '!$A:$AA,16,FALSE)</f>
        <v>HMIDUO2022</v>
      </c>
    </row>
    <row r="1828" spans="1:16" x14ac:dyDescent="0.25">
      <c r="A1828" s="9" t="s">
        <v>4689</v>
      </c>
      <c r="B1828" s="9" t="str">
        <f>VLOOKUP(A1828,'dump '!A:C,1,FALSE)</f>
        <v>VO479</v>
      </c>
      <c r="C1828" s="9" t="str">
        <f>VLOOKUP(A1828,'dump '!A:AF,2,FALSE)</f>
        <v>1275DB2402</v>
      </c>
      <c r="D1828" s="9">
        <f>VLOOKUP($A1828,'dump '!$A:$AF,17,FALSE)</f>
        <v>52.291519000000001</v>
      </c>
      <c r="E1828" s="9">
        <f>VLOOKUP($A1828,'dump '!$A:$AF,18,FALSE)</f>
        <v>5.2615600000000002</v>
      </c>
      <c r="F1828" s="9" t="str">
        <f>VLOOKUP(A1828,'dump '!$A:$AF,11,FALSE)</f>
        <v>Duivenvoorde</v>
      </c>
      <c r="G1828" s="9" t="str">
        <f>VLOOKUP($A1828,'dump '!$A:$AF,12,FALSE)</f>
        <v>24</v>
      </c>
      <c r="H1828" s="9" t="str">
        <f>VLOOKUP($A1828,'dump '!$A:$AF,13,FALSE)</f>
        <v>1275DB</v>
      </c>
      <c r="I1828" s="11" t="str">
        <f>VLOOKUP($A1828,'dump '!$A:$AF,14,FALSE)</f>
        <v>Huizen</v>
      </c>
      <c r="J1828" s="9">
        <f>VLOOKUP($A1828,'dump '!$A:$AF,15,FALSE)</f>
        <v>6</v>
      </c>
      <c r="K1828" s="9" t="str">
        <f>VLOOKUP($A1828,'dump '!$A:$AF,3,FALSE)</f>
        <v>PMD</v>
      </c>
      <c r="L1828" s="9" t="str">
        <f>VLOOKUP($A1828,'dump '!$A:$AF,31,FALSE)</f>
        <v>3-haak</v>
      </c>
      <c r="M1828" s="9" t="str">
        <f>VLOOKUP($A1828,'containers '!$A:$AA,12,FALSE)</f>
        <v>OGDUO</v>
      </c>
      <c r="N1828" s="9">
        <f>VLOOKUP($A1828,'containers '!$A:$AA,14,FALSE)</f>
        <v>60</v>
      </c>
      <c r="O1828" s="9">
        <f>VLOOKUP($A1828,'containers '!$A:$AA,15,FALSE)</f>
        <v>100</v>
      </c>
      <c r="P1828" s="9" t="str">
        <f>VLOOKUP($A1828,'containers '!$A:$AA,16,FALSE)</f>
        <v>HMIDUO2022</v>
      </c>
    </row>
    <row r="1829" spans="1:16" x14ac:dyDescent="0.25">
      <c r="A1829" s="9" t="s">
        <v>4706</v>
      </c>
      <c r="B1829" s="9" t="str">
        <f>VLOOKUP(A1829,'dump '!A:C,1,FALSE)</f>
        <v>VO480</v>
      </c>
      <c r="C1829" s="9" t="str">
        <f>VLOOKUP(A1829,'dump '!A:AF,2,FALSE)</f>
        <v>1217PV2902</v>
      </c>
      <c r="D1829" s="9">
        <f>VLOOKUP($A1829,'dump '!$A:$AF,17,FALSE)</f>
        <v>52.224355000000003</v>
      </c>
      <c r="E1829" s="9">
        <f>VLOOKUP($A1829,'dump '!$A:$AF,18,FALSE)</f>
        <v>5.1556800000000003</v>
      </c>
      <c r="F1829" s="9" t="str">
        <f>VLOOKUP(A1829,'dump '!$A:$AF,11,FALSE)</f>
        <v>Schuttersweg</v>
      </c>
      <c r="G1829" s="9" t="str">
        <f>VLOOKUP($A1829,'dump '!$A:$AF,12,FALSE)</f>
        <v>29</v>
      </c>
      <c r="H1829" s="9" t="str">
        <f>VLOOKUP($A1829,'dump '!$A:$AF,13,FALSE)</f>
        <v>1217PV</v>
      </c>
      <c r="I1829" s="11" t="str">
        <f>VLOOKUP($A1829,'dump '!$A:$AF,14,FALSE)</f>
        <v>Hilversum</v>
      </c>
      <c r="J1829" s="9">
        <f>VLOOKUP($A1829,'dump '!$A:$AF,15,FALSE)</f>
        <v>6</v>
      </c>
      <c r="K1829" s="9" t="str">
        <f>VLOOKUP($A1829,'dump '!$A:$AF,3,FALSE)</f>
        <v>PMD</v>
      </c>
      <c r="L1829" s="9" t="str">
        <f>VLOOKUP($A1829,'dump '!$A:$AF,31,FALSE)</f>
        <v>3-haak</v>
      </c>
      <c r="M1829" s="9" t="str">
        <f>VLOOKUP($A1829,'containers '!$A:$AA,12,FALSE)</f>
        <v>OGDUO</v>
      </c>
      <c r="N1829" s="9">
        <f>VLOOKUP($A1829,'containers '!$A:$AA,14,FALSE)</f>
        <v>60</v>
      </c>
      <c r="O1829" s="9">
        <f>VLOOKUP($A1829,'containers '!$A:$AA,15,FALSE)</f>
        <v>100</v>
      </c>
      <c r="P1829" s="9" t="str">
        <f>VLOOKUP($A1829,'containers '!$A:$AA,16,FALSE)</f>
        <v>HMIDUO2022</v>
      </c>
    </row>
    <row r="1830" spans="1:16" ht="30" x14ac:dyDescent="0.25">
      <c r="A1830" s="9" t="s">
        <v>3723</v>
      </c>
      <c r="B1830" s="9" t="str">
        <f>VLOOKUP(A1830,'dump '!A:C,1,FALSE)</f>
        <v>VO481</v>
      </c>
      <c r="C1830" s="9" t="str">
        <f>VLOOKUP(A1830,'dump '!A:AF,2,FALSE)</f>
        <v>1394NE302</v>
      </c>
      <c r="D1830" s="9">
        <f>VLOOKUP($A1830,'dump '!$A:$AF,17,FALSE)</f>
        <v>52.255991245668604</v>
      </c>
      <c r="E1830" s="9">
        <f>VLOOKUP($A1830,'dump '!$A:$AF,18,FALSE)</f>
        <v>5.0482692383276699</v>
      </c>
      <c r="F1830" s="9" t="str">
        <f>VLOOKUP(A1830,'dump '!$A:$AF,11,FALSE)</f>
        <v>De Kooi</v>
      </c>
      <c r="G1830" s="9" t="str">
        <f>VLOOKUP($A1830,'dump '!$A:$AF,12,FALSE)</f>
        <v>3</v>
      </c>
      <c r="H1830" s="9" t="str">
        <f>VLOOKUP($A1830,'dump '!$A:$AF,13,FALSE)</f>
        <v>1394NE</v>
      </c>
      <c r="I1830" s="11" t="str">
        <f>VLOOKUP($A1830,'dump '!$A:$AF,14,FALSE)</f>
        <v>Nederhorst den Berg</v>
      </c>
      <c r="J1830" s="9">
        <f>VLOOKUP($A1830,'dump '!$A:$AF,15,FALSE)</f>
        <v>5</v>
      </c>
      <c r="K1830" s="9" t="str">
        <f>VLOOKUP($A1830,'dump '!$A:$AF,3,FALSE)</f>
        <v>PMD</v>
      </c>
      <c r="L1830" s="9" t="str">
        <f>VLOOKUP($A1830,'dump '!$A:$AF,31,FALSE)</f>
        <v>3-haak</v>
      </c>
      <c r="M1830" s="9" t="str">
        <f>VLOOKUP($A1830,'containers '!$A:$AA,12,FALSE)</f>
        <v>OGDUO</v>
      </c>
      <c r="N1830" s="9">
        <f>VLOOKUP($A1830,'containers '!$A:$AA,14,FALSE)</f>
        <v>60</v>
      </c>
      <c r="O1830" s="9">
        <f>VLOOKUP($A1830,'containers '!$A:$AA,15,FALSE)</f>
        <v>100</v>
      </c>
      <c r="P1830" s="9" t="str">
        <f>VLOOKUP($A1830,'containers '!$A:$AA,16,FALSE)</f>
        <v>HMIDUO2022</v>
      </c>
    </row>
    <row r="1831" spans="1:16" x14ac:dyDescent="0.25">
      <c r="A1831" s="9" t="s">
        <v>4754</v>
      </c>
      <c r="B1831" s="9" t="str">
        <f>VLOOKUP(A1831,'dump '!A:C,1,FALSE)</f>
        <v>VO482</v>
      </c>
      <c r="C1831" s="9" t="str">
        <f>VLOOKUP(A1831,'dump '!A:AF,2,FALSE)</f>
        <v>1405AL102</v>
      </c>
      <c r="D1831" s="9">
        <f>VLOOKUP($A1831,'dump '!$A:$AF,17,FALSE)</f>
        <v>52.278829899999998</v>
      </c>
      <c r="E1831" s="9">
        <f>VLOOKUP($A1831,'dump '!$A:$AF,18,FALSE)</f>
        <v>5.1569485999999998</v>
      </c>
      <c r="F1831" s="9" t="str">
        <f>VLOOKUP(A1831,'dump '!$A:$AF,11,FALSE)</f>
        <v>Slochterenlaan</v>
      </c>
      <c r="G1831" s="9" t="str">
        <f>VLOOKUP($A1831,'dump '!$A:$AF,12,FALSE)</f>
        <v>1</v>
      </c>
      <c r="H1831" s="9" t="str">
        <f>VLOOKUP($A1831,'dump '!$A:$AF,13,FALSE)</f>
        <v>1405AL</v>
      </c>
      <c r="I1831" s="11" t="str">
        <f>VLOOKUP($A1831,'dump '!$A:$AF,14,FALSE)</f>
        <v>Bussum</v>
      </c>
      <c r="J1831" s="9">
        <f>VLOOKUP($A1831,'dump '!$A:$AF,15,FALSE)</f>
        <v>6</v>
      </c>
      <c r="K1831" s="9" t="str">
        <f>VLOOKUP($A1831,'dump '!$A:$AF,3,FALSE)</f>
        <v>PMD</v>
      </c>
      <c r="L1831" s="9" t="str">
        <f>VLOOKUP($A1831,'dump '!$A:$AF,31,FALSE)</f>
        <v>3-haak</v>
      </c>
      <c r="M1831" s="9" t="str">
        <f>VLOOKUP($A1831,'containers '!$A:$AA,12,FALSE)</f>
        <v>Ondergronds</v>
      </c>
      <c r="N1831" s="9">
        <f>VLOOKUP($A1831,'containers '!$A:$AA,14,FALSE)</f>
        <v>80</v>
      </c>
      <c r="O1831" s="9">
        <f>VLOOKUP($A1831,'containers '!$A:$AA,15,FALSE)</f>
        <v>100</v>
      </c>
      <c r="P1831" s="9" t="str">
        <f>VLOOKUP($A1831,'containers '!$A:$AA,16,FALSE)</f>
        <v>HMISOL2022</v>
      </c>
    </row>
    <row r="1832" spans="1:16" x14ac:dyDescent="0.25">
      <c r="A1832" s="9" t="s">
        <v>3749</v>
      </c>
      <c r="B1832" s="9" t="str">
        <f>VLOOKUP(A1832,'dump '!A:C,1,FALSE)</f>
        <v>VO483</v>
      </c>
      <c r="C1832" s="9" t="str">
        <f>VLOOKUP(A1832,'dump '!A:AF,2,FALSE)</f>
        <v>1402KG13302</v>
      </c>
      <c r="D1832" s="9">
        <f>VLOOKUP($A1832,'dump '!$A:$AF,17,FALSE)</f>
        <v>52.267615890000002</v>
      </c>
      <c r="E1832" s="9">
        <f>VLOOKUP($A1832,'dump '!$A:$AF,18,FALSE)</f>
        <v>5.1635377299999998</v>
      </c>
      <c r="F1832" s="9" t="str">
        <f>VLOOKUP(A1832,'dump '!$A:$AF,11,FALSE)</f>
        <v>De Sparren</v>
      </c>
      <c r="G1832" s="9" t="str">
        <f>VLOOKUP($A1832,'dump '!$A:$AF,12,FALSE)</f>
        <v>133</v>
      </c>
      <c r="H1832" s="9" t="str">
        <f>VLOOKUP($A1832,'dump '!$A:$AF,13,FALSE)</f>
        <v>1402KG</v>
      </c>
      <c r="I1832" s="11" t="str">
        <f>VLOOKUP($A1832,'dump '!$A:$AF,14,FALSE)</f>
        <v>Bussum</v>
      </c>
      <c r="J1832" s="9">
        <f>VLOOKUP($A1832,'dump '!$A:$AF,15,FALSE)</f>
        <v>6</v>
      </c>
      <c r="K1832" s="9" t="str">
        <f>VLOOKUP($A1832,'dump '!$A:$AF,3,FALSE)</f>
        <v>PMD</v>
      </c>
      <c r="L1832" s="9" t="str">
        <f>VLOOKUP($A1832,'dump '!$A:$AF,31,FALSE)</f>
        <v>3-haak</v>
      </c>
      <c r="M1832" s="9" t="str">
        <f>VLOOKUP($A1832,'containers '!$A:$AA,12,FALSE)</f>
        <v>OGDUO</v>
      </c>
      <c r="N1832" s="9">
        <f>VLOOKUP($A1832,'containers '!$A:$AA,14,FALSE)</f>
        <v>60</v>
      </c>
      <c r="O1832" s="9">
        <f>VLOOKUP($A1832,'containers '!$A:$AA,15,FALSE)</f>
        <v>100</v>
      </c>
      <c r="P1832" s="9" t="str">
        <f>VLOOKUP($A1832,'containers '!$A:$AA,16,FALSE)</f>
        <v>HMIDUO2022</v>
      </c>
    </row>
    <row r="1833" spans="1:16" x14ac:dyDescent="0.25">
      <c r="A1833" s="9" t="s">
        <v>4708</v>
      </c>
      <c r="B1833" s="9" t="str">
        <f>VLOOKUP(A1833,'dump '!A:C,1,FALSE)</f>
        <v>VO484</v>
      </c>
      <c r="C1833" s="9" t="str">
        <f>VLOOKUP(A1833,'dump '!A:AF,2,FALSE)</f>
        <v>1404HV3302</v>
      </c>
      <c r="D1833" s="9">
        <f>VLOOKUP($A1833,'dump '!$A:$AF,17,FALSE)</f>
        <v>52.273705999999997</v>
      </c>
      <c r="E1833" s="9">
        <f>VLOOKUP($A1833,'dump '!$A:$AF,18,FALSE)</f>
        <v>5.1651670000000003</v>
      </c>
      <c r="F1833" s="9" t="str">
        <f>VLOOKUP(A1833,'dump '!$A:$AF,11,FALSE)</f>
        <v>Kapelstraat</v>
      </c>
      <c r="G1833" s="9" t="str">
        <f>VLOOKUP($A1833,'dump '!$A:$AF,12,FALSE)</f>
        <v>33</v>
      </c>
      <c r="H1833" s="9" t="str">
        <f>VLOOKUP($A1833,'dump '!$A:$AF,13,FALSE)</f>
        <v>1404HV</v>
      </c>
      <c r="I1833" s="11" t="str">
        <f>VLOOKUP($A1833,'dump '!$A:$AF,14,FALSE)</f>
        <v>Bussum</v>
      </c>
      <c r="J1833" s="9">
        <f>VLOOKUP($A1833,'dump '!$A:$AF,15,FALSE)</f>
        <v>6</v>
      </c>
      <c r="K1833" s="9" t="str">
        <f>VLOOKUP($A1833,'dump '!$A:$AF,3,FALSE)</f>
        <v>PMD</v>
      </c>
      <c r="L1833" s="9" t="str">
        <f>VLOOKUP($A1833,'dump '!$A:$AF,31,FALSE)</f>
        <v>3-haak</v>
      </c>
      <c r="M1833" s="9" t="str">
        <f>VLOOKUP($A1833,'containers '!$A:$AA,12,FALSE)</f>
        <v>Ondergronds</v>
      </c>
      <c r="N1833" s="9">
        <f>VLOOKUP($A1833,'containers '!$A:$AA,14,FALSE)</f>
        <v>80</v>
      </c>
      <c r="O1833" s="9">
        <f>VLOOKUP($A1833,'containers '!$A:$AA,15,FALSE)</f>
        <v>100</v>
      </c>
      <c r="P1833" s="9" t="str">
        <f>VLOOKUP($A1833,'containers '!$A:$AA,16,FALSE)</f>
        <v>HMISOL2022</v>
      </c>
    </row>
    <row r="1834" spans="1:16" x14ac:dyDescent="0.25">
      <c r="A1834" s="9" t="s">
        <v>4647</v>
      </c>
      <c r="B1834" s="9" t="str">
        <f>VLOOKUP(A1834,'dump '!A:C,1,FALSE)</f>
        <v>VO485</v>
      </c>
      <c r="C1834" s="9" t="str">
        <f>VLOOKUP(A1834,'dump '!A:AF,2,FALSE)</f>
        <v>1398HA304</v>
      </c>
      <c r="D1834" s="9">
        <f>VLOOKUP($A1834,'dump '!$A:$AF,17,FALSE)</f>
        <v>52.332740000000001</v>
      </c>
      <c r="E1834" s="9">
        <f>VLOOKUP($A1834,'dump '!$A:$AF,18,FALSE)</f>
        <v>5.0614400000000002</v>
      </c>
      <c r="F1834" s="9" t="str">
        <f>VLOOKUP(A1834,'dump '!$A:$AF,11,FALSE)</f>
        <v>Kruitmolen</v>
      </c>
      <c r="G1834" s="9" t="str">
        <f>VLOOKUP($A1834,'dump '!$A:$AF,12,FALSE)</f>
        <v>3</v>
      </c>
      <c r="H1834" s="9" t="str">
        <f>VLOOKUP($A1834,'dump '!$A:$AF,13,FALSE)</f>
        <v>1398HA</v>
      </c>
      <c r="I1834" s="11" t="str">
        <f>VLOOKUP($A1834,'dump '!$A:$AF,14,FALSE)</f>
        <v>Muiden</v>
      </c>
      <c r="J1834" s="9">
        <f>VLOOKUP($A1834,'dump '!$A:$AF,15,FALSE)</f>
        <v>6</v>
      </c>
      <c r="K1834" s="9" t="str">
        <f>VLOOKUP($A1834,'dump '!$A:$AF,3,FALSE)</f>
        <v>PMD</v>
      </c>
      <c r="L1834" s="9" t="str">
        <f>VLOOKUP($A1834,'dump '!$A:$AF,31,FALSE)</f>
        <v>3-haak</v>
      </c>
      <c r="M1834" s="9" t="str">
        <f>VLOOKUP($A1834,'containers '!$A:$AA,12,FALSE)</f>
        <v>Ondergronds</v>
      </c>
      <c r="N1834" s="9">
        <f>VLOOKUP($A1834,'containers '!$A:$AA,14,FALSE)</f>
        <v>80</v>
      </c>
      <c r="O1834" s="9">
        <f>VLOOKUP($A1834,'containers '!$A:$AA,15,FALSE)</f>
        <v>100</v>
      </c>
      <c r="P1834" s="9" t="str">
        <f>VLOOKUP($A1834,'containers '!$A:$AA,16,FALSE)</f>
        <v>HMISOL2022</v>
      </c>
    </row>
    <row r="1835" spans="1:16" x14ac:dyDescent="0.25">
      <c r="A1835" s="9" t="s">
        <v>4917</v>
      </c>
      <c r="B1835" s="9" t="str">
        <f>VLOOKUP(A1835,'dump '!A:C,1,FALSE)</f>
        <v>VO486</v>
      </c>
      <c r="C1835" s="9" t="str">
        <f>VLOOKUP(A1835,'dump '!A:AF,2,FALSE)</f>
        <v>1398HA303</v>
      </c>
      <c r="D1835" s="9">
        <f>VLOOKUP($A1835,'dump '!$A:$AF,17,FALSE)</f>
        <v>52.332740000000001</v>
      </c>
      <c r="E1835" s="9">
        <f>VLOOKUP($A1835,'dump '!$A:$AF,18,FALSE)</f>
        <v>5.0614400000000002</v>
      </c>
      <c r="F1835" s="9" t="str">
        <f>VLOOKUP(A1835,'dump '!$A:$AF,11,FALSE)</f>
        <v>Kruitmolen</v>
      </c>
      <c r="G1835" s="9" t="str">
        <f>VLOOKUP($A1835,'dump '!$A:$AF,12,FALSE)</f>
        <v>3</v>
      </c>
      <c r="H1835" s="9" t="str">
        <f>VLOOKUP($A1835,'dump '!$A:$AF,13,FALSE)</f>
        <v>1398HA</v>
      </c>
      <c r="I1835" s="11" t="str">
        <f>VLOOKUP($A1835,'dump '!$A:$AF,14,FALSE)</f>
        <v>Muiden</v>
      </c>
      <c r="J1835" s="9">
        <f>VLOOKUP($A1835,'dump '!$A:$AF,15,FALSE)</f>
        <v>6</v>
      </c>
      <c r="K1835" s="9" t="str">
        <f>VLOOKUP($A1835,'dump '!$A:$AF,3,FALSE)</f>
        <v>PMD</v>
      </c>
      <c r="L1835" s="9" t="str">
        <f>VLOOKUP($A1835,'dump '!$A:$AF,31,FALSE)</f>
        <v>3-haak</v>
      </c>
      <c r="M1835" s="9" t="str">
        <f>VLOOKUP($A1835,'containers '!$A:$AA,12,FALSE)</f>
        <v>OGDUO</v>
      </c>
      <c r="N1835" s="9">
        <f>VLOOKUP($A1835,'containers '!$A:$AA,14,FALSE)</f>
        <v>60</v>
      </c>
      <c r="O1835" s="9">
        <f>VLOOKUP($A1835,'containers '!$A:$AA,15,FALSE)</f>
        <v>100</v>
      </c>
      <c r="P1835" s="9" t="str">
        <f>VLOOKUP($A1835,'containers '!$A:$AA,16,FALSE)</f>
        <v>HMIDUO2022</v>
      </c>
    </row>
    <row r="1836" spans="1:16" x14ac:dyDescent="0.25">
      <c r="A1836" s="9" t="s">
        <v>4718</v>
      </c>
      <c r="B1836" s="9" t="str">
        <f>VLOOKUP(A1836,'dump '!A:C,1,FALSE)</f>
        <v>VO487</v>
      </c>
      <c r="C1836" s="9" t="str">
        <f>VLOOKUP(A1836,'dump '!A:AF,2,FALSE)</f>
        <v>1271LL202</v>
      </c>
      <c r="D1836" s="9">
        <f>VLOOKUP($A1836,'dump '!$A:$AF,17,FALSE)</f>
        <v>52.290778000000003</v>
      </c>
      <c r="E1836" s="9">
        <f>VLOOKUP($A1836,'dump '!$A:$AF,18,FALSE)</f>
        <v>5.2415710000000004</v>
      </c>
      <c r="F1836" s="9" t="str">
        <f>VLOOKUP(A1836,'dump '!$A:$AF,11,FALSE)</f>
        <v>K. P. C. de Bazelstraat</v>
      </c>
      <c r="G1836" s="9" t="str">
        <f>VLOOKUP($A1836,'dump '!$A:$AF,12,FALSE)</f>
        <v>2</v>
      </c>
      <c r="H1836" s="9" t="str">
        <f>VLOOKUP($A1836,'dump '!$A:$AF,13,FALSE)</f>
        <v>1271LL</v>
      </c>
      <c r="I1836" s="11" t="str">
        <f>VLOOKUP($A1836,'dump '!$A:$AF,14,FALSE)</f>
        <v>Huizen</v>
      </c>
      <c r="J1836" s="9">
        <f>VLOOKUP($A1836,'dump '!$A:$AF,15,FALSE)</f>
        <v>6</v>
      </c>
      <c r="K1836" s="9" t="str">
        <f>VLOOKUP($A1836,'dump '!$A:$AF,3,FALSE)</f>
        <v>PMD</v>
      </c>
      <c r="L1836" s="9" t="str">
        <f>VLOOKUP($A1836,'dump '!$A:$AF,31,FALSE)</f>
        <v>3-haak</v>
      </c>
      <c r="M1836" s="9" t="str">
        <f>VLOOKUP($A1836,'containers '!$A:$AA,12,FALSE)</f>
        <v>OGDUO</v>
      </c>
      <c r="N1836" s="9">
        <f>VLOOKUP($A1836,'containers '!$A:$AA,14,FALSE)</f>
        <v>60</v>
      </c>
      <c r="O1836" s="9">
        <f>VLOOKUP($A1836,'containers '!$A:$AA,15,FALSE)</f>
        <v>100</v>
      </c>
      <c r="P1836" s="9" t="str">
        <f>VLOOKUP($A1836,'containers '!$A:$AA,16,FALSE)</f>
        <v>HMIDUO2022</v>
      </c>
    </row>
    <row r="1837" spans="1:16" x14ac:dyDescent="0.25">
      <c r="A1837" s="9" t="s">
        <v>4642</v>
      </c>
      <c r="B1837" s="9" t="str">
        <f>VLOOKUP(A1837,'dump '!A:C,1,FALSE)</f>
        <v>VO488</v>
      </c>
      <c r="C1837" s="9" t="str">
        <f>VLOOKUP(A1837,'dump '!A:AF,2,FALSE)</f>
        <v>1276KZ24802</v>
      </c>
      <c r="D1837" s="9">
        <f>VLOOKUP($A1837,'dump '!$A:$AF,17,FALSE)</f>
        <v>52.296470999999997</v>
      </c>
      <c r="E1837" s="9">
        <f>VLOOKUP($A1837,'dump '!$A:$AF,18,FALSE)</f>
        <v>5.2518319</v>
      </c>
      <c r="F1837" s="9" t="str">
        <f>VLOOKUP(A1837,'dump '!$A:$AF,11,FALSE)</f>
        <v>Gooierserf</v>
      </c>
      <c r="G1837" s="9" t="str">
        <f>VLOOKUP($A1837,'dump '!$A:$AF,12,FALSE)</f>
        <v>248</v>
      </c>
      <c r="H1837" s="9" t="str">
        <f>VLOOKUP($A1837,'dump '!$A:$AF,13,FALSE)</f>
        <v>1276KZ</v>
      </c>
      <c r="I1837" s="11" t="str">
        <f>VLOOKUP($A1837,'dump '!$A:$AF,14,FALSE)</f>
        <v>Huizen</v>
      </c>
      <c r="J1837" s="9">
        <f>VLOOKUP($A1837,'dump '!$A:$AF,15,FALSE)</f>
        <v>6</v>
      </c>
      <c r="K1837" s="9" t="str">
        <f>VLOOKUP($A1837,'dump '!$A:$AF,3,FALSE)</f>
        <v>PMD</v>
      </c>
      <c r="L1837" s="9" t="str">
        <f>VLOOKUP($A1837,'dump '!$A:$AF,31,FALSE)</f>
        <v>3-haak</v>
      </c>
      <c r="M1837" s="9" t="str">
        <f>VLOOKUP($A1837,'containers '!$A:$AA,12,FALSE)</f>
        <v>Ondergronds</v>
      </c>
      <c r="N1837" s="9">
        <f>VLOOKUP($A1837,'containers '!$A:$AA,14,FALSE)</f>
        <v>80</v>
      </c>
      <c r="O1837" s="9">
        <f>VLOOKUP($A1837,'containers '!$A:$AA,15,FALSE)</f>
        <v>100</v>
      </c>
      <c r="P1837" s="9" t="str">
        <f>VLOOKUP($A1837,'containers '!$A:$AA,16,FALSE)</f>
        <v>HMISOL2022</v>
      </c>
    </row>
    <row r="1838" spans="1:16" x14ac:dyDescent="0.25">
      <c r="A1838" s="9" t="s">
        <v>4704</v>
      </c>
      <c r="B1838" s="9" t="str">
        <f>VLOOKUP(A1838,'dump '!A:C,1,FALSE)</f>
        <v>VO489</v>
      </c>
      <c r="C1838" s="9" t="str">
        <f>VLOOKUP(A1838,'dump '!A:AF,2,FALSE)</f>
        <v>1275DR11502</v>
      </c>
      <c r="D1838" s="9">
        <f>VLOOKUP($A1838,'dump '!$A:$AF,17,FALSE)</f>
        <v>52.292589999999997</v>
      </c>
      <c r="E1838" s="9">
        <f>VLOOKUP($A1838,'dump '!$A:$AF,18,FALSE)</f>
        <v>5.2629919999999997</v>
      </c>
      <c r="F1838" s="9" t="str">
        <f>VLOOKUP(A1838,'dump '!$A:$AF,11,FALSE)</f>
        <v>Eeshof</v>
      </c>
      <c r="G1838" s="9" t="str">
        <f>VLOOKUP($A1838,'dump '!$A:$AF,12,FALSE)</f>
        <v>115</v>
      </c>
      <c r="H1838" s="9" t="str">
        <f>VLOOKUP($A1838,'dump '!$A:$AF,13,FALSE)</f>
        <v>1275DR</v>
      </c>
      <c r="I1838" s="11" t="str">
        <f>VLOOKUP($A1838,'dump '!$A:$AF,14,FALSE)</f>
        <v>Huizen</v>
      </c>
      <c r="J1838" s="9">
        <f>VLOOKUP($A1838,'dump '!$A:$AF,15,FALSE)</f>
        <v>6</v>
      </c>
      <c r="K1838" s="9" t="str">
        <f>VLOOKUP($A1838,'dump '!$A:$AF,3,FALSE)</f>
        <v>PMD</v>
      </c>
      <c r="L1838" s="9" t="str">
        <f>VLOOKUP($A1838,'dump '!$A:$AF,31,FALSE)</f>
        <v>3-haak</v>
      </c>
      <c r="M1838" s="9" t="str">
        <f>VLOOKUP($A1838,'containers '!$A:$AA,12,FALSE)</f>
        <v>OGDUO</v>
      </c>
      <c r="N1838" s="9">
        <f>VLOOKUP($A1838,'containers '!$A:$AA,14,FALSE)</f>
        <v>60</v>
      </c>
      <c r="O1838" s="9">
        <f>VLOOKUP($A1838,'containers '!$A:$AA,15,FALSE)</f>
        <v>100</v>
      </c>
      <c r="P1838" s="9" t="str">
        <f>VLOOKUP($A1838,'containers '!$A:$AA,16,FALSE)</f>
        <v>HMIDUO2022</v>
      </c>
    </row>
    <row r="1839" spans="1:16" x14ac:dyDescent="0.25">
      <c r="A1839" s="9" t="s">
        <v>3740</v>
      </c>
      <c r="B1839" s="9" t="str">
        <f>VLOOKUP(A1839,'dump '!A:C,1,FALSE)</f>
        <v>VO490</v>
      </c>
      <c r="C1839" s="9" t="str">
        <f>VLOOKUP(A1839,'dump '!A:AF,2,FALSE)</f>
        <v>1211KJ9302</v>
      </c>
      <c r="D1839" s="9">
        <f>VLOOKUP($A1839,'dump '!$A:$AF,17,FALSE)</f>
        <v>52.221063100000002</v>
      </c>
      <c r="E1839" s="9">
        <f>VLOOKUP($A1839,'dump '!$A:$AF,18,FALSE)</f>
        <v>5.1683747999999996</v>
      </c>
      <c r="F1839" s="9" t="str">
        <f>VLOOKUP(A1839,'dump '!$A:$AF,11,FALSE)</f>
        <v>Havenstraat</v>
      </c>
      <c r="G1839" s="9" t="str">
        <f>VLOOKUP($A1839,'dump '!$A:$AF,12,FALSE)</f>
        <v>93</v>
      </c>
      <c r="H1839" s="9" t="str">
        <f>VLOOKUP($A1839,'dump '!$A:$AF,13,FALSE)</f>
        <v>1211KJ</v>
      </c>
      <c r="I1839" s="11" t="str">
        <f>VLOOKUP($A1839,'dump '!$A:$AF,14,FALSE)</f>
        <v>Hilversum</v>
      </c>
      <c r="J1839" s="9">
        <f>VLOOKUP($A1839,'dump '!$A:$AF,15,FALSE)</f>
        <v>5</v>
      </c>
      <c r="K1839" s="9" t="str">
        <f>VLOOKUP($A1839,'dump '!$A:$AF,3,FALSE)</f>
        <v>PMD</v>
      </c>
      <c r="L1839" s="9" t="str">
        <f>VLOOKUP($A1839,'dump '!$A:$AF,31,FALSE)</f>
        <v>3-haak</v>
      </c>
      <c r="M1839" s="9" t="str">
        <f>VLOOKUP($A1839,'containers '!$A:$AA,12,FALSE)</f>
        <v>Ondergronds</v>
      </c>
      <c r="N1839" s="9">
        <f>VLOOKUP($A1839,'containers '!$A:$AA,14,FALSE)</f>
        <v>80</v>
      </c>
      <c r="O1839" s="9">
        <f>VLOOKUP($A1839,'containers '!$A:$AA,15,FALSE)</f>
        <v>100</v>
      </c>
      <c r="P1839" s="9" t="str">
        <f>VLOOKUP($A1839,'containers '!$A:$AA,16,FALSE)</f>
        <v>HMISOL2022</v>
      </c>
    </row>
    <row r="1840" spans="1:16" x14ac:dyDescent="0.25">
      <c r="A1840" s="9" t="s">
        <v>4673</v>
      </c>
      <c r="B1840" s="9" t="str">
        <f>VLOOKUP(A1840,'dump '!A:C,1,FALSE)</f>
        <v>VO491</v>
      </c>
      <c r="C1840" s="9" t="str">
        <f>VLOOKUP(A1840,'dump '!A:AF,2,FALSE)</f>
        <v>1212CS18602</v>
      </c>
      <c r="D1840" s="9">
        <f>VLOOKUP($A1840,'dump '!$A:$AF,17,FALSE)</f>
        <v>52.218086999999997</v>
      </c>
      <c r="E1840" s="9">
        <f>VLOOKUP($A1840,'dump '!$A:$AF,18,FALSE)</f>
        <v>5.1957630000000004</v>
      </c>
      <c r="F1840" s="9" t="str">
        <f>VLOOKUP(A1840,'dump '!$A:$AF,11,FALSE)</f>
        <v>Oosterengweg</v>
      </c>
      <c r="G1840" s="9" t="str">
        <f>VLOOKUP($A1840,'dump '!$A:$AF,12,FALSE)</f>
        <v>186</v>
      </c>
      <c r="H1840" s="9" t="str">
        <f>VLOOKUP($A1840,'dump '!$A:$AF,13,FALSE)</f>
        <v>1212CS</v>
      </c>
      <c r="I1840" s="11" t="str">
        <f>VLOOKUP($A1840,'dump '!$A:$AF,14,FALSE)</f>
        <v>Hilversum</v>
      </c>
      <c r="J1840" s="9">
        <f>VLOOKUP($A1840,'dump '!$A:$AF,15,FALSE)</f>
        <v>6</v>
      </c>
      <c r="K1840" s="9" t="str">
        <f>VLOOKUP($A1840,'dump '!$A:$AF,3,FALSE)</f>
        <v>PMD</v>
      </c>
      <c r="L1840" s="9" t="str">
        <f>VLOOKUP($A1840,'dump '!$A:$AF,31,FALSE)</f>
        <v>3-haak</v>
      </c>
      <c r="M1840" s="9" t="str">
        <f>VLOOKUP($A1840,'containers '!$A:$AA,12,FALSE)</f>
        <v>OGDUO</v>
      </c>
      <c r="N1840" s="9">
        <f>VLOOKUP($A1840,'containers '!$A:$AA,14,FALSE)</f>
        <v>60</v>
      </c>
      <c r="O1840" s="9">
        <f>VLOOKUP($A1840,'containers '!$A:$AA,15,FALSE)</f>
        <v>100</v>
      </c>
      <c r="P1840" s="9" t="str">
        <f>VLOOKUP($A1840,'containers '!$A:$AA,16,FALSE)</f>
        <v>HMIDUO2022</v>
      </c>
    </row>
    <row r="1841" spans="1:16" x14ac:dyDescent="0.25">
      <c r="A1841" s="9" t="s">
        <v>4941</v>
      </c>
      <c r="B1841" s="9" t="str">
        <f>VLOOKUP(A1841,'dump '!A:C,1,FALSE)</f>
        <v>VO492</v>
      </c>
      <c r="C1841" s="9" t="str">
        <f>VLOOKUP(A1841,'dump '!A:AF,2,FALSE)</f>
        <v>1402KD5302</v>
      </c>
      <c r="D1841" s="9">
        <f>VLOOKUP($A1841,'dump '!$A:$AF,17,FALSE)</f>
        <v>52.267837200000002</v>
      </c>
      <c r="E1841" s="9">
        <f>VLOOKUP($A1841,'dump '!$A:$AF,18,FALSE)</f>
        <v>5.1645392000000001</v>
      </c>
      <c r="F1841" s="9" t="str">
        <f>VLOOKUP(A1841,'dump '!$A:$AF,11,FALSE)</f>
        <v>De Sparren</v>
      </c>
      <c r="G1841" s="9" t="str">
        <f>VLOOKUP($A1841,'dump '!$A:$AF,12,FALSE)</f>
        <v>53</v>
      </c>
      <c r="H1841" s="9" t="str">
        <f>VLOOKUP($A1841,'dump '!$A:$AF,13,FALSE)</f>
        <v>1402KD</v>
      </c>
      <c r="I1841" s="11" t="str">
        <f>VLOOKUP($A1841,'dump '!$A:$AF,14,FALSE)</f>
        <v>Bussum</v>
      </c>
      <c r="J1841" s="9">
        <f>VLOOKUP($A1841,'dump '!$A:$AF,15,FALSE)</f>
        <v>6</v>
      </c>
      <c r="K1841" s="9" t="str">
        <f>VLOOKUP($A1841,'dump '!$A:$AF,3,FALSE)</f>
        <v>PMD</v>
      </c>
      <c r="L1841" s="9" t="str">
        <f>VLOOKUP($A1841,'dump '!$A:$AF,31,FALSE)</f>
        <v>3-haak</v>
      </c>
      <c r="M1841" s="9" t="str">
        <f>VLOOKUP($A1841,'containers '!$A:$AA,12,FALSE)</f>
        <v>OGDUO</v>
      </c>
      <c r="N1841" s="9">
        <f>VLOOKUP($A1841,'containers '!$A:$AA,14,FALSE)</f>
        <v>60</v>
      </c>
      <c r="O1841" s="9">
        <f>VLOOKUP($A1841,'containers '!$A:$AA,15,FALSE)</f>
        <v>100</v>
      </c>
      <c r="P1841" s="9" t="str">
        <f>VLOOKUP($A1841,'containers '!$A:$AA,16,FALSE)</f>
        <v>HMIDUO2022</v>
      </c>
    </row>
    <row r="1842" spans="1:16" x14ac:dyDescent="0.25">
      <c r="A1842" s="9" t="s">
        <v>4720</v>
      </c>
      <c r="B1842" s="9" t="str">
        <f>VLOOKUP(A1842,'dump '!A:C,1,FALSE)</f>
        <v>VO493</v>
      </c>
      <c r="C1842" s="9" t="str">
        <f>VLOOKUP(A1842,'dump '!A:AF,2,FALSE)</f>
        <v>1403HE20902</v>
      </c>
      <c r="D1842" s="9">
        <f>VLOOKUP($A1842,'dump '!$A:$AF,17,FALSE)</f>
        <v>52.268386</v>
      </c>
      <c r="E1842" s="9">
        <f>VLOOKUP($A1842,'dump '!$A:$AF,18,FALSE)</f>
        <v>5.1905729999999997</v>
      </c>
      <c r="F1842" s="9" t="str">
        <f>VLOOKUP(A1842,'dump '!$A:$AF,11,FALSE)</f>
        <v>Aagje Dekenlaan</v>
      </c>
      <c r="G1842" s="9" t="str">
        <f>VLOOKUP($A1842,'dump '!$A:$AF,12,FALSE)</f>
        <v>209</v>
      </c>
      <c r="H1842" s="9" t="str">
        <f>VLOOKUP($A1842,'dump '!$A:$AF,13,FALSE)</f>
        <v>1403HE</v>
      </c>
      <c r="I1842" s="11" t="str">
        <f>VLOOKUP($A1842,'dump '!$A:$AF,14,FALSE)</f>
        <v>Bussum</v>
      </c>
      <c r="J1842" s="9">
        <f>VLOOKUP($A1842,'dump '!$A:$AF,15,FALSE)</f>
        <v>6</v>
      </c>
      <c r="K1842" s="9" t="str">
        <f>VLOOKUP($A1842,'dump '!$A:$AF,3,FALSE)</f>
        <v>PMD</v>
      </c>
      <c r="L1842" s="9" t="str">
        <f>VLOOKUP($A1842,'dump '!$A:$AF,31,FALSE)</f>
        <v>3-haak</v>
      </c>
      <c r="M1842" s="9" t="str">
        <f>VLOOKUP($A1842,'containers '!$A:$AA,12,FALSE)</f>
        <v>OGDUO</v>
      </c>
      <c r="N1842" s="9">
        <f>VLOOKUP($A1842,'containers '!$A:$AA,14,FALSE)</f>
        <v>60</v>
      </c>
      <c r="O1842" s="9">
        <f>VLOOKUP($A1842,'containers '!$A:$AA,15,FALSE)</f>
        <v>100</v>
      </c>
      <c r="P1842" s="9" t="str">
        <f>VLOOKUP($A1842,'containers '!$A:$AA,16,FALSE)</f>
        <v>HMIDUO2022</v>
      </c>
    </row>
    <row r="1843" spans="1:16" x14ac:dyDescent="0.25">
      <c r="A1843" s="9" t="s">
        <v>4691</v>
      </c>
      <c r="B1843" s="9" t="str">
        <f>VLOOKUP(A1843,'dump '!A:C,1,FALSE)</f>
        <v>VO494</v>
      </c>
      <c r="C1843" s="9" t="str">
        <f>VLOOKUP(A1843,'dump '!A:AF,2,FALSE)</f>
        <v>1403CC2602</v>
      </c>
      <c r="D1843" s="9">
        <f>VLOOKUP($A1843,'dump '!$A:$AF,17,FALSE)</f>
        <v>52.269592899000003</v>
      </c>
      <c r="E1843" s="9">
        <f>VLOOKUP($A1843,'dump '!$A:$AF,18,FALSE)</f>
        <v>5.1882831899999999</v>
      </c>
      <c r="F1843" s="9" t="str">
        <f>VLOOKUP(A1843,'dump '!$A:$AF,11,FALSE)</f>
        <v>Boomkleverlaan</v>
      </c>
      <c r="G1843" s="9" t="str">
        <f>VLOOKUP($A1843,'dump '!$A:$AF,12,FALSE)</f>
        <v>26</v>
      </c>
      <c r="H1843" s="9" t="str">
        <f>VLOOKUP($A1843,'dump '!$A:$AF,13,FALSE)</f>
        <v>1403CC</v>
      </c>
      <c r="I1843" s="11" t="str">
        <f>VLOOKUP($A1843,'dump '!$A:$AF,14,FALSE)</f>
        <v>Bussum</v>
      </c>
      <c r="J1843" s="9">
        <f>VLOOKUP($A1843,'dump '!$A:$AF,15,FALSE)</f>
        <v>6</v>
      </c>
      <c r="K1843" s="9" t="str">
        <f>VLOOKUP($A1843,'dump '!$A:$AF,3,FALSE)</f>
        <v>PMD</v>
      </c>
      <c r="L1843" s="9" t="str">
        <f>VLOOKUP($A1843,'dump '!$A:$AF,31,FALSE)</f>
        <v>3-haak</v>
      </c>
      <c r="M1843" s="9" t="str">
        <f>VLOOKUP($A1843,'containers '!$A:$AA,12,FALSE)</f>
        <v>OGDUO</v>
      </c>
      <c r="N1843" s="9">
        <f>VLOOKUP($A1843,'containers '!$A:$AA,14,FALSE)</f>
        <v>60</v>
      </c>
      <c r="O1843" s="9">
        <f>VLOOKUP($A1843,'containers '!$A:$AA,15,FALSE)</f>
        <v>100</v>
      </c>
      <c r="P1843" s="9" t="str">
        <f>VLOOKUP($A1843,'containers '!$A:$AA,16,FALSE)</f>
        <v>HMIDUO2022</v>
      </c>
    </row>
    <row r="1844" spans="1:16" x14ac:dyDescent="0.25">
      <c r="A1844" s="9" t="s">
        <v>4981</v>
      </c>
      <c r="B1844" s="9" t="str">
        <f>VLOOKUP(A1844,'dump '!A:C,1,FALSE)</f>
        <v>VO495</v>
      </c>
      <c r="C1844" s="9" t="str">
        <f>VLOOKUP(A1844,'dump '!A:AF,2,FALSE)</f>
        <v>1223LJ15602</v>
      </c>
      <c r="D1844" s="9">
        <f>VLOOKUP($A1844,'dump '!$A:$AF,17,FALSE)</f>
        <v>52.223747000000003</v>
      </c>
      <c r="E1844" s="9">
        <f>VLOOKUP($A1844,'dump '!$A:$AF,18,FALSE)</f>
        <v>5.2003899000000002</v>
      </c>
      <c r="F1844" s="9" t="str">
        <f>VLOOKUP(A1844,'dump '!$A:$AF,11,FALSE)</f>
        <v>Minckelersstraat</v>
      </c>
      <c r="G1844" s="9" t="str">
        <f>VLOOKUP($A1844,'dump '!$A:$AF,12,FALSE)</f>
        <v>156</v>
      </c>
      <c r="H1844" s="9" t="str">
        <f>VLOOKUP($A1844,'dump '!$A:$AF,13,FALSE)</f>
        <v>1223LJ</v>
      </c>
      <c r="I1844" s="11" t="str">
        <f>VLOOKUP($A1844,'dump '!$A:$AF,14,FALSE)</f>
        <v>Hilversum</v>
      </c>
      <c r="J1844" s="9">
        <f>VLOOKUP($A1844,'dump '!$A:$AF,15,FALSE)</f>
        <v>6</v>
      </c>
      <c r="K1844" s="9" t="str">
        <f>VLOOKUP($A1844,'dump '!$A:$AF,3,FALSE)</f>
        <v>PMD</v>
      </c>
      <c r="L1844" s="9" t="str">
        <f>VLOOKUP($A1844,'dump '!$A:$AF,31,FALSE)</f>
        <v>3-haak</v>
      </c>
      <c r="M1844" s="9" t="str">
        <f>VLOOKUP($A1844,'containers '!$A:$AA,12,FALSE)</f>
        <v>OGDUO</v>
      </c>
      <c r="N1844" s="9">
        <f>VLOOKUP($A1844,'containers '!$A:$AA,14,FALSE)</f>
        <v>60</v>
      </c>
      <c r="O1844" s="9">
        <f>VLOOKUP($A1844,'containers '!$A:$AA,15,FALSE)</f>
        <v>100</v>
      </c>
      <c r="P1844" s="9" t="str">
        <f>VLOOKUP($A1844,'containers '!$A:$AA,16,FALSE)</f>
        <v>HMIDUO2022</v>
      </c>
    </row>
    <row r="1845" spans="1:16" x14ac:dyDescent="0.25">
      <c r="A1845" s="9" t="s">
        <v>5014</v>
      </c>
      <c r="B1845" s="9" t="str">
        <f>VLOOKUP(A1845,'dump '!A:C,1,FALSE)</f>
        <v>VO496</v>
      </c>
      <c r="C1845" s="9" t="str">
        <f>VLOOKUP(A1845,'dump '!A:AF,2,FALSE)</f>
        <v>1222LJ2402</v>
      </c>
      <c r="D1845" s="9">
        <f>VLOOKUP($A1845,'dump '!$A:$AF,17,FALSE)</f>
        <v>52.237507999800002</v>
      </c>
      <c r="E1845" s="9">
        <f>VLOOKUP($A1845,'dump '!$A:$AF,18,FALSE)</f>
        <v>5.184437</v>
      </c>
      <c r="F1845" s="9" t="str">
        <f>VLOOKUP(A1845,'dump '!$A:$AF,11,FALSE)</f>
        <v>Pieter Postlaan</v>
      </c>
      <c r="G1845" s="9" t="str">
        <f>VLOOKUP($A1845,'dump '!$A:$AF,12,FALSE)</f>
        <v>24</v>
      </c>
      <c r="H1845" s="9" t="str">
        <f>VLOOKUP($A1845,'dump '!$A:$AF,13,FALSE)</f>
        <v>1222LJ</v>
      </c>
      <c r="I1845" s="11" t="str">
        <f>VLOOKUP($A1845,'dump '!$A:$AF,14,FALSE)</f>
        <v>Hilversum</v>
      </c>
      <c r="J1845" s="9">
        <f>VLOOKUP($A1845,'dump '!$A:$AF,15,FALSE)</f>
        <v>6</v>
      </c>
      <c r="K1845" s="9" t="str">
        <f>VLOOKUP($A1845,'dump '!$A:$AF,3,FALSE)</f>
        <v>PMD</v>
      </c>
      <c r="L1845" s="9" t="str">
        <f>VLOOKUP($A1845,'dump '!$A:$AF,31,FALSE)</f>
        <v>3-haak</v>
      </c>
      <c r="M1845" s="9" t="str">
        <f>VLOOKUP($A1845,'containers '!$A:$AA,12,FALSE)</f>
        <v>OGDUO</v>
      </c>
      <c r="N1845" s="9">
        <f>VLOOKUP($A1845,'containers '!$A:$AA,14,FALSE)</f>
        <v>60</v>
      </c>
      <c r="O1845" s="9">
        <f>VLOOKUP($A1845,'containers '!$A:$AA,15,FALSE)</f>
        <v>100</v>
      </c>
      <c r="P1845" s="9" t="str">
        <f>VLOOKUP($A1845,'containers '!$A:$AA,16,FALSE)</f>
        <v>HMIDUO2022</v>
      </c>
    </row>
    <row r="1846" spans="1:16" x14ac:dyDescent="0.25">
      <c r="A1846" s="9" t="s">
        <v>3822</v>
      </c>
      <c r="B1846" s="9" t="str">
        <f>VLOOKUP(A1846,'dump '!A:C,1,FALSE)</f>
        <v>VO497</v>
      </c>
      <c r="C1846" s="9" t="str">
        <f>VLOOKUP(A1846,'dump '!A:AF,2,FALSE)</f>
        <v>1216RP702</v>
      </c>
      <c r="D1846" s="9">
        <f>VLOOKUP($A1846,'dump '!$A:$AF,17,FALSE)</f>
        <v>52.216016985524597</v>
      </c>
      <c r="E1846" s="9">
        <f>VLOOKUP($A1846,'dump '!$A:$AF,18,FALSE)</f>
        <v>5.1453463453847403</v>
      </c>
      <c r="F1846" s="9" t="str">
        <f>VLOOKUP(A1846,'dump '!$A:$AF,11,FALSE)</f>
        <v>Kerkelandenlaan</v>
      </c>
      <c r="G1846" s="9" t="str">
        <f>VLOOKUP($A1846,'dump '!$A:$AF,12,FALSE)</f>
        <v>7A</v>
      </c>
      <c r="H1846" s="9" t="str">
        <f>VLOOKUP($A1846,'dump '!$A:$AF,13,FALSE)</f>
        <v>1216RP</v>
      </c>
      <c r="I1846" s="11" t="str">
        <f>VLOOKUP($A1846,'dump '!$A:$AF,14,FALSE)</f>
        <v>Hilversum</v>
      </c>
      <c r="J1846" s="9">
        <f>VLOOKUP($A1846,'dump '!$A:$AF,15,FALSE)</f>
        <v>5</v>
      </c>
      <c r="K1846" s="9" t="str">
        <f>VLOOKUP($A1846,'dump '!$A:$AF,3,FALSE)</f>
        <v>PMD</v>
      </c>
      <c r="L1846" s="9" t="str">
        <f>VLOOKUP($A1846,'dump '!$A:$AF,31,FALSE)</f>
        <v>3-haak</v>
      </c>
      <c r="M1846" s="9" t="str">
        <f>VLOOKUP($A1846,'containers '!$A:$AA,12,FALSE)</f>
        <v>OGDUO</v>
      </c>
      <c r="N1846" s="9">
        <f>VLOOKUP($A1846,'containers '!$A:$AA,14,FALSE)</f>
        <v>60</v>
      </c>
      <c r="O1846" s="9">
        <f>VLOOKUP($A1846,'containers '!$A:$AA,15,FALSE)</f>
        <v>100</v>
      </c>
      <c r="P1846" s="9" t="str">
        <f>VLOOKUP($A1846,'containers '!$A:$AA,16,FALSE)</f>
        <v>HMIDUO2022</v>
      </c>
    </row>
    <row r="1847" spans="1:16" x14ac:dyDescent="0.25">
      <c r="A1847" s="9" t="s">
        <v>4653</v>
      </c>
      <c r="B1847" s="9" t="str">
        <f>VLOOKUP(A1847,'dump '!A:C,1,FALSE)</f>
        <v>VO498</v>
      </c>
      <c r="C1847" s="9" t="str">
        <f>VLOOKUP(A1847,'dump '!A:AF,2,FALSE)</f>
        <v>1214NB3002</v>
      </c>
      <c r="D1847" s="9">
        <f>VLOOKUP($A1847,'dump '!$A:$AF,17,FALSE)</f>
        <v>52.207267999000003</v>
      </c>
      <c r="E1847" s="9">
        <f>VLOOKUP($A1847,'dump '!$A:$AF,18,FALSE)</f>
        <v>5.1630959990000003</v>
      </c>
      <c r="F1847" s="9" t="str">
        <f>VLOOKUP(A1847,'dump '!$A:$AF,11,FALSE)</f>
        <v>Kolhornseweg</v>
      </c>
      <c r="G1847" s="9" t="str">
        <f>VLOOKUP($A1847,'dump '!$A:$AF,12,FALSE)</f>
        <v>30</v>
      </c>
      <c r="H1847" s="9" t="str">
        <f>VLOOKUP($A1847,'dump '!$A:$AF,13,FALSE)</f>
        <v>1214NB</v>
      </c>
      <c r="I1847" s="11" t="str">
        <f>VLOOKUP($A1847,'dump '!$A:$AF,14,FALSE)</f>
        <v>Hilversum</v>
      </c>
      <c r="J1847" s="9">
        <f>VLOOKUP($A1847,'dump '!$A:$AF,15,FALSE)</f>
        <v>6</v>
      </c>
      <c r="K1847" s="9" t="str">
        <f>VLOOKUP($A1847,'dump '!$A:$AF,3,FALSE)</f>
        <v>PMD</v>
      </c>
      <c r="L1847" s="9" t="str">
        <f>VLOOKUP($A1847,'dump '!$A:$AF,31,FALSE)</f>
        <v>3-haak</v>
      </c>
      <c r="M1847" s="9" t="str">
        <f>VLOOKUP($A1847,'containers '!$A:$AA,12,FALSE)</f>
        <v>OGDUO</v>
      </c>
      <c r="N1847" s="9">
        <f>VLOOKUP($A1847,'containers '!$A:$AA,14,FALSE)</f>
        <v>60</v>
      </c>
      <c r="O1847" s="9">
        <f>VLOOKUP($A1847,'containers '!$A:$AA,15,FALSE)</f>
        <v>100</v>
      </c>
      <c r="P1847" s="9" t="str">
        <f>VLOOKUP($A1847,'containers '!$A:$AA,16,FALSE)</f>
        <v>HMIDUO2022</v>
      </c>
    </row>
    <row r="1848" spans="1:16" x14ac:dyDescent="0.25">
      <c r="A1848" s="9" t="s">
        <v>4939</v>
      </c>
      <c r="B1848" s="9" t="str">
        <f>VLOOKUP(A1848,'dump '!A:C,1,FALSE)</f>
        <v>VO499</v>
      </c>
      <c r="C1848" s="9" t="str">
        <f>VLOOKUP(A1848,'dump '!A:AF,2,FALSE)</f>
        <v>1215RC28902</v>
      </c>
      <c r="D1848" s="9">
        <f>VLOOKUP($A1848,'dump '!$A:$AF,17,FALSE)</f>
        <v>52.210743999000002</v>
      </c>
      <c r="E1848" s="9">
        <f>VLOOKUP($A1848,'dump '!$A:$AF,18,FALSE)</f>
        <v>5.1498299999999997</v>
      </c>
      <c r="F1848" s="9" t="str">
        <f>VLOOKUP(A1848,'dump '!$A:$AF,11,FALSE)</f>
        <v>Banckertlaan</v>
      </c>
      <c r="G1848" s="9" t="str">
        <f>VLOOKUP($A1848,'dump '!$A:$AF,12,FALSE)</f>
        <v>289</v>
      </c>
      <c r="H1848" s="9" t="str">
        <f>VLOOKUP($A1848,'dump '!$A:$AF,13,FALSE)</f>
        <v>1215RC</v>
      </c>
      <c r="I1848" s="11" t="str">
        <f>VLOOKUP($A1848,'dump '!$A:$AF,14,FALSE)</f>
        <v>Hilversum</v>
      </c>
      <c r="J1848" s="9">
        <f>VLOOKUP($A1848,'dump '!$A:$AF,15,FALSE)</f>
        <v>6</v>
      </c>
      <c r="K1848" s="9" t="str">
        <f>VLOOKUP($A1848,'dump '!$A:$AF,3,FALSE)</f>
        <v>PMD</v>
      </c>
      <c r="L1848" s="9" t="str">
        <f>VLOOKUP($A1848,'dump '!$A:$AF,31,FALSE)</f>
        <v>3-haak</v>
      </c>
      <c r="M1848" s="9" t="str">
        <f>VLOOKUP($A1848,'containers '!$A:$AA,12,FALSE)</f>
        <v>OGDUO</v>
      </c>
      <c r="N1848" s="9">
        <f>VLOOKUP($A1848,'containers '!$A:$AA,14,FALSE)</f>
        <v>60</v>
      </c>
      <c r="O1848" s="9">
        <f>VLOOKUP($A1848,'containers '!$A:$AA,15,FALSE)</f>
        <v>100</v>
      </c>
      <c r="P1848" s="9" t="str">
        <f>VLOOKUP($A1848,'containers '!$A:$AA,16,FALSE)</f>
        <v>HMIDUO2022</v>
      </c>
    </row>
    <row r="1849" spans="1:16" x14ac:dyDescent="0.25">
      <c r="A1849" s="9" t="s">
        <v>4685</v>
      </c>
      <c r="B1849" s="9" t="str">
        <f>VLOOKUP(A1849,'dump '!A:C,1,FALSE)</f>
        <v>VO500</v>
      </c>
      <c r="C1849" s="9" t="str">
        <f>VLOOKUP(A1849,'dump '!A:AF,2,FALSE)</f>
        <v>1214EH12202</v>
      </c>
      <c r="D1849" s="9">
        <f>VLOOKUP($A1849,'dump '!$A:$AF,17,FALSE)</f>
        <v>52.213301907999998</v>
      </c>
      <c r="E1849" s="9">
        <f>VLOOKUP($A1849,'dump '!$A:$AF,18,FALSE)</f>
        <v>5.1723124699999996</v>
      </c>
      <c r="F1849" s="9" t="str">
        <f>VLOOKUP(A1849,'dump '!$A:$AF,11,FALSE)</f>
        <v>Egelantierstraat</v>
      </c>
      <c r="G1849" s="9" t="str">
        <f>VLOOKUP($A1849,'dump '!$A:$AF,12,FALSE)</f>
        <v>122</v>
      </c>
      <c r="H1849" s="9" t="str">
        <f>VLOOKUP($A1849,'dump '!$A:$AF,13,FALSE)</f>
        <v>1214EH</v>
      </c>
      <c r="I1849" s="11" t="str">
        <f>VLOOKUP($A1849,'dump '!$A:$AF,14,FALSE)</f>
        <v>Hilversum</v>
      </c>
      <c r="J1849" s="9">
        <f>VLOOKUP($A1849,'dump '!$A:$AF,15,FALSE)</f>
        <v>6</v>
      </c>
      <c r="K1849" s="9" t="str">
        <f>VLOOKUP($A1849,'dump '!$A:$AF,3,FALSE)</f>
        <v>PMD</v>
      </c>
      <c r="L1849" s="9" t="str">
        <f>VLOOKUP($A1849,'dump '!$A:$AF,31,FALSE)</f>
        <v>3-haak</v>
      </c>
      <c r="M1849" s="9" t="str">
        <f>VLOOKUP($A1849,'containers '!$A:$AA,12,FALSE)</f>
        <v>OGDUO</v>
      </c>
      <c r="N1849" s="9">
        <f>VLOOKUP($A1849,'containers '!$A:$AA,14,FALSE)</f>
        <v>60</v>
      </c>
      <c r="O1849" s="9">
        <f>VLOOKUP($A1849,'containers '!$A:$AA,15,FALSE)</f>
        <v>100</v>
      </c>
      <c r="P1849" s="9" t="str">
        <f>VLOOKUP($A1849,'containers '!$A:$AA,16,FALSE)</f>
        <v>HMIDUO2022</v>
      </c>
    </row>
    <row r="1850" spans="1:16" x14ac:dyDescent="0.25">
      <c r="A1850" s="9" t="s">
        <v>4638</v>
      </c>
      <c r="B1850" s="9" t="str">
        <f>VLOOKUP(A1850,'dump '!A:C,1,FALSE)</f>
        <v>VO501</v>
      </c>
      <c r="C1850" s="9" t="str">
        <f>VLOOKUP(A1850,'dump '!A:AF,2,FALSE)</f>
        <v>1222AJ18502</v>
      </c>
      <c r="D1850" s="9">
        <f>VLOOKUP($A1850,'dump '!$A:$AF,17,FALSE)</f>
        <v>52.241133998999999</v>
      </c>
      <c r="E1850" s="9">
        <f>VLOOKUP($A1850,'dump '!$A:$AF,18,FALSE)</f>
        <v>5.1869869900000003</v>
      </c>
      <c r="F1850" s="9" t="str">
        <f>VLOOKUP(A1850,'dump '!$A:$AF,11,FALSE)</f>
        <v>Erfgooiersstraat</v>
      </c>
      <c r="G1850" s="9" t="str">
        <f>VLOOKUP($A1850,'dump '!$A:$AF,12,FALSE)</f>
        <v>185A</v>
      </c>
      <c r="H1850" s="9" t="str">
        <f>VLOOKUP($A1850,'dump '!$A:$AF,13,FALSE)</f>
        <v>1222AJ</v>
      </c>
      <c r="I1850" s="11" t="str">
        <f>VLOOKUP($A1850,'dump '!$A:$AF,14,FALSE)</f>
        <v>Hilversum</v>
      </c>
      <c r="J1850" s="9">
        <f>VLOOKUP($A1850,'dump '!$A:$AF,15,FALSE)</f>
        <v>6</v>
      </c>
      <c r="K1850" s="9" t="str">
        <f>VLOOKUP($A1850,'dump '!$A:$AF,3,FALSE)</f>
        <v>PMD</v>
      </c>
      <c r="L1850" s="9" t="str">
        <f>VLOOKUP($A1850,'dump '!$A:$AF,31,FALSE)</f>
        <v>3-haak</v>
      </c>
      <c r="M1850" s="9" t="str">
        <f>VLOOKUP($A1850,'containers '!$A:$AA,12,FALSE)</f>
        <v>OGDUO</v>
      </c>
      <c r="N1850" s="9">
        <f>VLOOKUP($A1850,'containers '!$A:$AA,14,FALSE)</f>
        <v>60</v>
      </c>
      <c r="O1850" s="9">
        <f>VLOOKUP($A1850,'containers '!$A:$AA,15,FALSE)</f>
        <v>100</v>
      </c>
      <c r="P1850" s="9" t="str">
        <f>VLOOKUP($A1850,'containers '!$A:$AA,16,FALSE)</f>
        <v>HMIDUO2022</v>
      </c>
    </row>
    <row r="1851" spans="1:16" x14ac:dyDescent="0.25">
      <c r="A1851" s="9" t="s">
        <v>4170</v>
      </c>
      <c r="B1851" s="9" t="str">
        <f>VLOOKUP(A1851,'dump '!A:C,1,FALSE)</f>
        <v>VO502</v>
      </c>
      <c r="C1851" s="9" t="str">
        <f>VLOOKUP(A1851,'dump '!A:AF,2,FALSE)</f>
        <v>1222AH12502</v>
      </c>
      <c r="D1851" s="9">
        <f>VLOOKUP($A1851,'dump '!$A:$AF,17,FALSE)</f>
        <v>52.2409169998</v>
      </c>
      <c r="E1851" s="9">
        <f>VLOOKUP($A1851,'dump '!$A:$AF,18,FALSE)</f>
        <v>5.1877440000000004</v>
      </c>
      <c r="F1851" s="9" t="str">
        <f>VLOOKUP(A1851,'dump '!$A:$AF,11,FALSE)</f>
        <v>Erfgooiersstraat</v>
      </c>
      <c r="G1851" s="9" t="str">
        <f>VLOOKUP($A1851,'dump '!$A:$AF,12,FALSE)</f>
        <v>125</v>
      </c>
      <c r="H1851" s="9" t="str">
        <f>VLOOKUP($A1851,'dump '!$A:$AF,13,FALSE)</f>
        <v>1222AH</v>
      </c>
      <c r="I1851" s="11" t="str">
        <f>VLOOKUP($A1851,'dump '!$A:$AF,14,FALSE)</f>
        <v>Hilversum</v>
      </c>
      <c r="J1851" s="9">
        <f>VLOOKUP($A1851,'dump '!$A:$AF,15,FALSE)</f>
        <v>6</v>
      </c>
      <c r="K1851" s="9" t="str">
        <f>VLOOKUP($A1851,'dump '!$A:$AF,3,FALSE)</f>
        <v>PMD</v>
      </c>
      <c r="L1851" s="9" t="str">
        <f>VLOOKUP($A1851,'dump '!$A:$AF,31,FALSE)</f>
        <v>3-haak</v>
      </c>
      <c r="M1851" s="9" t="str">
        <f>VLOOKUP($A1851,'containers '!$A:$AA,12,FALSE)</f>
        <v>OGDUO</v>
      </c>
      <c r="N1851" s="9">
        <f>VLOOKUP($A1851,'containers '!$A:$AA,14,FALSE)</f>
        <v>60</v>
      </c>
      <c r="O1851" s="9">
        <f>VLOOKUP($A1851,'containers '!$A:$AA,15,FALSE)</f>
        <v>100</v>
      </c>
      <c r="P1851" s="9" t="str">
        <f>VLOOKUP($A1851,'containers '!$A:$AA,16,FALSE)</f>
        <v>HMIDUO2022</v>
      </c>
    </row>
    <row r="1852" spans="1:16" x14ac:dyDescent="0.25">
      <c r="A1852" s="9" t="s">
        <v>5005</v>
      </c>
      <c r="B1852" s="9" t="str">
        <f>VLOOKUP(A1852,'dump '!A:C,1,FALSE)</f>
        <v>VO503</v>
      </c>
      <c r="C1852" s="9" t="str">
        <f>VLOOKUP(A1852,'dump '!A:AF,2,FALSE)</f>
        <v>1276XP1402</v>
      </c>
      <c r="D1852" s="9">
        <f>VLOOKUP($A1852,'dump '!$A:$AF,17,FALSE)</f>
        <v>52.295201999989999</v>
      </c>
      <c r="E1852" s="9">
        <f>VLOOKUP($A1852,'dump '!$A:$AF,18,FALSE)</f>
        <v>5.2455799990000003</v>
      </c>
      <c r="F1852" s="9" t="str">
        <f>VLOOKUP(A1852,'dump '!$A:$AF,11,FALSE)</f>
        <v>Trekkerweg</v>
      </c>
      <c r="G1852" s="9" t="str">
        <f>VLOOKUP($A1852,'dump '!$A:$AF,12,FALSE)</f>
        <v>14</v>
      </c>
      <c r="H1852" s="9" t="str">
        <f>VLOOKUP($A1852,'dump '!$A:$AF,13,FALSE)</f>
        <v>1276XP</v>
      </c>
      <c r="I1852" s="11" t="str">
        <f>VLOOKUP($A1852,'dump '!$A:$AF,14,FALSE)</f>
        <v>Huizen</v>
      </c>
      <c r="J1852" s="9">
        <f>VLOOKUP($A1852,'dump '!$A:$AF,15,FALSE)</f>
        <v>6</v>
      </c>
      <c r="K1852" s="9" t="str">
        <f>VLOOKUP($A1852,'dump '!$A:$AF,3,FALSE)</f>
        <v>PMD</v>
      </c>
      <c r="L1852" s="9" t="str">
        <f>VLOOKUP($A1852,'dump '!$A:$AF,31,FALSE)</f>
        <v>3-haak</v>
      </c>
      <c r="M1852" s="9" t="str">
        <f>VLOOKUP($A1852,'containers '!$A:$AA,12,FALSE)</f>
        <v>OGDUO</v>
      </c>
      <c r="N1852" s="9">
        <f>VLOOKUP($A1852,'containers '!$A:$AA,14,FALSE)</f>
        <v>60</v>
      </c>
      <c r="O1852" s="9">
        <f>VLOOKUP($A1852,'containers '!$A:$AA,15,FALSE)</f>
        <v>100</v>
      </c>
      <c r="P1852" s="9" t="str">
        <f>VLOOKUP($A1852,'containers '!$A:$AA,16,FALSE)</f>
        <v>HMIDUO2022</v>
      </c>
    </row>
    <row r="1853" spans="1:16" x14ac:dyDescent="0.25">
      <c r="A1853" s="9" t="s">
        <v>5139</v>
      </c>
      <c r="B1853" s="9" t="str">
        <f>VLOOKUP(A1853,'dump '!A:C,1,FALSE)</f>
        <v>VO504</v>
      </c>
      <c r="C1853" s="9" t="str">
        <f>VLOOKUP(A1853,'dump '!A:AF,2,FALSE)</f>
        <v>1223KJ1202</v>
      </c>
      <c r="D1853" s="9">
        <f>VLOOKUP($A1853,'dump '!$A:$AF,17,FALSE)</f>
        <v>52.232849999000003</v>
      </c>
      <c r="E1853" s="9">
        <f>VLOOKUP($A1853,'dump '!$A:$AF,18,FALSE)</f>
        <v>5.2002339900000001</v>
      </c>
      <c r="F1853" s="9" t="str">
        <f>VLOOKUP(A1853,'dump '!$A:$AF,11,FALSE)</f>
        <v>'t Harde</v>
      </c>
      <c r="G1853" s="9" t="str">
        <f>VLOOKUP($A1853,'dump '!$A:$AF,12,FALSE)</f>
        <v>12</v>
      </c>
      <c r="H1853" s="9" t="str">
        <f>VLOOKUP($A1853,'dump '!$A:$AF,13,FALSE)</f>
        <v>1223KJ</v>
      </c>
      <c r="I1853" s="11" t="str">
        <f>VLOOKUP($A1853,'dump '!$A:$AF,14,FALSE)</f>
        <v>Hilversum</v>
      </c>
      <c r="J1853" s="9">
        <f>VLOOKUP($A1853,'dump '!$A:$AF,15,FALSE)</f>
        <v>6</v>
      </c>
      <c r="K1853" s="9" t="str">
        <f>VLOOKUP($A1853,'dump '!$A:$AF,3,FALSE)</f>
        <v>PMD</v>
      </c>
      <c r="L1853" s="9" t="str">
        <f>VLOOKUP($A1853,'dump '!$A:$AF,31,FALSE)</f>
        <v>3-haak</v>
      </c>
      <c r="M1853" s="9" t="str">
        <f>VLOOKUP($A1853,'containers '!$A:$AA,12,FALSE)</f>
        <v>OGDUO</v>
      </c>
      <c r="N1853" s="9">
        <f>VLOOKUP($A1853,'containers '!$A:$AA,14,FALSE)</f>
        <v>60</v>
      </c>
      <c r="O1853" s="9">
        <f>VLOOKUP($A1853,'containers '!$A:$AA,15,FALSE)</f>
        <v>100</v>
      </c>
      <c r="P1853" s="9" t="str">
        <f>VLOOKUP($A1853,'containers '!$A:$AA,16,FALSE)</f>
        <v>HMIDUO2022</v>
      </c>
    </row>
    <row r="1854" spans="1:16" x14ac:dyDescent="0.25">
      <c r="A1854" s="9" t="s">
        <v>4995</v>
      </c>
      <c r="B1854" s="9" t="str">
        <f>VLOOKUP(A1854,'dump '!A:C,1,FALSE)</f>
        <v>VO505</v>
      </c>
      <c r="C1854" s="9" t="str">
        <f>VLOOKUP(A1854,'dump '!A:AF,2,FALSE)</f>
        <v>1223RR11402</v>
      </c>
      <c r="D1854" s="9">
        <f>VLOOKUP($A1854,'dump '!$A:$AF,17,FALSE)</f>
        <v>52.224778999900003</v>
      </c>
      <c r="E1854" s="9">
        <f>VLOOKUP($A1854,'dump '!$A:$AF,18,FALSE)</f>
        <v>5.1993299899999998</v>
      </c>
      <c r="F1854" s="9" t="str">
        <f>VLOOKUP(A1854,'dump '!$A:$AF,11,FALSE)</f>
        <v>Daltonstraat</v>
      </c>
      <c r="G1854" s="9" t="str">
        <f>VLOOKUP($A1854,'dump '!$A:$AF,12,FALSE)</f>
        <v>114</v>
      </c>
      <c r="H1854" s="9" t="str">
        <f>VLOOKUP($A1854,'dump '!$A:$AF,13,FALSE)</f>
        <v>1223RR</v>
      </c>
      <c r="I1854" s="11" t="str">
        <f>VLOOKUP($A1854,'dump '!$A:$AF,14,FALSE)</f>
        <v>Hilversum</v>
      </c>
      <c r="J1854" s="9">
        <f>VLOOKUP($A1854,'dump '!$A:$AF,15,FALSE)</f>
        <v>6</v>
      </c>
      <c r="K1854" s="9" t="str">
        <f>VLOOKUP($A1854,'dump '!$A:$AF,3,FALSE)</f>
        <v>PMD</v>
      </c>
      <c r="L1854" s="9" t="str">
        <f>VLOOKUP($A1854,'dump '!$A:$AF,31,FALSE)</f>
        <v>3-haak</v>
      </c>
      <c r="M1854" s="9" t="str">
        <f>VLOOKUP($A1854,'containers '!$A:$AA,12,FALSE)</f>
        <v>OGDUO</v>
      </c>
      <c r="N1854" s="9">
        <f>VLOOKUP($A1854,'containers '!$A:$AA,14,FALSE)</f>
        <v>60</v>
      </c>
      <c r="O1854" s="9">
        <f>VLOOKUP($A1854,'containers '!$A:$AA,15,FALSE)</f>
        <v>100</v>
      </c>
      <c r="P1854" s="9" t="str">
        <f>VLOOKUP($A1854,'containers '!$A:$AA,16,FALSE)</f>
        <v>HMIDUO2022</v>
      </c>
    </row>
    <row r="1855" spans="1:16" x14ac:dyDescent="0.25">
      <c r="A1855" s="9" t="s">
        <v>4975</v>
      </c>
      <c r="B1855" s="9" t="str">
        <f>VLOOKUP(A1855,'dump '!A:C,1,FALSE)</f>
        <v>VO506</v>
      </c>
      <c r="C1855" s="9" t="str">
        <f>VLOOKUP(A1855,'dump '!A:AF,2,FALSE)</f>
        <v>1223RV19202</v>
      </c>
      <c r="D1855" s="9">
        <f>VLOOKUP($A1855,'dump '!$A:$AF,17,FALSE)</f>
        <v>52.224649000100001</v>
      </c>
      <c r="E1855" s="9">
        <f>VLOOKUP($A1855,'dump '!$A:$AF,18,FALSE)</f>
        <v>5.1997609999999996</v>
      </c>
      <c r="F1855" s="9" t="str">
        <f>VLOOKUP(A1855,'dump '!$A:$AF,11,FALSE)</f>
        <v>Daltonstraat</v>
      </c>
      <c r="G1855" s="9" t="str">
        <f>VLOOKUP($A1855,'dump '!$A:$AF,12,FALSE)</f>
        <v>192</v>
      </c>
      <c r="H1855" s="9" t="str">
        <f>VLOOKUP($A1855,'dump '!$A:$AF,13,FALSE)</f>
        <v>1223RV</v>
      </c>
      <c r="I1855" s="11" t="str">
        <f>VLOOKUP($A1855,'dump '!$A:$AF,14,FALSE)</f>
        <v>Hilversum</v>
      </c>
      <c r="J1855" s="9">
        <f>VLOOKUP($A1855,'dump '!$A:$AF,15,FALSE)</f>
        <v>6</v>
      </c>
      <c r="K1855" s="9" t="str">
        <f>VLOOKUP($A1855,'dump '!$A:$AF,3,FALSE)</f>
        <v>PMD</v>
      </c>
      <c r="L1855" s="9" t="str">
        <f>VLOOKUP($A1855,'dump '!$A:$AF,31,FALSE)</f>
        <v>3-haak</v>
      </c>
      <c r="M1855" s="9" t="str">
        <f>VLOOKUP($A1855,'containers '!$A:$AA,12,FALSE)</f>
        <v>OGDUO</v>
      </c>
      <c r="N1855" s="9">
        <f>VLOOKUP($A1855,'containers '!$A:$AA,14,FALSE)</f>
        <v>60</v>
      </c>
      <c r="O1855" s="9">
        <f>VLOOKUP($A1855,'containers '!$A:$AA,15,FALSE)</f>
        <v>100</v>
      </c>
      <c r="P1855" s="9" t="str">
        <f>VLOOKUP($A1855,'containers '!$A:$AA,16,FALSE)</f>
        <v>HMIDUO2022</v>
      </c>
    </row>
    <row r="1856" spans="1:16" x14ac:dyDescent="0.25">
      <c r="A1856" s="9" t="s">
        <v>5931</v>
      </c>
      <c r="B1856" s="9" t="str">
        <f>VLOOKUP(A1856,'dump '!A:C,1,FALSE)</f>
        <v>VO507</v>
      </c>
      <c r="C1856" s="9" t="str">
        <f>VLOOKUP(A1856,'dump '!A:AF,2,FALSE)</f>
        <v>1216GW28602</v>
      </c>
      <c r="D1856" s="9">
        <f>VLOOKUP($A1856,'dump '!$A:$AF,17,FALSE)</f>
        <v>52.2191599999</v>
      </c>
      <c r="E1856" s="9">
        <f>VLOOKUP($A1856,'dump '!$A:$AF,18,FALSE)</f>
        <v>5.1468599900000003</v>
      </c>
      <c r="F1856" s="9" t="str">
        <f>VLOOKUP(A1856,'dump '!$A:$AF,11,FALSE)</f>
        <v>Zeverijnstraat</v>
      </c>
      <c r="G1856" s="9" t="str">
        <f>VLOOKUP($A1856,'dump '!$A:$AF,12,FALSE)</f>
        <v>286</v>
      </c>
      <c r="H1856" s="9" t="str">
        <f>VLOOKUP($A1856,'dump '!$A:$AF,13,FALSE)</f>
        <v>1216GW</v>
      </c>
      <c r="I1856" s="11" t="str">
        <f>VLOOKUP($A1856,'dump '!$A:$AF,14,FALSE)</f>
        <v>Hilversum</v>
      </c>
      <c r="J1856" s="9">
        <f>VLOOKUP($A1856,'dump '!$A:$AF,15,FALSE)</f>
        <v>6</v>
      </c>
      <c r="K1856" s="9" t="str">
        <f>VLOOKUP($A1856,'dump '!$A:$AF,3,FALSE)</f>
        <v>PMD</v>
      </c>
      <c r="L1856" s="9" t="str">
        <f>VLOOKUP($A1856,'dump '!$A:$AF,31,FALSE)</f>
        <v>3-haak</v>
      </c>
      <c r="M1856" s="9" t="str">
        <f>VLOOKUP($A1856,'containers '!$A:$AA,12,FALSE)</f>
        <v>Ondergronds</v>
      </c>
      <c r="N1856" s="9">
        <f>VLOOKUP($A1856,'containers '!$A:$AA,14,FALSE)</f>
        <v>80</v>
      </c>
      <c r="O1856" s="9">
        <f>VLOOKUP($A1856,'containers '!$A:$AA,15,FALSE)</f>
        <v>100</v>
      </c>
      <c r="P1856" s="9" t="str">
        <f>VLOOKUP($A1856,'containers '!$A:$AA,16,FALSE)</f>
        <v>HMISOL2022</v>
      </c>
    </row>
    <row r="1857" spans="1:16" x14ac:dyDescent="0.25">
      <c r="A1857" s="9" t="s">
        <v>5851</v>
      </c>
      <c r="B1857" s="9" t="str">
        <f>VLOOKUP(A1857,'dump '!A:C,1,FALSE)</f>
        <v>VO508</v>
      </c>
      <c r="C1857" s="9" t="str">
        <f>VLOOKUP(A1857,'dump '!A:AF,2,FALSE)</f>
        <v>1216GL3002</v>
      </c>
      <c r="D1857" s="9">
        <f>VLOOKUP($A1857,'dump '!$A:$AF,17,FALSE)</f>
        <v>52.218759999900001</v>
      </c>
      <c r="E1857" s="9">
        <f>VLOOKUP($A1857,'dump '!$A:$AF,18,FALSE)</f>
        <v>5.1472299899999996</v>
      </c>
      <c r="F1857" s="9" t="str">
        <f>VLOOKUP(A1857,'dump '!$A:$AF,11,FALSE)</f>
        <v>Zeverijnstraat</v>
      </c>
      <c r="G1857" s="9" t="str">
        <f>VLOOKUP($A1857,'dump '!$A:$AF,12,FALSE)</f>
        <v>30</v>
      </c>
      <c r="H1857" s="9" t="str">
        <f>VLOOKUP($A1857,'dump '!$A:$AF,13,FALSE)</f>
        <v>1216GL</v>
      </c>
      <c r="I1857" s="11" t="str">
        <f>VLOOKUP($A1857,'dump '!$A:$AF,14,FALSE)</f>
        <v>Hilversum</v>
      </c>
      <c r="J1857" s="9">
        <f>VLOOKUP($A1857,'dump '!$A:$AF,15,FALSE)</f>
        <v>6</v>
      </c>
      <c r="K1857" s="9" t="str">
        <f>VLOOKUP($A1857,'dump '!$A:$AF,3,FALSE)</f>
        <v>PMD</v>
      </c>
      <c r="L1857" s="9" t="str">
        <f>VLOOKUP($A1857,'dump '!$A:$AF,31,FALSE)</f>
        <v>3-haak</v>
      </c>
      <c r="M1857" s="9" t="str">
        <f>VLOOKUP($A1857,'containers '!$A:$AA,12,FALSE)</f>
        <v>Ondergronds</v>
      </c>
      <c r="N1857" s="9">
        <f>VLOOKUP($A1857,'containers '!$A:$AA,14,FALSE)</f>
        <v>80</v>
      </c>
      <c r="O1857" s="9">
        <f>VLOOKUP($A1857,'containers '!$A:$AA,15,FALSE)</f>
        <v>100</v>
      </c>
      <c r="P1857" s="9" t="str">
        <f>VLOOKUP($A1857,'containers '!$A:$AA,16,FALSE)</f>
        <v>HMISOL2022</v>
      </c>
    </row>
    <row r="1858" spans="1:16" x14ac:dyDescent="0.25">
      <c r="A1858" s="9" t="s">
        <v>4945</v>
      </c>
      <c r="B1858" s="9" t="str">
        <f>VLOOKUP(A1858,'dump '!A:C,1,FALSE)</f>
        <v>VO509</v>
      </c>
      <c r="C1858" s="9" t="str">
        <f>VLOOKUP(A1858,'dump '!A:AF,2,FALSE)</f>
        <v>1215HX4002</v>
      </c>
      <c r="D1858" s="9">
        <f>VLOOKUP($A1858,'dump '!$A:$AF,17,FALSE)</f>
        <v>52.214459999989998</v>
      </c>
      <c r="E1858" s="9">
        <f>VLOOKUP($A1858,'dump '!$A:$AF,18,FALSE)</f>
        <v>5.1551899900000002</v>
      </c>
      <c r="F1858" s="9" t="str">
        <f>VLOOKUP(A1858,'dump '!$A:$AF,11,FALSE)</f>
        <v>Jacob van Maerlantlaan</v>
      </c>
      <c r="G1858" s="9" t="str">
        <f>VLOOKUP($A1858,'dump '!$A:$AF,12,FALSE)</f>
        <v>40</v>
      </c>
      <c r="H1858" s="9" t="str">
        <f>VLOOKUP($A1858,'dump '!$A:$AF,13,FALSE)</f>
        <v>1215HX</v>
      </c>
      <c r="I1858" s="11" t="str">
        <f>VLOOKUP($A1858,'dump '!$A:$AF,14,FALSE)</f>
        <v>Hilversum</v>
      </c>
      <c r="J1858" s="9">
        <f>VLOOKUP($A1858,'dump '!$A:$AF,15,FALSE)</f>
        <v>6</v>
      </c>
      <c r="K1858" s="9" t="str">
        <f>VLOOKUP($A1858,'dump '!$A:$AF,3,FALSE)</f>
        <v>PMD</v>
      </c>
      <c r="L1858" s="9" t="str">
        <f>VLOOKUP($A1858,'dump '!$A:$AF,31,FALSE)</f>
        <v>3-haak</v>
      </c>
      <c r="M1858" s="9" t="str">
        <f>VLOOKUP($A1858,'containers '!$A:$AA,12,FALSE)</f>
        <v>OGDUO</v>
      </c>
      <c r="N1858" s="9">
        <f>VLOOKUP($A1858,'containers '!$A:$AA,14,FALSE)</f>
        <v>60</v>
      </c>
      <c r="O1858" s="9">
        <f>VLOOKUP($A1858,'containers '!$A:$AA,15,FALSE)</f>
        <v>100</v>
      </c>
      <c r="P1858" s="9" t="str">
        <f>VLOOKUP($A1858,'containers '!$A:$AA,16,FALSE)</f>
        <v>HMIDUO2022</v>
      </c>
    </row>
    <row r="1859" spans="1:16" x14ac:dyDescent="0.25">
      <c r="A1859" s="9" t="s">
        <v>5007</v>
      </c>
      <c r="B1859" s="9" t="str">
        <f>VLOOKUP(A1859,'dump '!A:C,1,FALSE)</f>
        <v>VO510</v>
      </c>
      <c r="C1859" s="9" t="str">
        <f>VLOOKUP(A1859,'dump '!A:AF,2,FALSE)</f>
        <v>1404ED7403</v>
      </c>
      <c r="D1859" s="9">
        <f>VLOOKUP($A1859,'dump '!$A:$AF,17,FALSE)</f>
        <v>52.278067999999998</v>
      </c>
      <c r="E1859" s="9">
        <f>VLOOKUP($A1859,'dump '!$A:$AF,18,FALSE)</f>
        <v>5.15861999</v>
      </c>
      <c r="F1859" s="9" t="str">
        <f>VLOOKUP(A1859,'dump '!$A:$AF,11,FALSE)</f>
        <v>Nieuwe Englaan</v>
      </c>
      <c r="G1859" s="9" t="str">
        <f>VLOOKUP($A1859,'dump '!$A:$AF,12,FALSE)</f>
        <v>74</v>
      </c>
      <c r="H1859" s="9" t="str">
        <f>VLOOKUP($A1859,'dump '!$A:$AF,13,FALSE)</f>
        <v>1404ED</v>
      </c>
      <c r="I1859" s="11" t="str">
        <f>VLOOKUP($A1859,'dump '!$A:$AF,14,FALSE)</f>
        <v>Bussum</v>
      </c>
      <c r="J1859" s="9">
        <f>VLOOKUP($A1859,'dump '!$A:$AF,15,FALSE)</f>
        <v>6</v>
      </c>
      <c r="K1859" s="9" t="str">
        <f>VLOOKUP($A1859,'dump '!$A:$AF,3,FALSE)</f>
        <v>PMD</v>
      </c>
      <c r="L1859" s="9" t="str">
        <f>VLOOKUP($A1859,'dump '!$A:$AF,31,FALSE)</f>
        <v>3-haak</v>
      </c>
      <c r="M1859" s="9" t="str">
        <f>VLOOKUP($A1859,'containers '!$A:$AA,12,FALSE)</f>
        <v>Ondergronds</v>
      </c>
      <c r="N1859" s="9">
        <f>VLOOKUP($A1859,'containers '!$A:$AA,14,FALSE)</f>
        <v>80</v>
      </c>
      <c r="O1859" s="9">
        <f>VLOOKUP($A1859,'containers '!$A:$AA,15,FALSE)</f>
        <v>100</v>
      </c>
      <c r="P1859" s="9" t="str">
        <f>VLOOKUP($A1859,'containers '!$A:$AA,16,FALSE)</f>
        <v>HMISOL2022</v>
      </c>
    </row>
    <row r="1860" spans="1:16" x14ac:dyDescent="0.25">
      <c r="A1860" s="9" t="s">
        <v>4977</v>
      </c>
      <c r="B1860" s="9" t="str">
        <f>VLOOKUP(A1860,'dump '!A:C,1,FALSE)</f>
        <v>VO511</v>
      </c>
      <c r="C1860" s="9" t="str">
        <f>VLOOKUP(A1860,'dump '!A:AF,2,FALSE)</f>
        <v>1223LH7602</v>
      </c>
      <c r="D1860" s="9">
        <f>VLOOKUP($A1860,'dump '!$A:$AF,17,FALSE)</f>
        <v>52.224522999000001</v>
      </c>
      <c r="E1860" s="9">
        <f>VLOOKUP($A1860,'dump '!$A:$AF,18,FALSE)</f>
        <v>5.1972759999999996</v>
      </c>
      <c r="F1860" s="9" t="str">
        <f>VLOOKUP(A1860,'dump '!$A:$AF,11,FALSE)</f>
        <v>Minckelersstraat</v>
      </c>
      <c r="G1860" s="9" t="str">
        <f>VLOOKUP($A1860,'dump '!$A:$AF,12,FALSE)</f>
        <v>76 1</v>
      </c>
      <c r="H1860" s="9" t="str">
        <f>VLOOKUP($A1860,'dump '!$A:$AF,13,FALSE)</f>
        <v>1223LH</v>
      </c>
      <c r="I1860" s="11" t="str">
        <f>VLOOKUP($A1860,'dump '!$A:$AF,14,FALSE)</f>
        <v>Hilversum</v>
      </c>
      <c r="J1860" s="9">
        <f>VLOOKUP($A1860,'dump '!$A:$AF,15,FALSE)</f>
        <v>6</v>
      </c>
      <c r="K1860" s="9" t="str">
        <f>VLOOKUP($A1860,'dump '!$A:$AF,3,FALSE)</f>
        <v>PMD</v>
      </c>
      <c r="L1860" s="9" t="str">
        <f>VLOOKUP($A1860,'dump '!$A:$AF,31,FALSE)</f>
        <v>3-haak</v>
      </c>
      <c r="M1860" s="9" t="str">
        <f>VLOOKUP($A1860,'containers '!$A:$AA,12,FALSE)</f>
        <v>Ondergronds</v>
      </c>
      <c r="N1860" s="9">
        <f>VLOOKUP($A1860,'containers '!$A:$AA,14,FALSE)</f>
        <v>80</v>
      </c>
      <c r="O1860" s="9">
        <f>VLOOKUP($A1860,'containers '!$A:$AA,15,FALSE)</f>
        <v>100</v>
      </c>
      <c r="P1860" s="9" t="str">
        <f>VLOOKUP($A1860,'containers '!$A:$AA,16,FALSE)</f>
        <v>HMISOL2022</v>
      </c>
    </row>
    <row r="1861" spans="1:16" x14ac:dyDescent="0.25">
      <c r="A1861" s="9" t="s">
        <v>4985</v>
      </c>
      <c r="B1861" s="9" t="str">
        <f>VLOOKUP(A1861,'dump '!A:C,1,FALSE)</f>
        <v>VO512</v>
      </c>
      <c r="C1861" s="9" t="str">
        <f>VLOOKUP(A1861,'dump '!A:AF,2,FALSE)</f>
        <v>1223LH11002</v>
      </c>
      <c r="D1861" s="9">
        <f>VLOOKUP($A1861,'dump '!$A:$AF,17,FALSE)</f>
        <v>52.224139999999998</v>
      </c>
      <c r="E1861" s="9">
        <f>VLOOKUP($A1861,'dump '!$A:$AF,18,FALSE)</f>
        <v>5.198823</v>
      </c>
      <c r="F1861" s="9" t="str">
        <f>VLOOKUP(A1861,'dump '!$A:$AF,11,FALSE)</f>
        <v>Minckelersstraat</v>
      </c>
      <c r="G1861" s="9" t="str">
        <f>VLOOKUP($A1861,'dump '!$A:$AF,12,FALSE)</f>
        <v>110</v>
      </c>
      <c r="H1861" s="9" t="str">
        <f>VLOOKUP($A1861,'dump '!$A:$AF,13,FALSE)</f>
        <v>1223LH</v>
      </c>
      <c r="I1861" s="11" t="str">
        <f>VLOOKUP($A1861,'dump '!$A:$AF,14,FALSE)</f>
        <v>Hilversum</v>
      </c>
      <c r="J1861" s="9">
        <f>VLOOKUP($A1861,'dump '!$A:$AF,15,FALSE)</f>
        <v>6</v>
      </c>
      <c r="K1861" s="9" t="str">
        <f>VLOOKUP($A1861,'dump '!$A:$AF,3,FALSE)</f>
        <v>PMD</v>
      </c>
      <c r="L1861" s="9" t="str">
        <f>VLOOKUP($A1861,'dump '!$A:$AF,31,FALSE)</f>
        <v>3-haak</v>
      </c>
      <c r="M1861" s="9" t="str">
        <f>VLOOKUP($A1861,'containers '!$A:$AA,12,FALSE)</f>
        <v>OGDUO</v>
      </c>
      <c r="N1861" s="9">
        <f>VLOOKUP($A1861,'containers '!$A:$AA,14,FALSE)</f>
        <v>60</v>
      </c>
      <c r="O1861" s="9">
        <f>VLOOKUP($A1861,'containers '!$A:$AA,15,FALSE)</f>
        <v>100</v>
      </c>
      <c r="P1861" s="9" t="str">
        <f>VLOOKUP($A1861,'containers '!$A:$AA,16,FALSE)</f>
        <v>HMIDUO2023</v>
      </c>
    </row>
    <row r="1862" spans="1:16" x14ac:dyDescent="0.25">
      <c r="A1862" s="9" t="s">
        <v>5003</v>
      </c>
      <c r="B1862" s="9" t="str">
        <f>VLOOKUP(A1862,'dump '!A:C,1,FALSE)</f>
        <v>VO513</v>
      </c>
      <c r="C1862" s="9" t="str">
        <f>VLOOKUP(A1862,'dump '!A:AF,2,FALSE)</f>
        <v>1223LJ13402</v>
      </c>
      <c r="D1862" s="9">
        <f>VLOOKUP($A1862,'dump '!$A:$AF,17,FALSE)</f>
        <v>52.223952113000003</v>
      </c>
      <c r="E1862" s="9">
        <f>VLOOKUP($A1862,'dump '!$A:$AF,18,FALSE)</f>
        <v>5.1995718000000002</v>
      </c>
      <c r="F1862" s="9" t="str">
        <f>VLOOKUP(A1862,'dump '!$A:$AF,11,FALSE)</f>
        <v>Minckelersstraat</v>
      </c>
      <c r="G1862" s="9" t="str">
        <f>VLOOKUP($A1862,'dump '!$A:$AF,12,FALSE)</f>
        <v>134</v>
      </c>
      <c r="H1862" s="9" t="str">
        <f>VLOOKUP($A1862,'dump '!$A:$AF,13,FALSE)</f>
        <v>1223LJ</v>
      </c>
      <c r="I1862" s="11" t="str">
        <f>VLOOKUP($A1862,'dump '!$A:$AF,14,FALSE)</f>
        <v>Hilversum</v>
      </c>
      <c r="J1862" s="9">
        <f>VLOOKUP($A1862,'dump '!$A:$AF,15,FALSE)</f>
        <v>6</v>
      </c>
      <c r="K1862" s="9" t="str">
        <f>VLOOKUP($A1862,'dump '!$A:$AF,3,FALSE)</f>
        <v>PMD</v>
      </c>
      <c r="L1862" s="9" t="str">
        <f>VLOOKUP($A1862,'dump '!$A:$AF,31,FALSE)</f>
        <v>3-haak</v>
      </c>
      <c r="M1862" s="9" t="str">
        <f>VLOOKUP($A1862,'containers '!$A:$AA,12,FALSE)</f>
        <v>OGDUO</v>
      </c>
      <c r="N1862" s="9">
        <f>VLOOKUP($A1862,'containers '!$A:$AA,14,FALSE)</f>
        <v>60</v>
      </c>
      <c r="O1862" s="9">
        <f>VLOOKUP($A1862,'containers '!$A:$AA,15,FALSE)</f>
        <v>100</v>
      </c>
      <c r="P1862" s="9" t="str">
        <f>VLOOKUP($A1862,'containers '!$A:$AA,16,FALSE)</f>
        <v>HMIDUO2023</v>
      </c>
    </row>
    <row r="1863" spans="1:16" x14ac:dyDescent="0.25">
      <c r="A1863" s="9" t="s">
        <v>5009</v>
      </c>
      <c r="B1863" s="9" t="str">
        <f>VLOOKUP(A1863,'dump '!A:C,1,FALSE)</f>
        <v>VO514</v>
      </c>
      <c r="C1863" s="9" t="str">
        <f>VLOOKUP(A1863,'dump '!A:AF,2,FALSE)</f>
        <v>1212BK902</v>
      </c>
      <c r="D1863" s="9">
        <f>VLOOKUP($A1863,'dump '!$A:$AF,17,FALSE)</f>
        <v>52.216359998999998</v>
      </c>
      <c r="E1863" s="9">
        <f>VLOOKUP($A1863,'dump '!$A:$AF,18,FALSE)</f>
        <v>5.1937898999999996</v>
      </c>
      <c r="F1863" s="9" t="str">
        <f>VLOOKUP(A1863,'dump '!$A:$AF,11,FALSE)</f>
        <v>Willem Barentszweg</v>
      </c>
      <c r="G1863" s="9" t="str">
        <f>VLOOKUP($A1863,'dump '!$A:$AF,12,FALSE)</f>
        <v>9A</v>
      </c>
      <c r="H1863" s="9" t="str">
        <f>VLOOKUP($A1863,'dump '!$A:$AF,13,FALSE)</f>
        <v>1212BK</v>
      </c>
      <c r="I1863" s="11" t="str">
        <f>VLOOKUP($A1863,'dump '!$A:$AF,14,FALSE)</f>
        <v>Hilversum</v>
      </c>
      <c r="J1863" s="9">
        <f>VLOOKUP($A1863,'dump '!$A:$AF,15,FALSE)</f>
        <v>6</v>
      </c>
      <c r="K1863" s="9" t="str">
        <f>VLOOKUP($A1863,'dump '!$A:$AF,3,FALSE)</f>
        <v>PMD</v>
      </c>
      <c r="L1863" s="9" t="str">
        <f>VLOOKUP($A1863,'dump '!$A:$AF,31,FALSE)</f>
        <v>3-haak</v>
      </c>
      <c r="M1863" s="9" t="str">
        <f>VLOOKUP($A1863,'containers '!$A:$AA,12,FALSE)</f>
        <v>OGDUO</v>
      </c>
      <c r="N1863" s="9">
        <f>VLOOKUP($A1863,'containers '!$A:$AA,14,FALSE)</f>
        <v>60</v>
      </c>
      <c r="O1863" s="9">
        <f>VLOOKUP($A1863,'containers '!$A:$AA,15,FALSE)</f>
        <v>100</v>
      </c>
      <c r="P1863" s="9" t="str">
        <f>VLOOKUP($A1863,'containers '!$A:$AA,16,FALSE)</f>
        <v>HMIDUO2023</v>
      </c>
    </row>
    <row r="1864" spans="1:16" x14ac:dyDescent="0.25">
      <c r="A1864" s="9" t="s">
        <v>589</v>
      </c>
      <c r="B1864" s="9" t="str">
        <f>VLOOKUP(A1864,'dump '!A:C,1,FALSE)</f>
        <v>X01</v>
      </c>
      <c r="C1864" s="9" t="str">
        <f>VLOOKUP(A1864,'dump '!A:AF,2,FALSE)</f>
        <v>1277AG4703</v>
      </c>
      <c r="D1864" s="9">
        <f>VLOOKUP($A1864,'dump '!$A:$AF,17,FALSE)</f>
        <v>52.295180000000002</v>
      </c>
      <c r="E1864" s="9">
        <f>VLOOKUP($A1864,'dump '!$A:$AF,18,FALSE)</f>
        <v>5.2747599999999997</v>
      </c>
      <c r="F1864" s="9" t="str">
        <f>VLOOKUP(A1864,'dump '!$A:$AF,11,FALSE)</f>
        <v>Goethehof</v>
      </c>
      <c r="G1864" s="9" t="str">
        <f>VLOOKUP($A1864,'dump '!$A:$AF,12,FALSE)</f>
        <v>47</v>
      </c>
      <c r="H1864" s="9" t="str">
        <f>VLOOKUP($A1864,'dump '!$A:$AF,13,FALSE)</f>
        <v>1277AG</v>
      </c>
      <c r="I1864" s="11" t="str">
        <f>VLOOKUP($A1864,'dump '!$A:$AF,14,FALSE)</f>
        <v>Huizen</v>
      </c>
      <c r="J1864" s="9">
        <f>VLOOKUP($A1864,'dump '!$A:$AF,15,FALSE)</f>
        <v>3</v>
      </c>
      <c r="K1864" s="9" t="str">
        <f>VLOOKUP($A1864,'dump '!$A:$AF,3,FALSE)</f>
        <v>OPK</v>
      </c>
      <c r="L1864" s="9" t="str">
        <f>VLOOKUP($A1864,'dump '!$A:$AF,31,FALSE)</f>
        <v>3-haak</v>
      </c>
      <c r="M1864" s="9" t="str">
        <f>VLOOKUP($A1864,'containers '!$A:$AA,12,FALSE)</f>
        <v>Tijdelijk</v>
      </c>
      <c r="N1864" s="9">
        <f>VLOOKUP($A1864,'containers '!$A:$AA,14,FALSE)</f>
        <v>0</v>
      </c>
      <c r="O1864" s="9">
        <f>VLOOKUP($A1864,'containers '!$A:$AA,15,FALSE)</f>
        <v>100</v>
      </c>
      <c r="P1864" s="9" t="str">
        <f>VLOOKUP($A1864,'containers '!$A:$AA,16,FALSE)</f>
        <v>HMIBOV2016</v>
      </c>
    </row>
    <row r="1865" spans="1:16" x14ac:dyDescent="0.25">
      <c r="A1865" s="9" t="s">
        <v>4007</v>
      </c>
      <c r="B1865" s="9" t="str">
        <f>VLOOKUP(A1865,'dump '!A:C,1,FALSE)</f>
        <v>X05</v>
      </c>
      <c r="C1865" s="9" t="str">
        <f>VLOOKUP(A1865,'dump '!A:AF,2,FALSE)</f>
        <v>1223MV1301</v>
      </c>
      <c r="D1865" s="9">
        <f>VLOOKUP($A1865,'dump '!$A:$AF,17,FALSE)</f>
        <v>52.22269</v>
      </c>
      <c r="E1865" s="9">
        <f>VLOOKUP($A1865,'dump '!$A:$AF,18,FALSE)</f>
        <v>5.2027599999999996</v>
      </c>
      <c r="F1865" s="9" t="str">
        <f>VLOOKUP(A1865,'dump '!$A:$AF,11,FALSE)</f>
        <v>Joop Stokkermansstraat</v>
      </c>
      <c r="G1865" s="9" t="str">
        <f>VLOOKUP($A1865,'dump '!$A:$AF,12,FALSE)</f>
        <v>13</v>
      </c>
      <c r="H1865" s="9" t="str">
        <f>VLOOKUP($A1865,'dump '!$A:$AF,13,FALSE)</f>
        <v>1223MV</v>
      </c>
      <c r="I1865" s="11" t="str">
        <f>VLOOKUP($A1865,'dump '!$A:$AF,14,FALSE)</f>
        <v>Hilversum</v>
      </c>
      <c r="J1865" s="9">
        <f>VLOOKUP($A1865,'dump '!$A:$AF,15,FALSE)</f>
        <v>3</v>
      </c>
      <c r="K1865" s="9" t="str">
        <f>VLOOKUP($A1865,'dump '!$A:$AF,3,FALSE)</f>
        <v>REST</v>
      </c>
      <c r="L1865" s="9" t="str">
        <f>VLOOKUP($A1865,'dump '!$A:$AF,31,FALSE)</f>
        <v>3-haak</v>
      </c>
      <c r="M1865" s="9" t="str">
        <f>VLOOKUP($A1865,'containers '!$A:$AA,12,FALSE)</f>
        <v>Tijdelijk</v>
      </c>
      <c r="N1865" s="9">
        <f>VLOOKUP($A1865,'containers '!$A:$AA,14,FALSE)</f>
        <v>0</v>
      </c>
      <c r="O1865" s="9">
        <f>VLOOKUP($A1865,'containers '!$A:$AA,15,FALSE)</f>
        <v>100</v>
      </c>
      <c r="P1865" s="9" t="str">
        <f>VLOOKUP($A1865,'containers '!$A:$AA,16,FALSE)</f>
        <v>Onbekend</v>
      </c>
    </row>
    <row r="1866" spans="1:16" x14ac:dyDescent="0.25">
      <c r="A1866" s="9" t="s">
        <v>4012</v>
      </c>
      <c r="B1866" s="9" t="str">
        <f>VLOOKUP(A1866,'dump '!A:C,1,FALSE)</f>
        <v>X11</v>
      </c>
      <c r="C1866" s="9" t="str">
        <f>VLOOKUP(A1866,'dump '!A:AF,2,FALSE)</f>
        <v>1223MV1302</v>
      </c>
      <c r="D1866" s="9">
        <f>VLOOKUP($A1866,'dump '!$A:$AF,17,FALSE)</f>
        <v>52.22269</v>
      </c>
      <c r="E1866" s="9">
        <f>VLOOKUP($A1866,'dump '!$A:$AF,18,FALSE)</f>
        <v>5.2027599999999996</v>
      </c>
      <c r="F1866" s="9" t="str">
        <f>VLOOKUP(A1866,'dump '!$A:$AF,11,FALSE)</f>
        <v>Joop Stokkermansstraat</v>
      </c>
      <c r="G1866" s="9" t="str">
        <f>VLOOKUP($A1866,'dump '!$A:$AF,12,FALSE)</f>
        <v>13</v>
      </c>
      <c r="H1866" s="9" t="str">
        <f>VLOOKUP($A1866,'dump '!$A:$AF,13,FALSE)</f>
        <v>1223MV</v>
      </c>
      <c r="I1866" s="11" t="str">
        <f>VLOOKUP($A1866,'dump '!$A:$AF,14,FALSE)</f>
        <v>Hilversum</v>
      </c>
      <c r="J1866" s="9">
        <f>VLOOKUP($A1866,'dump '!$A:$AF,15,FALSE)</f>
        <v>3</v>
      </c>
      <c r="K1866" s="9" t="str">
        <f>VLOOKUP($A1866,'dump '!$A:$AF,3,FALSE)</f>
        <v>REST</v>
      </c>
      <c r="L1866" s="9" t="str">
        <f>VLOOKUP($A1866,'dump '!$A:$AF,31,FALSE)</f>
        <v>3-haak</v>
      </c>
      <c r="M1866" s="9" t="str">
        <f>VLOOKUP($A1866,'containers '!$A:$AA,12,FALSE)</f>
        <v>Tijdelijk</v>
      </c>
      <c r="N1866" s="9">
        <f>VLOOKUP($A1866,'containers '!$A:$AA,14,FALSE)</f>
        <v>0</v>
      </c>
      <c r="O1866" s="9">
        <f>VLOOKUP($A1866,'containers '!$A:$AA,15,FALSE)</f>
        <v>100</v>
      </c>
      <c r="P1866" s="9" t="str">
        <f>VLOOKUP($A1866,'containers '!$A:$AA,16,FALSE)</f>
        <v>BAMBOV2014</v>
      </c>
    </row>
    <row r="1867" spans="1:16" x14ac:dyDescent="0.25">
      <c r="A1867" s="9" t="s">
        <v>6121</v>
      </c>
      <c r="B1867" s="9" t="str">
        <f>VLOOKUP(A1867,'dump '!A:C,1,FALSE)</f>
        <v>X17</v>
      </c>
      <c r="C1867" s="9" t="str">
        <f>VLOOKUP(A1867,'dump '!A:AF,2,FALSE)</f>
        <v>1382CS83101</v>
      </c>
      <c r="D1867" s="9">
        <f>VLOOKUP($A1867,'dump '!$A:$AF,17,FALSE)</f>
        <v>52.310138759251998</v>
      </c>
      <c r="E1867" s="9">
        <f>VLOOKUP($A1867,'dump '!$A:$AF,18,FALSE)</f>
        <v>5.0323067419277798</v>
      </c>
      <c r="F1867" s="9" t="str">
        <f>VLOOKUP(A1867,'dump '!$A:$AF,11,FALSE)</f>
        <v>Ingelandenstraat</v>
      </c>
      <c r="G1867" s="9" t="str">
        <f>VLOOKUP($A1867,'dump '!$A:$AF,12,FALSE)</f>
        <v>831</v>
      </c>
      <c r="H1867" s="9" t="str">
        <f>VLOOKUP($A1867,'dump '!$A:$AF,13,FALSE)</f>
        <v>1382CS</v>
      </c>
      <c r="I1867" s="11" t="str">
        <f>VLOOKUP($A1867,'dump '!$A:$AF,14,FALSE)</f>
        <v>Weesp</v>
      </c>
      <c r="J1867" s="9">
        <f>VLOOKUP($A1867,'dump '!$A:$AF,15,FALSE)</f>
        <v>5</v>
      </c>
      <c r="K1867" s="9" t="str">
        <f>VLOOKUP($A1867,'dump '!$A:$AF,3,FALSE)</f>
        <v>OPK</v>
      </c>
      <c r="L1867" s="9" t="str">
        <f>VLOOKUP($A1867,'dump '!$A:$AF,31,FALSE)</f>
        <v>3-haak</v>
      </c>
      <c r="M1867" s="9" t="str">
        <f>VLOOKUP($A1867,'containers '!$A:$AA,12,FALSE)</f>
        <v>Tijdelijk</v>
      </c>
      <c r="N1867" s="9">
        <f>VLOOKUP($A1867,'containers '!$A:$AA,14,FALSE)</f>
        <v>0</v>
      </c>
      <c r="O1867" s="9">
        <f>VLOOKUP($A1867,'containers '!$A:$AA,15,FALSE)</f>
        <v>100</v>
      </c>
      <c r="P1867" s="9" t="str">
        <f>VLOOKUP($A1867,'containers '!$A:$AA,16,FALSE)</f>
        <v>HMIBOV2014</v>
      </c>
    </row>
    <row r="1868" spans="1:16" x14ac:dyDescent="0.25">
      <c r="A1868" s="9" t="s">
        <v>5268</v>
      </c>
      <c r="B1868" s="9" t="str">
        <f>VLOOKUP(A1868,'dump '!A:C,1,FALSE)</f>
        <v>X19</v>
      </c>
      <c r="C1868" s="9" t="str">
        <f>VLOOKUP(A1868,'dump '!A:AF,2,FALSE)</f>
        <v>1271BM1705</v>
      </c>
      <c r="D1868" s="9">
        <f>VLOOKUP($A1868,'dump '!$A:$AF,17,FALSE)</f>
        <v>52.297189000000003</v>
      </c>
      <c r="E1868" s="9">
        <f>VLOOKUP($A1868,'dump '!$A:$AF,18,FALSE)</f>
        <v>5.2335570000000002</v>
      </c>
      <c r="F1868" s="9" t="str">
        <f>VLOOKUP(A1868,'dump '!$A:$AF,11,FALSE)</f>
        <v>Keucheniusstraat</v>
      </c>
      <c r="G1868" s="9" t="str">
        <f>VLOOKUP($A1868,'dump '!$A:$AF,12,FALSE)</f>
        <v>17</v>
      </c>
      <c r="H1868" s="9" t="str">
        <f>VLOOKUP($A1868,'dump '!$A:$AF,13,FALSE)</f>
        <v>1271BM</v>
      </c>
      <c r="I1868" s="11" t="str">
        <f>VLOOKUP($A1868,'dump '!$A:$AF,14,FALSE)</f>
        <v>Huizen</v>
      </c>
      <c r="J1868" s="9">
        <f>VLOOKUP($A1868,'dump '!$A:$AF,15,FALSE)</f>
        <v>3.5</v>
      </c>
      <c r="K1868" s="9" t="str">
        <f>VLOOKUP($A1868,'dump '!$A:$AF,3,FALSE)</f>
        <v>REST</v>
      </c>
      <c r="L1868" s="9" t="str">
        <f>VLOOKUP($A1868,'dump '!$A:$AF,31,FALSE)</f>
        <v>3-haak</v>
      </c>
      <c r="M1868" s="9" t="str">
        <f>VLOOKUP($A1868,'containers '!$A:$AA,12,FALSE)</f>
        <v>DEPOTCONTAINER</v>
      </c>
      <c r="N1868" s="9">
        <f>VLOOKUP($A1868,'containers '!$A:$AA,14,FALSE)</f>
        <v>60</v>
      </c>
      <c r="O1868" s="9">
        <f>VLOOKUP($A1868,'containers '!$A:$AA,15,FALSE)</f>
        <v>100</v>
      </c>
      <c r="P1868" s="9" t="str">
        <f>VLOOKUP($A1868,'containers '!$A:$AA,16,FALSE)</f>
        <v>VDL HMI</v>
      </c>
    </row>
    <row r="1869" spans="1:16" x14ac:dyDescent="0.25">
      <c r="A1869" s="9" t="s">
        <v>5270</v>
      </c>
      <c r="B1869" s="9" t="str">
        <f>VLOOKUP(A1869,'dump '!A:C,1,FALSE)</f>
        <v>X20</v>
      </c>
      <c r="C1869" s="9" t="str">
        <f>VLOOKUP(A1869,'dump '!A:AF,2,FALSE)</f>
        <v>1271BM1706</v>
      </c>
      <c r="D1869" s="9">
        <f>VLOOKUP($A1869,'dump '!$A:$AF,17,FALSE)</f>
        <v>52.297189000000003</v>
      </c>
      <c r="E1869" s="9">
        <f>VLOOKUP($A1869,'dump '!$A:$AF,18,FALSE)</f>
        <v>5.2335570000000002</v>
      </c>
      <c r="F1869" s="9" t="str">
        <f>VLOOKUP(A1869,'dump '!$A:$AF,11,FALSE)</f>
        <v>Keucheniusstraat</v>
      </c>
      <c r="G1869" s="9" t="str">
        <f>VLOOKUP($A1869,'dump '!$A:$AF,12,FALSE)</f>
        <v>17</v>
      </c>
      <c r="H1869" s="9" t="str">
        <f>VLOOKUP($A1869,'dump '!$A:$AF,13,FALSE)</f>
        <v>1271BM</v>
      </c>
      <c r="I1869" s="11" t="str">
        <f>VLOOKUP($A1869,'dump '!$A:$AF,14,FALSE)</f>
        <v>Huizen</v>
      </c>
      <c r="J1869" s="9">
        <f>VLOOKUP($A1869,'dump '!$A:$AF,15,FALSE)</f>
        <v>3.5</v>
      </c>
      <c r="K1869" s="9" t="str">
        <f>VLOOKUP($A1869,'dump '!$A:$AF,3,FALSE)</f>
        <v>REST</v>
      </c>
      <c r="L1869" s="9" t="str">
        <f>VLOOKUP($A1869,'dump '!$A:$AF,31,FALSE)</f>
        <v>3-haak</v>
      </c>
      <c r="M1869" s="9" t="str">
        <f>VLOOKUP($A1869,'containers '!$A:$AA,12,FALSE)</f>
        <v>DEPOTCONTAINER</v>
      </c>
      <c r="N1869" s="9">
        <f>VLOOKUP($A1869,'containers '!$A:$AA,14,FALSE)</f>
        <v>60</v>
      </c>
      <c r="O1869" s="9">
        <f>VLOOKUP($A1869,'containers '!$A:$AA,15,FALSE)</f>
        <v>100</v>
      </c>
      <c r="P1869" s="9" t="str">
        <f>VLOOKUP($A1869,'containers '!$A:$AA,16,FALSE)</f>
        <v>VDL HMI</v>
      </c>
    </row>
    <row r="1870" spans="1:16" x14ac:dyDescent="0.25">
      <c r="A1870" s="9" t="s">
        <v>5903</v>
      </c>
      <c r="B1870" s="9" t="str">
        <f>VLOOKUP(A1870,'dump '!A:C,1,FALSE)</f>
        <v>X21</v>
      </c>
      <c r="C1870" s="9" t="str">
        <f>VLOOKUP(A1870,'dump '!A:AF,2,FALSE)</f>
        <v>1271BM1701</v>
      </c>
      <c r="D1870" s="9">
        <f>VLOOKUP($A1870,'dump '!$A:$AF,17,FALSE)</f>
        <v>52.297189000000003</v>
      </c>
      <c r="E1870" s="9">
        <f>VLOOKUP($A1870,'dump '!$A:$AF,18,FALSE)</f>
        <v>5.2335570000000002</v>
      </c>
      <c r="F1870" s="9" t="str">
        <f>VLOOKUP(A1870,'dump '!$A:$AF,11,FALSE)</f>
        <v>Keucheniusstraat</v>
      </c>
      <c r="G1870" s="9" t="str">
        <f>VLOOKUP($A1870,'dump '!$A:$AF,12,FALSE)</f>
        <v>17</v>
      </c>
      <c r="H1870" s="9" t="str">
        <f>VLOOKUP($A1870,'dump '!$A:$AF,13,FALSE)</f>
        <v>1271BM</v>
      </c>
      <c r="I1870" s="11" t="str">
        <f>VLOOKUP($A1870,'dump '!$A:$AF,14,FALSE)</f>
        <v>Huizen</v>
      </c>
      <c r="J1870" s="9">
        <f>VLOOKUP($A1870,'dump '!$A:$AF,15,FALSE)</f>
        <v>5</v>
      </c>
      <c r="K1870" s="9" t="str">
        <f>VLOOKUP($A1870,'dump '!$A:$AF,3,FALSE)</f>
        <v>PMD</v>
      </c>
      <c r="L1870" s="9" t="str">
        <f>VLOOKUP($A1870,'dump '!$A:$AF,31,FALSE)</f>
        <v>3-haak</v>
      </c>
      <c r="M1870" s="9" t="str">
        <f>VLOOKUP($A1870,'containers '!$A:$AA,12,FALSE)</f>
        <v>DEPOTCONTAINER</v>
      </c>
      <c r="N1870" s="9">
        <f>VLOOKUP($A1870,'containers '!$A:$AA,14,FALSE)</f>
        <v>60</v>
      </c>
      <c r="O1870" s="9">
        <f>VLOOKUP($A1870,'containers '!$A:$AA,15,FALSE)</f>
        <v>100</v>
      </c>
      <c r="P1870" s="9" t="str">
        <f>VLOOKUP($A1870,'containers '!$A:$AA,16,FALSE)</f>
        <v>VDL HMI</v>
      </c>
    </row>
    <row r="1871" spans="1:16" x14ac:dyDescent="0.25">
      <c r="A1871" s="9" t="s">
        <v>5905</v>
      </c>
      <c r="B1871" s="9" t="str">
        <f>VLOOKUP(A1871,'dump '!A:C,1,FALSE)</f>
        <v>X22</v>
      </c>
      <c r="C1871" s="9" t="str">
        <f>VLOOKUP(A1871,'dump '!A:AF,2,FALSE)</f>
        <v>1271BM1702</v>
      </c>
      <c r="D1871" s="9">
        <f>VLOOKUP($A1871,'dump '!$A:$AF,17,FALSE)</f>
        <v>52.297189000000003</v>
      </c>
      <c r="E1871" s="9">
        <f>VLOOKUP($A1871,'dump '!$A:$AF,18,FALSE)</f>
        <v>5.2335570000000002</v>
      </c>
      <c r="F1871" s="9" t="str">
        <f>VLOOKUP(A1871,'dump '!$A:$AF,11,FALSE)</f>
        <v>Keucheniusstraat</v>
      </c>
      <c r="G1871" s="9" t="str">
        <f>VLOOKUP($A1871,'dump '!$A:$AF,12,FALSE)</f>
        <v>17</v>
      </c>
      <c r="H1871" s="9" t="str">
        <f>VLOOKUP($A1871,'dump '!$A:$AF,13,FALSE)</f>
        <v>1271BM</v>
      </c>
      <c r="I1871" s="11" t="str">
        <f>VLOOKUP($A1871,'dump '!$A:$AF,14,FALSE)</f>
        <v>Huizen</v>
      </c>
      <c r="J1871" s="9">
        <f>VLOOKUP($A1871,'dump '!$A:$AF,15,FALSE)</f>
        <v>5</v>
      </c>
      <c r="K1871" s="9" t="str">
        <f>VLOOKUP($A1871,'dump '!$A:$AF,3,FALSE)</f>
        <v>OPK</v>
      </c>
      <c r="L1871" s="9" t="str">
        <f>VLOOKUP($A1871,'dump '!$A:$AF,31,FALSE)</f>
        <v>3-haak</v>
      </c>
      <c r="M1871" s="9" t="str">
        <f>VLOOKUP($A1871,'containers '!$A:$AA,12,FALSE)</f>
        <v>DEPOTCONTAINER</v>
      </c>
      <c r="N1871" s="9">
        <f>VLOOKUP($A1871,'containers '!$A:$AA,14,FALSE)</f>
        <v>60</v>
      </c>
      <c r="O1871" s="9">
        <f>VLOOKUP($A1871,'containers '!$A:$AA,15,FALSE)</f>
        <v>100</v>
      </c>
      <c r="P1871" s="9" t="str">
        <f>VLOOKUP($A1871,'containers '!$A:$AA,16,FALSE)</f>
        <v>VDL HMI</v>
      </c>
    </row>
  </sheetData>
  <autoFilter ref="A1:P1871" xr:uid="{15D7723D-40A3-4285-8120-2A7D26602C0F}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37188-A7E1-4FAD-BC3E-0A3435A52EF4}">
  <dimension ref="A1:AE1941"/>
  <sheetViews>
    <sheetView topLeftCell="H1" workbookViewId="0">
      <selection activeCell="AE1" sqref="AE1"/>
    </sheetView>
  </sheetViews>
  <sheetFormatPr defaultRowHeight="15" x14ac:dyDescent="0.25"/>
  <cols>
    <col min="1" max="1" width="9.5703125" customWidth="1"/>
    <col min="2" max="2" width="13.5703125" customWidth="1"/>
    <col min="4" max="4" width="10.28515625" customWidth="1"/>
    <col min="7" max="7" width="19.5703125" customWidth="1"/>
    <col min="11" max="11" width="18" customWidth="1"/>
    <col min="26" max="26" width="15.28515625" customWidth="1"/>
    <col min="27" max="27" width="16.7109375" customWidth="1"/>
    <col min="29" max="29" width="15.28515625" customWidth="1"/>
  </cols>
  <sheetData>
    <row r="1" spans="1:31" x14ac:dyDescent="0.25">
      <c r="A1" s="1" t="s">
        <v>1</v>
      </c>
      <c r="B1" s="1" t="s">
        <v>0</v>
      </c>
      <c r="C1" s="1" t="s">
        <v>2</v>
      </c>
      <c r="D1" s="1" t="s">
        <v>6365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</row>
    <row r="2" spans="1:31" x14ac:dyDescent="0.25">
      <c r="A2" s="2"/>
      <c r="B2" t="s">
        <v>30</v>
      </c>
      <c r="C2" s="2"/>
      <c r="D2" s="2" t="e">
        <f>VLOOKUP(A2,Basis!A:A,1,FALSE)</f>
        <v>#N/A</v>
      </c>
      <c r="E2" s="2"/>
      <c r="F2" s="2"/>
      <c r="G2" s="2"/>
      <c r="H2" s="2"/>
      <c r="K2" t="s">
        <v>31</v>
      </c>
      <c r="L2" t="s">
        <v>32</v>
      </c>
      <c r="M2" t="s">
        <v>33</v>
      </c>
      <c r="N2" t="s">
        <v>34</v>
      </c>
      <c r="O2">
        <v>6</v>
      </c>
      <c r="P2">
        <v>1</v>
      </c>
      <c r="Q2">
        <v>52.333930969238303</v>
      </c>
      <c r="R2">
        <v>5.0617599487304696</v>
      </c>
      <c r="S2" t="s">
        <v>35</v>
      </c>
      <c r="T2">
        <v>100</v>
      </c>
      <c r="U2">
        <v>80</v>
      </c>
      <c r="V2">
        <v>10</v>
      </c>
      <c r="W2">
        <v>0</v>
      </c>
      <c r="Y2">
        <v>180</v>
      </c>
      <c r="Z2" t="s">
        <v>36</v>
      </c>
      <c r="AA2" s="2">
        <v>43973.426979166667</v>
      </c>
      <c r="AB2" t="s">
        <v>37</v>
      </c>
      <c r="AC2" s="2">
        <v>43973.426979166667</v>
      </c>
      <c r="AE2" s="2"/>
    </row>
    <row r="3" spans="1:31" x14ac:dyDescent="0.25">
      <c r="A3" s="2"/>
      <c r="B3" t="s">
        <v>38</v>
      </c>
      <c r="C3" s="2"/>
      <c r="D3" s="2" t="e">
        <f>VLOOKUP(A3,Basis!A:A,1,FALSE)</f>
        <v>#N/A</v>
      </c>
      <c r="E3" s="2"/>
      <c r="F3" s="2"/>
      <c r="G3" s="2"/>
      <c r="H3" s="2"/>
      <c r="K3" t="s">
        <v>31</v>
      </c>
      <c r="L3" t="s">
        <v>32</v>
      </c>
      <c r="M3" t="s">
        <v>33</v>
      </c>
      <c r="N3" t="s">
        <v>34</v>
      </c>
      <c r="O3">
        <v>6</v>
      </c>
      <c r="P3">
        <v>1</v>
      </c>
      <c r="Q3">
        <v>52.333930969238303</v>
      </c>
      <c r="R3">
        <v>5.5061759948730504</v>
      </c>
      <c r="S3" t="s">
        <v>35</v>
      </c>
      <c r="T3">
        <v>100</v>
      </c>
      <c r="U3">
        <v>80</v>
      </c>
      <c r="V3">
        <v>10</v>
      </c>
      <c r="W3">
        <v>0</v>
      </c>
      <c r="Y3">
        <v>180</v>
      </c>
      <c r="Z3" t="s">
        <v>36</v>
      </c>
      <c r="AA3" s="2">
        <v>43973.42800925926</v>
      </c>
      <c r="AB3" t="s">
        <v>37</v>
      </c>
      <c r="AC3" s="2">
        <v>43973.42800925926</v>
      </c>
      <c r="AE3" s="2"/>
    </row>
    <row r="4" spans="1:31" x14ac:dyDescent="0.25">
      <c r="A4" s="2"/>
      <c r="B4" t="s">
        <v>39</v>
      </c>
      <c r="C4" s="2"/>
      <c r="D4" s="2" t="e">
        <f>VLOOKUP(A4,Basis!A:A,1,FALSE)</f>
        <v>#N/A</v>
      </c>
      <c r="E4" s="2"/>
      <c r="F4" s="2"/>
      <c r="G4" s="2"/>
      <c r="H4" s="2"/>
      <c r="K4" t="s">
        <v>40</v>
      </c>
      <c r="L4" t="s">
        <v>41</v>
      </c>
      <c r="M4" t="s">
        <v>42</v>
      </c>
      <c r="N4" t="s">
        <v>43</v>
      </c>
      <c r="O4">
        <v>6</v>
      </c>
      <c r="P4">
        <v>1</v>
      </c>
      <c r="Q4">
        <v>52.2464790344238</v>
      </c>
      <c r="R4">
        <v>5.2353701591491699</v>
      </c>
      <c r="S4" t="s">
        <v>35</v>
      </c>
      <c r="T4">
        <v>100</v>
      </c>
      <c r="U4">
        <v>80</v>
      </c>
      <c r="V4">
        <v>10</v>
      </c>
      <c r="W4">
        <v>0</v>
      </c>
      <c r="Y4">
        <v>180</v>
      </c>
      <c r="Z4" t="s">
        <v>44</v>
      </c>
      <c r="AA4" s="2">
        <v>43976.634097222224</v>
      </c>
      <c r="AB4" t="s">
        <v>37</v>
      </c>
      <c r="AC4" s="2">
        <v>43976.634097222224</v>
      </c>
      <c r="AE4" s="2"/>
    </row>
    <row r="5" spans="1:31" x14ac:dyDescent="0.25">
      <c r="A5" t="s">
        <v>46</v>
      </c>
      <c r="B5" t="s">
        <v>45</v>
      </c>
      <c r="C5" t="s">
        <v>47</v>
      </c>
      <c r="D5" s="2" t="str">
        <f>VLOOKUP(A5,Basis!A:A,1,FALSE)</f>
        <v>BKC0070</v>
      </c>
      <c r="E5" s="2"/>
      <c r="F5" s="2"/>
      <c r="G5" s="2"/>
      <c r="H5" s="2"/>
      <c r="K5" t="s">
        <v>48</v>
      </c>
      <c r="L5" t="s">
        <v>49</v>
      </c>
      <c r="M5" t="s">
        <v>50</v>
      </c>
      <c r="N5" t="s">
        <v>51</v>
      </c>
      <c r="O5">
        <v>5</v>
      </c>
      <c r="P5">
        <v>1</v>
      </c>
      <c r="Q5">
        <v>52.285592999999999</v>
      </c>
      <c r="R5">
        <v>5.160914</v>
      </c>
      <c r="S5" t="s">
        <v>52</v>
      </c>
      <c r="T5">
        <v>100</v>
      </c>
      <c r="U5">
        <v>80</v>
      </c>
      <c r="V5">
        <v>10</v>
      </c>
      <c r="W5">
        <v>0</v>
      </c>
      <c r="Y5">
        <v>180</v>
      </c>
      <c r="Z5" t="s">
        <v>53</v>
      </c>
      <c r="AA5" s="2">
        <v>43635.49690972222</v>
      </c>
      <c r="AB5" t="s">
        <v>37</v>
      </c>
      <c r="AC5" s="2">
        <v>44903.428564814814</v>
      </c>
      <c r="AD5" t="s">
        <v>54</v>
      </c>
      <c r="AE5" t="s">
        <v>55</v>
      </c>
    </row>
    <row r="6" spans="1:31" x14ac:dyDescent="0.25">
      <c r="A6" t="s">
        <v>57</v>
      </c>
      <c r="B6" t="s">
        <v>56</v>
      </c>
      <c r="C6" t="s">
        <v>47</v>
      </c>
      <c r="D6" s="2" t="str">
        <f>VLOOKUP(A6,Basis!A:A,1,FALSE)</f>
        <v>VO164</v>
      </c>
      <c r="E6" t="s">
        <v>58</v>
      </c>
      <c r="F6">
        <v>1017212</v>
      </c>
      <c r="G6" s="2">
        <v>43670.466319444444</v>
      </c>
      <c r="H6" s="2"/>
      <c r="K6" t="s">
        <v>59</v>
      </c>
      <c r="L6" t="s">
        <v>60</v>
      </c>
      <c r="M6" t="s">
        <v>61</v>
      </c>
      <c r="N6" t="s">
        <v>62</v>
      </c>
      <c r="O6">
        <v>6</v>
      </c>
      <c r="P6">
        <v>1</v>
      </c>
      <c r="Q6">
        <v>52.295181274414098</v>
      </c>
      <c r="R6">
        <v>5.2747688293456996</v>
      </c>
      <c r="S6" t="s">
        <v>63</v>
      </c>
      <c r="T6">
        <v>100</v>
      </c>
      <c r="U6">
        <v>80</v>
      </c>
      <c r="V6">
        <v>15</v>
      </c>
      <c r="W6">
        <v>0</v>
      </c>
      <c r="Y6">
        <v>180</v>
      </c>
      <c r="Z6" t="s">
        <v>64</v>
      </c>
      <c r="AA6" s="2">
        <v>43636.492974537039</v>
      </c>
      <c r="AB6" t="s">
        <v>37</v>
      </c>
      <c r="AC6" s="2">
        <v>44907.646967592591</v>
      </c>
      <c r="AD6" t="s">
        <v>54</v>
      </c>
      <c r="AE6" t="s">
        <v>55</v>
      </c>
    </row>
    <row r="7" spans="1:31" x14ac:dyDescent="0.25">
      <c r="A7" t="s">
        <v>66</v>
      </c>
      <c r="B7" t="s">
        <v>65</v>
      </c>
      <c r="C7" t="s">
        <v>47</v>
      </c>
      <c r="D7" s="2" t="str">
        <f>VLOOKUP(A7,Basis!A:A,1,FALSE)</f>
        <v>VO160</v>
      </c>
      <c r="E7" t="s">
        <v>58</v>
      </c>
      <c r="F7">
        <v>1017214</v>
      </c>
      <c r="G7" s="2">
        <v>43670.46603009259</v>
      </c>
      <c r="H7" s="2"/>
      <c r="K7" t="s">
        <v>67</v>
      </c>
      <c r="L7" t="s">
        <v>68</v>
      </c>
      <c r="M7" t="s">
        <v>69</v>
      </c>
      <c r="N7" t="s">
        <v>62</v>
      </c>
      <c r="O7">
        <v>6</v>
      </c>
      <c r="P7">
        <v>1</v>
      </c>
      <c r="Q7">
        <v>52.291774749755902</v>
      </c>
      <c r="R7">
        <v>5.2459959983825701</v>
      </c>
      <c r="S7" t="s">
        <v>63</v>
      </c>
      <c r="T7">
        <v>100</v>
      </c>
      <c r="U7">
        <v>80</v>
      </c>
      <c r="V7">
        <v>15</v>
      </c>
      <c r="W7">
        <v>0</v>
      </c>
      <c r="Y7">
        <v>180</v>
      </c>
      <c r="Z7" t="s">
        <v>70</v>
      </c>
      <c r="AA7" s="2">
        <v>43636.487372685187</v>
      </c>
      <c r="AB7" t="s">
        <v>37</v>
      </c>
      <c r="AC7" s="2">
        <v>44907.646967592591</v>
      </c>
      <c r="AD7" t="s">
        <v>54</v>
      </c>
      <c r="AE7" t="s">
        <v>55</v>
      </c>
    </row>
    <row r="8" spans="1:31" x14ac:dyDescent="0.25">
      <c r="A8" t="s">
        <v>72</v>
      </c>
      <c r="B8" t="s">
        <v>71</v>
      </c>
      <c r="C8" t="s">
        <v>47</v>
      </c>
      <c r="D8" s="2" t="str">
        <f>VLOOKUP(A8,Basis!A:A,1,FALSE)</f>
        <v>VO166</v>
      </c>
      <c r="E8" t="s">
        <v>58</v>
      </c>
      <c r="F8">
        <v>1017215</v>
      </c>
      <c r="G8" s="2">
        <v>43670.465173611112</v>
      </c>
      <c r="H8" s="2"/>
      <c r="K8" t="s">
        <v>73</v>
      </c>
      <c r="L8" t="s">
        <v>74</v>
      </c>
      <c r="M8" t="s">
        <v>75</v>
      </c>
      <c r="N8" t="s">
        <v>62</v>
      </c>
      <c r="O8">
        <v>6</v>
      </c>
      <c r="P8">
        <v>1</v>
      </c>
      <c r="Q8">
        <v>52.291439056396499</v>
      </c>
      <c r="R8">
        <v>5.2647652626037598</v>
      </c>
      <c r="S8" t="s">
        <v>63</v>
      </c>
      <c r="T8">
        <v>100</v>
      </c>
      <c r="U8">
        <v>80</v>
      </c>
      <c r="V8">
        <v>15</v>
      </c>
      <c r="W8">
        <v>0</v>
      </c>
      <c r="Y8">
        <v>180</v>
      </c>
      <c r="Z8" t="s">
        <v>76</v>
      </c>
      <c r="AA8" s="2">
        <v>43636.471226851849</v>
      </c>
      <c r="AB8" t="s">
        <v>37</v>
      </c>
      <c r="AC8" s="2">
        <v>44907.646967592591</v>
      </c>
      <c r="AD8" t="s">
        <v>54</v>
      </c>
      <c r="AE8" t="s">
        <v>55</v>
      </c>
    </row>
    <row r="9" spans="1:31" x14ac:dyDescent="0.25">
      <c r="A9" t="s">
        <v>78</v>
      </c>
      <c r="B9" t="s">
        <v>77</v>
      </c>
      <c r="C9" t="s">
        <v>79</v>
      </c>
      <c r="D9" s="2" t="str">
        <f>VLOOKUP(A9,Basis!A:A,1,FALSE)</f>
        <v>RO655</v>
      </c>
      <c r="E9" t="s">
        <v>58</v>
      </c>
      <c r="F9">
        <v>1017216</v>
      </c>
      <c r="G9" s="2">
        <v>43670.462372685186</v>
      </c>
      <c r="H9" s="2"/>
      <c r="K9" t="s">
        <v>80</v>
      </c>
      <c r="L9" t="s">
        <v>81</v>
      </c>
      <c r="M9" t="s">
        <v>82</v>
      </c>
      <c r="N9" t="s">
        <v>62</v>
      </c>
      <c r="O9">
        <v>6</v>
      </c>
      <c r="P9">
        <v>1</v>
      </c>
      <c r="Q9">
        <v>52.296909332275398</v>
      </c>
      <c r="R9">
        <v>5.2640800476074201</v>
      </c>
      <c r="S9" t="s">
        <v>63</v>
      </c>
      <c r="T9">
        <v>100</v>
      </c>
      <c r="U9">
        <v>80</v>
      </c>
      <c r="V9">
        <v>15</v>
      </c>
      <c r="W9">
        <v>0</v>
      </c>
      <c r="Y9">
        <v>180</v>
      </c>
      <c r="Z9" t="s">
        <v>83</v>
      </c>
      <c r="AA9" s="2">
        <v>43635.661516203705</v>
      </c>
      <c r="AB9" t="s">
        <v>37</v>
      </c>
      <c r="AC9" s="2">
        <v>44907.646967592591</v>
      </c>
      <c r="AD9" t="s">
        <v>54</v>
      </c>
      <c r="AE9" t="s">
        <v>55</v>
      </c>
    </row>
    <row r="10" spans="1:31" x14ac:dyDescent="0.25">
      <c r="A10" t="s">
        <v>85</v>
      </c>
      <c r="B10" t="s">
        <v>84</v>
      </c>
      <c r="C10" t="s">
        <v>47</v>
      </c>
      <c r="D10" s="2" t="str">
        <f>VLOOKUP(A10,Basis!A:A,1,FALSE)</f>
        <v>VO176</v>
      </c>
      <c r="E10" t="s">
        <v>58</v>
      </c>
      <c r="F10">
        <v>1017218</v>
      </c>
      <c r="G10" s="2">
        <v>43670.452951388892</v>
      </c>
      <c r="H10" s="2"/>
      <c r="K10" t="s">
        <v>86</v>
      </c>
      <c r="L10" t="s">
        <v>87</v>
      </c>
      <c r="M10" t="s">
        <v>88</v>
      </c>
      <c r="N10" t="s">
        <v>62</v>
      </c>
      <c r="O10">
        <v>6</v>
      </c>
      <c r="P10">
        <v>1</v>
      </c>
      <c r="Q10">
        <v>52.2973442077637</v>
      </c>
      <c r="R10">
        <v>5.24947166442871</v>
      </c>
      <c r="S10" t="s">
        <v>63</v>
      </c>
      <c r="T10">
        <v>100</v>
      </c>
      <c r="U10">
        <v>80</v>
      </c>
      <c r="V10">
        <v>15</v>
      </c>
      <c r="W10">
        <v>0</v>
      </c>
      <c r="Y10">
        <v>180</v>
      </c>
      <c r="Z10" t="s">
        <v>89</v>
      </c>
      <c r="AA10" s="2">
        <v>43630.488587962966</v>
      </c>
      <c r="AB10" t="s">
        <v>37</v>
      </c>
      <c r="AC10" s="2">
        <v>44907.646967592591</v>
      </c>
      <c r="AD10" t="s">
        <v>54</v>
      </c>
      <c r="AE10" t="s">
        <v>55</v>
      </c>
    </row>
    <row r="11" spans="1:31" x14ac:dyDescent="0.25">
      <c r="A11" t="s">
        <v>91</v>
      </c>
      <c r="B11" t="s">
        <v>90</v>
      </c>
      <c r="C11" t="s">
        <v>47</v>
      </c>
      <c r="D11" s="2" t="str">
        <f>VLOOKUP(A11,Basis!A:A,1,FALSE)</f>
        <v>VO154</v>
      </c>
      <c r="E11" t="s">
        <v>58</v>
      </c>
      <c r="F11">
        <v>1017244</v>
      </c>
      <c r="G11" s="2">
        <v>43670.464872685188</v>
      </c>
      <c r="H11" s="2"/>
      <c r="K11" t="s">
        <v>92</v>
      </c>
      <c r="L11" t="s">
        <v>93</v>
      </c>
      <c r="M11" t="s">
        <v>94</v>
      </c>
      <c r="N11" t="s">
        <v>62</v>
      </c>
      <c r="O11">
        <v>6</v>
      </c>
      <c r="P11">
        <v>1</v>
      </c>
      <c r="Q11">
        <v>52.297172546386697</v>
      </c>
      <c r="R11">
        <v>5.2670726776123002</v>
      </c>
      <c r="S11" t="s">
        <v>63</v>
      </c>
      <c r="T11">
        <v>100</v>
      </c>
      <c r="U11">
        <v>80</v>
      </c>
      <c r="V11">
        <v>15</v>
      </c>
      <c r="W11">
        <v>0</v>
      </c>
      <c r="Y11">
        <v>180</v>
      </c>
      <c r="Z11" t="s">
        <v>95</v>
      </c>
      <c r="AA11" s="2">
        <v>43635.694386574076</v>
      </c>
      <c r="AB11" t="s">
        <v>37</v>
      </c>
      <c r="AC11" s="2">
        <v>44907.646967592591</v>
      </c>
      <c r="AD11" t="s">
        <v>54</v>
      </c>
      <c r="AE11" t="s">
        <v>55</v>
      </c>
    </row>
    <row r="12" spans="1:31" x14ac:dyDescent="0.25">
      <c r="A12" t="s">
        <v>97</v>
      </c>
      <c r="B12" t="s">
        <v>96</v>
      </c>
      <c r="C12" t="s">
        <v>47</v>
      </c>
      <c r="D12" s="2" t="str">
        <f>VLOOKUP(A12,Basis!A:A,1,FALSE)</f>
        <v>VO174</v>
      </c>
      <c r="E12" t="s">
        <v>58</v>
      </c>
      <c r="F12">
        <v>1017245</v>
      </c>
      <c r="G12" s="2">
        <v>43670.453865740739</v>
      </c>
      <c r="H12" s="2"/>
      <c r="K12" t="s">
        <v>98</v>
      </c>
      <c r="L12" t="s">
        <v>99</v>
      </c>
      <c r="M12" t="s">
        <v>100</v>
      </c>
      <c r="N12" t="s">
        <v>62</v>
      </c>
      <c r="O12">
        <v>6</v>
      </c>
      <c r="P12">
        <v>1</v>
      </c>
      <c r="Q12">
        <v>52.304752697356797</v>
      </c>
      <c r="R12">
        <v>5.2556471539672902</v>
      </c>
      <c r="S12" t="s">
        <v>63</v>
      </c>
      <c r="T12">
        <v>100</v>
      </c>
      <c r="U12">
        <v>80</v>
      </c>
      <c r="V12">
        <v>15</v>
      </c>
      <c r="W12">
        <v>0</v>
      </c>
      <c r="Y12">
        <v>180</v>
      </c>
      <c r="Z12" t="s">
        <v>101</v>
      </c>
      <c r="AA12" s="2">
        <v>43635.372349537036</v>
      </c>
      <c r="AB12" t="s">
        <v>37</v>
      </c>
      <c r="AC12" s="2">
        <v>44907.646967592591</v>
      </c>
      <c r="AD12" t="s">
        <v>54</v>
      </c>
      <c r="AE12" t="s">
        <v>55</v>
      </c>
    </row>
    <row r="13" spans="1:31" x14ac:dyDescent="0.25">
      <c r="A13" t="s">
        <v>103</v>
      </c>
      <c r="B13" t="s">
        <v>102</v>
      </c>
      <c r="C13" t="s">
        <v>79</v>
      </c>
      <c r="D13" s="2" t="str">
        <f>VLOOKUP(A13,Basis!A:A,1,FALSE)</f>
        <v>RO704</v>
      </c>
      <c r="E13" t="s">
        <v>58</v>
      </c>
      <c r="F13">
        <v>1017229</v>
      </c>
      <c r="G13" s="2">
        <v>43670.435648148145</v>
      </c>
      <c r="H13" s="2"/>
      <c r="K13" t="s">
        <v>104</v>
      </c>
      <c r="L13" t="s">
        <v>105</v>
      </c>
      <c r="M13" t="s">
        <v>106</v>
      </c>
      <c r="N13" t="s">
        <v>107</v>
      </c>
      <c r="O13">
        <v>5</v>
      </c>
      <c r="P13">
        <v>1</v>
      </c>
      <c r="Q13">
        <v>52.293136596679702</v>
      </c>
      <c r="R13">
        <v>5.2751607894897496</v>
      </c>
      <c r="S13" t="s">
        <v>63</v>
      </c>
      <c r="T13">
        <v>100</v>
      </c>
      <c r="U13">
        <v>80</v>
      </c>
      <c r="V13">
        <v>15</v>
      </c>
      <c r="W13">
        <v>0</v>
      </c>
      <c r="Y13">
        <v>180</v>
      </c>
      <c r="Z13" t="s">
        <v>108</v>
      </c>
      <c r="AA13" s="2">
        <v>43629.430752314816</v>
      </c>
      <c r="AB13" t="s">
        <v>37</v>
      </c>
      <c r="AC13" s="2">
        <v>44907.646967592591</v>
      </c>
      <c r="AD13" t="s">
        <v>54</v>
      </c>
      <c r="AE13" t="s">
        <v>55</v>
      </c>
    </row>
    <row r="14" spans="1:31" x14ac:dyDescent="0.25">
      <c r="A14" t="s">
        <v>110</v>
      </c>
      <c r="B14" t="s">
        <v>109</v>
      </c>
      <c r="C14" t="s">
        <v>79</v>
      </c>
      <c r="D14" s="2" t="str">
        <f>VLOOKUP(A14,Basis!A:A,1,FALSE)</f>
        <v>RO705</v>
      </c>
      <c r="E14" t="s">
        <v>58</v>
      </c>
      <c r="F14">
        <v>1017230</v>
      </c>
      <c r="G14" s="2">
        <v>43670.453240740739</v>
      </c>
      <c r="H14" s="2"/>
      <c r="K14" t="s">
        <v>111</v>
      </c>
      <c r="L14" t="s">
        <v>112</v>
      </c>
      <c r="M14" t="s">
        <v>113</v>
      </c>
      <c r="N14" t="s">
        <v>107</v>
      </c>
      <c r="O14">
        <v>6</v>
      </c>
      <c r="P14">
        <v>1</v>
      </c>
      <c r="Q14">
        <v>52.290653228759801</v>
      </c>
      <c r="R14">
        <v>5.2766790390014604</v>
      </c>
      <c r="S14" t="s">
        <v>63</v>
      </c>
      <c r="T14">
        <v>100</v>
      </c>
      <c r="U14">
        <v>80</v>
      </c>
      <c r="V14">
        <v>15</v>
      </c>
      <c r="W14">
        <v>0</v>
      </c>
      <c r="Y14">
        <v>180</v>
      </c>
      <c r="Z14" t="s">
        <v>114</v>
      </c>
      <c r="AA14" s="2">
        <v>43633.683437500003</v>
      </c>
      <c r="AB14" t="s">
        <v>37</v>
      </c>
      <c r="AC14" s="2">
        <v>44907.646967592591</v>
      </c>
      <c r="AD14" t="s">
        <v>54</v>
      </c>
      <c r="AE14" t="s">
        <v>55</v>
      </c>
    </row>
    <row r="15" spans="1:31" x14ac:dyDescent="0.25">
      <c r="A15" t="s">
        <v>116</v>
      </c>
      <c r="B15" t="s">
        <v>115</v>
      </c>
      <c r="C15" t="s">
        <v>47</v>
      </c>
      <c r="D15" s="2" t="str">
        <f>VLOOKUP(A15,Basis!A:A,1,FALSE)</f>
        <v>VO155</v>
      </c>
      <c r="E15" t="s">
        <v>58</v>
      </c>
      <c r="F15">
        <v>1017242</v>
      </c>
      <c r="G15" s="2">
        <v>43670.464594907404</v>
      </c>
      <c r="H15" s="2"/>
      <c r="K15" t="s">
        <v>117</v>
      </c>
      <c r="L15" t="s">
        <v>118</v>
      </c>
      <c r="M15" t="s">
        <v>119</v>
      </c>
      <c r="N15" t="s">
        <v>62</v>
      </c>
      <c r="O15">
        <v>6</v>
      </c>
      <c r="P15">
        <v>1</v>
      </c>
      <c r="Q15">
        <v>52.297584533691399</v>
      </c>
      <c r="R15">
        <v>5.2686643600463903</v>
      </c>
      <c r="S15" t="s">
        <v>63</v>
      </c>
      <c r="T15">
        <v>100</v>
      </c>
      <c r="U15">
        <v>80</v>
      </c>
      <c r="V15">
        <v>15</v>
      </c>
      <c r="W15">
        <v>0</v>
      </c>
      <c r="Y15">
        <v>180</v>
      </c>
      <c r="Z15" t="s">
        <v>120</v>
      </c>
      <c r="AA15" s="2">
        <v>43635.692060185182</v>
      </c>
      <c r="AB15" t="s">
        <v>37</v>
      </c>
      <c r="AC15" s="2">
        <v>44907.646967592591</v>
      </c>
      <c r="AD15" t="s">
        <v>54</v>
      </c>
      <c r="AE15" t="s">
        <v>55</v>
      </c>
    </row>
    <row r="16" spans="1:31" x14ac:dyDescent="0.25">
      <c r="A16" t="s">
        <v>122</v>
      </c>
      <c r="B16" t="s">
        <v>121</v>
      </c>
      <c r="C16" t="s">
        <v>47</v>
      </c>
      <c r="D16" s="2" t="str">
        <f>VLOOKUP(A16,Basis!A:A,1,FALSE)</f>
        <v>VO142</v>
      </c>
      <c r="E16" t="s">
        <v>58</v>
      </c>
      <c r="F16">
        <v>1017234</v>
      </c>
      <c r="G16" s="2">
        <v>43670.453564814816</v>
      </c>
      <c r="H16" s="2"/>
      <c r="K16" t="s">
        <v>111</v>
      </c>
      <c r="L16" t="s">
        <v>112</v>
      </c>
      <c r="M16" t="s">
        <v>113</v>
      </c>
      <c r="N16" t="s">
        <v>107</v>
      </c>
      <c r="O16">
        <v>6</v>
      </c>
      <c r="P16">
        <v>1</v>
      </c>
      <c r="Q16">
        <v>52.290653228759801</v>
      </c>
      <c r="R16">
        <v>5.2766790390014604</v>
      </c>
      <c r="S16" t="s">
        <v>63</v>
      </c>
      <c r="T16">
        <v>100</v>
      </c>
      <c r="U16">
        <v>80</v>
      </c>
      <c r="V16">
        <v>15</v>
      </c>
      <c r="W16">
        <v>0</v>
      </c>
      <c r="Y16">
        <v>180</v>
      </c>
      <c r="Z16" t="s">
        <v>114</v>
      </c>
      <c r="AA16" s="2">
        <v>43633.684212962966</v>
      </c>
      <c r="AB16" t="s">
        <v>37</v>
      </c>
      <c r="AC16" s="2">
        <v>44907.646967592591</v>
      </c>
      <c r="AD16" t="s">
        <v>54</v>
      </c>
      <c r="AE16" t="s">
        <v>55</v>
      </c>
    </row>
    <row r="17" spans="1:31" x14ac:dyDescent="0.25">
      <c r="A17" t="s">
        <v>124</v>
      </c>
      <c r="B17" t="s">
        <v>123</v>
      </c>
      <c r="C17" t="s">
        <v>47</v>
      </c>
      <c r="D17" s="2" t="str">
        <f>VLOOKUP(A17,Basis!A:A,1,FALSE)</f>
        <v>VO153</v>
      </c>
      <c r="E17" t="s">
        <v>58</v>
      </c>
      <c r="F17">
        <v>1017235</v>
      </c>
      <c r="G17" s="2">
        <v>43670.468032407407</v>
      </c>
      <c r="H17" s="2"/>
      <c r="K17" t="s">
        <v>125</v>
      </c>
      <c r="L17" t="s">
        <v>126</v>
      </c>
      <c r="M17" t="s">
        <v>127</v>
      </c>
      <c r="N17" t="s">
        <v>43</v>
      </c>
      <c r="O17">
        <v>6</v>
      </c>
      <c r="P17">
        <v>1</v>
      </c>
      <c r="Q17">
        <v>52.245716094970703</v>
      </c>
      <c r="R17">
        <v>5.2369894981384304</v>
      </c>
      <c r="S17" t="s">
        <v>63</v>
      </c>
      <c r="T17">
        <v>100</v>
      </c>
      <c r="U17">
        <v>80</v>
      </c>
      <c r="V17">
        <v>15</v>
      </c>
      <c r="W17">
        <v>0</v>
      </c>
      <c r="Y17">
        <v>180</v>
      </c>
      <c r="Z17" t="s">
        <v>128</v>
      </c>
      <c r="AA17" s="2">
        <v>43636.673472222225</v>
      </c>
      <c r="AB17" t="s">
        <v>37</v>
      </c>
      <c r="AC17" s="2">
        <v>44907.648182870369</v>
      </c>
      <c r="AD17" t="s">
        <v>54</v>
      </c>
      <c r="AE17" t="s">
        <v>55</v>
      </c>
    </row>
    <row r="18" spans="1:31" x14ac:dyDescent="0.25">
      <c r="A18" t="s">
        <v>130</v>
      </c>
      <c r="B18" t="s">
        <v>129</v>
      </c>
      <c r="C18" t="s">
        <v>47</v>
      </c>
      <c r="D18" s="2" t="str">
        <f>VLOOKUP(A18,Basis!A:A,1,FALSE)</f>
        <v>VO158</v>
      </c>
      <c r="E18" t="s">
        <v>58</v>
      </c>
      <c r="F18">
        <v>1017236</v>
      </c>
      <c r="G18" s="2">
        <v>43546.556203703702</v>
      </c>
      <c r="H18" s="2"/>
      <c r="K18" t="s">
        <v>131</v>
      </c>
      <c r="L18" t="s">
        <v>132</v>
      </c>
      <c r="M18" t="s">
        <v>133</v>
      </c>
      <c r="N18" t="s">
        <v>107</v>
      </c>
      <c r="O18">
        <v>5</v>
      </c>
      <c r="P18">
        <v>1</v>
      </c>
      <c r="Q18">
        <v>52.269966125488303</v>
      </c>
      <c r="R18">
        <v>5.2499561309814498</v>
      </c>
      <c r="S18" t="s">
        <v>63</v>
      </c>
      <c r="T18">
        <v>100</v>
      </c>
      <c r="U18">
        <v>80</v>
      </c>
      <c r="V18">
        <v>15</v>
      </c>
      <c r="W18">
        <v>0</v>
      </c>
      <c r="Y18">
        <v>180</v>
      </c>
      <c r="Z18" t="s">
        <v>134</v>
      </c>
      <c r="AA18" s="2">
        <v>43543.446655092594</v>
      </c>
      <c r="AB18" t="s">
        <v>37</v>
      </c>
      <c r="AC18" s="2">
        <v>44907.646967592591</v>
      </c>
      <c r="AD18" t="s">
        <v>54</v>
      </c>
      <c r="AE18" t="s">
        <v>55</v>
      </c>
    </row>
    <row r="19" spans="1:31" x14ac:dyDescent="0.25">
      <c r="A19" t="s">
        <v>136</v>
      </c>
      <c r="B19" t="s">
        <v>135</v>
      </c>
      <c r="C19" t="s">
        <v>47</v>
      </c>
      <c r="D19" s="2" t="str">
        <f>VLOOKUP(A19,Basis!A:A,1,FALSE)</f>
        <v>VO150</v>
      </c>
      <c r="E19" t="s">
        <v>58</v>
      </c>
      <c r="F19">
        <v>1017237</v>
      </c>
      <c r="G19" s="2">
        <v>43670.467546296299</v>
      </c>
      <c r="H19" s="2"/>
      <c r="K19" t="s">
        <v>137</v>
      </c>
      <c r="L19" t="s">
        <v>132</v>
      </c>
      <c r="M19" t="s">
        <v>138</v>
      </c>
      <c r="N19" t="s">
        <v>43</v>
      </c>
      <c r="O19">
        <v>6</v>
      </c>
      <c r="P19">
        <v>1</v>
      </c>
      <c r="Q19">
        <v>52.260093688964801</v>
      </c>
      <c r="R19">
        <v>5.2309622764587402</v>
      </c>
      <c r="S19" t="s">
        <v>63</v>
      </c>
      <c r="T19">
        <v>100</v>
      </c>
      <c r="U19">
        <v>80</v>
      </c>
      <c r="V19">
        <v>15</v>
      </c>
      <c r="W19">
        <v>0</v>
      </c>
      <c r="Y19">
        <v>180</v>
      </c>
      <c r="Z19" t="s">
        <v>139</v>
      </c>
      <c r="AA19" s="2">
        <v>43636.664351851854</v>
      </c>
      <c r="AB19" t="s">
        <v>37</v>
      </c>
      <c r="AC19" s="2">
        <v>44907.648182870369</v>
      </c>
      <c r="AD19" t="s">
        <v>54</v>
      </c>
      <c r="AE19" t="s">
        <v>55</v>
      </c>
    </row>
    <row r="20" spans="1:31" x14ac:dyDescent="0.25">
      <c r="A20" t="s">
        <v>141</v>
      </c>
      <c r="B20" t="s">
        <v>140</v>
      </c>
      <c r="C20" t="s">
        <v>47</v>
      </c>
      <c r="D20" s="2" t="str">
        <f>VLOOKUP(A20,Basis!A:A,1,FALSE)</f>
        <v>VO168</v>
      </c>
      <c r="E20" t="s">
        <v>58</v>
      </c>
      <c r="F20">
        <v>1017221</v>
      </c>
      <c r="G20" s="2">
        <v>43670.465462962966</v>
      </c>
      <c r="H20" s="2"/>
      <c r="K20" t="s">
        <v>142</v>
      </c>
      <c r="L20" t="s">
        <v>126</v>
      </c>
      <c r="M20" t="s">
        <v>143</v>
      </c>
      <c r="N20" t="s">
        <v>62</v>
      </c>
      <c r="O20">
        <v>6</v>
      </c>
      <c r="P20">
        <v>1</v>
      </c>
      <c r="Q20">
        <v>52.290248870849602</v>
      </c>
      <c r="R20">
        <v>5.2643980979919398</v>
      </c>
      <c r="S20" t="s">
        <v>63</v>
      </c>
      <c r="T20">
        <v>100</v>
      </c>
      <c r="U20">
        <v>80</v>
      </c>
      <c r="V20">
        <v>15</v>
      </c>
      <c r="W20">
        <v>0</v>
      </c>
      <c r="Y20">
        <v>180</v>
      </c>
      <c r="Z20" t="s">
        <v>144</v>
      </c>
      <c r="AA20" s="2">
        <v>43636.473391203705</v>
      </c>
      <c r="AB20" t="s">
        <v>37</v>
      </c>
      <c r="AC20" s="2">
        <v>44907.646967592591</v>
      </c>
      <c r="AD20" t="s">
        <v>54</v>
      </c>
      <c r="AE20" t="s">
        <v>55</v>
      </c>
    </row>
    <row r="21" spans="1:31" x14ac:dyDescent="0.25">
      <c r="A21" t="s">
        <v>146</v>
      </c>
      <c r="B21" t="s">
        <v>145</v>
      </c>
      <c r="C21" t="s">
        <v>47</v>
      </c>
      <c r="D21" s="2" t="str">
        <f>VLOOKUP(A21,Basis!A:A,1,FALSE)</f>
        <v>VO139</v>
      </c>
      <c r="E21" t="s">
        <v>58</v>
      </c>
      <c r="F21">
        <v>1017223</v>
      </c>
      <c r="G21" s="2">
        <v>43670.4684837963</v>
      </c>
      <c r="H21" s="2"/>
      <c r="K21" t="s">
        <v>147</v>
      </c>
      <c r="L21" t="s">
        <v>148</v>
      </c>
      <c r="M21" t="s">
        <v>149</v>
      </c>
      <c r="N21" t="s">
        <v>107</v>
      </c>
      <c r="O21">
        <v>6</v>
      </c>
      <c r="P21">
        <v>1</v>
      </c>
      <c r="Q21">
        <v>52.295619964599602</v>
      </c>
      <c r="R21">
        <v>5.2773962020873997</v>
      </c>
      <c r="S21" t="s">
        <v>63</v>
      </c>
      <c r="T21">
        <v>100</v>
      </c>
      <c r="U21">
        <v>80</v>
      </c>
      <c r="V21">
        <v>15</v>
      </c>
      <c r="W21">
        <v>0</v>
      </c>
      <c r="Y21">
        <v>180</v>
      </c>
      <c r="Z21" t="s">
        <v>150</v>
      </c>
      <c r="AA21" s="2">
        <v>43636.679398148146</v>
      </c>
      <c r="AB21" t="s">
        <v>37</v>
      </c>
      <c r="AC21" s="2">
        <v>44907.648182870369</v>
      </c>
      <c r="AD21" t="s">
        <v>54</v>
      </c>
      <c r="AE21" t="s">
        <v>55</v>
      </c>
    </row>
    <row r="22" spans="1:31" x14ac:dyDescent="0.25">
      <c r="A22" t="s">
        <v>152</v>
      </c>
      <c r="B22" t="s">
        <v>151</v>
      </c>
      <c r="C22" t="s">
        <v>79</v>
      </c>
      <c r="D22" s="2" t="str">
        <f>VLOOKUP(A22,Basis!A:A,1,FALSE)</f>
        <v>RO617</v>
      </c>
      <c r="E22" t="s">
        <v>58</v>
      </c>
      <c r="F22">
        <v>1017224</v>
      </c>
      <c r="G22" s="2">
        <v>43669.383877314816</v>
      </c>
      <c r="H22" s="2"/>
      <c r="K22" t="s">
        <v>153</v>
      </c>
      <c r="L22" t="s">
        <v>154</v>
      </c>
      <c r="M22" t="s">
        <v>155</v>
      </c>
      <c r="N22" t="s">
        <v>107</v>
      </c>
      <c r="O22">
        <v>6</v>
      </c>
      <c r="P22">
        <v>1</v>
      </c>
      <c r="Q22">
        <v>52.290901184082003</v>
      </c>
      <c r="R22">
        <v>5.2733101844787598</v>
      </c>
      <c r="S22" t="s">
        <v>63</v>
      </c>
      <c r="T22">
        <v>100</v>
      </c>
      <c r="U22">
        <v>80</v>
      </c>
      <c r="V22">
        <v>15</v>
      </c>
      <c r="W22">
        <v>0</v>
      </c>
      <c r="Y22">
        <v>180</v>
      </c>
      <c r="Z22" t="s">
        <v>156</v>
      </c>
      <c r="AA22" s="2">
        <v>43630.41574074074</v>
      </c>
      <c r="AB22" t="s">
        <v>37</v>
      </c>
      <c r="AC22" s="2">
        <v>44907.646967592591</v>
      </c>
      <c r="AD22" t="s">
        <v>54</v>
      </c>
      <c r="AE22" t="s">
        <v>55</v>
      </c>
    </row>
    <row r="23" spans="1:31" x14ac:dyDescent="0.25">
      <c r="A23" t="s">
        <v>158</v>
      </c>
      <c r="B23" t="s">
        <v>157</v>
      </c>
      <c r="C23" t="s">
        <v>47</v>
      </c>
      <c r="D23" s="2" t="str">
        <f>VLOOKUP(A23,Basis!A:A,1,FALSE)</f>
        <v>VO137</v>
      </c>
      <c r="E23" t="s">
        <v>58</v>
      </c>
      <c r="F23">
        <v>1017225</v>
      </c>
      <c r="G23" s="2">
        <v>43670.435104166667</v>
      </c>
      <c r="H23" s="2"/>
      <c r="K23" t="s">
        <v>104</v>
      </c>
      <c r="L23" t="s">
        <v>105</v>
      </c>
      <c r="M23" t="s">
        <v>106</v>
      </c>
      <c r="N23" t="s">
        <v>107</v>
      </c>
      <c r="O23">
        <v>5</v>
      </c>
      <c r="P23">
        <v>1</v>
      </c>
      <c r="Q23">
        <v>52.293136596679702</v>
      </c>
      <c r="R23">
        <v>5.2751607894897496</v>
      </c>
      <c r="S23" t="s">
        <v>63</v>
      </c>
      <c r="T23">
        <v>100</v>
      </c>
      <c r="U23">
        <v>80</v>
      </c>
      <c r="V23">
        <v>15</v>
      </c>
      <c r="W23">
        <v>0</v>
      </c>
      <c r="Y23">
        <v>180</v>
      </c>
      <c r="Z23" t="s">
        <v>108</v>
      </c>
      <c r="AA23" s="2">
        <v>43629.429872685185</v>
      </c>
      <c r="AB23" t="s">
        <v>37</v>
      </c>
      <c r="AC23" s="2">
        <v>44907.646967592591</v>
      </c>
      <c r="AD23" t="s">
        <v>54</v>
      </c>
      <c r="AE23" t="s">
        <v>55</v>
      </c>
    </row>
    <row r="24" spans="1:31" x14ac:dyDescent="0.25">
      <c r="A24" t="s">
        <v>160</v>
      </c>
      <c r="B24" t="s">
        <v>159</v>
      </c>
      <c r="C24" t="s">
        <v>47</v>
      </c>
      <c r="D24" s="2" t="str">
        <f>VLOOKUP(A24,Basis!A:A,1,FALSE)</f>
        <v>VO287</v>
      </c>
      <c r="E24" t="s">
        <v>58</v>
      </c>
      <c r="F24">
        <v>1017302</v>
      </c>
      <c r="G24" s="2">
        <v>43867.663298611114</v>
      </c>
      <c r="H24" s="2"/>
      <c r="K24" t="s">
        <v>161</v>
      </c>
      <c r="L24" t="s">
        <v>162</v>
      </c>
      <c r="M24" t="s">
        <v>163</v>
      </c>
      <c r="N24" t="s">
        <v>62</v>
      </c>
      <c r="O24">
        <v>6</v>
      </c>
      <c r="P24">
        <v>1</v>
      </c>
      <c r="Q24">
        <v>52.2959594726563</v>
      </c>
      <c r="R24">
        <v>5.25620317459106</v>
      </c>
      <c r="S24" t="s">
        <v>35</v>
      </c>
      <c r="T24">
        <v>100</v>
      </c>
      <c r="U24">
        <v>80</v>
      </c>
      <c r="V24">
        <v>10</v>
      </c>
      <c r="W24">
        <v>0</v>
      </c>
      <c r="Y24">
        <v>180</v>
      </c>
      <c r="Z24" t="s">
        <v>164</v>
      </c>
      <c r="AA24" s="2">
        <v>43775.384699074071</v>
      </c>
      <c r="AB24" t="s">
        <v>37</v>
      </c>
      <c r="AC24" s="2">
        <v>44907.648182870369</v>
      </c>
      <c r="AD24" t="s">
        <v>54</v>
      </c>
      <c r="AE24" t="s">
        <v>55</v>
      </c>
    </row>
    <row r="25" spans="1:31" x14ac:dyDescent="0.25">
      <c r="A25" t="s">
        <v>166</v>
      </c>
      <c r="B25" t="s">
        <v>165</v>
      </c>
      <c r="C25" t="s">
        <v>167</v>
      </c>
      <c r="D25" s="2" t="str">
        <f>VLOOKUP(A25,Basis!A:A,1,FALSE)</f>
        <v>PO119</v>
      </c>
      <c r="E25" t="s">
        <v>58</v>
      </c>
      <c r="F25">
        <v>1017303</v>
      </c>
      <c r="G25" s="2">
        <v>44420.439432870371</v>
      </c>
      <c r="H25" s="2"/>
      <c r="K25" t="s">
        <v>168</v>
      </c>
      <c r="L25" t="s">
        <v>169</v>
      </c>
      <c r="M25" t="s">
        <v>170</v>
      </c>
      <c r="N25" t="s">
        <v>43</v>
      </c>
      <c r="O25">
        <v>6</v>
      </c>
      <c r="P25">
        <v>1</v>
      </c>
      <c r="Q25">
        <v>52.263160705566399</v>
      </c>
      <c r="R25">
        <v>5.2104401588439897</v>
      </c>
      <c r="S25" t="s">
        <v>35</v>
      </c>
      <c r="T25">
        <v>100</v>
      </c>
      <c r="U25">
        <v>80</v>
      </c>
      <c r="V25">
        <v>10</v>
      </c>
      <c r="W25">
        <v>0</v>
      </c>
      <c r="Y25">
        <v>180</v>
      </c>
      <c r="Z25" t="s">
        <v>171</v>
      </c>
      <c r="AA25" s="2">
        <v>43817.502962962964</v>
      </c>
      <c r="AB25" t="s">
        <v>37</v>
      </c>
      <c r="AC25" s="2">
        <v>44907.648182870369</v>
      </c>
      <c r="AD25" t="s">
        <v>54</v>
      </c>
      <c r="AE25" t="s">
        <v>55</v>
      </c>
    </row>
    <row r="26" spans="1:31" x14ac:dyDescent="0.25">
      <c r="A26" t="s">
        <v>173</v>
      </c>
      <c r="B26" t="s">
        <v>172</v>
      </c>
      <c r="C26" t="s">
        <v>47</v>
      </c>
      <c r="D26" s="2" t="str">
        <f>VLOOKUP(A26,Basis!A:A,1,FALSE)</f>
        <v>VO269</v>
      </c>
      <c r="E26" t="s">
        <v>58</v>
      </c>
      <c r="F26">
        <v>1017304</v>
      </c>
      <c r="G26" s="2">
        <v>43713.402048611111</v>
      </c>
      <c r="H26" s="2"/>
      <c r="K26" t="s">
        <v>174</v>
      </c>
      <c r="L26" t="s">
        <v>175</v>
      </c>
      <c r="M26" t="s">
        <v>176</v>
      </c>
      <c r="N26" t="s">
        <v>177</v>
      </c>
      <c r="O26">
        <v>6</v>
      </c>
      <c r="P26">
        <v>1</v>
      </c>
      <c r="Q26">
        <v>52.221080780029297</v>
      </c>
      <c r="R26">
        <v>5.1740097999572798</v>
      </c>
      <c r="S26" t="s">
        <v>35</v>
      </c>
      <c r="T26">
        <v>100</v>
      </c>
      <c r="U26">
        <v>80</v>
      </c>
      <c r="V26">
        <v>10</v>
      </c>
      <c r="W26">
        <v>0</v>
      </c>
      <c r="Y26">
        <v>180</v>
      </c>
      <c r="Z26" t="s">
        <v>178</v>
      </c>
      <c r="AA26" s="2">
        <v>43817.483124999999</v>
      </c>
      <c r="AB26" t="s">
        <v>37</v>
      </c>
      <c r="AC26" s="2">
        <v>44907.648182870369</v>
      </c>
      <c r="AD26" t="s">
        <v>54</v>
      </c>
      <c r="AE26" t="s">
        <v>55</v>
      </c>
    </row>
    <row r="27" spans="1:31" x14ac:dyDescent="0.25">
      <c r="A27" t="s">
        <v>180</v>
      </c>
      <c r="B27" t="s">
        <v>179</v>
      </c>
      <c r="C27" t="s">
        <v>167</v>
      </c>
      <c r="D27" s="2" t="str">
        <f>VLOOKUP(A27,Basis!A:A,1,FALSE)</f>
        <v>PO130</v>
      </c>
      <c r="E27" t="s">
        <v>58</v>
      </c>
      <c r="F27">
        <v>1017309</v>
      </c>
      <c r="G27" s="2">
        <v>43866.653275462966</v>
      </c>
      <c r="H27" s="2"/>
      <c r="K27" t="s">
        <v>181</v>
      </c>
      <c r="L27" t="s">
        <v>182</v>
      </c>
      <c r="M27" t="s">
        <v>183</v>
      </c>
      <c r="N27" t="s">
        <v>184</v>
      </c>
      <c r="O27">
        <v>6</v>
      </c>
      <c r="P27">
        <v>1</v>
      </c>
      <c r="Q27">
        <v>52.206824282178999</v>
      </c>
      <c r="R27">
        <v>5.0768744945526096</v>
      </c>
      <c r="S27" t="s">
        <v>35</v>
      </c>
      <c r="T27">
        <v>100</v>
      </c>
      <c r="U27">
        <v>80</v>
      </c>
      <c r="V27">
        <v>10</v>
      </c>
      <c r="W27">
        <v>0</v>
      </c>
      <c r="Y27">
        <v>180</v>
      </c>
      <c r="Z27" t="s">
        <v>185</v>
      </c>
      <c r="AA27" s="2">
        <v>43976.558356481481</v>
      </c>
      <c r="AB27" t="s">
        <v>37</v>
      </c>
      <c r="AC27" s="2">
        <v>44907.648182870369</v>
      </c>
      <c r="AD27" t="s">
        <v>54</v>
      </c>
      <c r="AE27" t="s">
        <v>55</v>
      </c>
    </row>
    <row r="28" spans="1:31" x14ac:dyDescent="0.25">
      <c r="A28" t="s">
        <v>187</v>
      </c>
      <c r="B28" t="s">
        <v>186</v>
      </c>
      <c r="C28" t="s">
        <v>167</v>
      </c>
      <c r="D28" s="2" t="str">
        <f>VLOOKUP(A28,Basis!A:A,1,FALSE)</f>
        <v>PO117</v>
      </c>
      <c r="E28" t="s">
        <v>58</v>
      </c>
      <c r="F28">
        <v>1017293</v>
      </c>
      <c r="G28" s="2">
        <v>43713.425752314812</v>
      </c>
      <c r="H28" s="2"/>
      <c r="K28" t="s">
        <v>188</v>
      </c>
      <c r="L28" t="s">
        <v>93</v>
      </c>
      <c r="M28" t="s">
        <v>189</v>
      </c>
      <c r="N28" t="s">
        <v>177</v>
      </c>
      <c r="O28">
        <v>6</v>
      </c>
      <c r="P28">
        <v>1</v>
      </c>
      <c r="Q28">
        <v>52.215141296386697</v>
      </c>
      <c r="R28">
        <v>5.1431250572204599</v>
      </c>
      <c r="S28" t="s">
        <v>63</v>
      </c>
      <c r="T28">
        <v>100</v>
      </c>
      <c r="U28">
        <v>80</v>
      </c>
      <c r="V28">
        <v>15</v>
      </c>
      <c r="W28">
        <v>0</v>
      </c>
      <c r="Y28">
        <v>180</v>
      </c>
      <c r="Z28" t="s">
        <v>190</v>
      </c>
      <c r="AA28" s="2">
        <v>43713.424120370371</v>
      </c>
      <c r="AB28" t="s">
        <v>37</v>
      </c>
      <c r="AC28" s="2">
        <v>44907.648182870369</v>
      </c>
      <c r="AD28" t="s">
        <v>54</v>
      </c>
      <c r="AE28" t="s">
        <v>55</v>
      </c>
    </row>
    <row r="29" spans="1:31" x14ac:dyDescent="0.25">
      <c r="A29" t="s">
        <v>192</v>
      </c>
      <c r="B29" t="s">
        <v>191</v>
      </c>
      <c r="C29" t="s">
        <v>193</v>
      </c>
      <c r="D29" s="2" t="str">
        <f>VLOOKUP(A29,Basis!A:A,1,FALSE)</f>
        <v>BO064</v>
      </c>
      <c r="E29" t="s">
        <v>58</v>
      </c>
      <c r="F29">
        <v>1017315</v>
      </c>
      <c r="G29" s="2">
        <v>43669.644131944442</v>
      </c>
      <c r="H29" s="2"/>
      <c r="K29" t="s">
        <v>194</v>
      </c>
      <c r="L29" t="s">
        <v>195</v>
      </c>
      <c r="M29" t="s">
        <v>196</v>
      </c>
      <c r="N29" t="s">
        <v>177</v>
      </c>
      <c r="O29">
        <v>6</v>
      </c>
      <c r="P29">
        <v>1</v>
      </c>
      <c r="Q29">
        <v>52.221862000000002</v>
      </c>
      <c r="R29">
        <v>5.1718580000000003</v>
      </c>
      <c r="S29" t="s">
        <v>63</v>
      </c>
      <c r="T29">
        <v>100</v>
      </c>
      <c r="U29">
        <v>80</v>
      </c>
      <c r="V29">
        <v>15</v>
      </c>
      <c r="W29">
        <v>0</v>
      </c>
      <c r="Y29">
        <v>180</v>
      </c>
      <c r="Z29" t="s">
        <v>197</v>
      </c>
      <c r="AA29" s="2">
        <v>43669.64303240741</v>
      </c>
      <c r="AB29" t="s">
        <v>37</v>
      </c>
      <c r="AC29" s="2">
        <v>44907.648182870369</v>
      </c>
      <c r="AD29" t="s">
        <v>54</v>
      </c>
      <c r="AE29" t="s">
        <v>55</v>
      </c>
    </row>
    <row r="30" spans="1:31" x14ac:dyDescent="0.25">
      <c r="A30" t="s">
        <v>199</v>
      </c>
      <c r="B30" t="s">
        <v>198</v>
      </c>
      <c r="C30" t="s">
        <v>47</v>
      </c>
      <c r="D30" s="2" t="str">
        <f>VLOOKUP(A30,Basis!A:A,1,FALSE)</f>
        <v>VO122</v>
      </c>
      <c r="E30" t="s">
        <v>58</v>
      </c>
      <c r="F30">
        <v>1017311</v>
      </c>
      <c r="G30" s="2">
        <v>43566.359629629631</v>
      </c>
      <c r="H30" s="2"/>
      <c r="K30" t="s">
        <v>200</v>
      </c>
      <c r="L30" t="s">
        <v>201</v>
      </c>
      <c r="M30" t="s">
        <v>202</v>
      </c>
      <c r="N30" t="s">
        <v>177</v>
      </c>
      <c r="O30">
        <v>6</v>
      </c>
      <c r="P30">
        <v>1</v>
      </c>
      <c r="Q30">
        <v>52.209438323974602</v>
      </c>
      <c r="R30">
        <v>5.1557087898254403</v>
      </c>
      <c r="S30" t="s">
        <v>35</v>
      </c>
      <c r="T30">
        <v>100</v>
      </c>
      <c r="U30">
        <v>80</v>
      </c>
      <c r="V30">
        <v>10</v>
      </c>
      <c r="W30">
        <v>0</v>
      </c>
      <c r="Y30">
        <v>180</v>
      </c>
      <c r="Z30" t="s">
        <v>203</v>
      </c>
      <c r="AA30" s="2">
        <v>44013.418506944443</v>
      </c>
      <c r="AB30" t="s">
        <v>37</v>
      </c>
      <c r="AC30" s="2">
        <v>44907.648182870369</v>
      </c>
      <c r="AD30" t="s">
        <v>54</v>
      </c>
      <c r="AE30" t="s">
        <v>55</v>
      </c>
    </row>
    <row r="31" spans="1:31" x14ac:dyDescent="0.25">
      <c r="A31" t="s">
        <v>205</v>
      </c>
      <c r="B31" t="s">
        <v>204</v>
      </c>
      <c r="C31" t="s">
        <v>47</v>
      </c>
      <c r="D31" s="2" t="str">
        <f>VLOOKUP(A31,Basis!A:A,1,FALSE)</f>
        <v>VO200</v>
      </c>
      <c r="E31" t="s">
        <v>58</v>
      </c>
      <c r="F31">
        <v>1017318</v>
      </c>
      <c r="G31" s="2">
        <v>43670.452650462961</v>
      </c>
      <c r="H31" s="2"/>
      <c r="K31" t="s">
        <v>206</v>
      </c>
      <c r="L31" t="s">
        <v>207</v>
      </c>
      <c r="M31" t="s">
        <v>208</v>
      </c>
      <c r="N31" t="s">
        <v>62</v>
      </c>
      <c r="O31">
        <v>6</v>
      </c>
      <c r="P31">
        <v>1</v>
      </c>
      <c r="Q31">
        <v>52.296657562255902</v>
      </c>
      <c r="R31">
        <v>5.2708868980407697</v>
      </c>
      <c r="S31" t="s">
        <v>63</v>
      </c>
      <c r="T31">
        <v>100</v>
      </c>
      <c r="U31">
        <v>80</v>
      </c>
      <c r="V31">
        <v>15</v>
      </c>
      <c r="W31">
        <v>0</v>
      </c>
      <c r="Y31">
        <v>180</v>
      </c>
      <c r="Z31" t="s">
        <v>209</v>
      </c>
      <c r="AA31" s="2">
        <v>43630.451851851853</v>
      </c>
      <c r="AB31" t="s">
        <v>37</v>
      </c>
      <c r="AC31" s="2">
        <v>44907.646967592591</v>
      </c>
      <c r="AD31" t="s">
        <v>54</v>
      </c>
      <c r="AE31" t="s">
        <v>55</v>
      </c>
    </row>
    <row r="32" spans="1:31" x14ac:dyDescent="0.25">
      <c r="A32" t="s">
        <v>211</v>
      </c>
      <c r="B32" t="s">
        <v>210</v>
      </c>
      <c r="C32" t="s">
        <v>47</v>
      </c>
      <c r="D32" s="2" t="str">
        <f>VLOOKUP(A32,Basis!A:A,1,FALSE)</f>
        <v>VO189</v>
      </c>
      <c r="E32" t="s">
        <v>58</v>
      </c>
      <c r="F32">
        <v>1017320</v>
      </c>
      <c r="G32" s="2">
        <v>43670.455925925926</v>
      </c>
      <c r="H32" s="2"/>
      <c r="K32" t="s">
        <v>86</v>
      </c>
      <c r="L32" t="s">
        <v>49</v>
      </c>
      <c r="M32" t="s">
        <v>212</v>
      </c>
      <c r="N32" t="s">
        <v>62</v>
      </c>
      <c r="O32">
        <v>6</v>
      </c>
      <c r="P32">
        <v>1</v>
      </c>
      <c r="Q32">
        <v>52.297558000000002</v>
      </c>
      <c r="R32">
        <v>5.2510209999999997</v>
      </c>
      <c r="S32" t="s">
        <v>63</v>
      </c>
      <c r="T32">
        <v>100</v>
      </c>
      <c r="U32">
        <v>80</v>
      </c>
      <c r="V32">
        <v>15</v>
      </c>
      <c r="W32">
        <v>0</v>
      </c>
      <c r="Y32">
        <v>180</v>
      </c>
      <c r="Z32" t="s">
        <v>213</v>
      </c>
      <c r="AA32" s="2">
        <v>43635.406145833331</v>
      </c>
      <c r="AB32" t="s">
        <v>37</v>
      </c>
      <c r="AC32" s="2">
        <v>44907.646967592591</v>
      </c>
      <c r="AD32" t="s">
        <v>54</v>
      </c>
      <c r="AE32" t="s">
        <v>55</v>
      </c>
    </row>
    <row r="33" spans="1:31" x14ac:dyDescent="0.25">
      <c r="A33" t="s">
        <v>215</v>
      </c>
      <c r="B33" t="s">
        <v>214</v>
      </c>
      <c r="C33" t="s">
        <v>79</v>
      </c>
      <c r="D33" s="2" t="str">
        <f>VLOOKUP(A33,Basis!A:A,1,FALSE)</f>
        <v>RO799</v>
      </c>
      <c r="E33" t="s">
        <v>58</v>
      </c>
      <c r="F33">
        <v>1017321</v>
      </c>
      <c r="G33" s="2">
        <v>44404.328888888886</v>
      </c>
      <c r="H33" s="2"/>
      <c r="K33" t="s">
        <v>216</v>
      </c>
      <c r="L33" t="s">
        <v>60</v>
      </c>
      <c r="M33" t="s">
        <v>217</v>
      </c>
      <c r="N33" t="s">
        <v>177</v>
      </c>
      <c r="O33">
        <v>6</v>
      </c>
      <c r="P33">
        <v>1</v>
      </c>
      <c r="Q33">
        <v>52.222579956054702</v>
      </c>
      <c r="R33">
        <v>5.1679701805114702</v>
      </c>
      <c r="S33" t="s">
        <v>35</v>
      </c>
      <c r="T33">
        <v>100</v>
      </c>
      <c r="U33">
        <v>80</v>
      </c>
      <c r="V33">
        <v>10</v>
      </c>
      <c r="W33">
        <v>0</v>
      </c>
      <c r="Y33">
        <v>180</v>
      </c>
      <c r="Z33" t="s">
        <v>218</v>
      </c>
      <c r="AA33" s="2">
        <v>43817.487361111111</v>
      </c>
      <c r="AB33" t="s">
        <v>37</v>
      </c>
      <c r="AC33" s="2">
        <v>44907.648182870369</v>
      </c>
      <c r="AD33" t="s">
        <v>54</v>
      </c>
      <c r="AE33" t="s">
        <v>55</v>
      </c>
    </row>
    <row r="34" spans="1:31" x14ac:dyDescent="0.25">
      <c r="A34" t="s">
        <v>220</v>
      </c>
      <c r="B34" t="s">
        <v>219</v>
      </c>
      <c r="C34" t="s">
        <v>47</v>
      </c>
      <c r="D34" s="2" t="str">
        <f>VLOOKUP(A34,Basis!A:A,1,FALSE)</f>
        <v>VO172</v>
      </c>
      <c r="E34" t="s">
        <v>58</v>
      </c>
      <c r="F34">
        <v>1017323</v>
      </c>
      <c r="G34" s="2">
        <v>43754.648576388892</v>
      </c>
      <c r="H34" s="2"/>
      <c r="K34" t="s">
        <v>221</v>
      </c>
      <c r="L34" t="s">
        <v>222</v>
      </c>
      <c r="M34" t="s">
        <v>223</v>
      </c>
      <c r="N34" t="s">
        <v>177</v>
      </c>
      <c r="O34">
        <v>6</v>
      </c>
      <c r="P34">
        <v>1</v>
      </c>
      <c r="Q34">
        <v>52.2234916687012</v>
      </c>
      <c r="R34">
        <v>5.1705298423767099</v>
      </c>
      <c r="S34" t="s">
        <v>63</v>
      </c>
      <c r="T34">
        <v>100</v>
      </c>
      <c r="U34">
        <v>80</v>
      </c>
      <c r="V34">
        <v>15</v>
      </c>
      <c r="W34">
        <v>0</v>
      </c>
      <c r="Y34">
        <v>180</v>
      </c>
      <c r="Z34" t="s">
        <v>224</v>
      </c>
      <c r="AA34" s="2">
        <v>43629.511400462965</v>
      </c>
      <c r="AB34" t="s">
        <v>37</v>
      </c>
      <c r="AC34" s="2">
        <v>44907.646967592591</v>
      </c>
      <c r="AD34" t="s">
        <v>54</v>
      </c>
      <c r="AE34" t="s">
        <v>55</v>
      </c>
    </row>
    <row r="35" spans="1:31" x14ac:dyDescent="0.25">
      <c r="A35" t="s">
        <v>226</v>
      </c>
      <c r="B35" t="s">
        <v>225</v>
      </c>
      <c r="C35" t="s">
        <v>79</v>
      </c>
      <c r="D35" s="2" t="str">
        <f>VLOOKUP(A35,Basis!A:A,1,FALSE)</f>
        <v>RO741</v>
      </c>
      <c r="E35" t="s">
        <v>58</v>
      </c>
      <c r="F35">
        <v>1017325</v>
      </c>
      <c r="G35" s="2">
        <v>43781.659398148149</v>
      </c>
      <c r="H35" s="2"/>
      <c r="K35" t="s">
        <v>227</v>
      </c>
      <c r="L35" t="s">
        <v>169</v>
      </c>
      <c r="M35" t="s">
        <v>228</v>
      </c>
      <c r="N35" t="s">
        <v>177</v>
      </c>
      <c r="O35">
        <v>6</v>
      </c>
      <c r="P35">
        <v>1</v>
      </c>
      <c r="Q35">
        <v>52.217437744140597</v>
      </c>
      <c r="R35">
        <v>5.1982779502868697</v>
      </c>
      <c r="S35" t="s">
        <v>63</v>
      </c>
      <c r="T35">
        <v>100</v>
      </c>
      <c r="U35">
        <v>80</v>
      </c>
      <c r="V35">
        <v>10</v>
      </c>
      <c r="W35">
        <v>0</v>
      </c>
      <c r="Y35">
        <v>180</v>
      </c>
      <c r="Z35" t="s">
        <v>229</v>
      </c>
      <c r="AA35" s="2">
        <v>43670.620127314818</v>
      </c>
      <c r="AB35" t="s">
        <v>37</v>
      </c>
      <c r="AC35" s="2">
        <v>44907.648182870369</v>
      </c>
      <c r="AD35" t="s">
        <v>54</v>
      </c>
      <c r="AE35" t="s">
        <v>55</v>
      </c>
    </row>
    <row r="36" spans="1:31" x14ac:dyDescent="0.25">
      <c r="A36" t="s">
        <v>231</v>
      </c>
      <c r="B36" t="s">
        <v>230</v>
      </c>
      <c r="C36" t="s">
        <v>79</v>
      </c>
      <c r="D36" s="2" t="str">
        <f>VLOOKUP(A36,Basis!A:A,1,FALSE)</f>
        <v>RO712</v>
      </c>
      <c r="E36" t="s">
        <v>58</v>
      </c>
      <c r="F36">
        <v>1017326</v>
      </c>
      <c r="G36" s="2">
        <v>44301.616226851853</v>
      </c>
      <c r="H36" s="2"/>
      <c r="K36" t="s">
        <v>232</v>
      </c>
      <c r="L36" t="s">
        <v>233</v>
      </c>
      <c r="M36" t="s">
        <v>234</v>
      </c>
      <c r="N36" t="s">
        <v>177</v>
      </c>
      <c r="O36">
        <v>6</v>
      </c>
      <c r="P36">
        <v>1</v>
      </c>
      <c r="Q36">
        <v>52.240379333496101</v>
      </c>
      <c r="R36">
        <v>5.1770324707031303</v>
      </c>
      <c r="S36" t="s">
        <v>63</v>
      </c>
      <c r="T36">
        <v>100</v>
      </c>
      <c r="U36">
        <v>80</v>
      </c>
      <c r="V36">
        <v>10</v>
      </c>
      <c r="W36">
        <v>0</v>
      </c>
      <c r="Y36">
        <v>180</v>
      </c>
      <c r="Z36" t="s">
        <v>235</v>
      </c>
      <c r="AA36" s="2">
        <v>43635.484212962961</v>
      </c>
      <c r="AB36" t="s">
        <v>37</v>
      </c>
      <c r="AC36" s="2">
        <v>44907.646967592591</v>
      </c>
      <c r="AD36" t="s">
        <v>54</v>
      </c>
      <c r="AE36" t="s">
        <v>55</v>
      </c>
    </row>
    <row r="37" spans="1:31" x14ac:dyDescent="0.25">
      <c r="A37" t="s">
        <v>237</v>
      </c>
      <c r="B37" t="s">
        <v>236</v>
      </c>
      <c r="C37" t="s">
        <v>79</v>
      </c>
      <c r="D37" s="2" t="str">
        <f>VLOOKUP(A37,Basis!A:A,1,FALSE)</f>
        <v>RO939</v>
      </c>
      <c r="E37" t="s">
        <v>58</v>
      </c>
      <c r="F37">
        <v>1017277</v>
      </c>
      <c r="G37" s="2">
        <v>44440.490277777775</v>
      </c>
      <c r="H37" s="2"/>
      <c r="K37" t="s">
        <v>238</v>
      </c>
      <c r="L37" t="s">
        <v>239</v>
      </c>
      <c r="M37" t="s">
        <v>240</v>
      </c>
      <c r="N37" t="s">
        <v>241</v>
      </c>
      <c r="O37">
        <v>6</v>
      </c>
      <c r="P37">
        <v>1</v>
      </c>
      <c r="Q37">
        <v>52.273499999999999</v>
      </c>
      <c r="R37">
        <v>5.1573339999999996</v>
      </c>
      <c r="S37" t="s">
        <v>35</v>
      </c>
      <c r="T37">
        <v>100</v>
      </c>
      <c r="U37">
        <v>80</v>
      </c>
      <c r="V37">
        <v>10</v>
      </c>
      <c r="W37">
        <v>0</v>
      </c>
      <c r="Y37">
        <v>180</v>
      </c>
      <c r="Z37" t="s">
        <v>242</v>
      </c>
      <c r="AA37" s="2">
        <v>44440.478043981479</v>
      </c>
      <c r="AB37" t="s">
        <v>37</v>
      </c>
      <c r="AC37" s="2">
        <v>44907.648182870369</v>
      </c>
      <c r="AD37" t="s">
        <v>54</v>
      </c>
      <c r="AE37" t="s">
        <v>55</v>
      </c>
    </row>
    <row r="38" spans="1:31" x14ac:dyDescent="0.25">
      <c r="A38" t="s">
        <v>244</v>
      </c>
      <c r="B38" t="s">
        <v>243</v>
      </c>
      <c r="C38" t="s">
        <v>79</v>
      </c>
      <c r="D38" s="2" t="str">
        <f>VLOOKUP(A38,Basis!A:A,1,FALSE)</f>
        <v>RO805</v>
      </c>
      <c r="E38" t="s">
        <v>58</v>
      </c>
      <c r="F38">
        <v>1017279</v>
      </c>
      <c r="G38" s="2">
        <v>43817.458958333336</v>
      </c>
      <c r="H38" s="2"/>
      <c r="K38" t="s">
        <v>245</v>
      </c>
      <c r="L38" t="s">
        <v>246</v>
      </c>
      <c r="M38" t="s">
        <v>247</v>
      </c>
      <c r="N38" t="s">
        <v>62</v>
      </c>
      <c r="O38">
        <v>6</v>
      </c>
      <c r="P38">
        <v>1</v>
      </c>
      <c r="Q38">
        <v>52.295799255371101</v>
      </c>
      <c r="R38">
        <v>5.2683701515197798</v>
      </c>
      <c r="S38" t="s">
        <v>35</v>
      </c>
      <c r="T38">
        <v>100</v>
      </c>
      <c r="U38">
        <v>80</v>
      </c>
      <c r="V38">
        <v>10</v>
      </c>
      <c r="W38">
        <v>0</v>
      </c>
      <c r="Y38">
        <v>180</v>
      </c>
      <c r="Z38" t="s">
        <v>248</v>
      </c>
      <c r="AA38" s="2">
        <v>43817.454270833332</v>
      </c>
      <c r="AB38" t="s">
        <v>37</v>
      </c>
      <c r="AC38" s="2">
        <v>44907.648182870369</v>
      </c>
      <c r="AD38" t="s">
        <v>54</v>
      </c>
      <c r="AE38" t="s">
        <v>55</v>
      </c>
    </row>
    <row r="39" spans="1:31" x14ac:dyDescent="0.25">
      <c r="A39" t="s">
        <v>250</v>
      </c>
      <c r="B39" t="s">
        <v>249</v>
      </c>
      <c r="C39" t="s">
        <v>167</v>
      </c>
      <c r="D39" s="2" t="str">
        <f>VLOOKUP(A39,Basis!A:A,1,FALSE)</f>
        <v>PO111</v>
      </c>
      <c r="E39" t="s">
        <v>58</v>
      </c>
      <c r="F39">
        <v>1017266</v>
      </c>
      <c r="G39" s="2">
        <v>43670.385300925926</v>
      </c>
      <c r="H39" s="2"/>
      <c r="K39" t="s">
        <v>251</v>
      </c>
      <c r="L39" t="s">
        <v>252</v>
      </c>
      <c r="M39" t="s">
        <v>253</v>
      </c>
      <c r="N39" t="s">
        <v>43</v>
      </c>
      <c r="O39">
        <v>6</v>
      </c>
      <c r="P39">
        <v>1</v>
      </c>
      <c r="Q39">
        <v>52.254146575927699</v>
      </c>
      <c r="R39">
        <v>5.2271142005920401</v>
      </c>
      <c r="S39" t="s">
        <v>63</v>
      </c>
      <c r="T39">
        <v>100</v>
      </c>
      <c r="U39">
        <v>80</v>
      </c>
      <c r="V39">
        <v>10</v>
      </c>
      <c r="W39">
        <v>0</v>
      </c>
      <c r="Y39">
        <v>180</v>
      </c>
      <c r="Z39" t="s">
        <v>254</v>
      </c>
      <c r="AA39" s="2">
        <v>43775.391087962962</v>
      </c>
      <c r="AB39" t="s">
        <v>37</v>
      </c>
      <c r="AC39" s="2">
        <v>44907.648182870369</v>
      </c>
      <c r="AD39" t="s">
        <v>54</v>
      </c>
      <c r="AE39" t="s">
        <v>55</v>
      </c>
    </row>
    <row r="40" spans="1:31" x14ac:dyDescent="0.25">
      <c r="A40" t="s">
        <v>256</v>
      </c>
      <c r="B40" t="s">
        <v>255</v>
      </c>
      <c r="C40" t="s">
        <v>167</v>
      </c>
      <c r="D40" s="2" t="str">
        <f>VLOOKUP(A40,Basis!A:A,1,FALSE)</f>
        <v>PO109</v>
      </c>
      <c r="E40" t="s">
        <v>58</v>
      </c>
      <c r="F40">
        <v>1017286</v>
      </c>
      <c r="G40" s="2">
        <v>43670.384525462963</v>
      </c>
      <c r="H40" s="2"/>
      <c r="K40" t="s">
        <v>257</v>
      </c>
      <c r="L40" t="s">
        <v>258</v>
      </c>
      <c r="M40" t="s">
        <v>259</v>
      </c>
      <c r="N40" t="s">
        <v>51</v>
      </c>
      <c r="O40">
        <v>6</v>
      </c>
      <c r="P40">
        <v>1</v>
      </c>
      <c r="Q40">
        <v>52.283489227294901</v>
      </c>
      <c r="R40">
        <v>5.1556501388549796</v>
      </c>
      <c r="S40" t="s">
        <v>35</v>
      </c>
      <c r="T40">
        <v>100</v>
      </c>
      <c r="U40">
        <v>80</v>
      </c>
      <c r="V40">
        <v>10</v>
      </c>
      <c r="W40">
        <v>0</v>
      </c>
      <c r="Y40">
        <v>180</v>
      </c>
      <c r="Z40" t="s">
        <v>260</v>
      </c>
      <c r="AA40" s="2">
        <v>43732.467662037037</v>
      </c>
      <c r="AB40" t="s">
        <v>37</v>
      </c>
      <c r="AC40" s="2">
        <v>44907.648182870369</v>
      </c>
      <c r="AD40" t="s">
        <v>54</v>
      </c>
      <c r="AE40" t="s">
        <v>55</v>
      </c>
    </row>
    <row r="41" spans="1:31" x14ac:dyDescent="0.25">
      <c r="A41" t="s">
        <v>262</v>
      </c>
      <c r="B41" t="s">
        <v>261</v>
      </c>
      <c r="C41" t="s">
        <v>167</v>
      </c>
      <c r="D41" s="2" t="str">
        <f>VLOOKUP(A41,Basis!A:A,1,FALSE)</f>
        <v>PO126</v>
      </c>
      <c r="E41" t="s">
        <v>58</v>
      </c>
      <c r="F41">
        <v>1017287</v>
      </c>
      <c r="G41" s="2">
        <v>44405.476493055554</v>
      </c>
      <c r="H41" s="2"/>
      <c r="K41" t="s">
        <v>263</v>
      </c>
      <c r="L41" t="s">
        <v>264</v>
      </c>
      <c r="M41" t="s">
        <v>265</v>
      </c>
      <c r="N41" t="s">
        <v>241</v>
      </c>
      <c r="O41">
        <v>6</v>
      </c>
      <c r="P41">
        <v>1</v>
      </c>
      <c r="Q41">
        <v>52.265270233154297</v>
      </c>
      <c r="R41">
        <v>5.1842193603515598</v>
      </c>
      <c r="S41" t="s">
        <v>35</v>
      </c>
      <c r="T41">
        <v>100</v>
      </c>
      <c r="U41">
        <v>80</v>
      </c>
      <c r="V41">
        <v>10</v>
      </c>
      <c r="W41">
        <v>0</v>
      </c>
      <c r="Y41">
        <v>180</v>
      </c>
      <c r="Z41" t="s">
        <v>266</v>
      </c>
      <c r="AA41" s="2">
        <v>43892.595532407409</v>
      </c>
      <c r="AB41" t="s">
        <v>37</v>
      </c>
      <c r="AC41" s="2">
        <v>44907.648182870369</v>
      </c>
      <c r="AD41" t="s">
        <v>54</v>
      </c>
      <c r="AE41" t="s">
        <v>55</v>
      </c>
    </row>
    <row r="42" spans="1:31" x14ac:dyDescent="0.25">
      <c r="A42" t="s">
        <v>268</v>
      </c>
      <c r="B42" t="s">
        <v>267</v>
      </c>
      <c r="C42" t="s">
        <v>47</v>
      </c>
      <c r="D42" s="2" t="str">
        <f>VLOOKUP(A42,Basis!A:A,1,FALSE)</f>
        <v>VO283</v>
      </c>
      <c r="E42" t="s">
        <v>58</v>
      </c>
      <c r="F42">
        <v>1017288</v>
      </c>
      <c r="G42" s="2">
        <v>44963.608993055554</v>
      </c>
      <c r="H42" s="2"/>
      <c r="K42" t="s">
        <v>269</v>
      </c>
      <c r="L42" t="s">
        <v>270</v>
      </c>
      <c r="M42" t="s">
        <v>271</v>
      </c>
      <c r="N42" t="s">
        <v>43</v>
      </c>
      <c r="O42">
        <v>6</v>
      </c>
      <c r="P42">
        <v>1</v>
      </c>
      <c r="Q42">
        <v>52.261569976806598</v>
      </c>
      <c r="R42">
        <v>5.2100119590759304</v>
      </c>
      <c r="S42" t="s">
        <v>35</v>
      </c>
      <c r="T42">
        <v>100</v>
      </c>
      <c r="U42">
        <v>80</v>
      </c>
      <c r="V42">
        <v>10</v>
      </c>
      <c r="W42">
        <v>0</v>
      </c>
      <c r="Y42">
        <v>180</v>
      </c>
      <c r="Z42" t="s">
        <v>272</v>
      </c>
      <c r="AA42" s="2">
        <v>43817.508425925924</v>
      </c>
      <c r="AB42" t="s">
        <v>37</v>
      </c>
      <c r="AC42" s="2">
        <v>44907.648182870369</v>
      </c>
      <c r="AD42" t="s">
        <v>54</v>
      </c>
      <c r="AE42" t="s">
        <v>55</v>
      </c>
    </row>
    <row r="43" spans="1:31" x14ac:dyDescent="0.25">
      <c r="A43" t="s">
        <v>274</v>
      </c>
      <c r="B43" t="s">
        <v>273</v>
      </c>
      <c r="C43" t="s">
        <v>79</v>
      </c>
      <c r="D43" s="2" t="str">
        <f>VLOOKUP(A43,Basis!A:A,1,FALSE)</f>
        <v>RO964</v>
      </c>
      <c r="E43" t="s">
        <v>58</v>
      </c>
      <c r="F43">
        <v>1017297</v>
      </c>
      <c r="G43" s="2">
        <v>44637.497037037036</v>
      </c>
      <c r="H43" s="2"/>
      <c r="K43" t="s">
        <v>275</v>
      </c>
      <c r="L43" t="s">
        <v>74</v>
      </c>
      <c r="M43" t="s">
        <v>276</v>
      </c>
      <c r="N43" t="s">
        <v>277</v>
      </c>
      <c r="O43">
        <v>6</v>
      </c>
      <c r="P43">
        <v>1</v>
      </c>
      <c r="Q43">
        <v>52.306533813476598</v>
      </c>
      <c r="R43">
        <v>5.0370402336120597</v>
      </c>
      <c r="S43" t="s">
        <v>35</v>
      </c>
      <c r="T43">
        <v>100</v>
      </c>
      <c r="U43">
        <v>80</v>
      </c>
      <c r="V43">
        <v>10</v>
      </c>
      <c r="W43">
        <v>0</v>
      </c>
      <c r="Y43">
        <v>180</v>
      </c>
      <c r="Z43" t="s">
        <v>278</v>
      </c>
      <c r="AA43" s="2">
        <v>44634.599016203705</v>
      </c>
      <c r="AB43" t="s">
        <v>37</v>
      </c>
      <c r="AC43" s="2">
        <v>44907.648182870369</v>
      </c>
      <c r="AD43" t="s">
        <v>54</v>
      </c>
      <c r="AE43" t="s">
        <v>55</v>
      </c>
    </row>
    <row r="44" spans="1:31" x14ac:dyDescent="0.25">
      <c r="A44" t="s">
        <v>280</v>
      </c>
      <c r="B44" t="s">
        <v>279</v>
      </c>
      <c r="C44" t="s">
        <v>79</v>
      </c>
      <c r="D44" s="2" t="str">
        <f>VLOOKUP(A44,Basis!A:A,1,FALSE)</f>
        <v>RO962</v>
      </c>
      <c r="E44" t="s">
        <v>58</v>
      </c>
      <c r="F44">
        <v>1017270</v>
      </c>
      <c r="G44" s="2">
        <v>44637.495648148149</v>
      </c>
      <c r="H44" s="2"/>
      <c r="K44" t="s">
        <v>275</v>
      </c>
      <c r="L44" t="s">
        <v>281</v>
      </c>
      <c r="M44" t="s">
        <v>276</v>
      </c>
      <c r="N44" t="s">
        <v>277</v>
      </c>
      <c r="O44">
        <v>6</v>
      </c>
      <c r="P44">
        <v>1</v>
      </c>
      <c r="Q44">
        <v>52.307994842529297</v>
      </c>
      <c r="R44">
        <v>5.03739213943481</v>
      </c>
      <c r="S44" t="s">
        <v>35</v>
      </c>
      <c r="T44">
        <v>100</v>
      </c>
      <c r="U44">
        <v>80</v>
      </c>
      <c r="V44">
        <v>10</v>
      </c>
      <c r="W44">
        <v>0</v>
      </c>
      <c r="Y44">
        <v>180</v>
      </c>
      <c r="Z44" t="s">
        <v>282</v>
      </c>
      <c r="AA44" s="2">
        <v>44634.602592592593</v>
      </c>
      <c r="AB44" t="s">
        <v>37</v>
      </c>
      <c r="AC44" s="2">
        <v>44907.648182870369</v>
      </c>
      <c r="AD44" t="s">
        <v>54</v>
      </c>
      <c r="AE44" t="s">
        <v>55</v>
      </c>
    </row>
    <row r="45" spans="1:31" x14ac:dyDescent="0.25">
      <c r="A45" t="s">
        <v>284</v>
      </c>
      <c r="B45" t="s">
        <v>283</v>
      </c>
      <c r="C45" t="s">
        <v>167</v>
      </c>
      <c r="D45" s="2" t="str">
        <f>VLOOKUP(A45,Basis!A:A,1,FALSE)</f>
        <v>PO101</v>
      </c>
      <c r="E45" t="s">
        <v>58</v>
      </c>
      <c r="F45">
        <v>1017271</v>
      </c>
      <c r="G45" s="2">
        <v>43732.481423611112</v>
      </c>
      <c r="H45" s="2"/>
      <c r="K45" t="s">
        <v>285</v>
      </c>
      <c r="L45" t="s">
        <v>93</v>
      </c>
      <c r="M45" t="s">
        <v>286</v>
      </c>
      <c r="N45" t="s">
        <v>177</v>
      </c>
      <c r="O45">
        <v>6</v>
      </c>
      <c r="P45">
        <v>1</v>
      </c>
      <c r="Q45">
        <v>52.224491999999998</v>
      </c>
      <c r="R45">
        <v>5.2037509999999996</v>
      </c>
      <c r="S45" t="s">
        <v>63</v>
      </c>
      <c r="T45">
        <v>100</v>
      </c>
      <c r="U45">
        <v>80</v>
      </c>
      <c r="V45">
        <v>15</v>
      </c>
      <c r="W45">
        <v>0</v>
      </c>
      <c r="Y45">
        <v>180</v>
      </c>
      <c r="Z45" t="s">
        <v>287</v>
      </c>
      <c r="AA45" s="2">
        <v>43636.594537037039</v>
      </c>
      <c r="AB45" t="s">
        <v>37</v>
      </c>
      <c r="AC45" s="2">
        <v>44907.648182870369</v>
      </c>
      <c r="AD45" t="s">
        <v>54</v>
      </c>
      <c r="AE45" t="s">
        <v>55</v>
      </c>
    </row>
    <row r="46" spans="1:31" x14ac:dyDescent="0.25">
      <c r="A46" t="s">
        <v>289</v>
      </c>
      <c r="B46" t="s">
        <v>288</v>
      </c>
      <c r="C46" t="s">
        <v>167</v>
      </c>
      <c r="D46" s="2" t="str">
        <f>VLOOKUP(A46,Basis!A:A,1,FALSE)</f>
        <v>PO120</v>
      </c>
      <c r="E46" t="s">
        <v>58</v>
      </c>
      <c r="F46">
        <v>1017263</v>
      </c>
      <c r="G46" s="2">
        <v>44420.455949074072</v>
      </c>
      <c r="H46" s="2"/>
      <c r="K46" t="s">
        <v>269</v>
      </c>
      <c r="L46" t="s">
        <v>270</v>
      </c>
      <c r="M46" t="s">
        <v>271</v>
      </c>
      <c r="N46" t="s">
        <v>43</v>
      </c>
      <c r="O46">
        <v>6</v>
      </c>
      <c r="P46">
        <v>1</v>
      </c>
      <c r="Q46">
        <v>52.261569976806598</v>
      </c>
      <c r="R46">
        <v>5.2100119590759304</v>
      </c>
      <c r="S46" t="s">
        <v>35</v>
      </c>
      <c r="T46">
        <v>100</v>
      </c>
      <c r="U46">
        <v>80</v>
      </c>
      <c r="V46">
        <v>10</v>
      </c>
      <c r="W46">
        <v>0</v>
      </c>
      <c r="Y46">
        <v>180</v>
      </c>
      <c r="Z46" t="s">
        <v>272</v>
      </c>
      <c r="AA46" s="2">
        <v>43817.507673611108</v>
      </c>
      <c r="AB46" t="s">
        <v>37</v>
      </c>
      <c r="AC46" s="2">
        <v>44907.648182870369</v>
      </c>
      <c r="AD46" t="s">
        <v>54</v>
      </c>
      <c r="AE46" t="s">
        <v>55</v>
      </c>
    </row>
    <row r="47" spans="1:31" x14ac:dyDescent="0.25">
      <c r="A47" t="s">
        <v>291</v>
      </c>
      <c r="B47" t="s">
        <v>290</v>
      </c>
      <c r="C47" t="s">
        <v>47</v>
      </c>
      <c r="D47" s="2" t="str">
        <f>VLOOKUP(A47,Basis!A:A,1,FALSE)</f>
        <v>VO152</v>
      </c>
      <c r="E47" t="s">
        <v>58</v>
      </c>
      <c r="F47">
        <v>1017248</v>
      </c>
      <c r="G47" s="2">
        <v>43670.467800925922</v>
      </c>
      <c r="H47" s="2"/>
      <c r="K47" t="s">
        <v>292</v>
      </c>
      <c r="L47" t="s">
        <v>293</v>
      </c>
      <c r="M47" t="s">
        <v>294</v>
      </c>
      <c r="N47" t="s">
        <v>43</v>
      </c>
      <c r="O47">
        <v>6</v>
      </c>
      <c r="P47">
        <v>1</v>
      </c>
      <c r="Q47">
        <v>52.244930267333999</v>
      </c>
      <c r="R47">
        <v>5.23445796966553</v>
      </c>
      <c r="S47" t="s">
        <v>63</v>
      </c>
      <c r="T47">
        <v>100</v>
      </c>
      <c r="U47">
        <v>80</v>
      </c>
      <c r="V47">
        <v>15</v>
      </c>
      <c r="W47">
        <v>0</v>
      </c>
      <c r="Y47">
        <v>180</v>
      </c>
      <c r="Z47" t="s">
        <v>295</v>
      </c>
      <c r="AA47" s="2">
        <v>43636.670393518521</v>
      </c>
      <c r="AB47" t="s">
        <v>37</v>
      </c>
      <c r="AC47" s="2">
        <v>44907.648182870369</v>
      </c>
      <c r="AD47" t="s">
        <v>54</v>
      </c>
      <c r="AE47" t="s">
        <v>55</v>
      </c>
    </row>
    <row r="48" spans="1:31" x14ac:dyDescent="0.25">
      <c r="A48" t="s">
        <v>297</v>
      </c>
      <c r="B48" t="s">
        <v>296</v>
      </c>
      <c r="C48" t="s">
        <v>47</v>
      </c>
      <c r="D48" s="2" t="str">
        <f>VLOOKUP(A48,Basis!A:A,1,FALSE)</f>
        <v>VO140</v>
      </c>
      <c r="E48" t="s">
        <v>58</v>
      </c>
      <c r="F48">
        <v>1017253</v>
      </c>
      <c r="G48" s="2">
        <v>43670.469027777777</v>
      </c>
      <c r="H48" s="2"/>
      <c r="K48" t="s">
        <v>104</v>
      </c>
      <c r="L48" t="s">
        <v>298</v>
      </c>
      <c r="M48" t="s">
        <v>299</v>
      </c>
      <c r="N48" t="s">
        <v>107</v>
      </c>
      <c r="O48">
        <v>6</v>
      </c>
      <c r="P48">
        <v>1</v>
      </c>
      <c r="Q48">
        <v>52.294589996337898</v>
      </c>
      <c r="R48">
        <v>5.2786240577697798</v>
      </c>
      <c r="S48" t="s">
        <v>63</v>
      </c>
      <c r="T48">
        <v>100</v>
      </c>
      <c r="U48">
        <v>80</v>
      </c>
      <c r="V48">
        <v>15</v>
      </c>
      <c r="W48">
        <v>0</v>
      </c>
      <c r="Y48">
        <v>180</v>
      </c>
      <c r="Z48" t="s">
        <v>300</v>
      </c>
      <c r="AA48" s="2">
        <v>43636.683923611112</v>
      </c>
      <c r="AB48" t="s">
        <v>37</v>
      </c>
      <c r="AC48" s="2">
        <v>44907.648182870369</v>
      </c>
      <c r="AD48" t="s">
        <v>54</v>
      </c>
      <c r="AE48" t="s">
        <v>55</v>
      </c>
    </row>
    <row r="49" spans="1:31" x14ac:dyDescent="0.25">
      <c r="A49" t="s">
        <v>302</v>
      </c>
      <c r="B49" t="s">
        <v>301</v>
      </c>
      <c r="C49" t="s">
        <v>79</v>
      </c>
      <c r="D49" s="2" t="str">
        <f>VLOOKUP(A49,Basis!A:A,1,FALSE)</f>
        <v>RO720</v>
      </c>
      <c r="E49" t="s">
        <v>58</v>
      </c>
      <c r="F49">
        <v>1017254</v>
      </c>
      <c r="G49" s="2">
        <v>43670.456226851849</v>
      </c>
      <c r="H49" s="2"/>
      <c r="K49" t="s">
        <v>303</v>
      </c>
      <c r="L49" t="s">
        <v>105</v>
      </c>
      <c r="M49" t="s">
        <v>304</v>
      </c>
      <c r="N49" t="s">
        <v>62</v>
      </c>
      <c r="O49">
        <v>6</v>
      </c>
      <c r="P49">
        <v>1</v>
      </c>
      <c r="Q49">
        <v>52.2966117858887</v>
      </c>
      <c r="R49">
        <v>5.2593002319335902</v>
      </c>
      <c r="S49" t="s">
        <v>63</v>
      </c>
      <c r="T49">
        <v>100</v>
      </c>
      <c r="U49">
        <v>80</v>
      </c>
      <c r="V49">
        <v>15</v>
      </c>
      <c r="W49">
        <v>0</v>
      </c>
      <c r="Y49">
        <v>180</v>
      </c>
      <c r="Z49" t="s">
        <v>305</v>
      </c>
      <c r="AA49" s="2">
        <v>43635.443136574075</v>
      </c>
      <c r="AB49" t="s">
        <v>37</v>
      </c>
      <c r="AC49" s="2">
        <v>44907.646967592591</v>
      </c>
      <c r="AD49" t="s">
        <v>54</v>
      </c>
      <c r="AE49" t="s">
        <v>55</v>
      </c>
    </row>
    <row r="50" spans="1:31" x14ac:dyDescent="0.25">
      <c r="A50" t="s">
        <v>307</v>
      </c>
      <c r="B50" t="s">
        <v>306</v>
      </c>
      <c r="C50" t="s">
        <v>47</v>
      </c>
      <c r="D50" s="2" t="str">
        <f>VLOOKUP(A50,Basis!A:A,1,FALSE)</f>
        <v>VO182</v>
      </c>
      <c r="E50" t="s">
        <v>58</v>
      </c>
      <c r="F50">
        <v>1017255</v>
      </c>
      <c r="G50" s="2">
        <v>43732.48196759259</v>
      </c>
      <c r="H50" s="2"/>
      <c r="K50" t="s">
        <v>308</v>
      </c>
      <c r="L50" t="s">
        <v>309</v>
      </c>
      <c r="M50" t="s">
        <v>310</v>
      </c>
      <c r="N50" t="s">
        <v>62</v>
      </c>
      <c r="O50">
        <v>5</v>
      </c>
      <c r="P50">
        <v>1</v>
      </c>
      <c r="Q50">
        <v>52.306069999999998</v>
      </c>
      <c r="R50">
        <v>5.2572029999999996</v>
      </c>
      <c r="S50" t="s">
        <v>63</v>
      </c>
      <c r="T50">
        <v>100</v>
      </c>
      <c r="U50">
        <v>80</v>
      </c>
      <c r="V50">
        <v>15</v>
      </c>
      <c r="W50">
        <v>0</v>
      </c>
      <c r="Y50">
        <v>180</v>
      </c>
      <c r="Z50" t="s">
        <v>311</v>
      </c>
      <c r="AA50" s="2">
        <v>43669.399953703702</v>
      </c>
      <c r="AB50" t="s">
        <v>37</v>
      </c>
      <c r="AC50" s="2">
        <v>44907.648182870369</v>
      </c>
      <c r="AD50" t="s">
        <v>54</v>
      </c>
      <c r="AE50" t="s">
        <v>55</v>
      </c>
    </row>
    <row r="51" spans="1:31" x14ac:dyDescent="0.25">
      <c r="A51" t="s">
        <v>313</v>
      </c>
      <c r="B51" t="s">
        <v>312</v>
      </c>
      <c r="C51" t="s">
        <v>47</v>
      </c>
      <c r="D51" s="2" t="str">
        <f>VLOOKUP(A51,Basis!A:A,1,FALSE)</f>
        <v>VO198</v>
      </c>
      <c r="E51" t="s">
        <v>58</v>
      </c>
      <c r="F51">
        <v>1017256</v>
      </c>
      <c r="G51" s="2">
        <v>43670.45652777778</v>
      </c>
      <c r="H51" s="2"/>
      <c r="K51" t="s">
        <v>303</v>
      </c>
      <c r="L51" t="s">
        <v>105</v>
      </c>
      <c r="M51" t="s">
        <v>304</v>
      </c>
      <c r="N51" t="s">
        <v>62</v>
      </c>
      <c r="O51">
        <v>6</v>
      </c>
      <c r="P51">
        <v>1</v>
      </c>
      <c r="Q51">
        <v>52.2966117858887</v>
      </c>
      <c r="R51">
        <v>5.2593002319335902</v>
      </c>
      <c r="S51" t="s">
        <v>63</v>
      </c>
      <c r="T51">
        <v>100</v>
      </c>
      <c r="U51">
        <v>80</v>
      </c>
      <c r="V51">
        <v>15</v>
      </c>
      <c r="W51">
        <v>0</v>
      </c>
      <c r="Y51">
        <v>180</v>
      </c>
      <c r="Z51" t="s">
        <v>305</v>
      </c>
      <c r="AA51" s="2">
        <v>43635.443657407406</v>
      </c>
      <c r="AB51" t="s">
        <v>37</v>
      </c>
      <c r="AC51" s="2">
        <v>44907.646967592591</v>
      </c>
      <c r="AD51" t="s">
        <v>54</v>
      </c>
      <c r="AE51" t="s">
        <v>55</v>
      </c>
    </row>
    <row r="52" spans="1:31" x14ac:dyDescent="0.25">
      <c r="A52" t="s">
        <v>315</v>
      </c>
      <c r="B52" t="s">
        <v>314</v>
      </c>
      <c r="C52" t="s">
        <v>47</v>
      </c>
      <c r="D52" s="2" t="str">
        <f>VLOOKUP(A52,Basis!A:A,1,FALSE)</f>
        <v>VO175</v>
      </c>
      <c r="E52" t="s">
        <v>58</v>
      </c>
      <c r="F52">
        <v>1017257</v>
      </c>
      <c r="G52" s="2">
        <v>43670.465740740743</v>
      </c>
      <c r="H52" s="2"/>
      <c r="K52" t="s">
        <v>86</v>
      </c>
      <c r="L52" t="s">
        <v>316</v>
      </c>
      <c r="M52" t="s">
        <v>317</v>
      </c>
      <c r="N52" t="s">
        <v>62</v>
      </c>
      <c r="O52">
        <v>6</v>
      </c>
      <c r="P52">
        <v>1</v>
      </c>
      <c r="Q52">
        <v>52.298053741455099</v>
      </c>
      <c r="R52">
        <v>5.2480096817016602</v>
      </c>
      <c r="S52" t="s">
        <v>63</v>
      </c>
      <c r="T52">
        <v>100</v>
      </c>
      <c r="U52">
        <v>80</v>
      </c>
      <c r="V52">
        <v>15</v>
      </c>
      <c r="W52">
        <v>0</v>
      </c>
      <c r="Y52">
        <v>180</v>
      </c>
      <c r="Z52" t="s">
        <v>318</v>
      </c>
      <c r="AA52" s="2">
        <v>43636.480682870373</v>
      </c>
      <c r="AB52" t="s">
        <v>37</v>
      </c>
      <c r="AC52" s="2">
        <v>44907.646967592591</v>
      </c>
      <c r="AD52" t="s">
        <v>54</v>
      </c>
      <c r="AE52" t="s">
        <v>55</v>
      </c>
    </row>
    <row r="53" spans="1:31" x14ac:dyDescent="0.25">
      <c r="A53" t="s">
        <v>320</v>
      </c>
      <c r="B53" t="s">
        <v>319</v>
      </c>
      <c r="C53" t="s">
        <v>79</v>
      </c>
      <c r="D53" s="2" t="str">
        <f>VLOOKUP(A53,Basis!A:A,1,FALSE)</f>
        <v>RO658</v>
      </c>
      <c r="E53" t="s">
        <v>58</v>
      </c>
      <c r="F53">
        <v>1017258</v>
      </c>
      <c r="G53" s="2">
        <v>43670.46875</v>
      </c>
      <c r="H53" s="2"/>
      <c r="K53" t="s">
        <v>104</v>
      </c>
      <c r="L53" t="s">
        <v>298</v>
      </c>
      <c r="M53" t="s">
        <v>299</v>
      </c>
      <c r="N53" t="s">
        <v>107</v>
      </c>
      <c r="O53">
        <v>6</v>
      </c>
      <c r="P53">
        <v>1</v>
      </c>
      <c r="Q53">
        <v>52.294589996337898</v>
      </c>
      <c r="R53">
        <v>5.2786240577697798</v>
      </c>
      <c r="S53" t="s">
        <v>63</v>
      </c>
      <c r="T53">
        <v>100</v>
      </c>
      <c r="U53">
        <v>80</v>
      </c>
      <c r="V53">
        <v>15</v>
      </c>
      <c r="W53">
        <v>0</v>
      </c>
      <c r="Y53">
        <v>180</v>
      </c>
      <c r="Z53" t="s">
        <v>300</v>
      </c>
      <c r="AA53" s="2">
        <v>43636.682766203703</v>
      </c>
      <c r="AB53" t="s">
        <v>37</v>
      </c>
      <c r="AC53" s="2">
        <v>44907.648182870369</v>
      </c>
      <c r="AD53" t="s">
        <v>54</v>
      </c>
      <c r="AE53" t="s">
        <v>55</v>
      </c>
    </row>
    <row r="54" spans="1:31" x14ac:dyDescent="0.25">
      <c r="A54" t="s">
        <v>322</v>
      </c>
      <c r="B54" t="s">
        <v>321</v>
      </c>
      <c r="C54" t="s">
        <v>193</v>
      </c>
      <c r="D54" s="2" t="str">
        <f>VLOOKUP(A54,Basis!A:A,1,FALSE)</f>
        <v>GFE0303</v>
      </c>
      <c r="E54" t="s">
        <v>323</v>
      </c>
      <c r="F54">
        <v>1050265</v>
      </c>
      <c r="G54" s="2">
        <v>44867.449293981481</v>
      </c>
      <c r="H54" s="2"/>
      <c r="K54" t="s">
        <v>324</v>
      </c>
      <c r="L54" t="s">
        <v>325</v>
      </c>
      <c r="M54" t="s">
        <v>326</v>
      </c>
      <c r="N54" t="s">
        <v>177</v>
      </c>
      <c r="O54">
        <v>1</v>
      </c>
      <c r="P54">
        <v>1</v>
      </c>
      <c r="Q54">
        <v>52.241133998999999</v>
      </c>
      <c r="R54">
        <v>5.1869869900000003</v>
      </c>
      <c r="S54" t="s">
        <v>327</v>
      </c>
      <c r="T54">
        <v>100</v>
      </c>
      <c r="U54">
        <v>80</v>
      </c>
      <c r="V54">
        <v>10</v>
      </c>
      <c r="W54">
        <v>0</v>
      </c>
      <c r="Y54">
        <v>180</v>
      </c>
      <c r="Z54" t="s">
        <v>328</v>
      </c>
      <c r="AA54" s="2">
        <v>44866.462557870371</v>
      </c>
      <c r="AB54" t="s">
        <v>329</v>
      </c>
      <c r="AC54" s="2">
        <v>44910.49322916667</v>
      </c>
      <c r="AD54" t="s">
        <v>54</v>
      </c>
      <c r="AE54" t="s">
        <v>330</v>
      </c>
    </row>
    <row r="55" spans="1:31" x14ac:dyDescent="0.25">
      <c r="A55" t="s">
        <v>332</v>
      </c>
      <c r="B55" t="s">
        <v>331</v>
      </c>
      <c r="C55" t="s">
        <v>193</v>
      </c>
      <c r="D55" s="2" t="str">
        <f>VLOOKUP(A55,Basis!A:A,1,FALSE)</f>
        <v>GFE0291</v>
      </c>
      <c r="E55" t="s">
        <v>323</v>
      </c>
      <c r="F55">
        <v>1050280</v>
      </c>
      <c r="G55" s="2">
        <v>44852.364930555559</v>
      </c>
      <c r="H55" s="2"/>
      <c r="K55" t="s">
        <v>333</v>
      </c>
      <c r="L55" t="s">
        <v>334</v>
      </c>
      <c r="M55" t="s">
        <v>335</v>
      </c>
      <c r="N55" t="s">
        <v>34</v>
      </c>
      <c r="O55">
        <v>1</v>
      </c>
      <c r="P55">
        <v>1</v>
      </c>
      <c r="Q55">
        <v>52.332740000000001</v>
      </c>
      <c r="R55">
        <v>5.0614400000000002</v>
      </c>
      <c r="S55" t="s">
        <v>52</v>
      </c>
      <c r="T55">
        <v>100</v>
      </c>
      <c r="U55">
        <v>80</v>
      </c>
      <c r="V55">
        <v>10</v>
      </c>
      <c r="W55">
        <v>0</v>
      </c>
      <c r="Y55">
        <v>180</v>
      </c>
      <c r="Z55" t="s">
        <v>336</v>
      </c>
      <c r="AA55" s="2">
        <v>44819.365937499999</v>
      </c>
      <c r="AB55" t="s">
        <v>329</v>
      </c>
      <c r="AC55" s="2">
        <v>44889.637546296297</v>
      </c>
      <c r="AD55" t="s">
        <v>54</v>
      </c>
      <c r="AE55" t="s">
        <v>330</v>
      </c>
    </row>
    <row r="56" spans="1:31" x14ac:dyDescent="0.25">
      <c r="A56" t="s">
        <v>338</v>
      </c>
      <c r="B56" t="s">
        <v>337</v>
      </c>
      <c r="C56" t="s">
        <v>193</v>
      </c>
      <c r="D56" s="2" t="str">
        <f>VLOOKUP(A56,Basis!A:A,1,FALSE)</f>
        <v>GFE0306</v>
      </c>
      <c r="E56" t="s">
        <v>323</v>
      </c>
      <c r="F56">
        <v>1050412</v>
      </c>
      <c r="G56" s="2">
        <v>44894.448055555556</v>
      </c>
      <c r="H56" s="2"/>
      <c r="K56" t="s">
        <v>339</v>
      </c>
      <c r="L56" t="s">
        <v>340</v>
      </c>
      <c r="M56" t="s">
        <v>341</v>
      </c>
      <c r="N56" t="s">
        <v>177</v>
      </c>
      <c r="O56">
        <v>1</v>
      </c>
      <c r="P56">
        <v>1</v>
      </c>
      <c r="Q56">
        <v>52.224778999900003</v>
      </c>
      <c r="R56">
        <v>5.1993299899999998</v>
      </c>
      <c r="S56" t="s">
        <v>327</v>
      </c>
      <c r="T56">
        <v>100</v>
      </c>
      <c r="U56">
        <v>80</v>
      </c>
      <c r="V56">
        <v>10</v>
      </c>
      <c r="W56">
        <v>0</v>
      </c>
      <c r="Y56">
        <v>180</v>
      </c>
      <c r="Z56" t="s">
        <v>342</v>
      </c>
      <c r="AA56" s="2">
        <v>44866.500740740739</v>
      </c>
      <c r="AB56" t="s">
        <v>329</v>
      </c>
      <c r="AC56" s="2">
        <v>44910.49322916667</v>
      </c>
      <c r="AD56" t="s">
        <v>54</v>
      </c>
      <c r="AE56" t="s">
        <v>330</v>
      </c>
    </row>
    <row r="57" spans="1:31" x14ac:dyDescent="0.25">
      <c r="A57" t="s">
        <v>344</v>
      </c>
      <c r="B57" t="s">
        <v>343</v>
      </c>
      <c r="C57" t="s">
        <v>193</v>
      </c>
      <c r="D57" s="2" t="str">
        <f>VLOOKUP(A57,Basis!A:A,1,FALSE)</f>
        <v>GFE0293</v>
      </c>
      <c r="E57" t="s">
        <v>323</v>
      </c>
      <c r="F57">
        <v>1050283</v>
      </c>
      <c r="G57" s="2">
        <v>44858.444976851853</v>
      </c>
      <c r="H57" s="2"/>
      <c r="K57" t="s">
        <v>345</v>
      </c>
      <c r="L57" t="s">
        <v>246</v>
      </c>
      <c r="M57" t="s">
        <v>346</v>
      </c>
      <c r="N57" t="s">
        <v>241</v>
      </c>
      <c r="O57">
        <v>1</v>
      </c>
      <c r="P57">
        <v>1</v>
      </c>
      <c r="Q57">
        <v>52.267837200000002</v>
      </c>
      <c r="R57">
        <v>5.1645392000000001</v>
      </c>
      <c r="S57" t="s">
        <v>52</v>
      </c>
      <c r="T57">
        <v>100</v>
      </c>
      <c r="U57">
        <v>80</v>
      </c>
      <c r="V57">
        <v>10</v>
      </c>
      <c r="W57">
        <v>0</v>
      </c>
      <c r="Y57">
        <v>180</v>
      </c>
      <c r="Z57" t="s">
        <v>347</v>
      </c>
      <c r="AA57" s="2">
        <v>44851.577175925922</v>
      </c>
      <c r="AB57" t="s">
        <v>329</v>
      </c>
      <c r="AC57" s="2">
        <v>44889.637546296297</v>
      </c>
      <c r="AD57" t="s">
        <v>54</v>
      </c>
      <c r="AE57" t="s">
        <v>330</v>
      </c>
    </row>
    <row r="58" spans="1:31" x14ac:dyDescent="0.25">
      <c r="A58" t="s">
        <v>349</v>
      </c>
      <c r="B58" t="s">
        <v>348</v>
      </c>
      <c r="C58" t="s">
        <v>193</v>
      </c>
      <c r="D58" s="2" t="str">
        <f>VLOOKUP(A58,Basis!A:A,1,FALSE)</f>
        <v>GFE0304</v>
      </c>
      <c r="E58" t="s">
        <v>323</v>
      </c>
      <c r="F58">
        <v>1050394</v>
      </c>
      <c r="G58" s="2">
        <v>44867.44494212963</v>
      </c>
      <c r="H58" s="2"/>
      <c r="K58" t="s">
        <v>324</v>
      </c>
      <c r="L58" t="s">
        <v>350</v>
      </c>
      <c r="M58" t="s">
        <v>351</v>
      </c>
      <c r="N58" t="s">
        <v>177</v>
      </c>
      <c r="O58">
        <v>1</v>
      </c>
      <c r="P58">
        <v>1</v>
      </c>
      <c r="Q58">
        <v>52.2409169998</v>
      </c>
      <c r="R58">
        <v>5.1877440000000004</v>
      </c>
      <c r="S58" t="s">
        <v>327</v>
      </c>
      <c r="T58">
        <v>100</v>
      </c>
      <c r="U58">
        <v>80</v>
      </c>
      <c r="V58">
        <v>10</v>
      </c>
      <c r="W58">
        <v>0</v>
      </c>
      <c r="Y58">
        <v>180</v>
      </c>
      <c r="Z58" t="s">
        <v>352</v>
      </c>
      <c r="AA58" s="2">
        <v>44866.509745370371</v>
      </c>
      <c r="AB58" t="s">
        <v>329</v>
      </c>
      <c r="AC58" s="2">
        <v>44910.49322916667</v>
      </c>
      <c r="AD58" t="s">
        <v>54</v>
      </c>
      <c r="AE58" t="s">
        <v>330</v>
      </c>
    </row>
    <row r="59" spans="1:31" x14ac:dyDescent="0.25">
      <c r="A59" t="s">
        <v>354</v>
      </c>
      <c r="B59" t="s">
        <v>353</v>
      </c>
      <c r="C59" t="s">
        <v>193</v>
      </c>
      <c r="D59" s="2" t="str">
        <f>VLOOKUP(A59,Basis!A:A,1,FALSE)</f>
        <v>GFE0298</v>
      </c>
      <c r="E59" t="s">
        <v>323</v>
      </c>
      <c r="F59">
        <v>1050271</v>
      </c>
      <c r="G59" s="2">
        <v>44867.42428240741</v>
      </c>
      <c r="H59" s="2"/>
      <c r="K59" t="s">
        <v>355</v>
      </c>
      <c r="L59" t="s">
        <v>356</v>
      </c>
      <c r="M59" t="s">
        <v>357</v>
      </c>
      <c r="N59" t="s">
        <v>177</v>
      </c>
      <c r="O59">
        <v>1</v>
      </c>
      <c r="P59">
        <v>1</v>
      </c>
      <c r="Q59">
        <v>52.213301907999998</v>
      </c>
      <c r="R59">
        <v>5.1723124699999996</v>
      </c>
      <c r="S59" t="s">
        <v>327</v>
      </c>
      <c r="T59">
        <v>100</v>
      </c>
      <c r="U59">
        <v>80</v>
      </c>
      <c r="V59">
        <v>10</v>
      </c>
      <c r="W59">
        <v>0</v>
      </c>
      <c r="Y59">
        <v>180</v>
      </c>
      <c r="Z59" t="s">
        <v>358</v>
      </c>
      <c r="AA59" s="2">
        <v>44861.38490740741</v>
      </c>
      <c r="AB59" t="s">
        <v>329</v>
      </c>
      <c r="AC59" s="2">
        <v>44910.49322916667</v>
      </c>
      <c r="AD59" t="s">
        <v>54</v>
      </c>
      <c r="AE59" t="s">
        <v>330</v>
      </c>
    </row>
    <row r="60" spans="1:31" x14ac:dyDescent="0.25">
      <c r="A60" t="s">
        <v>360</v>
      </c>
      <c r="B60" t="s">
        <v>359</v>
      </c>
      <c r="C60" t="s">
        <v>193</v>
      </c>
      <c r="D60" s="2" t="str">
        <f>VLOOKUP(A60,Basis!A:A,1,FALSE)</f>
        <v>GFE0292</v>
      </c>
      <c r="E60" t="s">
        <v>323</v>
      </c>
      <c r="F60">
        <v>1050282</v>
      </c>
      <c r="G60" s="2">
        <v>44867.428831018522</v>
      </c>
      <c r="H60" s="2"/>
      <c r="K60" t="s">
        <v>333</v>
      </c>
      <c r="L60" t="s">
        <v>334</v>
      </c>
      <c r="M60" t="s">
        <v>335</v>
      </c>
      <c r="N60" t="s">
        <v>34</v>
      </c>
      <c r="O60">
        <v>1</v>
      </c>
      <c r="P60">
        <v>1</v>
      </c>
      <c r="Q60">
        <v>52.332740000000001</v>
      </c>
      <c r="R60">
        <v>5.0614400000000002</v>
      </c>
      <c r="S60" t="s">
        <v>52</v>
      </c>
      <c r="T60">
        <v>100</v>
      </c>
      <c r="U60">
        <v>80</v>
      </c>
      <c r="V60">
        <v>10</v>
      </c>
      <c r="W60">
        <v>0</v>
      </c>
      <c r="Y60">
        <v>180</v>
      </c>
      <c r="Z60" t="s">
        <v>336</v>
      </c>
      <c r="AA60" s="2">
        <v>44819.366886574076</v>
      </c>
      <c r="AB60" t="s">
        <v>329</v>
      </c>
      <c r="AC60" s="2">
        <v>44889.637546296297</v>
      </c>
      <c r="AD60" t="s">
        <v>54</v>
      </c>
      <c r="AE60" t="s">
        <v>330</v>
      </c>
    </row>
    <row r="61" spans="1:31" x14ac:dyDescent="0.25">
      <c r="A61" t="s">
        <v>362</v>
      </c>
      <c r="B61" t="s">
        <v>361</v>
      </c>
      <c r="C61" t="s">
        <v>193</v>
      </c>
      <c r="D61" s="2" t="str">
        <f>VLOOKUP(A61,Basis!A:A,1,FALSE)</f>
        <v>GFE0305</v>
      </c>
      <c r="E61" t="s">
        <v>323</v>
      </c>
      <c r="F61">
        <v>1050266</v>
      </c>
      <c r="G61" s="2">
        <v>44894.454641203702</v>
      </c>
      <c r="H61" s="2"/>
      <c r="K61" t="s">
        <v>363</v>
      </c>
      <c r="L61" t="s">
        <v>207</v>
      </c>
      <c r="M61" t="s">
        <v>364</v>
      </c>
      <c r="N61" t="s">
        <v>62</v>
      </c>
      <c r="O61">
        <v>1</v>
      </c>
      <c r="P61">
        <v>1</v>
      </c>
      <c r="Q61">
        <v>52.295201999989999</v>
      </c>
      <c r="R61">
        <v>5.2455799990000003</v>
      </c>
      <c r="S61" t="s">
        <v>327</v>
      </c>
      <c r="T61">
        <v>100</v>
      </c>
      <c r="U61">
        <v>80</v>
      </c>
      <c r="V61">
        <v>10</v>
      </c>
      <c r="W61">
        <v>0</v>
      </c>
      <c r="Y61">
        <v>180</v>
      </c>
      <c r="Z61" t="s">
        <v>365</v>
      </c>
      <c r="AA61" s="2">
        <v>44882.3753125</v>
      </c>
      <c r="AB61" t="s">
        <v>329</v>
      </c>
      <c r="AC61" s="2">
        <v>44910.49322916667</v>
      </c>
      <c r="AD61" t="s">
        <v>54</v>
      </c>
      <c r="AE61" t="s">
        <v>330</v>
      </c>
    </row>
    <row r="62" spans="1:31" x14ac:dyDescent="0.25">
      <c r="A62" t="s">
        <v>367</v>
      </c>
      <c r="B62" t="s">
        <v>366</v>
      </c>
      <c r="C62" t="s">
        <v>193</v>
      </c>
      <c r="D62" s="2" t="str">
        <f>VLOOKUP(A62,Basis!A:A,1,FALSE)</f>
        <v>GFE0310</v>
      </c>
      <c r="E62" t="s">
        <v>323</v>
      </c>
      <c r="F62">
        <v>1050295</v>
      </c>
      <c r="G62" s="2">
        <v>44894.429652777777</v>
      </c>
      <c r="H62" s="2"/>
      <c r="K62" t="s">
        <v>368</v>
      </c>
      <c r="L62" t="s">
        <v>369</v>
      </c>
      <c r="M62" t="s">
        <v>370</v>
      </c>
      <c r="N62" t="s">
        <v>177</v>
      </c>
      <c r="O62">
        <v>1</v>
      </c>
      <c r="P62">
        <v>1</v>
      </c>
      <c r="Q62">
        <v>52.2191599999</v>
      </c>
      <c r="R62">
        <v>5.1468599900000003</v>
      </c>
      <c r="S62" t="s">
        <v>327</v>
      </c>
      <c r="T62">
        <v>100</v>
      </c>
      <c r="U62">
        <v>80</v>
      </c>
      <c r="V62">
        <v>10</v>
      </c>
      <c r="W62">
        <v>0</v>
      </c>
      <c r="Y62">
        <v>180</v>
      </c>
      <c r="Z62" t="s">
        <v>371</v>
      </c>
      <c r="AA62" s="2">
        <v>44879.444675925923</v>
      </c>
      <c r="AB62" t="s">
        <v>329</v>
      </c>
      <c r="AC62" s="2">
        <v>44910.49322916667</v>
      </c>
      <c r="AD62" t="s">
        <v>54</v>
      </c>
      <c r="AE62" t="s">
        <v>330</v>
      </c>
    </row>
    <row r="63" spans="1:31" x14ac:dyDescent="0.25">
      <c r="A63" t="s">
        <v>373</v>
      </c>
      <c r="B63" t="s">
        <v>372</v>
      </c>
      <c r="C63" t="s">
        <v>193</v>
      </c>
      <c r="D63" s="2" t="str">
        <f>VLOOKUP(A63,Basis!A:A,1,FALSE)</f>
        <v>GFE0309</v>
      </c>
      <c r="E63" t="s">
        <v>323</v>
      </c>
      <c r="F63">
        <v>1050258</v>
      </c>
      <c r="G63" s="2">
        <v>44894.429259259261</v>
      </c>
      <c r="H63" s="2"/>
      <c r="K63" t="s">
        <v>368</v>
      </c>
      <c r="L63" t="s">
        <v>369</v>
      </c>
      <c r="M63" t="s">
        <v>370</v>
      </c>
      <c r="N63" t="s">
        <v>177</v>
      </c>
      <c r="O63">
        <v>1</v>
      </c>
      <c r="P63">
        <v>1</v>
      </c>
      <c r="Q63">
        <v>52.2191599999</v>
      </c>
      <c r="R63">
        <v>5.1468599900000003</v>
      </c>
      <c r="S63" t="s">
        <v>327</v>
      </c>
      <c r="T63">
        <v>100</v>
      </c>
      <c r="U63">
        <v>80</v>
      </c>
      <c r="V63">
        <v>10</v>
      </c>
      <c r="W63">
        <v>0</v>
      </c>
      <c r="Y63">
        <v>180</v>
      </c>
      <c r="Z63" t="s">
        <v>371</v>
      </c>
      <c r="AA63" s="2">
        <v>44879.443773148145</v>
      </c>
      <c r="AB63" t="s">
        <v>329</v>
      </c>
      <c r="AC63" s="2">
        <v>44910.49322916667</v>
      </c>
      <c r="AD63" t="s">
        <v>54</v>
      </c>
      <c r="AE63" t="s">
        <v>330</v>
      </c>
    </row>
    <row r="64" spans="1:31" x14ac:dyDescent="0.25">
      <c r="A64" t="s">
        <v>375</v>
      </c>
      <c r="B64" t="s">
        <v>374</v>
      </c>
      <c r="C64" t="s">
        <v>193</v>
      </c>
      <c r="D64" s="2" t="str">
        <f>VLOOKUP(A64,Basis!A:A,1,FALSE)</f>
        <v>GFE0302</v>
      </c>
      <c r="E64" t="s">
        <v>323</v>
      </c>
      <c r="F64">
        <v>1050273</v>
      </c>
      <c r="G64" s="2">
        <v>44867.439097222225</v>
      </c>
      <c r="H64" s="2"/>
      <c r="K64" t="s">
        <v>376</v>
      </c>
      <c r="L64" t="s">
        <v>377</v>
      </c>
      <c r="M64" t="s">
        <v>378</v>
      </c>
      <c r="N64" t="s">
        <v>177</v>
      </c>
      <c r="O64">
        <v>1</v>
      </c>
      <c r="P64">
        <v>1</v>
      </c>
      <c r="Q64">
        <v>52.210553990000001</v>
      </c>
      <c r="R64">
        <v>5.1503739900000003</v>
      </c>
      <c r="S64" t="s">
        <v>327</v>
      </c>
      <c r="T64">
        <v>100</v>
      </c>
      <c r="U64">
        <v>80</v>
      </c>
      <c r="V64">
        <v>10</v>
      </c>
      <c r="W64">
        <v>0</v>
      </c>
      <c r="Y64">
        <v>180</v>
      </c>
      <c r="Z64" t="s">
        <v>379</v>
      </c>
      <c r="AA64" s="2">
        <v>44861.406956018516</v>
      </c>
      <c r="AB64" t="s">
        <v>329</v>
      </c>
      <c r="AC64" s="2">
        <v>44910.49322916667</v>
      </c>
      <c r="AD64" t="s">
        <v>54</v>
      </c>
      <c r="AE64" t="s">
        <v>330</v>
      </c>
    </row>
    <row r="65" spans="1:31" x14ac:dyDescent="0.25">
      <c r="A65" t="s">
        <v>381</v>
      </c>
      <c r="B65" t="s">
        <v>380</v>
      </c>
      <c r="C65" t="s">
        <v>193</v>
      </c>
      <c r="D65" s="2" t="str">
        <f>VLOOKUP(A65,Basis!A:A,1,FALSE)</f>
        <v>GFE0297</v>
      </c>
      <c r="E65" t="s">
        <v>323</v>
      </c>
      <c r="F65">
        <v>1050264</v>
      </c>
      <c r="G65" s="2">
        <v>44860.413206018522</v>
      </c>
      <c r="H65" s="2"/>
      <c r="K65" t="s">
        <v>382</v>
      </c>
      <c r="L65" t="s">
        <v>383</v>
      </c>
      <c r="M65" t="s">
        <v>384</v>
      </c>
      <c r="N65" t="s">
        <v>177</v>
      </c>
      <c r="O65">
        <v>1</v>
      </c>
      <c r="P65">
        <v>1</v>
      </c>
      <c r="Q65">
        <v>52.216087440000003</v>
      </c>
      <c r="R65">
        <v>5.1451967999999999</v>
      </c>
      <c r="S65" t="s">
        <v>327</v>
      </c>
      <c r="T65">
        <v>100</v>
      </c>
      <c r="U65">
        <v>80</v>
      </c>
      <c r="V65">
        <v>10</v>
      </c>
      <c r="W65">
        <v>0</v>
      </c>
      <c r="Y65">
        <v>180</v>
      </c>
      <c r="Z65" t="s">
        <v>385</v>
      </c>
      <c r="AA65" s="2">
        <v>44860.405173611114</v>
      </c>
      <c r="AB65" t="s">
        <v>329</v>
      </c>
      <c r="AC65" s="2">
        <v>44910.49322916667</v>
      </c>
      <c r="AD65" t="s">
        <v>54</v>
      </c>
      <c r="AE65" t="s">
        <v>330</v>
      </c>
    </row>
    <row r="66" spans="1:31" x14ac:dyDescent="0.25">
      <c r="A66" t="s">
        <v>387</v>
      </c>
      <c r="B66" t="s">
        <v>386</v>
      </c>
      <c r="C66" t="s">
        <v>193</v>
      </c>
      <c r="D66" s="2" t="str">
        <f>VLOOKUP(A66,Basis!A:A,1,FALSE)</f>
        <v>GFE0308</v>
      </c>
      <c r="E66" t="s">
        <v>323</v>
      </c>
      <c r="F66">
        <v>1050267</v>
      </c>
      <c r="G66" s="2">
        <v>44894.445127314815</v>
      </c>
      <c r="H66" s="2"/>
      <c r="K66" t="s">
        <v>339</v>
      </c>
      <c r="L66" t="s">
        <v>388</v>
      </c>
      <c r="M66" t="s">
        <v>389</v>
      </c>
      <c r="N66" t="s">
        <v>177</v>
      </c>
      <c r="O66">
        <v>1</v>
      </c>
      <c r="P66">
        <v>1</v>
      </c>
      <c r="Q66">
        <v>52.224649000100001</v>
      </c>
      <c r="R66">
        <v>5.1997609999999996</v>
      </c>
      <c r="S66" t="s">
        <v>327</v>
      </c>
      <c r="T66">
        <v>100</v>
      </c>
      <c r="U66">
        <v>80</v>
      </c>
      <c r="V66">
        <v>10</v>
      </c>
      <c r="W66">
        <v>0</v>
      </c>
      <c r="Y66">
        <v>180</v>
      </c>
      <c r="Z66" t="s">
        <v>390</v>
      </c>
      <c r="AA66" s="2">
        <v>44866.482569444444</v>
      </c>
      <c r="AB66" t="s">
        <v>329</v>
      </c>
      <c r="AC66" s="2">
        <v>44910.49322916667</v>
      </c>
      <c r="AD66" t="s">
        <v>54</v>
      </c>
      <c r="AE66" t="s">
        <v>330</v>
      </c>
    </row>
    <row r="67" spans="1:31" x14ac:dyDescent="0.25">
      <c r="A67" t="s">
        <v>392</v>
      </c>
      <c r="B67" t="s">
        <v>391</v>
      </c>
      <c r="C67" t="s">
        <v>193</v>
      </c>
      <c r="D67" s="2" t="str">
        <f>VLOOKUP(A67,Basis!A:A,1,FALSE)</f>
        <v>GFE0307</v>
      </c>
      <c r="E67" t="s">
        <v>323</v>
      </c>
      <c r="F67">
        <v>1050175</v>
      </c>
      <c r="G67" s="2">
        <v>44900.456886574073</v>
      </c>
      <c r="H67" s="2"/>
      <c r="K67" t="s">
        <v>393</v>
      </c>
      <c r="L67" t="s">
        <v>112</v>
      </c>
      <c r="M67" t="s">
        <v>394</v>
      </c>
      <c r="N67" t="s">
        <v>177</v>
      </c>
      <c r="O67">
        <v>1</v>
      </c>
      <c r="P67">
        <v>1</v>
      </c>
      <c r="Q67">
        <v>52.232849999000003</v>
      </c>
      <c r="R67">
        <v>5.2002339900000001</v>
      </c>
      <c r="S67" t="s">
        <v>327</v>
      </c>
      <c r="T67">
        <v>100</v>
      </c>
      <c r="U67">
        <v>80</v>
      </c>
      <c r="V67">
        <v>10</v>
      </c>
      <c r="W67">
        <v>0</v>
      </c>
      <c r="Y67">
        <v>180</v>
      </c>
      <c r="Z67" t="s">
        <v>395</v>
      </c>
      <c r="AA67" s="2">
        <v>44866.447777777779</v>
      </c>
      <c r="AB67" t="s">
        <v>329</v>
      </c>
      <c r="AC67" s="2">
        <v>44910.49322916667</v>
      </c>
      <c r="AD67" t="s">
        <v>54</v>
      </c>
      <c r="AE67" t="s">
        <v>330</v>
      </c>
    </row>
    <row r="68" spans="1:31" x14ac:dyDescent="0.25">
      <c r="A68" t="s">
        <v>397</v>
      </c>
      <c r="B68" t="s">
        <v>396</v>
      </c>
      <c r="C68" t="s">
        <v>47</v>
      </c>
      <c r="D68" s="2" t="str">
        <f>VLOOKUP(A68,Basis!A:A,1,FALSE)</f>
        <v>VO333</v>
      </c>
      <c r="E68" t="s">
        <v>58</v>
      </c>
      <c r="F68">
        <v>1037156</v>
      </c>
      <c r="G68" s="2">
        <v>44027.441851851851</v>
      </c>
      <c r="H68" s="2"/>
      <c r="K68" t="s">
        <v>398</v>
      </c>
      <c r="L68" t="s">
        <v>399</v>
      </c>
      <c r="M68" t="s">
        <v>400</v>
      </c>
      <c r="N68" t="s">
        <v>34</v>
      </c>
      <c r="O68">
        <v>6</v>
      </c>
      <c r="P68">
        <v>1</v>
      </c>
      <c r="Q68">
        <v>52.334138099999997</v>
      </c>
      <c r="R68">
        <v>5.0644</v>
      </c>
      <c r="S68" t="s">
        <v>35</v>
      </c>
      <c r="T68">
        <v>100</v>
      </c>
      <c r="U68">
        <v>80</v>
      </c>
      <c r="V68">
        <v>10</v>
      </c>
      <c r="W68">
        <v>0</v>
      </c>
      <c r="Y68">
        <v>180</v>
      </c>
      <c r="Z68" t="s">
        <v>401</v>
      </c>
      <c r="AA68" s="2">
        <v>44027.437719907408</v>
      </c>
      <c r="AB68" t="s">
        <v>37</v>
      </c>
      <c r="AC68" s="2">
        <v>44879.616493055553</v>
      </c>
      <c r="AD68" t="s">
        <v>54</v>
      </c>
      <c r="AE68" t="s">
        <v>55</v>
      </c>
    </row>
    <row r="69" spans="1:31" x14ac:dyDescent="0.25">
      <c r="A69" t="s">
        <v>403</v>
      </c>
      <c r="B69" t="s">
        <v>402</v>
      </c>
      <c r="C69" t="s">
        <v>47</v>
      </c>
      <c r="D69" s="2" t="str">
        <f>VLOOKUP(A69,Basis!A:A,1,FALSE)</f>
        <v>VO330</v>
      </c>
      <c r="E69" t="s">
        <v>58</v>
      </c>
      <c r="F69">
        <v>1037157</v>
      </c>
      <c r="G69" s="2">
        <v>43973.465474537035</v>
      </c>
      <c r="H69" s="2"/>
      <c r="K69" t="s">
        <v>404</v>
      </c>
      <c r="L69" t="s">
        <v>405</v>
      </c>
      <c r="M69" t="s">
        <v>406</v>
      </c>
      <c r="N69" t="s">
        <v>177</v>
      </c>
      <c r="O69">
        <v>6</v>
      </c>
      <c r="P69">
        <v>1</v>
      </c>
      <c r="Q69">
        <v>52.222679138183601</v>
      </c>
      <c r="R69">
        <v>5.2073488235473597</v>
      </c>
      <c r="S69" t="s">
        <v>35</v>
      </c>
      <c r="T69">
        <v>100</v>
      </c>
      <c r="U69">
        <v>80</v>
      </c>
      <c r="V69">
        <v>10</v>
      </c>
      <c r="W69">
        <v>0</v>
      </c>
      <c r="Y69">
        <v>180</v>
      </c>
      <c r="Z69" t="s">
        <v>407</v>
      </c>
      <c r="AA69" s="2">
        <v>43973.458171296297</v>
      </c>
      <c r="AB69" t="s">
        <v>37</v>
      </c>
      <c r="AC69" s="2">
        <v>44907.648182870369</v>
      </c>
      <c r="AD69" t="s">
        <v>54</v>
      </c>
      <c r="AE69" t="s">
        <v>55</v>
      </c>
    </row>
    <row r="70" spans="1:31" x14ac:dyDescent="0.25">
      <c r="A70" t="s">
        <v>409</v>
      </c>
      <c r="B70" t="s">
        <v>408</v>
      </c>
      <c r="C70" t="s">
        <v>193</v>
      </c>
      <c r="D70" s="2" t="str">
        <f>VLOOKUP(A70,Basis!A:A,1,FALSE)</f>
        <v>GFE0190</v>
      </c>
      <c r="E70" t="s">
        <v>323</v>
      </c>
      <c r="F70">
        <v>1036610</v>
      </c>
      <c r="G70" s="2">
        <v>44447.409537037034</v>
      </c>
      <c r="H70" s="2"/>
      <c r="K70" t="s">
        <v>410</v>
      </c>
      <c r="L70" t="s">
        <v>411</v>
      </c>
      <c r="M70" t="s">
        <v>412</v>
      </c>
      <c r="N70" t="s">
        <v>184</v>
      </c>
      <c r="O70">
        <v>1</v>
      </c>
      <c r="P70">
        <v>1</v>
      </c>
      <c r="Q70">
        <v>52.206009999999999</v>
      </c>
      <c r="R70">
        <v>5.1413599999999997</v>
      </c>
      <c r="S70" t="s">
        <v>52</v>
      </c>
      <c r="T70">
        <v>100</v>
      </c>
      <c r="U70">
        <v>80</v>
      </c>
      <c r="V70">
        <v>10</v>
      </c>
      <c r="W70">
        <v>0</v>
      </c>
      <c r="Y70">
        <v>180</v>
      </c>
      <c r="Z70" t="s">
        <v>413</v>
      </c>
      <c r="AA70" s="2">
        <v>44447.40353009259</v>
      </c>
      <c r="AB70" t="s">
        <v>37</v>
      </c>
      <c r="AC70" s="2">
        <v>44889.637546296297</v>
      </c>
      <c r="AD70" t="s">
        <v>54</v>
      </c>
      <c r="AE70" t="s">
        <v>330</v>
      </c>
    </row>
    <row r="71" spans="1:31" x14ac:dyDescent="0.25">
      <c r="A71" t="s">
        <v>415</v>
      </c>
      <c r="B71" t="s">
        <v>414</v>
      </c>
      <c r="C71" t="s">
        <v>193</v>
      </c>
      <c r="D71" s="2" t="str">
        <f>VLOOKUP(A71,Basis!A:A,1,FALSE)</f>
        <v>GFE0182</v>
      </c>
      <c r="E71" t="s">
        <v>323</v>
      </c>
      <c r="F71">
        <v>1036602</v>
      </c>
      <c r="G71" s="2">
        <v>44440.4921875</v>
      </c>
      <c r="H71" s="2"/>
      <c r="K71" t="s">
        <v>238</v>
      </c>
      <c r="L71" t="s">
        <v>239</v>
      </c>
      <c r="M71" t="s">
        <v>240</v>
      </c>
      <c r="N71" t="s">
        <v>241</v>
      </c>
      <c r="O71">
        <v>1</v>
      </c>
      <c r="P71">
        <v>1</v>
      </c>
      <c r="Q71">
        <v>52.273490000000002</v>
      </c>
      <c r="R71">
        <v>5.1573339999999996</v>
      </c>
      <c r="S71" t="s">
        <v>52</v>
      </c>
      <c r="T71">
        <v>100</v>
      </c>
      <c r="U71">
        <v>80</v>
      </c>
      <c r="V71">
        <v>10</v>
      </c>
      <c r="W71">
        <v>0</v>
      </c>
      <c r="Y71">
        <v>180</v>
      </c>
      <c r="Z71" t="s">
        <v>242</v>
      </c>
      <c r="AA71" s="2">
        <v>44440.48574074074</v>
      </c>
      <c r="AB71" t="s">
        <v>37</v>
      </c>
      <c r="AC71" s="2">
        <v>44889.637546296297</v>
      </c>
      <c r="AD71" t="s">
        <v>54</v>
      </c>
      <c r="AE71" t="s">
        <v>330</v>
      </c>
    </row>
    <row r="72" spans="1:31" x14ac:dyDescent="0.25">
      <c r="A72" t="s">
        <v>417</v>
      </c>
      <c r="B72" t="s">
        <v>416</v>
      </c>
      <c r="C72" t="s">
        <v>193</v>
      </c>
      <c r="D72" s="2" t="str">
        <f>VLOOKUP(A72,Basis!A:A,1,FALSE)</f>
        <v>GFE0227</v>
      </c>
      <c r="E72" t="s">
        <v>323</v>
      </c>
      <c r="F72">
        <v>1036085</v>
      </c>
      <c r="G72" s="2">
        <v>44637.496377314812</v>
      </c>
      <c r="H72" s="2"/>
      <c r="K72" t="s">
        <v>275</v>
      </c>
      <c r="L72" t="s">
        <v>281</v>
      </c>
      <c r="M72" t="s">
        <v>276</v>
      </c>
      <c r="N72" t="s">
        <v>277</v>
      </c>
      <c r="O72">
        <v>0.2</v>
      </c>
      <c r="P72">
        <v>1</v>
      </c>
      <c r="Q72">
        <v>52.307994842529297</v>
      </c>
      <c r="R72">
        <v>5.03739213943481</v>
      </c>
      <c r="S72" t="s">
        <v>52</v>
      </c>
      <c r="T72">
        <v>100</v>
      </c>
      <c r="U72">
        <v>80</v>
      </c>
      <c r="V72">
        <v>10</v>
      </c>
      <c r="W72">
        <v>0</v>
      </c>
      <c r="Y72">
        <v>180</v>
      </c>
      <c r="Z72" t="s">
        <v>282</v>
      </c>
      <c r="AA72" s="2">
        <v>44634.603692129633</v>
      </c>
      <c r="AB72" t="s">
        <v>37</v>
      </c>
      <c r="AC72" s="2">
        <v>44889.637546296297</v>
      </c>
      <c r="AD72" t="s">
        <v>54</v>
      </c>
      <c r="AE72" t="s">
        <v>330</v>
      </c>
    </row>
    <row r="73" spans="1:31" x14ac:dyDescent="0.25">
      <c r="A73" t="s">
        <v>419</v>
      </c>
      <c r="B73" t="s">
        <v>418</v>
      </c>
      <c r="C73" t="s">
        <v>47</v>
      </c>
      <c r="D73" s="2" t="str">
        <f>VLOOKUP(A73,Basis!A:A,1,FALSE)</f>
        <v>VO331</v>
      </c>
      <c r="E73" t="s">
        <v>58</v>
      </c>
      <c r="F73">
        <v>1037201</v>
      </c>
      <c r="G73" s="2">
        <v>43976.563125000001</v>
      </c>
      <c r="H73" s="2"/>
      <c r="K73" t="s">
        <v>181</v>
      </c>
      <c r="L73" t="s">
        <v>182</v>
      </c>
      <c r="M73" t="s">
        <v>183</v>
      </c>
      <c r="N73" t="s">
        <v>184</v>
      </c>
      <c r="O73">
        <v>6</v>
      </c>
      <c r="P73">
        <v>1</v>
      </c>
      <c r="Q73">
        <v>52.206824282178999</v>
      </c>
      <c r="R73">
        <v>5.0768744945526096</v>
      </c>
      <c r="S73" t="s">
        <v>35</v>
      </c>
      <c r="T73">
        <v>100</v>
      </c>
      <c r="U73">
        <v>80</v>
      </c>
      <c r="V73">
        <v>10</v>
      </c>
      <c r="W73">
        <v>0</v>
      </c>
      <c r="Y73">
        <v>180</v>
      </c>
      <c r="Z73" t="s">
        <v>185</v>
      </c>
      <c r="AA73" s="2">
        <v>43976.557199074072</v>
      </c>
      <c r="AB73" t="s">
        <v>37</v>
      </c>
      <c r="AC73" s="2">
        <v>44907.648182870369</v>
      </c>
      <c r="AD73" t="s">
        <v>54</v>
      </c>
      <c r="AE73" t="s">
        <v>55</v>
      </c>
    </row>
    <row r="74" spans="1:31" x14ac:dyDescent="0.25">
      <c r="A74" t="s">
        <v>421</v>
      </c>
      <c r="B74" t="s">
        <v>420</v>
      </c>
      <c r="C74" t="s">
        <v>47</v>
      </c>
      <c r="D74" s="2" t="str">
        <f>VLOOKUP(A74,Basis!A:A,1,FALSE)</f>
        <v>VO339</v>
      </c>
      <c r="E74" t="s">
        <v>58</v>
      </c>
      <c r="F74">
        <v>1037205</v>
      </c>
      <c r="G74" s="2">
        <v>44082.647106481483</v>
      </c>
      <c r="H74" s="2"/>
      <c r="K74" t="s">
        <v>422</v>
      </c>
      <c r="L74" t="s">
        <v>423</v>
      </c>
      <c r="M74" t="s">
        <v>424</v>
      </c>
      <c r="N74" t="s">
        <v>177</v>
      </c>
      <c r="O74">
        <v>6</v>
      </c>
      <c r="P74">
        <v>1</v>
      </c>
      <c r="Q74">
        <v>52.243991851806598</v>
      </c>
      <c r="R74">
        <v>5.1721000671386701</v>
      </c>
      <c r="S74" t="s">
        <v>35</v>
      </c>
      <c r="T74">
        <v>100</v>
      </c>
      <c r="U74">
        <v>80</v>
      </c>
      <c r="V74">
        <v>10</v>
      </c>
      <c r="W74">
        <v>0</v>
      </c>
      <c r="Y74">
        <v>180</v>
      </c>
      <c r="Z74" t="s">
        <v>425</v>
      </c>
      <c r="AA74" s="2">
        <v>44082.636250000003</v>
      </c>
      <c r="AB74" t="s">
        <v>37</v>
      </c>
      <c r="AC74" s="2">
        <v>44907.648182870369</v>
      </c>
      <c r="AD74" t="s">
        <v>54</v>
      </c>
      <c r="AE74" t="s">
        <v>55</v>
      </c>
    </row>
    <row r="75" spans="1:31" x14ac:dyDescent="0.25">
      <c r="A75" t="s">
        <v>427</v>
      </c>
      <c r="B75" t="s">
        <v>426</v>
      </c>
      <c r="C75" t="s">
        <v>47</v>
      </c>
      <c r="D75" s="2" t="str">
        <f>VLOOKUP(A75,Basis!A:A,1,FALSE)</f>
        <v>VO336</v>
      </c>
      <c r="E75" t="s">
        <v>58</v>
      </c>
      <c r="F75">
        <v>1037238</v>
      </c>
      <c r="G75" s="2">
        <v>44082.648090277777</v>
      </c>
      <c r="H75" s="2"/>
      <c r="K75" t="s">
        <v>422</v>
      </c>
      <c r="L75" t="s">
        <v>423</v>
      </c>
      <c r="M75" t="s">
        <v>424</v>
      </c>
      <c r="N75" t="s">
        <v>177</v>
      </c>
      <c r="O75">
        <v>6</v>
      </c>
      <c r="P75">
        <v>1</v>
      </c>
      <c r="Q75">
        <v>52.243991851806598</v>
      </c>
      <c r="R75">
        <v>5.1721000671386701</v>
      </c>
      <c r="S75" t="s">
        <v>35</v>
      </c>
      <c r="T75">
        <v>100</v>
      </c>
      <c r="U75">
        <v>80</v>
      </c>
      <c r="V75">
        <v>10</v>
      </c>
      <c r="W75">
        <v>0</v>
      </c>
      <c r="Y75">
        <v>180</v>
      </c>
      <c r="Z75" t="s">
        <v>425</v>
      </c>
      <c r="AA75" s="2">
        <v>44082.637118055558</v>
      </c>
      <c r="AB75" t="s">
        <v>37</v>
      </c>
      <c r="AC75" s="2">
        <v>44907.648182870369</v>
      </c>
      <c r="AD75" t="s">
        <v>54</v>
      </c>
      <c r="AE75" t="s">
        <v>55</v>
      </c>
    </row>
    <row r="76" spans="1:31" x14ac:dyDescent="0.25">
      <c r="A76" t="s">
        <v>429</v>
      </c>
      <c r="B76" t="s">
        <v>428</v>
      </c>
      <c r="C76" t="s">
        <v>193</v>
      </c>
      <c r="D76" s="2" t="str">
        <f>VLOOKUP(A76,Basis!A:A,1,FALSE)</f>
        <v>GFE0098</v>
      </c>
      <c r="E76" t="s">
        <v>323</v>
      </c>
      <c r="F76">
        <v>1035405</v>
      </c>
      <c r="G76" s="2">
        <v>44027.519212962965</v>
      </c>
      <c r="H76" s="2"/>
      <c r="K76" t="s">
        <v>73</v>
      </c>
      <c r="L76" t="s">
        <v>74</v>
      </c>
      <c r="M76" t="s">
        <v>75</v>
      </c>
      <c r="N76" t="s">
        <v>62</v>
      </c>
      <c r="O76">
        <v>1</v>
      </c>
      <c r="P76">
        <v>1</v>
      </c>
      <c r="Q76">
        <v>52.291439056396499</v>
      </c>
      <c r="R76">
        <v>5.2647647857665998</v>
      </c>
      <c r="S76" t="s">
        <v>52</v>
      </c>
      <c r="T76">
        <v>100</v>
      </c>
      <c r="U76">
        <v>80</v>
      </c>
      <c r="V76">
        <v>10</v>
      </c>
      <c r="W76">
        <v>0</v>
      </c>
      <c r="Y76">
        <v>180</v>
      </c>
      <c r="Z76" t="s">
        <v>76</v>
      </c>
      <c r="AA76" s="2">
        <v>44027.518761574072</v>
      </c>
      <c r="AB76" t="s">
        <v>37</v>
      </c>
      <c r="AC76" s="2">
        <v>44889.637546296297</v>
      </c>
      <c r="AD76" t="s">
        <v>54</v>
      </c>
      <c r="AE76" t="s">
        <v>330</v>
      </c>
    </row>
    <row r="77" spans="1:31" x14ac:dyDescent="0.25">
      <c r="A77" t="s">
        <v>431</v>
      </c>
      <c r="B77" t="s">
        <v>430</v>
      </c>
      <c r="C77" t="s">
        <v>79</v>
      </c>
      <c r="D77" s="2" t="str">
        <f>VLOOKUP(A77,Basis!A:A,1,FALSE)</f>
        <v>RO844</v>
      </c>
      <c r="E77" t="s">
        <v>58</v>
      </c>
      <c r="F77">
        <v>1015818</v>
      </c>
      <c r="G77" s="2">
        <v>43973.46503472222</v>
      </c>
      <c r="H77" s="2"/>
      <c r="K77" t="s">
        <v>404</v>
      </c>
      <c r="L77" t="s">
        <v>405</v>
      </c>
      <c r="M77" t="s">
        <v>406</v>
      </c>
      <c r="N77" t="s">
        <v>177</v>
      </c>
      <c r="O77">
        <v>6</v>
      </c>
      <c r="P77">
        <v>1</v>
      </c>
      <c r="Q77">
        <v>52.222679138183601</v>
      </c>
      <c r="R77">
        <v>5.2073488235473597</v>
      </c>
      <c r="S77" t="s">
        <v>35</v>
      </c>
      <c r="T77">
        <v>100</v>
      </c>
      <c r="U77">
        <v>80</v>
      </c>
      <c r="V77">
        <v>10</v>
      </c>
      <c r="W77">
        <v>0</v>
      </c>
      <c r="Y77">
        <v>180</v>
      </c>
      <c r="Z77" t="s">
        <v>407</v>
      </c>
      <c r="AA77" s="2">
        <v>43973.457037037035</v>
      </c>
      <c r="AB77" t="s">
        <v>37</v>
      </c>
      <c r="AC77" s="2">
        <v>44907.648182870369</v>
      </c>
      <c r="AD77" t="s">
        <v>54</v>
      </c>
      <c r="AE77" t="s">
        <v>55</v>
      </c>
    </row>
    <row r="78" spans="1:31" x14ac:dyDescent="0.25">
      <c r="A78" t="s">
        <v>433</v>
      </c>
      <c r="B78" t="s">
        <v>432</v>
      </c>
      <c r="C78" t="s">
        <v>47</v>
      </c>
      <c r="D78" s="2" t="str">
        <f>VLOOKUP(A78,Basis!A:A,1,FALSE)</f>
        <v>VO319</v>
      </c>
      <c r="E78" t="s">
        <v>58</v>
      </c>
      <c r="F78">
        <v>1015837</v>
      </c>
      <c r="G78" s="2">
        <v>43976.665694444448</v>
      </c>
      <c r="H78" s="2"/>
      <c r="K78" t="s">
        <v>434</v>
      </c>
      <c r="L78" t="s">
        <v>32</v>
      </c>
      <c r="M78" t="s">
        <v>435</v>
      </c>
      <c r="N78" t="s">
        <v>277</v>
      </c>
      <c r="O78">
        <v>6</v>
      </c>
      <c r="P78">
        <v>1</v>
      </c>
      <c r="Q78">
        <v>52.3104858398438</v>
      </c>
      <c r="R78">
        <v>5.0226378440856898</v>
      </c>
      <c r="S78" t="s">
        <v>35</v>
      </c>
      <c r="T78">
        <v>100</v>
      </c>
      <c r="U78">
        <v>80</v>
      </c>
      <c r="V78">
        <v>10</v>
      </c>
      <c r="W78">
        <v>0</v>
      </c>
      <c r="Y78">
        <v>180</v>
      </c>
      <c r="Z78" t="s">
        <v>436</v>
      </c>
      <c r="AA78" s="2">
        <v>43775.586712962962</v>
      </c>
      <c r="AB78" t="s">
        <v>37</v>
      </c>
      <c r="AC78" s="2">
        <v>44907.648182870369</v>
      </c>
      <c r="AD78" t="s">
        <v>54</v>
      </c>
      <c r="AE78" t="s">
        <v>55</v>
      </c>
    </row>
    <row r="79" spans="1:31" x14ac:dyDescent="0.25">
      <c r="A79" t="s">
        <v>438</v>
      </c>
      <c r="B79" t="s">
        <v>437</v>
      </c>
      <c r="C79" t="s">
        <v>167</v>
      </c>
      <c r="D79" s="2" t="str">
        <f>VLOOKUP(A79,Basis!A:A,1,FALSE)</f>
        <v>PO128</v>
      </c>
      <c r="E79" t="s">
        <v>58</v>
      </c>
      <c r="F79">
        <v>1015840</v>
      </c>
      <c r="G79" s="2">
        <v>44420.451898148145</v>
      </c>
      <c r="H79" s="2"/>
      <c r="K79" t="s">
        <v>439</v>
      </c>
      <c r="L79" t="s">
        <v>49</v>
      </c>
      <c r="M79" t="s">
        <v>440</v>
      </c>
      <c r="N79" t="s">
        <v>241</v>
      </c>
      <c r="O79">
        <v>6</v>
      </c>
      <c r="P79">
        <v>1</v>
      </c>
      <c r="Q79">
        <v>52.2729301452637</v>
      </c>
      <c r="R79">
        <v>5.1665611267089799</v>
      </c>
      <c r="S79" t="s">
        <v>35</v>
      </c>
      <c r="T79">
        <v>100</v>
      </c>
      <c r="U79">
        <v>80</v>
      </c>
      <c r="V79">
        <v>10</v>
      </c>
      <c r="W79">
        <v>0</v>
      </c>
      <c r="Y79">
        <v>180</v>
      </c>
      <c r="Z79" t="s">
        <v>441</v>
      </c>
      <c r="AA79" s="2">
        <v>43984.434756944444</v>
      </c>
      <c r="AB79" t="s">
        <v>37</v>
      </c>
      <c r="AC79" s="2">
        <v>44907.648182870369</v>
      </c>
      <c r="AD79" t="s">
        <v>54</v>
      </c>
      <c r="AE79" t="s">
        <v>55</v>
      </c>
    </row>
    <row r="80" spans="1:31" x14ac:dyDescent="0.25">
      <c r="A80" t="s">
        <v>443</v>
      </c>
      <c r="B80" t="s">
        <v>442</v>
      </c>
      <c r="C80" t="s">
        <v>47</v>
      </c>
      <c r="D80" s="2" t="str">
        <f>VLOOKUP(A80,Basis!A:A,1,FALSE)</f>
        <v>VO240</v>
      </c>
      <c r="E80" t="s">
        <v>58</v>
      </c>
      <c r="F80">
        <v>1032251</v>
      </c>
      <c r="G80" s="2">
        <v>43728.331620370373</v>
      </c>
      <c r="H80" s="2"/>
      <c r="K80" t="s">
        <v>444</v>
      </c>
      <c r="L80" t="s">
        <v>118</v>
      </c>
      <c r="M80" t="s">
        <v>445</v>
      </c>
      <c r="N80" t="s">
        <v>107</v>
      </c>
      <c r="O80">
        <v>5</v>
      </c>
      <c r="P80">
        <v>1</v>
      </c>
      <c r="Q80">
        <v>52.286277770996101</v>
      </c>
      <c r="R80">
        <v>5.2654109001159703</v>
      </c>
      <c r="S80" t="s">
        <v>63</v>
      </c>
      <c r="T80">
        <v>100</v>
      </c>
      <c r="U80">
        <v>80</v>
      </c>
      <c r="V80">
        <v>15</v>
      </c>
      <c r="W80">
        <v>0</v>
      </c>
      <c r="Y80">
        <v>180</v>
      </c>
      <c r="Z80" t="s">
        <v>446</v>
      </c>
      <c r="AA80" s="2">
        <v>43669.576261574075</v>
      </c>
      <c r="AB80" t="s">
        <v>37</v>
      </c>
      <c r="AC80" s="2">
        <v>44907.648182870369</v>
      </c>
      <c r="AD80" t="s">
        <v>54</v>
      </c>
      <c r="AE80" t="s">
        <v>55</v>
      </c>
    </row>
    <row r="81" spans="1:31" x14ac:dyDescent="0.25">
      <c r="A81" t="s">
        <v>448</v>
      </c>
      <c r="B81" t="s">
        <v>447</v>
      </c>
      <c r="C81" t="s">
        <v>47</v>
      </c>
      <c r="D81" s="2" t="str">
        <f>VLOOKUP(A81,Basis!A:A,1,FALSE)</f>
        <v>VO279</v>
      </c>
      <c r="E81" t="s">
        <v>58</v>
      </c>
      <c r="F81">
        <v>1032254</v>
      </c>
      <c r="G81" s="2">
        <v>44163.470185185186</v>
      </c>
      <c r="H81" s="2"/>
      <c r="K81" t="s">
        <v>245</v>
      </c>
      <c r="L81" t="s">
        <v>246</v>
      </c>
      <c r="M81" t="s">
        <v>247</v>
      </c>
      <c r="N81" t="s">
        <v>62</v>
      </c>
      <c r="O81">
        <v>6</v>
      </c>
      <c r="P81">
        <v>1</v>
      </c>
      <c r="Q81">
        <v>52.295799255371101</v>
      </c>
      <c r="R81">
        <v>5.2683701515197798</v>
      </c>
      <c r="S81" t="s">
        <v>35</v>
      </c>
      <c r="T81">
        <v>100</v>
      </c>
      <c r="U81">
        <v>80</v>
      </c>
      <c r="V81">
        <v>10</v>
      </c>
      <c r="W81">
        <v>0</v>
      </c>
      <c r="Y81">
        <v>180</v>
      </c>
      <c r="Z81" t="s">
        <v>248</v>
      </c>
      <c r="AA81" s="2">
        <v>43817.456319444442</v>
      </c>
      <c r="AB81" t="s">
        <v>37</v>
      </c>
      <c r="AC81" s="2">
        <v>44907.648182870369</v>
      </c>
      <c r="AD81" t="s">
        <v>54</v>
      </c>
      <c r="AE81" t="s">
        <v>55</v>
      </c>
    </row>
    <row r="82" spans="1:31" x14ac:dyDescent="0.25">
      <c r="A82" t="s">
        <v>450</v>
      </c>
      <c r="B82" t="s">
        <v>449</v>
      </c>
      <c r="C82" t="s">
        <v>193</v>
      </c>
      <c r="D82" s="2" t="str">
        <f>VLOOKUP(A82,Basis!A:A,1,FALSE)</f>
        <v>GFE0049</v>
      </c>
      <c r="E82" t="s">
        <v>323</v>
      </c>
      <c r="F82">
        <v>1031059</v>
      </c>
      <c r="G82" s="2">
        <v>44013.430925925924</v>
      </c>
      <c r="H82" s="2"/>
      <c r="K82" t="s">
        <v>451</v>
      </c>
      <c r="L82" t="s">
        <v>452</v>
      </c>
      <c r="M82" t="s">
        <v>453</v>
      </c>
      <c r="N82" t="s">
        <v>62</v>
      </c>
      <c r="O82">
        <v>0</v>
      </c>
      <c r="P82">
        <v>1</v>
      </c>
      <c r="Q82">
        <v>52.2981567382813</v>
      </c>
      <c r="R82">
        <v>5.2670140266418501</v>
      </c>
      <c r="S82" t="s">
        <v>52</v>
      </c>
      <c r="T82">
        <v>100</v>
      </c>
      <c r="U82">
        <v>80</v>
      </c>
      <c r="V82">
        <v>10</v>
      </c>
      <c r="W82">
        <v>0</v>
      </c>
      <c r="Y82">
        <v>180</v>
      </c>
      <c r="Z82" t="s">
        <v>454</v>
      </c>
      <c r="AA82" s="2">
        <v>44013.429328703707</v>
      </c>
      <c r="AB82" t="s">
        <v>37</v>
      </c>
      <c r="AC82" s="2">
        <v>44889.637546296297</v>
      </c>
      <c r="AD82" t="s">
        <v>54</v>
      </c>
      <c r="AE82" t="s">
        <v>330</v>
      </c>
    </row>
    <row r="83" spans="1:31" x14ac:dyDescent="0.25">
      <c r="A83" t="s">
        <v>456</v>
      </c>
      <c r="B83" t="s">
        <v>455</v>
      </c>
      <c r="C83" t="s">
        <v>193</v>
      </c>
      <c r="D83" s="2" t="str">
        <f>VLOOKUP(A83,Basis!A:A,1,FALSE)</f>
        <v>GFE0212</v>
      </c>
      <c r="E83" t="s">
        <v>323</v>
      </c>
      <c r="F83">
        <v>1031074</v>
      </c>
      <c r="G83" s="2">
        <v>44620.464398148149</v>
      </c>
      <c r="H83" s="2"/>
      <c r="K83" t="s">
        <v>227</v>
      </c>
      <c r="L83" t="s">
        <v>169</v>
      </c>
      <c r="M83" t="s">
        <v>228</v>
      </c>
      <c r="N83" t="s">
        <v>177</v>
      </c>
      <c r="O83">
        <v>6</v>
      </c>
      <c r="P83">
        <v>1</v>
      </c>
      <c r="Q83">
        <v>52.217437744140597</v>
      </c>
      <c r="R83">
        <v>5.1982779502868697</v>
      </c>
      <c r="S83" t="s">
        <v>52</v>
      </c>
      <c r="T83">
        <v>100</v>
      </c>
      <c r="U83">
        <v>80</v>
      </c>
      <c r="V83">
        <v>10</v>
      </c>
      <c r="W83">
        <v>0</v>
      </c>
      <c r="Y83">
        <v>180</v>
      </c>
      <c r="Z83" t="s">
        <v>229</v>
      </c>
      <c r="AA83" s="2">
        <v>43670.621886574074</v>
      </c>
      <c r="AB83" t="s">
        <v>37</v>
      </c>
      <c r="AC83" s="2">
        <v>44889.637546296297</v>
      </c>
      <c r="AD83" t="s">
        <v>54</v>
      </c>
      <c r="AE83" t="s">
        <v>330</v>
      </c>
    </row>
    <row r="84" spans="1:31" x14ac:dyDescent="0.25">
      <c r="A84" t="s">
        <v>458</v>
      </c>
      <c r="B84" t="s">
        <v>457</v>
      </c>
      <c r="C84" t="s">
        <v>193</v>
      </c>
      <c r="D84" s="2" t="str">
        <f>VLOOKUP(A84,Basis!A:A,1,FALSE)</f>
        <v>GFE0084</v>
      </c>
      <c r="E84" t="s">
        <v>323</v>
      </c>
      <c r="F84">
        <v>1031075</v>
      </c>
      <c r="G84" s="2">
        <v>44027.606122685182</v>
      </c>
      <c r="H84" s="2"/>
      <c r="K84" t="s">
        <v>92</v>
      </c>
      <c r="L84" t="s">
        <v>93</v>
      </c>
      <c r="M84" t="s">
        <v>94</v>
      </c>
      <c r="N84" t="s">
        <v>62</v>
      </c>
      <c r="O84">
        <v>1</v>
      </c>
      <c r="P84">
        <v>1</v>
      </c>
      <c r="Q84">
        <v>52.297172546386697</v>
      </c>
      <c r="R84">
        <v>5.26707220077515</v>
      </c>
      <c r="S84" t="s">
        <v>52</v>
      </c>
      <c r="T84">
        <v>100</v>
      </c>
      <c r="U84">
        <v>80</v>
      </c>
      <c r="V84">
        <v>10</v>
      </c>
      <c r="W84">
        <v>0</v>
      </c>
      <c r="Y84">
        <v>180</v>
      </c>
      <c r="Z84" t="s">
        <v>95</v>
      </c>
      <c r="AA84" s="2">
        <v>44027.605763888889</v>
      </c>
      <c r="AB84" t="s">
        <v>37</v>
      </c>
      <c r="AC84" s="2">
        <v>44889.637546296297</v>
      </c>
      <c r="AD84" t="s">
        <v>54</v>
      </c>
      <c r="AE84" t="s">
        <v>330</v>
      </c>
    </row>
    <row r="85" spans="1:31" x14ac:dyDescent="0.25">
      <c r="A85" t="s">
        <v>460</v>
      </c>
      <c r="B85" t="s">
        <v>459</v>
      </c>
      <c r="C85" t="s">
        <v>193</v>
      </c>
      <c r="D85" s="2" t="str">
        <f>VLOOKUP(A85,Basis!A:A,1,FALSE)</f>
        <v>GFE0141</v>
      </c>
      <c r="E85" t="s">
        <v>323</v>
      </c>
      <c r="F85">
        <v>1031082</v>
      </c>
      <c r="G85" s="2">
        <v>44075.645868055559</v>
      </c>
      <c r="H85" s="2"/>
      <c r="K85" t="s">
        <v>461</v>
      </c>
      <c r="L85" t="s">
        <v>462</v>
      </c>
      <c r="M85" t="s">
        <v>463</v>
      </c>
      <c r="N85" t="s">
        <v>62</v>
      </c>
      <c r="O85">
        <v>5</v>
      </c>
      <c r="P85">
        <v>1</v>
      </c>
      <c r="Q85">
        <v>52.309043884277301</v>
      </c>
      <c r="R85">
        <v>5.2495651245117196</v>
      </c>
      <c r="S85" t="s">
        <v>52</v>
      </c>
      <c r="T85">
        <v>100</v>
      </c>
      <c r="U85">
        <v>80</v>
      </c>
      <c r="V85">
        <v>10</v>
      </c>
      <c r="W85">
        <v>0</v>
      </c>
      <c r="Y85">
        <v>180</v>
      </c>
      <c r="Z85" t="s">
        <v>464</v>
      </c>
      <c r="AA85" s="2">
        <v>44075.645127314812</v>
      </c>
      <c r="AB85" t="s">
        <v>37</v>
      </c>
      <c r="AC85" s="2">
        <v>44889.637546296297</v>
      </c>
      <c r="AD85" t="s">
        <v>54</v>
      </c>
      <c r="AE85" t="s">
        <v>330</v>
      </c>
    </row>
    <row r="86" spans="1:31" x14ac:dyDescent="0.25">
      <c r="A86" t="s">
        <v>466</v>
      </c>
      <c r="B86" t="s">
        <v>465</v>
      </c>
      <c r="C86" t="s">
        <v>193</v>
      </c>
      <c r="D86" s="2" t="str">
        <f>VLOOKUP(A86,Basis!A:A,1,FALSE)</f>
        <v>GFE0215</v>
      </c>
      <c r="E86" t="s">
        <v>323</v>
      </c>
      <c r="F86">
        <v>1031088</v>
      </c>
      <c r="G86" s="2">
        <v>44620.460532407407</v>
      </c>
      <c r="H86" s="2"/>
      <c r="K86" t="s">
        <v>467</v>
      </c>
      <c r="L86" t="s">
        <v>468</v>
      </c>
      <c r="M86" t="s">
        <v>469</v>
      </c>
      <c r="N86" t="s">
        <v>177</v>
      </c>
      <c r="O86">
        <v>0.2</v>
      </c>
      <c r="P86">
        <v>1</v>
      </c>
      <c r="Q86">
        <v>52.217872619628899</v>
      </c>
      <c r="R86">
        <v>5.1974010467529297</v>
      </c>
      <c r="S86" t="s">
        <v>52</v>
      </c>
      <c r="T86">
        <v>100</v>
      </c>
      <c r="U86">
        <v>80</v>
      </c>
      <c r="V86">
        <v>10</v>
      </c>
      <c r="W86">
        <v>0</v>
      </c>
      <c r="Y86">
        <v>180</v>
      </c>
      <c r="Z86" t="s">
        <v>470</v>
      </c>
      <c r="AA86" s="2">
        <v>43670.650555555556</v>
      </c>
      <c r="AB86" t="s">
        <v>37</v>
      </c>
      <c r="AC86" s="2">
        <v>44889.637546296297</v>
      </c>
      <c r="AD86" t="s">
        <v>54</v>
      </c>
      <c r="AE86" t="s">
        <v>330</v>
      </c>
    </row>
    <row r="87" spans="1:31" x14ac:dyDescent="0.25">
      <c r="A87" t="s">
        <v>472</v>
      </c>
      <c r="B87" t="s">
        <v>471</v>
      </c>
      <c r="C87" t="s">
        <v>193</v>
      </c>
      <c r="D87" s="2" t="str">
        <f>VLOOKUP(A87,Basis!A:A,1,FALSE)</f>
        <v>GFE0036</v>
      </c>
      <c r="E87" t="s">
        <v>323</v>
      </c>
      <c r="F87">
        <v>1031091</v>
      </c>
      <c r="G87" s="2">
        <v>43976.648136574076</v>
      </c>
      <c r="H87" s="2"/>
      <c r="K87" t="s">
        <v>382</v>
      </c>
      <c r="L87" t="s">
        <v>473</v>
      </c>
      <c r="M87" t="s">
        <v>474</v>
      </c>
      <c r="N87" t="s">
        <v>177</v>
      </c>
      <c r="O87">
        <v>6</v>
      </c>
      <c r="P87">
        <v>1</v>
      </c>
      <c r="Q87">
        <v>52.215530395507798</v>
      </c>
      <c r="R87">
        <v>5.1461710929870597</v>
      </c>
      <c r="S87" t="s">
        <v>52</v>
      </c>
      <c r="T87">
        <v>100</v>
      </c>
      <c r="U87">
        <v>80</v>
      </c>
      <c r="V87">
        <v>10</v>
      </c>
      <c r="W87">
        <v>0</v>
      </c>
      <c r="Y87">
        <v>180</v>
      </c>
      <c r="Z87" t="s">
        <v>475</v>
      </c>
      <c r="AA87" s="2">
        <v>43976.645104166666</v>
      </c>
      <c r="AB87" t="s">
        <v>37</v>
      </c>
      <c r="AC87" s="2">
        <v>44889.637546296297</v>
      </c>
      <c r="AD87" t="s">
        <v>54</v>
      </c>
      <c r="AE87" t="s">
        <v>330</v>
      </c>
    </row>
    <row r="88" spans="1:31" x14ac:dyDescent="0.25">
      <c r="A88" t="s">
        <v>477</v>
      </c>
      <c r="B88" t="s">
        <v>476</v>
      </c>
      <c r="C88" t="s">
        <v>193</v>
      </c>
      <c r="D88" s="2" t="str">
        <f>VLOOKUP(A88,Basis!A:A,1,FALSE)</f>
        <v>GFE0213</v>
      </c>
      <c r="E88" t="s">
        <v>323</v>
      </c>
      <c r="F88">
        <v>1034610</v>
      </c>
      <c r="G88" s="2">
        <v>44620.463726851849</v>
      </c>
      <c r="H88" s="2"/>
      <c r="K88" t="s">
        <v>227</v>
      </c>
      <c r="L88" t="s">
        <v>281</v>
      </c>
      <c r="M88" t="s">
        <v>478</v>
      </c>
      <c r="N88" t="s">
        <v>177</v>
      </c>
      <c r="O88">
        <v>6</v>
      </c>
      <c r="P88">
        <v>1</v>
      </c>
      <c r="Q88">
        <v>52.218574523925803</v>
      </c>
      <c r="R88">
        <v>5.1986098289489702</v>
      </c>
      <c r="S88" t="s">
        <v>52</v>
      </c>
      <c r="T88">
        <v>100</v>
      </c>
      <c r="U88">
        <v>80</v>
      </c>
      <c r="V88">
        <v>10</v>
      </c>
      <c r="W88">
        <v>0</v>
      </c>
      <c r="Y88">
        <v>180</v>
      </c>
      <c r="Z88" t="s">
        <v>479</v>
      </c>
      <c r="AA88" s="2">
        <v>43670.630196759259</v>
      </c>
      <c r="AB88" t="s">
        <v>37</v>
      </c>
      <c r="AC88" s="2">
        <v>44889.637546296297</v>
      </c>
      <c r="AD88" t="s">
        <v>54</v>
      </c>
      <c r="AE88" t="s">
        <v>330</v>
      </c>
    </row>
    <row r="89" spans="1:31" x14ac:dyDescent="0.25">
      <c r="A89" t="s">
        <v>481</v>
      </c>
      <c r="B89" t="s">
        <v>480</v>
      </c>
      <c r="C89" t="s">
        <v>193</v>
      </c>
      <c r="D89" s="2" t="str">
        <f>VLOOKUP(A89,Basis!A:A,1,FALSE)</f>
        <v>GFE0214</v>
      </c>
      <c r="E89" t="s">
        <v>323</v>
      </c>
      <c r="F89">
        <v>1031120</v>
      </c>
      <c r="G89" s="2">
        <v>44620.461400462962</v>
      </c>
      <c r="H89" s="2"/>
      <c r="K89" t="s">
        <v>467</v>
      </c>
      <c r="L89" t="s">
        <v>482</v>
      </c>
      <c r="M89" t="s">
        <v>483</v>
      </c>
      <c r="N89" t="s">
        <v>177</v>
      </c>
      <c r="O89">
        <v>0.2</v>
      </c>
      <c r="P89">
        <v>1</v>
      </c>
      <c r="Q89">
        <v>52.2188529968262</v>
      </c>
      <c r="R89">
        <v>5.1968021392822301</v>
      </c>
      <c r="S89" t="s">
        <v>52</v>
      </c>
      <c r="T89">
        <v>100</v>
      </c>
      <c r="U89">
        <v>80</v>
      </c>
      <c r="V89">
        <v>10</v>
      </c>
      <c r="W89">
        <v>0</v>
      </c>
      <c r="Y89">
        <v>180</v>
      </c>
      <c r="Z89" t="s">
        <v>484</v>
      </c>
      <c r="AA89" s="2">
        <v>43670.636296296296</v>
      </c>
      <c r="AB89" t="s">
        <v>37</v>
      </c>
      <c r="AC89" s="2">
        <v>44889.637546296297</v>
      </c>
      <c r="AD89" t="s">
        <v>54</v>
      </c>
      <c r="AE89" t="s">
        <v>330</v>
      </c>
    </row>
    <row r="90" spans="1:31" x14ac:dyDescent="0.25">
      <c r="A90" t="s">
        <v>486</v>
      </c>
      <c r="B90" t="s">
        <v>485</v>
      </c>
      <c r="C90" t="s">
        <v>193</v>
      </c>
      <c r="D90" s="2" t="str">
        <f>VLOOKUP(A90,Basis!A:A,1,FALSE)</f>
        <v>GFE0079</v>
      </c>
      <c r="E90" t="s">
        <v>323</v>
      </c>
      <c r="F90">
        <v>1031132</v>
      </c>
      <c r="G90" s="2">
        <v>44027.513506944444</v>
      </c>
      <c r="H90" s="2"/>
      <c r="K90" t="s">
        <v>245</v>
      </c>
      <c r="L90" t="s">
        <v>487</v>
      </c>
      <c r="M90" t="s">
        <v>488</v>
      </c>
      <c r="N90" t="s">
        <v>62</v>
      </c>
      <c r="O90">
        <v>1</v>
      </c>
      <c r="P90">
        <v>1</v>
      </c>
      <c r="Q90">
        <v>52.298385620117202</v>
      </c>
      <c r="R90">
        <v>5.27132225036621</v>
      </c>
      <c r="S90" t="s">
        <v>52</v>
      </c>
      <c r="T90">
        <v>100</v>
      </c>
      <c r="U90">
        <v>80</v>
      </c>
      <c r="V90">
        <v>10</v>
      </c>
      <c r="W90">
        <v>0</v>
      </c>
      <c r="Y90">
        <v>180</v>
      </c>
      <c r="Z90" t="s">
        <v>489</v>
      </c>
      <c r="AA90" s="2">
        <v>44027.511736111112</v>
      </c>
      <c r="AB90" t="s">
        <v>37</v>
      </c>
      <c r="AC90" s="2">
        <v>44889.637546296297</v>
      </c>
      <c r="AD90" t="s">
        <v>54</v>
      </c>
      <c r="AE90" t="s">
        <v>330</v>
      </c>
    </row>
    <row r="91" spans="1:31" x14ac:dyDescent="0.25">
      <c r="A91" t="s">
        <v>491</v>
      </c>
      <c r="B91" t="s">
        <v>490</v>
      </c>
      <c r="C91" t="s">
        <v>193</v>
      </c>
      <c r="D91" s="2" t="str">
        <f>VLOOKUP(A91,Basis!A:A,1,FALSE)</f>
        <v>GFE0082</v>
      </c>
      <c r="E91" t="s">
        <v>323</v>
      </c>
      <c r="F91">
        <v>1031098</v>
      </c>
      <c r="G91" s="2">
        <v>44027.584421296298</v>
      </c>
      <c r="H91" s="2"/>
      <c r="K91" t="s">
        <v>492</v>
      </c>
      <c r="L91" t="s">
        <v>81</v>
      </c>
      <c r="M91" t="s">
        <v>493</v>
      </c>
      <c r="N91" t="s">
        <v>62</v>
      </c>
      <c r="O91">
        <v>1</v>
      </c>
      <c r="P91">
        <v>1</v>
      </c>
      <c r="Q91">
        <v>52.295421600341797</v>
      </c>
      <c r="R91">
        <v>5.26564598083496</v>
      </c>
      <c r="S91" t="s">
        <v>52</v>
      </c>
      <c r="T91">
        <v>100</v>
      </c>
      <c r="U91">
        <v>80</v>
      </c>
      <c r="V91">
        <v>10</v>
      </c>
      <c r="W91">
        <v>0</v>
      </c>
      <c r="Y91">
        <v>180</v>
      </c>
      <c r="Z91" t="s">
        <v>494</v>
      </c>
      <c r="AA91" s="2">
        <v>44027.584016203706</v>
      </c>
      <c r="AB91" t="s">
        <v>37</v>
      </c>
      <c r="AC91" s="2">
        <v>44889.637546296297</v>
      </c>
      <c r="AD91" t="s">
        <v>54</v>
      </c>
      <c r="AE91" t="s">
        <v>330</v>
      </c>
    </row>
    <row r="92" spans="1:31" x14ac:dyDescent="0.25">
      <c r="A92" t="s">
        <v>496</v>
      </c>
      <c r="B92" t="s">
        <v>495</v>
      </c>
      <c r="C92" t="s">
        <v>193</v>
      </c>
      <c r="D92" s="2" t="str">
        <f>VLOOKUP(A92,Basis!A:A,1,FALSE)</f>
        <v>GFE0146</v>
      </c>
      <c r="E92" t="s">
        <v>323</v>
      </c>
      <c r="F92">
        <v>1031099</v>
      </c>
      <c r="G92" s="2">
        <v>44089.37704861111</v>
      </c>
      <c r="H92" s="2"/>
      <c r="K92" t="s">
        <v>497</v>
      </c>
      <c r="L92" t="s">
        <v>281</v>
      </c>
      <c r="M92" t="s">
        <v>498</v>
      </c>
      <c r="N92" t="s">
        <v>177</v>
      </c>
      <c r="O92">
        <v>6</v>
      </c>
      <c r="P92">
        <v>1</v>
      </c>
      <c r="Q92">
        <v>52.216171264648402</v>
      </c>
      <c r="R92">
        <v>5.1397299766540501</v>
      </c>
      <c r="S92" t="s">
        <v>52</v>
      </c>
      <c r="T92">
        <v>100</v>
      </c>
      <c r="U92">
        <v>80</v>
      </c>
      <c r="V92">
        <v>10</v>
      </c>
      <c r="W92">
        <v>0</v>
      </c>
      <c r="Y92">
        <v>180</v>
      </c>
      <c r="Z92" t="s">
        <v>499</v>
      </c>
      <c r="AA92" s="2">
        <v>44089.37599537037</v>
      </c>
      <c r="AB92" t="s">
        <v>37</v>
      </c>
      <c r="AC92" s="2">
        <v>44889.637546296297</v>
      </c>
      <c r="AD92" t="s">
        <v>54</v>
      </c>
      <c r="AE92" t="s">
        <v>330</v>
      </c>
    </row>
    <row r="93" spans="1:31" x14ac:dyDescent="0.25">
      <c r="A93" t="s">
        <v>501</v>
      </c>
      <c r="B93" t="s">
        <v>500</v>
      </c>
      <c r="C93" t="s">
        <v>193</v>
      </c>
      <c r="D93" s="2" t="str">
        <f>VLOOKUP(A93,Basis!A:A,1,FALSE)</f>
        <v>GFE0066</v>
      </c>
      <c r="E93" t="s">
        <v>323</v>
      </c>
      <c r="F93">
        <v>1031094</v>
      </c>
      <c r="G93" s="2">
        <v>44027.603333333333</v>
      </c>
      <c r="H93" s="2"/>
      <c r="K93" t="s">
        <v>502</v>
      </c>
      <c r="L93" t="s">
        <v>503</v>
      </c>
      <c r="M93" t="s">
        <v>504</v>
      </c>
      <c r="N93" t="s">
        <v>62</v>
      </c>
      <c r="O93">
        <v>1</v>
      </c>
      <c r="P93">
        <v>1</v>
      </c>
      <c r="Q93">
        <v>52.309841156005902</v>
      </c>
      <c r="R93">
        <v>5.2519879341125497</v>
      </c>
      <c r="S93" t="s">
        <v>52</v>
      </c>
      <c r="T93">
        <v>100</v>
      </c>
      <c r="U93">
        <v>80</v>
      </c>
      <c r="V93">
        <v>10</v>
      </c>
      <c r="W93">
        <v>0</v>
      </c>
      <c r="Y93">
        <v>180</v>
      </c>
      <c r="Z93" t="s">
        <v>505</v>
      </c>
      <c r="AA93" s="2">
        <v>44027.60297453704</v>
      </c>
      <c r="AB93" t="s">
        <v>37</v>
      </c>
      <c r="AC93" s="2">
        <v>44889.637546296297</v>
      </c>
      <c r="AD93" t="s">
        <v>54</v>
      </c>
      <c r="AE93" t="s">
        <v>330</v>
      </c>
    </row>
    <row r="94" spans="1:31" x14ac:dyDescent="0.25">
      <c r="A94" t="s">
        <v>507</v>
      </c>
      <c r="B94" t="s">
        <v>506</v>
      </c>
      <c r="C94" t="s">
        <v>193</v>
      </c>
      <c r="D94" s="2" t="str">
        <f>VLOOKUP(A94,Basis!A:A,1,FALSE)</f>
        <v>GFE0096</v>
      </c>
      <c r="E94" t="s">
        <v>323</v>
      </c>
      <c r="F94">
        <v>1031103</v>
      </c>
      <c r="G94" s="2">
        <v>44089.404062499998</v>
      </c>
      <c r="H94" s="2"/>
      <c r="K94" t="s">
        <v>142</v>
      </c>
      <c r="L94" t="s">
        <v>126</v>
      </c>
      <c r="M94" t="s">
        <v>143</v>
      </c>
      <c r="N94" t="s">
        <v>62</v>
      </c>
      <c r="O94">
        <v>1</v>
      </c>
      <c r="P94">
        <v>1</v>
      </c>
      <c r="Q94">
        <v>52.290248870849602</v>
      </c>
      <c r="R94">
        <v>5.2643980979919398</v>
      </c>
      <c r="S94" t="s">
        <v>52</v>
      </c>
      <c r="T94">
        <v>100</v>
      </c>
      <c r="U94">
        <v>80</v>
      </c>
      <c r="V94">
        <v>10</v>
      </c>
      <c r="W94">
        <v>0</v>
      </c>
      <c r="Y94">
        <v>180</v>
      </c>
      <c r="Z94" t="s">
        <v>144</v>
      </c>
      <c r="AA94" s="2">
        <v>44089.400937500002</v>
      </c>
      <c r="AB94" t="s">
        <v>37</v>
      </c>
      <c r="AC94" s="2">
        <v>44889.637546296297</v>
      </c>
      <c r="AD94" t="s">
        <v>54</v>
      </c>
      <c r="AE94" t="s">
        <v>330</v>
      </c>
    </row>
    <row r="95" spans="1:31" x14ac:dyDescent="0.25">
      <c r="A95" t="s">
        <v>509</v>
      </c>
      <c r="B95" t="s">
        <v>508</v>
      </c>
      <c r="C95" t="s">
        <v>193</v>
      </c>
      <c r="D95" s="2" t="str">
        <f>VLOOKUP(A95,Basis!A:A,1,FALSE)</f>
        <v>GFE0064</v>
      </c>
      <c r="E95" t="s">
        <v>323</v>
      </c>
      <c r="F95">
        <v>1031104</v>
      </c>
      <c r="G95" s="2">
        <v>44027.594942129632</v>
      </c>
      <c r="H95" s="2"/>
      <c r="K95" t="s">
        <v>86</v>
      </c>
      <c r="L95" t="s">
        <v>510</v>
      </c>
      <c r="M95" t="s">
        <v>511</v>
      </c>
      <c r="N95" t="s">
        <v>62</v>
      </c>
      <c r="O95">
        <v>1</v>
      </c>
      <c r="P95">
        <v>1</v>
      </c>
      <c r="Q95">
        <v>52.297683715820298</v>
      </c>
      <c r="R95">
        <v>5.2489871978759801</v>
      </c>
      <c r="S95" t="s">
        <v>52</v>
      </c>
      <c r="T95">
        <v>100</v>
      </c>
      <c r="U95">
        <v>80</v>
      </c>
      <c r="V95">
        <v>10</v>
      </c>
      <c r="W95">
        <v>0</v>
      </c>
      <c r="Y95">
        <v>180</v>
      </c>
      <c r="Z95" t="s">
        <v>512</v>
      </c>
      <c r="AA95" s="2">
        <v>44027.594571759262</v>
      </c>
      <c r="AB95" t="s">
        <v>37</v>
      </c>
      <c r="AC95" s="2">
        <v>44889.637546296297</v>
      </c>
      <c r="AD95" t="s">
        <v>54</v>
      </c>
      <c r="AE95" t="s">
        <v>330</v>
      </c>
    </row>
    <row r="96" spans="1:31" x14ac:dyDescent="0.25">
      <c r="A96" t="s">
        <v>514</v>
      </c>
      <c r="B96" t="s">
        <v>513</v>
      </c>
      <c r="C96" t="s">
        <v>193</v>
      </c>
      <c r="D96" s="2" t="str">
        <f>VLOOKUP(A96,Basis!A:A,1,FALSE)</f>
        <v>GFE0073</v>
      </c>
      <c r="E96" t="s">
        <v>323</v>
      </c>
      <c r="F96">
        <v>1031108</v>
      </c>
      <c r="G96" s="2">
        <v>44027.579699074071</v>
      </c>
      <c r="H96" s="2"/>
      <c r="K96" t="s">
        <v>515</v>
      </c>
      <c r="L96" t="s">
        <v>516</v>
      </c>
      <c r="M96" t="s">
        <v>517</v>
      </c>
      <c r="N96" t="s">
        <v>62</v>
      </c>
      <c r="O96">
        <v>1</v>
      </c>
      <c r="P96">
        <v>1</v>
      </c>
      <c r="Q96">
        <v>52.298881530761697</v>
      </c>
      <c r="R96">
        <v>5.2584500312805202</v>
      </c>
      <c r="S96" t="s">
        <v>52</v>
      </c>
      <c r="T96">
        <v>100</v>
      </c>
      <c r="U96">
        <v>80</v>
      </c>
      <c r="V96">
        <v>10</v>
      </c>
      <c r="W96">
        <v>0</v>
      </c>
      <c r="Y96">
        <v>180</v>
      </c>
      <c r="Z96" t="s">
        <v>518</v>
      </c>
      <c r="AA96" s="2">
        <v>44027.579259259262</v>
      </c>
      <c r="AB96" t="s">
        <v>37</v>
      </c>
      <c r="AC96" s="2">
        <v>44889.637546296297</v>
      </c>
      <c r="AD96" t="s">
        <v>54</v>
      </c>
      <c r="AE96" t="s">
        <v>330</v>
      </c>
    </row>
    <row r="97" spans="1:31" x14ac:dyDescent="0.25">
      <c r="A97" t="s">
        <v>520</v>
      </c>
      <c r="B97" t="s">
        <v>519</v>
      </c>
      <c r="C97" t="s">
        <v>193</v>
      </c>
      <c r="D97" s="2" t="str">
        <f>VLOOKUP(A97,Basis!A:A,1,FALSE)</f>
        <v>GFE0099</v>
      </c>
      <c r="E97" t="s">
        <v>323</v>
      </c>
      <c r="F97">
        <v>1031109</v>
      </c>
      <c r="G97" s="2">
        <v>44138.532037037039</v>
      </c>
      <c r="H97" s="2"/>
      <c r="K97" t="s">
        <v>521</v>
      </c>
      <c r="L97" t="s">
        <v>522</v>
      </c>
      <c r="M97" t="s">
        <v>523</v>
      </c>
      <c r="N97" t="s">
        <v>62</v>
      </c>
      <c r="O97">
        <v>1</v>
      </c>
      <c r="P97">
        <v>1</v>
      </c>
      <c r="Q97">
        <v>52.297794342041001</v>
      </c>
      <c r="R97">
        <v>5.2287511825561497</v>
      </c>
      <c r="S97" t="s">
        <v>52</v>
      </c>
      <c r="T97">
        <v>100</v>
      </c>
      <c r="U97">
        <v>80</v>
      </c>
      <c r="V97">
        <v>10</v>
      </c>
      <c r="W97">
        <v>0</v>
      </c>
      <c r="Y97">
        <v>180</v>
      </c>
      <c r="Z97" t="s">
        <v>524</v>
      </c>
      <c r="AA97" s="2">
        <v>44027.568148148152</v>
      </c>
      <c r="AB97" t="s">
        <v>37</v>
      </c>
      <c r="AC97" s="2">
        <v>44889.637546296297</v>
      </c>
      <c r="AD97" t="s">
        <v>54</v>
      </c>
      <c r="AE97" t="s">
        <v>330</v>
      </c>
    </row>
    <row r="98" spans="1:31" x14ac:dyDescent="0.25">
      <c r="A98" t="s">
        <v>526</v>
      </c>
      <c r="B98" t="s">
        <v>525</v>
      </c>
      <c r="C98" t="s">
        <v>193</v>
      </c>
      <c r="D98" s="2" t="str">
        <f>VLOOKUP(A98,Basis!A:A,1,FALSE)</f>
        <v>GFE0060</v>
      </c>
      <c r="E98" t="s">
        <v>323</v>
      </c>
      <c r="F98">
        <v>1031004</v>
      </c>
      <c r="G98" s="2">
        <v>44089.458182870374</v>
      </c>
      <c r="H98" s="2"/>
      <c r="K98" t="s">
        <v>527</v>
      </c>
      <c r="L98" t="s">
        <v>528</v>
      </c>
      <c r="M98" t="s">
        <v>529</v>
      </c>
      <c r="N98" t="s">
        <v>62</v>
      </c>
      <c r="O98">
        <v>1</v>
      </c>
      <c r="P98">
        <v>1</v>
      </c>
      <c r="Q98">
        <v>52.308078765869098</v>
      </c>
      <c r="R98">
        <v>5.2473077774047896</v>
      </c>
      <c r="S98" t="s">
        <v>52</v>
      </c>
      <c r="T98">
        <v>100</v>
      </c>
      <c r="U98">
        <v>80</v>
      </c>
      <c r="V98">
        <v>10</v>
      </c>
      <c r="W98">
        <v>0</v>
      </c>
      <c r="Y98">
        <v>180</v>
      </c>
      <c r="Z98" t="s">
        <v>530</v>
      </c>
      <c r="AA98" s="2">
        <v>44089.454710648148</v>
      </c>
      <c r="AB98" t="s">
        <v>37</v>
      </c>
      <c r="AC98" s="2">
        <v>44889.637546296297</v>
      </c>
      <c r="AD98" t="s">
        <v>54</v>
      </c>
      <c r="AE98" t="s">
        <v>330</v>
      </c>
    </row>
    <row r="99" spans="1:31" x14ac:dyDescent="0.25">
      <c r="A99" t="s">
        <v>532</v>
      </c>
      <c r="B99" t="s">
        <v>531</v>
      </c>
      <c r="C99" t="s">
        <v>193</v>
      </c>
      <c r="D99" s="2" t="str">
        <f>VLOOKUP(A99,Basis!A:A,1,FALSE)</f>
        <v>GFE0043</v>
      </c>
      <c r="E99" t="s">
        <v>323</v>
      </c>
      <c r="F99">
        <v>1031038</v>
      </c>
      <c r="G99" s="2">
        <v>43976.590208333335</v>
      </c>
      <c r="H99" s="2"/>
      <c r="K99" t="s">
        <v>200</v>
      </c>
      <c r="L99" t="s">
        <v>148</v>
      </c>
      <c r="M99" t="s">
        <v>533</v>
      </c>
      <c r="N99" t="s">
        <v>177</v>
      </c>
      <c r="O99">
        <v>240</v>
      </c>
      <c r="P99">
        <v>1</v>
      </c>
      <c r="Q99">
        <v>52.211589813232401</v>
      </c>
      <c r="R99">
        <v>5.1583657264709499</v>
      </c>
      <c r="S99" t="s">
        <v>52</v>
      </c>
      <c r="T99">
        <v>100</v>
      </c>
      <c r="U99">
        <v>80</v>
      </c>
      <c r="V99">
        <v>10</v>
      </c>
      <c r="W99">
        <v>0</v>
      </c>
      <c r="Y99">
        <v>180</v>
      </c>
      <c r="Z99" t="s">
        <v>534</v>
      </c>
      <c r="AA99" s="2">
        <v>43976.580312500002</v>
      </c>
      <c r="AB99" t="s">
        <v>37</v>
      </c>
      <c r="AC99" s="2">
        <v>44889.637546296297</v>
      </c>
      <c r="AD99" t="s">
        <v>54</v>
      </c>
      <c r="AE99" t="s">
        <v>330</v>
      </c>
    </row>
    <row r="100" spans="1:31" x14ac:dyDescent="0.25">
      <c r="A100" t="s">
        <v>536</v>
      </c>
      <c r="B100" t="s">
        <v>535</v>
      </c>
      <c r="C100" t="s">
        <v>193</v>
      </c>
      <c r="D100" s="2" t="str">
        <f>VLOOKUP(A100,Basis!A:A,1,FALSE)</f>
        <v>GFE0072</v>
      </c>
      <c r="E100" t="s">
        <v>323</v>
      </c>
      <c r="F100">
        <v>1031052</v>
      </c>
      <c r="G100" s="2">
        <v>44027.581203703703</v>
      </c>
      <c r="H100" s="2"/>
      <c r="K100" t="s">
        <v>303</v>
      </c>
      <c r="L100" t="s">
        <v>32</v>
      </c>
      <c r="M100" t="s">
        <v>537</v>
      </c>
      <c r="N100" t="s">
        <v>62</v>
      </c>
      <c r="O100">
        <v>1</v>
      </c>
      <c r="P100">
        <v>1</v>
      </c>
      <c r="Q100">
        <v>52.297439575195298</v>
      </c>
      <c r="R100">
        <v>5.2582440376281703</v>
      </c>
      <c r="S100" t="s">
        <v>52</v>
      </c>
      <c r="T100">
        <v>100</v>
      </c>
      <c r="U100">
        <v>80</v>
      </c>
      <c r="V100">
        <v>10</v>
      </c>
      <c r="W100">
        <v>0</v>
      </c>
      <c r="Y100">
        <v>180</v>
      </c>
      <c r="Z100" t="s">
        <v>538</v>
      </c>
      <c r="AA100" s="2">
        <v>44027.580833333333</v>
      </c>
      <c r="AB100" t="s">
        <v>37</v>
      </c>
      <c r="AC100" s="2">
        <v>44889.637546296297</v>
      </c>
      <c r="AD100" t="s">
        <v>54</v>
      </c>
      <c r="AE100" t="s">
        <v>330</v>
      </c>
    </row>
    <row r="101" spans="1:31" x14ac:dyDescent="0.25">
      <c r="A101" t="s">
        <v>540</v>
      </c>
      <c r="B101" t="s">
        <v>539</v>
      </c>
      <c r="C101" t="s">
        <v>193</v>
      </c>
      <c r="D101" s="2" t="str">
        <f>VLOOKUP(A101,Basis!A:A,1,FALSE)</f>
        <v>GFE0041</v>
      </c>
      <c r="E101" t="s">
        <v>323</v>
      </c>
      <c r="F101">
        <v>1031054</v>
      </c>
      <c r="G101" s="2">
        <v>43977.561874999999</v>
      </c>
      <c r="H101" s="2"/>
      <c r="K101" t="s">
        <v>541</v>
      </c>
      <c r="L101" t="s">
        <v>281</v>
      </c>
      <c r="M101" t="s">
        <v>542</v>
      </c>
      <c r="N101" t="s">
        <v>177</v>
      </c>
      <c r="O101">
        <v>6</v>
      </c>
      <c r="P101">
        <v>1</v>
      </c>
      <c r="Q101">
        <v>52.216354370117202</v>
      </c>
      <c r="R101">
        <v>5.1326150894165004</v>
      </c>
      <c r="S101" t="s">
        <v>52</v>
      </c>
      <c r="T101">
        <v>100</v>
      </c>
      <c r="U101">
        <v>80</v>
      </c>
      <c r="V101">
        <v>10</v>
      </c>
      <c r="W101">
        <v>0</v>
      </c>
      <c r="Y101">
        <v>180</v>
      </c>
      <c r="Z101" t="s">
        <v>543</v>
      </c>
      <c r="AA101" s="2">
        <v>43976.599756944444</v>
      </c>
      <c r="AB101" t="s">
        <v>37</v>
      </c>
      <c r="AC101" s="2">
        <v>44889.637546296297</v>
      </c>
      <c r="AD101" t="s">
        <v>54</v>
      </c>
      <c r="AE101" t="s">
        <v>330</v>
      </c>
    </row>
    <row r="102" spans="1:31" x14ac:dyDescent="0.25">
      <c r="A102" t="s">
        <v>545</v>
      </c>
      <c r="B102" t="s">
        <v>544</v>
      </c>
      <c r="C102" t="s">
        <v>193</v>
      </c>
      <c r="D102" s="2" t="str">
        <f>VLOOKUP(A102,Basis!A:A,1,FALSE)</f>
        <v>GFE0085</v>
      </c>
      <c r="E102" t="s">
        <v>323</v>
      </c>
      <c r="F102">
        <v>1031055</v>
      </c>
      <c r="G102" s="2">
        <v>44027.60765046296</v>
      </c>
      <c r="H102" s="2"/>
      <c r="K102" t="s">
        <v>92</v>
      </c>
      <c r="L102" t="s">
        <v>546</v>
      </c>
      <c r="M102" t="s">
        <v>547</v>
      </c>
      <c r="N102" t="s">
        <v>62</v>
      </c>
      <c r="O102">
        <v>1</v>
      </c>
      <c r="P102">
        <v>1</v>
      </c>
      <c r="Q102">
        <v>52.296421051025398</v>
      </c>
      <c r="R102">
        <v>5.2672815322876003</v>
      </c>
      <c r="S102" t="s">
        <v>52</v>
      </c>
      <c r="T102">
        <v>100</v>
      </c>
      <c r="U102">
        <v>80</v>
      </c>
      <c r="V102">
        <v>10</v>
      </c>
      <c r="W102">
        <v>0</v>
      </c>
      <c r="Y102">
        <v>180</v>
      </c>
      <c r="Z102" t="s">
        <v>548</v>
      </c>
      <c r="AA102" s="2">
        <v>44027.607164351852</v>
      </c>
      <c r="AB102" t="s">
        <v>37</v>
      </c>
      <c r="AC102" s="2">
        <v>44889.637546296297</v>
      </c>
      <c r="AD102" t="s">
        <v>54</v>
      </c>
      <c r="AE102" t="s">
        <v>330</v>
      </c>
    </row>
    <row r="103" spans="1:31" x14ac:dyDescent="0.25">
      <c r="A103" t="s">
        <v>550</v>
      </c>
      <c r="B103" t="s">
        <v>549</v>
      </c>
      <c r="C103" t="s">
        <v>193</v>
      </c>
      <c r="D103" s="2" t="str">
        <f>VLOOKUP(A103,Basis!A:A,1,FALSE)</f>
        <v>GFE0045</v>
      </c>
      <c r="E103" t="s">
        <v>323</v>
      </c>
      <c r="F103">
        <v>1031056</v>
      </c>
      <c r="G103" s="2">
        <v>43976.563981481479</v>
      </c>
      <c r="H103" s="2"/>
      <c r="K103" t="s">
        <v>181</v>
      </c>
      <c r="L103" t="s">
        <v>182</v>
      </c>
      <c r="M103" t="s">
        <v>183</v>
      </c>
      <c r="N103" t="s">
        <v>184</v>
      </c>
      <c r="O103">
        <v>6</v>
      </c>
      <c r="P103">
        <v>1</v>
      </c>
      <c r="Q103">
        <v>52.206824282178999</v>
      </c>
      <c r="R103">
        <v>5.0768744945526096</v>
      </c>
      <c r="S103" t="s">
        <v>52</v>
      </c>
      <c r="T103">
        <v>100</v>
      </c>
      <c r="U103">
        <v>80</v>
      </c>
      <c r="V103">
        <v>10</v>
      </c>
      <c r="W103">
        <v>0</v>
      </c>
      <c r="Y103">
        <v>180</v>
      </c>
      <c r="Z103" t="s">
        <v>185</v>
      </c>
      <c r="AA103" s="2">
        <v>43976.559201388889</v>
      </c>
      <c r="AB103" t="s">
        <v>37</v>
      </c>
      <c r="AC103" s="2">
        <v>44889.637546296297</v>
      </c>
      <c r="AD103" t="s">
        <v>54</v>
      </c>
      <c r="AE103" t="s">
        <v>330</v>
      </c>
    </row>
    <row r="104" spans="1:31" x14ac:dyDescent="0.25">
      <c r="A104" t="s">
        <v>552</v>
      </c>
      <c r="B104" t="s">
        <v>551</v>
      </c>
      <c r="C104" t="s">
        <v>193</v>
      </c>
      <c r="D104" s="2" t="str">
        <f>VLOOKUP(A104,Basis!A:A,1,FALSE)</f>
        <v>GFE0057</v>
      </c>
      <c r="E104" t="s">
        <v>323</v>
      </c>
      <c r="F104">
        <v>1035297</v>
      </c>
      <c r="G104" s="2">
        <v>44027.576296296298</v>
      </c>
      <c r="H104" s="2"/>
      <c r="K104" t="s">
        <v>553</v>
      </c>
      <c r="L104" t="s">
        <v>522</v>
      </c>
      <c r="M104" t="s">
        <v>554</v>
      </c>
      <c r="N104" t="s">
        <v>62</v>
      </c>
      <c r="O104">
        <v>1</v>
      </c>
      <c r="P104">
        <v>1</v>
      </c>
      <c r="Q104">
        <v>52.303810119628899</v>
      </c>
      <c r="R104">
        <v>5.26006984710693</v>
      </c>
      <c r="S104" t="s">
        <v>52</v>
      </c>
      <c r="T104">
        <v>100</v>
      </c>
      <c r="U104">
        <v>80</v>
      </c>
      <c r="V104">
        <v>10</v>
      </c>
      <c r="W104">
        <v>0</v>
      </c>
      <c r="Y104">
        <v>180</v>
      </c>
      <c r="Z104" t="s">
        <v>555</v>
      </c>
      <c r="AA104" s="2">
        <v>44027.575925925928</v>
      </c>
      <c r="AB104" t="s">
        <v>37</v>
      </c>
      <c r="AC104" s="2">
        <v>44889.637546296297</v>
      </c>
      <c r="AD104" t="s">
        <v>54</v>
      </c>
      <c r="AE104" t="s">
        <v>330</v>
      </c>
    </row>
    <row r="105" spans="1:31" x14ac:dyDescent="0.25">
      <c r="A105" t="s">
        <v>557</v>
      </c>
      <c r="B105" t="s">
        <v>556</v>
      </c>
      <c r="C105" t="s">
        <v>193</v>
      </c>
      <c r="D105" s="2" t="str">
        <f>VLOOKUP(A105,Basis!A:A,1,FALSE)</f>
        <v>GFE0145</v>
      </c>
      <c r="E105" t="s">
        <v>323</v>
      </c>
      <c r="F105">
        <v>1035299</v>
      </c>
      <c r="G105" s="2">
        <v>44082.650254629632</v>
      </c>
      <c r="H105" s="2"/>
      <c r="K105" t="s">
        <v>422</v>
      </c>
      <c r="L105" t="s">
        <v>423</v>
      </c>
      <c r="M105" t="s">
        <v>424</v>
      </c>
      <c r="N105" t="s">
        <v>177</v>
      </c>
      <c r="O105">
        <v>1</v>
      </c>
      <c r="P105">
        <v>1</v>
      </c>
      <c r="Q105">
        <v>52.243991851806598</v>
      </c>
      <c r="R105">
        <v>5.1721000671386701</v>
      </c>
      <c r="S105" t="s">
        <v>52</v>
      </c>
      <c r="T105">
        <v>100</v>
      </c>
      <c r="U105">
        <v>80</v>
      </c>
      <c r="V105">
        <v>10</v>
      </c>
      <c r="W105">
        <v>0</v>
      </c>
      <c r="Y105">
        <v>180</v>
      </c>
      <c r="Z105" t="s">
        <v>425</v>
      </c>
      <c r="AA105" s="2">
        <v>44082.639699074076</v>
      </c>
      <c r="AB105" t="s">
        <v>37</v>
      </c>
      <c r="AC105" s="2">
        <v>44889.637546296297</v>
      </c>
      <c r="AD105" t="s">
        <v>54</v>
      </c>
      <c r="AE105" t="s">
        <v>330</v>
      </c>
    </row>
    <row r="106" spans="1:31" x14ac:dyDescent="0.25">
      <c r="A106" t="s">
        <v>559</v>
      </c>
      <c r="B106" t="s">
        <v>558</v>
      </c>
      <c r="C106" t="s">
        <v>193</v>
      </c>
      <c r="D106" s="2" t="str">
        <f>VLOOKUP(A106,Basis!A:A,1,FALSE)</f>
        <v>GFE0198</v>
      </c>
      <c r="E106" t="s">
        <v>323</v>
      </c>
      <c r="F106">
        <v>1035301</v>
      </c>
      <c r="G106" s="2">
        <v>44552.609710648147</v>
      </c>
      <c r="H106" s="2"/>
      <c r="K106" t="s">
        <v>560</v>
      </c>
      <c r="L106" t="s">
        <v>561</v>
      </c>
      <c r="M106" t="s">
        <v>562</v>
      </c>
      <c r="N106" t="s">
        <v>177</v>
      </c>
      <c r="O106">
        <v>6</v>
      </c>
      <c r="P106">
        <v>1</v>
      </c>
      <c r="Q106">
        <v>52.226871490478501</v>
      </c>
      <c r="R106">
        <v>5.1846799850463903</v>
      </c>
      <c r="S106" t="s">
        <v>52</v>
      </c>
      <c r="T106">
        <v>100</v>
      </c>
      <c r="U106">
        <v>80</v>
      </c>
      <c r="V106">
        <v>10</v>
      </c>
      <c r="W106">
        <v>0</v>
      </c>
      <c r="Y106">
        <v>180</v>
      </c>
      <c r="Z106" t="s">
        <v>563</v>
      </c>
      <c r="AA106" s="2">
        <v>43732.45616898148</v>
      </c>
      <c r="AB106" t="s">
        <v>37</v>
      </c>
      <c r="AC106" s="2">
        <v>44889.637546296297</v>
      </c>
      <c r="AD106" t="s">
        <v>54</v>
      </c>
      <c r="AE106" t="s">
        <v>330</v>
      </c>
    </row>
    <row r="107" spans="1:31" x14ac:dyDescent="0.25">
      <c r="A107" t="s">
        <v>565</v>
      </c>
      <c r="B107" t="s">
        <v>564</v>
      </c>
      <c r="C107" t="s">
        <v>193</v>
      </c>
      <c r="D107" s="2" t="str">
        <f>VLOOKUP(A107,Basis!A:A,1,FALSE)</f>
        <v>GFE0144</v>
      </c>
      <c r="E107" t="s">
        <v>323</v>
      </c>
      <c r="F107">
        <v>1035307</v>
      </c>
      <c r="G107" s="2">
        <v>44082.650694444441</v>
      </c>
      <c r="H107" s="2"/>
      <c r="K107" t="s">
        <v>422</v>
      </c>
      <c r="L107" t="s">
        <v>423</v>
      </c>
      <c r="M107" t="s">
        <v>424</v>
      </c>
      <c r="N107" t="s">
        <v>177</v>
      </c>
      <c r="O107">
        <v>1</v>
      </c>
      <c r="P107">
        <v>1</v>
      </c>
      <c r="Q107">
        <v>52.243991851806598</v>
      </c>
      <c r="R107">
        <v>5.1721000671386701</v>
      </c>
      <c r="S107" t="s">
        <v>52</v>
      </c>
      <c r="T107">
        <v>100</v>
      </c>
      <c r="U107">
        <v>80</v>
      </c>
      <c r="V107">
        <v>10</v>
      </c>
      <c r="W107">
        <v>0</v>
      </c>
      <c r="Y107">
        <v>180</v>
      </c>
      <c r="Z107" t="s">
        <v>425</v>
      </c>
      <c r="AA107" s="2">
        <v>44082.640416666669</v>
      </c>
      <c r="AB107" t="s">
        <v>37</v>
      </c>
      <c r="AC107" s="2">
        <v>44889.637546296297</v>
      </c>
      <c r="AD107" t="s">
        <v>54</v>
      </c>
      <c r="AE107" t="s">
        <v>330</v>
      </c>
    </row>
    <row r="108" spans="1:31" x14ac:dyDescent="0.25">
      <c r="A108" t="s">
        <v>567</v>
      </c>
      <c r="B108" t="s">
        <v>566</v>
      </c>
      <c r="C108" t="s">
        <v>193</v>
      </c>
      <c r="D108" s="2" t="str">
        <f>VLOOKUP(A108,Basis!A:A,1,FALSE)</f>
        <v>GFE0152</v>
      </c>
      <c r="E108" t="s">
        <v>323</v>
      </c>
      <c r="F108">
        <v>1035293</v>
      </c>
      <c r="G108" s="2">
        <v>44084.458715277775</v>
      </c>
      <c r="H108" s="2"/>
      <c r="K108" t="s">
        <v>568</v>
      </c>
      <c r="L108" t="s">
        <v>569</v>
      </c>
      <c r="M108" t="s">
        <v>570</v>
      </c>
      <c r="N108" t="s">
        <v>177</v>
      </c>
      <c r="O108">
        <v>6</v>
      </c>
      <c r="P108">
        <v>1</v>
      </c>
      <c r="Q108">
        <v>52.218177795410199</v>
      </c>
      <c r="R108">
        <v>5.1328201293945304</v>
      </c>
      <c r="S108" t="s">
        <v>52</v>
      </c>
      <c r="T108">
        <v>100</v>
      </c>
      <c r="U108">
        <v>80</v>
      </c>
      <c r="V108">
        <v>10</v>
      </c>
      <c r="W108">
        <v>0</v>
      </c>
      <c r="Y108">
        <v>180</v>
      </c>
      <c r="Z108" t="s">
        <v>571</v>
      </c>
      <c r="AA108" s="2">
        <v>44084.451423611114</v>
      </c>
      <c r="AB108" t="s">
        <v>37</v>
      </c>
      <c r="AC108" s="2">
        <v>44889.637546296297</v>
      </c>
      <c r="AD108" t="s">
        <v>54</v>
      </c>
      <c r="AE108" t="s">
        <v>330</v>
      </c>
    </row>
    <row r="109" spans="1:31" x14ac:dyDescent="0.25">
      <c r="A109" t="s">
        <v>573</v>
      </c>
      <c r="B109" t="s">
        <v>572</v>
      </c>
      <c r="C109" t="s">
        <v>193</v>
      </c>
      <c r="D109" s="2" t="str">
        <f>VLOOKUP(A109,Basis!A:A,1,FALSE)</f>
        <v>GFE0142</v>
      </c>
      <c r="E109" t="s">
        <v>323</v>
      </c>
      <c r="F109">
        <v>1035261</v>
      </c>
      <c r="G109" s="2">
        <v>44221.614398148151</v>
      </c>
      <c r="H109" s="2"/>
      <c r="K109" t="s">
        <v>574</v>
      </c>
      <c r="L109" t="s">
        <v>528</v>
      </c>
      <c r="M109" t="s">
        <v>575</v>
      </c>
      <c r="N109" t="s">
        <v>62</v>
      </c>
      <c r="O109">
        <v>1</v>
      </c>
      <c r="P109">
        <v>1</v>
      </c>
      <c r="Q109">
        <v>52.295818328857401</v>
      </c>
      <c r="R109">
        <v>5.2752318382263201</v>
      </c>
      <c r="S109" t="s">
        <v>52</v>
      </c>
      <c r="T109">
        <v>100</v>
      </c>
      <c r="U109">
        <v>80</v>
      </c>
      <c r="V109">
        <v>10</v>
      </c>
      <c r="W109">
        <v>0</v>
      </c>
      <c r="Y109">
        <v>180</v>
      </c>
      <c r="Z109" t="s">
        <v>576</v>
      </c>
      <c r="AA109" s="2">
        <v>44027.600092592591</v>
      </c>
      <c r="AB109" t="s">
        <v>37</v>
      </c>
      <c r="AC109" s="2">
        <v>44889.637546296297</v>
      </c>
      <c r="AD109" t="s">
        <v>54</v>
      </c>
      <c r="AE109" t="s">
        <v>330</v>
      </c>
    </row>
    <row r="110" spans="1:31" x14ac:dyDescent="0.25">
      <c r="A110" t="s">
        <v>578</v>
      </c>
      <c r="B110" t="s">
        <v>577</v>
      </c>
      <c r="C110" t="s">
        <v>193</v>
      </c>
      <c r="D110" s="2" t="str">
        <f>VLOOKUP(A110,Basis!A:A,1,FALSE)</f>
        <v>GFE0063</v>
      </c>
      <c r="E110" t="s">
        <v>323</v>
      </c>
      <c r="F110">
        <v>1034947</v>
      </c>
      <c r="G110" s="2">
        <v>44075.641168981485</v>
      </c>
      <c r="H110" s="2"/>
      <c r="K110" t="s">
        <v>86</v>
      </c>
      <c r="L110" t="s">
        <v>579</v>
      </c>
      <c r="M110" t="s">
        <v>580</v>
      </c>
      <c r="N110" t="s">
        <v>62</v>
      </c>
      <c r="O110">
        <v>6</v>
      </c>
      <c r="P110">
        <v>1</v>
      </c>
      <c r="Q110">
        <v>52.297908782958999</v>
      </c>
      <c r="R110">
        <v>5.2485399246215803</v>
      </c>
      <c r="S110" t="s">
        <v>52</v>
      </c>
      <c r="T110">
        <v>100</v>
      </c>
      <c r="U110">
        <v>80</v>
      </c>
      <c r="V110">
        <v>10</v>
      </c>
      <c r="W110">
        <v>0</v>
      </c>
      <c r="Y110">
        <v>180</v>
      </c>
      <c r="Z110" t="s">
        <v>581</v>
      </c>
      <c r="AA110" s="2">
        <v>44075.63994212963</v>
      </c>
      <c r="AB110" t="s">
        <v>37</v>
      </c>
      <c r="AC110" s="2">
        <v>44889.637546296297</v>
      </c>
      <c r="AD110" t="s">
        <v>54</v>
      </c>
      <c r="AE110" t="s">
        <v>330</v>
      </c>
    </row>
    <row r="111" spans="1:31" x14ac:dyDescent="0.25">
      <c r="A111" t="s">
        <v>583</v>
      </c>
      <c r="B111" t="s">
        <v>582</v>
      </c>
      <c r="C111" t="s">
        <v>79</v>
      </c>
      <c r="D111" s="2" t="str">
        <f>VLOOKUP(A111,Basis!A:A,1,FALSE)</f>
        <v>RO1026</v>
      </c>
      <c r="E111" t="s">
        <v>58</v>
      </c>
      <c r="F111">
        <v>1048933</v>
      </c>
      <c r="G111" s="2">
        <v>44894.502013888887</v>
      </c>
      <c r="H111" s="2"/>
      <c r="K111" t="s">
        <v>584</v>
      </c>
      <c r="L111" t="s">
        <v>585</v>
      </c>
      <c r="M111" t="s">
        <v>586</v>
      </c>
      <c r="N111" t="s">
        <v>177</v>
      </c>
      <c r="O111">
        <v>6</v>
      </c>
      <c r="P111">
        <v>1</v>
      </c>
      <c r="Q111">
        <v>52.214459999989998</v>
      </c>
      <c r="R111">
        <v>5.1551899900000002</v>
      </c>
      <c r="S111" t="s">
        <v>35</v>
      </c>
      <c r="T111">
        <v>100</v>
      </c>
      <c r="U111">
        <v>75</v>
      </c>
      <c r="V111">
        <v>10</v>
      </c>
      <c r="W111">
        <v>0</v>
      </c>
      <c r="Y111">
        <v>180</v>
      </c>
      <c r="Z111" t="s">
        <v>587</v>
      </c>
      <c r="AA111" s="2">
        <v>44201.428124999999</v>
      </c>
      <c r="AB111" t="s">
        <v>329</v>
      </c>
      <c r="AC111" s="2">
        <v>44907.648182870369</v>
      </c>
      <c r="AD111" t="s">
        <v>54</v>
      </c>
      <c r="AE111" t="s">
        <v>55</v>
      </c>
    </row>
    <row r="112" spans="1:31" x14ac:dyDescent="0.25">
      <c r="A112" t="s">
        <v>589</v>
      </c>
      <c r="B112" t="s">
        <v>588</v>
      </c>
      <c r="C112" t="s">
        <v>167</v>
      </c>
      <c r="D112" s="2" t="str">
        <f>VLOOKUP(A112,Basis!A:A,1,FALSE)</f>
        <v>X01</v>
      </c>
      <c r="E112" s="2"/>
      <c r="F112" s="2"/>
      <c r="G112" s="2"/>
      <c r="H112" s="2"/>
      <c r="K112" t="s">
        <v>59</v>
      </c>
      <c r="L112" t="s">
        <v>60</v>
      </c>
      <c r="M112" t="s">
        <v>61</v>
      </c>
      <c r="N112" t="s">
        <v>62</v>
      </c>
      <c r="O112">
        <v>3</v>
      </c>
      <c r="P112">
        <v>1</v>
      </c>
      <c r="Q112">
        <v>52.295180000000002</v>
      </c>
      <c r="R112">
        <v>5.2747599999999997</v>
      </c>
      <c r="S112" t="s">
        <v>63</v>
      </c>
      <c r="T112">
        <v>100</v>
      </c>
      <c r="U112">
        <v>80</v>
      </c>
      <c r="V112">
        <v>10</v>
      </c>
      <c r="W112">
        <v>0</v>
      </c>
      <c r="Y112">
        <v>180</v>
      </c>
      <c r="Z112" t="s">
        <v>64</v>
      </c>
      <c r="AA112" s="2">
        <v>43732.47761574074</v>
      </c>
      <c r="AB112" t="s">
        <v>37</v>
      </c>
      <c r="AC112" s="2">
        <v>44903.428564814814</v>
      </c>
      <c r="AD112" t="s">
        <v>54</v>
      </c>
      <c r="AE112" t="s">
        <v>55</v>
      </c>
    </row>
    <row r="113" spans="1:31" x14ac:dyDescent="0.25">
      <c r="A113" t="s">
        <v>591</v>
      </c>
      <c r="B113" t="s">
        <v>590</v>
      </c>
      <c r="C113" t="s">
        <v>79</v>
      </c>
      <c r="D113" s="2" t="str">
        <f>VLOOKUP(A113,Basis!A:A,1,FALSE)</f>
        <v>RO734</v>
      </c>
      <c r="E113" t="s">
        <v>58</v>
      </c>
      <c r="F113">
        <v>1017867</v>
      </c>
      <c r="G113" s="2">
        <v>43670.461030092592</v>
      </c>
      <c r="H113" s="2"/>
      <c r="K113" t="s">
        <v>592</v>
      </c>
      <c r="L113" t="s">
        <v>222</v>
      </c>
      <c r="M113" t="s">
        <v>593</v>
      </c>
      <c r="N113" t="s">
        <v>62</v>
      </c>
      <c r="O113">
        <v>6</v>
      </c>
      <c r="P113">
        <v>1</v>
      </c>
      <c r="Q113">
        <v>52.292141000000001</v>
      </c>
      <c r="R113">
        <v>5.2627439999999996</v>
      </c>
      <c r="S113" t="s">
        <v>63</v>
      </c>
      <c r="T113">
        <v>100</v>
      </c>
      <c r="U113">
        <v>80</v>
      </c>
      <c r="V113">
        <v>15</v>
      </c>
      <c r="W113">
        <v>0</v>
      </c>
      <c r="Y113">
        <v>180</v>
      </c>
      <c r="Z113" t="s">
        <v>594</v>
      </c>
      <c r="AA113" s="2">
        <v>43635.607858796298</v>
      </c>
      <c r="AB113" t="s">
        <v>37</v>
      </c>
      <c r="AC113" s="2">
        <v>44907.646967592591</v>
      </c>
      <c r="AD113" t="s">
        <v>54</v>
      </c>
      <c r="AE113" t="s">
        <v>55</v>
      </c>
    </row>
    <row r="114" spans="1:31" x14ac:dyDescent="0.25">
      <c r="A114" t="s">
        <v>596</v>
      </c>
      <c r="B114" t="s">
        <v>595</v>
      </c>
      <c r="C114" t="s">
        <v>79</v>
      </c>
      <c r="D114" s="2" t="str">
        <f>VLOOKUP(A114,Basis!A:A,1,FALSE)</f>
        <v>RO702</v>
      </c>
      <c r="E114" t="s">
        <v>58</v>
      </c>
      <c r="F114">
        <v>1017877</v>
      </c>
      <c r="G114" s="2">
        <v>43753.694131944445</v>
      </c>
      <c r="H114" s="2"/>
      <c r="K114" t="s">
        <v>597</v>
      </c>
      <c r="L114" t="s">
        <v>93</v>
      </c>
      <c r="M114" t="s">
        <v>598</v>
      </c>
      <c r="N114" t="s">
        <v>177</v>
      </c>
      <c r="O114">
        <v>6</v>
      </c>
      <c r="P114">
        <v>1</v>
      </c>
      <c r="Q114">
        <v>52.2130126953125</v>
      </c>
      <c r="R114">
        <v>5.1525950431823704</v>
      </c>
      <c r="S114" t="s">
        <v>63</v>
      </c>
      <c r="T114">
        <v>100</v>
      </c>
      <c r="U114">
        <v>80</v>
      </c>
      <c r="V114">
        <v>15</v>
      </c>
      <c r="W114">
        <v>0</v>
      </c>
      <c r="Y114">
        <v>180</v>
      </c>
      <c r="Z114" t="s">
        <v>599</v>
      </c>
      <c r="AA114" s="2">
        <v>43629.673634259256</v>
      </c>
      <c r="AB114" t="s">
        <v>37</v>
      </c>
      <c r="AC114" s="2">
        <v>44907.646967592591</v>
      </c>
      <c r="AD114" t="s">
        <v>54</v>
      </c>
      <c r="AE114" t="s">
        <v>55</v>
      </c>
    </row>
    <row r="115" spans="1:31" x14ac:dyDescent="0.25">
      <c r="A115" t="s">
        <v>601</v>
      </c>
      <c r="B115" t="s">
        <v>600</v>
      </c>
      <c r="C115" t="s">
        <v>47</v>
      </c>
      <c r="D115" s="2" t="str">
        <f>VLOOKUP(A115,Basis!A:A,1,FALSE)</f>
        <v>VO445</v>
      </c>
      <c r="E115" t="s">
        <v>58</v>
      </c>
      <c r="F115">
        <v>1015802</v>
      </c>
      <c r="G115" s="2">
        <v>44637.500497685185</v>
      </c>
      <c r="H115" s="2"/>
      <c r="K115" t="s">
        <v>602</v>
      </c>
      <c r="L115" t="s">
        <v>528</v>
      </c>
      <c r="M115" t="s">
        <v>603</v>
      </c>
      <c r="N115" t="s">
        <v>177</v>
      </c>
      <c r="O115">
        <v>6</v>
      </c>
      <c r="P115">
        <v>1</v>
      </c>
      <c r="Q115">
        <v>52.236492156982401</v>
      </c>
      <c r="R115">
        <v>5.18511915206909</v>
      </c>
      <c r="S115" t="s">
        <v>35</v>
      </c>
      <c r="T115">
        <v>100</v>
      </c>
      <c r="U115">
        <v>80</v>
      </c>
      <c r="V115">
        <v>10</v>
      </c>
      <c r="W115">
        <v>0</v>
      </c>
      <c r="Y115">
        <v>180</v>
      </c>
      <c r="Z115" t="s">
        <v>604</v>
      </c>
      <c r="AA115" s="2">
        <v>44634.492465277777</v>
      </c>
      <c r="AB115" t="s">
        <v>37</v>
      </c>
      <c r="AC115" s="2">
        <v>44907.648182870369</v>
      </c>
      <c r="AD115" t="s">
        <v>54</v>
      </c>
      <c r="AE115" t="s">
        <v>55</v>
      </c>
    </row>
    <row r="116" spans="1:31" x14ac:dyDescent="0.25">
      <c r="A116" t="s">
        <v>606</v>
      </c>
      <c r="B116" t="s">
        <v>605</v>
      </c>
      <c r="C116" t="s">
        <v>79</v>
      </c>
      <c r="D116" s="2" t="str">
        <f>VLOOKUP(A116,Basis!A:A,1,FALSE)</f>
        <v>RO737</v>
      </c>
      <c r="E116" t="s">
        <v>58</v>
      </c>
      <c r="F116">
        <v>1017870</v>
      </c>
      <c r="G116" s="2">
        <v>43670.645868055559</v>
      </c>
      <c r="H116" s="2"/>
      <c r="K116" t="s">
        <v>467</v>
      </c>
      <c r="L116" t="s">
        <v>607</v>
      </c>
      <c r="M116" t="s">
        <v>608</v>
      </c>
      <c r="N116" t="s">
        <v>177</v>
      </c>
      <c r="O116">
        <v>6</v>
      </c>
      <c r="P116">
        <v>1</v>
      </c>
      <c r="Q116">
        <v>52.217475891113303</v>
      </c>
      <c r="R116">
        <v>5.1976609230041504</v>
      </c>
      <c r="S116" t="s">
        <v>63</v>
      </c>
      <c r="T116">
        <v>100</v>
      </c>
      <c r="U116">
        <v>80</v>
      </c>
      <c r="V116">
        <v>15</v>
      </c>
      <c r="W116">
        <v>0</v>
      </c>
      <c r="Y116">
        <v>180</v>
      </c>
      <c r="Z116" t="s">
        <v>609</v>
      </c>
      <c r="AA116" s="2">
        <v>43670.642500000002</v>
      </c>
      <c r="AB116" t="s">
        <v>37</v>
      </c>
      <c r="AC116" s="2">
        <v>44907.648182870369</v>
      </c>
      <c r="AD116" t="s">
        <v>54</v>
      </c>
      <c r="AE116" t="s">
        <v>55</v>
      </c>
    </row>
    <row r="117" spans="1:31" x14ac:dyDescent="0.25">
      <c r="A117" t="s">
        <v>611</v>
      </c>
      <c r="B117" t="s">
        <v>610</v>
      </c>
      <c r="C117" t="s">
        <v>47</v>
      </c>
      <c r="D117" s="2" t="str">
        <f>VLOOKUP(A117,Basis!A:A,1,FALSE)</f>
        <v>VO227</v>
      </c>
      <c r="E117" t="s">
        <v>58</v>
      </c>
      <c r="F117">
        <v>1017978</v>
      </c>
      <c r="G117" s="2">
        <v>44909.409050925926</v>
      </c>
      <c r="H117" s="2"/>
      <c r="K117" t="s">
        <v>467</v>
      </c>
      <c r="L117" t="s">
        <v>482</v>
      </c>
      <c r="M117" t="s">
        <v>483</v>
      </c>
      <c r="N117" t="s">
        <v>177</v>
      </c>
      <c r="O117">
        <v>6</v>
      </c>
      <c r="P117">
        <v>1</v>
      </c>
      <c r="Q117">
        <v>52.2188529968262</v>
      </c>
      <c r="R117">
        <v>5.1968021392822301</v>
      </c>
      <c r="S117" t="s">
        <v>63</v>
      </c>
      <c r="T117">
        <v>100</v>
      </c>
      <c r="U117">
        <v>80</v>
      </c>
      <c r="V117">
        <v>15</v>
      </c>
      <c r="W117">
        <v>0</v>
      </c>
      <c r="Y117">
        <v>180</v>
      </c>
      <c r="Z117" t="s">
        <v>484</v>
      </c>
      <c r="AA117" s="2">
        <v>43670.63521990741</v>
      </c>
      <c r="AB117" t="s">
        <v>37</v>
      </c>
      <c r="AC117" s="2">
        <v>44879.616493055553</v>
      </c>
      <c r="AD117" t="s">
        <v>54</v>
      </c>
      <c r="AE117" t="s">
        <v>55</v>
      </c>
    </row>
    <row r="118" spans="1:31" x14ac:dyDescent="0.25">
      <c r="A118" t="s">
        <v>613</v>
      </c>
      <c r="B118" t="s">
        <v>612</v>
      </c>
      <c r="C118" t="s">
        <v>47</v>
      </c>
      <c r="D118" s="2" t="str">
        <f>VLOOKUP(A118,Basis!A:A,1,FALSE)</f>
        <v>VO298</v>
      </c>
      <c r="E118" t="s">
        <v>58</v>
      </c>
      <c r="F118">
        <v>1017969</v>
      </c>
      <c r="G118" s="2">
        <v>44463.573576388888</v>
      </c>
      <c r="H118" s="2"/>
      <c r="K118" t="s">
        <v>614</v>
      </c>
      <c r="L118" t="s">
        <v>270</v>
      </c>
      <c r="M118" t="s">
        <v>615</v>
      </c>
      <c r="N118" t="s">
        <v>241</v>
      </c>
      <c r="O118">
        <v>6</v>
      </c>
      <c r="P118">
        <v>1</v>
      </c>
      <c r="Q118">
        <v>52.266033172607401</v>
      </c>
      <c r="R118">
        <v>5.188232421875</v>
      </c>
      <c r="S118" t="s">
        <v>35</v>
      </c>
      <c r="T118">
        <v>100</v>
      </c>
      <c r="U118">
        <v>80</v>
      </c>
      <c r="V118">
        <v>10</v>
      </c>
      <c r="W118">
        <v>0</v>
      </c>
      <c r="Y118">
        <v>180</v>
      </c>
      <c r="Z118" t="s">
        <v>616</v>
      </c>
      <c r="AA118" s="2">
        <v>43892.564803240741</v>
      </c>
      <c r="AB118" t="s">
        <v>37</v>
      </c>
      <c r="AC118" s="2">
        <v>44907.648182870369</v>
      </c>
      <c r="AD118" t="s">
        <v>54</v>
      </c>
      <c r="AE118" t="s">
        <v>55</v>
      </c>
    </row>
    <row r="119" spans="1:31" x14ac:dyDescent="0.25">
      <c r="A119" t="s">
        <v>618</v>
      </c>
      <c r="B119" t="s">
        <v>617</v>
      </c>
      <c r="C119" t="s">
        <v>79</v>
      </c>
      <c r="D119" s="2" t="str">
        <f>VLOOKUP(A119,Basis!A:A,1,FALSE)</f>
        <v>RO694</v>
      </c>
      <c r="E119" t="s">
        <v>58</v>
      </c>
      <c r="F119">
        <v>1018047</v>
      </c>
      <c r="G119" s="2">
        <v>44515.478402777779</v>
      </c>
      <c r="H119" s="2"/>
      <c r="K119" t="s">
        <v>619</v>
      </c>
      <c r="L119" t="s">
        <v>154</v>
      </c>
      <c r="M119" t="s">
        <v>620</v>
      </c>
      <c r="N119" t="s">
        <v>177</v>
      </c>
      <c r="O119">
        <v>6</v>
      </c>
      <c r="P119">
        <v>1</v>
      </c>
      <c r="Q119">
        <v>52.225673675537102</v>
      </c>
      <c r="R119">
        <v>5.2035598754882804</v>
      </c>
      <c r="S119" t="s">
        <v>63</v>
      </c>
      <c r="T119">
        <v>100</v>
      </c>
      <c r="U119">
        <v>80</v>
      </c>
      <c r="V119">
        <v>10</v>
      </c>
      <c r="W119">
        <v>0</v>
      </c>
      <c r="Y119">
        <v>180</v>
      </c>
      <c r="Z119" t="s">
        <v>621</v>
      </c>
      <c r="AA119" s="2">
        <v>43636.581250000003</v>
      </c>
      <c r="AB119" t="s">
        <v>37</v>
      </c>
      <c r="AC119" s="2">
        <v>44907.646967592591</v>
      </c>
      <c r="AD119" t="s">
        <v>54</v>
      </c>
      <c r="AE119" t="s">
        <v>55</v>
      </c>
    </row>
    <row r="120" spans="1:31" x14ac:dyDescent="0.25">
      <c r="A120" t="s">
        <v>623</v>
      </c>
      <c r="B120" t="s">
        <v>622</v>
      </c>
      <c r="C120" t="s">
        <v>79</v>
      </c>
      <c r="D120" s="2" t="str">
        <f>VLOOKUP(A120,Basis!A:A,1,FALSE)</f>
        <v>RO735</v>
      </c>
      <c r="E120" t="s">
        <v>58</v>
      </c>
      <c r="F120">
        <v>1018009</v>
      </c>
      <c r="G120" s="2">
        <v>44048.496122685188</v>
      </c>
      <c r="H120" s="2"/>
      <c r="K120" t="s">
        <v>624</v>
      </c>
      <c r="L120" t="s">
        <v>625</v>
      </c>
      <c r="M120" t="s">
        <v>626</v>
      </c>
      <c r="N120" t="s">
        <v>107</v>
      </c>
      <c r="O120">
        <v>6</v>
      </c>
      <c r="P120">
        <v>1</v>
      </c>
      <c r="Q120">
        <v>52.269081115722699</v>
      </c>
      <c r="R120">
        <v>5.2121987342834499</v>
      </c>
      <c r="S120" t="s">
        <v>63</v>
      </c>
      <c r="T120">
        <v>100</v>
      </c>
      <c r="U120">
        <v>80</v>
      </c>
      <c r="V120">
        <v>15</v>
      </c>
      <c r="W120">
        <v>0</v>
      </c>
      <c r="Y120">
        <v>180</v>
      </c>
      <c r="Z120" t="s">
        <v>627</v>
      </c>
      <c r="AA120" s="2">
        <v>43669.650590277779</v>
      </c>
      <c r="AB120" t="s">
        <v>37</v>
      </c>
      <c r="AC120" s="2">
        <v>44907.648182870369</v>
      </c>
      <c r="AD120" t="s">
        <v>54</v>
      </c>
      <c r="AE120" t="s">
        <v>55</v>
      </c>
    </row>
    <row r="121" spans="1:31" x14ac:dyDescent="0.25">
      <c r="A121" t="s">
        <v>629</v>
      </c>
      <c r="B121" t="s">
        <v>628</v>
      </c>
      <c r="C121" t="s">
        <v>167</v>
      </c>
      <c r="D121" s="2" t="str">
        <f>VLOOKUP(A121,Basis!A:A,1,FALSE)</f>
        <v>PO113</v>
      </c>
      <c r="E121" t="s">
        <v>58</v>
      </c>
      <c r="F121">
        <v>1018030</v>
      </c>
      <c r="G121" s="2">
        <v>44160.620173611111</v>
      </c>
      <c r="H121" s="2"/>
      <c r="K121" t="s">
        <v>630</v>
      </c>
      <c r="L121" t="s">
        <v>126</v>
      </c>
      <c r="M121" t="s">
        <v>631</v>
      </c>
      <c r="N121" t="s">
        <v>62</v>
      </c>
      <c r="O121">
        <v>6</v>
      </c>
      <c r="P121">
        <v>1</v>
      </c>
      <c r="Q121">
        <v>52.294750213622997</v>
      </c>
      <c r="R121">
        <v>5.2515301704406703</v>
      </c>
      <c r="S121" t="s">
        <v>35</v>
      </c>
      <c r="T121">
        <v>100</v>
      </c>
      <c r="U121">
        <v>80</v>
      </c>
      <c r="V121">
        <v>10</v>
      </c>
      <c r="W121">
        <v>0</v>
      </c>
      <c r="Y121">
        <v>180</v>
      </c>
      <c r="Z121" t="s">
        <v>632</v>
      </c>
      <c r="AA121" s="2">
        <v>43832.679074074076</v>
      </c>
      <c r="AB121" t="s">
        <v>37</v>
      </c>
      <c r="AC121" s="2">
        <v>44907.648182870369</v>
      </c>
      <c r="AD121" t="s">
        <v>54</v>
      </c>
      <c r="AE121" t="s">
        <v>55</v>
      </c>
    </row>
    <row r="122" spans="1:31" x14ac:dyDescent="0.25">
      <c r="A122" t="s">
        <v>634</v>
      </c>
      <c r="B122" t="s">
        <v>633</v>
      </c>
      <c r="C122" t="s">
        <v>79</v>
      </c>
      <c r="D122" s="2" t="str">
        <f>VLOOKUP(A122,Basis!A:A,1,FALSE)</f>
        <v>RO736</v>
      </c>
      <c r="E122" t="s">
        <v>58</v>
      </c>
      <c r="F122">
        <v>1018472</v>
      </c>
      <c r="G122" s="2">
        <v>43699.599189814813</v>
      </c>
      <c r="H122" s="2"/>
      <c r="K122" t="s">
        <v>31</v>
      </c>
      <c r="L122" t="s">
        <v>482</v>
      </c>
      <c r="M122" t="s">
        <v>33</v>
      </c>
      <c r="N122" t="s">
        <v>34</v>
      </c>
      <c r="O122">
        <v>6</v>
      </c>
      <c r="P122">
        <v>1</v>
      </c>
      <c r="Q122">
        <v>52.334442138671903</v>
      </c>
      <c r="R122">
        <v>5.0619077682495099</v>
      </c>
      <c r="S122" t="s">
        <v>35</v>
      </c>
      <c r="T122">
        <v>100</v>
      </c>
      <c r="U122">
        <v>80</v>
      </c>
      <c r="V122">
        <v>10</v>
      </c>
      <c r="W122">
        <v>0</v>
      </c>
      <c r="Y122">
        <v>180</v>
      </c>
      <c r="Z122" t="s">
        <v>635</v>
      </c>
      <c r="AA122" s="2">
        <v>44013.44190972222</v>
      </c>
      <c r="AB122" t="s">
        <v>37</v>
      </c>
      <c r="AC122" s="2">
        <v>44907.648182870369</v>
      </c>
      <c r="AD122" t="s">
        <v>54</v>
      </c>
      <c r="AE122" t="s">
        <v>55</v>
      </c>
    </row>
    <row r="123" spans="1:31" x14ac:dyDescent="0.25">
      <c r="A123" t="s">
        <v>637</v>
      </c>
      <c r="B123" t="s">
        <v>636</v>
      </c>
      <c r="C123" t="s">
        <v>47</v>
      </c>
      <c r="D123" s="2" t="str">
        <f>VLOOKUP(A123,Basis!A:A,1,FALSE)</f>
        <v>VO266</v>
      </c>
      <c r="E123" t="s">
        <v>58</v>
      </c>
      <c r="F123">
        <v>1018060</v>
      </c>
      <c r="G123" s="2">
        <v>44301.494375000002</v>
      </c>
      <c r="H123" s="2"/>
      <c r="K123" t="s">
        <v>188</v>
      </c>
      <c r="L123" t="s">
        <v>93</v>
      </c>
      <c r="M123" t="s">
        <v>189</v>
      </c>
      <c r="N123" t="s">
        <v>177</v>
      </c>
      <c r="O123">
        <v>6</v>
      </c>
      <c r="P123">
        <v>1</v>
      </c>
      <c r="Q123">
        <v>52.215141296386697</v>
      </c>
      <c r="R123">
        <v>5.1431250572204599</v>
      </c>
      <c r="S123" t="s">
        <v>63</v>
      </c>
      <c r="T123">
        <v>100</v>
      </c>
      <c r="U123">
        <v>80</v>
      </c>
      <c r="V123">
        <v>15</v>
      </c>
      <c r="W123">
        <v>0</v>
      </c>
      <c r="Y123">
        <v>180</v>
      </c>
      <c r="Z123" t="s">
        <v>190</v>
      </c>
      <c r="AA123" s="2">
        <v>43713.423738425925</v>
      </c>
      <c r="AB123" t="s">
        <v>37</v>
      </c>
      <c r="AC123" s="2">
        <v>44907.648182870369</v>
      </c>
      <c r="AD123" t="s">
        <v>54</v>
      </c>
      <c r="AE123" t="s">
        <v>55</v>
      </c>
    </row>
    <row r="124" spans="1:31" x14ac:dyDescent="0.25">
      <c r="A124" t="s">
        <v>639</v>
      </c>
      <c r="B124" t="s">
        <v>638</v>
      </c>
      <c r="C124" t="s">
        <v>167</v>
      </c>
      <c r="D124" s="2" t="str">
        <f>VLOOKUP(A124,Basis!A:A,1,FALSE)</f>
        <v>PO116</v>
      </c>
      <c r="E124" t="s">
        <v>58</v>
      </c>
      <c r="F124">
        <v>1018063</v>
      </c>
      <c r="G124" s="2">
        <v>44831.583449074074</v>
      </c>
      <c r="H124" s="2"/>
      <c r="K124" t="s">
        <v>640</v>
      </c>
      <c r="L124" t="s">
        <v>641</v>
      </c>
      <c r="M124" t="s">
        <v>642</v>
      </c>
      <c r="N124" t="s">
        <v>643</v>
      </c>
      <c r="O124">
        <v>6</v>
      </c>
      <c r="P124">
        <v>1</v>
      </c>
      <c r="Q124">
        <v>52.245204925537102</v>
      </c>
      <c r="R124">
        <v>5.1223125457763699</v>
      </c>
      <c r="S124" t="s">
        <v>63</v>
      </c>
      <c r="T124">
        <v>100</v>
      </c>
      <c r="U124">
        <v>80</v>
      </c>
      <c r="V124">
        <v>15</v>
      </c>
      <c r="W124">
        <v>0</v>
      </c>
      <c r="Y124">
        <v>180</v>
      </c>
      <c r="Z124" t="s">
        <v>644</v>
      </c>
      <c r="AA124" s="2">
        <v>43669.632245370369</v>
      </c>
      <c r="AB124" t="s">
        <v>37</v>
      </c>
      <c r="AC124" s="2">
        <v>44907.648182870369</v>
      </c>
      <c r="AD124" t="s">
        <v>54</v>
      </c>
      <c r="AE124" t="s">
        <v>55</v>
      </c>
    </row>
    <row r="125" spans="1:31" x14ac:dyDescent="0.25">
      <c r="A125" t="s">
        <v>646</v>
      </c>
      <c r="B125" t="s">
        <v>645</v>
      </c>
      <c r="C125" t="s">
        <v>79</v>
      </c>
      <c r="D125" s="2" t="str">
        <f>VLOOKUP(A125,Basis!A:A,1,FALSE)</f>
        <v>RO706</v>
      </c>
      <c r="E125" t="s">
        <v>58</v>
      </c>
      <c r="F125">
        <v>1018463</v>
      </c>
      <c r="G125" s="2">
        <v>43670.462083333332</v>
      </c>
      <c r="H125" s="2"/>
      <c r="K125" t="s">
        <v>521</v>
      </c>
      <c r="L125" t="s">
        <v>522</v>
      </c>
      <c r="M125" t="s">
        <v>523</v>
      </c>
      <c r="N125" t="s">
        <v>62</v>
      </c>
      <c r="O125">
        <v>6</v>
      </c>
      <c r="P125">
        <v>1</v>
      </c>
      <c r="Q125">
        <v>52.297794342041001</v>
      </c>
      <c r="R125">
        <v>5.2287511825561497</v>
      </c>
      <c r="S125" t="s">
        <v>63</v>
      </c>
      <c r="T125">
        <v>100</v>
      </c>
      <c r="U125">
        <v>80</v>
      </c>
      <c r="V125">
        <v>15</v>
      </c>
      <c r="W125">
        <v>0</v>
      </c>
      <c r="Y125">
        <v>180</v>
      </c>
      <c r="Z125" t="s">
        <v>524</v>
      </c>
      <c r="AA125" s="2">
        <v>43635.656064814815</v>
      </c>
      <c r="AB125" t="s">
        <v>37</v>
      </c>
      <c r="AC125" s="2">
        <v>44907.646967592591</v>
      </c>
      <c r="AD125" t="s">
        <v>54</v>
      </c>
      <c r="AE125" t="s">
        <v>55</v>
      </c>
    </row>
    <row r="126" spans="1:31" x14ac:dyDescent="0.25">
      <c r="A126" t="s">
        <v>648</v>
      </c>
      <c r="B126" t="s">
        <v>647</v>
      </c>
      <c r="C126" t="s">
        <v>79</v>
      </c>
      <c r="D126" s="2" t="str">
        <f>VLOOKUP(A126,Basis!A:A,1,FALSE)</f>
        <v>RO774</v>
      </c>
      <c r="E126" t="s">
        <v>58</v>
      </c>
      <c r="F126">
        <v>1018508</v>
      </c>
      <c r="G126" s="2">
        <v>43669.638715277775</v>
      </c>
      <c r="H126" s="2"/>
      <c r="K126" t="s">
        <v>640</v>
      </c>
      <c r="L126" t="s">
        <v>641</v>
      </c>
      <c r="M126" t="s">
        <v>642</v>
      </c>
      <c r="N126" t="s">
        <v>643</v>
      </c>
      <c r="O126">
        <v>6</v>
      </c>
      <c r="P126">
        <v>1</v>
      </c>
      <c r="Q126">
        <v>52.245204925537102</v>
      </c>
      <c r="R126">
        <v>5.1223125457763699</v>
      </c>
      <c r="S126" t="s">
        <v>63</v>
      </c>
      <c r="T126">
        <v>100</v>
      </c>
      <c r="U126">
        <v>80</v>
      </c>
      <c r="V126">
        <v>15</v>
      </c>
      <c r="W126">
        <v>0</v>
      </c>
      <c r="Y126">
        <v>180</v>
      </c>
      <c r="Z126" t="s">
        <v>644</v>
      </c>
      <c r="AA126" s="2">
        <v>43669.631631944445</v>
      </c>
      <c r="AB126" t="s">
        <v>37</v>
      </c>
      <c r="AC126" s="2">
        <v>44907.648182870369</v>
      </c>
      <c r="AD126" t="s">
        <v>54</v>
      </c>
      <c r="AE126" t="s">
        <v>55</v>
      </c>
    </row>
    <row r="127" spans="1:31" x14ac:dyDescent="0.25">
      <c r="A127" t="s">
        <v>650</v>
      </c>
      <c r="B127" t="s">
        <v>649</v>
      </c>
      <c r="C127" t="s">
        <v>47</v>
      </c>
      <c r="D127" s="2" t="str">
        <f>VLOOKUP(A127,Basis!A:A,1,FALSE)</f>
        <v>VO091</v>
      </c>
      <c r="E127" t="s">
        <v>58</v>
      </c>
      <c r="F127">
        <v>1018535</v>
      </c>
      <c r="G127" s="2">
        <v>44622.4059375</v>
      </c>
      <c r="H127" s="2"/>
      <c r="K127" t="s">
        <v>651</v>
      </c>
      <c r="L127" t="s">
        <v>652</v>
      </c>
      <c r="M127" t="s">
        <v>653</v>
      </c>
      <c r="N127" t="s">
        <v>177</v>
      </c>
      <c r="O127">
        <v>6</v>
      </c>
      <c r="P127">
        <v>1</v>
      </c>
      <c r="Q127">
        <v>52.219795227050803</v>
      </c>
      <c r="R127">
        <v>5.1675858497619602</v>
      </c>
      <c r="S127" t="s">
        <v>35</v>
      </c>
      <c r="T127">
        <v>100</v>
      </c>
      <c r="U127">
        <v>80</v>
      </c>
      <c r="V127">
        <v>10</v>
      </c>
      <c r="W127">
        <v>0</v>
      </c>
      <c r="Y127">
        <v>180</v>
      </c>
      <c r="Z127" t="s">
        <v>654</v>
      </c>
      <c r="AA127" s="2">
        <v>43976.651412037034</v>
      </c>
      <c r="AB127" t="s">
        <v>37</v>
      </c>
      <c r="AC127" s="2">
        <v>44907.648182870369</v>
      </c>
      <c r="AD127" t="s">
        <v>54</v>
      </c>
      <c r="AE127" t="s">
        <v>55</v>
      </c>
    </row>
    <row r="128" spans="1:31" x14ac:dyDescent="0.25">
      <c r="A128" t="s">
        <v>656</v>
      </c>
      <c r="B128" t="s">
        <v>655</v>
      </c>
      <c r="C128" t="s">
        <v>79</v>
      </c>
      <c r="D128" s="2" t="str">
        <f>VLOOKUP(A128,Basis!A:A,1,FALSE)</f>
        <v>RO242</v>
      </c>
      <c r="E128" t="s">
        <v>58</v>
      </c>
      <c r="F128">
        <v>1018556</v>
      </c>
      <c r="G128" s="2">
        <v>43573.371296296296</v>
      </c>
      <c r="H128" s="2"/>
      <c r="K128" t="s">
        <v>174</v>
      </c>
      <c r="L128" t="s">
        <v>175</v>
      </c>
      <c r="M128" t="s">
        <v>176</v>
      </c>
      <c r="N128" t="s">
        <v>177</v>
      </c>
      <c r="O128">
        <v>6</v>
      </c>
      <c r="P128">
        <v>1</v>
      </c>
      <c r="Q128">
        <v>52.221080780029297</v>
      </c>
      <c r="R128">
        <v>5.1740097999572798</v>
      </c>
      <c r="S128" t="s">
        <v>35</v>
      </c>
      <c r="T128">
        <v>100</v>
      </c>
      <c r="U128">
        <v>80</v>
      </c>
      <c r="V128">
        <v>10</v>
      </c>
      <c r="W128">
        <v>0</v>
      </c>
      <c r="Y128">
        <v>180</v>
      </c>
      <c r="Z128" t="s">
        <v>178</v>
      </c>
      <c r="AA128" s="2">
        <v>43817.482256944444</v>
      </c>
      <c r="AB128" t="s">
        <v>37</v>
      </c>
      <c r="AC128" s="2">
        <v>44907.648182870369</v>
      </c>
      <c r="AD128" t="s">
        <v>54</v>
      </c>
      <c r="AE128" t="s">
        <v>55</v>
      </c>
    </row>
    <row r="129" spans="1:31" x14ac:dyDescent="0.25">
      <c r="A129" t="s">
        <v>658</v>
      </c>
      <c r="B129" t="s">
        <v>657</v>
      </c>
      <c r="C129" t="s">
        <v>193</v>
      </c>
      <c r="D129" s="2" t="str">
        <f>VLOOKUP(A129,Basis!A:A,1,FALSE)</f>
        <v>GFE0015</v>
      </c>
      <c r="E129" t="s">
        <v>323</v>
      </c>
      <c r="F129">
        <v>1035250</v>
      </c>
      <c r="G129" s="2">
        <v>43866.658877314818</v>
      </c>
      <c r="H129" s="2"/>
      <c r="K129" t="s">
        <v>659</v>
      </c>
      <c r="L129" t="s">
        <v>660</v>
      </c>
      <c r="M129" t="s">
        <v>661</v>
      </c>
      <c r="N129" t="s">
        <v>241</v>
      </c>
      <c r="O129">
        <v>6</v>
      </c>
      <c r="P129">
        <v>1</v>
      </c>
      <c r="Q129">
        <v>52.2729301452637</v>
      </c>
      <c r="R129">
        <v>5.1823778152465803</v>
      </c>
      <c r="S129" t="s">
        <v>52</v>
      </c>
      <c r="T129">
        <v>100</v>
      </c>
      <c r="U129">
        <v>80</v>
      </c>
      <c r="V129">
        <v>10</v>
      </c>
      <c r="W129">
        <v>0</v>
      </c>
      <c r="Y129">
        <v>180</v>
      </c>
      <c r="Z129" t="s">
        <v>662</v>
      </c>
      <c r="AA129" s="2">
        <v>43866.656446759262</v>
      </c>
      <c r="AB129" t="s">
        <v>37</v>
      </c>
      <c r="AC129" s="2">
        <v>44889.637546296297</v>
      </c>
      <c r="AD129" t="s">
        <v>54</v>
      </c>
      <c r="AE129" t="s">
        <v>330</v>
      </c>
    </row>
    <row r="130" spans="1:31" x14ac:dyDescent="0.25">
      <c r="A130" t="s">
        <v>664</v>
      </c>
      <c r="B130" t="s">
        <v>663</v>
      </c>
      <c r="C130" t="s">
        <v>193</v>
      </c>
      <c r="D130" s="2" t="str">
        <f>VLOOKUP(A130,Basis!A:A,1,FALSE)</f>
        <v>GFE0014</v>
      </c>
      <c r="E130" t="s">
        <v>323</v>
      </c>
      <c r="F130">
        <v>1035260</v>
      </c>
      <c r="G130" s="2">
        <v>43866.653668981482</v>
      </c>
      <c r="H130" s="2"/>
      <c r="K130" t="s">
        <v>665</v>
      </c>
      <c r="L130" t="s">
        <v>666</v>
      </c>
      <c r="M130" t="s">
        <v>667</v>
      </c>
      <c r="N130" t="s">
        <v>241</v>
      </c>
      <c r="O130">
        <v>6</v>
      </c>
      <c r="P130">
        <v>1</v>
      </c>
      <c r="Q130">
        <v>52.2660942077637</v>
      </c>
      <c r="R130">
        <v>5.1907234191894496</v>
      </c>
      <c r="S130" t="s">
        <v>52</v>
      </c>
      <c r="T130">
        <v>100</v>
      </c>
      <c r="U130">
        <v>80</v>
      </c>
      <c r="V130">
        <v>10</v>
      </c>
      <c r="W130">
        <v>0</v>
      </c>
      <c r="Y130">
        <v>180</v>
      </c>
      <c r="Z130" t="s">
        <v>668</v>
      </c>
      <c r="AA130" s="2">
        <v>43866.649745370371</v>
      </c>
      <c r="AB130" t="s">
        <v>37</v>
      </c>
      <c r="AC130" s="2">
        <v>44889.637546296297</v>
      </c>
      <c r="AD130" t="s">
        <v>54</v>
      </c>
      <c r="AE130" t="s">
        <v>330</v>
      </c>
    </row>
    <row r="131" spans="1:31" x14ac:dyDescent="0.25">
      <c r="A131" t="s">
        <v>670</v>
      </c>
      <c r="B131" t="s">
        <v>669</v>
      </c>
      <c r="C131" t="s">
        <v>193</v>
      </c>
      <c r="D131" s="2" t="str">
        <f>VLOOKUP(A131,Basis!A:A,1,FALSE)</f>
        <v>GFE0035</v>
      </c>
      <c r="E131" t="s">
        <v>323</v>
      </c>
      <c r="F131">
        <v>1035270</v>
      </c>
      <c r="G131" s="2">
        <v>43903.436921296299</v>
      </c>
      <c r="H131" s="2"/>
      <c r="K131" t="s">
        <v>671</v>
      </c>
      <c r="L131" t="s">
        <v>672</v>
      </c>
      <c r="M131" t="s">
        <v>673</v>
      </c>
      <c r="N131" t="s">
        <v>177</v>
      </c>
      <c r="O131">
        <v>5</v>
      </c>
      <c r="P131">
        <v>1</v>
      </c>
      <c r="Q131">
        <v>52.210353851318402</v>
      </c>
      <c r="R131">
        <v>5.17563819885254</v>
      </c>
      <c r="S131" t="s">
        <v>52</v>
      </c>
      <c r="T131">
        <v>100</v>
      </c>
      <c r="U131">
        <v>80</v>
      </c>
      <c r="V131">
        <v>10</v>
      </c>
      <c r="W131">
        <v>0</v>
      </c>
      <c r="Y131">
        <v>180</v>
      </c>
      <c r="Z131" t="s">
        <v>674</v>
      </c>
      <c r="AA131" s="2">
        <v>43903.431562500002</v>
      </c>
      <c r="AB131" t="s">
        <v>37</v>
      </c>
      <c r="AC131" s="2">
        <v>44889.637546296297</v>
      </c>
      <c r="AD131" t="s">
        <v>54</v>
      </c>
      <c r="AE131" t="s">
        <v>330</v>
      </c>
    </row>
    <row r="132" spans="1:31" x14ac:dyDescent="0.25">
      <c r="A132" t="s">
        <v>676</v>
      </c>
      <c r="B132" t="s">
        <v>675</v>
      </c>
      <c r="C132" t="s">
        <v>193</v>
      </c>
      <c r="D132" s="2" t="str">
        <f>VLOOKUP(A132,Basis!A:A,1,FALSE)</f>
        <v>GFE0131</v>
      </c>
      <c r="E132" t="s">
        <v>323</v>
      </c>
      <c r="F132">
        <v>1034740</v>
      </c>
      <c r="G132" s="2">
        <v>44242.411435185182</v>
      </c>
      <c r="H132" s="2"/>
      <c r="K132" t="s">
        <v>174</v>
      </c>
      <c r="L132" t="s">
        <v>175</v>
      </c>
      <c r="M132" t="s">
        <v>176</v>
      </c>
      <c r="N132" t="s">
        <v>177</v>
      </c>
      <c r="O132">
        <v>240</v>
      </c>
      <c r="P132">
        <v>1</v>
      </c>
      <c r="Q132">
        <v>52.221080780029297</v>
      </c>
      <c r="R132">
        <v>5.1740097999572798</v>
      </c>
      <c r="S132" t="s">
        <v>52</v>
      </c>
      <c r="T132">
        <v>100</v>
      </c>
      <c r="U132">
        <v>80</v>
      </c>
      <c r="V132">
        <v>10</v>
      </c>
      <c r="W132">
        <v>0</v>
      </c>
      <c r="Y132">
        <v>180</v>
      </c>
      <c r="Z132" t="s">
        <v>178</v>
      </c>
      <c r="AA132" s="2">
        <v>43817.483831018515</v>
      </c>
      <c r="AB132" t="s">
        <v>37</v>
      </c>
      <c r="AC132" s="2">
        <v>44889.637546296297</v>
      </c>
      <c r="AD132" t="s">
        <v>54</v>
      </c>
      <c r="AE132" t="s">
        <v>330</v>
      </c>
    </row>
    <row r="133" spans="1:31" x14ac:dyDescent="0.25">
      <c r="A133" t="s">
        <v>678</v>
      </c>
      <c r="B133" t="s">
        <v>677</v>
      </c>
      <c r="C133" t="s">
        <v>193</v>
      </c>
      <c r="D133" s="2" t="str">
        <f>VLOOKUP(A133,Basis!A:A,1,FALSE)</f>
        <v>GFE0002</v>
      </c>
      <c r="E133" t="s">
        <v>323</v>
      </c>
      <c r="F133">
        <v>1034742</v>
      </c>
      <c r="G133" s="2">
        <v>43833.433668981481</v>
      </c>
      <c r="H133" s="2"/>
      <c r="K133" t="s">
        <v>679</v>
      </c>
      <c r="L133" t="s">
        <v>411</v>
      </c>
      <c r="M133" t="s">
        <v>680</v>
      </c>
      <c r="N133" t="s">
        <v>62</v>
      </c>
      <c r="O133">
        <v>0.2</v>
      </c>
      <c r="P133">
        <v>1</v>
      </c>
      <c r="Q133">
        <v>52.294628143310497</v>
      </c>
      <c r="R133">
        <v>5.2608199119567898</v>
      </c>
      <c r="S133" t="s">
        <v>52</v>
      </c>
      <c r="T133">
        <v>95</v>
      </c>
      <c r="U133">
        <v>75</v>
      </c>
      <c r="V133">
        <v>10</v>
      </c>
      <c r="W133">
        <v>0</v>
      </c>
      <c r="Y133">
        <v>180</v>
      </c>
      <c r="Z133" t="s">
        <v>681</v>
      </c>
      <c r="AA133" s="2">
        <v>43833.429837962962</v>
      </c>
      <c r="AB133" t="s">
        <v>37</v>
      </c>
      <c r="AC133" s="2">
        <v>44889.637546296297</v>
      </c>
      <c r="AD133" t="s">
        <v>54</v>
      </c>
      <c r="AE133" t="s">
        <v>330</v>
      </c>
    </row>
    <row r="134" spans="1:31" x14ac:dyDescent="0.25">
      <c r="A134" t="s">
        <v>683</v>
      </c>
      <c r="B134" t="s">
        <v>682</v>
      </c>
      <c r="C134" t="s">
        <v>193</v>
      </c>
      <c r="D134" s="2" t="str">
        <f>VLOOKUP(A134,Basis!A:A,1,FALSE)</f>
        <v>GFE0016</v>
      </c>
      <c r="E134" t="s">
        <v>323</v>
      </c>
      <c r="F134">
        <v>1034743</v>
      </c>
      <c r="G134" s="2">
        <v>43866.628553240742</v>
      </c>
      <c r="H134" s="2"/>
      <c r="K134" t="s">
        <v>245</v>
      </c>
      <c r="L134" t="s">
        <v>246</v>
      </c>
      <c r="M134" t="s">
        <v>247</v>
      </c>
      <c r="N134" t="s">
        <v>62</v>
      </c>
      <c r="O134">
        <v>0.2</v>
      </c>
      <c r="P134">
        <v>1</v>
      </c>
      <c r="Q134">
        <v>52.295799255371101</v>
      </c>
      <c r="R134">
        <v>5.2683701515197798</v>
      </c>
      <c r="S134" t="s">
        <v>52</v>
      </c>
      <c r="T134">
        <v>100</v>
      </c>
      <c r="U134">
        <v>80</v>
      </c>
      <c r="V134">
        <v>10</v>
      </c>
      <c r="W134">
        <v>0</v>
      </c>
      <c r="Y134">
        <v>180</v>
      </c>
      <c r="Z134" t="s">
        <v>248</v>
      </c>
      <c r="AA134" s="2">
        <v>43817.458148148151</v>
      </c>
      <c r="AB134" t="s">
        <v>37</v>
      </c>
      <c r="AC134" s="2">
        <v>44889.637546296297</v>
      </c>
      <c r="AD134" t="s">
        <v>54</v>
      </c>
      <c r="AE134" t="s">
        <v>330</v>
      </c>
    </row>
    <row r="135" spans="1:31" x14ac:dyDescent="0.25">
      <c r="A135" t="s">
        <v>685</v>
      </c>
      <c r="B135" t="s">
        <v>684</v>
      </c>
      <c r="C135" t="s">
        <v>193</v>
      </c>
      <c r="D135" s="2" t="str">
        <f>VLOOKUP(A135,Basis!A:A,1,FALSE)</f>
        <v>GFE0010</v>
      </c>
      <c r="E135" t="s">
        <v>323</v>
      </c>
      <c r="F135">
        <v>1034769</v>
      </c>
      <c r="G135" s="2">
        <v>43867.664340277777</v>
      </c>
      <c r="H135" s="2"/>
      <c r="K135" t="s">
        <v>161</v>
      </c>
      <c r="L135" t="s">
        <v>162</v>
      </c>
      <c r="M135" t="s">
        <v>163</v>
      </c>
      <c r="N135" t="s">
        <v>62</v>
      </c>
      <c r="O135">
        <v>6</v>
      </c>
      <c r="P135">
        <v>1</v>
      </c>
      <c r="Q135">
        <v>52.2959594726563</v>
      </c>
      <c r="R135">
        <v>5.25620317459106</v>
      </c>
      <c r="S135" t="s">
        <v>52</v>
      </c>
      <c r="T135">
        <v>100</v>
      </c>
      <c r="U135">
        <v>80</v>
      </c>
      <c r="V135">
        <v>10</v>
      </c>
      <c r="W135">
        <v>0</v>
      </c>
      <c r="Y135">
        <v>180</v>
      </c>
      <c r="Z135" t="s">
        <v>164</v>
      </c>
      <c r="AA135" s="2">
        <v>43867.657465277778</v>
      </c>
      <c r="AB135" t="s">
        <v>37</v>
      </c>
      <c r="AC135" s="2">
        <v>44889.637546296297</v>
      </c>
      <c r="AD135" t="s">
        <v>54</v>
      </c>
      <c r="AE135" t="s">
        <v>330</v>
      </c>
    </row>
    <row r="136" spans="1:31" x14ac:dyDescent="0.25">
      <c r="A136" t="s">
        <v>687</v>
      </c>
      <c r="B136" t="s">
        <v>686</v>
      </c>
      <c r="C136" t="s">
        <v>193</v>
      </c>
      <c r="D136" s="2" t="str">
        <f>VLOOKUP(A136,Basis!A:A,1,FALSE)</f>
        <v>GFE0228</v>
      </c>
      <c r="E136" t="s">
        <v>323</v>
      </c>
      <c r="F136">
        <v>1036078</v>
      </c>
      <c r="G136" s="2">
        <v>44637.497789351852</v>
      </c>
      <c r="H136" s="2"/>
      <c r="K136" t="s">
        <v>275</v>
      </c>
      <c r="L136" t="s">
        <v>74</v>
      </c>
      <c r="M136" t="s">
        <v>276</v>
      </c>
      <c r="N136" t="s">
        <v>277</v>
      </c>
      <c r="O136">
        <v>0.2</v>
      </c>
      <c r="P136">
        <v>1</v>
      </c>
      <c r="Q136">
        <v>52.306533813476598</v>
      </c>
      <c r="R136">
        <v>5.0370402336120597</v>
      </c>
      <c r="S136" t="s">
        <v>52</v>
      </c>
      <c r="T136">
        <v>100</v>
      </c>
      <c r="U136">
        <v>80</v>
      </c>
      <c r="V136">
        <v>10</v>
      </c>
      <c r="W136">
        <v>0</v>
      </c>
      <c r="Y136">
        <v>180</v>
      </c>
      <c r="Z136" t="s">
        <v>278</v>
      </c>
      <c r="AA136" s="2">
        <v>44634.600081018521</v>
      </c>
      <c r="AB136" t="s">
        <v>37</v>
      </c>
      <c r="AC136" s="2">
        <v>44889.637546296297</v>
      </c>
      <c r="AD136" t="s">
        <v>54</v>
      </c>
      <c r="AE136" t="s">
        <v>330</v>
      </c>
    </row>
    <row r="137" spans="1:31" x14ac:dyDescent="0.25">
      <c r="A137" t="s">
        <v>689</v>
      </c>
      <c r="B137" t="s">
        <v>688</v>
      </c>
      <c r="C137" t="s">
        <v>193</v>
      </c>
      <c r="D137" s="2" t="str">
        <f>VLOOKUP(A137,Basis!A:A,1,FALSE)</f>
        <v>GFE0100</v>
      </c>
      <c r="E137" t="s">
        <v>323</v>
      </c>
      <c r="F137">
        <v>1035583</v>
      </c>
      <c r="G137" s="2">
        <v>44146.58935185185</v>
      </c>
      <c r="H137" s="2"/>
      <c r="K137" t="s">
        <v>690</v>
      </c>
      <c r="L137" t="s">
        <v>691</v>
      </c>
      <c r="M137" t="s">
        <v>692</v>
      </c>
      <c r="N137" t="s">
        <v>62</v>
      </c>
      <c r="O137">
        <v>1</v>
      </c>
      <c r="P137">
        <v>1</v>
      </c>
      <c r="Q137">
        <v>52.299659729003899</v>
      </c>
      <c r="R137">
        <v>5.2398781776428196</v>
      </c>
      <c r="S137" t="s">
        <v>52</v>
      </c>
      <c r="T137">
        <v>100</v>
      </c>
      <c r="U137">
        <v>80</v>
      </c>
      <c r="V137">
        <v>10</v>
      </c>
      <c r="W137">
        <v>0</v>
      </c>
      <c r="Y137">
        <v>180</v>
      </c>
      <c r="Z137" t="s">
        <v>693</v>
      </c>
      <c r="AA137" s="2">
        <v>44027.517106481479</v>
      </c>
      <c r="AB137" t="s">
        <v>37</v>
      </c>
      <c r="AC137" s="2">
        <v>44889.637546296297</v>
      </c>
      <c r="AD137" t="s">
        <v>54</v>
      </c>
      <c r="AE137" t="s">
        <v>330</v>
      </c>
    </row>
    <row r="138" spans="1:31" x14ac:dyDescent="0.25">
      <c r="A138" t="s">
        <v>695</v>
      </c>
      <c r="B138" t="s">
        <v>694</v>
      </c>
      <c r="C138" t="s">
        <v>193</v>
      </c>
      <c r="D138" s="2" t="str">
        <f>VLOOKUP(A138,Basis!A:A,1,FALSE)</f>
        <v>GFE0183</v>
      </c>
      <c r="E138" t="s">
        <v>323</v>
      </c>
      <c r="F138">
        <v>1036083</v>
      </c>
      <c r="G138" s="2">
        <v>44448.502500000002</v>
      </c>
      <c r="H138" s="2"/>
      <c r="K138" t="s">
        <v>696</v>
      </c>
      <c r="L138" t="s">
        <v>697</v>
      </c>
      <c r="M138" t="s">
        <v>698</v>
      </c>
      <c r="N138" t="s">
        <v>177</v>
      </c>
      <c r="O138">
        <v>1</v>
      </c>
      <c r="P138">
        <v>1</v>
      </c>
      <c r="Q138">
        <v>52.237437999999997</v>
      </c>
      <c r="R138">
        <v>5.1791429999999998</v>
      </c>
      <c r="S138" t="s">
        <v>52</v>
      </c>
      <c r="T138">
        <v>100</v>
      </c>
      <c r="U138">
        <v>80</v>
      </c>
      <c r="V138">
        <v>10</v>
      </c>
      <c r="W138">
        <v>0</v>
      </c>
      <c r="Y138">
        <v>180</v>
      </c>
      <c r="Z138" t="s">
        <v>699</v>
      </c>
      <c r="AA138" s="2">
        <v>44448.495752314811</v>
      </c>
      <c r="AB138" t="s">
        <v>37</v>
      </c>
      <c r="AC138" s="2">
        <v>44889.637546296297</v>
      </c>
      <c r="AD138" t="s">
        <v>54</v>
      </c>
      <c r="AE138" t="s">
        <v>330</v>
      </c>
    </row>
    <row r="139" spans="1:31" x14ac:dyDescent="0.25">
      <c r="A139" t="s">
        <v>701</v>
      </c>
      <c r="B139" t="s">
        <v>700</v>
      </c>
      <c r="C139" t="s">
        <v>193</v>
      </c>
      <c r="D139" s="2" t="str">
        <f>VLOOKUP(A139,Basis!A:A,1,FALSE)</f>
        <v>GFE0058</v>
      </c>
      <c r="E139" t="s">
        <v>323</v>
      </c>
      <c r="F139">
        <v>1035274</v>
      </c>
      <c r="G139" s="2">
        <v>44027.574699074074</v>
      </c>
      <c r="H139" s="2"/>
      <c r="K139" t="s">
        <v>98</v>
      </c>
      <c r="L139" t="s">
        <v>99</v>
      </c>
      <c r="M139" t="s">
        <v>100</v>
      </c>
      <c r="N139" t="s">
        <v>62</v>
      </c>
      <c r="O139">
        <v>1</v>
      </c>
      <c r="P139">
        <v>1</v>
      </c>
      <c r="Q139">
        <v>52.304752349853501</v>
      </c>
      <c r="R139">
        <v>5.2556471824645996</v>
      </c>
      <c r="S139" t="s">
        <v>52</v>
      </c>
      <c r="T139">
        <v>100</v>
      </c>
      <c r="U139">
        <v>80</v>
      </c>
      <c r="V139">
        <v>10</v>
      </c>
      <c r="W139">
        <v>0</v>
      </c>
      <c r="Y139">
        <v>180</v>
      </c>
      <c r="Z139" t="s">
        <v>101</v>
      </c>
      <c r="AA139" s="2">
        <v>44027.574293981481</v>
      </c>
      <c r="AB139" t="s">
        <v>37</v>
      </c>
      <c r="AC139" s="2">
        <v>44889.637546296297</v>
      </c>
      <c r="AD139" t="s">
        <v>54</v>
      </c>
      <c r="AE139" t="s">
        <v>330</v>
      </c>
    </row>
    <row r="140" spans="1:31" x14ac:dyDescent="0.25">
      <c r="A140" t="s">
        <v>703</v>
      </c>
      <c r="B140" t="s">
        <v>702</v>
      </c>
      <c r="C140" t="s">
        <v>193</v>
      </c>
      <c r="D140" s="2" t="str">
        <f>VLOOKUP(A140,Basis!A:A,1,FALSE)</f>
        <v>GFE0153</v>
      </c>
      <c r="E140" t="s">
        <v>323</v>
      </c>
      <c r="F140">
        <v>1035278</v>
      </c>
      <c r="G140" s="2">
        <v>44083.425844907404</v>
      </c>
      <c r="H140" s="2"/>
      <c r="K140" t="s">
        <v>382</v>
      </c>
      <c r="L140" t="s">
        <v>704</v>
      </c>
      <c r="M140" t="s">
        <v>474</v>
      </c>
      <c r="N140" t="s">
        <v>177</v>
      </c>
      <c r="O140">
        <v>1</v>
      </c>
      <c r="P140">
        <v>1</v>
      </c>
      <c r="Q140">
        <v>52.215358734130902</v>
      </c>
      <c r="R140">
        <v>5.1463699340820304</v>
      </c>
      <c r="S140" t="s">
        <v>52</v>
      </c>
      <c r="T140">
        <v>100</v>
      </c>
      <c r="U140">
        <v>80</v>
      </c>
      <c r="V140">
        <v>10</v>
      </c>
      <c r="W140">
        <v>0</v>
      </c>
      <c r="Y140">
        <v>180</v>
      </c>
      <c r="Z140" t="s">
        <v>705</v>
      </c>
      <c r="AA140" s="2">
        <v>44083.390474537038</v>
      </c>
      <c r="AB140" t="s">
        <v>37</v>
      </c>
      <c r="AC140" s="2">
        <v>44889.637546296297</v>
      </c>
      <c r="AD140" t="s">
        <v>54</v>
      </c>
      <c r="AE140" t="s">
        <v>330</v>
      </c>
    </row>
    <row r="141" spans="1:31" x14ac:dyDescent="0.25">
      <c r="A141" t="s">
        <v>707</v>
      </c>
      <c r="B141" t="s">
        <v>706</v>
      </c>
      <c r="C141" t="s">
        <v>193</v>
      </c>
      <c r="D141" s="2" t="str">
        <f>VLOOKUP(A141,Basis!A:A,1,FALSE)</f>
        <v>GFE0184</v>
      </c>
      <c r="E141" t="s">
        <v>323</v>
      </c>
      <c r="F141">
        <v>1035720</v>
      </c>
      <c r="G141" s="2">
        <v>44448.500601851854</v>
      </c>
      <c r="H141" s="2"/>
      <c r="K141" t="s">
        <v>696</v>
      </c>
      <c r="L141" t="s">
        <v>708</v>
      </c>
      <c r="M141" t="s">
        <v>709</v>
      </c>
      <c r="N141" t="s">
        <v>177</v>
      </c>
      <c r="O141">
        <v>1</v>
      </c>
      <c r="P141">
        <v>1</v>
      </c>
      <c r="Q141">
        <v>52.237712000000002</v>
      </c>
      <c r="R141">
        <v>5.1813289999999999</v>
      </c>
      <c r="S141" t="s">
        <v>52</v>
      </c>
      <c r="T141">
        <v>100</v>
      </c>
      <c r="U141">
        <v>80</v>
      </c>
      <c r="V141">
        <v>10</v>
      </c>
      <c r="W141">
        <v>0</v>
      </c>
      <c r="Y141">
        <v>180</v>
      </c>
      <c r="Z141" t="s">
        <v>710</v>
      </c>
      <c r="AA141" s="2">
        <v>44448.496921296297</v>
      </c>
      <c r="AB141" t="s">
        <v>37</v>
      </c>
      <c r="AC141" s="2">
        <v>44889.637546296297</v>
      </c>
      <c r="AD141" t="s">
        <v>54</v>
      </c>
      <c r="AE141" t="s">
        <v>330</v>
      </c>
    </row>
    <row r="142" spans="1:31" x14ac:dyDescent="0.25">
      <c r="A142" t="s">
        <v>712</v>
      </c>
      <c r="B142" t="s">
        <v>711</v>
      </c>
      <c r="C142" t="s">
        <v>79</v>
      </c>
      <c r="D142" s="2" t="str">
        <f>VLOOKUP(A142,Basis!A:A,1,FALSE)</f>
        <v>RO256</v>
      </c>
      <c r="E142" t="s">
        <v>58</v>
      </c>
      <c r="F142">
        <v>1018863</v>
      </c>
      <c r="G142" s="2">
        <v>43556.59302083333</v>
      </c>
      <c r="H142" s="2"/>
      <c r="K142" t="s">
        <v>444</v>
      </c>
      <c r="L142" t="s">
        <v>118</v>
      </c>
      <c r="M142" t="s">
        <v>445</v>
      </c>
      <c r="N142" t="s">
        <v>107</v>
      </c>
      <c r="O142">
        <v>5</v>
      </c>
      <c r="P142">
        <v>1</v>
      </c>
      <c r="Q142">
        <v>52.286277770996101</v>
      </c>
      <c r="R142">
        <v>5.2654109001159703</v>
      </c>
      <c r="S142" t="s">
        <v>63</v>
      </c>
      <c r="T142">
        <v>100</v>
      </c>
      <c r="U142">
        <v>80</v>
      </c>
      <c r="V142">
        <v>15</v>
      </c>
      <c r="W142">
        <v>0</v>
      </c>
      <c r="Y142">
        <v>180</v>
      </c>
      <c r="Z142" t="s">
        <v>446</v>
      </c>
      <c r="AA142" s="2">
        <v>43669.575740740744</v>
      </c>
      <c r="AB142" t="s">
        <v>37</v>
      </c>
      <c r="AC142" s="2">
        <v>44907.648182870369</v>
      </c>
      <c r="AD142" t="s">
        <v>54</v>
      </c>
      <c r="AE142" t="s">
        <v>55</v>
      </c>
    </row>
    <row r="143" spans="1:31" x14ac:dyDescent="0.25">
      <c r="A143" t="s">
        <v>714</v>
      </c>
      <c r="B143" t="s">
        <v>713</v>
      </c>
      <c r="C143" t="s">
        <v>79</v>
      </c>
      <c r="D143" s="2" t="str">
        <f>VLOOKUP(A143,Basis!A:A,1,FALSE)</f>
        <v>RO793</v>
      </c>
      <c r="E143" t="s">
        <v>58</v>
      </c>
      <c r="F143">
        <v>1018565</v>
      </c>
      <c r="G143" s="2">
        <v>43803.38208333333</v>
      </c>
      <c r="H143" s="2"/>
      <c r="K143" t="s">
        <v>715</v>
      </c>
      <c r="L143" t="s">
        <v>716</v>
      </c>
      <c r="M143" t="s">
        <v>717</v>
      </c>
      <c r="N143" t="s">
        <v>177</v>
      </c>
      <c r="O143">
        <v>6</v>
      </c>
      <c r="P143">
        <v>1</v>
      </c>
      <c r="Q143">
        <v>52.225673100000002</v>
      </c>
      <c r="R143">
        <v>5.1898534999999999</v>
      </c>
      <c r="S143" t="s">
        <v>35</v>
      </c>
      <c r="T143">
        <v>100</v>
      </c>
      <c r="U143">
        <v>80</v>
      </c>
      <c r="V143">
        <v>10</v>
      </c>
      <c r="W143">
        <v>0</v>
      </c>
      <c r="Y143">
        <v>180</v>
      </c>
      <c r="Z143" t="s">
        <v>718</v>
      </c>
      <c r="AA143" s="2">
        <v>43802.600462962961</v>
      </c>
      <c r="AB143" t="s">
        <v>37</v>
      </c>
      <c r="AC143" s="2">
        <v>44907.648182870369</v>
      </c>
      <c r="AD143" t="s">
        <v>54</v>
      </c>
      <c r="AE143" t="s">
        <v>55</v>
      </c>
    </row>
    <row r="144" spans="1:31" x14ac:dyDescent="0.25">
      <c r="A144" t="s">
        <v>720</v>
      </c>
      <c r="B144" t="s">
        <v>719</v>
      </c>
      <c r="C144" t="s">
        <v>47</v>
      </c>
      <c r="D144" s="2" t="str">
        <f>VLOOKUP(A144,Basis!A:A,1,FALSE)</f>
        <v>VO173</v>
      </c>
      <c r="E144" t="s">
        <v>58</v>
      </c>
      <c r="F144">
        <v>1018561</v>
      </c>
      <c r="G144" s="2">
        <v>44193.468865740739</v>
      </c>
      <c r="H144" s="2"/>
      <c r="K144" t="s">
        <v>80</v>
      </c>
      <c r="L144" t="s">
        <v>81</v>
      </c>
      <c r="M144" t="s">
        <v>82</v>
      </c>
      <c r="N144" t="s">
        <v>62</v>
      </c>
      <c r="O144">
        <v>6</v>
      </c>
      <c r="P144">
        <v>1</v>
      </c>
      <c r="Q144">
        <v>52.296909332275398</v>
      </c>
      <c r="R144">
        <v>5.2640800476074201</v>
      </c>
      <c r="S144" t="s">
        <v>63</v>
      </c>
      <c r="T144">
        <v>100</v>
      </c>
      <c r="U144">
        <v>80</v>
      </c>
      <c r="V144">
        <v>15</v>
      </c>
      <c r="W144">
        <v>0</v>
      </c>
      <c r="Y144">
        <v>180</v>
      </c>
      <c r="Z144" t="s">
        <v>83</v>
      </c>
      <c r="AA144" s="2">
        <v>43635.662199074075</v>
      </c>
      <c r="AB144" t="s">
        <v>37</v>
      </c>
      <c r="AC144" s="2">
        <v>44907.646967592591</v>
      </c>
      <c r="AD144" t="s">
        <v>54</v>
      </c>
      <c r="AE144" t="s">
        <v>55</v>
      </c>
    </row>
    <row r="145" spans="1:31" x14ac:dyDescent="0.25">
      <c r="A145" t="s">
        <v>722</v>
      </c>
      <c r="B145" t="s">
        <v>721</v>
      </c>
      <c r="C145" t="s">
        <v>79</v>
      </c>
      <c r="D145" s="2" t="str">
        <f>VLOOKUP(A145,Basis!A:A,1,FALSE)</f>
        <v>RO714</v>
      </c>
      <c r="E145" t="s">
        <v>58</v>
      </c>
      <c r="F145">
        <v>1018515</v>
      </c>
      <c r="G145" s="2">
        <v>43712.404861111114</v>
      </c>
      <c r="H145" s="2"/>
      <c r="K145" t="s">
        <v>723</v>
      </c>
      <c r="L145" t="s">
        <v>724</v>
      </c>
      <c r="M145" t="s">
        <v>725</v>
      </c>
      <c r="N145" t="s">
        <v>62</v>
      </c>
      <c r="O145">
        <v>6</v>
      </c>
      <c r="P145">
        <v>1</v>
      </c>
      <c r="Q145">
        <v>52.299610137939503</v>
      </c>
      <c r="R145">
        <v>5.28234958648682</v>
      </c>
      <c r="S145" t="s">
        <v>63</v>
      </c>
      <c r="T145">
        <v>100</v>
      </c>
      <c r="U145">
        <v>80</v>
      </c>
      <c r="V145">
        <v>15</v>
      </c>
      <c r="W145">
        <v>0</v>
      </c>
      <c r="Y145">
        <v>180</v>
      </c>
      <c r="Z145" t="s">
        <v>726</v>
      </c>
      <c r="AA145" s="2">
        <v>43677.386157407411</v>
      </c>
      <c r="AB145" t="s">
        <v>37</v>
      </c>
      <c r="AC145" s="2">
        <v>44907.648182870369</v>
      </c>
      <c r="AD145" t="s">
        <v>54</v>
      </c>
      <c r="AE145" t="s">
        <v>55</v>
      </c>
    </row>
    <row r="146" spans="1:31" x14ac:dyDescent="0.25">
      <c r="A146" t="s">
        <v>728</v>
      </c>
      <c r="B146" t="s">
        <v>727</v>
      </c>
      <c r="C146" t="s">
        <v>79</v>
      </c>
      <c r="D146" s="2" t="str">
        <f>VLOOKUP(A146,Basis!A:A,1,FALSE)</f>
        <v>RO768</v>
      </c>
      <c r="E146" t="s">
        <v>58</v>
      </c>
      <c r="F146">
        <v>1018872</v>
      </c>
      <c r="G146" s="2">
        <v>44481.538923611108</v>
      </c>
      <c r="H146" s="2"/>
      <c r="K146" t="s">
        <v>729</v>
      </c>
      <c r="L146" t="s">
        <v>730</v>
      </c>
      <c r="M146" t="s">
        <v>731</v>
      </c>
      <c r="N146" t="s">
        <v>177</v>
      </c>
      <c r="O146">
        <v>6</v>
      </c>
      <c r="P146">
        <v>1</v>
      </c>
      <c r="Q146">
        <v>52.224498748779297</v>
      </c>
      <c r="R146">
        <v>5.1706061363220197</v>
      </c>
      <c r="S146" t="s">
        <v>35</v>
      </c>
      <c r="T146">
        <v>100</v>
      </c>
      <c r="U146">
        <v>80</v>
      </c>
      <c r="V146">
        <v>10</v>
      </c>
      <c r="W146">
        <v>0</v>
      </c>
      <c r="Y146">
        <v>180</v>
      </c>
      <c r="Z146" t="s">
        <v>732</v>
      </c>
      <c r="AA146" s="2">
        <v>43973.452777777777</v>
      </c>
      <c r="AB146" t="s">
        <v>37</v>
      </c>
      <c r="AC146" s="2">
        <v>44907.648182870369</v>
      </c>
      <c r="AD146" t="s">
        <v>54</v>
      </c>
      <c r="AE146" t="s">
        <v>55</v>
      </c>
    </row>
    <row r="147" spans="1:31" x14ac:dyDescent="0.25">
      <c r="A147" t="s">
        <v>734</v>
      </c>
      <c r="B147" t="s">
        <v>733</v>
      </c>
      <c r="C147" t="s">
        <v>79</v>
      </c>
      <c r="D147" s="2" t="str">
        <f>VLOOKUP(A147,Basis!A:A,1,FALSE)</f>
        <v>RO738</v>
      </c>
      <c r="E147" t="s">
        <v>58</v>
      </c>
      <c r="F147">
        <v>1018930</v>
      </c>
      <c r="G147" s="2">
        <v>43670.652604166666</v>
      </c>
      <c r="H147" s="2"/>
      <c r="K147" t="s">
        <v>467</v>
      </c>
      <c r="L147" t="s">
        <v>468</v>
      </c>
      <c r="M147" t="s">
        <v>469</v>
      </c>
      <c r="N147" t="s">
        <v>177</v>
      </c>
      <c r="O147">
        <v>6</v>
      </c>
      <c r="P147">
        <v>1</v>
      </c>
      <c r="Q147">
        <v>52.217872619628899</v>
      </c>
      <c r="R147">
        <v>5.1974010467529297</v>
      </c>
      <c r="S147" t="s">
        <v>63</v>
      </c>
      <c r="T147">
        <v>100</v>
      </c>
      <c r="U147">
        <v>80</v>
      </c>
      <c r="V147">
        <v>15</v>
      </c>
      <c r="W147">
        <v>0</v>
      </c>
      <c r="Y147">
        <v>180</v>
      </c>
      <c r="Z147" t="s">
        <v>470</v>
      </c>
      <c r="AA147" s="2">
        <v>43670.648611111108</v>
      </c>
      <c r="AB147" t="s">
        <v>37</v>
      </c>
      <c r="AC147" s="2">
        <v>44907.648182870369</v>
      </c>
      <c r="AD147" t="s">
        <v>54</v>
      </c>
      <c r="AE147" t="s">
        <v>55</v>
      </c>
    </row>
    <row r="148" spans="1:31" x14ac:dyDescent="0.25">
      <c r="A148" t="s">
        <v>736</v>
      </c>
      <c r="B148" t="s">
        <v>735</v>
      </c>
      <c r="C148" t="s">
        <v>79</v>
      </c>
      <c r="D148" s="2" t="str">
        <f>VLOOKUP(A148,Basis!A:A,1,FALSE)</f>
        <v>RO744</v>
      </c>
      <c r="E148" t="s">
        <v>58</v>
      </c>
      <c r="F148">
        <v>1018931</v>
      </c>
      <c r="G148" s="2">
        <v>43670.610358796293</v>
      </c>
      <c r="H148" s="2"/>
      <c r="K148" t="s">
        <v>737</v>
      </c>
      <c r="L148" t="s">
        <v>334</v>
      </c>
      <c r="M148" t="s">
        <v>738</v>
      </c>
      <c r="N148" t="s">
        <v>184</v>
      </c>
      <c r="O148">
        <v>6</v>
      </c>
      <c r="P148">
        <v>1</v>
      </c>
      <c r="Q148">
        <v>52.207767486572301</v>
      </c>
      <c r="R148">
        <v>5.1396522521972701</v>
      </c>
      <c r="S148" t="s">
        <v>63</v>
      </c>
      <c r="T148">
        <v>100</v>
      </c>
      <c r="U148">
        <v>80</v>
      </c>
      <c r="V148">
        <v>15</v>
      </c>
      <c r="W148">
        <v>0</v>
      </c>
      <c r="Y148">
        <v>180</v>
      </c>
      <c r="Z148" t="s">
        <v>739</v>
      </c>
      <c r="AA148" s="2">
        <v>43670.606689814813</v>
      </c>
      <c r="AB148" t="s">
        <v>37</v>
      </c>
      <c r="AC148" s="2">
        <v>44907.648182870369</v>
      </c>
      <c r="AD148" t="s">
        <v>54</v>
      </c>
      <c r="AE148" t="s">
        <v>55</v>
      </c>
    </row>
    <row r="149" spans="1:31" x14ac:dyDescent="0.25">
      <c r="A149" t="s">
        <v>741</v>
      </c>
      <c r="B149" t="s">
        <v>740</v>
      </c>
      <c r="C149" t="s">
        <v>79</v>
      </c>
      <c r="D149" s="2" t="str">
        <f>VLOOKUP(A149,Basis!A:A,1,FALSE)</f>
        <v>RO747</v>
      </c>
      <c r="E149" t="s">
        <v>58</v>
      </c>
      <c r="F149">
        <v>1018913</v>
      </c>
      <c r="G149" s="2">
        <v>43670.570497685185</v>
      </c>
      <c r="H149" s="2"/>
      <c r="K149" t="s">
        <v>568</v>
      </c>
      <c r="L149" t="s">
        <v>281</v>
      </c>
      <c r="M149" t="s">
        <v>1320</v>
      </c>
      <c r="N149" t="s">
        <v>177</v>
      </c>
      <c r="O149">
        <v>6</v>
      </c>
      <c r="P149">
        <v>1</v>
      </c>
      <c r="Q149">
        <v>52.217529296875</v>
      </c>
      <c r="R149">
        <v>5.1321644783020002</v>
      </c>
      <c r="S149" t="s">
        <v>63</v>
      </c>
      <c r="T149">
        <v>100</v>
      </c>
      <c r="U149">
        <v>80</v>
      </c>
      <c r="V149">
        <v>15</v>
      </c>
      <c r="W149">
        <v>0</v>
      </c>
      <c r="Y149">
        <v>180</v>
      </c>
      <c r="Z149" t="s">
        <v>743</v>
      </c>
      <c r="AA149" s="2">
        <v>43670.561331018522</v>
      </c>
      <c r="AB149" t="s">
        <v>37</v>
      </c>
      <c r="AC149" s="2">
        <v>44907.648182870369</v>
      </c>
      <c r="AD149" t="s">
        <v>54</v>
      </c>
      <c r="AE149" t="s">
        <v>55</v>
      </c>
    </row>
    <row r="150" spans="1:31" x14ac:dyDescent="0.25">
      <c r="A150" t="s">
        <v>745</v>
      </c>
      <c r="B150" t="s">
        <v>744</v>
      </c>
      <c r="C150" t="s">
        <v>79</v>
      </c>
      <c r="D150" s="2" t="str">
        <f>VLOOKUP(A150,Basis!A:A,1,FALSE)</f>
        <v>RO750</v>
      </c>
      <c r="E150" t="s">
        <v>58</v>
      </c>
      <c r="F150">
        <v>1018914</v>
      </c>
      <c r="G150" s="2">
        <v>43669.681018518517</v>
      </c>
      <c r="H150" s="2"/>
      <c r="K150" t="s">
        <v>188</v>
      </c>
      <c r="L150" t="s">
        <v>93</v>
      </c>
      <c r="M150" t="s">
        <v>189</v>
      </c>
      <c r="N150" t="s">
        <v>177</v>
      </c>
      <c r="O150">
        <v>6</v>
      </c>
      <c r="P150">
        <v>1</v>
      </c>
      <c r="Q150">
        <v>52.215141296386697</v>
      </c>
      <c r="R150">
        <v>5.1431250572204599</v>
      </c>
      <c r="S150" t="s">
        <v>63</v>
      </c>
      <c r="T150">
        <v>100</v>
      </c>
      <c r="U150">
        <v>80</v>
      </c>
      <c r="V150">
        <v>15</v>
      </c>
      <c r="W150">
        <v>0</v>
      </c>
      <c r="Y150">
        <v>180</v>
      </c>
      <c r="Z150" t="s">
        <v>190</v>
      </c>
      <c r="AA150" s="2">
        <v>43713.423298611109</v>
      </c>
      <c r="AB150" t="s">
        <v>37</v>
      </c>
      <c r="AC150" s="2">
        <v>44907.648182870369</v>
      </c>
      <c r="AD150" t="s">
        <v>54</v>
      </c>
      <c r="AE150" t="s">
        <v>55</v>
      </c>
    </row>
    <row r="151" spans="1:31" x14ac:dyDescent="0.25">
      <c r="A151" t="s">
        <v>747</v>
      </c>
      <c r="B151" t="s">
        <v>746</v>
      </c>
      <c r="C151" t="s">
        <v>47</v>
      </c>
      <c r="D151" s="2" t="str">
        <f>VLOOKUP(A151,Basis!A:A,1,FALSE)</f>
        <v>VO288</v>
      </c>
      <c r="E151" t="s">
        <v>58</v>
      </c>
      <c r="F151">
        <v>1018908</v>
      </c>
      <c r="G151" s="2">
        <v>44445.560937499999</v>
      </c>
      <c r="H151" s="2"/>
      <c r="K151" t="s">
        <v>748</v>
      </c>
      <c r="L151" t="s">
        <v>334</v>
      </c>
      <c r="M151" t="s">
        <v>749</v>
      </c>
      <c r="N151" t="s">
        <v>750</v>
      </c>
      <c r="O151">
        <v>6</v>
      </c>
      <c r="P151">
        <v>1</v>
      </c>
      <c r="Q151">
        <v>52.2523803710938</v>
      </c>
      <c r="R151">
        <v>5.0463838577270499</v>
      </c>
      <c r="S151" t="s">
        <v>35</v>
      </c>
      <c r="T151">
        <v>100</v>
      </c>
      <c r="U151">
        <v>80</v>
      </c>
      <c r="V151">
        <v>10</v>
      </c>
      <c r="W151">
        <v>0</v>
      </c>
      <c r="Y151">
        <v>180</v>
      </c>
      <c r="Z151" t="s">
        <v>751</v>
      </c>
      <c r="AA151" s="2">
        <v>43866.664618055554</v>
      </c>
      <c r="AB151" t="s">
        <v>37</v>
      </c>
      <c r="AC151" s="2">
        <v>44907.648182870369</v>
      </c>
      <c r="AD151" t="s">
        <v>54</v>
      </c>
      <c r="AE151" t="s">
        <v>55</v>
      </c>
    </row>
    <row r="152" spans="1:31" x14ac:dyDescent="0.25">
      <c r="A152" t="s">
        <v>753</v>
      </c>
      <c r="B152" t="s">
        <v>752</v>
      </c>
      <c r="C152" t="s">
        <v>79</v>
      </c>
      <c r="D152" s="2" t="str">
        <f>VLOOKUP(A152,Basis!A:A,1,FALSE)</f>
        <v>RO739</v>
      </c>
      <c r="E152" t="s">
        <v>58</v>
      </c>
      <c r="F152">
        <v>1018933</v>
      </c>
      <c r="G152" s="2">
        <v>43670.638437499998</v>
      </c>
      <c r="H152" s="2"/>
      <c r="K152" t="s">
        <v>467</v>
      </c>
      <c r="L152" t="s">
        <v>482</v>
      </c>
      <c r="M152" t="s">
        <v>483</v>
      </c>
      <c r="N152" t="s">
        <v>177</v>
      </c>
      <c r="O152">
        <v>6</v>
      </c>
      <c r="P152">
        <v>1</v>
      </c>
      <c r="Q152">
        <v>52.2188529968262</v>
      </c>
      <c r="R152">
        <v>5.1968021392822301</v>
      </c>
      <c r="S152" t="s">
        <v>63</v>
      </c>
      <c r="T152">
        <v>100</v>
      </c>
      <c r="U152">
        <v>80</v>
      </c>
      <c r="V152">
        <v>15</v>
      </c>
      <c r="W152">
        <v>0</v>
      </c>
      <c r="Y152">
        <v>180</v>
      </c>
      <c r="Z152" t="s">
        <v>484</v>
      </c>
      <c r="AA152" s="2">
        <v>43670.634166666663</v>
      </c>
      <c r="AB152" t="s">
        <v>37</v>
      </c>
      <c r="AC152" s="2">
        <v>44907.648182870369</v>
      </c>
      <c r="AD152" t="s">
        <v>54</v>
      </c>
      <c r="AE152" t="s">
        <v>55</v>
      </c>
    </row>
    <row r="153" spans="1:31" x14ac:dyDescent="0.25">
      <c r="A153" t="s">
        <v>755</v>
      </c>
      <c r="B153" t="s">
        <v>754</v>
      </c>
      <c r="C153" t="s">
        <v>47</v>
      </c>
      <c r="D153" s="2" t="str">
        <f>VLOOKUP(A153,Basis!A:A,1,FALSE)</f>
        <v>VO218</v>
      </c>
      <c r="E153" t="s">
        <v>58</v>
      </c>
      <c r="F153">
        <v>1018934</v>
      </c>
      <c r="G153" s="2">
        <v>44231.3675</v>
      </c>
      <c r="H153" s="2"/>
      <c r="K153" t="s">
        <v>308</v>
      </c>
      <c r="L153" t="s">
        <v>756</v>
      </c>
      <c r="M153" t="s">
        <v>757</v>
      </c>
      <c r="N153" t="s">
        <v>62</v>
      </c>
      <c r="O153">
        <v>6</v>
      </c>
      <c r="P153">
        <v>1</v>
      </c>
      <c r="Q153">
        <v>52.305519104003899</v>
      </c>
      <c r="R153">
        <v>5.2600278854370099</v>
      </c>
      <c r="S153" t="s">
        <v>63</v>
      </c>
      <c r="T153">
        <v>100</v>
      </c>
      <c r="U153">
        <v>80</v>
      </c>
      <c r="V153">
        <v>15</v>
      </c>
      <c r="W153">
        <v>0</v>
      </c>
      <c r="Y153">
        <v>180</v>
      </c>
      <c r="Z153" t="s">
        <v>758</v>
      </c>
      <c r="AA153" s="2">
        <v>43635.589317129627</v>
      </c>
      <c r="AB153" t="s">
        <v>37</v>
      </c>
      <c r="AC153" s="2">
        <v>44907.646967592591</v>
      </c>
      <c r="AD153" t="s">
        <v>54</v>
      </c>
      <c r="AE153" t="s">
        <v>55</v>
      </c>
    </row>
    <row r="154" spans="1:31" x14ac:dyDescent="0.25">
      <c r="A154" t="s">
        <v>760</v>
      </c>
      <c r="B154" t="s">
        <v>759</v>
      </c>
      <c r="C154" t="s">
        <v>79</v>
      </c>
      <c r="D154" s="2" t="str">
        <f>VLOOKUP(A154,Basis!A:A,1,FALSE)</f>
        <v>RO745</v>
      </c>
      <c r="E154" t="s">
        <v>58</v>
      </c>
      <c r="F154">
        <v>1018961</v>
      </c>
      <c r="G154" s="2">
        <v>43670.589583333334</v>
      </c>
      <c r="H154" s="2"/>
      <c r="K154" t="s">
        <v>761</v>
      </c>
      <c r="L154" t="s">
        <v>32</v>
      </c>
      <c r="M154" t="s">
        <v>762</v>
      </c>
      <c r="N154" t="s">
        <v>177</v>
      </c>
      <c r="O154">
        <v>6</v>
      </c>
      <c r="P154">
        <v>1</v>
      </c>
      <c r="Q154">
        <v>52.2153129577637</v>
      </c>
      <c r="R154">
        <v>5.2029905319213903</v>
      </c>
      <c r="S154" t="s">
        <v>63</v>
      </c>
      <c r="T154">
        <v>100</v>
      </c>
      <c r="U154">
        <v>80</v>
      </c>
      <c r="V154">
        <v>15</v>
      </c>
      <c r="W154">
        <v>0</v>
      </c>
      <c r="Y154">
        <v>180</v>
      </c>
      <c r="Z154" t="s">
        <v>763</v>
      </c>
      <c r="AA154" s="2">
        <v>43670.582881944443</v>
      </c>
      <c r="AB154" t="s">
        <v>37</v>
      </c>
      <c r="AC154" s="2">
        <v>44907.648182870369</v>
      </c>
      <c r="AD154" t="s">
        <v>54</v>
      </c>
      <c r="AE154" t="s">
        <v>55</v>
      </c>
    </row>
    <row r="155" spans="1:31" x14ac:dyDescent="0.25">
      <c r="A155" t="s">
        <v>765</v>
      </c>
      <c r="B155" t="s">
        <v>764</v>
      </c>
      <c r="C155" t="s">
        <v>47</v>
      </c>
      <c r="D155" s="2" t="str">
        <f>VLOOKUP(A155,Basis!A:A,1,FALSE)</f>
        <v>VO324</v>
      </c>
      <c r="E155" t="s">
        <v>58</v>
      </c>
      <c r="F155">
        <v>1018945</v>
      </c>
      <c r="G155" s="2">
        <v>44463.446412037039</v>
      </c>
      <c r="H155" s="2"/>
      <c r="K155" t="s">
        <v>541</v>
      </c>
      <c r="L155" t="s">
        <v>281</v>
      </c>
      <c r="M155" t="s">
        <v>542</v>
      </c>
      <c r="N155" t="s">
        <v>177</v>
      </c>
      <c r="O155">
        <v>6</v>
      </c>
      <c r="P155">
        <v>1</v>
      </c>
      <c r="Q155">
        <v>52.216354370117202</v>
      </c>
      <c r="R155">
        <v>5.1326150894165004</v>
      </c>
      <c r="S155" t="s">
        <v>35</v>
      </c>
      <c r="T155">
        <v>100</v>
      </c>
      <c r="U155">
        <v>80</v>
      </c>
      <c r="V155">
        <v>10</v>
      </c>
      <c r="W155">
        <v>0</v>
      </c>
      <c r="Y155">
        <v>180</v>
      </c>
      <c r="Z155" t="s">
        <v>543</v>
      </c>
      <c r="AA155" s="2">
        <v>43976.598981481482</v>
      </c>
      <c r="AB155" t="s">
        <v>37</v>
      </c>
      <c r="AC155" s="2">
        <v>44907.648182870369</v>
      </c>
      <c r="AD155" t="s">
        <v>54</v>
      </c>
      <c r="AE155" t="s">
        <v>55</v>
      </c>
    </row>
    <row r="156" spans="1:31" x14ac:dyDescent="0.25">
      <c r="A156" t="s">
        <v>767</v>
      </c>
      <c r="B156" t="s">
        <v>766</v>
      </c>
      <c r="C156" t="s">
        <v>79</v>
      </c>
      <c r="D156" s="2" t="str">
        <f>VLOOKUP(A156,Basis!A:A,1,FALSE)</f>
        <v>RO699</v>
      </c>
      <c r="E156" t="s">
        <v>58</v>
      </c>
      <c r="F156">
        <v>1019309</v>
      </c>
      <c r="G156" s="2">
        <v>43669.460520833331</v>
      </c>
      <c r="H156" s="2"/>
      <c r="K156" t="s">
        <v>768</v>
      </c>
      <c r="L156" t="s">
        <v>769</v>
      </c>
      <c r="M156" t="s">
        <v>770</v>
      </c>
      <c r="N156" t="s">
        <v>62</v>
      </c>
      <c r="O156">
        <v>6</v>
      </c>
      <c r="P156">
        <v>1</v>
      </c>
      <c r="Q156">
        <v>52.304157257080099</v>
      </c>
      <c r="R156">
        <v>5.2613677978515598</v>
      </c>
      <c r="S156" t="s">
        <v>63</v>
      </c>
      <c r="T156">
        <v>100</v>
      </c>
      <c r="U156">
        <v>80</v>
      </c>
      <c r="V156">
        <v>15</v>
      </c>
      <c r="W156">
        <v>0</v>
      </c>
      <c r="Y156">
        <v>180</v>
      </c>
      <c r="Z156" t="s">
        <v>771</v>
      </c>
      <c r="AA156" s="2">
        <v>43669.457152777781</v>
      </c>
      <c r="AB156" t="s">
        <v>37</v>
      </c>
      <c r="AC156" s="2">
        <v>44907.648182870369</v>
      </c>
      <c r="AD156" t="s">
        <v>54</v>
      </c>
      <c r="AE156" t="s">
        <v>55</v>
      </c>
    </row>
    <row r="157" spans="1:31" x14ac:dyDescent="0.25">
      <c r="A157" t="s">
        <v>773</v>
      </c>
      <c r="B157" t="s">
        <v>772</v>
      </c>
      <c r="C157" t="s">
        <v>47</v>
      </c>
      <c r="D157" s="2" t="str">
        <f>VLOOKUP(A157,Basis!A:A,1,FALSE)</f>
        <v>VO233</v>
      </c>
      <c r="E157" t="s">
        <v>58</v>
      </c>
      <c r="F157">
        <v>1019310</v>
      </c>
      <c r="G157" s="2">
        <v>43669.477199074077</v>
      </c>
      <c r="H157" s="2"/>
      <c r="K157" t="s">
        <v>774</v>
      </c>
      <c r="L157" t="s">
        <v>775</v>
      </c>
      <c r="M157" t="s">
        <v>776</v>
      </c>
      <c r="N157" t="s">
        <v>107</v>
      </c>
      <c r="O157">
        <v>6</v>
      </c>
      <c r="P157">
        <v>1</v>
      </c>
      <c r="Q157">
        <v>52.285953521728501</v>
      </c>
      <c r="R157">
        <v>5.2693119049072301</v>
      </c>
      <c r="S157" t="s">
        <v>63</v>
      </c>
      <c r="T157">
        <v>100</v>
      </c>
      <c r="U157">
        <v>80</v>
      </c>
      <c r="V157">
        <v>15</v>
      </c>
      <c r="W157">
        <v>0</v>
      </c>
      <c r="Y157">
        <v>180</v>
      </c>
      <c r="Z157" t="s">
        <v>777</v>
      </c>
      <c r="AA157" s="2">
        <v>43669.476354166669</v>
      </c>
      <c r="AB157" t="s">
        <v>37</v>
      </c>
      <c r="AC157" s="2">
        <v>44907.648182870369</v>
      </c>
      <c r="AD157" t="s">
        <v>54</v>
      </c>
      <c r="AE157" t="s">
        <v>55</v>
      </c>
    </row>
    <row r="158" spans="1:31" x14ac:dyDescent="0.25">
      <c r="A158" t="s">
        <v>779</v>
      </c>
      <c r="B158" t="s">
        <v>778</v>
      </c>
      <c r="C158" t="s">
        <v>47</v>
      </c>
      <c r="D158" s="2" t="str">
        <f>VLOOKUP(A158,Basis!A:A,1,FALSE)</f>
        <v>VO135</v>
      </c>
      <c r="E158" t="s">
        <v>58</v>
      </c>
      <c r="F158">
        <v>1018958</v>
      </c>
      <c r="G158" s="2">
        <v>43753.695069444446</v>
      </c>
      <c r="H158" s="2"/>
      <c r="K158" t="s">
        <v>597</v>
      </c>
      <c r="L158" t="s">
        <v>93</v>
      </c>
      <c r="M158" t="s">
        <v>598</v>
      </c>
      <c r="N158" t="s">
        <v>177</v>
      </c>
      <c r="O158">
        <v>6</v>
      </c>
      <c r="P158">
        <v>1</v>
      </c>
      <c r="Q158">
        <v>52.2130126953125</v>
      </c>
      <c r="R158">
        <v>5.1525950431823704</v>
      </c>
      <c r="S158" t="s">
        <v>63</v>
      </c>
      <c r="T158">
        <v>100</v>
      </c>
      <c r="U158">
        <v>80</v>
      </c>
      <c r="V158">
        <v>15</v>
      </c>
      <c r="W158">
        <v>0</v>
      </c>
      <c r="Y158">
        <v>180</v>
      </c>
      <c r="Z158" t="s">
        <v>599</v>
      </c>
      <c r="AA158" s="2">
        <v>43629.675543981481</v>
      </c>
      <c r="AB158" t="s">
        <v>37</v>
      </c>
      <c r="AC158" s="2">
        <v>44907.646967592591</v>
      </c>
      <c r="AD158" t="s">
        <v>54</v>
      </c>
      <c r="AE158" t="s">
        <v>55</v>
      </c>
    </row>
    <row r="159" spans="1:31" x14ac:dyDescent="0.25">
      <c r="A159" t="s">
        <v>781</v>
      </c>
      <c r="B159" t="s">
        <v>780</v>
      </c>
      <c r="C159" t="s">
        <v>79</v>
      </c>
      <c r="D159" s="2" t="str">
        <f>VLOOKUP(A159,Basis!A:A,1,FALSE)</f>
        <v>RO723</v>
      </c>
      <c r="E159" t="s">
        <v>58</v>
      </c>
      <c r="F159">
        <v>1018942</v>
      </c>
      <c r="G159" s="2">
        <v>43669.601446759261</v>
      </c>
      <c r="H159" s="2"/>
      <c r="K159" t="s">
        <v>86</v>
      </c>
      <c r="L159" t="s">
        <v>49</v>
      </c>
      <c r="M159" t="s">
        <v>212</v>
      </c>
      <c r="N159" t="s">
        <v>62</v>
      </c>
      <c r="O159">
        <v>6</v>
      </c>
      <c r="P159">
        <v>1</v>
      </c>
      <c r="Q159">
        <v>52.297558000000002</v>
      </c>
      <c r="R159">
        <v>5.2510209999999997</v>
      </c>
      <c r="S159" t="s">
        <v>63</v>
      </c>
      <c r="T159">
        <v>100</v>
      </c>
      <c r="U159">
        <v>80</v>
      </c>
      <c r="V159">
        <v>15</v>
      </c>
      <c r="W159">
        <v>0</v>
      </c>
      <c r="Y159">
        <v>180</v>
      </c>
      <c r="Z159" t="s">
        <v>213</v>
      </c>
      <c r="AA159" s="2">
        <v>43635.40556712963</v>
      </c>
      <c r="AB159" t="s">
        <v>37</v>
      </c>
      <c r="AC159" s="2">
        <v>44907.646967592591</v>
      </c>
      <c r="AD159" t="s">
        <v>54</v>
      </c>
      <c r="AE159" t="s">
        <v>55</v>
      </c>
    </row>
    <row r="160" spans="1:31" x14ac:dyDescent="0.25">
      <c r="A160" t="s">
        <v>783</v>
      </c>
      <c r="B160" t="s">
        <v>782</v>
      </c>
      <c r="C160" t="s">
        <v>79</v>
      </c>
      <c r="D160" s="2" t="str">
        <f>VLOOKUP(A160,Basis!A:A,1,FALSE)</f>
        <v>RO703</v>
      </c>
      <c r="E160" t="s">
        <v>58</v>
      </c>
      <c r="F160">
        <v>1018943</v>
      </c>
      <c r="G160" s="2">
        <v>43753.694293981483</v>
      </c>
      <c r="H160" s="2"/>
      <c r="K160" t="s">
        <v>597</v>
      </c>
      <c r="L160" t="s">
        <v>93</v>
      </c>
      <c r="M160" t="s">
        <v>598</v>
      </c>
      <c r="N160" t="s">
        <v>177</v>
      </c>
      <c r="O160">
        <v>6</v>
      </c>
      <c r="P160">
        <v>1</v>
      </c>
      <c r="Q160">
        <v>52.2130126953125</v>
      </c>
      <c r="R160">
        <v>5.1525950431823704</v>
      </c>
      <c r="S160" t="s">
        <v>63</v>
      </c>
      <c r="T160">
        <v>100</v>
      </c>
      <c r="U160">
        <v>80</v>
      </c>
      <c r="V160">
        <v>15</v>
      </c>
      <c r="W160">
        <v>0</v>
      </c>
      <c r="Y160">
        <v>180</v>
      </c>
      <c r="Z160" t="s">
        <v>599</v>
      </c>
      <c r="AA160" s="2">
        <v>43629.674618055556</v>
      </c>
      <c r="AB160" t="s">
        <v>37</v>
      </c>
      <c r="AC160" s="2">
        <v>44907.646967592591</v>
      </c>
      <c r="AD160" t="s">
        <v>54</v>
      </c>
      <c r="AE160" t="s">
        <v>55</v>
      </c>
    </row>
    <row r="161" spans="1:31" x14ac:dyDescent="0.25">
      <c r="A161" t="s">
        <v>785</v>
      </c>
      <c r="B161" t="s">
        <v>784</v>
      </c>
      <c r="C161" t="s">
        <v>47</v>
      </c>
      <c r="D161" s="2" t="str">
        <f>VLOOKUP(A161,Basis!A:A,1,FALSE)</f>
        <v>VO260</v>
      </c>
      <c r="E161" t="s">
        <v>58</v>
      </c>
      <c r="F161">
        <v>1019357</v>
      </c>
      <c r="G161" s="2">
        <v>43683.415590277778</v>
      </c>
      <c r="H161" s="2"/>
      <c r="K161" t="s">
        <v>786</v>
      </c>
      <c r="L161" t="s">
        <v>787</v>
      </c>
      <c r="M161" t="s">
        <v>788</v>
      </c>
      <c r="N161" t="s">
        <v>62</v>
      </c>
      <c r="O161">
        <v>6</v>
      </c>
      <c r="P161">
        <v>1</v>
      </c>
      <c r="Q161">
        <v>52.289909362792997</v>
      </c>
      <c r="R161">
        <v>5.2444720268249503</v>
      </c>
      <c r="S161" t="s">
        <v>63</v>
      </c>
      <c r="T161">
        <v>100</v>
      </c>
      <c r="U161">
        <v>80</v>
      </c>
      <c r="V161">
        <v>15</v>
      </c>
      <c r="W161">
        <v>0</v>
      </c>
      <c r="Y161">
        <v>180</v>
      </c>
      <c r="Z161" t="s">
        <v>789</v>
      </c>
      <c r="AA161" s="2">
        <v>43683.411377314813</v>
      </c>
      <c r="AB161" t="s">
        <v>37</v>
      </c>
      <c r="AC161" s="2">
        <v>44907.648182870369</v>
      </c>
      <c r="AD161" t="s">
        <v>54</v>
      </c>
      <c r="AE161" t="s">
        <v>55</v>
      </c>
    </row>
    <row r="162" spans="1:31" x14ac:dyDescent="0.25">
      <c r="A162" t="s">
        <v>791</v>
      </c>
      <c r="B162" t="s">
        <v>790</v>
      </c>
      <c r="C162" t="s">
        <v>79</v>
      </c>
      <c r="D162" s="2" t="str">
        <f>VLOOKUP(A162,Basis!A:A,1,FALSE)</f>
        <v>RO725</v>
      </c>
      <c r="E162" t="s">
        <v>58</v>
      </c>
      <c r="F162">
        <v>1019358</v>
      </c>
      <c r="G162" s="2">
        <v>43670.463368055556</v>
      </c>
      <c r="H162" s="2"/>
      <c r="K162" t="s">
        <v>792</v>
      </c>
      <c r="L162" t="s">
        <v>793</v>
      </c>
      <c r="M162" t="s">
        <v>794</v>
      </c>
      <c r="N162" t="s">
        <v>62</v>
      </c>
      <c r="O162">
        <v>6</v>
      </c>
      <c r="P162">
        <v>1</v>
      </c>
      <c r="Q162">
        <v>52.305339813232401</v>
      </c>
      <c r="R162">
        <v>5.2621517181396502</v>
      </c>
      <c r="S162" t="s">
        <v>63</v>
      </c>
      <c r="T162">
        <v>100</v>
      </c>
      <c r="U162">
        <v>80</v>
      </c>
      <c r="V162">
        <v>15</v>
      </c>
      <c r="W162">
        <v>0</v>
      </c>
      <c r="Y162">
        <v>180</v>
      </c>
      <c r="Z162" t="s">
        <v>795</v>
      </c>
      <c r="AA162" s="2">
        <v>43635.669386574074</v>
      </c>
      <c r="AB162" t="s">
        <v>37</v>
      </c>
      <c r="AC162" s="2">
        <v>44907.646967592591</v>
      </c>
      <c r="AD162" t="s">
        <v>54</v>
      </c>
      <c r="AE162" t="s">
        <v>55</v>
      </c>
    </row>
    <row r="163" spans="1:31" x14ac:dyDescent="0.25">
      <c r="A163" t="s">
        <v>797</v>
      </c>
      <c r="B163" t="s">
        <v>796</v>
      </c>
      <c r="C163" t="s">
        <v>47</v>
      </c>
      <c r="D163" s="2" t="str">
        <f>VLOOKUP(A163,Basis!A:A,1,FALSE)</f>
        <v>VO281</v>
      </c>
      <c r="E163" t="s">
        <v>58</v>
      </c>
      <c r="F163">
        <v>1019359</v>
      </c>
      <c r="G163" s="2">
        <v>43817.492303240739</v>
      </c>
      <c r="H163" s="2"/>
      <c r="K163" t="s">
        <v>216</v>
      </c>
      <c r="L163" t="s">
        <v>60</v>
      </c>
      <c r="M163" t="s">
        <v>217</v>
      </c>
      <c r="N163" t="s">
        <v>177</v>
      </c>
      <c r="O163">
        <v>6</v>
      </c>
      <c r="P163">
        <v>1</v>
      </c>
      <c r="Q163">
        <v>52.222579956054702</v>
      </c>
      <c r="R163">
        <v>5.1679701805114702</v>
      </c>
      <c r="S163" t="s">
        <v>35</v>
      </c>
      <c r="T163">
        <v>100</v>
      </c>
      <c r="U163">
        <v>80</v>
      </c>
      <c r="V163">
        <v>10</v>
      </c>
      <c r="W163">
        <v>0</v>
      </c>
      <c r="Y163">
        <v>180</v>
      </c>
      <c r="Z163" t="s">
        <v>218</v>
      </c>
      <c r="AA163" s="2">
        <v>43817.490578703706</v>
      </c>
      <c r="AB163" t="s">
        <v>37</v>
      </c>
      <c r="AC163" s="2">
        <v>44907.648182870369</v>
      </c>
      <c r="AD163" t="s">
        <v>54</v>
      </c>
      <c r="AE163" t="s">
        <v>55</v>
      </c>
    </row>
    <row r="164" spans="1:31" x14ac:dyDescent="0.25">
      <c r="A164" t="s">
        <v>799</v>
      </c>
      <c r="B164" t="s">
        <v>798</v>
      </c>
      <c r="C164" t="s">
        <v>47</v>
      </c>
      <c r="D164" s="2" t="str">
        <f>VLOOKUP(A164,Basis!A:A,1,FALSE)</f>
        <v>VO190</v>
      </c>
      <c r="E164" t="s">
        <v>58</v>
      </c>
      <c r="F164">
        <v>1019351</v>
      </c>
      <c r="G164" s="2">
        <v>43670.462997685187</v>
      </c>
      <c r="H164" s="2"/>
      <c r="K164" t="s">
        <v>553</v>
      </c>
      <c r="L164" t="s">
        <v>522</v>
      </c>
      <c r="M164" t="s">
        <v>554</v>
      </c>
      <c r="N164" t="s">
        <v>62</v>
      </c>
      <c r="O164">
        <v>6</v>
      </c>
      <c r="P164">
        <v>1</v>
      </c>
      <c r="Q164">
        <v>52.303810119628899</v>
      </c>
      <c r="R164">
        <v>5.26006984710693</v>
      </c>
      <c r="S164" t="s">
        <v>63</v>
      </c>
      <c r="T164">
        <v>100</v>
      </c>
      <c r="U164">
        <v>80</v>
      </c>
      <c r="V164">
        <v>15</v>
      </c>
      <c r="W164">
        <v>0</v>
      </c>
      <c r="Y164">
        <v>180</v>
      </c>
      <c r="Z164" t="s">
        <v>555</v>
      </c>
      <c r="AA164" s="2">
        <v>43635.665462962963</v>
      </c>
      <c r="AB164" t="s">
        <v>37</v>
      </c>
      <c r="AC164" s="2">
        <v>44907.646967592591</v>
      </c>
      <c r="AD164" t="s">
        <v>54</v>
      </c>
      <c r="AE164" t="s">
        <v>55</v>
      </c>
    </row>
    <row r="165" spans="1:31" x14ac:dyDescent="0.25">
      <c r="A165" t="s">
        <v>801</v>
      </c>
      <c r="B165" t="s">
        <v>800</v>
      </c>
      <c r="C165" t="s">
        <v>79</v>
      </c>
      <c r="D165" s="2" t="str">
        <f>VLOOKUP(A165,Basis!A:A,1,FALSE)</f>
        <v>RO724</v>
      </c>
      <c r="E165" t="s">
        <v>58</v>
      </c>
      <c r="F165">
        <v>1019352</v>
      </c>
      <c r="G165" s="2">
        <v>43670.462673611109</v>
      </c>
      <c r="H165" s="2"/>
      <c r="K165" t="s">
        <v>553</v>
      </c>
      <c r="L165" t="s">
        <v>522</v>
      </c>
      <c r="M165" t="s">
        <v>554</v>
      </c>
      <c r="N165" t="s">
        <v>62</v>
      </c>
      <c r="O165">
        <v>6</v>
      </c>
      <c r="P165">
        <v>1</v>
      </c>
      <c r="Q165">
        <v>52.303810119628899</v>
      </c>
      <c r="R165">
        <v>5.26006984710693</v>
      </c>
      <c r="S165" t="s">
        <v>63</v>
      </c>
      <c r="T165">
        <v>100</v>
      </c>
      <c r="U165">
        <v>80</v>
      </c>
      <c r="V165">
        <v>15</v>
      </c>
      <c r="W165">
        <v>0</v>
      </c>
      <c r="Y165">
        <v>180</v>
      </c>
      <c r="Z165" t="s">
        <v>555</v>
      </c>
      <c r="AA165" s="2">
        <v>43635.664976851855</v>
      </c>
      <c r="AB165" t="s">
        <v>37</v>
      </c>
      <c r="AC165" s="2">
        <v>44907.646967592591</v>
      </c>
      <c r="AD165" t="s">
        <v>54</v>
      </c>
      <c r="AE165" t="s">
        <v>55</v>
      </c>
    </row>
    <row r="166" spans="1:31" x14ac:dyDescent="0.25">
      <c r="A166" t="s">
        <v>803</v>
      </c>
      <c r="B166" t="s">
        <v>802</v>
      </c>
      <c r="C166" t="s">
        <v>47</v>
      </c>
      <c r="D166" s="2" t="str">
        <f>VLOOKUP(A166,Basis!A:A,1,FALSE)</f>
        <v>VO191</v>
      </c>
      <c r="E166" t="s">
        <v>58</v>
      </c>
      <c r="F166">
        <v>1019353</v>
      </c>
      <c r="G166" s="2">
        <v>43670.463703703703</v>
      </c>
      <c r="H166" s="2"/>
      <c r="K166" t="s">
        <v>792</v>
      </c>
      <c r="L166" t="s">
        <v>793</v>
      </c>
      <c r="M166" t="s">
        <v>794</v>
      </c>
      <c r="N166" t="s">
        <v>62</v>
      </c>
      <c r="O166">
        <v>6</v>
      </c>
      <c r="P166">
        <v>1</v>
      </c>
      <c r="Q166">
        <v>52.305339813232401</v>
      </c>
      <c r="R166">
        <v>5.2621517181396502</v>
      </c>
      <c r="S166" t="s">
        <v>63</v>
      </c>
      <c r="T166">
        <v>100</v>
      </c>
      <c r="U166">
        <v>80</v>
      </c>
      <c r="V166">
        <v>15</v>
      </c>
      <c r="W166">
        <v>0</v>
      </c>
      <c r="Y166">
        <v>180</v>
      </c>
      <c r="Z166" t="s">
        <v>795</v>
      </c>
      <c r="AA166" s="2">
        <v>43635.669849537036</v>
      </c>
      <c r="AB166" t="s">
        <v>37</v>
      </c>
      <c r="AC166" s="2">
        <v>44907.646967592591</v>
      </c>
      <c r="AD166" t="s">
        <v>54</v>
      </c>
      <c r="AE166" t="s">
        <v>55</v>
      </c>
    </row>
    <row r="167" spans="1:31" x14ac:dyDescent="0.25">
      <c r="A167" t="s">
        <v>805</v>
      </c>
      <c r="B167" t="s">
        <v>804</v>
      </c>
      <c r="C167" t="s">
        <v>47</v>
      </c>
      <c r="D167" s="2" t="str">
        <f>VLOOKUP(A167,Basis!A:A,1,FALSE)</f>
        <v>VO199</v>
      </c>
      <c r="E167" t="s">
        <v>58</v>
      </c>
      <c r="F167">
        <v>1019354</v>
      </c>
      <c r="G167" s="2">
        <v>43670.454513888886</v>
      </c>
      <c r="H167" s="2"/>
      <c r="K167" t="s">
        <v>806</v>
      </c>
      <c r="L167" t="s">
        <v>807</v>
      </c>
      <c r="M167" t="s">
        <v>808</v>
      </c>
      <c r="N167" t="s">
        <v>62</v>
      </c>
      <c r="O167">
        <v>6</v>
      </c>
      <c r="P167">
        <v>1</v>
      </c>
      <c r="Q167">
        <v>52.296962738037102</v>
      </c>
      <c r="R167">
        <v>5.2607836723327601</v>
      </c>
      <c r="S167" t="s">
        <v>63</v>
      </c>
      <c r="T167">
        <v>100</v>
      </c>
      <c r="U167">
        <v>80</v>
      </c>
      <c r="V167">
        <v>15</v>
      </c>
      <c r="W167">
        <v>0</v>
      </c>
      <c r="Y167">
        <v>180</v>
      </c>
      <c r="Z167" t="s">
        <v>809</v>
      </c>
      <c r="AA167" s="2">
        <v>43635.385833333334</v>
      </c>
      <c r="AB167" t="s">
        <v>37</v>
      </c>
      <c r="AC167" s="2">
        <v>44907.646967592591</v>
      </c>
      <c r="AD167" t="s">
        <v>54</v>
      </c>
      <c r="AE167" t="s">
        <v>55</v>
      </c>
    </row>
    <row r="168" spans="1:31" x14ac:dyDescent="0.25">
      <c r="A168" t="s">
        <v>811</v>
      </c>
      <c r="B168" t="s">
        <v>810</v>
      </c>
      <c r="C168" t="s">
        <v>79</v>
      </c>
      <c r="D168" s="2" t="str">
        <f>VLOOKUP(A168,Basis!A:A,1,FALSE)</f>
        <v>RO721</v>
      </c>
      <c r="E168" t="s">
        <v>58</v>
      </c>
      <c r="F168">
        <v>1019355</v>
      </c>
      <c r="G168" s="2">
        <v>43670.454212962963</v>
      </c>
      <c r="H168" s="2"/>
      <c r="K168" t="s">
        <v>806</v>
      </c>
      <c r="L168" t="s">
        <v>807</v>
      </c>
      <c r="M168" t="s">
        <v>808</v>
      </c>
      <c r="N168" t="s">
        <v>62</v>
      </c>
      <c r="O168">
        <v>6</v>
      </c>
      <c r="P168">
        <v>1</v>
      </c>
      <c r="Q168">
        <v>52.296962738037102</v>
      </c>
      <c r="R168">
        <v>5.2607836723327601</v>
      </c>
      <c r="S168" t="s">
        <v>63</v>
      </c>
      <c r="T168">
        <v>100</v>
      </c>
      <c r="U168">
        <v>80</v>
      </c>
      <c r="V168">
        <v>15</v>
      </c>
      <c r="W168">
        <v>0</v>
      </c>
      <c r="Y168">
        <v>180</v>
      </c>
      <c r="Z168" t="s">
        <v>809</v>
      </c>
      <c r="AA168" s="2">
        <v>43635.385162037041</v>
      </c>
      <c r="AB168" t="s">
        <v>37</v>
      </c>
      <c r="AC168" s="2">
        <v>44907.646967592591</v>
      </c>
      <c r="AD168" t="s">
        <v>54</v>
      </c>
      <c r="AE168" t="s">
        <v>55</v>
      </c>
    </row>
    <row r="169" spans="1:31" x14ac:dyDescent="0.25">
      <c r="A169" t="s">
        <v>813</v>
      </c>
      <c r="B169" t="s">
        <v>812</v>
      </c>
      <c r="C169" t="s">
        <v>47</v>
      </c>
      <c r="D169" s="2" t="str">
        <f>VLOOKUP(A169,Basis!A:A,1,FALSE)</f>
        <v>VO214</v>
      </c>
      <c r="E169" t="s">
        <v>58</v>
      </c>
      <c r="F169">
        <v>1019347</v>
      </c>
      <c r="G169" s="2">
        <v>43670.457372685189</v>
      </c>
      <c r="H169" s="2"/>
      <c r="K169" t="s">
        <v>59</v>
      </c>
      <c r="L169" t="s">
        <v>814</v>
      </c>
      <c r="M169" t="s">
        <v>815</v>
      </c>
      <c r="N169" t="s">
        <v>62</v>
      </c>
      <c r="O169">
        <v>6</v>
      </c>
      <c r="P169">
        <v>1</v>
      </c>
      <c r="Q169">
        <v>52.295440673828097</v>
      </c>
      <c r="R169">
        <v>5.2747039794921902</v>
      </c>
      <c r="S169" t="s">
        <v>63</v>
      </c>
      <c r="T169">
        <v>100</v>
      </c>
      <c r="U169">
        <v>80</v>
      </c>
      <c r="V169">
        <v>15</v>
      </c>
      <c r="W169">
        <v>0</v>
      </c>
      <c r="Y169">
        <v>180</v>
      </c>
      <c r="Z169" t="s">
        <v>816</v>
      </c>
      <c r="AA169" s="2">
        <v>43635.572094907409</v>
      </c>
      <c r="AB169" t="s">
        <v>37</v>
      </c>
      <c r="AC169" s="2">
        <v>44907.646967592591</v>
      </c>
      <c r="AD169" t="s">
        <v>54</v>
      </c>
      <c r="AE169" t="s">
        <v>55</v>
      </c>
    </row>
    <row r="170" spans="1:31" x14ac:dyDescent="0.25">
      <c r="A170" t="s">
        <v>818</v>
      </c>
      <c r="B170" t="s">
        <v>817</v>
      </c>
      <c r="C170" t="s">
        <v>79</v>
      </c>
      <c r="D170" s="2" t="str">
        <f>VLOOKUP(A170,Basis!A:A,1,FALSE)</f>
        <v>RO733</v>
      </c>
      <c r="E170" t="s">
        <v>58</v>
      </c>
      <c r="F170">
        <v>1019348</v>
      </c>
      <c r="G170" s="2">
        <v>43670.457060185188</v>
      </c>
      <c r="H170" s="2"/>
      <c r="K170" t="s">
        <v>59</v>
      </c>
      <c r="L170" t="s">
        <v>814</v>
      </c>
      <c r="M170" t="s">
        <v>815</v>
      </c>
      <c r="N170" t="s">
        <v>62</v>
      </c>
      <c r="O170">
        <v>6</v>
      </c>
      <c r="P170">
        <v>1</v>
      </c>
      <c r="Q170">
        <v>52.295440673828097</v>
      </c>
      <c r="R170">
        <v>5.2747039794921902</v>
      </c>
      <c r="S170" t="s">
        <v>63</v>
      </c>
      <c r="T170">
        <v>100</v>
      </c>
      <c r="U170">
        <v>80</v>
      </c>
      <c r="V170">
        <v>15</v>
      </c>
      <c r="W170">
        <v>0</v>
      </c>
      <c r="Y170">
        <v>180</v>
      </c>
      <c r="Z170" t="s">
        <v>816</v>
      </c>
      <c r="AA170" s="2">
        <v>43635.571585648147</v>
      </c>
      <c r="AB170" t="s">
        <v>37</v>
      </c>
      <c r="AC170" s="2">
        <v>44907.646967592591</v>
      </c>
      <c r="AD170" t="s">
        <v>54</v>
      </c>
      <c r="AE170" t="s">
        <v>55</v>
      </c>
    </row>
    <row r="171" spans="1:31" x14ac:dyDescent="0.25">
      <c r="A171" t="s">
        <v>820</v>
      </c>
      <c r="B171" t="s">
        <v>819</v>
      </c>
      <c r="C171" t="s">
        <v>47</v>
      </c>
      <c r="D171" s="2" t="str">
        <f>VLOOKUP(A171,Basis!A:A,1,FALSE)</f>
        <v>VO193</v>
      </c>
      <c r="E171" t="s">
        <v>58</v>
      </c>
      <c r="F171">
        <v>1019349</v>
      </c>
      <c r="G171" s="2">
        <v>43670.463969907411</v>
      </c>
      <c r="H171" s="2"/>
      <c r="K171" t="s">
        <v>451</v>
      </c>
      <c r="L171" t="s">
        <v>452</v>
      </c>
      <c r="M171" t="s">
        <v>453</v>
      </c>
      <c r="N171" t="s">
        <v>62</v>
      </c>
      <c r="O171">
        <v>6</v>
      </c>
      <c r="P171">
        <v>1</v>
      </c>
      <c r="Q171">
        <v>52.2981567382813</v>
      </c>
      <c r="R171">
        <v>5.2670145034790004</v>
      </c>
      <c r="S171" t="s">
        <v>63</v>
      </c>
      <c r="T171">
        <v>100</v>
      </c>
      <c r="U171">
        <v>80</v>
      </c>
      <c r="V171">
        <v>15</v>
      </c>
      <c r="W171">
        <v>0</v>
      </c>
      <c r="Y171">
        <v>180</v>
      </c>
      <c r="Z171" t="s">
        <v>454</v>
      </c>
      <c r="AA171" s="2">
        <v>43635.671319444446</v>
      </c>
      <c r="AB171" t="s">
        <v>37</v>
      </c>
      <c r="AC171" s="2">
        <v>44907.646967592591</v>
      </c>
      <c r="AD171" t="s">
        <v>54</v>
      </c>
      <c r="AE171" t="s">
        <v>55</v>
      </c>
    </row>
    <row r="172" spans="1:31" x14ac:dyDescent="0.25">
      <c r="A172" t="s">
        <v>822</v>
      </c>
      <c r="B172" t="s">
        <v>821</v>
      </c>
      <c r="C172" t="s">
        <v>47</v>
      </c>
      <c r="D172" s="2" t="str">
        <f>VLOOKUP(A172,Basis!A:A,1,FALSE)</f>
        <v>VO213</v>
      </c>
      <c r="E172" t="s">
        <v>58</v>
      </c>
      <c r="F172">
        <v>1019343</v>
      </c>
      <c r="G172" s="2">
        <v>43670.466886574075</v>
      </c>
      <c r="H172" s="2"/>
      <c r="K172" t="s">
        <v>823</v>
      </c>
      <c r="L172" t="s">
        <v>522</v>
      </c>
      <c r="M172" t="s">
        <v>824</v>
      </c>
      <c r="N172" t="s">
        <v>62</v>
      </c>
      <c r="O172">
        <v>6</v>
      </c>
      <c r="P172">
        <v>1</v>
      </c>
      <c r="Q172">
        <v>52.297149658203097</v>
      </c>
      <c r="R172">
        <v>5.2809319496154803</v>
      </c>
      <c r="S172" t="s">
        <v>63</v>
      </c>
      <c r="T172">
        <v>100</v>
      </c>
      <c r="U172">
        <v>80</v>
      </c>
      <c r="V172">
        <v>15</v>
      </c>
      <c r="W172">
        <v>0</v>
      </c>
      <c r="Y172">
        <v>180</v>
      </c>
      <c r="Z172" t="s">
        <v>825</v>
      </c>
      <c r="AA172" s="2">
        <v>43636.501215277778</v>
      </c>
      <c r="AB172" t="s">
        <v>37</v>
      </c>
      <c r="AC172" s="2">
        <v>44907.646967592591</v>
      </c>
      <c r="AD172" t="s">
        <v>54</v>
      </c>
      <c r="AE172" t="s">
        <v>55</v>
      </c>
    </row>
    <row r="173" spans="1:31" x14ac:dyDescent="0.25">
      <c r="A173" t="s">
        <v>827</v>
      </c>
      <c r="B173" t="s">
        <v>826</v>
      </c>
      <c r="C173" t="s">
        <v>47</v>
      </c>
      <c r="D173" s="2" t="str">
        <f>VLOOKUP(A173,Basis!A:A,1,FALSE)</f>
        <v>VO196</v>
      </c>
      <c r="E173" t="s">
        <v>58</v>
      </c>
      <c r="F173">
        <v>1019344</v>
      </c>
      <c r="G173" s="2">
        <v>43670.461724537039</v>
      </c>
      <c r="H173" s="2"/>
      <c r="K173" t="s">
        <v>527</v>
      </c>
      <c r="L173" t="s">
        <v>528</v>
      </c>
      <c r="M173" t="s">
        <v>529</v>
      </c>
      <c r="N173" t="s">
        <v>62</v>
      </c>
      <c r="O173">
        <v>6</v>
      </c>
      <c r="P173">
        <v>1</v>
      </c>
      <c r="Q173">
        <v>52.308078765869098</v>
      </c>
      <c r="R173">
        <v>5.2473087310790998</v>
      </c>
      <c r="S173" t="s">
        <v>63</v>
      </c>
      <c r="T173">
        <v>100</v>
      </c>
      <c r="U173">
        <v>80</v>
      </c>
      <c r="V173">
        <v>15</v>
      </c>
      <c r="W173">
        <v>0</v>
      </c>
      <c r="Y173">
        <v>180</v>
      </c>
      <c r="Z173" t="s">
        <v>530</v>
      </c>
      <c r="AA173" s="2">
        <v>43635.65116898148</v>
      </c>
      <c r="AB173" t="s">
        <v>37</v>
      </c>
      <c r="AC173" s="2">
        <v>44907.646967592591</v>
      </c>
      <c r="AD173" t="s">
        <v>54</v>
      </c>
      <c r="AE173" t="s">
        <v>55</v>
      </c>
    </row>
    <row r="174" spans="1:31" x14ac:dyDescent="0.25">
      <c r="A174" t="s">
        <v>829</v>
      </c>
      <c r="B174" t="s">
        <v>828</v>
      </c>
      <c r="C174" t="s">
        <v>47</v>
      </c>
      <c r="D174" s="2" t="str">
        <f>VLOOKUP(A174,Basis!A:A,1,FALSE)</f>
        <v>VO208</v>
      </c>
      <c r="E174" t="s">
        <v>58</v>
      </c>
      <c r="F174">
        <v>1019333</v>
      </c>
      <c r="G174" s="2">
        <v>43670.464259259257</v>
      </c>
      <c r="H174" s="2"/>
      <c r="K174" t="s">
        <v>451</v>
      </c>
      <c r="L174" t="s">
        <v>830</v>
      </c>
      <c r="M174" t="s">
        <v>831</v>
      </c>
      <c r="N174" t="s">
        <v>62</v>
      </c>
      <c r="O174">
        <v>6</v>
      </c>
      <c r="P174">
        <v>1</v>
      </c>
      <c r="Q174">
        <v>52.300071716308601</v>
      </c>
      <c r="R174">
        <v>5.2670526504516602</v>
      </c>
      <c r="S174" t="s">
        <v>63</v>
      </c>
      <c r="T174">
        <v>100</v>
      </c>
      <c r="U174">
        <v>80</v>
      </c>
      <c r="V174">
        <v>15</v>
      </c>
      <c r="W174">
        <v>0</v>
      </c>
      <c r="Y174">
        <v>180</v>
      </c>
      <c r="Z174" t="s">
        <v>832</v>
      </c>
      <c r="AA174" s="2">
        <v>43635.679074074076</v>
      </c>
      <c r="AB174" t="s">
        <v>37</v>
      </c>
      <c r="AC174" s="2">
        <v>44907.646967592591</v>
      </c>
      <c r="AD174" t="s">
        <v>54</v>
      </c>
      <c r="AE174" t="s">
        <v>55</v>
      </c>
    </row>
    <row r="175" spans="1:31" x14ac:dyDescent="0.25">
      <c r="A175" t="s">
        <v>834</v>
      </c>
      <c r="B175" t="s">
        <v>833</v>
      </c>
      <c r="C175" t="s">
        <v>79</v>
      </c>
      <c r="D175" s="2" t="str">
        <f>VLOOKUP(A175,Basis!A:A,1,FALSE)</f>
        <v>RO722</v>
      </c>
      <c r="E175" t="s">
        <v>58</v>
      </c>
      <c r="F175">
        <v>1019334</v>
      </c>
      <c r="G175" s="2">
        <v>43670.460266203707</v>
      </c>
      <c r="H175" s="2"/>
      <c r="K175" t="s">
        <v>835</v>
      </c>
      <c r="L175" t="s">
        <v>93</v>
      </c>
      <c r="M175" t="s">
        <v>836</v>
      </c>
      <c r="N175" t="s">
        <v>62</v>
      </c>
      <c r="O175">
        <v>6</v>
      </c>
      <c r="P175">
        <v>1</v>
      </c>
      <c r="Q175">
        <v>52.2956535</v>
      </c>
      <c r="R175">
        <v>5.2609180000000002</v>
      </c>
      <c r="S175" t="s">
        <v>63</v>
      </c>
      <c r="T175">
        <v>100</v>
      </c>
      <c r="U175">
        <v>80</v>
      </c>
      <c r="V175">
        <v>15</v>
      </c>
      <c r="W175">
        <v>0</v>
      </c>
      <c r="Y175">
        <v>180</v>
      </c>
      <c r="Z175" t="s">
        <v>837</v>
      </c>
      <c r="AA175" s="2">
        <v>43635.601099537038</v>
      </c>
      <c r="AB175" t="s">
        <v>37</v>
      </c>
      <c r="AC175" s="2">
        <v>44907.646967592591</v>
      </c>
      <c r="AD175" t="s">
        <v>54</v>
      </c>
      <c r="AE175" t="s">
        <v>55</v>
      </c>
    </row>
    <row r="176" spans="1:31" x14ac:dyDescent="0.25">
      <c r="A176" t="s">
        <v>839</v>
      </c>
      <c r="B176" t="s">
        <v>838</v>
      </c>
      <c r="C176" t="s">
        <v>47</v>
      </c>
      <c r="D176" s="2" t="str">
        <f>VLOOKUP(A176,Basis!A:A,1,FALSE)</f>
        <v>VO211</v>
      </c>
      <c r="E176" t="s">
        <v>58</v>
      </c>
      <c r="F176">
        <v>1019335</v>
      </c>
      <c r="G176" s="2">
        <v>43670.46056712963</v>
      </c>
      <c r="H176" s="2"/>
      <c r="K176" t="s">
        <v>835</v>
      </c>
      <c r="L176" t="s">
        <v>93</v>
      </c>
      <c r="M176" t="s">
        <v>836</v>
      </c>
      <c r="N176" t="s">
        <v>62</v>
      </c>
      <c r="O176">
        <v>6</v>
      </c>
      <c r="P176">
        <v>1</v>
      </c>
      <c r="Q176">
        <v>52.2956535</v>
      </c>
      <c r="R176">
        <v>5.2609180000000002</v>
      </c>
      <c r="S176" t="s">
        <v>63</v>
      </c>
      <c r="T176">
        <v>100</v>
      </c>
      <c r="U176">
        <v>80</v>
      </c>
      <c r="V176">
        <v>15</v>
      </c>
      <c r="W176">
        <v>0</v>
      </c>
      <c r="Y176">
        <v>180</v>
      </c>
      <c r="Z176" t="s">
        <v>837</v>
      </c>
      <c r="AA176" s="2">
        <v>43635.601620370369</v>
      </c>
      <c r="AB176" t="s">
        <v>37</v>
      </c>
      <c r="AC176" s="2">
        <v>44907.646967592591</v>
      </c>
      <c r="AD176" t="s">
        <v>54</v>
      </c>
      <c r="AE176" t="s">
        <v>55</v>
      </c>
    </row>
    <row r="177" spans="1:31" x14ac:dyDescent="0.25">
      <c r="A177" t="s">
        <v>841</v>
      </c>
      <c r="B177" t="s">
        <v>840</v>
      </c>
      <c r="C177" t="s">
        <v>79</v>
      </c>
      <c r="D177" s="2" t="str">
        <f>VLOOKUP(A177,Basis!A:A,1,FALSE)</f>
        <v>RO716</v>
      </c>
      <c r="E177" t="s">
        <v>58</v>
      </c>
      <c r="F177">
        <v>1019336</v>
      </c>
      <c r="G177" s="2">
        <v>43670.458298611113</v>
      </c>
      <c r="H177" s="2"/>
      <c r="K177" t="s">
        <v>502</v>
      </c>
      <c r="L177" t="s">
        <v>503</v>
      </c>
      <c r="M177" t="s">
        <v>504</v>
      </c>
      <c r="N177" t="s">
        <v>62</v>
      </c>
      <c r="O177">
        <v>6</v>
      </c>
      <c r="P177">
        <v>1</v>
      </c>
      <c r="Q177">
        <v>52.309841156005902</v>
      </c>
      <c r="R177">
        <v>5.2519888877868697</v>
      </c>
      <c r="S177" t="s">
        <v>63</v>
      </c>
      <c r="T177">
        <v>100</v>
      </c>
      <c r="U177">
        <v>80</v>
      </c>
      <c r="V177">
        <v>15</v>
      </c>
      <c r="W177">
        <v>0</v>
      </c>
      <c r="Y177">
        <v>180</v>
      </c>
      <c r="Z177" t="s">
        <v>505</v>
      </c>
      <c r="AA177" s="2">
        <v>43635.582905092589</v>
      </c>
      <c r="AB177" t="s">
        <v>37</v>
      </c>
      <c r="AC177" s="2">
        <v>44907.646967592591</v>
      </c>
      <c r="AD177" t="s">
        <v>54</v>
      </c>
      <c r="AE177" t="s">
        <v>55</v>
      </c>
    </row>
    <row r="178" spans="1:31" x14ac:dyDescent="0.25">
      <c r="A178" t="s">
        <v>843</v>
      </c>
      <c r="B178" t="s">
        <v>842</v>
      </c>
      <c r="C178" t="s">
        <v>47</v>
      </c>
      <c r="D178" s="2" t="str">
        <f>VLOOKUP(A178,Basis!A:A,1,FALSE)</f>
        <v>VO219</v>
      </c>
      <c r="E178" t="s">
        <v>58</v>
      </c>
      <c r="F178">
        <v>1019338</v>
      </c>
      <c r="G178" s="2">
        <v>43670.45857638889</v>
      </c>
      <c r="H178" s="2"/>
      <c r="K178" t="s">
        <v>502</v>
      </c>
      <c r="L178" t="s">
        <v>503</v>
      </c>
      <c r="M178" t="s">
        <v>504</v>
      </c>
      <c r="N178" t="s">
        <v>62</v>
      </c>
      <c r="O178">
        <v>6</v>
      </c>
      <c r="P178">
        <v>1</v>
      </c>
      <c r="Q178">
        <v>52.309841156005902</v>
      </c>
      <c r="R178">
        <v>5.2519888877868697</v>
      </c>
      <c r="S178" t="s">
        <v>63</v>
      </c>
      <c r="T178">
        <v>100</v>
      </c>
      <c r="U178">
        <v>80</v>
      </c>
      <c r="V178">
        <v>15</v>
      </c>
      <c r="W178">
        <v>0</v>
      </c>
      <c r="Y178">
        <v>180</v>
      </c>
      <c r="Z178" t="s">
        <v>505</v>
      </c>
      <c r="AA178" s="2">
        <v>43635.583425925928</v>
      </c>
      <c r="AB178" t="s">
        <v>37</v>
      </c>
      <c r="AC178" s="2">
        <v>44907.646967592591</v>
      </c>
      <c r="AD178" t="s">
        <v>54</v>
      </c>
      <c r="AE178" t="s">
        <v>55</v>
      </c>
    </row>
    <row r="179" spans="1:31" x14ac:dyDescent="0.25">
      <c r="A179" t="s">
        <v>845</v>
      </c>
      <c r="B179" t="s">
        <v>844</v>
      </c>
      <c r="C179" t="s">
        <v>79</v>
      </c>
      <c r="D179" s="2" t="str">
        <f>VLOOKUP(A179,Basis!A:A,1,FALSE)</f>
        <v>RO717</v>
      </c>
      <c r="E179" t="s">
        <v>58</v>
      </c>
      <c r="F179">
        <v>1019339</v>
      </c>
      <c r="G179" s="2">
        <v>43670.461412037039</v>
      </c>
      <c r="H179" s="2"/>
      <c r="K179" t="s">
        <v>527</v>
      </c>
      <c r="L179" t="s">
        <v>528</v>
      </c>
      <c r="M179" t="s">
        <v>529</v>
      </c>
      <c r="N179" t="s">
        <v>62</v>
      </c>
      <c r="O179">
        <v>6</v>
      </c>
      <c r="P179">
        <v>1</v>
      </c>
      <c r="Q179">
        <v>52.308078765869098</v>
      </c>
      <c r="R179">
        <v>5.2473087310790998</v>
      </c>
      <c r="S179" t="s">
        <v>63</v>
      </c>
      <c r="T179">
        <v>100</v>
      </c>
      <c r="U179">
        <v>80</v>
      </c>
      <c r="V179">
        <v>15</v>
      </c>
      <c r="W179">
        <v>0</v>
      </c>
      <c r="Y179">
        <v>180</v>
      </c>
      <c r="Z179" t="s">
        <v>530</v>
      </c>
      <c r="AA179" s="2">
        <v>43635.650578703702</v>
      </c>
      <c r="AB179" t="s">
        <v>37</v>
      </c>
      <c r="AC179" s="2">
        <v>44907.646967592591</v>
      </c>
      <c r="AD179" t="s">
        <v>54</v>
      </c>
      <c r="AE179" t="s">
        <v>55</v>
      </c>
    </row>
    <row r="180" spans="1:31" x14ac:dyDescent="0.25">
      <c r="A180" t="s">
        <v>847</v>
      </c>
      <c r="B180" t="s">
        <v>846</v>
      </c>
      <c r="C180" t="s">
        <v>79</v>
      </c>
      <c r="D180" s="2" t="str">
        <f>VLOOKUP(A180,Basis!A:A,1,FALSE)</f>
        <v>RO730</v>
      </c>
      <c r="E180" t="s">
        <v>58</v>
      </c>
      <c r="F180">
        <v>1019340</v>
      </c>
      <c r="G180" s="2">
        <v>43670.457638888889</v>
      </c>
      <c r="H180" s="2"/>
      <c r="K180" t="s">
        <v>848</v>
      </c>
      <c r="L180" t="s">
        <v>849</v>
      </c>
      <c r="M180" t="s">
        <v>850</v>
      </c>
      <c r="N180" t="s">
        <v>62</v>
      </c>
      <c r="O180">
        <v>6</v>
      </c>
      <c r="P180">
        <v>1</v>
      </c>
      <c r="Q180">
        <v>52.292015999999997</v>
      </c>
      <c r="R180">
        <v>5.2647940000000002</v>
      </c>
      <c r="S180" t="s">
        <v>63</v>
      </c>
      <c r="T180">
        <v>100</v>
      </c>
      <c r="U180">
        <v>80</v>
      </c>
      <c r="V180">
        <v>15</v>
      </c>
      <c r="W180">
        <v>0</v>
      </c>
      <c r="Y180">
        <v>180</v>
      </c>
      <c r="Z180" t="s">
        <v>851</v>
      </c>
      <c r="AA180" s="2">
        <v>43635.577141203707</v>
      </c>
      <c r="AB180" t="s">
        <v>37</v>
      </c>
      <c r="AC180" s="2">
        <v>44907.646967592591</v>
      </c>
      <c r="AD180" t="s">
        <v>54</v>
      </c>
      <c r="AE180" t="s">
        <v>55</v>
      </c>
    </row>
    <row r="181" spans="1:31" x14ac:dyDescent="0.25">
      <c r="A181" t="s">
        <v>853</v>
      </c>
      <c r="B181" t="s">
        <v>852</v>
      </c>
      <c r="C181" t="s">
        <v>47</v>
      </c>
      <c r="D181" s="2" t="str">
        <f>VLOOKUP(A181,Basis!A:A,1,FALSE)</f>
        <v>VO242</v>
      </c>
      <c r="E181" t="s">
        <v>58</v>
      </c>
      <c r="F181">
        <v>1019314</v>
      </c>
      <c r="G181" s="2">
        <v>43669.490208333336</v>
      </c>
      <c r="H181" s="2"/>
      <c r="K181" t="s">
        <v>854</v>
      </c>
      <c r="L181" t="s">
        <v>222</v>
      </c>
      <c r="M181" t="s">
        <v>855</v>
      </c>
      <c r="N181" t="s">
        <v>62</v>
      </c>
      <c r="O181">
        <v>6</v>
      </c>
      <c r="P181">
        <v>1</v>
      </c>
      <c r="Q181">
        <v>52.291847229003899</v>
      </c>
      <c r="R181">
        <v>5.2531328201293901</v>
      </c>
      <c r="S181" t="s">
        <v>63</v>
      </c>
      <c r="T181">
        <v>100</v>
      </c>
      <c r="U181">
        <v>80</v>
      </c>
      <c r="V181">
        <v>15</v>
      </c>
      <c r="W181">
        <v>0</v>
      </c>
      <c r="Y181">
        <v>180</v>
      </c>
      <c r="Z181" t="s">
        <v>856</v>
      </c>
      <c r="AA181" s="2">
        <v>43669.488981481481</v>
      </c>
      <c r="AB181" t="s">
        <v>37</v>
      </c>
      <c r="AC181" s="2">
        <v>44907.648182870369</v>
      </c>
      <c r="AD181" t="s">
        <v>54</v>
      </c>
      <c r="AE181" t="s">
        <v>55</v>
      </c>
    </row>
    <row r="182" spans="1:31" x14ac:dyDescent="0.25">
      <c r="A182" t="s">
        <v>858</v>
      </c>
      <c r="B182" t="s">
        <v>857</v>
      </c>
      <c r="C182" t="s">
        <v>79</v>
      </c>
      <c r="D182" s="2" t="str">
        <f>VLOOKUP(A182,Basis!A:A,1,FALSE)</f>
        <v>RO743</v>
      </c>
      <c r="E182" t="s">
        <v>58</v>
      </c>
      <c r="F182">
        <v>1019315</v>
      </c>
      <c r="G182" s="2">
        <v>43669.466203703705</v>
      </c>
      <c r="H182" s="2"/>
      <c r="K182" t="s">
        <v>690</v>
      </c>
      <c r="L182" t="s">
        <v>691</v>
      </c>
      <c r="M182" t="s">
        <v>692</v>
      </c>
      <c r="N182" t="s">
        <v>62</v>
      </c>
      <c r="O182">
        <v>6</v>
      </c>
      <c r="P182">
        <v>1</v>
      </c>
      <c r="Q182">
        <v>52.299659729003899</v>
      </c>
      <c r="R182">
        <v>5.2398781776428196</v>
      </c>
      <c r="S182" t="s">
        <v>63</v>
      </c>
      <c r="T182">
        <v>100</v>
      </c>
      <c r="U182">
        <v>80</v>
      </c>
      <c r="V182">
        <v>15</v>
      </c>
      <c r="W182">
        <v>0</v>
      </c>
      <c r="Y182">
        <v>180</v>
      </c>
      <c r="Z182" t="s">
        <v>693</v>
      </c>
      <c r="AA182" s="2">
        <v>43669.463946759257</v>
      </c>
      <c r="AB182" t="s">
        <v>37</v>
      </c>
      <c r="AC182" s="2">
        <v>44907.648182870369</v>
      </c>
      <c r="AD182" t="s">
        <v>54</v>
      </c>
      <c r="AE182" t="s">
        <v>55</v>
      </c>
    </row>
    <row r="183" spans="1:31" x14ac:dyDescent="0.25">
      <c r="A183" t="s">
        <v>860</v>
      </c>
      <c r="B183" t="s">
        <v>859</v>
      </c>
      <c r="C183" t="s">
        <v>47</v>
      </c>
      <c r="D183" s="2" t="str">
        <f>VLOOKUP(A183,Basis!A:A,1,FALSE)</f>
        <v>VO243</v>
      </c>
      <c r="E183" t="s">
        <v>58</v>
      </c>
      <c r="F183">
        <v>1019316</v>
      </c>
      <c r="G183" s="2">
        <v>43669.466562499998</v>
      </c>
      <c r="H183" s="2"/>
      <c r="K183" t="s">
        <v>690</v>
      </c>
      <c r="L183" t="s">
        <v>691</v>
      </c>
      <c r="M183" t="s">
        <v>692</v>
      </c>
      <c r="N183" t="s">
        <v>62</v>
      </c>
      <c r="O183">
        <v>6</v>
      </c>
      <c r="P183">
        <v>1</v>
      </c>
      <c r="Q183">
        <v>52.299659729003899</v>
      </c>
      <c r="R183">
        <v>5.2398781776428196</v>
      </c>
      <c r="S183" t="s">
        <v>63</v>
      </c>
      <c r="T183">
        <v>100</v>
      </c>
      <c r="U183">
        <v>80</v>
      </c>
      <c r="V183">
        <v>15</v>
      </c>
      <c r="W183">
        <v>0</v>
      </c>
      <c r="Y183">
        <v>180</v>
      </c>
      <c r="Z183" t="s">
        <v>693</v>
      </c>
      <c r="AA183" s="2">
        <v>43669.464525462965</v>
      </c>
      <c r="AB183" t="s">
        <v>37</v>
      </c>
      <c r="AC183" s="2">
        <v>44907.648182870369</v>
      </c>
      <c r="AD183" t="s">
        <v>54</v>
      </c>
      <c r="AE183" t="s">
        <v>55</v>
      </c>
    </row>
    <row r="184" spans="1:31" x14ac:dyDescent="0.25">
      <c r="A184" t="s">
        <v>862</v>
      </c>
      <c r="B184" t="s">
        <v>861</v>
      </c>
      <c r="C184" t="s">
        <v>47</v>
      </c>
      <c r="D184" s="2" t="str">
        <f>VLOOKUP(A184,Basis!A:A,1,FALSE)</f>
        <v>VO241</v>
      </c>
      <c r="E184" t="s">
        <v>58</v>
      </c>
      <c r="F184">
        <v>1019317</v>
      </c>
      <c r="G184" s="2">
        <v>43669.500590277778</v>
      </c>
      <c r="H184" s="2"/>
      <c r="K184" t="s">
        <v>863</v>
      </c>
      <c r="L184" t="s">
        <v>74</v>
      </c>
      <c r="M184" t="s">
        <v>864</v>
      </c>
      <c r="N184" t="s">
        <v>62</v>
      </c>
      <c r="O184">
        <v>6</v>
      </c>
      <c r="P184">
        <v>1</v>
      </c>
      <c r="Q184">
        <v>52.289630889892599</v>
      </c>
      <c r="R184">
        <v>5.2530822753906303</v>
      </c>
      <c r="S184" t="s">
        <v>63</v>
      </c>
      <c r="T184">
        <v>100</v>
      </c>
      <c r="U184">
        <v>80</v>
      </c>
      <c r="V184">
        <v>15</v>
      </c>
      <c r="W184">
        <v>0</v>
      </c>
      <c r="Y184">
        <v>180</v>
      </c>
      <c r="Z184" t="s">
        <v>865</v>
      </c>
      <c r="AA184" s="2">
        <v>43669.499398148146</v>
      </c>
      <c r="AB184" t="s">
        <v>37</v>
      </c>
      <c r="AC184" s="2">
        <v>44907.648182870369</v>
      </c>
      <c r="AD184" t="s">
        <v>54</v>
      </c>
      <c r="AE184" t="s">
        <v>55</v>
      </c>
    </row>
    <row r="185" spans="1:31" x14ac:dyDescent="0.25">
      <c r="A185" t="s">
        <v>867</v>
      </c>
      <c r="B185" t="s">
        <v>866</v>
      </c>
      <c r="C185" t="s">
        <v>79</v>
      </c>
      <c r="D185" s="2" t="str">
        <f>VLOOKUP(A185,Basis!A:A,1,FALSE)</f>
        <v>RO451</v>
      </c>
      <c r="E185" t="s">
        <v>58</v>
      </c>
      <c r="F185">
        <v>1019318</v>
      </c>
      <c r="G185" s="2">
        <v>43669.500173611108</v>
      </c>
      <c r="H185" s="2"/>
      <c r="K185" t="s">
        <v>863</v>
      </c>
      <c r="L185" t="s">
        <v>74</v>
      </c>
      <c r="M185" t="s">
        <v>864</v>
      </c>
      <c r="N185" t="s">
        <v>62</v>
      </c>
      <c r="O185">
        <v>6</v>
      </c>
      <c r="P185">
        <v>1</v>
      </c>
      <c r="Q185">
        <v>52.289630889892599</v>
      </c>
      <c r="R185">
        <v>5.2530822753906303</v>
      </c>
      <c r="S185" t="s">
        <v>63</v>
      </c>
      <c r="T185">
        <v>100</v>
      </c>
      <c r="U185">
        <v>80</v>
      </c>
      <c r="V185">
        <v>15</v>
      </c>
      <c r="W185">
        <v>0</v>
      </c>
      <c r="Y185">
        <v>180</v>
      </c>
      <c r="Z185" t="s">
        <v>865</v>
      </c>
      <c r="AA185" s="2">
        <v>43669.498703703706</v>
      </c>
      <c r="AB185" t="s">
        <v>37</v>
      </c>
      <c r="AC185" s="2">
        <v>44907.648182870369</v>
      </c>
      <c r="AD185" t="s">
        <v>54</v>
      </c>
      <c r="AE185" t="s">
        <v>55</v>
      </c>
    </row>
    <row r="186" spans="1:31" x14ac:dyDescent="0.25">
      <c r="A186" t="s">
        <v>869</v>
      </c>
      <c r="B186" t="s">
        <v>868</v>
      </c>
      <c r="C186" t="s">
        <v>47</v>
      </c>
      <c r="D186" s="2" t="str">
        <f>VLOOKUP(A186,Basis!A:A,1,FALSE)</f>
        <v>VO232</v>
      </c>
      <c r="E186" t="s">
        <v>58</v>
      </c>
      <c r="F186">
        <v>1019319</v>
      </c>
      <c r="G186" s="2">
        <v>43669.459641203706</v>
      </c>
      <c r="H186" s="2"/>
      <c r="K186" t="s">
        <v>768</v>
      </c>
      <c r="L186" t="s">
        <v>769</v>
      </c>
      <c r="M186" t="s">
        <v>770</v>
      </c>
      <c r="N186" t="s">
        <v>62</v>
      </c>
      <c r="O186">
        <v>6</v>
      </c>
      <c r="P186">
        <v>1</v>
      </c>
      <c r="Q186">
        <v>52.304157257080099</v>
      </c>
      <c r="R186">
        <v>5.2613677978515598</v>
      </c>
      <c r="S186" t="s">
        <v>63</v>
      </c>
      <c r="T186">
        <v>100</v>
      </c>
      <c r="U186">
        <v>80</v>
      </c>
      <c r="V186">
        <v>15</v>
      </c>
      <c r="W186">
        <v>0</v>
      </c>
      <c r="Y186">
        <v>180</v>
      </c>
      <c r="Z186" t="s">
        <v>771</v>
      </c>
      <c r="AA186" s="2">
        <v>43669.458101851851</v>
      </c>
      <c r="AB186" t="s">
        <v>37</v>
      </c>
      <c r="AC186" s="2">
        <v>44907.648182870369</v>
      </c>
      <c r="AD186" t="s">
        <v>54</v>
      </c>
      <c r="AE186" t="s">
        <v>55</v>
      </c>
    </row>
    <row r="187" spans="1:31" x14ac:dyDescent="0.25">
      <c r="A187" t="s">
        <v>871</v>
      </c>
      <c r="B187" t="s">
        <v>870</v>
      </c>
      <c r="C187" t="s">
        <v>47</v>
      </c>
      <c r="D187" s="2" t="str">
        <f>VLOOKUP(A187,Basis!A:A,1,FALSE)</f>
        <v>VO228</v>
      </c>
      <c r="E187" t="s">
        <v>58</v>
      </c>
      <c r="F187">
        <v>1019320</v>
      </c>
      <c r="G187" s="2">
        <v>43670.631979166668</v>
      </c>
      <c r="H187" s="2"/>
      <c r="K187" t="s">
        <v>227</v>
      </c>
      <c r="L187" t="s">
        <v>281</v>
      </c>
      <c r="M187" t="s">
        <v>478</v>
      </c>
      <c r="N187" t="s">
        <v>177</v>
      </c>
      <c r="O187">
        <v>6</v>
      </c>
      <c r="P187">
        <v>1</v>
      </c>
      <c r="Q187">
        <v>52.218574523925803</v>
      </c>
      <c r="R187">
        <v>5.1986098289489702</v>
      </c>
      <c r="S187" t="s">
        <v>63</v>
      </c>
      <c r="T187">
        <v>100</v>
      </c>
      <c r="U187">
        <v>80</v>
      </c>
      <c r="V187">
        <v>15</v>
      </c>
      <c r="W187">
        <v>0</v>
      </c>
      <c r="Y187">
        <v>180</v>
      </c>
      <c r="Z187" t="s">
        <v>479</v>
      </c>
      <c r="AA187" s="2">
        <v>43670.629699074074</v>
      </c>
      <c r="AB187" t="s">
        <v>37</v>
      </c>
      <c r="AC187" s="2">
        <v>44907.648182870369</v>
      </c>
      <c r="AD187" t="s">
        <v>54</v>
      </c>
      <c r="AE187" t="s">
        <v>55</v>
      </c>
    </row>
    <row r="188" spans="1:31" x14ac:dyDescent="0.25">
      <c r="A188" t="s">
        <v>873</v>
      </c>
      <c r="B188" t="s">
        <v>872</v>
      </c>
      <c r="C188" t="s">
        <v>79</v>
      </c>
      <c r="D188" s="2" t="str">
        <f>VLOOKUP(A188,Basis!A:A,1,FALSE)</f>
        <v>RO740</v>
      </c>
      <c r="E188" t="s">
        <v>58</v>
      </c>
      <c r="F188">
        <v>1019321</v>
      </c>
      <c r="G188" s="2">
        <v>43670.631643518522</v>
      </c>
      <c r="H188" s="2"/>
      <c r="K188" t="s">
        <v>227</v>
      </c>
      <c r="L188" t="s">
        <v>281</v>
      </c>
      <c r="M188" t="s">
        <v>478</v>
      </c>
      <c r="N188" t="s">
        <v>177</v>
      </c>
      <c r="O188">
        <v>6</v>
      </c>
      <c r="P188">
        <v>1</v>
      </c>
      <c r="Q188">
        <v>52.218574523925803</v>
      </c>
      <c r="R188">
        <v>5.1986098289489702</v>
      </c>
      <c r="S188" t="s">
        <v>63</v>
      </c>
      <c r="T188">
        <v>100</v>
      </c>
      <c r="U188">
        <v>80</v>
      </c>
      <c r="V188">
        <v>15</v>
      </c>
      <c r="W188">
        <v>0</v>
      </c>
      <c r="Y188">
        <v>180</v>
      </c>
      <c r="Z188" t="s">
        <v>479</v>
      </c>
      <c r="AA188" s="2">
        <v>43670.629143518519</v>
      </c>
      <c r="AB188" t="s">
        <v>37</v>
      </c>
      <c r="AC188" s="2">
        <v>44907.648182870369</v>
      </c>
      <c r="AD188" t="s">
        <v>54</v>
      </c>
      <c r="AE188" t="s">
        <v>55</v>
      </c>
    </row>
    <row r="189" spans="1:31" x14ac:dyDescent="0.25">
      <c r="A189" t="s">
        <v>875</v>
      </c>
      <c r="B189" t="s">
        <v>874</v>
      </c>
      <c r="C189" t="s">
        <v>47</v>
      </c>
      <c r="D189" s="2" t="str">
        <f>VLOOKUP(A189,Basis!A:A,1,FALSE)</f>
        <v>VO210</v>
      </c>
      <c r="E189" t="s">
        <v>58</v>
      </c>
      <c r="F189">
        <v>1019323</v>
      </c>
      <c r="G189" s="2">
        <v>43670.459733796299</v>
      </c>
      <c r="H189" s="2"/>
      <c r="K189" t="s">
        <v>303</v>
      </c>
      <c r="L189" t="s">
        <v>32</v>
      </c>
      <c r="M189" t="s">
        <v>537</v>
      </c>
      <c r="N189" t="s">
        <v>62</v>
      </c>
      <c r="O189">
        <v>6</v>
      </c>
      <c r="P189">
        <v>1</v>
      </c>
      <c r="Q189">
        <v>52.297439575195298</v>
      </c>
      <c r="R189">
        <v>5.2582449913024902</v>
      </c>
      <c r="S189" t="s">
        <v>63</v>
      </c>
      <c r="T189">
        <v>100</v>
      </c>
      <c r="U189">
        <v>80</v>
      </c>
      <c r="V189">
        <v>15</v>
      </c>
      <c r="W189">
        <v>0</v>
      </c>
      <c r="Y189">
        <v>180</v>
      </c>
      <c r="Z189" t="s">
        <v>538</v>
      </c>
      <c r="AA189" s="2">
        <v>43635.595520833333</v>
      </c>
      <c r="AB189" t="s">
        <v>37</v>
      </c>
      <c r="AC189" s="2">
        <v>44907.646967592591</v>
      </c>
      <c r="AD189" t="s">
        <v>54</v>
      </c>
      <c r="AE189" t="s">
        <v>55</v>
      </c>
    </row>
    <row r="190" spans="1:31" x14ac:dyDescent="0.25">
      <c r="A190" t="s">
        <v>877</v>
      </c>
      <c r="B190" t="s">
        <v>876</v>
      </c>
      <c r="C190" t="s">
        <v>47</v>
      </c>
      <c r="D190" s="2" t="str">
        <f>VLOOKUP(A190,Basis!A:A,1,FALSE)</f>
        <v>VO234</v>
      </c>
      <c r="E190" t="s">
        <v>58</v>
      </c>
      <c r="F190">
        <v>1019325</v>
      </c>
      <c r="G190" s="2">
        <v>43669.471875000003</v>
      </c>
      <c r="H190" s="2"/>
      <c r="K190" t="s">
        <v>878</v>
      </c>
      <c r="L190" t="s">
        <v>879</v>
      </c>
      <c r="M190" t="s">
        <v>880</v>
      </c>
      <c r="N190" t="s">
        <v>62</v>
      </c>
      <c r="O190">
        <v>6</v>
      </c>
      <c r="P190">
        <v>1</v>
      </c>
      <c r="Q190">
        <v>52.293369293212898</v>
      </c>
      <c r="R190">
        <v>5.2342653274536097</v>
      </c>
      <c r="S190" t="s">
        <v>63</v>
      </c>
      <c r="T190">
        <v>100</v>
      </c>
      <c r="U190">
        <v>80</v>
      </c>
      <c r="V190">
        <v>15</v>
      </c>
      <c r="W190">
        <v>0</v>
      </c>
      <c r="Y190">
        <v>180</v>
      </c>
      <c r="Z190" t="s">
        <v>881</v>
      </c>
      <c r="AA190" s="2">
        <v>43669.470046296294</v>
      </c>
      <c r="AB190" t="s">
        <v>37</v>
      </c>
      <c r="AC190" s="2">
        <v>44907.648182870369</v>
      </c>
      <c r="AD190" t="s">
        <v>54</v>
      </c>
      <c r="AE190" t="s">
        <v>55</v>
      </c>
    </row>
    <row r="191" spans="1:31" x14ac:dyDescent="0.25">
      <c r="A191" t="s">
        <v>883</v>
      </c>
      <c r="B191" t="s">
        <v>882</v>
      </c>
      <c r="C191" t="s">
        <v>79</v>
      </c>
      <c r="D191" s="2" t="str">
        <f>VLOOKUP(A191,Basis!A:A,1,FALSE)</f>
        <v>RO742</v>
      </c>
      <c r="E191" t="s">
        <v>58</v>
      </c>
      <c r="F191">
        <v>1019326</v>
      </c>
      <c r="G191" s="2">
        <v>43669.471504629626</v>
      </c>
      <c r="H191" s="2"/>
      <c r="K191" t="s">
        <v>878</v>
      </c>
      <c r="L191" t="s">
        <v>879</v>
      </c>
      <c r="M191" t="s">
        <v>880</v>
      </c>
      <c r="N191" t="s">
        <v>62</v>
      </c>
      <c r="O191">
        <v>6</v>
      </c>
      <c r="P191">
        <v>1</v>
      </c>
      <c r="Q191">
        <v>52.293369293212898</v>
      </c>
      <c r="R191">
        <v>5.2342653274536097</v>
      </c>
      <c r="S191" t="s">
        <v>63</v>
      </c>
      <c r="T191">
        <v>100</v>
      </c>
      <c r="U191">
        <v>80</v>
      </c>
      <c r="V191">
        <v>15</v>
      </c>
      <c r="W191">
        <v>0</v>
      </c>
      <c r="Y191">
        <v>180</v>
      </c>
      <c r="Z191" t="s">
        <v>881</v>
      </c>
      <c r="AA191" s="2">
        <v>43669.469270833331</v>
      </c>
      <c r="AB191" t="s">
        <v>37</v>
      </c>
      <c r="AC191" s="2">
        <v>44907.648182870369</v>
      </c>
      <c r="AD191" t="s">
        <v>54</v>
      </c>
      <c r="AE191" t="s">
        <v>55</v>
      </c>
    </row>
    <row r="192" spans="1:31" x14ac:dyDescent="0.25">
      <c r="A192" t="s">
        <v>885</v>
      </c>
      <c r="B192" t="s">
        <v>884</v>
      </c>
      <c r="C192" t="s">
        <v>47</v>
      </c>
      <c r="D192" s="2" t="str">
        <f>VLOOKUP(A192,Basis!A:A,1,FALSE)</f>
        <v>VO216</v>
      </c>
      <c r="E192" t="s">
        <v>58</v>
      </c>
      <c r="F192">
        <v>1019329</v>
      </c>
      <c r="G192" s="2">
        <v>43670.457951388889</v>
      </c>
      <c r="H192" s="2"/>
      <c r="K192" t="s">
        <v>848</v>
      </c>
      <c r="L192" t="s">
        <v>849</v>
      </c>
      <c r="M192" t="s">
        <v>850</v>
      </c>
      <c r="N192" t="s">
        <v>62</v>
      </c>
      <c r="O192">
        <v>6</v>
      </c>
      <c r="P192">
        <v>1</v>
      </c>
      <c r="Q192">
        <v>52.292015999999997</v>
      </c>
      <c r="R192">
        <v>5.2647940000000002</v>
      </c>
      <c r="S192" t="s">
        <v>63</v>
      </c>
      <c r="T192">
        <v>100</v>
      </c>
      <c r="U192">
        <v>80</v>
      </c>
      <c r="V192">
        <v>15</v>
      </c>
      <c r="W192">
        <v>0</v>
      </c>
      <c r="Y192">
        <v>180</v>
      </c>
      <c r="Z192" t="s">
        <v>851</v>
      </c>
      <c r="AA192" s="2">
        <v>43635.577615740738</v>
      </c>
      <c r="AB192" t="s">
        <v>37</v>
      </c>
      <c r="AC192" s="2">
        <v>44907.646967592591</v>
      </c>
      <c r="AD192" t="s">
        <v>54</v>
      </c>
      <c r="AE192" t="s">
        <v>55</v>
      </c>
    </row>
    <row r="193" spans="1:31" x14ac:dyDescent="0.25">
      <c r="A193" t="s">
        <v>887</v>
      </c>
      <c r="B193" t="s">
        <v>886</v>
      </c>
      <c r="C193" t="s">
        <v>47</v>
      </c>
      <c r="D193" s="2" t="str">
        <f>VLOOKUP(A193,Basis!A:A,1,FALSE)</f>
        <v>VO212</v>
      </c>
      <c r="E193" t="s">
        <v>58</v>
      </c>
      <c r="F193">
        <v>1019330</v>
      </c>
      <c r="G193" s="2">
        <v>43670.466597222221</v>
      </c>
      <c r="H193" s="2"/>
      <c r="K193" t="s">
        <v>888</v>
      </c>
      <c r="L193" t="s">
        <v>807</v>
      </c>
      <c r="M193" t="s">
        <v>889</v>
      </c>
      <c r="N193" t="s">
        <v>62</v>
      </c>
      <c r="O193">
        <v>6</v>
      </c>
      <c r="P193">
        <v>1</v>
      </c>
      <c r="Q193">
        <v>52.298255920410199</v>
      </c>
      <c r="R193">
        <v>5.2802972793579102</v>
      </c>
      <c r="S193" t="s">
        <v>63</v>
      </c>
      <c r="T193">
        <v>100</v>
      </c>
      <c r="U193">
        <v>80</v>
      </c>
      <c r="V193">
        <v>15</v>
      </c>
      <c r="W193">
        <v>0</v>
      </c>
      <c r="Y193">
        <v>180</v>
      </c>
      <c r="Z193" t="s">
        <v>890</v>
      </c>
      <c r="AA193" s="2">
        <v>43636.498530092591</v>
      </c>
      <c r="AB193" t="s">
        <v>37</v>
      </c>
      <c r="AC193" s="2">
        <v>44907.646967592591</v>
      </c>
      <c r="AD193" t="s">
        <v>54</v>
      </c>
      <c r="AE193" t="s">
        <v>55</v>
      </c>
    </row>
    <row r="194" spans="1:31" x14ac:dyDescent="0.25">
      <c r="A194" t="s">
        <v>892</v>
      </c>
      <c r="B194" t="s">
        <v>891</v>
      </c>
      <c r="C194" t="s">
        <v>79</v>
      </c>
      <c r="D194" s="2" t="str">
        <f>VLOOKUP(A194,Basis!A:A,1,FALSE)</f>
        <v>RO808</v>
      </c>
      <c r="E194" t="s">
        <v>58</v>
      </c>
      <c r="F194">
        <v>1019415</v>
      </c>
      <c r="G194" s="2">
        <v>43817.50922453704</v>
      </c>
      <c r="H194" s="2"/>
      <c r="K194" t="s">
        <v>269</v>
      </c>
      <c r="L194" t="s">
        <v>270</v>
      </c>
      <c r="M194" t="s">
        <v>271</v>
      </c>
      <c r="N194" t="s">
        <v>43</v>
      </c>
      <c r="O194">
        <v>6</v>
      </c>
      <c r="P194">
        <v>1</v>
      </c>
      <c r="Q194">
        <v>52.261569976806598</v>
      </c>
      <c r="R194">
        <v>5.2100119590759304</v>
      </c>
      <c r="S194" t="s">
        <v>35</v>
      </c>
      <c r="T194">
        <v>100</v>
      </c>
      <c r="U194">
        <v>80</v>
      </c>
      <c r="V194">
        <v>10</v>
      </c>
      <c r="W194">
        <v>0</v>
      </c>
      <c r="Y194">
        <v>180</v>
      </c>
      <c r="Z194" t="s">
        <v>272</v>
      </c>
      <c r="AA194" s="2">
        <v>43817.506956018522</v>
      </c>
      <c r="AB194" t="s">
        <v>37</v>
      </c>
      <c r="AC194" s="2">
        <v>44907.648182870369</v>
      </c>
      <c r="AD194" t="s">
        <v>54</v>
      </c>
      <c r="AE194" t="s">
        <v>55</v>
      </c>
    </row>
    <row r="195" spans="1:31" x14ac:dyDescent="0.25">
      <c r="A195" t="s">
        <v>894</v>
      </c>
      <c r="B195" t="s">
        <v>893</v>
      </c>
      <c r="C195" t="s">
        <v>47</v>
      </c>
      <c r="D195" s="2" t="str">
        <f>VLOOKUP(A195,Basis!A:A,1,FALSE)</f>
        <v>VO236</v>
      </c>
      <c r="E195" t="s">
        <v>58</v>
      </c>
      <c r="F195">
        <v>1019312</v>
      </c>
      <c r="G195" s="2">
        <v>43669.508842592593</v>
      </c>
      <c r="H195" s="2"/>
      <c r="K195" t="s">
        <v>451</v>
      </c>
      <c r="L195" t="s">
        <v>340</v>
      </c>
      <c r="M195" t="s">
        <v>895</v>
      </c>
      <c r="N195" t="s">
        <v>62</v>
      </c>
      <c r="O195">
        <v>6</v>
      </c>
      <c r="P195">
        <v>1</v>
      </c>
      <c r="Q195">
        <v>52.299419999999998</v>
      </c>
      <c r="R195">
        <v>5.2676970000000001</v>
      </c>
      <c r="S195" t="s">
        <v>63</v>
      </c>
      <c r="T195">
        <v>100</v>
      </c>
      <c r="U195">
        <v>80</v>
      </c>
      <c r="V195">
        <v>15</v>
      </c>
      <c r="W195">
        <v>0</v>
      </c>
      <c r="Y195">
        <v>180</v>
      </c>
      <c r="Z195" t="s">
        <v>896</v>
      </c>
      <c r="AA195" s="2">
        <v>43669.505914351852</v>
      </c>
      <c r="AB195" t="s">
        <v>37</v>
      </c>
      <c r="AC195" s="2">
        <v>44907.648182870369</v>
      </c>
      <c r="AD195" t="s">
        <v>54</v>
      </c>
      <c r="AE195" t="s">
        <v>55</v>
      </c>
    </row>
    <row r="196" spans="1:31" x14ac:dyDescent="0.25">
      <c r="A196" t="s">
        <v>898</v>
      </c>
      <c r="B196" t="s">
        <v>897</v>
      </c>
      <c r="C196" t="s">
        <v>47</v>
      </c>
      <c r="D196" s="2" t="str">
        <f>VLOOKUP(A196,Basis!A:A,1,FALSE)</f>
        <v>VO273</v>
      </c>
      <c r="E196" t="s">
        <v>58</v>
      </c>
      <c r="F196">
        <v>1019422</v>
      </c>
      <c r="G196" s="2">
        <v>43832.672256944446</v>
      </c>
      <c r="H196" s="2"/>
      <c r="K196" t="s">
        <v>899</v>
      </c>
      <c r="L196" t="s">
        <v>49</v>
      </c>
      <c r="M196" t="s">
        <v>900</v>
      </c>
      <c r="N196" t="s">
        <v>62</v>
      </c>
      <c r="O196">
        <v>6</v>
      </c>
      <c r="P196">
        <v>1</v>
      </c>
      <c r="Q196">
        <v>52.3001098632813</v>
      </c>
      <c r="R196">
        <v>5.2655100822448704</v>
      </c>
      <c r="S196" t="s">
        <v>35</v>
      </c>
      <c r="T196">
        <v>100</v>
      </c>
      <c r="U196">
        <v>80</v>
      </c>
      <c r="V196">
        <v>10</v>
      </c>
      <c r="W196">
        <v>0</v>
      </c>
      <c r="Y196">
        <v>180</v>
      </c>
      <c r="Z196" t="s">
        <v>901</v>
      </c>
      <c r="AA196" s="2">
        <v>43832.671180555553</v>
      </c>
      <c r="AB196" t="s">
        <v>37</v>
      </c>
      <c r="AC196" s="2">
        <v>44907.648182870369</v>
      </c>
      <c r="AD196" t="s">
        <v>54</v>
      </c>
      <c r="AE196" t="s">
        <v>55</v>
      </c>
    </row>
    <row r="197" spans="1:31" x14ac:dyDescent="0.25">
      <c r="A197" t="s">
        <v>903</v>
      </c>
      <c r="B197" t="s">
        <v>902</v>
      </c>
      <c r="C197" t="s">
        <v>79</v>
      </c>
      <c r="D197" s="2" t="str">
        <f>VLOOKUP(A197,Basis!A:A,1,FALSE)</f>
        <v>RO782</v>
      </c>
      <c r="E197" t="s">
        <v>58</v>
      </c>
      <c r="F197">
        <v>1019423</v>
      </c>
      <c r="G197" s="2">
        <v>43832.671851851854</v>
      </c>
      <c r="H197" s="2"/>
      <c r="K197" t="s">
        <v>899</v>
      </c>
      <c r="L197" t="s">
        <v>49</v>
      </c>
      <c r="M197" t="s">
        <v>900</v>
      </c>
      <c r="N197" t="s">
        <v>62</v>
      </c>
      <c r="O197">
        <v>6</v>
      </c>
      <c r="P197">
        <v>1</v>
      </c>
      <c r="Q197">
        <v>52.3001098632813</v>
      </c>
      <c r="R197">
        <v>5.2655100822448704</v>
      </c>
      <c r="S197" t="s">
        <v>35</v>
      </c>
      <c r="T197">
        <v>100</v>
      </c>
      <c r="U197">
        <v>80</v>
      </c>
      <c r="V197">
        <v>10</v>
      </c>
      <c r="W197">
        <v>0</v>
      </c>
      <c r="Y197">
        <v>180</v>
      </c>
      <c r="Z197" t="s">
        <v>901</v>
      </c>
      <c r="AA197" s="2">
        <v>43832.669791666667</v>
      </c>
      <c r="AB197" t="s">
        <v>37</v>
      </c>
      <c r="AC197" s="2">
        <v>44907.648182870369</v>
      </c>
      <c r="AD197" t="s">
        <v>54</v>
      </c>
      <c r="AE197" t="s">
        <v>55</v>
      </c>
    </row>
    <row r="198" spans="1:31" x14ac:dyDescent="0.25">
      <c r="A198" t="s">
        <v>905</v>
      </c>
      <c r="B198" t="s">
        <v>904</v>
      </c>
      <c r="C198" t="s">
        <v>47</v>
      </c>
      <c r="D198" s="2" t="str">
        <f>VLOOKUP(A198,Basis!A:A,1,FALSE)</f>
        <v>VO280</v>
      </c>
      <c r="E198" t="s">
        <v>58</v>
      </c>
      <c r="F198">
        <v>1019424</v>
      </c>
      <c r="G198" s="2">
        <v>43817.451122685183</v>
      </c>
      <c r="H198" s="2"/>
      <c r="K198" t="s">
        <v>492</v>
      </c>
      <c r="L198" t="s">
        <v>81</v>
      </c>
      <c r="M198" t="s">
        <v>493</v>
      </c>
      <c r="N198" t="s">
        <v>62</v>
      </c>
      <c r="O198">
        <v>6</v>
      </c>
      <c r="P198">
        <v>1</v>
      </c>
      <c r="Q198">
        <v>52.295421600341797</v>
      </c>
      <c r="R198">
        <v>5.26564693450928</v>
      </c>
      <c r="S198" t="s">
        <v>35</v>
      </c>
      <c r="T198">
        <v>100</v>
      </c>
      <c r="U198">
        <v>80</v>
      </c>
      <c r="V198">
        <v>10</v>
      </c>
      <c r="W198">
        <v>0</v>
      </c>
      <c r="Y198">
        <v>180</v>
      </c>
      <c r="Z198" t="s">
        <v>494</v>
      </c>
      <c r="AA198" s="2">
        <v>43817.450057870374</v>
      </c>
      <c r="AB198" t="s">
        <v>37</v>
      </c>
      <c r="AC198" s="2">
        <v>44907.648182870369</v>
      </c>
      <c r="AD198" t="s">
        <v>54</v>
      </c>
      <c r="AE198" t="s">
        <v>55</v>
      </c>
    </row>
    <row r="199" spans="1:31" x14ac:dyDescent="0.25">
      <c r="A199" t="s">
        <v>907</v>
      </c>
      <c r="B199" t="s">
        <v>906</v>
      </c>
      <c r="C199" t="s">
        <v>79</v>
      </c>
      <c r="D199" s="2" t="str">
        <f>VLOOKUP(A199,Basis!A:A,1,FALSE)</f>
        <v>RO752</v>
      </c>
      <c r="E199" t="s">
        <v>58</v>
      </c>
      <c r="F199">
        <v>1019417</v>
      </c>
      <c r="G199" s="2">
        <v>44377.538043981483</v>
      </c>
      <c r="H199" s="2"/>
      <c r="K199" t="s">
        <v>908</v>
      </c>
      <c r="L199" t="s">
        <v>281</v>
      </c>
      <c r="M199" t="s">
        <v>909</v>
      </c>
      <c r="N199" t="s">
        <v>177</v>
      </c>
      <c r="O199">
        <v>6</v>
      </c>
      <c r="P199">
        <v>1</v>
      </c>
      <c r="Q199">
        <v>52.219123840332003</v>
      </c>
      <c r="R199">
        <v>5.1942300796508798</v>
      </c>
      <c r="S199" t="s">
        <v>35</v>
      </c>
      <c r="T199">
        <v>100</v>
      </c>
      <c r="U199">
        <v>80</v>
      </c>
      <c r="V199">
        <v>10</v>
      </c>
      <c r="W199">
        <v>0</v>
      </c>
      <c r="Y199">
        <v>180</v>
      </c>
      <c r="Z199" t="s">
        <v>910</v>
      </c>
      <c r="AA199" s="2">
        <v>43984.447870370372</v>
      </c>
      <c r="AB199" t="s">
        <v>37</v>
      </c>
      <c r="AC199" s="2">
        <v>44907.648182870369</v>
      </c>
      <c r="AD199" t="s">
        <v>54</v>
      </c>
      <c r="AE199" t="s">
        <v>55</v>
      </c>
    </row>
    <row r="200" spans="1:31" x14ac:dyDescent="0.25">
      <c r="A200" t="s">
        <v>912</v>
      </c>
      <c r="B200" t="s">
        <v>911</v>
      </c>
      <c r="C200" t="s">
        <v>47</v>
      </c>
      <c r="D200" s="2" t="str">
        <f>VLOOKUP(A200,Basis!A:A,1,FALSE)</f>
        <v>VO278</v>
      </c>
      <c r="E200" t="s">
        <v>58</v>
      </c>
      <c r="F200">
        <v>1019419</v>
      </c>
      <c r="G200" s="2">
        <v>43817.479004629633</v>
      </c>
      <c r="H200" s="2"/>
      <c r="K200" t="s">
        <v>913</v>
      </c>
      <c r="L200" t="s">
        <v>914</v>
      </c>
      <c r="M200" t="s">
        <v>915</v>
      </c>
      <c r="N200" t="s">
        <v>177</v>
      </c>
      <c r="O200">
        <v>6</v>
      </c>
      <c r="P200">
        <v>1</v>
      </c>
      <c r="Q200">
        <v>52.226287841796903</v>
      </c>
      <c r="R200">
        <v>5.1720128059387198</v>
      </c>
      <c r="S200" t="s">
        <v>35</v>
      </c>
      <c r="T200">
        <v>100</v>
      </c>
      <c r="U200">
        <v>80</v>
      </c>
      <c r="V200">
        <v>10</v>
      </c>
      <c r="W200">
        <v>0</v>
      </c>
      <c r="Y200">
        <v>180</v>
      </c>
      <c r="Z200" t="s">
        <v>916</v>
      </c>
      <c r="AA200" s="2">
        <v>43817.476759259262</v>
      </c>
      <c r="AB200" t="s">
        <v>37</v>
      </c>
      <c r="AC200" s="2">
        <v>44907.648182870369</v>
      </c>
      <c r="AD200" t="s">
        <v>54</v>
      </c>
      <c r="AE200" t="s">
        <v>55</v>
      </c>
    </row>
    <row r="201" spans="1:31" x14ac:dyDescent="0.25">
      <c r="A201" t="s">
        <v>918</v>
      </c>
      <c r="B201" t="s">
        <v>917</v>
      </c>
      <c r="C201" t="s">
        <v>47</v>
      </c>
      <c r="D201" s="2" t="str">
        <f>VLOOKUP(A201,Basis!A:A,1,FALSE)</f>
        <v>VO271</v>
      </c>
      <c r="E201" t="s">
        <v>58</v>
      </c>
      <c r="F201">
        <v>1019427</v>
      </c>
      <c r="G201" s="2">
        <v>43753.448634259257</v>
      </c>
      <c r="H201" s="2"/>
      <c r="K201" t="s">
        <v>919</v>
      </c>
      <c r="L201" t="s">
        <v>920</v>
      </c>
      <c r="M201" t="s">
        <v>921</v>
      </c>
      <c r="N201" t="s">
        <v>51</v>
      </c>
      <c r="O201">
        <v>6</v>
      </c>
      <c r="P201">
        <v>1</v>
      </c>
      <c r="Q201">
        <v>52.318086000000001</v>
      </c>
      <c r="R201">
        <v>5.1431050000000003</v>
      </c>
      <c r="S201" t="s">
        <v>63</v>
      </c>
      <c r="T201">
        <v>100</v>
      </c>
      <c r="U201">
        <v>80</v>
      </c>
      <c r="V201">
        <v>15</v>
      </c>
      <c r="W201">
        <v>0</v>
      </c>
      <c r="Y201">
        <v>180</v>
      </c>
      <c r="Z201" t="s">
        <v>922</v>
      </c>
      <c r="AA201" s="2">
        <v>43732.443148148152</v>
      </c>
      <c r="AB201" t="s">
        <v>37</v>
      </c>
      <c r="AC201" s="2">
        <v>44907.648182870369</v>
      </c>
      <c r="AD201" t="s">
        <v>54</v>
      </c>
      <c r="AE201" t="s">
        <v>55</v>
      </c>
    </row>
    <row r="202" spans="1:31" x14ac:dyDescent="0.25">
      <c r="A202" t="s">
        <v>924</v>
      </c>
      <c r="B202" t="s">
        <v>923</v>
      </c>
      <c r="C202" t="s">
        <v>47</v>
      </c>
      <c r="D202" s="2" t="str">
        <f>VLOOKUP(A202,Basis!A:A,1,FALSE)</f>
        <v>VO285</v>
      </c>
      <c r="E202" t="s">
        <v>58</v>
      </c>
      <c r="F202">
        <v>1019428</v>
      </c>
      <c r="G202" s="2">
        <v>43832.650405092594</v>
      </c>
      <c r="H202" s="2"/>
      <c r="K202" t="s">
        <v>86</v>
      </c>
      <c r="L202" t="s">
        <v>579</v>
      </c>
      <c r="M202" t="s">
        <v>580</v>
      </c>
      <c r="N202" t="s">
        <v>62</v>
      </c>
      <c r="O202">
        <v>6</v>
      </c>
      <c r="P202">
        <v>1</v>
      </c>
      <c r="Q202">
        <v>52.297908782958999</v>
      </c>
      <c r="R202">
        <v>5.2485413551330602</v>
      </c>
      <c r="S202" t="s">
        <v>35</v>
      </c>
      <c r="T202">
        <v>100</v>
      </c>
      <c r="U202">
        <v>80</v>
      </c>
      <c r="V202">
        <v>10</v>
      </c>
      <c r="W202">
        <v>0</v>
      </c>
      <c r="Y202">
        <v>180</v>
      </c>
      <c r="Z202" t="s">
        <v>581</v>
      </c>
      <c r="AA202" s="2">
        <v>43832.647118055553</v>
      </c>
      <c r="AB202" t="s">
        <v>37</v>
      </c>
      <c r="AC202" s="2">
        <v>44907.648182870369</v>
      </c>
      <c r="AD202" t="s">
        <v>54</v>
      </c>
      <c r="AE202" t="s">
        <v>55</v>
      </c>
    </row>
    <row r="203" spans="1:31" x14ac:dyDescent="0.25">
      <c r="A203" t="s">
        <v>926</v>
      </c>
      <c r="B203" t="s">
        <v>925</v>
      </c>
      <c r="C203" t="s">
        <v>47</v>
      </c>
      <c r="D203" s="2" t="str">
        <f>VLOOKUP(A203,Basis!A:A,1,FALSE)</f>
        <v>VO277</v>
      </c>
      <c r="E203" t="s">
        <v>58</v>
      </c>
      <c r="F203">
        <v>1019433</v>
      </c>
      <c r="G203" s="2">
        <v>43748.649039351854</v>
      </c>
      <c r="H203" s="2"/>
      <c r="K203" t="s">
        <v>927</v>
      </c>
      <c r="L203" t="s">
        <v>482</v>
      </c>
      <c r="M203" t="s">
        <v>928</v>
      </c>
      <c r="N203" t="s">
        <v>62</v>
      </c>
      <c r="O203">
        <v>6</v>
      </c>
      <c r="P203">
        <v>1</v>
      </c>
      <c r="Q203">
        <v>52.296638488769503</v>
      </c>
      <c r="R203">
        <v>5.2486500740051296</v>
      </c>
      <c r="S203" t="s">
        <v>63</v>
      </c>
      <c r="T203">
        <v>100</v>
      </c>
      <c r="U203">
        <v>80</v>
      </c>
      <c r="V203">
        <v>15</v>
      </c>
      <c r="W203">
        <v>0</v>
      </c>
      <c r="Y203">
        <v>180</v>
      </c>
      <c r="Z203" t="s">
        <v>929</v>
      </c>
      <c r="AA203" s="2">
        <v>43732.428067129629</v>
      </c>
      <c r="AB203" t="s">
        <v>37</v>
      </c>
      <c r="AC203" s="2">
        <v>44907.648182870369</v>
      </c>
      <c r="AD203" t="s">
        <v>54</v>
      </c>
      <c r="AE203" t="s">
        <v>55</v>
      </c>
    </row>
    <row r="204" spans="1:31" x14ac:dyDescent="0.25">
      <c r="A204" t="s">
        <v>931</v>
      </c>
      <c r="B204" t="s">
        <v>930</v>
      </c>
      <c r="C204" t="s">
        <v>79</v>
      </c>
      <c r="D204" s="2" t="str">
        <f>VLOOKUP(A204,Basis!A:A,1,FALSE)</f>
        <v>RO807</v>
      </c>
      <c r="E204" t="s">
        <v>58</v>
      </c>
      <c r="F204">
        <v>1019430</v>
      </c>
      <c r="G204" s="2">
        <v>43817.50445601852</v>
      </c>
      <c r="H204" s="2"/>
      <c r="K204" t="s">
        <v>168</v>
      </c>
      <c r="L204" t="s">
        <v>169</v>
      </c>
      <c r="M204" t="s">
        <v>170</v>
      </c>
      <c r="N204" t="s">
        <v>43</v>
      </c>
      <c r="O204">
        <v>6</v>
      </c>
      <c r="P204">
        <v>1</v>
      </c>
      <c r="Q204">
        <v>52.263160705566399</v>
      </c>
      <c r="R204">
        <v>5.2104406356811497</v>
      </c>
      <c r="S204" t="s">
        <v>35</v>
      </c>
      <c r="T204">
        <v>100</v>
      </c>
      <c r="U204">
        <v>80</v>
      </c>
      <c r="V204">
        <v>10</v>
      </c>
      <c r="W204">
        <v>0</v>
      </c>
      <c r="Y204">
        <v>180</v>
      </c>
      <c r="Z204" t="s">
        <v>171</v>
      </c>
      <c r="AA204" s="2">
        <v>43817.502129629633</v>
      </c>
      <c r="AB204" t="s">
        <v>37</v>
      </c>
      <c r="AC204" s="2">
        <v>44907.648182870369</v>
      </c>
      <c r="AD204" t="s">
        <v>54</v>
      </c>
      <c r="AE204" t="s">
        <v>55</v>
      </c>
    </row>
    <row r="205" spans="1:31" x14ac:dyDescent="0.25">
      <c r="A205" t="s">
        <v>933</v>
      </c>
      <c r="B205" t="s">
        <v>932</v>
      </c>
      <c r="C205" t="s">
        <v>47</v>
      </c>
      <c r="D205" s="2" t="str">
        <f>VLOOKUP(A205,Basis!A:A,1,FALSE)</f>
        <v>VO274</v>
      </c>
      <c r="E205" t="s">
        <v>58</v>
      </c>
      <c r="F205">
        <v>1019431</v>
      </c>
      <c r="G205" s="2">
        <v>43753.449131944442</v>
      </c>
      <c r="H205" s="2"/>
      <c r="K205" t="s">
        <v>934</v>
      </c>
      <c r="L205" t="s">
        <v>935</v>
      </c>
      <c r="M205" t="s">
        <v>921</v>
      </c>
      <c r="N205" t="s">
        <v>51</v>
      </c>
      <c r="O205">
        <v>6</v>
      </c>
      <c r="P205">
        <v>1</v>
      </c>
      <c r="Q205">
        <v>52.317411999999997</v>
      </c>
      <c r="R205">
        <v>5.1436900000000003</v>
      </c>
      <c r="S205" t="s">
        <v>63</v>
      </c>
      <c r="T205">
        <v>100</v>
      </c>
      <c r="U205">
        <v>80</v>
      </c>
      <c r="V205">
        <v>15</v>
      </c>
      <c r="W205">
        <v>0</v>
      </c>
      <c r="Y205">
        <v>180</v>
      </c>
      <c r="Z205" t="s">
        <v>936</v>
      </c>
      <c r="AA205" s="2">
        <v>43732.422361111108</v>
      </c>
      <c r="AB205" t="s">
        <v>37</v>
      </c>
      <c r="AC205" s="2">
        <v>44907.648182870369</v>
      </c>
      <c r="AD205" t="s">
        <v>54</v>
      </c>
      <c r="AE205" t="s">
        <v>55</v>
      </c>
    </row>
    <row r="206" spans="1:31" x14ac:dyDescent="0.25">
      <c r="A206" t="s">
        <v>938</v>
      </c>
      <c r="B206" t="s">
        <v>937</v>
      </c>
      <c r="C206" t="s">
        <v>79</v>
      </c>
      <c r="D206" s="2" t="str">
        <f>VLOOKUP(A206,Basis!A:A,1,FALSE)</f>
        <v>RO809</v>
      </c>
      <c r="E206" t="s">
        <v>58</v>
      </c>
      <c r="F206">
        <v>1019447</v>
      </c>
      <c r="G206" s="2">
        <v>43833.42423611111</v>
      </c>
      <c r="H206" s="2"/>
      <c r="K206" t="s">
        <v>515</v>
      </c>
      <c r="L206" t="s">
        <v>516</v>
      </c>
      <c r="M206" t="s">
        <v>517</v>
      </c>
      <c r="N206" t="s">
        <v>62</v>
      </c>
      <c r="O206">
        <v>6</v>
      </c>
      <c r="P206">
        <v>1</v>
      </c>
      <c r="Q206">
        <v>52.298881530761697</v>
      </c>
      <c r="R206">
        <v>5.2584500312805202</v>
      </c>
      <c r="S206" t="s">
        <v>35</v>
      </c>
      <c r="T206">
        <v>100</v>
      </c>
      <c r="U206">
        <v>80</v>
      </c>
      <c r="V206">
        <v>10</v>
      </c>
      <c r="W206">
        <v>0</v>
      </c>
      <c r="Y206">
        <v>180</v>
      </c>
      <c r="Z206" t="s">
        <v>518</v>
      </c>
      <c r="AA206" s="2">
        <v>43833.423101851855</v>
      </c>
      <c r="AB206" t="s">
        <v>37</v>
      </c>
      <c r="AC206" s="2">
        <v>44907.648182870369</v>
      </c>
      <c r="AD206" t="s">
        <v>54</v>
      </c>
      <c r="AE206" t="s">
        <v>55</v>
      </c>
    </row>
    <row r="207" spans="1:31" x14ac:dyDescent="0.25">
      <c r="A207" t="s">
        <v>940</v>
      </c>
      <c r="B207" t="s">
        <v>939</v>
      </c>
      <c r="C207" t="s">
        <v>47</v>
      </c>
      <c r="D207" s="2" t="str">
        <f>VLOOKUP(A207,Basis!A:A,1,FALSE)</f>
        <v>VO284</v>
      </c>
      <c r="E207" t="s">
        <v>58</v>
      </c>
      <c r="F207">
        <v>1019448</v>
      </c>
      <c r="G207" s="2">
        <v>43833.42459490741</v>
      </c>
      <c r="H207" s="2"/>
      <c r="K207" t="s">
        <v>515</v>
      </c>
      <c r="L207" t="s">
        <v>516</v>
      </c>
      <c r="M207" t="s">
        <v>517</v>
      </c>
      <c r="N207" t="s">
        <v>62</v>
      </c>
      <c r="O207">
        <v>6</v>
      </c>
      <c r="P207">
        <v>1</v>
      </c>
      <c r="Q207">
        <v>52.298881530761697</v>
      </c>
      <c r="R207">
        <v>5.2584500312805202</v>
      </c>
      <c r="S207" t="s">
        <v>35</v>
      </c>
      <c r="T207">
        <v>100</v>
      </c>
      <c r="U207">
        <v>80</v>
      </c>
      <c r="V207">
        <v>10</v>
      </c>
      <c r="W207">
        <v>0</v>
      </c>
      <c r="Y207">
        <v>180</v>
      </c>
      <c r="Z207" t="s">
        <v>518</v>
      </c>
      <c r="AA207" s="2">
        <v>43833.423784722225</v>
      </c>
      <c r="AB207" t="s">
        <v>37</v>
      </c>
      <c r="AC207" s="2">
        <v>44907.648182870369</v>
      </c>
      <c r="AD207" t="s">
        <v>54</v>
      </c>
      <c r="AE207" t="s">
        <v>55</v>
      </c>
    </row>
    <row r="208" spans="1:31" x14ac:dyDescent="0.25">
      <c r="A208" t="s">
        <v>942</v>
      </c>
      <c r="B208" t="s">
        <v>941</v>
      </c>
      <c r="C208" t="s">
        <v>47</v>
      </c>
      <c r="D208" s="2" t="str">
        <f>VLOOKUP(A208,Basis!A:A,1,FALSE)</f>
        <v>VO230</v>
      </c>
      <c r="E208" t="s">
        <v>58</v>
      </c>
      <c r="F208">
        <v>1019453</v>
      </c>
      <c r="G208" s="2">
        <v>43669.484953703701</v>
      </c>
      <c r="H208" s="2"/>
      <c r="K208" t="s">
        <v>104</v>
      </c>
      <c r="L208" t="s">
        <v>399</v>
      </c>
      <c r="M208" t="s">
        <v>106</v>
      </c>
      <c r="N208" t="s">
        <v>107</v>
      </c>
      <c r="O208">
        <v>6</v>
      </c>
      <c r="P208">
        <v>1</v>
      </c>
      <c r="Q208">
        <v>52.29248046875</v>
      </c>
      <c r="R208">
        <v>5.2745666503906303</v>
      </c>
      <c r="S208" t="s">
        <v>63</v>
      </c>
      <c r="T208">
        <v>100</v>
      </c>
      <c r="U208">
        <v>80</v>
      </c>
      <c r="V208">
        <v>15</v>
      </c>
      <c r="W208">
        <v>0</v>
      </c>
      <c r="Y208">
        <v>180</v>
      </c>
      <c r="Z208" t="s">
        <v>943</v>
      </c>
      <c r="AA208" s="2">
        <v>43669.483668981484</v>
      </c>
      <c r="AB208" t="s">
        <v>37</v>
      </c>
      <c r="AC208" s="2">
        <v>44907.648182870369</v>
      </c>
      <c r="AD208" t="s">
        <v>54</v>
      </c>
      <c r="AE208" t="s">
        <v>55</v>
      </c>
    </row>
    <row r="209" spans="1:31" x14ac:dyDescent="0.25">
      <c r="A209" t="s">
        <v>945</v>
      </c>
      <c r="B209" t="s">
        <v>944</v>
      </c>
      <c r="C209" t="s">
        <v>47</v>
      </c>
      <c r="D209" s="2" t="str">
        <f>VLOOKUP(A209,Basis!A:A,1,FALSE)</f>
        <v>VO256</v>
      </c>
      <c r="E209" t="s">
        <v>58</v>
      </c>
      <c r="F209">
        <v>1019443</v>
      </c>
      <c r="G209" s="2">
        <v>43749.601446759261</v>
      </c>
      <c r="H209" s="2"/>
      <c r="K209" t="s">
        <v>946</v>
      </c>
      <c r="L209" t="s">
        <v>293</v>
      </c>
      <c r="M209" t="s">
        <v>947</v>
      </c>
      <c r="N209" t="s">
        <v>51</v>
      </c>
      <c r="O209">
        <v>6</v>
      </c>
      <c r="P209">
        <v>1</v>
      </c>
      <c r="Q209">
        <v>52.298450469970703</v>
      </c>
      <c r="R209">
        <v>5.1452398300170898</v>
      </c>
      <c r="S209" t="s">
        <v>63</v>
      </c>
      <c r="T209">
        <v>100</v>
      </c>
      <c r="U209">
        <v>80</v>
      </c>
      <c r="V209">
        <v>15</v>
      </c>
      <c r="W209">
        <v>0</v>
      </c>
      <c r="Y209">
        <v>180</v>
      </c>
      <c r="Z209" t="s">
        <v>948</v>
      </c>
      <c r="AA209" s="2">
        <v>43713.39025462963</v>
      </c>
      <c r="AB209" t="s">
        <v>37</v>
      </c>
      <c r="AC209" s="2">
        <v>44907.648182870369</v>
      </c>
      <c r="AD209" t="s">
        <v>54</v>
      </c>
      <c r="AE209" t="s">
        <v>55</v>
      </c>
    </row>
    <row r="210" spans="1:31" x14ac:dyDescent="0.25">
      <c r="A210" t="s">
        <v>950</v>
      </c>
      <c r="B210" t="s">
        <v>949</v>
      </c>
      <c r="C210" t="s">
        <v>47</v>
      </c>
      <c r="D210" s="2" t="str">
        <f>VLOOKUP(A210,Basis!A:A,1,FALSE)</f>
        <v>VO255</v>
      </c>
      <c r="E210" t="s">
        <v>58</v>
      </c>
      <c r="F210">
        <v>1019444</v>
      </c>
      <c r="G210" s="2">
        <v>43753.696180555555</v>
      </c>
      <c r="H210" s="2"/>
      <c r="K210" t="s">
        <v>951</v>
      </c>
      <c r="L210" t="s">
        <v>112</v>
      </c>
      <c r="M210" t="s">
        <v>952</v>
      </c>
      <c r="N210" t="s">
        <v>51</v>
      </c>
      <c r="O210">
        <v>6</v>
      </c>
      <c r="P210">
        <v>1</v>
      </c>
      <c r="Q210">
        <v>52.298210144042997</v>
      </c>
      <c r="R210">
        <v>5.1447801589965803</v>
      </c>
      <c r="S210" t="s">
        <v>63</v>
      </c>
      <c r="T210">
        <v>100</v>
      </c>
      <c r="U210">
        <v>80</v>
      </c>
      <c r="V210">
        <v>15</v>
      </c>
      <c r="W210">
        <v>0</v>
      </c>
      <c r="Y210">
        <v>180</v>
      </c>
      <c r="Z210" t="s">
        <v>953</v>
      </c>
      <c r="AA210" s="2">
        <v>43713.397696759261</v>
      </c>
      <c r="AB210" t="s">
        <v>37</v>
      </c>
      <c r="AC210" s="2">
        <v>44907.648182870369</v>
      </c>
      <c r="AD210" t="s">
        <v>54</v>
      </c>
      <c r="AE210" t="s">
        <v>55</v>
      </c>
    </row>
    <row r="211" spans="1:31" x14ac:dyDescent="0.25">
      <c r="A211" t="s">
        <v>955</v>
      </c>
      <c r="B211" t="s">
        <v>954</v>
      </c>
      <c r="C211" t="s">
        <v>47</v>
      </c>
      <c r="D211" s="2" t="str">
        <f>VLOOKUP(A211,Basis!A:A,1,FALSE)</f>
        <v>VO268</v>
      </c>
      <c r="E211" t="s">
        <v>58</v>
      </c>
      <c r="F211">
        <v>1019435</v>
      </c>
      <c r="G211" s="2">
        <v>43742.391319444447</v>
      </c>
      <c r="H211" s="2"/>
      <c r="K211" t="s">
        <v>956</v>
      </c>
      <c r="L211" t="s">
        <v>528</v>
      </c>
      <c r="M211" t="s">
        <v>957</v>
      </c>
      <c r="N211" t="s">
        <v>51</v>
      </c>
      <c r="O211">
        <v>6</v>
      </c>
      <c r="P211">
        <v>1</v>
      </c>
      <c r="Q211">
        <v>52.302860260009801</v>
      </c>
      <c r="R211">
        <v>5.1423401832580602</v>
      </c>
      <c r="S211" t="s">
        <v>63</v>
      </c>
      <c r="T211">
        <v>100</v>
      </c>
      <c r="U211">
        <v>80</v>
      </c>
      <c r="V211">
        <v>15</v>
      </c>
      <c r="W211">
        <v>0</v>
      </c>
      <c r="Y211">
        <v>180</v>
      </c>
      <c r="Z211" t="s">
        <v>958</v>
      </c>
      <c r="AA211" s="2">
        <v>43732.433912037035</v>
      </c>
      <c r="AB211" t="s">
        <v>37</v>
      </c>
      <c r="AC211" s="2">
        <v>44907.648182870369</v>
      </c>
      <c r="AD211" t="s">
        <v>54</v>
      </c>
      <c r="AE211" t="s">
        <v>55</v>
      </c>
    </row>
    <row r="212" spans="1:31" x14ac:dyDescent="0.25">
      <c r="A212" t="s">
        <v>960</v>
      </c>
      <c r="B212" t="s">
        <v>959</v>
      </c>
      <c r="C212" t="s">
        <v>47</v>
      </c>
      <c r="D212" s="2" t="str">
        <f>VLOOKUP(A212,Basis!A:A,1,FALSE)</f>
        <v>VO286</v>
      </c>
      <c r="E212" t="s">
        <v>58</v>
      </c>
      <c r="F212">
        <v>1019437</v>
      </c>
      <c r="G212" s="2">
        <v>43832.66474537037</v>
      </c>
      <c r="H212" s="2"/>
      <c r="K212" t="s">
        <v>961</v>
      </c>
      <c r="L212" t="s">
        <v>222</v>
      </c>
      <c r="M212" t="s">
        <v>962</v>
      </c>
      <c r="N212" t="s">
        <v>51</v>
      </c>
      <c r="O212">
        <v>6</v>
      </c>
      <c r="P212">
        <v>1</v>
      </c>
      <c r="Q212">
        <v>52.289333343505902</v>
      </c>
      <c r="R212">
        <v>5.1608133316040004</v>
      </c>
      <c r="S212" t="s">
        <v>35</v>
      </c>
      <c r="T212">
        <v>95</v>
      </c>
      <c r="U212">
        <v>75</v>
      </c>
      <c r="V212">
        <v>10</v>
      </c>
      <c r="W212">
        <v>0</v>
      </c>
      <c r="Y212">
        <v>180</v>
      </c>
      <c r="Z212" t="s">
        <v>963</v>
      </c>
      <c r="AA212" s="2">
        <v>43832.656851851854</v>
      </c>
      <c r="AB212" t="s">
        <v>37</v>
      </c>
      <c r="AC212" s="2">
        <v>44907.648182870369</v>
      </c>
      <c r="AD212" t="s">
        <v>54</v>
      </c>
      <c r="AE212" t="s">
        <v>55</v>
      </c>
    </row>
    <row r="213" spans="1:31" x14ac:dyDescent="0.25">
      <c r="A213" t="s">
        <v>965</v>
      </c>
      <c r="B213" t="s">
        <v>964</v>
      </c>
      <c r="C213" t="s">
        <v>79</v>
      </c>
      <c r="D213" s="2" t="str">
        <f>VLOOKUP(A213,Basis!A:A,1,FALSE)</f>
        <v>RO811</v>
      </c>
      <c r="E213" t="s">
        <v>58</v>
      </c>
      <c r="F213">
        <v>1019438</v>
      </c>
      <c r="G213" s="2">
        <v>43832.662719907406</v>
      </c>
      <c r="H213" s="2"/>
      <c r="K213" t="s">
        <v>961</v>
      </c>
      <c r="L213" t="s">
        <v>222</v>
      </c>
      <c r="M213" t="s">
        <v>962</v>
      </c>
      <c r="N213" t="s">
        <v>51</v>
      </c>
      <c r="O213">
        <v>6</v>
      </c>
      <c r="P213">
        <v>1</v>
      </c>
      <c r="Q213">
        <v>52.289333343505902</v>
      </c>
      <c r="R213">
        <v>5.1608133316040004</v>
      </c>
      <c r="S213" t="s">
        <v>35</v>
      </c>
      <c r="T213">
        <v>100</v>
      </c>
      <c r="U213">
        <v>80</v>
      </c>
      <c r="V213">
        <v>10</v>
      </c>
      <c r="W213">
        <v>0</v>
      </c>
      <c r="Y213">
        <v>180</v>
      </c>
      <c r="Z213" t="s">
        <v>963</v>
      </c>
      <c r="AA213" s="2">
        <v>43832.655613425923</v>
      </c>
      <c r="AB213" t="s">
        <v>37</v>
      </c>
      <c r="AC213" s="2">
        <v>44907.648182870369</v>
      </c>
      <c r="AD213" t="s">
        <v>54</v>
      </c>
      <c r="AE213" t="s">
        <v>55</v>
      </c>
    </row>
    <row r="214" spans="1:31" x14ac:dyDescent="0.25">
      <c r="A214" t="s">
        <v>967</v>
      </c>
      <c r="B214" t="s">
        <v>966</v>
      </c>
      <c r="C214" t="s">
        <v>79</v>
      </c>
      <c r="D214" s="2" t="str">
        <f>VLOOKUP(A214,Basis!A:A,1,FALSE)</f>
        <v>RO781</v>
      </c>
      <c r="E214" t="s">
        <v>58</v>
      </c>
      <c r="F214">
        <v>1019439</v>
      </c>
      <c r="G214" s="2">
        <v>43832.680486111109</v>
      </c>
      <c r="H214" s="2"/>
      <c r="K214" t="s">
        <v>630</v>
      </c>
      <c r="L214" t="s">
        <v>126</v>
      </c>
      <c r="M214" t="s">
        <v>631</v>
      </c>
      <c r="N214" t="s">
        <v>62</v>
      </c>
      <c r="O214">
        <v>6</v>
      </c>
      <c r="P214">
        <v>1</v>
      </c>
      <c r="Q214">
        <v>52.294750213622997</v>
      </c>
      <c r="R214">
        <v>5.2515301704406703</v>
      </c>
      <c r="S214" t="s">
        <v>35</v>
      </c>
      <c r="T214">
        <v>100</v>
      </c>
      <c r="U214">
        <v>80</v>
      </c>
      <c r="V214">
        <v>10</v>
      </c>
      <c r="W214">
        <v>0</v>
      </c>
      <c r="Y214">
        <v>180</v>
      </c>
      <c r="Z214" t="s">
        <v>632</v>
      </c>
      <c r="AA214" s="2">
        <v>43832.677395833336</v>
      </c>
      <c r="AB214" t="s">
        <v>37</v>
      </c>
      <c r="AC214" s="2">
        <v>44907.648182870369</v>
      </c>
      <c r="AD214" t="s">
        <v>54</v>
      </c>
      <c r="AE214" t="s">
        <v>55</v>
      </c>
    </row>
    <row r="215" spans="1:31" x14ac:dyDescent="0.25">
      <c r="A215" t="s">
        <v>969</v>
      </c>
      <c r="B215" t="s">
        <v>968</v>
      </c>
      <c r="C215" t="s">
        <v>47</v>
      </c>
      <c r="D215" s="2" t="str">
        <f>VLOOKUP(A215,Basis!A:A,1,FALSE)</f>
        <v>VO272</v>
      </c>
      <c r="E215" t="s">
        <v>58</v>
      </c>
      <c r="F215">
        <v>1019440</v>
      </c>
      <c r="G215" s="2">
        <v>43832.680868055555</v>
      </c>
      <c r="H215" s="2"/>
      <c r="K215" t="s">
        <v>630</v>
      </c>
      <c r="L215" t="s">
        <v>126</v>
      </c>
      <c r="M215" t="s">
        <v>631</v>
      </c>
      <c r="N215" t="s">
        <v>62</v>
      </c>
      <c r="O215">
        <v>6</v>
      </c>
      <c r="P215">
        <v>1</v>
      </c>
      <c r="Q215">
        <v>52.294750213622997</v>
      </c>
      <c r="R215">
        <v>5.2515301704406703</v>
      </c>
      <c r="S215" t="s">
        <v>35</v>
      </c>
      <c r="T215">
        <v>100</v>
      </c>
      <c r="U215">
        <v>80</v>
      </c>
      <c r="V215">
        <v>10</v>
      </c>
      <c r="W215">
        <v>0</v>
      </c>
      <c r="Y215">
        <v>180</v>
      </c>
      <c r="Z215" t="s">
        <v>632</v>
      </c>
      <c r="AA215" s="2">
        <v>43832.67832175926</v>
      </c>
      <c r="AB215" t="s">
        <v>37</v>
      </c>
      <c r="AC215" s="2">
        <v>44907.648182870369</v>
      </c>
      <c r="AD215" t="s">
        <v>54</v>
      </c>
      <c r="AE215" t="s">
        <v>55</v>
      </c>
    </row>
    <row r="216" spans="1:31" x14ac:dyDescent="0.25">
      <c r="A216" t="s">
        <v>971</v>
      </c>
      <c r="B216" t="s">
        <v>970</v>
      </c>
      <c r="C216" t="s">
        <v>47</v>
      </c>
      <c r="D216" s="2" t="str">
        <f>VLOOKUP(A216,Basis!A:A,1,FALSE)</f>
        <v>VO267</v>
      </c>
      <c r="E216" t="s">
        <v>58</v>
      </c>
      <c r="F216">
        <v>1019441</v>
      </c>
      <c r="G216" s="2">
        <v>43749.599456018521</v>
      </c>
      <c r="H216" s="2"/>
      <c r="K216" t="s">
        <v>972</v>
      </c>
      <c r="L216" t="s">
        <v>973</v>
      </c>
      <c r="M216" t="s">
        <v>974</v>
      </c>
      <c r="N216" t="s">
        <v>51</v>
      </c>
      <c r="O216">
        <v>6</v>
      </c>
      <c r="P216">
        <v>1</v>
      </c>
      <c r="Q216">
        <v>52.291969299316399</v>
      </c>
      <c r="R216">
        <v>5.1516399383544904</v>
      </c>
      <c r="S216" t="s">
        <v>63</v>
      </c>
      <c r="T216">
        <v>100</v>
      </c>
      <c r="U216">
        <v>80</v>
      </c>
      <c r="V216">
        <v>15</v>
      </c>
      <c r="W216">
        <v>0</v>
      </c>
      <c r="Y216">
        <v>180</v>
      </c>
      <c r="Z216" t="s">
        <v>975</v>
      </c>
      <c r="AA216" s="2">
        <v>43713.393773148149</v>
      </c>
      <c r="AB216" t="s">
        <v>37</v>
      </c>
      <c r="AC216" s="2">
        <v>44907.648182870369</v>
      </c>
      <c r="AD216" t="s">
        <v>54</v>
      </c>
      <c r="AE216" t="s">
        <v>55</v>
      </c>
    </row>
    <row r="217" spans="1:31" x14ac:dyDescent="0.25">
      <c r="A217" t="s">
        <v>977</v>
      </c>
      <c r="B217" t="s">
        <v>976</v>
      </c>
      <c r="C217" t="s">
        <v>47</v>
      </c>
      <c r="D217" s="2" t="str">
        <f>VLOOKUP(A217,Basis!A:A,1,FALSE)</f>
        <v>VO254</v>
      </c>
      <c r="E217" t="s">
        <v>58</v>
      </c>
      <c r="F217">
        <v>1019459</v>
      </c>
      <c r="G217" s="2">
        <v>43753.695937500001</v>
      </c>
      <c r="H217" s="2"/>
      <c r="K217" t="s">
        <v>978</v>
      </c>
      <c r="L217" t="s">
        <v>979</v>
      </c>
      <c r="M217" t="s">
        <v>980</v>
      </c>
      <c r="N217" t="s">
        <v>51</v>
      </c>
      <c r="O217">
        <v>6</v>
      </c>
      <c r="P217">
        <v>1</v>
      </c>
      <c r="Q217">
        <v>52.298938751220703</v>
      </c>
      <c r="R217">
        <v>5.1461601257324201</v>
      </c>
      <c r="S217" t="s">
        <v>63</v>
      </c>
      <c r="T217">
        <v>100</v>
      </c>
      <c r="U217">
        <v>80</v>
      </c>
      <c r="V217">
        <v>15</v>
      </c>
      <c r="W217">
        <v>0</v>
      </c>
      <c r="Y217">
        <v>180</v>
      </c>
      <c r="Z217" t="s">
        <v>981</v>
      </c>
      <c r="AA217" s="2">
        <v>43713.38758101852</v>
      </c>
      <c r="AB217" t="s">
        <v>37</v>
      </c>
      <c r="AC217" s="2">
        <v>44907.648182870369</v>
      </c>
      <c r="AD217" t="s">
        <v>54</v>
      </c>
      <c r="AE217" t="s">
        <v>55</v>
      </c>
    </row>
    <row r="218" spans="1:31" x14ac:dyDescent="0.25">
      <c r="A218" t="s">
        <v>983</v>
      </c>
      <c r="B218" t="s">
        <v>982</v>
      </c>
      <c r="C218" t="s">
        <v>47</v>
      </c>
      <c r="D218" s="2" t="str">
        <f>VLOOKUP(A218,Basis!A:A,1,FALSE)</f>
        <v>VO253</v>
      </c>
      <c r="E218" t="s">
        <v>58</v>
      </c>
      <c r="F218">
        <v>1019460</v>
      </c>
      <c r="G218" s="2">
        <v>43753.695740740739</v>
      </c>
      <c r="H218" s="2"/>
      <c r="K218" t="s">
        <v>956</v>
      </c>
      <c r="L218" t="s">
        <v>984</v>
      </c>
      <c r="M218" t="s">
        <v>985</v>
      </c>
      <c r="N218" t="s">
        <v>51</v>
      </c>
      <c r="O218">
        <v>6</v>
      </c>
      <c r="P218">
        <v>1</v>
      </c>
      <c r="Q218">
        <v>52.303310394287102</v>
      </c>
      <c r="R218">
        <v>5.1404700279235804</v>
      </c>
      <c r="S218" t="s">
        <v>63</v>
      </c>
      <c r="T218">
        <v>100</v>
      </c>
      <c r="U218">
        <v>80</v>
      </c>
      <c r="V218">
        <v>15</v>
      </c>
      <c r="W218">
        <v>0</v>
      </c>
      <c r="Y218">
        <v>180</v>
      </c>
      <c r="Z218" t="s">
        <v>986</v>
      </c>
      <c r="AA218" s="2">
        <v>43713.382800925923</v>
      </c>
      <c r="AB218" t="s">
        <v>37</v>
      </c>
      <c r="AC218" s="2">
        <v>44907.648182870369</v>
      </c>
      <c r="AD218" t="s">
        <v>54</v>
      </c>
      <c r="AE218" t="s">
        <v>55</v>
      </c>
    </row>
    <row r="219" spans="1:31" x14ac:dyDescent="0.25">
      <c r="A219" t="s">
        <v>988</v>
      </c>
      <c r="B219" t="s">
        <v>987</v>
      </c>
      <c r="C219" t="s">
        <v>167</v>
      </c>
      <c r="D219" s="2" t="str">
        <f>VLOOKUP(A219,Basis!A:A,1,FALSE)</f>
        <v>PO210</v>
      </c>
      <c r="E219" t="s">
        <v>58</v>
      </c>
      <c r="F219">
        <v>1015773</v>
      </c>
      <c r="G219" s="2">
        <v>44914.415196759262</v>
      </c>
      <c r="H219" s="2"/>
      <c r="K219" t="s">
        <v>221</v>
      </c>
      <c r="L219" t="s">
        <v>222</v>
      </c>
      <c r="M219" t="s">
        <v>223</v>
      </c>
      <c r="N219" t="s">
        <v>177</v>
      </c>
      <c r="O219">
        <v>6</v>
      </c>
      <c r="P219">
        <v>1</v>
      </c>
      <c r="Q219">
        <v>52.2234916687012</v>
      </c>
      <c r="R219">
        <v>5.1705298423767099</v>
      </c>
      <c r="S219" t="s">
        <v>63</v>
      </c>
      <c r="T219">
        <v>100</v>
      </c>
      <c r="U219">
        <v>75</v>
      </c>
      <c r="V219">
        <v>15</v>
      </c>
      <c r="W219">
        <v>0</v>
      </c>
      <c r="Y219">
        <v>180</v>
      </c>
      <c r="Z219" t="s">
        <v>224</v>
      </c>
      <c r="AA219" s="2">
        <v>43629.510682870372</v>
      </c>
      <c r="AB219" t="s">
        <v>37</v>
      </c>
      <c r="AC219" s="2">
        <v>44907.646967592591</v>
      </c>
      <c r="AD219" t="s">
        <v>54</v>
      </c>
      <c r="AE219" t="s">
        <v>55</v>
      </c>
    </row>
    <row r="220" spans="1:31" x14ac:dyDescent="0.25">
      <c r="A220" t="s">
        <v>990</v>
      </c>
      <c r="B220" t="s">
        <v>989</v>
      </c>
      <c r="C220" t="s">
        <v>47</v>
      </c>
      <c r="D220" s="2" t="str">
        <f>VLOOKUP(A220,Basis!A:A,1,FALSE)</f>
        <v>VO235</v>
      </c>
      <c r="E220" t="s">
        <v>58</v>
      </c>
      <c r="F220">
        <v>1015774</v>
      </c>
      <c r="G220" s="2">
        <v>43669.566030092596</v>
      </c>
      <c r="H220" s="2"/>
      <c r="K220" t="s">
        <v>991</v>
      </c>
      <c r="L220" t="s">
        <v>935</v>
      </c>
      <c r="M220" t="s">
        <v>992</v>
      </c>
      <c r="N220" t="s">
        <v>62</v>
      </c>
      <c r="O220">
        <v>6</v>
      </c>
      <c r="P220">
        <v>1</v>
      </c>
      <c r="Q220">
        <v>52.299922943115199</v>
      </c>
      <c r="R220">
        <v>5.2407994270324698</v>
      </c>
      <c r="S220" t="s">
        <v>63</v>
      </c>
      <c r="T220">
        <v>100</v>
      </c>
      <c r="U220">
        <v>80</v>
      </c>
      <c r="V220">
        <v>15</v>
      </c>
      <c r="W220">
        <v>0</v>
      </c>
      <c r="Y220">
        <v>180</v>
      </c>
      <c r="Z220" t="s">
        <v>993</v>
      </c>
      <c r="AA220" s="2">
        <v>43669.562488425923</v>
      </c>
      <c r="AB220" t="s">
        <v>37</v>
      </c>
      <c r="AC220" s="2">
        <v>44907.648182870369</v>
      </c>
      <c r="AD220" t="s">
        <v>54</v>
      </c>
      <c r="AE220" t="s">
        <v>55</v>
      </c>
    </row>
    <row r="221" spans="1:31" x14ac:dyDescent="0.25">
      <c r="A221" t="s">
        <v>995</v>
      </c>
      <c r="B221" t="s">
        <v>994</v>
      </c>
      <c r="C221" t="s">
        <v>79</v>
      </c>
      <c r="D221" s="2" t="str">
        <f>VLOOKUP(A221,Basis!A:A,1,FALSE)</f>
        <v>RO191</v>
      </c>
      <c r="E221" t="s">
        <v>58</v>
      </c>
      <c r="F221">
        <v>1015775</v>
      </c>
      <c r="G221" s="2">
        <v>43592.377685185187</v>
      </c>
      <c r="H221" s="2"/>
      <c r="K221" t="s">
        <v>991</v>
      </c>
      <c r="L221" t="s">
        <v>935</v>
      </c>
      <c r="M221" t="s">
        <v>992</v>
      </c>
      <c r="N221" t="s">
        <v>62</v>
      </c>
      <c r="O221">
        <v>6</v>
      </c>
      <c r="P221">
        <v>1</v>
      </c>
      <c r="Q221">
        <v>52.299922943115199</v>
      </c>
      <c r="R221">
        <v>5.2407994270324698</v>
      </c>
      <c r="S221" t="s">
        <v>63</v>
      </c>
      <c r="T221">
        <v>100</v>
      </c>
      <c r="U221">
        <v>80</v>
      </c>
      <c r="V221">
        <v>15</v>
      </c>
      <c r="W221">
        <v>0</v>
      </c>
      <c r="Y221">
        <v>180</v>
      </c>
      <c r="Z221" t="s">
        <v>993</v>
      </c>
      <c r="AA221" s="2">
        <v>43669.561840277776</v>
      </c>
      <c r="AB221" t="s">
        <v>37</v>
      </c>
      <c r="AC221" s="2">
        <v>44907.648182870369</v>
      </c>
      <c r="AD221" t="s">
        <v>54</v>
      </c>
      <c r="AE221" t="s">
        <v>55</v>
      </c>
    </row>
    <row r="222" spans="1:31" x14ac:dyDescent="0.25">
      <c r="A222" t="s">
        <v>997</v>
      </c>
      <c r="B222" t="s">
        <v>996</v>
      </c>
      <c r="C222" t="s">
        <v>47</v>
      </c>
      <c r="D222" s="2" t="str">
        <f>VLOOKUP(A222,Basis!A:A,1,FALSE)</f>
        <v>VO420</v>
      </c>
      <c r="E222" t="s">
        <v>58</v>
      </c>
      <c r="F222">
        <v>1015769</v>
      </c>
      <c r="G222" s="2">
        <v>44440.49150462963</v>
      </c>
      <c r="H222" s="2"/>
      <c r="K222" t="s">
        <v>238</v>
      </c>
      <c r="L222" t="s">
        <v>239</v>
      </c>
      <c r="M222" t="s">
        <v>240</v>
      </c>
      <c r="N222" t="s">
        <v>241</v>
      </c>
      <c r="O222">
        <v>6</v>
      </c>
      <c r="P222">
        <v>1</v>
      </c>
      <c r="Q222">
        <v>52.273494999999997</v>
      </c>
      <c r="R222">
        <v>5.1573339999999996</v>
      </c>
      <c r="S222" t="s">
        <v>35</v>
      </c>
      <c r="T222">
        <v>100</v>
      </c>
      <c r="U222">
        <v>80</v>
      </c>
      <c r="V222">
        <v>10</v>
      </c>
      <c r="W222">
        <v>0</v>
      </c>
      <c r="Y222">
        <v>180</v>
      </c>
      <c r="Z222" t="s">
        <v>242</v>
      </c>
      <c r="AA222" s="2">
        <v>44440.483912037038</v>
      </c>
      <c r="AB222" t="s">
        <v>37</v>
      </c>
      <c r="AC222" s="2">
        <v>44907.648182870369</v>
      </c>
      <c r="AD222" t="s">
        <v>54</v>
      </c>
      <c r="AE222" t="s">
        <v>55</v>
      </c>
    </row>
    <row r="223" spans="1:31" x14ac:dyDescent="0.25">
      <c r="A223" t="s">
        <v>999</v>
      </c>
      <c r="B223" t="s">
        <v>998</v>
      </c>
      <c r="C223" t="s">
        <v>47</v>
      </c>
      <c r="D223" s="2" t="str">
        <f>VLOOKUP(A223,Basis!A:A,1,FALSE)</f>
        <v>VO231</v>
      </c>
      <c r="E223" t="s">
        <v>58</v>
      </c>
      <c r="F223">
        <v>1019457</v>
      </c>
      <c r="G223" s="2">
        <v>43669.481064814812</v>
      </c>
      <c r="H223" s="2"/>
      <c r="K223" t="s">
        <v>451</v>
      </c>
      <c r="L223" t="s">
        <v>1000</v>
      </c>
      <c r="M223" t="s">
        <v>1001</v>
      </c>
      <c r="N223" t="s">
        <v>62</v>
      </c>
      <c r="O223">
        <v>6</v>
      </c>
      <c r="P223">
        <v>1</v>
      </c>
      <c r="Q223">
        <v>52.305671691894503</v>
      </c>
      <c r="R223">
        <v>5.2635693550109899</v>
      </c>
      <c r="S223" t="s">
        <v>63</v>
      </c>
      <c r="T223">
        <v>100</v>
      </c>
      <c r="U223">
        <v>80</v>
      </c>
      <c r="V223">
        <v>15</v>
      </c>
      <c r="W223">
        <v>0</v>
      </c>
      <c r="Y223">
        <v>180</v>
      </c>
      <c r="Z223" t="s">
        <v>1002</v>
      </c>
      <c r="AA223" s="2">
        <v>43669.479409722226</v>
      </c>
      <c r="AB223" t="s">
        <v>37</v>
      </c>
      <c r="AC223" s="2">
        <v>44907.648182870369</v>
      </c>
      <c r="AD223" t="s">
        <v>54</v>
      </c>
      <c r="AE223" t="s">
        <v>55</v>
      </c>
    </row>
    <row r="224" spans="1:31" x14ac:dyDescent="0.25">
      <c r="A224" t="s">
        <v>1004</v>
      </c>
      <c r="B224" t="s">
        <v>1003</v>
      </c>
      <c r="C224" t="s">
        <v>79</v>
      </c>
      <c r="D224" s="2" t="str">
        <f>VLOOKUP(A224,Basis!A:A,1,FALSE)</f>
        <v>RO698</v>
      </c>
      <c r="E224" t="s">
        <v>58</v>
      </c>
      <c r="F224">
        <v>1019455</v>
      </c>
      <c r="G224" s="2">
        <v>43669.48065972222</v>
      </c>
      <c r="H224" s="2"/>
      <c r="K224" t="s">
        <v>451</v>
      </c>
      <c r="L224" t="s">
        <v>1000</v>
      </c>
      <c r="M224" t="s">
        <v>1001</v>
      </c>
      <c r="N224" t="s">
        <v>62</v>
      </c>
      <c r="O224">
        <v>6</v>
      </c>
      <c r="P224">
        <v>1</v>
      </c>
      <c r="Q224">
        <v>52.305671691894503</v>
      </c>
      <c r="R224">
        <v>5.2635693550109899</v>
      </c>
      <c r="S224" t="s">
        <v>63</v>
      </c>
      <c r="T224">
        <v>100</v>
      </c>
      <c r="U224">
        <v>80</v>
      </c>
      <c r="V224">
        <v>15</v>
      </c>
      <c r="W224">
        <v>0</v>
      </c>
      <c r="Y224">
        <v>180</v>
      </c>
      <c r="Z224" t="s">
        <v>1002</v>
      </c>
      <c r="AA224" s="2">
        <v>43669.478761574072</v>
      </c>
      <c r="AB224" t="s">
        <v>37</v>
      </c>
      <c r="AC224" s="2">
        <v>44907.648182870369</v>
      </c>
      <c r="AD224" t="s">
        <v>54</v>
      </c>
      <c r="AE224" t="s">
        <v>55</v>
      </c>
    </row>
    <row r="225" spans="1:31" x14ac:dyDescent="0.25">
      <c r="A225" t="s">
        <v>1006</v>
      </c>
      <c r="B225" t="s">
        <v>1005</v>
      </c>
      <c r="C225" t="s">
        <v>193</v>
      </c>
      <c r="D225" s="2" t="str">
        <f>VLOOKUP(A225,Basis!A:A,1,FALSE)</f>
        <v>GFE0061</v>
      </c>
      <c r="E225" t="s">
        <v>323</v>
      </c>
      <c r="F225">
        <v>1019981</v>
      </c>
      <c r="G225" s="2">
        <v>44690.616053240738</v>
      </c>
      <c r="H225" s="2"/>
      <c r="K225" t="s">
        <v>86</v>
      </c>
      <c r="L225" t="s">
        <v>1007</v>
      </c>
      <c r="M225" t="s">
        <v>1008</v>
      </c>
      <c r="N225" t="s">
        <v>62</v>
      </c>
      <c r="O225">
        <v>1</v>
      </c>
      <c r="P225">
        <v>1</v>
      </c>
      <c r="Q225">
        <v>52.298534393310497</v>
      </c>
      <c r="R225">
        <v>5.2465991973876998</v>
      </c>
      <c r="S225" t="s">
        <v>52</v>
      </c>
      <c r="T225">
        <v>100</v>
      </c>
      <c r="U225">
        <v>80</v>
      </c>
      <c r="V225">
        <v>10</v>
      </c>
      <c r="W225">
        <v>0</v>
      </c>
      <c r="Y225">
        <v>180</v>
      </c>
      <c r="Z225" t="s">
        <v>1009</v>
      </c>
      <c r="AA225" s="2">
        <v>44027.593194444446</v>
      </c>
      <c r="AB225" t="s">
        <v>37</v>
      </c>
      <c r="AC225" s="2">
        <v>44889.637546296297</v>
      </c>
      <c r="AD225" t="s">
        <v>54</v>
      </c>
      <c r="AE225" t="s">
        <v>330</v>
      </c>
    </row>
    <row r="226" spans="1:31" x14ac:dyDescent="0.25">
      <c r="A226" t="s">
        <v>1011</v>
      </c>
      <c r="B226" t="s">
        <v>1010</v>
      </c>
      <c r="C226" t="s">
        <v>47</v>
      </c>
      <c r="D226" s="2" t="str">
        <f>VLOOKUP(A226,Basis!A:A,1,FALSE)</f>
        <v>VO408</v>
      </c>
      <c r="E226" t="s">
        <v>58</v>
      </c>
      <c r="F226">
        <v>1020002</v>
      </c>
      <c r="G226" s="2">
        <v>44383.523738425924</v>
      </c>
      <c r="H226" s="2"/>
      <c r="K226" t="s">
        <v>1012</v>
      </c>
      <c r="L226" t="s">
        <v>49</v>
      </c>
      <c r="M226" t="s">
        <v>1013</v>
      </c>
      <c r="N226" t="s">
        <v>184</v>
      </c>
      <c r="O226">
        <v>6</v>
      </c>
      <c r="P226">
        <v>1</v>
      </c>
      <c r="Q226">
        <v>52.207080841064503</v>
      </c>
      <c r="R226">
        <v>5.0802650451660201</v>
      </c>
      <c r="S226" t="s">
        <v>35</v>
      </c>
      <c r="T226">
        <v>100</v>
      </c>
      <c r="U226">
        <v>80</v>
      </c>
      <c r="V226">
        <v>10</v>
      </c>
      <c r="W226">
        <v>0</v>
      </c>
      <c r="Y226">
        <v>180</v>
      </c>
      <c r="Z226" t="s">
        <v>1014</v>
      </c>
      <c r="AA226" s="2">
        <v>43775.597951388889</v>
      </c>
      <c r="AB226" t="s">
        <v>37</v>
      </c>
      <c r="AC226" s="2">
        <v>44907.648182870369</v>
      </c>
      <c r="AD226" t="s">
        <v>54</v>
      </c>
      <c r="AE226" t="s">
        <v>55</v>
      </c>
    </row>
    <row r="227" spans="1:31" x14ac:dyDescent="0.25">
      <c r="A227" t="s">
        <v>1016</v>
      </c>
      <c r="B227" t="s">
        <v>1015</v>
      </c>
      <c r="C227" t="s">
        <v>79</v>
      </c>
      <c r="D227" s="2" t="str">
        <f>VLOOKUP(A227,Basis!A:A,1,FALSE)</f>
        <v>RO963</v>
      </c>
      <c r="E227" t="s">
        <v>58</v>
      </c>
      <c r="F227">
        <v>1020000</v>
      </c>
      <c r="G227" s="2">
        <v>44637.500069444446</v>
      </c>
      <c r="H227" s="2"/>
      <c r="K227" t="s">
        <v>602</v>
      </c>
      <c r="L227" t="s">
        <v>528</v>
      </c>
      <c r="M227" t="s">
        <v>603</v>
      </c>
      <c r="N227" t="s">
        <v>177</v>
      </c>
      <c r="O227">
        <v>6</v>
      </c>
      <c r="P227">
        <v>1</v>
      </c>
      <c r="Q227">
        <v>52.236492156982401</v>
      </c>
      <c r="R227">
        <v>5.18511915206909</v>
      </c>
      <c r="S227" t="s">
        <v>35</v>
      </c>
      <c r="T227">
        <v>100</v>
      </c>
      <c r="U227">
        <v>80</v>
      </c>
      <c r="V227">
        <v>10</v>
      </c>
      <c r="W227">
        <v>0</v>
      </c>
      <c r="Y227">
        <v>180</v>
      </c>
      <c r="Z227" t="s">
        <v>604</v>
      </c>
      <c r="AA227" s="2">
        <v>44634.491412037038</v>
      </c>
      <c r="AB227" t="s">
        <v>37</v>
      </c>
      <c r="AC227" s="2">
        <v>44907.648182870369</v>
      </c>
      <c r="AD227" t="s">
        <v>54</v>
      </c>
      <c r="AE227" t="s">
        <v>55</v>
      </c>
    </row>
    <row r="228" spans="1:31" x14ac:dyDescent="0.25">
      <c r="A228" t="s">
        <v>1018</v>
      </c>
      <c r="B228" t="s">
        <v>1017</v>
      </c>
      <c r="C228" t="s">
        <v>47</v>
      </c>
      <c r="D228" s="2" t="str">
        <f>VLOOKUP(A228,Basis!A:A,1,FALSE)</f>
        <v>VO327</v>
      </c>
      <c r="E228" t="s">
        <v>58</v>
      </c>
      <c r="F228">
        <v>1030330</v>
      </c>
      <c r="G228" s="2">
        <v>44120.564641203702</v>
      </c>
      <c r="H228" s="2"/>
      <c r="K228" t="s">
        <v>200</v>
      </c>
      <c r="L228" t="s">
        <v>148</v>
      </c>
      <c r="M228" t="s">
        <v>533</v>
      </c>
      <c r="N228" t="s">
        <v>177</v>
      </c>
      <c r="O228">
        <v>6</v>
      </c>
      <c r="P228">
        <v>1</v>
      </c>
      <c r="Q228">
        <v>52.211589813232401</v>
      </c>
      <c r="R228">
        <v>5.1583657264709499</v>
      </c>
      <c r="S228" t="s">
        <v>35</v>
      </c>
      <c r="T228">
        <v>100</v>
      </c>
      <c r="U228">
        <v>80</v>
      </c>
      <c r="V228">
        <v>10</v>
      </c>
      <c r="W228">
        <v>0</v>
      </c>
      <c r="Y228">
        <v>180</v>
      </c>
      <c r="Z228" t="s">
        <v>534</v>
      </c>
      <c r="AA228" s="2">
        <v>43976.579421296294</v>
      </c>
      <c r="AB228" t="s">
        <v>37</v>
      </c>
      <c r="AC228" s="2">
        <v>44907.648182870369</v>
      </c>
      <c r="AD228" t="s">
        <v>54</v>
      </c>
      <c r="AE228" t="s">
        <v>55</v>
      </c>
    </row>
    <row r="229" spans="1:31" x14ac:dyDescent="0.25">
      <c r="A229" t="s">
        <v>1020</v>
      </c>
      <c r="B229" t="s">
        <v>1019</v>
      </c>
      <c r="C229" t="s">
        <v>79</v>
      </c>
      <c r="D229" s="2" t="str">
        <f>VLOOKUP(A229,Basis!A:A,1,FALSE)</f>
        <v>RO843</v>
      </c>
      <c r="E229" t="s">
        <v>58</v>
      </c>
      <c r="F229">
        <v>1030331</v>
      </c>
      <c r="G229" s="2">
        <v>44123.352025462962</v>
      </c>
      <c r="H229" s="2"/>
      <c r="K229" t="s">
        <v>200</v>
      </c>
      <c r="L229" t="s">
        <v>148</v>
      </c>
      <c r="M229" t="s">
        <v>533</v>
      </c>
      <c r="N229" t="s">
        <v>177</v>
      </c>
      <c r="O229">
        <v>6</v>
      </c>
      <c r="P229">
        <v>1</v>
      </c>
      <c r="Q229">
        <v>52.211589813232401</v>
      </c>
      <c r="R229">
        <v>5.15836477279663</v>
      </c>
      <c r="S229" t="s">
        <v>35</v>
      </c>
      <c r="T229">
        <v>100</v>
      </c>
      <c r="U229">
        <v>80</v>
      </c>
      <c r="V229">
        <v>10</v>
      </c>
      <c r="W229">
        <v>0</v>
      </c>
      <c r="Y229">
        <v>180</v>
      </c>
      <c r="Z229" t="s">
        <v>534</v>
      </c>
      <c r="AA229" s="2">
        <v>44138.393969907411</v>
      </c>
      <c r="AB229" t="s">
        <v>37</v>
      </c>
      <c r="AC229" s="2">
        <v>44907.648182870369</v>
      </c>
      <c r="AD229" t="s">
        <v>54</v>
      </c>
      <c r="AE229" t="s">
        <v>55</v>
      </c>
    </row>
    <row r="230" spans="1:31" x14ac:dyDescent="0.25">
      <c r="A230" t="s">
        <v>1022</v>
      </c>
      <c r="B230" t="s">
        <v>1021</v>
      </c>
      <c r="C230" t="s">
        <v>47</v>
      </c>
      <c r="D230" s="2" t="str">
        <f>VLOOKUP(A230,Basis!A:A,1,FALSE)</f>
        <v>VO348</v>
      </c>
      <c r="E230" t="s">
        <v>58</v>
      </c>
      <c r="F230">
        <v>1030332</v>
      </c>
      <c r="G230" s="2">
        <v>44084.3669212963</v>
      </c>
      <c r="H230" s="2"/>
      <c r="K230" t="s">
        <v>382</v>
      </c>
      <c r="L230" t="s">
        <v>704</v>
      </c>
      <c r="M230" t="s">
        <v>474</v>
      </c>
      <c r="N230" t="s">
        <v>177</v>
      </c>
      <c r="O230">
        <v>6</v>
      </c>
      <c r="P230">
        <v>1</v>
      </c>
      <c r="Q230">
        <v>52.215358734130902</v>
      </c>
      <c r="R230">
        <v>5.1463699340820304</v>
      </c>
      <c r="S230" t="s">
        <v>35</v>
      </c>
      <c r="T230">
        <v>100</v>
      </c>
      <c r="U230">
        <v>80</v>
      </c>
      <c r="V230">
        <v>10</v>
      </c>
      <c r="W230">
        <v>0</v>
      </c>
      <c r="Y230">
        <v>180</v>
      </c>
      <c r="Z230" t="s">
        <v>705</v>
      </c>
      <c r="AA230" s="2">
        <v>44083.386886574073</v>
      </c>
      <c r="AB230" t="s">
        <v>37</v>
      </c>
      <c r="AC230" s="2">
        <v>44907.648182870369</v>
      </c>
      <c r="AD230" t="s">
        <v>54</v>
      </c>
      <c r="AE230" t="s">
        <v>55</v>
      </c>
    </row>
    <row r="231" spans="1:31" x14ac:dyDescent="0.25">
      <c r="A231" t="s">
        <v>1024</v>
      </c>
      <c r="B231" t="s">
        <v>1023</v>
      </c>
      <c r="C231" t="s">
        <v>79</v>
      </c>
      <c r="D231" s="2" t="str">
        <f>VLOOKUP(A231,Basis!A:A,1,FALSE)</f>
        <v>RO605</v>
      </c>
      <c r="E231" t="s">
        <v>58</v>
      </c>
      <c r="F231">
        <v>1019867</v>
      </c>
      <c r="G231" s="2">
        <v>44622.405324074076</v>
      </c>
      <c r="H231" s="2"/>
      <c r="K231" t="s">
        <v>651</v>
      </c>
      <c r="L231" t="s">
        <v>652</v>
      </c>
      <c r="M231" t="s">
        <v>653</v>
      </c>
      <c r="N231" t="s">
        <v>177</v>
      </c>
      <c r="O231">
        <v>6</v>
      </c>
      <c r="P231">
        <v>1</v>
      </c>
      <c r="Q231">
        <v>52.219795227050803</v>
      </c>
      <c r="R231">
        <v>5.1675858497619602</v>
      </c>
      <c r="S231" t="s">
        <v>35</v>
      </c>
      <c r="T231">
        <v>100</v>
      </c>
      <c r="U231">
        <v>80</v>
      </c>
      <c r="V231">
        <v>10</v>
      </c>
      <c r="W231">
        <v>0</v>
      </c>
      <c r="Y231">
        <v>180</v>
      </c>
      <c r="Z231" t="s">
        <v>654</v>
      </c>
      <c r="AA231" s="2">
        <v>43976.650682870371</v>
      </c>
      <c r="AB231" t="s">
        <v>37</v>
      </c>
      <c r="AC231" s="2">
        <v>44907.648182870369</v>
      </c>
      <c r="AD231" t="s">
        <v>54</v>
      </c>
      <c r="AE231" t="s">
        <v>55</v>
      </c>
    </row>
    <row r="232" spans="1:31" x14ac:dyDescent="0.25">
      <c r="A232" t="s">
        <v>1026</v>
      </c>
      <c r="B232" t="s">
        <v>1025</v>
      </c>
      <c r="C232" t="s">
        <v>79</v>
      </c>
      <c r="D232" s="2" t="str">
        <f>VLOOKUP(A232,Basis!A:A,1,FALSE)</f>
        <v>RO845</v>
      </c>
      <c r="E232" t="s">
        <v>58</v>
      </c>
      <c r="F232">
        <v>1030325</v>
      </c>
      <c r="G232" s="2">
        <v>44119.618946759256</v>
      </c>
      <c r="H232" s="2"/>
      <c r="K232" t="s">
        <v>1027</v>
      </c>
      <c r="L232" t="s">
        <v>724</v>
      </c>
      <c r="M232" t="s">
        <v>1028</v>
      </c>
      <c r="N232" t="s">
        <v>34</v>
      </c>
      <c r="O232">
        <v>6</v>
      </c>
      <c r="P232">
        <v>1</v>
      </c>
      <c r="Q232">
        <v>52.334987640380902</v>
      </c>
      <c r="R232">
        <v>5.0604195594787598</v>
      </c>
      <c r="S232" t="s">
        <v>63</v>
      </c>
      <c r="T232">
        <v>100</v>
      </c>
      <c r="U232">
        <v>80</v>
      </c>
      <c r="V232">
        <v>15</v>
      </c>
      <c r="W232">
        <v>0</v>
      </c>
      <c r="Y232">
        <v>180</v>
      </c>
      <c r="Z232" t="s">
        <v>1029</v>
      </c>
      <c r="AA232" s="2">
        <v>43669.621828703705</v>
      </c>
      <c r="AB232" t="s">
        <v>37</v>
      </c>
      <c r="AC232" s="2">
        <v>44907.648182870369</v>
      </c>
      <c r="AD232" t="s">
        <v>54</v>
      </c>
      <c r="AE232" t="s">
        <v>55</v>
      </c>
    </row>
    <row r="233" spans="1:31" x14ac:dyDescent="0.25">
      <c r="A233" t="s">
        <v>1031</v>
      </c>
      <c r="B233" t="s">
        <v>1030</v>
      </c>
      <c r="C233" t="s">
        <v>193</v>
      </c>
      <c r="D233" s="2" t="str">
        <f>VLOOKUP(A233,Basis!A:A,1,FALSE)</f>
        <v>BO071</v>
      </c>
      <c r="E233" t="s">
        <v>58</v>
      </c>
      <c r="F233">
        <v>1030326</v>
      </c>
      <c r="G233" s="2">
        <v>44151.454259259262</v>
      </c>
      <c r="H233" s="2"/>
      <c r="K233" t="s">
        <v>1027</v>
      </c>
      <c r="L233" t="s">
        <v>724</v>
      </c>
      <c r="M233" t="s">
        <v>1028</v>
      </c>
      <c r="N233" t="s">
        <v>34</v>
      </c>
      <c r="O233">
        <v>6</v>
      </c>
      <c r="P233">
        <v>1</v>
      </c>
      <c r="Q233">
        <v>52.334987640380902</v>
      </c>
      <c r="R233">
        <v>5.0604195594787598</v>
      </c>
      <c r="S233" t="s">
        <v>63</v>
      </c>
      <c r="T233">
        <v>100</v>
      </c>
      <c r="U233">
        <v>80</v>
      </c>
      <c r="V233">
        <v>15</v>
      </c>
      <c r="W233">
        <v>0</v>
      </c>
      <c r="Y233">
        <v>180</v>
      </c>
      <c r="Z233" t="s">
        <v>1029</v>
      </c>
      <c r="AA233" s="2">
        <v>43669.622685185182</v>
      </c>
      <c r="AB233" t="s">
        <v>37</v>
      </c>
      <c r="AC233" s="2">
        <v>44907.648182870369</v>
      </c>
      <c r="AD233" t="s">
        <v>54</v>
      </c>
      <c r="AE233" t="s">
        <v>55</v>
      </c>
    </row>
    <row r="234" spans="1:31" x14ac:dyDescent="0.25">
      <c r="A234" t="s">
        <v>1033</v>
      </c>
      <c r="B234" t="s">
        <v>1032</v>
      </c>
      <c r="C234" t="s">
        <v>47</v>
      </c>
      <c r="D234" s="2" t="str">
        <f>VLOOKUP(A234,Basis!A:A,1,FALSE)</f>
        <v>VO322</v>
      </c>
      <c r="E234" t="s">
        <v>58</v>
      </c>
      <c r="F234">
        <v>1030349</v>
      </c>
      <c r="G234" s="2">
        <v>44113.517534722225</v>
      </c>
      <c r="H234" s="2"/>
      <c r="K234" t="s">
        <v>382</v>
      </c>
      <c r="L234" t="s">
        <v>473</v>
      </c>
      <c r="M234" t="s">
        <v>474</v>
      </c>
      <c r="N234" t="s">
        <v>177</v>
      </c>
      <c r="O234">
        <v>6</v>
      </c>
      <c r="P234">
        <v>1</v>
      </c>
      <c r="Q234">
        <v>52.215530395507798</v>
      </c>
      <c r="R234">
        <v>5.1461710929870597</v>
      </c>
      <c r="S234" t="s">
        <v>35</v>
      </c>
      <c r="T234">
        <v>100</v>
      </c>
      <c r="U234">
        <v>80</v>
      </c>
      <c r="V234">
        <v>10</v>
      </c>
      <c r="W234">
        <v>0</v>
      </c>
      <c r="Y234">
        <v>180</v>
      </c>
      <c r="Z234" t="s">
        <v>475</v>
      </c>
      <c r="AA234" s="2">
        <v>43976.644236111111</v>
      </c>
      <c r="AB234" t="s">
        <v>37</v>
      </c>
      <c r="AC234" s="2">
        <v>44907.648182870369</v>
      </c>
      <c r="AD234" t="s">
        <v>54</v>
      </c>
      <c r="AE234" t="s">
        <v>55</v>
      </c>
    </row>
    <row r="235" spans="1:31" x14ac:dyDescent="0.25">
      <c r="A235" t="s">
        <v>1035</v>
      </c>
      <c r="B235" t="s">
        <v>1034</v>
      </c>
      <c r="C235" t="s">
        <v>79</v>
      </c>
      <c r="D235" s="2" t="str">
        <f>VLOOKUP(A235,Basis!A:A,1,FALSE)</f>
        <v>RO837</v>
      </c>
      <c r="E235" t="s">
        <v>58</v>
      </c>
      <c r="F235">
        <v>1030339</v>
      </c>
      <c r="G235" s="2">
        <v>44113.509027777778</v>
      </c>
      <c r="H235" s="2"/>
      <c r="K235" t="s">
        <v>382</v>
      </c>
      <c r="L235" t="s">
        <v>473</v>
      </c>
      <c r="M235" t="s">
        <v>474</v>
      </c>
      <c r="N235" t="s">
        <v>177</v>
      </c>
      <c r="O235">
        <v>6</v>
      </c>
      <c r="P235">
        <v>1</v>
      </c>
      <c r="Q235">
        <v>52.215530395507798</v>
      </c>
      <c r="R235">
        <v>5.1461710929870597</v>
      </c>
      <c r="S235" t="s">
        <v>63</v>
      </c>
      <c r="T235">
        <v>100</v>
      </c>
      <c r="U235">
        <v>80</v>
      </c>
      <c r="V235">
        <v>10</v>
      </c>
      <c r="W235">
        <v>0</v>
      </c>
      <c r="Y235">
        <v>180</v>
      </c>
      <c r="Z235" t="s">
        <v>475</v>
      </c>
      <c r="AA235" s="2">
        <v>43976.643518518518</v>
      </c>
      <c r="AB235" t="s">
        <v>37</v>
      </c>
      <c r="AC235" s="2">
        <v>44907.648182870369</v>
      </c>
      <c r="AD235" t="s">
        <v>54</v>
      </c>
      <c r="AE235" t="s">
        <v>55</v>
      </c>
    </row>
    <row r="236" spans="1:31" x14ac:dyDescent="0.25">
      <c r="A236" t="s">
        <v>1037</v>
      </c>
      <c r="B236" t="s">
        <v>1036</v>
      </c>
      <c r="C236" t="s">
        <v>193</v>
      </c>
      <c r="D236" s="2" t="str">
        <f>VLOOKUP(A236,Basis!A:A,1,FALSE)</f>
        <v>BO072</v>
      </c>
      <c r="E236" t="s">
        <v>58</v>
      </c>
      <c r="F236">
        <v>1030357</v>
      </c>
      <c r="G236" s="2">
        <v>44020.491342592592</v>
      </c>
      <c r="H236" s="2"/>
      <c r="K236" t="s">
        <v>1027</v>
      </c>
      <c r="L236" t="s">
        <v>724</v>
      </c>
      <c r="M236" t="s">
        <v>1028</v>
      </c>
      <c r="N236" t="s">
        <v>34</v>
      </c>
      <c r="O236">
        <v>6</v>
      </c>
      <c r="P236">
        <v>1</v>
      </c>
      <c r="Q236">
        <v>52.334987640380902</v>
      </c>
      <c r="R236">
        <v>5.0604190826415998</v>
      </c>
      <c r="S236" t="s">
        <v>35</v>
      </c>
      <c r="T236">
        <v>100</v>
      </c>
      <c r="U236">
        <v>80</v>
      </c>
      <c r="V236">
        <v>10</v>
      </c>
      <c r="W236">
        <v>0</v>
      </c>
      <c r="Y236">
        <v>180</v>
      </c>
      <c r="Z236" t="s">
        <v>1029</v>
      </c>
      <c r="AA236" s="2">
        <v>43973.446840277778</v>
      </c>
      <c r="AB236" t="s">
        <v>37</v>
      </c>
      <c r="AC236" s="2">
        <v>44907.648182870369</v>
      </c>
      <c r="AD236" t="s">
        <v>54</v>
      </c>
      <c r="AE236" t="s">
        <v>55</v>
      </c>
    </row>
    <row r="237" spans="1:31" x14ac:dyDescent="0.25">
      <c r="A237" t="s">
        <v>1039</v>
      </c>
      <c r="B237" t="s">
        <v>1038</v>
      </c>
      <c r="C237" t="s">
        <v>47</v>
      </c>
      <c r="D237" s="2" t="str">
        <f>VLOOKUP(A237,Basis!A:A,1,FALSE)</f>
        <v>VO335</v>
      </c>
      <c r="E237" t="s">
        <v>58</v>
      </c>
      <c r="F237">
        <v>1030360</v>
      </c>
      <c r="G237" s="2">
        <v>44609.556875000002</v>
      </c>
      <c r="H237" s="2"/>
      <c r="K237" t="s">
        <v>1040</v>
      </c>
      <c r="L237" t="s">
        <v>1041</v>
      </c>
      <c r="M237" t="s">
        <v>1042</v>
      </c>
      <c r="N237" t="s">
        <v>1043</v>
      </c>
      <c r="O237">
        <v>5</v>
      </c>
      <c r="P237">
        <v>1</v>
      </c>
      <c r="Q237">
        <v>52.325284600000003</v>
      </c>
      <c r="R237">
        <v>5.1259347000000002</v>
      </c>
      <c r="S237" t="s">
        <v>35</v>
      </c>
      <c r="T237">
        <v>100</v>
      </c>
      <c r="U237">
        <v>80</v>
      </c>
      <c r="V237">
        <v>10</v>
      </c>
      <c r="W237">
        <v>0</v>
      </c>
      <c r="Y237">
        <v>180</v>
      </c>
      <c r="Z237" t="s">
        <v>1044</v>
      </c>
      <c r="AA237" s="2">
        <v>44075.650937500002</v>
      </c>
      <c r="AB237" t="s">
        <v>37</v>
      </c>
      <c r="AC237" s="2">
        <v>44907.648182870369</v>
      </c>
      <c r="AD237" t="s">
        <v>54</v>
      </c>
      <c r="AE237" t="s">
        <v>55</v>
      </c>
    </row>
    <row r="238" spans="1:31" x14ac:dyDescent="0.25">
      <c r="A238" t="s">
        <v>1046</v>
      </c>
      <c r="B238" t="s">
        <v>1045</v>
      </c>
      <c r="C238" t="s">
        <v>47</v>
      </c>
      <c r="D238" s="2" t="str">
        <f>VLOOKUP(A238,Basis!A:A,1,FALSE)</f>
        <v>VO314</v>
      </c>
      <c r="E238" t="s">
        <v>58</v>
      </c>
      <c r="F238">
        <v>1030364</v>
      </c>
      <c r="G238" s="2">
        <v>43980.559363425928</v>
      </c>
      <c r="H238" s="2"/>
      <c r="K238" t="s">
        <v>1047</v>
      </c>
      <c r="L238" t="s">
        <v>1048</v>
      </c>
      <c r="M238" t="s">
        <v>1049</v>
      </c>
      <c r="N238" t="s">
        <v>241</v>
      </c>
      <c r="O238">
        <v>5</v>
      </c>
      <c r="P238">
        <v>1</v>
      </c>
      <c r="Q238">
        <v>52.279426574707003</v>
      </c>
      <c r="R238">
        <v>5.1635479927062997</v>
      </c>
      <c r="S238" t="s">
        <v>35</v>
      </c>
      <c r="T238">
        <v>100</v>
      </c>
      <c r="U238">
        <v>80</v>
      </c>
      <c r="V238">
        <v>10</v>
      </c>
      <c r="W238">
        <v>0</v>
      </c>
      <c r="Y238">
        <v>180</v>
      </c>
      <c r="Z238" t="s">
        <v>1050</v>
      </c>
      <c r="AA238" s="2">
        <v>43903.41542824074</v>
      </c>
      <c r="AB238" t="s">
        <v>37</v>
      </c>
      <c r="AC238" s="2">
        <v>44907.648182870369</v>
      </c>
      <c r="AD238" t="s">
        <v>54</v>
      </c>
      <c r="AE238" t="s">
        <v>55</v>
      </c>
    </row>
    <row r="239" spans="1:31" x14ac:dyDescent="0.25">
      <c r="A239" t="s">
        <v>1052</v>
      </c>
      <c r="B239" t="s">
        <v>1051</v>
      </c>
      <c r="C239" t="s">
        <v>79</v>
      </c>
      <c r="D239" s="2" t="str">
        <f>VLOOKUP(A239,Basis!A:A,1,FALSE)</f>
        <v>RO835</v>
      </c>
      <c r="E239" t="s">
        <v>58</v>
      </c>
      <c r="F239">
        <v>1030365</v>
      </c>
      <c r="G239" s="2">
        <v>43978.412256944444</v>
      </c>
      <c r="H239" s="2"/>
      <c r="K239" t="s">
        <v>671</v>
      </c>
      <c r="L239" t="s">
        <v>672</v>
      </c>
      <c r="M239" t="s">
        <v>673</v>
      </c>
      <c r="N239" t="s">
        <v>177</v>
      </c>
      <c r="O239">
        <v>5</v>
      </c>
      <c r="P239">
        <v>1</v>
      </c>
      <c r="Q239">
        <v>52.210353851318402</v>
      </c>
      <c r="R239">
        <v>5.17563819885254</v>
      </c>
      <c r="S239" t="s">
        <v>35</v>
      </c>
      <c r="T239">
        <v>100</v>
      </c>
      <c r="U239">
        <v>80</v>
      </c>
      <c r="V239">
        <v>10</v>
      </c>
      <c r="W239">
        <v>0</v>
      </c>
      <c r="Y239">
        <v>180</v>
      </c>
      <c r="Z239" t="s">
        <v>674</v>
      </c>
      <c r="AA239" s="2">
        <v>43903.429756944446</v>
      </c>
      <c r="AB239" t="s">
        <v>37</v>
      </c>
      <c r="AC239" s="2">
        <v>44907.648182870369</v>
      </c>
      <c r="AD239" t="s">
        <v>54</v>
      </c>
      <c r="AE239" t="s">
        <v>55</v>
      </c>
    </row>
    <row r="240" spans="1:31" x14ac:dyDescent="0.25">
      <c r="A240" t="s">
        <v>1054</v>
      </c>
      <c r="B240" t="s">
        <v>1053</v>
      </c>
      <c r="C240" t="s">
        <v>47</v>
      </c>
      <c r="D240" s="2" t="str">
        <f>VLOOKUP(A240,Basis!A:A,1,FALSE)</f>
        <v>VO317</v>
      </c>
      <c r="E240" t="s">
        <v>58</v>
      </c>
      <c r="F240">
        <v>1030366</v>
      </c>
      <c r="G240" s="2">
        <v>43978.412812499999</v>
      </c>
      <c r="H240" s="2"/>
      <c r="K240" t="s">
        <v>671</v>
      </c>
      <c r="L240" t="s">
        <v>672</v>
      </c>
      <c r="M240" t="s">
        <v>673</v>
      </c>
      <c r="N240" t="s">
        <v>177</v>
      </c>
      <c r="O240">
        <v>5</v>
      </c>
      <c r="P240">
        <v>1</v>
      </c>
      <c r="Q240">
        <v>52.210353851318402</v>
      </c>
      <c r="R240">
        <v>5.17563819885254</v>
      </c>
      <c r="S240" t="s">
        <v>35</v>
      </c>
      <c r="T240">
        <v>100</v>
      </c>
      <c r="U240">
        <v>80</v>
      </c>
      <c r="V240">
        <v>10</v>
      </c>
      <c r="W240">
        <v>0</v>
      </c>
      <c r="Y240">
        <v>180</v>
      </c>
      <c r="Z240" t="s">
        <v>674</v>
      </c>
      <c r="AA240" s="2">
        <v>43903.430671296293</v>
      </c>
      <c r="AB240" t="s">
        <v>37</v>
      </c>
      <c r="AC240" s="2">
        <v>44907.648182870369</v>
      </c>
      <c r="AD240" t="s">
        <v>54</v>
      </c>
      <c r="AE240" t="s">
        <v>55</v>
      </c>
    </row>
    <row r="241" spans="1:31" x14ac:dyDescent="0.25">
      <c r="A241" t="s">
        <v>1056</v>
      </c>
      <c r="B241" t="s">
        <v>1055</v>
      </c>
      <c r="C241" t="s">
        <v>79</v>
      </c>
      <c r="D241" s="2" t="str">
        <f>VLOOKUP(A241,Basis!A:A,1,FALSE)</f>
        <v>RO839</v>
      </c>
      <c r="E241" t="s">
        <v>58</v>
      </c>
      <c r="F241">
        <v>1030367</v>
      </c>
      <c r="G241" s="2">
        <v>44305.322094907409</v>
      </c>
      <c r="H241" s="2"/>
      <c r="K241" t="s">
        <v>40</v>
      </c>
      <c r="L241" t="s">
        <v>41</v>
      </c>
      <c r="M241" t="s">
        <v>42</v>
      </c>
      <c r="N241" t="s">
        <v>43</v>
      </c>
      <c r="O241">
        <v>6</v>
      </c>
      <c r="P241">
        <v>1</v>
      </c>
      <c r="Q241">
        <v>52.2464790344238</v>
      </c>
      <c r="R241">
        <v>5.2353701591491699</v>
      </c>
      <c r="S241" t="s">
        <v>35</v>
      </c>
      <c r="T241">
        <v>100</v>
      </c>
      <c r="U241">
        <v>80</v>
      </c>
      <c r="V241">
        <v>10</v>
      </c>
      <c r="W241">
        <v>0</v>
      </c>
      <c r="Y241">
        <v>180</v>
      </c>
      <c r="Z241" t="s">
        <v>44</v>
      </c>
      <c r="AA241" s="2">
        <v>43976.632511574076</v>
      </c>
      <c r="AB241" t="s">
        <v>37</v>
      </c>
      <c r="AC241" s="2">
        <v>44907.648182870369</v>
      </c>
      <c r="AD241" t="s">
        <v>54</v>
      </c>
      <c r="AE241" t="s">
        <v>55</v>
      </c>
    </row>
    <row r="242" spans="1:31" x14ac:dyDescent="0.25">
      <c r="A242" t="s">
        <v>1058</v>
      </c>
      <c r="B242" t="s">
        <v>1057</v>
      </c>
      <c r="C242" t="s">
        <v>47</v>
      </c>
      <c r="D242" s="2" t="str">
        <f>VLOOKUP(A242,Basis!A:A,1,FALSE)</f>
        <v>VO323</v>
      </c>
      <c r="E242" t="s">
        <v>58</v>
      </c>
      <c r="F242">
        <v>1030368</v>
      </c>
      <c r="G242" s="2">
        <v>44299.6403125</v>
      </c>
      <c r="H242" s="2"/>
      <c r="K242" t="s">
        <v>40</v>
      </c>
      <c r="L242" t="s">
        <v>41</v>
      </c>
      <c r="M242" t="s">
        <v>42</v>
      </c>
      <c r="N242" t="s">
        <v>43</v>
      </c>
      <c r="O242">
        <v>6</v>
      </c>
      <c r="P242">
        <v>1</v>
      </c>
      <c r="Q242">
        <v>52.2464790344238</v>
      </c>
      <c r="R242">
        <v>5.2353701591491699</v>
      </c>
      <c r="S242" t="s">
        <v>35</v>
      </c>
      <c r="T242">
        <v>100</v>
      </c>
      <c r="U242">
        <v>80</v>
      </c>
      <c r="V242">
        <v>10</v>
      </c>
      <c r="W242">
        <v>0</v>
      </c>
      <c r="Y242">
        <v>180</v>
      </c>
      <c r="Z242" t="s">
        <v>44</v>
      </c>
      <c r="AA242" s="2">
        <v>43976.633321759262</v>
      </c>
      <c r="AB242" t="s">
        <v>37</v>
      </c>
      <c r="AC242" s="2">
        <v>44907.648182870369</v>
      </c>
      <c r="AD242" t="s">
        <v>54</v>
      </c>
      <c r="AE242" t="s">
        <v>55</v>
      </c>
    </row>
    <row r="243" spans="1:31" x14ac:dyDescent="0.25">
      <c r="A243" t="s">
        <v>1060</v>
      </c>
      <c r="B243" t="s">
        <v>1059</v>
      </c>
      <c r="C243" t="s">
        <v>47</v>
      </c>
      <c r="D243" s="2" t="str">
        <f>VLOOKUP(A243,Basis!A:A,1,FALSE)</f>
        <v>VO316</v>
      </c>
      <c r="E243" t="s">
        <v>58</v>
      </c>
      <c r="F243">
        <v>1030369</v>
      </c>
      <c r="G243" s="2">
        <v>43978.411585648151</v>
      </c>
      <c r="H243" s="2"/>
      <c r="K243" t="s">
        <v>671</v>
      </c>
      <c r="L243" t="s">
        <v>1061</v>
      </c>
      <c r="M243" t="s">
        <v>1062</v>
      </c>
      <c r="N243" t="s">
        <v>177</v>
      </c>
      <c r="O243">
        <v>5</v>
      </c>
      <c r="P243">
        <v>1</v>
      </c>
      <c r="Q243">
        <v>52.210323333740199</v>
      </c>
      <c r="R243">
        <v>5.1773171424865696</v>
      </c>
      <c r="S243" t="s">
        <v>35</v>
      </c>
      <c r="T243">
        <v>100</v>
      </c>
      <c r="U243">
        <v>80</v>
      </c>
      <c r="V243">
        <v>10</v>
      </c>
      <c r="W243">
        <v>0</v>
      </c>
      <c r="Y243">
        <v>180</v>
      </c>
      <c r="Z243" t="s">
        <v>1063</v>
      </c>
      <c r="AA243" s="2">
        <v>43903.424259259256</v>
      </c>
      <c r="AB243" t="s">
        <v>37</v>
      </c>
      <c r="AC243" s="2">
        <v>44907.648182870369</v>
      </c>
      <c r="AD243" t="s">
        <v>54</v>
      </c>
      <c r="AE243" t="s">
        <v>55</v>
      </c>
    </row>
    <row r="244" spans="1:31" x14ac:dyDescent="0.25">
      <c r="A244" t="s">
        <v>1065</v>
      </c>
      <c r="B244" t="s">
        <v>1064</v>
      </c>
      <c r="C244" t="s">
        <v>47</v>
      </c>
      <c r="D244" s="2" t="str">
        <f>VLOOKUP(A244,Basis!A:A,1,FALSE)</f>
        <v>VO291</v>
      </c>
      <c r="E244" t="s">
        <v>58</v>
      </c>
      <c r="F244">
        <v>1030371</v>
      </c>
      <c r="G244" s="2">
        <v>44382.544004629628</v>
      </c>
      <c r="H244" s="2"/>
      <c r="K244" t="s">
        <v>1066</v>
      </c>
      <c r="L244" t="s">
        <v>32</v>
      </c>
      <c r="M244" t="s">
        <v>1067</v>
      </c>
      <c r="N244" t="s">
        <v>241</v>
      </c>
      <c r="O244">
        <v>6</v>
      </c>
      <c r="P244">
        <v>1</v>
      </c>
      <c r="Q244">
        <v>52.267665863037102</v>
      </c>
      <c r="R244">
        <v>5.1906185150146502</v>
      </c>
      <c r="S244" t="s">
        <v>35</v>
      </c>
      <c r="T244">
        <v>100</v>
      </c>
      <c r="U244">
        <v>80</v>
      </c>
      <c r="V244">
        <v>10</v>
      </c>
      <c r="W244">
        <v>0</v>
      </c>
      <c r="Y244">
        <v>180</v>
      </c>
      <c r="Z244" t="s">
        <v>1068</v>
      </c>
      <c r="AA244" s="2">
        <v>43866.63486111111</v>
      </c>
      <c r="AB244" t="s">
        <v>37</v>
      </c>
      <c r="AC244" s="2">
        <v>44907.648182870369</v>
      </c>
      <c r="AD244" t="s">
        <v>54</v>
      </c>
      <c r="AE244" t="s">
        <v>55</v>
      </c>
    </row>
    <row r="245" spans="1:31" x14ac:dyDescent="0.25">
      <c r="A245" t="s">
        <v>1070</v>
      </c>
      <c r="B245" t="s">
        <v>1069</v>
      </c>
      <c r="C245" t="s">
        <v>47</v>
      </c>
      <c r="D245" s="2" t="str">
        <f>VLOOKUP(A245,Basis!A:A,1,FALSE)</f>
        <v>VO311</v>
      </c>
      <c r="E245" t="s">
        <v>58</v>
      </c>
      <c r="F245">
        <v>1030380</v>
      </c>
      <c r="G245" s="2">
        <v>44179.368703703702</v>
      </c>
      <c r="H245" s="2"/>
      <c r="K245" t="s">
        <v>1071</v>
      </c>
      <c r="L245" t="s">
        <v>1072</v>
      </c>
      <c r="M245" t="s">
        <v>1073</v>
      </c>
      <c r="N245" t="s">
        <v>241</v>
      </c>
      <c r="O245">
        <v>6</v>
      </c>
      <c r="P245">
        <v>1</v>
      </c>
      <c r="Q245">
        <v>52.267975</v>
      </c>
      <c r="R245">
        <v>5.1881690000000003</v>
      </c>
      <c r="S245" t="s">
        <v>35</v>
      </c>
      <c r="T245">
        <v>100</v>
      </c>
      <c r="U245">
        <v>80</v>
      </c>
      <c r="V245">
        <v>10</v>
      </c>
      <c r="W245">
        <v>0</v>
      </c>
      <c r="Y245">
        <v>180</v>
      </c>
      <c r="Z245" t="s">
        <v>1074</v>
      </c>
      <c r="AA245" s="2">
        <v>43892.405578703707</v>
      </c>
      <c r="AB245" t="s">
        <v>37</v>
      </c>
      <c r="AC245" s="2">
        <v>44907.648182870369</v>
      </c>
      <c r="AD245" t="s">
        <v>54</v>
      </c>
      <c r="AE245" t="s">
        <v>55</v>
      </c>
    </row>
    <row r="246" spans="1:31" x14ac:dyDescent="0.25">
      <c r="A246" t="s">
        <v>1076</v>
      </c>
      <c r="B246" t="s">
        <v>1075</v>
      </c>
      <c r="C246" t="s">
        <v>47</v>
      </c>
      <c r="D246" s="2" t="str">
        <f>VLOOKUP(A246,Basis!A:A,1,FALSE)</f>
        <v>VO310</v>
      </c>
      <c r="E246" t="s">
        <v>58</v>
      </c>
      <c r="F246">
        <v>1030386</v>
      </c>
      <c r="G246" s="2">
        <v>43937.338252314818</v>
      </c>
      <c r="H246" s="2"/>
      <c r="K246" t="s">
        <v>1071</v>
      </c>
      <c r="L246" t="s">
        <v>1077</v>
      </c>
      <c r="M246" t="s">
        <v>1078</v>
      </c>
      <c r="N246" t="s">
        <v>241</v>
      </c>
      <c r="O246">
        <v>6</v>
      </c>
      <c r="P246">
        <v>1</v>
      </c>
      <c r="Q246">
        <v>52.267994999999999</v>
      </c>
      <c r="R246">
        <v>5.1888180000000004</v>
      </c>
      <c r="S246" t="s">
        <v>35</v>
      </c>
      <c r="T246">
        <v>100</v>
      </c>
      <c r="U246">
        <v>80</v>
      </c>
      <c r="V246">
        <v>10</v>
      </c>
      <c r="W246">
        <v>0</v>
      </c>
      <c r="Y246">
        <v>180</v>
      </c>
      <c r="Z246" t="s">
        <v>1079</v>
      </c>
      <c r="AA246" s="2">
        <v>43892.409756944442</v>
      </c>
      <c r="AB246" t="s">
        <v>37</v>
      </c>
      <c r="AC246" s="2">
        <v>44907.648182870369</v>
      </c>
      <c r="AD246" t="s">
        <v>54</v>
      </c>
      <c r="AE246" t="s">
        <v>55</v>
      </c>
    </row>
    <row r="247" spans="1:31" x14ac:dyDescent="0.25">
      <c r="A247" t="s">
        <v>1081</v>
      </c>
      <c r="B247" t="s">
        <v>1080</v>
      </c>
      <c r="C247" t="s">
        <v>47</v>
      </c>
      <c r="D247" s="2" t="str">
        <f>VLOOKUP(A247,Basis!A:A,1,FALSE)</f>
        <v>VO326</v>
      </c>
      <c r="E247" t="s">
        <v>58</v>
      </c>
      <c r="F247">
        <v>1030397</v>
      </c>
      <c r="G247" s="2">
        <v>44163.440798611111</v>
      </c>
      <c r="H247" s="2"/>
      <c r="K247" t="s">
        <v>200</v>
      </c>
      <c r="L247" t="s">
        <v>1082</v>
      </c>
      <c r="M247" t="s">
        <v>533</v>
      </c>
      <c r="N247" t="s">
        <v>177</v>
      </c>
      <c r="O247">
        <v>6</v>
      </c>
      <c r="P247">
        <v>1</v>
      </c>
      <c r="Q247">
        <v>52.210917500000001</v>
      </c>
      <c r="R247">
        <v>5.1575446999999999</v>
      </c>
      <c r="S247" t="s">
        <v>35</v>
      </c>
      <c r="T247">
        <v>100</v>
      </c>
      <c r="U247">
        <v>80</v>
      </c>
      <c r="V247">
        <v>10</v>
      </c>
      <c r="W247">
        <v>0</v>
      </c>
      <c r="Y247">
        <v>180</v>
      </c>
      <c r="Z247" t="s">
        <v>1083</v>
      </c>
      <c r="AA247" s="2">
        <v>43976.569097222222</v>
      </c>
      <c r="AB247" t="s">
        <v>37</v>
      </c>
      <c r="AC247" s="2">
        <v>44907.648182870369</v>
      </c>
      <c r="AD247" t="s">
        <v>54</v>
      </c>
      <c r="AE247" t="s">
        <v>55</v>
      </c>
    </row>
    <row r="248" spans="1:31" x14ac:dyDescent="0.25">
      <c r="A248" t="s">
        <v>1085</v>
      </c>
      <c r="B248" t="s">
        <v>1084</v>
      </c>
      <c r="C248" t="s">
        <v>79</v>
      </c>
      <c r="D248" s="2" t="str">
        <f>VLOOKUP(A248,Basis!A:A,1,FALSE)</f>
        <v>RO820</v>
      </c>
      <c r="E248" t="s">
        <v>58</v>
      </c>
      <c r="F248">
        <v>1030403</v>
      </c>
      <c r="G248" s="2">
        <v>43984.432314814818</v>
      </c>
      <c r="H248" s="2"/>
      <c r="K248" t="s">
        <v>257</v>
      </c>
      <c r="L248" t="s">
        <v>1086</v>
      </c>
      <c r="M248" t="s">
        <v>259</v>
      </c>
      <c r="N248" t="s">
        <v>51</v>
      </c>
      <c r="O248">
        <v>6</v>
      </c>
      <c r="P248">
        <v>1</v>
      </c>
      <c r="Q248">
        <v>52.283102999999997</v>
      </c>
      <c r="R248">
        <v>5.1553139999999997</v>
      </c>
      <c r="S248" t="s">
        <v>35</v>
      </c>
      <c r="T248">
        <v>100</v>
      </c>
      <c r="U248">
        <v>80</v>
      </c>
      <c r="V248">
        <v>10</v>
      </c>
      <c r="W248">
        <v>0</v>
      </c>
      <c r="Y248">
        <v>180</v>
      </c>
      <c r="Z248" t="s">
        <v>1087</v>
      </c>
      <c r="AA248" s="2">
        <v>43802.641782407409</v>
      </c>
      <c r="AB248" t="s">
        <v>37</v>
      </c>
      <c r="AC248" s="2">
        <v>44907.648182870369</v>
      </c>
      <c r="AD248" t="s">
        <v>54</v>
      </c>
      <c r="AE248" t="s">
        <v>55</v>
      </c>
    </row>
    <row r="249" spans="1:31" x14ac:dyDescent="0.25">
      <c r="A249" t="s">
        <v>1089</v>
      </c>
      <c r="B249" t="s">
        <v>1088</v>
      </c>
      <c r="C249" t="s">
        <v>47</v>
      </c>
      <c r="D249" s="2" t="str">
        <f>VLOOKUP(A249,Basis!A:A,1,FALSE)</f>
        <v>VO309</v>
      </c>
      <c r="E249" t="s">
        <v>58</v>
      </c>
      <c r="F249">
        <v>1030404</v>
      </c>
      <c r="G249" s="2">
        <v>43978.570162037038</v>
      </c>
      <c r="H249" s="2"/>
      <c r="K249" t="s">
        <v>1090</v>
      </c>
      <c r="L249" t="s">
        <v>546</v>
      </c>
      <c r="M249" t="s">
        <v>1091</v>
      </c>
      <c r="N249" t="s">
        <v>177</v>
      </c>
      <c r="O249">
        <v>6</v>
      </c>
      <c r="P249">
        <v>1</v>
      </c>
      <c r="Q249">
        <v>52.225734710693402</v>
      </c>
      <c r="R249">
        <v>5.1697101593017596</v>
      </c>
      <c r="S249" t="s">
        <v>1092</v>
      </c>
      <c r="T249">
        <v>100</v>
      </c>
      <c r="U249">
        <v>80</v>
      </c>
      <c r="V249">
        <v>10</v>
      </c>
      <c r="W249">
        <v>0</v>
      </c>
      <c r="Y249">
        <v>180</v>
      </c>
      <c r="Z249" t="s">
        <v>1093</v>
      </c>
      <c r="AA249" s="2">
        <v>43892.400717592594</v>
      </c>
      <c r="AB249" t="s">
        <v>37</v>
      </c>
      <c r="AC249" s="2">
        <v>44907.648182870369</v>
      </c>
      <c r="AD249" t="s">
        <v>54</v>
      </c>
      <c r="AE249" t="s">
        <v>55</v>
      </c>
    </row>
    <row r="250" spans="1:31" x14ac:dyDescent="0.25">
      <c r="A250" t="s">
        <v>1095</v>
      </c>
      <c r="B250" t="s">
        <v>1094</v>
      </c>
      <c r="C250" t="s">
        <v>47</v>
      </c>
      <c r="D250" s="2" t="str">
        <f>VLOOKUP(A250,Basis!A:A,1,FALSE)</f>
        <v>VO300</v>
      </c>
      <c r="E250" t="s">
        <v>58</v>
      </c>
      <c r="F250">
        <v>1030401</v>
      </c>
      <c r="G250" s="2">
        <v>43937.354502314818</v>
      </c>
      <c r="H250" s="2"/>
      <c r="K250" t="s">
        <v>257</v>
      </c>
      <c r="L250" t="s">
        <v>1086</v>
      </c>
      <c r="M250" t="s">
        <v>259</v>
      </c>
      <c r="N250" t="s">
        <v>51</v>
      </c>
      <c r="O250">
        <v>6</v>
      </c>
      <c r="P250">
        <v>1</v>
      </c>
      <c r="Q250">
        <v>52.283102999999997</v>
      </c>
      <c r="R250">
        <v>5.1553139999999997</v>
      </c>
      <c r="S250" t="s">
        <v>35</v>
      </c>
      <c r="T250">
        <v>100</v>
      </c>
      <c r="U250">
        <v>80</v>
      </c>
      <c r="V250">
        <v>10</v>
      </c>
      <c r="W250">
        <v>0</v>
      </c>
      <c r="Y250">
        <v>180</v>
      </c>
      <c r="Z250" t="s">
        <v>1087</v>
      </c>
      <c r="AA250" s="2">
        <v>43892.602824074071</v>
      </c>
      <c r="AB250" t="s">
        <v>37</v>
      </c>
      <c r="AC250" s="2">
        <v>44907.648182870369</v>
      </c>
      <c r="AD250" t="s">
        <v>54</v>
      </c>
      <c r="AE250" t="s">
        <v>55</v>
      </c>
    </row>
    <row r="251" spans="1:31" x14ac:dyDescent="0.25">
      <c r="A251" t="s">
        <v>1097</v>
      </c>
      <c r="B251" t="s">
        <v>1096</v>
      </c>
      <c r="C251" t="s">
        <v>47</v>
      </c>
      <c r="D251" s="2" t="str">
        <f>VLOOKUP(A251,Basis!A:A,1,FALSE)</f>
        <v>VO325</v>
      </c>
      <c r="E251" t="s">
        <v>58</v>
      </c>
      <c r="F251">
        <v>1030394</v>
      </c>
      <c r="G251" s="2">
        <v>44163.441458333335</v>
      </c>
      <c r="H251" s="2"/>
      <c r="K251" t="s">
        <v>200</v>
      </c>
      <c r="L251" t="s">
        <v>1098</v>
      </c>
      <c r="M251" t="s">
        <v>1099</v>
      </c>
      <c r="N251" t="s">
        <v>177</v>
      </c>
      <c r="O251">
        <v>6</v>
      </c>
      <c r="P251">
        <v>1</v>
      </c>
      <c r="Q251">
        <v>52.210361480712898</v>
      </c>
      <c r="R251">
        <v>5.1568460464477504</v>
      </c>
      <c r="S251" t="s">
        <v>35</v>
      </c>
      <c r="T251">
        <v>100</v>
      </c>
      <c r="U251">
        <v>80</v>
      </c>
      <c r="V251">
        <v>10</v>
      </c>
      <c r="W251">
        <v>0</v>
      </c>
      <c r="Y251">
        <v>180</v>
      </c>
      <c r="Z251" t="s">
        <v>1100</v>
      </c>
      <c r="AA251" s="2">
        <v>43976.626018518517</v>
      </c>
      <c r="AB251" t="s">
        <v>37</v>
      </c>
      <c r="AC251" s="2">
        <v>44907.648182870369</v>
      </c>
      <c r="AD251" t="s">
        <v>54</v>
      </c>
      <c r="AE251" t="s">
        <v>55</v>
      </c>
    </row>
    <row r="252" spans="1:31" x14ac:dyDescent="0.25">
      <c r="A252" t="s">
        <v>1102</v>
      </c>
      <c r="B252" t="s">
        <v>1101</v>
      </c>
      <c r="C252" t="s">
        <v>47</v>
      </c>
      <c r="D252" s="2" t="str">
        <f>VLOOKUP(A252,Basis!A:A,1,FALSE)</f>
        <v>VO252</v>
      </c>
      <c r="E252" t="s">
        <v>58</v>
      </c>
      <c r="F252">
        <v>1030392</v>
      </c>
      <c r="G252" s="2">
        <v>44420.44736111111</v>
      </c>
      <c r="H252" s="2"/>
      <c r="K252" t="s">
        <v>1103</v>
      </c>
      <c r="L252" t="s">
        <v>1104</v>
      </c>
      <c r="M252" t="s">
        <v>1105</v>
      </c>
      <c r="N252" t="s">
        <v>241</v>
      </c>
      <c r="O252">
        <v>6</v>
      </c>
      <c r="P252">
        <v>1</v>
      </c>
      <c r="Q252">
        <v>52.270500183105497</v>
      </c>
      <c r="R252">
        <v>5.1867008209228498</v>
      </c>
      <c r="S252" t="s">
        <v>35</v>
      </c>
      <c r="T252">
        <v>100</v>
      </c>
      <c r="U252">
        <v>80</v>
      </c>
      <c r="V252">
        <v>10</v>
      </c>
      <c r="W252">
        <v>0</v>
      </c>
      <c r="Y252">
        <v>180</v>
      </c>
      <c r="Z252" t="s">
        <v>1106</v>
      </c>
      <c r="AA252" s="2">
        <v>43866.671712962961</v>
      </c>
      <c r="AB252" t="s">
        <v>37</v>
      </c>
      <c r="AC252" s="2">
        <v>44907.648182870369</v>
      </c>
      <c r="AD252" t="s">
        <v>54</v>
      </c>
      <c r="AE252" t="s">
        <v>55</v>
      </c>
    </row>
    <row r="253" spans="1:31" x14ac:dyDescent="0.25">
      <c r="A253" t="s">
        <v>1108</v>
      </c>
      <c r="B253" t="s">
        <v>1107</v>
      </c>
      <c r="C253" t="s">
        <v>47</v>
      </c>
      <c r="D253" s="2" t="str">
        <f>VLOOKUP(A253,Basis!A:A,1,FALSE)</f>
        <v>VO313</v>
      </c>
      <c r="E253" t="s">
        <v>58</v>
      </c>
      <c r="F253">
        <v>1030390</v>
      </c>
      <c r="G253" s="2">
        <v>43980.541689814818</v>
      </c>
      <c r="H253" s="2"/>
      <c r="K253" t="s">
        <v>1109</v>
      </c>
      <c r="L253" t="s">
        <v>399</v>
      </c>
      <c r="M253" t="s">
        <v>1110</v>
      </c>
      <c r="N253" t="s">
        <v>241</v>
      </c>
      <c r="O253">
        <v>5</v>
      </c>
      <c r="P253">
        <v>1</v>
      </c>
      <c r="Q253">
        <v>52.270084381103501</v>
      </c>
      <c r="R253">
        <v>5.1827330589294398</v>
      </c>
      <c r="S253" t="s">
        <v>35</v>
      </c>
      <c r="T253">
        <v>100</v>
      </c>
      <c r="U253">
        <v>80</v>
      </c>
      <c r="V253">
        <v>10</v>
      </c>
      <c r="W253">
        <v>0</v>
      </c>
      <c r="Y253">
        <v>180</v>
      </c>
      <c r="Z253" t="s">
        <v>1111</v>
      </c>
      <c r="AA253" s="2">
        <v>43903.409317129626</v>
      </c>
      <c r="AB253" t="s">
        <v>37</v>
      </c>
      <c r="AC253" s="2">
        <v>44907.648182870369</v>
      </c>
      <c r="AD253" t="s">
        <v>54</v>
      </c>
      <c r="AE253" t="s">
        <v>55</v>
      </c>
    </row>
    <row r="254" spans="1:31" x14ac:dyDescent="0.25">
      <c r="A254" t="s">
        <v>1113</v>
      </c>
      <c r="B254" t="s">
        <v>1112</v>
      </c>
      <c r="C254" t="s">
        <v>47</v>
      </c>
      <c r="D254" s="2" t="str">
        <f>VLOOKUP(A254,Basis!A:A,1,FALSE)</f>
        <v>VO295</v>
      </c>
      <c r="E254" t="s">
        <v>58</v>
      </c>
      <c r="F254">
        <v>1030388</v>
      </c>
      <c r="G254" s="2">
        <v>43937.337754629632</v>
      </c>
      <c r="H254" s="2"/>
      <c r="K254" t="s">
        <v>1071</v>
      </c>
      <c r="L254" t="s">
        <v>1114</v>
      </c>
      <c r="M254" t="s">
        <v>1115</v>
      </c>
      <c r="N254" t="s">
        <v>241</v>
      </c>
      <c r="O254">
        <v>6</v>
      </c>
      <c r="P254">
        <v>1</v>
      </c>
      <c r="Q254">
        <v>52.267941999999998</v>
      </c>
      <c r="R254">
        <v>5.1875840000000002</v>
      </c>
      <c r="S254" t="s">
        <v>35</v>
      </c>
      <c r="T254">
        <v>100</v>
      </c>
      <c r="U254">
        <v>80</v>
      </c>
      <c r="V254">
        <v>10</v>
      </c>
      <c r="W254">
        <v>0</v>
      </c>
      <c r="Y254">
        <v>180</v>
      </c>
      <c r="Z254" t="s">
        <v>1116</v>
      </c>
      <c r="AA254" s="2">
        <v>43874.398935185185</v>
      </c>
      <c r="AB254" t="s">
        <v>37</v>
      </c>
      <c r="AC254" s="2">
        <v>44907.648182870369</v>
      </c>
      <c r="AD254" t="s">
        <v>54</v>
      </c>
      <c r="AE254" t="s">
        <v>55</v>
      </c>
    </row>
    <row r="255" spans="1:31" x14ac:dyDescent="0.25">
      <c r="A255" t="s">
        <v>1118</v>
      </c>
      <c r="B255" t="s">
        <v>1117</v>
      </c>
      <c r="C255" t="s">
        <v>47</v>
      </c>
      <c r="D255" s="2" t="str">
        <f>VLOOKUP(A255,Basis!A:A,1,FALSE)</f>
        <v>VO292</v>
      </c>
      <c r="E255" t="s">
        <v>58</v>
      </c>
      <c r="F255">
        <v>1030411</v>
      </c>
      <c r="G255" s="2">
        <v>43937.33284722222</v>
      </c>
      <c r="H255" s="2"/>
      <c r="K255" t="s">
        <v>1066</v>
      </c>
      <c r="L255" t="s">
        <v>316</v>
      </c>
      <c r="M255" t="s">
        <v>1119</v>
      </c>
      <c r="N255" t="s">
        <v>241</v>
      </c>
      <c r="O255">
        <v>6</v>
      </c>
      <c r="P255">
        <v>1</v>
      </c>
      <c r="Q255">
        <v>52.267295837402301</v>
      </c>
      <c r="R255">
        <v>5.1907939910888699</v>
      </c>
      <c r="S255" t="s">
        <v>35</v>
      </c>
      <c r="T255">
        <v>100</v>
      </c>
      <c r="U255">
        <v>75</v>
      </c>
      <c r="V255">
        <v>10</v>
      </c>
      <c r="W255">
        <v>0</v>
      </c>
      <c r="Y255">
        <v>180</v>
      </c>
      <c r="Z255" t="s">
        <v>1120</v>
      </c>
      <c r="AA255" s="2">
        <v>43866.637476851851</v>
      </c>
      <c r="AB255" t="s">
        <v>37</v>
      </c>
      <c r="AC255" s="2">
        <v>44907.648182870369</v>
      </c>
      <c r="AD255" t="s">
        <v>54</v>
      </c>
      <c r="AE255" t="s">
        <v>55</v>
      </c>
    </row>
    <row r="256" spans="1:31" x14ac:dyDescent="0.25">
      <c r="A256" t="s">
        <v>1122</v>
      </c>
      <c r="B256" t="s">
        <v>1121</v>
      </c>
      <c r="C256" t="s">
        <v>79</v>
      </c>
      <c r="D256" s="2" t="str">
        <f>VLOOKUP(A256,Basis!A:A,1,FALSE)</f>
        <v>RO841</v>
      </c>
      <c r="E256" t="s">
        <v>58</v>
      </c>
      <c r="F256">
        <v>1030406</v>
      </c>
      <c r="G256" s="2">
        <v>44163.441076388888</v>
      </c>
      <c r="H256" s="2"/>
      <c r="K256" t="s">
        <v>200</v>
      </c>
      <c r="L256" t="s">
        <v>1098</v>
      </c>
      <c r="M256" t="s">
        <v>1099</v>
      </c>
      <c r="N256" t="s">
        <v>177</v>
      </c>
      <c r="O256">
        <v>6</v>
      </c>
      <c r="P256">
        <v>1</v>
      </c>
      <c r="Q256">
        <v>52.210361480712898</v>
      </c>
      <c r="R256">
        <v>5.1568460464477504</v>
      </c>
      <c r="S256" t="s">
        <v>35</v>
      </c>
      <c r="T256">
        <v>100</v>
      </c>
      <c r="U256">
        <v>80</v>
      </c>
      <c r="V256">
        <v>10</v>
      </c>
      <c r="W256">
        <v>0</v>
      </c>
      <c r="Y256">
        <v>180</v>
      </c>
      <c r="Z256" t="s">
        <v>1100</v>
      </c>
      <c r="AA256" s="2">
        <v>43976.625173611108</v>
      </c>
      <c r="AB256" t="s">
        <v>37</v>
      </c>
      <c r="AC256" s="2">
        <v>44907.648182870369</v>
      </c>
      <c r="AD256" t="s">
        <v>54</v>
      </c>
      <c r="AE256" t="s">
        <v>55</v>
      </c>
    </row>
    <row r="257" spans="1:31" x14ac:dyDescent="0.25">
      <c r="A257" t="s">
        <v>1124</v>
      </c>
      <c r="B257" t="s">
        <v>1123</v>
      </c>
      <c r="C257" t="s">
        <v>47</v>
      </c>
      <c r="D257" s="2" t="str">
        <f>VLOOKUP(A257,Basis!A:A,1,FALSE)</f>
        <v>VO294</v>
      </c>
      <c r="E257" t="s">
        <v>58</v>
      </c>
      <c r="F257">
        <v>1030407</v>
      </c>
      <c r="G257" s="2">
        <v>43937.335821759261</v>
      </c>
      <c r="H257" s="2"/>
      <c r="K257" t="s">
        <v>659</v>
      </c>
      <c r="L257" t="s">
        <v>660</v>
      </c>
      <c r="M257" t="s">
        <v>661</v>
      </c>
      <c r="N257" t="s">
        <v>241</v>
      </c>
      <c r="O257">
        <v>6</v>
      </c>
      <c r="P257">
        <v>1</v>
      </c>
      <c r="Q257">
        <v>52.2729301452637</v>
      </c>
      <c r="R257">
        <v>5.1823778152465803</v>
      </c>
      <c r="S257" t="s">
        <v>35</v>
      </c>
      <c r="T257">
        <v>100</v>
      </c>
      <c r="U257">
        <v>80</v>
      </c>
      <c r="V257">
        <v>10</v>
      </c>
      <c r="W257">
        <v>0</v>
      </c>
      <c r="Y257">
        <v>180</v>
      </c>
      <c r="Z257" t="s">
        <v>662</v>
      </c>
      <c r="AA257" s="2">
        <v>43866.655659722222</v>
      </c>
      <c r="AB257" t="s">
        <v>37</v>
      </c>
      <c r="AC257" s="2">
        <v>44907.648182870369</v>
      </c>
      <c r="AD257" t="s">
        <v>54</v>
      </c>
      <c r="AE257" t="s">
        <v>55</v>
      </c>
    </row>
    <row r="258" spans="1:31" x14ac:dyDescent="0.25">
      <c r="A258" t="s">
        <v>1126</v>
      </c>
      <c r="B258" t="s">
        <v>1125</v>
      </c>
      <c r="C258" t="s">
        <v>79</v>
      </c>
      <c r="D258" s="2" t="str">
        <f>VLOOKUP(A258,Basis!A:A,1,FALSE)</f>
        <v>RO707</v>
      </c>
      <c r="E258" t="s">
        <v>58</v>
      </c>
      <c r="F258">
        <v>1031005</v>
      </c>
      <c r="G258" s="2">
        <v>44496.637280092589</v>
      </c>
      <c r="H258" s="2"/>
      <c r="K258" t="s">
        <v>194</v>
      </c>
      <c r="L258" t="s">
        <v>132</v>
      </c>
      <c r="M258" t="s">
        <v>1127</v>
      </c>
      <c r="N258" t="s">
        <v>177</v>
      </c>
      <c r="O258">
        <v>6</v>
      </c>
      <c r="P258">
        <v>1</v>
      </c>
      <c r="Q258">
        <v>52.221809</v>
      </c>
      <c r="R258">
        <v>5.1725919999999999</v>
      </c>
      <c r="S258" t="s">
        <v>63</v>
      </c>
      <c r="T258">
        <v>100</v>
      </c>
      <c r="U258">
        <v>80</v>
      </c>
      <c r="V258">
        <v>10</v>
      </c>
      <c r="W258">
        <v>0</v>
      </c>
      <c r="Y258">
        <v>180</v>
      </c>
      <c r="Z258" t="s">
        <v>1128</v>
      </c>
      <c r="AA258" s="2">
        <v>43629.527037037034</v>
      </c>
      <c r="AB258" t="s">
        <v>37</v>
      </c>
      <c r="AC258" s="2">
        <v>44907.646967592591</v>
      </c>
      <c r="AD258" t="s">
        <v>54</v>
      </c>
      <c r="AE258" t="s">
        <v>55</v>
      </c>
    </row>
    <row r="259" spans="1:31" x14ac:dyDescent="0.25">
      <c r="A259" t="s">
        <v>1130</v>
      </c>
      <c r="B259" t="s">
        <v>1129</v>
      </c>
      <c r="C259" t="s">
        <v>47</v>
      </c>
      <c r="D259" s="2" t="str">
        <f>VLOOKUP(A259,Basis!A:A,1,FALSE)</f>
        <v>VO409</v>
      </c>
      <c r="E259" t="s">
        <v>58</v>
      </c>
      <c r="F259">
        <v>1031121</v>
      </c>
      <c r="G259" s="2">
        <v>44383.524918981479</v>
      </c>
      <c r="H259" s="2"/>
      <c r="K259" t="s">
        <v>1012</v>
      </c>
      <c r="L259" t="s">
        <v>49</v>
      </c>
      <c r="M259" t="s">
        <v>1013</v>
      </c>
      <c r="N259" t="s">
        <v>184</v>
      </c>
      <c r="O259">
        <v>6</v>
      </c>
      <c r="P259">
        <v>1</v>
      </c>
      <c r="Q259">
        <v>52.207080841064503</v>
      </c>
      <c r="R259">
        <v>5.0802650451660201</v>
      </c>
      <c r="S259" t="s">
        <v>35</v>
      </c>
      <c r="T259">
        <v>100</v>
      </c>
      <c r="U259">
        <v>80</v>
      </c>
      <c r="V259">
        <v>10</v>
      </c>
      <c r="W259">
        <v>0</v>
      </c>
      <c r="Y259">
        <v>180</v>
      </c>
      <c r="Z259" t="s">
        <v>1014</v>
      </c>
      <c r="AA259" s="2">
        <v>43775.598611111112</v>
      </c>
      <c r="AB259" t="s">
        <v>37</v>
      </c>
      <c r="AC259" s="2">
        <v>44907.648182870369</v>
      </c>
      <c r="AD259" t="s">
        <v>54</v>
      </c>
      <c r="AE259" t="s">
        <v>55</v>
      </c>
    </row>
    <row r="260" spans="1:31" x14ac:dyDescent="0.25">
      <c r="A260" t="s">
        <v>1132</v>
      </c>
      <c r="B260" t="s">
        <v>1131</v>
      </c>
      <c r="C260" t="s">
        <v>79</v>
      </c>
      <c r="D260" s="2" t="str">
        <f>VLOOKUP(A260,Basis!A:A,1,FALSE)</f>
        <v>RO693</v>
      </c>
      <c r="E260" t="s">
        <v>58</v>
      </c>
      <c r="F260">
        <v>1031000</v>
      </c>
      <c r="G260" s="2">
        <v>43781.661550925928</v>
      </c>
      <c r="H260" s="2"/>
      <c r="K260" t="s">
        <v>619</v>
      </c>
      <c r="L260" t="s">
        <v>154</v>
      </c>
      <c r="M260" t="s">
        <v>620</v>
      </c>
      <c r="N260" t="s">
        <v>177</v>
      </c>
      <c r="O260">
        <v>6</v>
      </c>
      <c r="P260">
        <v>1</v>
      </c>
      <c r="Q260">
        <v>52.225673675537102</v>
      </c>
      <c r="R260">
        <v>5.2035598754882804</v>
      </c>
      <c r="S260" t="s">
        <v>63</v>
      </c>
      <c r="T260">
        <v>100</v>
      </c>
      <c r="U260">
        <v>80</v>
      </c>
      <c r="V260">
        <v>10</v>
      </c>
      <c r="W260">
        <v>0</v>
      </c>
      <c r="Y260">
        <v>180</v>
      </c>
      <c r="Z260" t="s">
        <v>621</v>
      </c>
      <c r="AA260" s="2">
        <v>43636.580069444448</v>
      </c>
      <c r="AB260" t="s">
        <v>37</v>
      </c>
      <c r="AC260" s="2">
        <v>44907.646967592591</v>
      </c>
      <c r="AD260" t="s">
        <v>54</v>
      </c>
      <c r="AE260" t="s">
        <v>55</v>
      </c>
    </row>
    <row r="261" spans="1:31" x14ac:dyDescent="0.25">
      <c r="A261" t="s">
        <v>1134</v>
      </c>
      <c r="B261" t="s">
        <v>1133</v>
      </c>
      <c r="C261" t="s">
        <v>79</v>
      </c>
      <c r="D261" s="2" t="str">
        <f>VLOOKUP(A261,Basis!A:A,1,FALSE)</f>
        <v>RO761</v>
      </c>
      <c r="E261" t="s">
        <v>58</v>
      </c>
      <c r="F261">
        <v>1031065</v>
      </c>
      <c r="G261" s="2">
        <v>44098.649363425924</v>
      </c>
      <c r="H261" s="2"/>
      <c r="K261" t="s">
        <v>200</v>
      </c>
      <c r="L261" t="s">
        <v>201</v>
      </c>
      <c r="M261" t="s">
        <v>202</v>
      </c>
      <c r="N261" t="s">
        <v>177</v>
      </c>
      <c r="O261">
        <v>6</v>
      </c>
      <c r="P261">
        <v>1</v>
      </c>
      <c r="Q261">
        <v>52.209438323974602</v>
      </c>
      <c r="R261">
        <v>5.1557087898254403</v>
      </c>
      <c r="S261" t="s">
        <v>35</v>
      </c>
      <c r="T261">
        <v>100</v>
      </c>
      <c r="U261">
        <v>80</v>
      </c>
      <c r="V261">
        <v>10</v>
      </c>
      <c r="W261">
        <v>0</v>
      </c>
      <c r="Y261">
        <v>180</v>
      </c>
      <c r="Z261" t="s">
        <v>203</v>
      </c>
      <c r="AA261" s="2">
        <v>44013.416319444441</v>
      </c>
      <c r="AB261" t="s">
        <v>37</v>
      </c>
      <c r="AC261" s="2">
        <v>44907.648182870369</v>
      </c>
      <c r="AD261" t="s">
        <v>54</v>
      </c>
      <c r="AE261" t="s">
        <v>55</v>
      </c>
    </row>
    <row r="262" spans="1:31" x14ac:dyDescent="0.25">
      <c r="A262" t="s">
        <v>1136</v>
      </c>
      <c r="B262" t="s">
        <v>1135</v>
      </c>
      <c r="C262" t="s">
        <v>79</v>
      </c>
      <c r="D262" s="2" t="str">
        <f>VLOOKUP(A262,Basis!A:A,1,FALSE)</f>
        <v>RO713</v>
      </c>
      <c r="E262" t="s">
        <v>58</v>
      </c>
      <c r="F262">
        <v>1031046</v>
      </c>
      <c r="G262" s="2">
        <v>43754.648379629631</v>
      </c>
      <c r="H262" s="2"/>
      <c r="K262" t="s">
        <v>221</v>
      </c>
      <c r="L262" t="s">
        <v>222</v>
      </c>
      <c r="M262" t="s">
        <v>223</v>
      </c>
      <c r="N262" t="s">
        <v>177</v>
      </c>
      <c r="O262">
        <v>6</v>
      </c>
      <c r="P262">
        <v>1</v>
      </c>
      <c r="Q262">
        <v>52.2234916687012</v>
      </c>
      <c r="R262">
        <v>5.1705298423767099</v>
      </c>
      <c r="S262" t="s">
        <v>63</v>
      </c>
      <c r="T262">
        <v>100</v>
      </c>
      <c r="U262">
        <v>80</v>
      </c>
      <c r="V262">
        <v>15</v>
      </c>
      <c r="W262">
        <v>0</v>
      </c>
      <c r="Y262">
        <v>180</v>
      </c>
      <c r="Z262" t="s">
        <v>224</v>
      </c>
      <c r="AA262" s="2">
        <v>43629.496631944443</v>
      </c>
      <c r="AB262" t="s">
        <v>37</v>
      </c>
      <c r="AC262" s="2">
        <v>44907.646967592591</v>
      </c>
      <c r="AD262" t="s">
        <v>54</v>
      </c>
      <c r="AE262" t="s">
        <v>55</v>
      </c>
    </row>
    <row r="263" spans="1:31" x14ac:dyDescent="0.25">
      <c r="A263" t="s">
        <v>1138</v>
      </c>
      <c r="B263" t="s">
        <v>1137</v>
      </c>
      <c r="C263" t="s">
        <v>167</v>
      </c>
      <c r="D263" s="2" t="str">
        <f>VLOOKUP(A263,Basis!A:A,1,FALSE)</f>
        <v>PO137</v>
      </c>
      <c r="E263" t="s">
        <v>58</v>
      </c>
      <c r="F263">
        <v>1031031</v>
      </c>
      <c r="G263" s="2">
        <v>44082.648761574077</v>
      </c>
      <c r="H263" s="2"/>
      <c r="K263" t="s">
        <v>422</v>
      </c>
      <c r="L263" t="s">
        <v>423</v>
      </c>
      <c r="M263" t="s">
        <v>424</v>
      </c>
      <c r="N263" t="s">
        <v>177</v>
      </c>
      <c r="O263">
        <v>6</v>
      </c>
      <c r="P263">
        <v>1</v>
      </c>
      <c r="Q263">
        <v>52.243991851806598</v>
      </c>
      <c r="R263">
        <v>5.1721000671386701</v>
      </c>
      <c r="S263" t="s">
        <v>35</v>
      </c>
      <c r="T263">
        <v>100</v>
      </c>
      <c r="U263">
        <v>80</v>
      </c>
      <c r="V263">
        <v>10</v>
      </c>
      <c r="W263">
        <v>0</v>
      </c>
      <c r="Y263">
        <v>180</v>
      </c>
      <c r="Z263" t="s">
        <v>425</v>
      </c>
      <c r="AA263" s="2">
        <v>44082.63789351852</v>
      </c>
      <c r="AB263" t="s">
        <v>37</v>
      </c>
      <c r="AC263" s="2">
        <v>44907.648182870369</v>
      </c>
      <c r="AD263" t="s">
        <v>54</v>
      </c>
      <c r="AE263" t="s">
        <v>55</v>
      </c>
    </row>
    <row r="264" spans="1:31" x14ac:dyDescent="0.25">
      <c r="A264" t="s">
        <v>1140</v>
      </c>
      <c r="B264" t="s">
        <v>1139</v>
      </c>
      <c r="C264" t="s">
        <v>47</v>
      </c>
      <c r="D264" s="2" t="str">
        <f>VLOOKUP(A264,Basis!A:A,1,FALSE)</f>
        <v>VO089</v>
      </c>
      <c r="E264" t="s">
        <v>58</v>
      </c>
      <c r="F264">
        <v>1031157</v>
      </c>
      <c r="G264" s="2">
        <v>43937.349918981483</v>
      </c>
      <c r="H264" s="2"/>
      <c r="K264" t="s">
        <v>1141</v>
      </c>
      <c r="L264" t="s">
        <v>1142</v>
      </c>
      <c r="M264" t="s">
        <v>1143</v>
      </c>
      <c r="N264" t="s">
        <v>184</v>
      </c>
      <c r="O264">
        <v>6</v>
      </c>
      <c r="P264">
        <v>1</v>
      </c>
      <c r="Q264">
        <v>52.203872680664098</v>
      </c>
      <c r="R264">
        <v>5.1385431289672896</v>
      </c>
      <c r="S264" t="s">
        <v>63</v>
      </c>
      <c r="T264">
        <v>100</v>
      </c>
      <c r="U264">
        <v>80</v>
      </c>
      <c r="V264">
        <v>10</v>
      </c>
      <c r="W264">
        <v>0</v>
      </c>
      <c r="Y264">
        <v>180</v>
      </c>
      <c r="Z264" t="s">
        <v>1144</v>
      </c>
      <c r="AA264" s="2">
        <v>43636.610081018516</v>
      </c>
      <c r="AB264" t="s">
        <v>37</v>
      </c>
      <c r="AC264" s="2">
        <v>44907.648182870369</v>
      </c>
      <c r="AD264" t="s">
        <v>54</v>
      </c>
      <c r="AE264" t="s">
        <v>55</v>
      </c>
    </row>
    <row r="265" spans="1:31" x14ac:dyDescent="0.25">
      <c r="A265" t="s">
        <v>1146</v>
      </c>
      <c r="B265" t="s">
        <v>1145</v>
      </c>
      <c r="C265" t="s">
        <v>167</v>
      </c>
      <c r="D265" s="2" t="str">
        <f>VLOOKUP(A265,Basis!A:A,1,FALSE)</f>
        <v>PO151</v>
      </c>
      <c r="E265" t="s">
        <v>58</v>
      </c>
      <c r="F265">
        <v>1031073</v>
      </c>
      <c r="G265" s="2">
        <v>44301.500844907408</v>
      </c>
      <c r="H265" s="2"/>
      <c r="K265" t="s">
        <v>908</v>
      </c>
      <c r="L265" t="s">
        <v>281</v>
      </c>
      <c r="M265" t="s">
        <v>909</v>
      </c>
      <c r="N265" t="s">
        <v>177</v>
      </c>
      <c r="O265">
        <v>6</v>
      </c>
      <c r="P265">
        <v>1</v>
      </c>
      <c r="Q265">
        <v>52.219123840332003</v>
      </c>
      <c r="R265">
        <v>5.1942300796508798</v>
      </c>
      <c r="S265" t="s">
        <v>35</v>
      </c>
      <c r="T265">
        <v>100</v>
      </c>
      <c r="U265">
        <v>80</v>
      </c>
      <c r="V265">
        <v>10</v>
      </c>
      <c r="W265">
        <v>0</v>
      </c>
      <c r="Y265">
        <v>180</v>
      </c>
      <c r="Z265" t="s">
        <v>910</v>
      </c>
      <c r="AA265" s="2">
        <v>43969.457696759258</v>
      </c>
      <c r="AB265" t="s">
        <v>37</v>
      </c>
      <c r="AC265" s="2">
        <v>44907.648182870369</v>
      </c>
      <c r="AD265" t="s">
        <v>54</v>
      </c>
      <c r="AE265" t="s">
        <v>55</v>
      </c>
    </row>
    <row r="266" spans="1:31" x14ac:dyDescent="0.25">
      <c r="A266" t="s">
        <v>1148</v>
      </c>
      <c r="B266" t="s">
        <v>1147</v>
      </c>
      <c r="C266" t="s">
        <v>167</v>
      </c>
      <c r="D266" s="2" t="str">
        <f>VLOOKUP(A266,Basis!A:A,1,FALSE)</f>
        <v>PO132</v>
      </c>
      <c r="E266" t="s">
        <v>58</v>
      </c>
      <c r="F266">
        <v>1031086</v>
      </c>
      <c r="G266" s="2">
        <v>43976.659768518519</v>
      </c>
      <c r="H266" s="2"/>
      <c r="K266" t="s">
        <v>1149</v>
      </c>
      <c r="L266" t="s">
        <v>175</v>
      </c>
      <c r="M266" t="s">
        <v>1150</v>
      </c>
      <c r="N266" t="s">
        <v>177</v>
      </c>
      <c r="O266">
        <v>6</v>
      </c>
      <c r="P266">
        <v>1</v>
      </c>
      <c r="Q266">
        <v>52.209918975830099</v>
      </c>
      <c r="R266">
        <v>5.1520080566406303</v>
      </c>
      <c r="S266" t="s">
        <v>35</v>
      </c>
      <c r="T266">
        <v>100</v>
      </c>
      <c r="U266">
        <v>80</v>
      </c>
      <c r="V266">
        <v>10</v>
      </c>
      <c r="W266">
        <v>0</v>
      </c>
      <c r="Y266">
        <v>180</v>
      </c>
      <c r="Z266" t="s">
        <v>1151</v>
      </c>
      <c r="AA266" s="2">
        <v>43976.656168981484</v>
      </c>
      <c r="AB266" t="s">
        <v>37</v>
      </c>
      <c r="AC266" s="2">
        <v>44907.648182870369</v>
      </c>
      <c r="AD266" t="s">
        <v>54</v>
      </c>
      <c r="AE266" t="s">
        <v>55</v>
      </c>
    </row>
    <row r="267" spans="1:31" x14ac:dyDescent="0.25">
      <c r="A267" t="s">
        <v>1153</v>
      </c>
      <c r="B267" t="s">
        <v>1152</v>
      </c>
      <c r="C267" t="s">
        <v>47</v>
      </c>
      <c r="D267" s="2" t="str">
        <f>VLOOKUP(A267,Basis!A:A,1,FALSE)</f>
        <v>VO220</v>
      </c>
      <c r="E267" t="s">
        <v>58</v>
      </c>
      <c r="F267">
        <v>1031072</v>
      </c>
      <c r="G267" s="2">
        <v>43987.581250000003</v>
      </c>
      <c r="H267" s="2"/>
      <c r="K267" t="s">
        <v>624</v>
      </c>
      <c r="L267" t="s">
        <v>625</v>
      </c>
      <c r="M267" t="s">
        <v>626</v>
      </c>
      <c r="N267" t="s">
        <v>107</v>
      </c>
      <c r="O267">
        <v>6</v>
      </c>
      <c r="P267">
        <v>1</v>
      </c>
      <c r="Q267">
        <v>52.269081115722699</v>
      </c>
      <c r="R267">
        <v>5.2121987342834499</v>
      </c>
      <c r="S267" t="s">
        <v>63</v>
      </c>
      <c r="T267">
        <v>100</v>
      </c>
      <c r="U267">
        <v>80</v>
      </c>
      <c r="V267">
        <v>15</v>
      </c>
      <c r="W267">
        <v>0</v>
      </c>
      <c r="Y267">
        <v>180</v>
      </c>
      <c r="Z267" t="s">
        <v>627</v>
      </c>
      <c r="AA267" s="2">
        <v>43669.651377314818</v>
      </c>
      <c r="AB267" t="s">
        <v>37</v>
      </c>
      <c r="AC267" s="2">
        <v>44907.648182870369</v>
      </c>
      <c r="AD267" t="s">
        <v>54</v>
      </c>
      <c r="AE267" t="s">
        <v>55</v>
      </c>
    </row>
    <row r="268" spans="1:31" x14ac:dyDescent="0.25">
      <c r="A268" t="s">
        <v>1155</v>
      </c>
      <c r="B268" t="s">
        <v>1154</v>
      </c>
      <c r="C268" t="s">
        <v>79</v>
      </c>
      <c r="D268" s="2" t="str">
        <f>VLOOKUP(A268,Basis!A:A,1,FALSE)</f>
        <v>RO708</v>
      </c>
      <c r="E268" t="s">
        <v>58</v>
      </c>
      <c r="F268">
        <v>1031137</v>
      </c>
      <c r="G268" s="2">
        <v>43781.659201388888</v>
      </c>
      <c r="H268" s="2"/>
      <c r="K268" t="s">
        <v>1156</v>
      </c>
      <c r="L268" t="s">
        <v>1157</v>
      </c>
      <c r="M268" t="s">
        <v>1158</v>
      </c>
      <c r="N268" t="s">
        <v>177</v>
      </c>
      <c r="O268">
        <v>6</v>
      </c>
      <c r="P268">
        <v>1</v>
      </c>
      <c r="Q268">
        <v>52.220362299999998</v>
      </c>
      <c r="R268">
        <v>5.1714475999999996</v>
      </c>
      <c r="S268" t="s">
        <v>63</v>
      </c>
      <c r="T268">
        <v>100</v>
      </c>
      <c r="U268">
        <v>80</v>
      </c>
      <c r="V268">
        <v>10</v>
      </c>
      <c r="W268">
        <v>0</v>
      </c>
      <c r="Y268">
        <v>180</v>
      </c>
      <c r="Z268" t="s">
        <v>1159</v>
      </c>
      <c r="AA268" s="2">
        <v>43629.663171296299</v>
      </c>
      <c r="AB268" t="s">
        <v>37</v>
      </c>
      <c r="AC268" s="2">
        <v>44907.646967592591</v>
      </c>
      <c r="AD268" t="s">
        <v>54</v>
      </c>
      <c r="AE268" t="s">
        <v>55</v>
      </c>
    </row>
    <row r="269" spans="1:31" x14ac:dyDescent="0.25">
      <c r="A269" t="s">
        <v>1161</v>
      </c>
      <c r="B269" t="s">
        <v>1160</v>
      </c>
      <c r="C269" t="s">
        <v>79</v>
      </c>
      <c r="D269" s="2" t="str">
        <f>VLOOKUP(A269,Basis!A:A,1,FALSE)</f>
        <v>RO726</v>
      </c>
      <c r="E269" t="s">
        <v>58</v>
      </c>
      <c r="F269">
        <v>1016730</v>
      </c>
      <c r="G269" s="2">
        <v>43699.58253472222</v>
      </c>
      <c r="H269" s="2"/>
      <c r="K269" t="s">
        <v>245</v>
      </c>
      <c r="L269" t="s">
        <v>1162</v>
      </c>
      <c r="M269" t="s">
        <v>1163</v>
      </c>
      <c r="N269" t="s">
        <v>62</v>
      </c>
      <c r="O269">
        <v>6</v>
      </c>
      <c r="P269">
        <v>1</v>
      </c>
      <c r="Q269">
        <v>52.299526214599602</v>
      </c>
      <c r="R269">
        <v>5.2703270912170401</v>
      </c>
      <c r="S269" t="s">
        <v>63</v>
      </c>
      <c r="T269">
        <v>100</v>
      </c>
      <c r="U269">
        <v>80</v>
      </c>
      <c r="V269">
        <v>15</v>
      </c>
      <c r="W269">
        <v>0</v>
      </c>
      <c r="Y269">
        <v>180</v>
      </c>
      <c r="Z269" t="s">
        <v>1164</v>
      </c>
      <c r="AA269" s="2">
        <v>43636.467129629629</v>
      </c>
      <c r="AB269" t="s">
        <v>37</v>
      </c>
      <c r="AC269" s="2">
        <v>44907.646967592591</v>
      </c>
      <c r="AD269" t="s">
        <v>54</v>
      </c>
      <c r="AE269" t="s">
        <v>55</v>
      </c>
    </row>
    <row r="270" spans="1:31" x14ac:dyDescent="0.25">
      <c r="A270" t="s">
        <v>1166</v>
      </c>
      <c r="B270" t="s">
        <v>1165</v>
      </c>
      <c r="C270" t="s">
        <v>79</v>
      </c>
      <c r="D270" s="2" t="str">
        <f>VLOOKUP(A270,Basis!A:A,1,FALSE)</f>
        <v>RO727</v>
      </c>
      <c r="E270" t="s">
        <v>58</v>
      </c>
      <c r="F270">
        <v>1016737</v>
      </c>
      <c r="G270" s="2">
        <v>43699.582974537036</v>
      </c>
      <c r="H270" s="2"/>
      <c r="K270" t="s">
        <v>451</v>
      </c>
      <c r="L270" t="s">
        <v>1167</v>
      </c>
      <c r="M270" t="s">
        <v>1168</v>
      </c>
      <c r="N270" t="s">
        <v>62</v>
      </c>
      <c r="O270">
        <v>6</v>
      </c>
      <c r="P270">
        <v>1</v>
      </c>
      <c r="Q270">
        <v>52.301963806152301</v>
      </c>
      <c r="R270">
        <v>5.2633285522460902</v>
      </c>
      <c r="S270" t="s">
        <v>63</v>
      </c>
      <c r="T270">
        <v>100</v>
      </c>
      <c r="U270">
        <v>80</v>
      </c>
      <c r="V270">
        <v>15</v>
      </c>
      <c r="W270">
        <v>0</v>
      </c>
      <c r="Y270">
        <v>180</v>
      </c>
      <c r="Z270" t="s">
        <v>1169</v>
      </c>
      <c r="AA270" s="2">
        <v>43635.675046296295</v>
      </c>
      <c r="AB270" t="s">
        <v>37</v>
      </c>
      <c r="AC270" s="2">
        <v>44907.646967592591</v>
      </c>
      <c r="AD270" t="s">
        <v>54</v>
      </c>
      <c r="AE270" t="s">
        <v>55</v>
      </c>
    </row>
    <row r="271" spans="1:31" x14ac:dyDescent="0.25">
      <c r="A271" t="s">
        <v>1171</v>
      </c>
      <c r="B271" t="s">
        <v>1170</v>
      </c>
      <c r="C271" t="s">
        <v>79</v>
      </c>
      <c r="D271" s="2" t="str">
        <f>VLOOKUP(A271,Basis!A:A,1,FALSE)</f>
        <v>RO728</v>
      </c>
      <c r="E271" t="s">
        <v>58</v>
      </c>
      <c r="F271">
        <v>1016168</v>
      </c>
      <c r="G271" s="2">
        <v>43699.583333333336</v>
      </c>
      <c r="H271" s="2"/>
      <c r="K271" t="s">
        <v>1172</v>
      </c>
      <c r="L271" t="s">
        <v>1173</v>
      </c>
      <c r="M271" t="s">
        <v>1174</v>
      </c>
      <c r="N271" t="s">
        <v>62</v>
      </c>
      <c r="O271">
        <v>6</v>
      </c>
      <c r="P271">
        <v>1</v>
      </c>
      <c r="Q271">
        <v>52.303642272949197</v>
      </c>
      <c r="R271">
        <v>5.26922559738159</v>
      </c>
      <c r="S271" t="s">
        <v>63</v>
      </c>
      <c r="T271">
        <v>100</v>
      </c>
      <c r="U271">
        <v>80</v>
      </c>
      <c r="V271">
        <v>15</v>
      </c>
      <c r="W271">
        <v>0</v>
      </c>
      <c r="Y271">
        <v>180</v>
      </c>
      <c r="Z271" t="s">
        <v>1175</v>
      </c>
      <c r="AA271" s="2">
        <v>43635.683946759258</v>
      </c>
      <c r="AB271" t="s">
        <v>37</v>
      </c>
      <c r="AC271" s="2">
        <v>44907.646967592591</v>
      </c>
      <c r="AD271" t="s">
        <v>54</v>
      </c>
      <c r="AE271" t="s">
        <v>55</v>
      </c>
    </row>
    <row r="272" spans="1:31" x14ac:dyDescent="0.25">
      <c r="A272" t="s">
        <v>1177</v>
      </c>
      <c r="B272" t="s">
        <v>1176</v>
      </c>
      <c r="C272" t="s">
        <v>79</v>
      </c>
      <c r="D272" s="2" t="str">
        <f>VLOOKUP(A272,Basis!A:A,1,FALSE)</f>
        <v>RO732</v>
      </c>
      <c r="E272" t="s">
        <v>58</v>
      </c>
      <c r="F272">
        <v>1016733</v>
      </c>
      <c r="G272" s="2">
        <v>43699.584548611114</v>
      </c>
      <c r="H272" s="2"/>
      <c r="K272" t="s">
        <v>1178</v>
      </c>
      <c r="L272" t="s">
        <v>879</v>
      </c>
      <c r="M272" t="s">
        <v>1179</v>
      </c>
      <c r="N272" t="s">
        <v>62</v>
      </c>
      <c r="O272">
        <v>6</v>
      </c>
      <c r="P272">
        <v>1</v>
      </c>
      <c r="Q272">
        <v>52.295707702636697</v>
      </c>
      <c r="R272">
        <v>5.2667422294616699</v>
      </c>
      <c r="S272" t="s">
        <v>63</v>
      </c>
      <c r="T272">
        <v>100</v>
      </c>
      <c r="U272">
        <v>80</v>
      </c>
      <c r="V272">
        <v>15</v>
      </c>
      <c r="W272">
        <v>0</v>
      </c>
      <c r="Y272">
        <v>180</v>
      </c>
      <c r="Z272" t="s">
        <v>1180</v>
      </c>
      <c r="AA272" s="2">
        <v>43636.455405092594</v>
      </c>
      <c r="AB272" t="s">
        <v>37</v>
      </c>
      <c r="AC272" s="2">
        <v>44907.646967592591</v>
      </c>
      <c r="AD272" t="s">
        <v>54</v>
      </c>
      <c r="AE272" t="s">
        <v>55</v>
      </c>
    </row>
    <row r="273" spans="1:31" x14ac:dyDescent="0.25">
      <c r="A273" t="s">
        <v>1182</v>
      </c>
      <c r="B273" t="s">
        <v>1181</v>
      </c>
      <c r="C273" t="s">
        <v>47</v>
      </c>
      <c r="D273" s="2" t="str">
        <f>VLOOKUP(A273,Basis!A:A,1,FALSE)</f>
        <v>VO132</v>
      </c>
      <c r="E273" t="s">
        <v>58</v>
      </c>
      <c r="F273">
        <v>1016728</v>
      </c>
      <c r="G273" s="2">
        <v>43699.599664351852</v>
      </c>
      <c r="H273" s="2"/>
      <c r="K273" t="s">
        <v>285</v>
      </c>
      <c r="L273" t="s">
        <v>93</v>
      </c>
      <c r="M273" t="s">
        <v>286</v>
      </c>
      <c r="N273" t="s">
        <v>177</v>
      </c>
      <c r="O273">
        <v>6</v>
      </c>
      <c r="P273">
        <v>1</v>
      </c>
      <c r="Q273">
        <v>52.224491999999998</v>
      </c>
      <c r="R273">
        <v>5.2037509999999996</v>
      </c>
      <c r="S273" t="s">
        <v>63</v>
      </c>
      <c r="T273">
        <v>100</v>
      </c>
      <c r="U273">
        <v>80</v>
      </c>
      <c r="V273">
        <v>15</v>
      </c>
      <c r="W273">
        <v>0</v>
      </c>
      <c r="Y273">
        <v>180</v>
      </c>
      <c r="Z273" t="s">
        <v>287</v>
      </c>
      <c r="AA273" s="2">
        <v>43636.593668981484</v>
      </c>
      <c r="AB273" t="s">
        <v>37</v>
      </c>
      <c r="AC273" s="2">
        <v>44907.648182870369</v>
      </c>
      <c r="AD273" t="s">
        <v>54</v>
      </c>
      <c r="AE273" t="s">
        <v>55</v>
      </c>
    </row>
    <row r="274" spans="1:31" x14ac:dyDescent="0.25">
      <c r="A274" t="s">
        <v>1184</v>
      </c>
      <c r="B274" t="s">
        <v>1183</v>
      </c>
      <c r="C274" t="s">
        <v>47</v>
      </c>
      <c r="D274" s="2" t="str">
        <f>VLOOKUP(A274,Basis!A:A,1,FALSE)</f>
        <v>VO136</v>
      </c>
      <c r="E274" t="s">
        <v>58</v>
      </c>
      <c r="F274">
        <v>1015841</v>
      </c>
      <c r="G274" s="2">
        <v>43699.600173611114</v>
      </c>
      <c r="H274" s="2"/>
      <c r="K274" t="s">
        <v>597</v>
      </c>
      <c r="L274" t="s">
        <v>93</v>
      </c>
      <c r="M274" t="s">
        <v>598</v>
      </c>
      <c r="N274" t="s">
        <v>177</v>
      </c>
      <c r="O274">
        <v>6</v>
      </c>
      <c r="P274">
        <v>1</v>
      </c>
      <c r="Q274">
        <v>52.2130126953125</v>
      </c>
      <c r="R274">
        <v>5.1525950431823704</v>
      </c>
      <c r="S274" t="s">
        <v>63</v>
      </c>
      <c r="T274">
        <v>100</v>
      </c>
      <c r="U274">
        <v>80</v>
      </c>
      <c r="V274">
        <v>15</v>
      </c>
      <c r="W274">
        <v>0</v>
      </c>
      <c r="Y274">
        <v>180</v>
      </c>
      <c r="Z274" t="s">
        <v>599</v>
      </c>
      <c r="AA274" s="2">
        <v>43629.676562499997</v>
      </c>
      <c r="AB274" t="s">
        <v>37</v>
      </c>
      <c r="AC274" s="2">
        <v>44907.646967592591</v>
      </c>
      <c r="AD274" t="s">
        <v>54</v>
      </c>
      <c r="AE274" t="s">
        <v>55</v>
      </c>
    </row>
    <row r="275" spans="1:31" x14ac:dyDescent="0.25">
      <c r="A275" t="s">
        <v>1186</v>
      </c>
      <c r="B275" t="s">
        <v>1185</v>
      </c>
      <c r="C275" t="s">
        <v>47</v>
      </c>
      <c r="D275" s="2" t="str">
        <f>VLOOKUP(A275,Basis!A:A,1,FALSE)</f>
        <v>VO143</v>
      </c>
      <c r="E275" t="s">
        <v>58</v>
      </c>
      <c r="F275">
        <v>1016170</v>
      </c>
      <c r="G275" s="2">
        <v>43699.600486111114</v>
      </c>
      <c r="H275" s="2"/>
      <c r="K275" t="s">
        <v>521</v>
      </c>
      <c r="L275" t="s">
        <v>522</v>
      </c>
      <c r="M275" t="s">
        <v>523</v>
      </c>
      <c r="N275" t="s">
        <v>62</v>
      </c>
      <c r="O275">
        <v>6</v>
      </c>
      <c r="P275">
        <v>1</v>
      </c>
      <c r="Q275">
        <v>52.297794342041001</v>
      </c>
      <c r="R275">
        <v>5.2287511825561497</v>
      </c>
      <c r="S275" t="s">
        <v>63</v>
      </c>
      <c r="T275">
        <v>100</v>
      </c>
      <c r="U275">
        <v>80</v>
      </c>
      <c r="V275">
        <v>15</v>
      </c>
      <c r="W275">
        <v>0</v>
      </c>
      <c r="Y275">
        <v>180</v>
      </c>
      <c r="Z275" t="s">
        <v>524</v>
      </c>
      <c r="AA275" s="2">
        <v>43635.656550925924</v>
      </c>
      <c r="AB275" t="s">
        <v>37</v>
      </c>
      <c r="AC275" s="2">
        <v>44907.646967592591</v>
      </c>
      <c r="AD275" t="s">
        <v>54</v>
      </c>
      <c r="AE275" t="s">
        <v>55</v>
      </c>
    </row>
    <row r="276" spans="1:31" x14ac:dyDescent="0.25">
      <c r="A276" t="s">
        <v>1188</v>
      </c>
      <c r="B276" t="s">
        <v>1187</v>
      </c>
      <c r="C276" t="s">
        <v>47</v>
      </c>
      <c r="D276" s="2" t="str">
        <f>VLOOKUP(A276,Basis!A:A,1,FALSE)</f>
        <v>VO144</v>
      </c>
      <c r="E276" t="s">
        <v>58</v>
      </c>
      <c r="F276">
        <v>1015814</v>
      </c>
      <c r="G276" s="2">
        <v>43699.600856481484</v>
      </c>
      <c r="H276" s="2"/>
      <c r="K276" t="s">
        <v>194</v>
      </c>
      <c r="L276" t="s">
        <v>132</v>
      </c>
      <c r="M276" t="s">
        <v>1127</v>
      </c>
      <c r="N276" t="s">
        <v>177</v>
      </c>
      <c r="O276">
        <v>6</v>
      </c>
      <c r="P276">
        <v>1</v>
      </c>
      <c r="Q276">
        <v>52.221809</v>
      </c>
      <c r="R276">
        <v>5.1725919999999999</v>
      </c>
      <c r="S276" t="s">
        <v>63</v>
      </c>
      <c r="T276">
        <v>100</v>
      </c>
      <c r="U276">
        <v>80</v>
      </c>
      <c r="V276">
        <v>15</v>
      </c>
      <c r="W276">
        <v>0</v>
      </c>
      <c r="Y276">
        <v>180</v>
      </c>
      <c r="Z276" t="s">
        <v>1128</v>
      </c>
      <c r="AA276" s="2">
        <v>43629.527881944443</v>
      </c>
      <c r="AB276" t="s">
        <v>37</v>
      </c>
      <c r="AC276" s="2">
        <v>44907.646967592591</v>
      </c>
      <c r="AD276" t="s">
        <v>54</v>
      </c>
      <c r="AE276" t="s">
        <v>55</v>
      </c>
    </row>
    <row r="277" spans="1:31" x14ac:dyDescent="0.25">
      <c r="A277" t="s">
        <v>1190</v>
      </c>
      <c r="B277" t="s">
        <v>1189</v>
      </c>
      <c r="C277" t="s">
        <v>47</v>
      </c>
      <c r="D277" s="2" t="str">
        <f>VLOOKUP(A277,Basis!A:A,1,FALSE)</f>
        <v>VO145</v>
      </c>
      <c r="E277" t="s">
        <v>58</v>
      </c>
      <c r="F277">
        <v>1016199</v>
      </c>
      <c r="G277" s="2">
        <v>43699.60125</v>
      </c>
      <c r="H277" s="2"/>
      <c r="K277" t="s">
        <v>1156</v>
      </c>
      <c r="L277" t="s">
        <v>1157</v>
      </c>
      <c r="M277" t="s">
        <v>1158</v>
      </c>
      <c r="N277" t="s">
        <v>177</v>
      </c>
      <c r="O277">
        <v>6</v>
      </c>
      <c r="P277">
        <v>1</v>
      </c>
      <c r="Q277">
        <v>52.220362299999998</v>
      </c>
      <c r="R277">
        <v>5.1714475999999996</v>
      </c>
      <c r="S277" t="s">
        <v>63</v>
      </c>
      <c r="T277">
        <v>100</v>
      </c>
      <c r="U277">
        <v>80</v>
      </c>
      <c r="V277">
        <v>15</v>
      </c>
      <c r="W277">
        <v>0</v>
      </c>
      <c r="Y277">
        <v>180</v>
      </c>
      <c r="Z277" t="s">
        <v>1159</v>
      </c>
      <c r="AA277" s="2">
        <v>43629.664502314816</v>
      </c>
      <c r="AB277" t="s">
        <v>37</v>
      </c>
      <c r="AC277" s="2">
        <v>44907.646967592591</v>
      </c>
      <c r="AD277" t="s">
        <v>54</v>
      </c>
      <c r="AE277" t="s">
        <v>55</v>
      </c>
    </row>
    <row r="278" spans="1:31" x14ac:dyDescent="0.25">
      <c r="A278" t="s">
        <v>1192</v>
      </c>
      <c r="B278" t="s">
        <v>1191</v>
      </c>
      <c r="C278" t="s">
        <v>47</v>
      </c>
      <c r="D278" s="2" t="str">
        <f>VLOOKUP(A278,Basis!A:A,1,FALSE)</f>
        <v>VO149</v>
      </c>
      <c r="E278" t="s">
        <v>58</v>
      </c>
      <c r="F278">
        <v>1016843</v>
      </c>
      <c r="G278" s="2">
        <v>43699.602777777778</v>
      </c>
      <c r="H278" s="2"/>
      <c r="K278" t="s">
        <v>1193</v>
      </c>
      <c r="L278" t="s">
        <v>293</v>
      </c>
      <c r="M278" t="s">
        <v>1194</v>
      </c>
      <c r="N278" t="s">
        <v>43</v>
      </c>
      <c r="O278">
        <v>6</v>
      </c>
      <c r="P278">
        <v>1</v>
      </c>
      <c r="Q278">
        <v>52.260765075683601</v>
      </c>
      <c r="R278">
        <v>5.23329401016235</v>
      </c>
      <c r="S278" t="s">
        <v>63</v>
      </c>
      <c r="T278">
        <v>100</v>
      </c>
      <c r="U278">
        <v>80</v>
      </c>
      <c r="V278">
        <v>15</v>
      </c>
      <c r="W278">
        <v>0</v>
      </c>
      <c r="Y278">
        <v>180</v>
      </c>
      <c r="Z278" t="s">
        <v>1195</v>
      </c>
      <c r="AA278" s="2">
        <v>43636.623229166667</v>
      </c>
      <c r="AB278" t="s">
        <v>37</v>
      </c>
      <c r="AC278" s="2">
        <v>44907.648182870369</v>
      </c>
      <c r="AD278" t="s">
        <v>54</v>
      </c>
      <c r="AE278" t="s">
        <v>55</v>
      </c>
    </row>
    <row r="279" spans="1:31" x14ac:dyDescent="0.25">
      <c r="A279" t="s">
        <v>1197</v>
      </c>
      <c r="B279" t="s">
        <v>1196</v>
      </c>
      <c r="C279" t="s">
        <v>47</v>
      </c>
      <c r="D279" s="2" t="str">
        <f>VLOOKUP(A279,Basis!A:A,1,FALSE)</f>
        <v>VO151</v>
      </c>
      <c r="E279" t="s">
        <v>58</v>
      </c>
      <c r="F279">
        <v>1016715</v>
      </c>
      <c r="G279" s="2">
        <v>43699.603101851855</v>
      </c>
      <c r="H279" s="2"/>
      <c r="K279" t="s">
        <v>1198</v>
      </c>
      <c r="L279" t="s">
        <v>49</v>
      </c>
      <c r="M279" t="s">
        <v>1199</v>
      </c>
      <c r="N279" t="s">
        <v>43</v>
      </c>
      <c r="O279">
        <v>6</v>
      </c>
      <c r="P279">
        <v>1</v>
      </c>
      <c r="Q279">
        <v>52.256553649902301</v>
      </c>
      <c r="R279">
        <v>5.2345151901245099</v>
      </c>
      <c r="S279" t="s">
        <v>63</v>
      </c>
      <c r="T279">
        <v>100</v>
      </c>
      <c r="U279">
        <v>80</v>
      </c>
      <c r="V279">
        <v>15</v>
      </c>
      <c r="W279">
        <v>0</v>
      </c>
      <c r="Y279">
        <v>180</v>
      </c>
      <c r="Z279" t="s">
        <v>1200</v>
      </c>
      <c r="AA279" s="2">
        <v>43636.667754629627</v>
      </c>
      <c r="AB279" t="s">
        <v>37</v>
      </c>
      <c r="AC279" s="2">
        <v>44907.648182870369</v>
      </c>
      <c r="AD279" t="s">
        <v>54</v>
      </c>
      <c r="AE279" t="s">
        <v>55</v>
      </c>
    </row>
    <row r="280" spans="1:31" x14ac:dyDescent="0.25">
      <c r="A280" t="s">
        <v>1202</v>
      </c>
      <c r="B280" t="s">
        <v>1201</v>
      </c>
      <c r="C280" t="s">
        <v>47</v>
      </c>
      <c r="D280" s="2" t="str">
        <f>VLOOKUP(A280,Basis!A:A,1,FALSE)</f>
        <v>VO156</v>
      </c>
      <c r="E280" t="s">
        <v>58</v>
      </c>
      <c r="F280">
        <v>1016743</v>
      </c>
      <c r="G280" s="2">
        <v>43699.603414351855</v>
      </c>
      <c r="H280" s="2"/>
      <c r="K280" t="s">
        <v>245</v>
      </c>
      <c r="L280" t="s">
        <v>487</v>
      </c>
      <c r="M280" t="s">
        <v>488</v>
      </c>
      <c r="N280" t="s">
        <v>62</v>
      </c>
      <c r="O280">
        <v>6</v>
      </c>
      <c r="P280">
        <v>1</v>
      </c>
      <c r="Q280">
        <v>52.298385620117202</v>
      </c>
      <c r="R280">
        <v>5.27132225036621</v>
      </c>
      <c r="S280" t="s">
        <v>63</v>
      </c>
      <c r="T280">
        <v>100</v>
      </c>
      <c r="U280">
        <v>80</v>
      </c>
      <c r="V280">
        <v>15</v>
      </c>
      <c r="W280">
        <v>0</v>
      </c>
      <c r="Y280">
        <v>180</v>
      </c>
      <c r="Z280" t="s">
        <v>489</v>
      </c>
      <c r="AA280" s="2">
        <v>43636.461770833332</v>
      </c>
      <c r="AB280" t="s">
        <v>37</v>
      </c>
      <c r="AC280" s="2">
        <v>44907.646967592591</v>
      </c>
      <c r="AD280" t="s">
        <v>54</v>
      </c>
      <c r="AE280" t="s">
        <v>55</v>
      </c>
    </row>
    <row r="281" spans="1:31" x14ac:dyDescent="0.25">
      <c r="A281" t="s">
        <v>1204</v>
      </c>
      <c r="B281" t="s">
        <v>1203</v>
      </c>
      <c r="C281" t="s">
        <v>47</v>
      </c>
      <c r="D281" s="2" t="str">
        <f>VLOOKUP(A281,Basis!A:A,1,FALSE)</f>
        <v>VO157</v>
      </c>
      <c r="E281" t="s">
        <v>58</v>
      </c>
      <c r="F281">
        <v>1016744</v>
      </c>
      <c r="G281" s="2">
        <v>43699.603784722225</v>
      </c>
      <c r="H281" s="2"/>
      <c r="K281" t="s">
        <v>1205</v>
      </c>
      <c r="L281" t="s">
        <v>522</v>
      </c>
      <c r="M281" t="s">
        <v>1206</v>
      </c>
      <c r="N281" t="s">
        <v>43</v>
      </c>
      <c r="O281">
        <v>6</v>
      </c>
      <c r="P281">
        <v>1</v>
      </c>
      <c r="Q281">
        <v>52.257209777832003</v>
      </c>
      <c r="R281">
        <v>5.23284912109375</v>
      </c>
      <c r="S281" t="s">
        <v>63</v>
      </c>
      <c r="T281">
        <v>100</v>
      </c>
      <c r="U281">
        <v>80</v>
      </c>
      <c r="V281">
        <v>15</v>
      </c>
      <c r="W281">
        <v>0</v>
      </c>
      <c r="Y281">
        <v>180</v>
      </c>
      <c r="Z281" t="s">
        <v>1207</v>
      </c>
      <c r="AA281" s="2">
        <v>43636.66070601852</v>
      </c>
      <c r="AB281" t="s">
        <v>37</v>
      </c>
      <c r="AC281" s="2">
        <v>44907.648182870369</v>
      </c>
      <c r="AD281" t="s">
        <v>54</v>
      </c>
      <c r="AE281" t="s">
        <v>55</v>
      </c>
    </row>
    <row r="282" spans="1:31" x14ac:dyDescent="0.25">
      <c r="A282" t="s">
        <v>1209</v>
      </c>
      <c r="B282" t="s">
        <v>1208</v>
      </c>
      <c r="C282" t="s">
        <v>47</v>
      </c>
      <c r="D282" s="2" t="str">
        <f>VLOOKUP(A282,Basis!A:A,1,FALSE)</f>
        <v>VO159</v>
      </c>
      <c r="E282" t="s">
        <v>58</v>
      </c>
      <c r="F282">
        <v>1016845</v>
      </c>
      <c r="G282" s="2">
        <v>43699.604143518518</v>
      </c>
      <c r="H282" s="2"/>
      <c r="K282" t="s">
        <v>251</v>
      </c>
      <c r="L282" t="s">
        <v>252</v>
      </c>
      <c r="M282" t="s">
        <v>253</v>
      </c>
      <c r="N282" t="s">
        <v>43</v>
      </c>
      <c r="O282">
        <v>6</v>
      </c>
      <c r="P282">
        <v>1</v>
      </c>
      <c r="Q282">
        <v>52.254146575927699</v>
      </c>
      <c r="R282">
        <v>5.2271142005920401</v>
      </c>
      <c r="S282" t="s">
        <v>63</v>
      </c>
      <c r="T282">
        <v>100</v>
      </c>
      <c r="U282">
        <v>80</v>
      </c>
      <c r="V282">
        <v>15</v>
      </c>
      <c r="W282">
        <v>0</v>
      </c>
      <c r="Y282">
        <v>180</v>
      </c>
      <c r="Z282" t="s">
        <v>254</v>
      </c>
      <c r="AA282" s="2">
        <v>43636.635451388887</v>
      </c>
      <c r="AB282" t="s">
        <v>37</v>
      </c>
      <c r="AC282" s="2">
        <v>44907.648182870369</v>
      </c>
      <c r="AD282" t="s">
        <v>54</v>
      </c>
      <c r="AE282" t="s">
        <v>55</v>
      </c>
    </row>
    <row r="283" spans="1:31" x14ac:dyDescent="0.25">
      <c r="A283" t="s">
        <v>1211</v>
      </c>
      <c r="B283" t="s">
        <v>1210</v>
      </c>
      <c r="C283" t="s">
        <v>47</v>
      </c>
      <c r="D283" s="2" t="str">
        <f>VLOOKUP(A283,Basis!A:A,1,FALSE)</f>
        <v>VO161</v>
      </c>
      <c r="E283" t="s">
        <v>58</v>
      </c>
      <c r="F283">
        <v>1016723</v>
      </c>
      <c r="G283" s="2">
        <v>43699.613530092596</v>
      </c>
      <c r="H283" s="2"/>
      <c r="K283" t="s">
        <v>502</v>
      </c>
      <c r="L283" t="s">
        <v>793</v>
      </c>
      <c r="M283" t="s">
        <v>1212</v>
      </c>
      <c r="N283" t="s">
        <v>62</v>
      </c>
      <c r="O283">
        <v>6</v>
      </c>
      <c r="P283">
        <v>1</v>
      </c>
      <c r="Q283">
        <v>52.311573028564503</v>
      </c>
      <c r="R283">
        <v>5.2504172325134304</v>
      </c>
      <c r="S283" t="s">
        <v>63</v>
      </c>
      <c r="T283">
        <v>100</v>
      </c>
      <c r="U283">
        <v>80</v>
      </c>
      <c r="V283">
        <v>15</v>
      </c>
      <c r="W283">
        <v>0</v>
      </c>
      <c r="Y283">
        <v>180</v>
      </c>
      <c r="Z283" t="s">
        <v>1213</v>
      </c>
      <c r="AA283" s="2">
        <v>43635.653749999998</v>
      </c>
      <c r="AB283" t="s">
        <v>37</v>
      </c>
      <c r="AC283" s="2">
        <v>44907.646967592591</v>
      </c>
      <c r="AD283" t="s">
        <v>54</v>
      </c>
      <c r="AE283" t="s">
        <v>55</v>
      </c>
    </row>
    <row r="284" spans="1:31" x14ac:dyDescent="0.25">
      <c r="A284" t="s">
        <v>1215</v>
      </c>
      <c r="B284" t="s">
        <v>1214</v>
      </c>
      <c r="C284" t="s">
        <v>47</v>
      </c>
      <c r="D284" s="2" t="str">
        <f>VLOOKUP(A284,Basis!A:A,1,FALSE)</f>
        <v>VO162</v>
      </c>
      <c r="E284" t="s">
        <v>58</v>
      </c>
      <c r="F284">
        <v>1016714</v>
      </c>
      <c r="G284" s="2">
        <v>43699.614016203705</v>
      </c>
      <c r="H284" s="2"/>
      <c r="K284" t="s">
        <v>308</v>
      </c>
      <c r="L284" t="s">
        <v>769</v>
      </c>
      <c r="M284" t="s">
        <v>1216</v>
      </c>
      <c r="N284" t="s">
        <v>62</v>
      </c>
      <c r="O284">
        <v>6</v>
      </c>
      <c r="P284">
        <v>1</v>
      </c>
      <c r="Q284">
        <v>52.306444999999997</v>
      </c>
      <c r="R284">
        <v>5.2562499999999996</v>
      </c>
      <c r="S284" t="s">
        <v>63</v>
      </c>
      <c r="T284">
        <v>100</v>
      </c>
      <c r="U284">
        <v>80</v>
      </c>
      <c r="V284">
        <v>15</v>
      </c>
      <c r="W284">
        <v>0</v>
      </c>
      <c r="Y284">
        <v>180</v>
      </c>
      <c r="Z284" t="s">
        <v>1217</v>
      </c>
      <c r="AA284" s="2">
        <v>43635.681516203702</v>
      </c>
      <c r="AB284" t="s">
        <v>37</v>
      </c>
      <c r="AC284" s="2">
        <v>44907.646967592591</v>
      </c>
      <c r="AD284" t="s">
        <v>54</v>
      </c>
      <c r="AE284" t="s">
        <v>55</v>
      </c>
    </row>
    <row r="285" spans="1:31" x14ac:dyDescent="0.25">
      <c r="A285" t="s">
        <v>1219</v>
      </c>
      <c r="B285" t="s">
        <v>1218</v>
      </c>
      <c r="C285" t="s">
        <v>47</v>
      </c>
      <c r="D285" s="2" t="str">
        <f>VLOOKUP(A285,Basis!A:A,1,FALSE)</f>
        <v>VO163</v>
      </c>
      <c r="E285" t="s">
        <v>58</v>
      </c>
      <c r="F285">
        <v>1016853</v>
      </c>
      <c r="G285" s="2">
        <v>44221.613923611112</v>
      </c>
      <c r="H285" s="2"/>
      <c r="K285" t="s">
        <v>574</v>
      </c>
      <c r="L285" t="s">
        <v>528</v>
      </c>
      <c r="M285" t="s">
        <v>575</v>
      </c>
      <c r="N285" t="s">
        <v>62</v>
      </c>
      <c r="O285">
        <v>6</v>
      </c>
      <c r="P285">
        <v>1</v>
      </c>
      <c r="Q285">
        <v>52.295818328857401</v>
      </c>
      <c r="R285">
        <v>5.2752323150634801</v>
      </c>
      <c r="S285" t="s">
        <v>63</v>
      </c>
      <c r="T285">
        <v>100</v>
      </c>
      <c r="U285">
        <v>80</v>
      </c>
      <c r="V285">
        <v>15</v>
      </c>
      <c r="W285">
        <v>0</v>
      </c>
      <c r="Y285">
        <v>180</v>
      </c>
      <c r="Z285" t="s">
        <v>576</v>
      </c>
      <c r="AA285" s="2">
        <v>43636.496400462966</v>
      </c>
      <c r="AB285" t="s">
        <v>37</v>
      </c>
      <c r="AC285" s="2">
        <v>44907.646967592591</v>
      </c>
      <c r="AD285" t="s">
        <v>54</v>
      </c>
      <c r="AE285" t="s">
        <v>55</v>
      </c>
    </row>
    <row r="286" spans="1:31" x14ac:dyDescent="0.25">
      <c r="A286" t="s">
        <v>1221</v>
      </c>
      <c r="B286" t="s">
        <v>1220</v>
      </c>
      <c r="C286" t="s">
        <v>167</v>
      </c>
      <c r="D286" s="2" t="str">
        <f>VLOOKUP(A286,Basis!A:A,1,FALSE)</f>
        <v>PO096</v>
      </c>
      <c r="E286" t="s">
        <v>58</v>
      </c>
      <c r="F286">
        <v>1016179</v>
      </c>
      <c r="G286" s="2">
        <v>43699.498877314814</v>
      </c>
      <c r="H286" s="2"/>
      <c r="K286" t="s">
        <v>194</v>
      </c>
      <c r="L286" t="s">
        <v>195</v>
      </c>
      <c r="M286" t="s">
        <v>196</v>
      </c>
      <c r="N286" t="s">
        <v>177</v>
      </c>
      <c r="O286">
        <v>6</v>
      </c>
      <c r="P286">
        <v>1</v>
      </c>
      <c r="Q286">
        <v>52.221862000000002</v>
      </c>
      <c r="R286">
        <v>5.1718580000000003</v>
      </c>
      <c r="S286" t="s">
        <v>63</v>
      </c>
      <c r="T286">
        <v>100</v>
      </c>
      <c r="U286">
        <v>80</v>
      </c>
      <c r="V286">
        <v>15</v>
      </c>
      <c r="W286">
        <v>0</v>
      </c>
      <c r="Y286">
        <v>180</v>
      </c>
      <c r="Z286" t="s">
        <v>197</v>
      </c>
      <c r="AA286" s="2">
        <v>43629.534861111111</v>
      </c>
      <c r="AB286" t="s">
        <v>37</v>
      </c>
      <c r="AC286" s="2">
        <v>44907.646967592591</v>
      </c>
      <c r="AD286" t="s">
        <v>54</v>
      </c>
      <c r="AE286" t="s">
        <v>55</v>
      </c>
    </row>
    <row r="287" spans="1:31" x14ac:dyDescent="0.25">
      <c r="A287" t="s">
        <v>1223</v>
      </c>
      <c r="B287" t="s">
        <v>1222</v>
      </c>
      <c r="C287" t="s">
        <v>167</v>
      </c>
      <c r="D287" s="2" t="str">
        <f>VLOOKUP(A287,Basis!A:A,1,FALSE)</f>
        <v>PO094</v>
      </c>
      <c r="E287" t="s">
        <v>58</v>
      </c>
      <c r="F287">
        <v>1031547</v>
      </c>
      <c r="G287" s="2">
        <v>44163.468645833331</v>
      </c>
      <c r="H287" s="2"/>
      <c r="K287" t="s">
        <v>597</v>
      </c>
      <c r="L287" t="s">
        <v>93</v>
      </c>
      <c r="M287" t="s">
        <v>598</v>
      </c>
      <c r="N287" t="s">
        <v>177</v>
      </c>
      <c r="O287">
        <v>6</v>
      </c>
      <c r="P287">
        <v>1</v>
      </c>
      <c r="Q287">
        <v>52.2130126953125</v>
      </c>
      <c r="R287">
        <v>5.1525950431823704</v>
      </c>
      <c r="S287" t="s">
        <v>35</v>
      </c>
      <c r="T287">
        <v>100</v>
      </c>
      <c r="U287">
        <v>80</v>
      </c>
      <c r="V287">
        <v>10</v>
      </c>
      <c r="W287">
        <v>0</v>
      </c>
      <c r="Y287">
        <v>180</v>
      </c>
      <c r="Z287" t="s">
        <v>599</v>
      </c>
      <c r="AA287" s="2">
        <v>43629.677430555559</v>
      </c>
      <c r="AB287" t="s">
        <v>37</v>
      </c>
      <c r="AC287" s="2">
        <v>44907.646967592591</v>
      </c>
      <c r="AD287" t="s">
        <v>54</v>
      </c>
      <c r="AE287" t="s">
        <v>55</v>
      </c>
    </row>
    <row r="288" spans="1:31" x14ac:dyDescent="0.25">
      <c r="A288" t="s">
        <v>1225</v>
      </c>
      <c r="B288" t="s">
        <v>1224</v>
      </c>
      <c r="C288" t="s">
        <v>47</v>
      </c>
      <c r="D288" s="2" t="str">
        <f>VLOOKUP(A288,Basis!A:A,1,FALSE)</f>
        <v>VO186</v>
      </c>
      <c r="E288" t="s">
        <v>58</v>
      </c>
      <c r="F288">
        <v>1016731</v>
      </c>
      <c r="G288" s="2">
        <v>43699.680243055554</v>
      </c>
      <c r="H288" s="2"/>
      <c r="K288" t="s">
        <v>1226</v>
      </c>
      <c r="L288" t="s">
        <v>93</v>
      </c>
      <c r="M288" t="s">
        <v>1227</v>
      </c>
      <c r="N288" t="s">
        <v>62</v>
      </c>
      <c r="O288">
        <v>6</v>
      </c>
      <c r="P288">
        <v>1</v>
      </c>
      <c r="Q288">
        <v>52.303249359130902</v>
      </c>
      <c r="R288">
        <v>5.23512983322144</v>
      </c>
      <c r="S288" t="s">
        <v>63</v>
      </c>
      <c r="T288">
        <v>100</v>
      </c>
      <c r="U288">
        <v>80</v>
      </c>
      <c r="V288">
        <v>15</v>
      </c>
      <c r="W288">
        <v>0</v>
      </c>
      <c r="Y288">
        <v>180</v>
      </c>
      <c r="Z288" t="s">
        <v>1228</v>
      </c>
      <c r="AA288" s="2">
        <v>43635.361377314817</v>
      </c>
      <c r="AB288" t="s">
        <v>37</v>
      </c>
      <c r="AC288" s="2">
        <v>44907.646967592591</v>
      </c>
      <c r="AD288" t="s">
        <v>54</v>
      </c>
      <c r="AE288" t="s">
        <v>55</v>
      </c>
    </row>
    <row r="289" spans="1:31" x14ac:dyDescent="0.25">
      <c r="A289" t="s">
        <v>1230</v>
      </c>
      <c r="B289" t="s">
        <v>1229</v>
      </c>
      <c r="C289" t="s">
        <v>47</v>
      </c>
      <c r="D289" s="2" t="str">
        <f>VLOOKUP(A289,Basis!A:A,1,FALSE)</f>
        <v>VO187</v>
      </c>
      <c r="E289" t="s">
        <v>58</v>
      </c>
      <c r="F289">
        <v>1016856</v>
      </c>
      <c r="G289" s="2">
        <v>43699.680590277778</v>
      </c>
      <c r="H289" s="2"/>
      <c r="K289" t="s">
        <v>1226</v>
      </c>
      <c r="L289" t="s">
        <v>105</v>
      </c>
      <c r="M289" t="s">
        <v>1227</v>
      </c>
      <c r="N289" t="s">
        <v>62</v>
      </c>
      <c r="O289">
        <v>6</v>
      </c>
      <c r="P289">
        <v>1</v>
      </c>
      <c r="Q289">
        <v>52.304191589355497</v>
      </c>
      <c r="R289">
        <v>5.2350602149963397</v>
      </c>
      <c r="S289" t="s">
        <v>63</v>
      </c>
      <c r="T289">
        <v>100</v>
      </c>
      <c r="U289">
        <v>80</v>
      </c>
      <c r="V289">
        <v>15</v>
      </c>
      <c r="W289">
        <v>0</v>
      </c>
      <c r="Y289">
        <v>180</v>
      </c>
      <c r="Z289" t="s">
        <v>1231</v>
      </c>
      <c r="AA289" s="2">
        <v>43635.365266203706</v>
      </c>
      <c r="AB289" t="s">
        <v>37</v>
      </c>
      <c r="AC289" s="2">
        <v>44907.646967592591</v>
      </c>
      <c r="AD289" t="s">
        <v>54</v>
      </c>
      <c r="AE289" t="s">
        <v>55</v>
      </c>
    </row>
    <row r="290" spans="1:31" x14ac:dyDescent="0.25">
      <c r="A290" t="s">
        <v>1233</v>
      </c>
      <c r="B290" t="s">
        <v>1232</v>
      </c>
      <c r="C290" t="s">
        <v>47</v>
      </c>
      <c r="D290" s="2" t="str">
        <f>VLOOKUP(A290,Basis!A:A,1,FALSE)</f>
        <v>VO192</v>
      </c>
      <c r="E290" t="s">
        <v>58</v>
      </c>
      <c r="F290">
        <v>1016738</v>
      </c>
      <c r="G290" s="2">
        <v>43699.680902777778</v>
      </c>
      <c r="H290" s="2"/>
      <c r="K290" t="s">
        <v>451</v>
      </c>
      <c r="L290" t="s">
        <v>1167</v>
      </c>
      <c r="M290" t="s">
        <v>1168</v>
      </c>
      <c r="N290" t="s">
        <v>62</v>
      </c>
      <c r="O290">
        <v>6</v>
      </c>
      <c r="P290">
        <v>1</v>
      </c>
      <c r="Q290">
        <v>52.301963806152301</v>
      </c>
      <c r="R290">
        <v>5.2633285522460902</v>
      </c>
      <c r="S290" t="s">
        <v>63</v>
      </c>
      <c r="T290">
        <v>100</v>
      </c>
      <c r="U290">
        <v>80</v>
      </c>
      <c r="V290">
        <v>15</v>
      </c>
      <c r="W290">
        <v>0</v>
      </c>
      <c r="Y290">
        <v>180</v>
      </c>
      <c r="Z290" t="s">
        <v>1169</v>
      </c>
      <c r="AA290" s="2">
        <v>43635.675636574073</v>
      </c>
      <c r="AB290" t="s">
        <v>37</v>
      </c>
      <c r="AC290" s="2">
        <v>44907.646967592591</v>
      </c>
      <c r="AD290" t="s">
        <v>54</v>
      </c>
      <c r="AE290" t="s">
        <v>55</v>
      </c>
    </row>
    <row r="291" spans="1:31" x14ac:dyDescent="0.25">
      <c r="A291" t="s">
        <v>1235</v>
      </c>
      <c r="B291" t="s">
        <v>1234</v>
      </c>
      <c r="C291" t="s">
        <v>47</v>
      </c>
      <c r="D291" s="2" t="str">
        <f>VLOOKUP(A291,Basis!A:A,1,FALSE)</f>
        <v>VO194</v>
      </c>
      <c r="E291" t="s">
        <v>58</v>
      </c>
      <c r="F291">
        <v>1016747</v>
      </c>
      <c r="G291" s="2">
        <v>43699.681377314817</v>
      </c>
      <c r="H291" s="2"/>
      <c r="K291" t="s">
        <v>245</v>
      </c>
      <c r="L291" t="s">
        <v>1162</v>
      </c>
      <c r="M291" t="s">
        <v>1163</v>
      </c>
      <c r="N291" t="s">
        <v>62</v>
      </c>
      <c r="O291">
        <v>6</v>
      </c>
      <c r="P291">
        <v>1</v>
      </c>
      <c r="Q291">
        <v>52.299526214599602</v>
      </c>
      <c r="R291">
        <v>5.2703270912170401</v>
      </c>
      <c r="S291" t="s">
        <v>63</v>
      </c>
      <c r="T291">
        <v>100</v>
      </c>
      <c r="U291">
        <v>80</v>
      </c>
      <c r="V291">
        <v>15</v>
      </c>
      <c r="W291">
        <v>0</v>
      </c>
      <c r="Y291">
        <v>180</v>
      </c>
      <c r="Z291" t="s">
        <v>1164</v>
      </c>
      <c r="AA291" s="2">
        <v>43636.46775462963</v>
      </c>
      <c r="AB291" t="s">
        <v>37</v>
      </c>
      <c r="AC291" s="2">
        <v>44907.646967592591</v>
      </c>
      <c r="AD291" t="s">
        <v>54</v>
      </c>
      <c r="AE291" t="s">
        <v>55</v>
      </c>
    </row>
    <row r="292" spans="1:31" x14ac:dyDescent="0.25">
      <c r="A292" t="s">
        <v>1237</v>
      </c>
      <c r="B292" t="s">
        <v>1236</v>
      </c>
      <c r="C292" t="s">
        <v>47</v>
      </c>
      <c r="D292" s="2" t="str">
        <f>VLOOKUP(A292,Basis!A:A,1,FALSE)</f>
        <v>VO195</v>
      </c>
      <c r="E292" t="s">
        <v>58</v>
      </c>
      <c r="F292">
        <v>1016204</v>
      </c>
      <c r="G292" s="2">
        <v>43699.68178240741</v>
      </c>
      <c r="H292" s="2"/>
      <c r="K292" t="s">
        <v>1172</v>
      </c>
      <c r="L292" t="s">
        <v>1173</v>
      </c>
      <c r="M292" t="s">
        <v>1174</v>
      </c>
      <c r="N292" t="s">
        <v>62</v>
      </c>
      <c r="O292">
        <v>6</v>
      </c>
      <c r="P292">
        <v>1</v>
      </c>
      <c r="Q292">
        <v>52.303642272949197</v>
      </c>
      <c r="R292">
        <v>5.26922559738159</v>
      </c>
      <c r="S292" t="s">
        <v>63</v>
      </c>
      <c r="T292">
        <v>100</v>
      </c>
      <c r="U292">
        <v>80</v>
      </c>
      <c r="V292">
        <v>15</v>
      </c>
      <c r="W292">
        <v>0</v>
      </c>
      <c r="Y292">
        <v>180</v>
      </c>
      <c r="Z292" t="s">
        <v>1175</v>
      </c>
      <c r="AA292" s="2">
        <v>43635.68440972222</v>
      </c>
      <c r="AB292" t="s">
        <v>37</v>
      </c>
      <c r="AC292" s="2">
        <v>44907.646967592591</v>
      </c>
      <c r="AD292" t="s">
        <v>54</v>
      </c>
      <c r="AE292" t="s">
        <v>55</v>
      </c>
    </row>
    <row r="293" spans="1:31" x14ac:dyDescent="0.25">
      <c r="A293" t="s">
        <v>1239</v>
      </c>
      <c r="B293" t="s">
        <v>1238</v>
      </c>
      <c r="C293" t="s">
        <v>47</v>
      </c>
      <c r="D293" s="2" t="str">
        <f>VLOOKUP(A293,Basis!A:A,1,FALSE)</f>
        <v>VO197</v>
      </c>
      <c r="E293" t="s">
        <v>58</v>
      </c>
      <c r="F293">
        <v>1016717</v>
      </c>
      <c r="G293" s="2">
        <v>43699.682083333333</v>
      </c>
      <c r="H293" s="2"/>
      <c r="K293" t="s">
        <v>86</v>
      </c>
      <c r="L293" t="s">
        <v>510</v>
      </c>
      <c r="M293" t="s">
        <v>511</v>
      </c>
      <c r="N293" t="s">
        <v>62</v>
      </c>
      <c r="O293">
        <v>6</v>
      </c>
      <c r="P293">
        <v>1</v>
      </c>
      <c r="Q293">
        <v>52.297683715820298</v>
      </c>
      <c r="R293">
        <v>5.2489871978759801</v>
      </c>
      <c r="S293" t="s">
        <v>63</v>
      </c>
      <c r="T293">
        <v>100</v>
      </c>
      <c r="U293">
        <v>80</v>
      </c>
      <c r="V293">
        <v>15</v>
      </c>
      <c r="W293">
        <v>0</v>
      </c>
      <c r="Y293">
        <v>180</v>
      </c>
      <c r="Z293" t="s">
        <v>512</v>
      </c>
      <c r="AA293" s="2">
        <v>43636.483252314814</v>
      </c>
      <c r="AB293" t="s">
        <v>37</v>
      </c>
      <c r="AC293" s="2">
        <v>44907.646967592591</v>
      </c>
      <c r="AD293" t="s">
        <v>54</v>
      </c>
      <c r="AE293" t="s">
        <v>55</v>
      </c>
    </row>
    <row r="294" spans="1:31" x14ac:dyDescent="0.25">
      <c r="A294" t="s">
        <v>1241</v>
      </c>
      <c r="B294" t="s">
        <v>1240</v>
      </c>
      <c r="C294" t="s">
        <v>47</v>
      </c>
      <c r="D294" s="2" t="str">
        <f>VLOOKUP(A294,Basis!A:A,1,FALSE)</f>
        <v>VO201</v>
      </c>
      <c r="E294" t="s">
        <v>58</v>
      </c>
      <c r="F294">
        <v>1016726</v>
      </c>
      <c r="G294" s="2">
        <v>43700.484247685185</v>
      </c>
      <c r="H294" s="2"/>
      <c r="K294" t="s">
        <v>245</v>
      </c>
      <c r="L294" t="s">
        <v>1173</v>
      </c>
      <c r="M294" t="s">
        <v>1242</v>
      </c>
      <c r="N294" t="s">
        <v>62</v>
      </c>
      <c r="O294">
        <v>6</v>
      </c>
      <c r="P294">
        <v>1</v>
      </c>
      <c r="Q294">
        <v>52.297660827636697</v>
      </c>
      <c r="R294">
        <v>5.2710080146789604</v>
      </c>
      <c r="S294" t="s">
        <v>63</v>
      </c>
      <c r="T294">
        <v>100</v>
      </c>
      <c r="U294">
        <v>80</v>
      </c>
      <c r="V294">
        <v>15</v>
      </c>
      <c r="W294">
        <v>0</v>
      </c>
      <c r="Y294">
        <v>180</v>
      </c>
      <c r="Z294" t="s">
        <v>1243</v>
      </c>
      <c r="AA294" s="2">
        <v>43636.45925925926</v>
      </c>
      <c r="AB294" t="s">
        <v>37</v>
      </c>
      <c r="AC294" s="2">
        <v>44907.646967592591</v>
      </c>
      <c r="AD294" t="s">
        <v>54</v>
      </c>
      <c r="AE294" t="s">
        <v>55</v>
      </c>
    </row>
    <row r="295" spans="1:31" x14ac:dyDescent="0.25">
      <c r="A295" t="s">
        <v>1245</v>
      </c>
      <c r="B295" t="s">
        <v>1244</v>
      </c>
      <c r="C295" t="s">
        <v>47</v>
      </c>
      <c r="D295" s="2" t="str">
        <f>VLOOKUP(A295,Basis!A:A,1,FALSE)</f>
        <v>VO202</v>
      </c>
      <c r="E295" t="s">
        <v>58</v>
      </c>
      <c r="F295">
        <v>1016713</v>
      </c>
      <c r="G295" s="2">
        <v>43700.484629629631</v>
      </c>
      <c r="H295" s="2"/>
      <c r="K295" t="s">
        <v>117</v>
      </c>
      <c r="L295" t="s">
        <v>1246</v>
      </c>
      <c r="M295" t="s">
        <v>1247</v>
      </c>
      <c r="N295" t="s">
        <v>62</v>
      </c>
      <c r="O295">
        <v>6</v>
      </c>
      <c r="P295">
        <v>1</v>
      </c>
      <c r="Q295">
        <v>52.297779083252003</v>
      </c>
      <c r="R295">
        <v>5.2698802947998002</v>
      </c>
      <c r="S295" t="s">
        <v>63</v>
      </c>
      <c r="T295">
        <v>100</v>
      </c>
      <c r="U295">
        <v>80</v>
      </c>
      <c r="V295">
        <v>15</v>
      </c>
      <c r="W295">
        <v>0</v>
      </c>
      <c r="Y295">
        <v>180</v>
      </c>
      <c r="Z295" t="s">
        <v>1248</v>
      </c>
      <c r="AA295" s="2">
        <v>43635.378738425927</v>
      </c>
      <c r="AB295" t="s">
        <v>37</v>
      </c>
      <c r="AC295" s="2">
        <v>44907.646967592591</v>
      </c>
      <c r="AD295" t="s">
        <v>54</v>
      </c>
      <c r="AE295" t="s">
        <v>55</v>
      </c>
    </row>
    <row r="296" spans="1:31" x14ac:dyDescent="0.25">
      <c r="A296" t="s">
        <v>1250</v>
      </c>
      <c r="B296" t="s">
        <v>1249</v>
      </c>
      <c r="C296" t="s">
        <v>47</v>
      </c>
      <c r="D296" s="2" t="str">
        <f>VLOOKUP(A296,Basis!A:A,1,FALSE)</f>
        <v>VO203</v>
      </c>
      <c r="E296" t="s">
        <v>58</v>
      </c>
      <c r="F296">
        <v>1015845</v>
      </c>
      <c r="G296" s="2">
        <v>43700.484942129631</v>
      </c>
      <c r="H296" s="2"/>
      <c r="K296" t="s">
        <v>1251</v>
      </c>
      <c r="L296" t="s">
        <v>81</v>
      </c>
      <c r="M296" t="s">
        <v>1252</v>
      </c>
      <c r="N296" t="s">
        <v>62</v>
      </c>
      <c r="O296">
        <v>6</v>
      </c>
      <c r="P296">
        <v>1</v>
      </c>
      <c r="Q296">
        <v>52.301157000000003</v>
      </c>
      <c r="R296">
        <v>5.2668799999999996</v>
      </c>
      <c r="S296" t="s">
        <v>63</v>
      </c>
      <c r="T296">
        <v>100</v>
      </c>
      <c r="U296">
        <v>80</v>
      </c>
      <c r="V296">
        <v>15</v>
      </c>
      <c r="W296">
        <v>0</v>
      </c>
      <c r="Y296">
        <v>180</v>
      </c>
      <c r="Z296" t="s">
        <v>1253</v>
      </c>
      <c r="AA296" s="2">
        <v>43635.454675925925</v>
      </c>
      <c r="AB296" t="s">
        <v>37</v>
      </c>
      <c r="AC296" s="2">
        <v>44907.646967592591</v>
      </c>
      <c r="AD296" t="s">
        <v>54</v>
      </c>
      <c r="AE296" t="s">
        <v>55</v>
      </c>
    </row>
    <row r="297" spans="1:31" x14ac:dyDescent="0.25">
      <c r="A297" t="s">
        <v>1255</v>
      </c>
      <c r="B297" t="s">
        <v>1254</v>
      </c>
      <c r="C297" t="s">
        <v>47</v>
      </c>
      <c r="D297" s="2" t="str">
        <f>VLOOKUP(A297,Basis!A:A,1,FALSE)</f>
        <v>VO204</v>
      </c>
      <c r="E297" t="s">
        <v>58</v>
      </c>
      <c r="F297">
        <v>1016740</v>
      </c>
      <c r="G297" s="2">
        <v>43700.485277777778</v>
      </c>
      <c r="H297" s="2"/>
      <c r="K297" t="s">
        <v>1178</v>
      </c>
      <c r="L297" t="s">
        <v>879</v>
      </c>
      <c r="M297" t="s">
        <v>1179</v>
      </c>
      <c r="N297" t="s">
        <v>62</v>
      </c>
      <c r="O297">
        <v>6</v>
      </c>
      <c r="P297">
        <v>1</v>
      </c>
      <c r="Q297">
        <v>52.295707702636697</v>
      </c>
      <c r="R297">
        <v>5.2667422294616699</v>
      </c>
      <c r="S297" t="s">
        <v>63</v>
      </c>
      <c r="T297">
        <v>100</v>
      </c>
      <c r="U297">
        <v>80</v>
      </c>
      <c r="V297">
        <v>15</v>
      </c>
      <c r="W297">
        <v>0</v>
      </c>
      <c r="Y297">
        <v>180</v>
      </c>
      <c r="Z297" t="s">
        <v>1180</v>
      </c>
      <c r="AA297" s="2">
        <v>43636.456087962964</v>
      </c>
      <c r="AB297" t="s">
        <v>37</v>
      </c>
      <c r="AC297" s="2">
        <v>44907.646967592591</v>
      </c>
      <c r="AD297" t="s">
        <v>54</v>
      </c>
      <c r="AE297" t="s">
        <v>55</v>
      </c>
    </row>
    <row r="298" spans="1:31" x14ac:dyDescent="0.25">
      <c r="A298" t="s">
        <v>1257</v>
      </c>
      <c r="B298" t="s">
        <v>1256</v>
      </c>
      <c r="C298" t="s">
        <v>47</v>
      </c>
      <c r="D298" s="2" t="str">
        <f>VLOOKUP(A298,Basis!A:A,1,FALSE)</f>
        <v>VO206</v>
      </c>
      <c r="E298" t="s">
        <v>58</v>
      </c>
      <c r="F298">
        <v>1015839</v>
      </c>
      <c r="G298" s="2">
        <v>43700.485567129632</v>
      </c>
      <c r="H298" s="2"/>
      <c r="K298" t="s">
        <v>1258</v>
      </c>
      <c r="L298" t="s">
        <v>293</v>
      </c>
      <c r="M298" t="s">
        <v>1259</v>
      </c>
      <c r="N298" t="s">
        <v>43</v>
      </c>
      <c r="O298">
        <v>6</v>
      </c>
      <c r="P298">
        <v>1</v>
      </c>
      <c r="Q298">
        <v>52.2579345703125</v>
      </c>
      <c r="R298">
        <v>5.2245845794677699</v>
      </c>
      <c r="S298" t="s">
        <v>63</v>
      </c>
      <c r="T298">
        <v>100</v>
      </c>
      <c r="U298">
        <v>80</v>
      </c>
      <c r="V298">
        <v>15</v>
      </c>
      <c r="W298">
        <v>0</v>
      </c>
      <c r="Y298">
        <v>180</v>
      </c>
      <c r="Z298" t="s">
        <v>1260</v>
      </c>
      <c r="AA298" s="2">
        <v>43636.619351851848</v>
      </c>
      <c r="AB298" t="s">
        <v>37</v>
      </c>
      <c r="AC298" s="2">
        <v>44907.648182870369</v>
      </c>
      <c r="AD298" t="s">
        <v>54</v>
      </c>
      <c r="AE298" t="s">
        <v>55</v>
      </c>
    </row>
    <row r="299" spans="1:31" x14ac:dyDescent="0.25">
      <c r="A299" t="s">
        <v>1262</v>
      </c>
      <c r="B299" t="s">
        <v>1261</v>
      </c>
      <c r="C299" t="s">
        <v>47</v>
      </c>
      <c r="D299" s="2" t="str">
        <f>VLOOKUP(A299,Basis!A:A,1,FALSE)</f>
        <v>VO169</v>
      </c>
      <c r="E299" t="s">
        <v>58</v>
      </c>
      <c r="F299">
        <v>1016191</v>
      </c>
      <c r="G299" s="2">
        <v>43699.616041666668</v>
      </c>
      <c r="H299" s="2"/>
      <c r="K299" t="s">
        <v>232</v>
      </c>
      <c r="L299" t="s">
        <v>1263</v>
      </c>
      <c r="M299" t="s">
        <v>1264</v>
      </c>
      <c r="N299" t="s">
        <v>177</v>
      </c>
      <c r="O299">
        <v>6</v>
      </c>
      <c r="P299">
        <v>1</v>
      </c>
      <c r="Q299">
        <v>52.241775512695298</v>
      </c>
      <c r="R299">
        <v>5.17700242996216</v>
      </c>
      <c r="S299" t="s">
        <v>63</v>
      </c>
      <c r="T299">
        <v>100</v>
      </c>
      <c r="U299">
        <v>80</v>
      </c>
      <c r="V299">
        <v>15</v>
      </c>
      <c r="W299">
        <v>0</v>
      </c>
      <c r="Y299">
        <v>180</v>
      </c>
      <c r="Z299" t="s">
        <v>1265</v>
      </c>
      <c r="AA299" s="2">
        <v>43635.489074074074</v>
      </c>
      <c r="AB299" t="s">
        <v>37</v>
      </c>
      <c r="AC299" s="2">
        <v>44907.646967592591</v>
      </c>
      <c r="AD299" t="s">
        <v>54</v>
      </c>
      <c r="AE299" t="s">
        <v>55</v>
      </c>
    </row>
    <row r="300" spans="1:31" x14ac:dyDescent="0.25">
      <c r="A300" t="s">
        <v>1267</v>
      </c>
      <c r="B300" t="s">
        <v>1266</v>
      </c>
      <c r="C300" t="s">
        <v>47</v>
      </c>
      <c r="D300" s="2" t="str">
        <f>VLOOKUP(A300,Basis!A:A,1,FALSE)</f>
        <v>VO170</v>
      </c>
      <c r="E300" t="s">
        <v>58</v>
      </c>
      <c r="F300">
        <v>1016203</v>
      </c>
      <c r="G300" s="2">
        <v>43699.677164351851</v>
      </c>
      <c r="H300" s="2"/>
      <c r="K300" t="s">
        <v>232</v>
      </c>
      <c r="L300" t="s">
        <v>233</v>
      </c>
      <c r="M300" t="s">
        <v>234</v>
      </c>
      <c r="N300" t="s">
        <v>177</v>
      </c>
      <c r="O300">
        <v>6</v>
      </c>
      <c r="P300">
        <v>1</v>
      </c>
      <c r="Q300">
        <v>52.240379333496101</v>
      </c>
      <c r="R300">
        <v>5.1770324707031303</v>
      </c>
      <c r="S300" t="s">
        <v>63</v>
      </c>
      <c r="T300">
        <v>100</v>
      </c>
      <c r="U300">
        <v>80</v>
      </c>
      <c r="V300">
        <v>15</v>
      </c>
      <c r="W300">
        <v>0</v>
      </c>
      <c r="Y300">
        <v>180</v>
      </c>
      <c r="Z300" t="s">
        <v>235</v>
      </c>
      <c r="AA300" s="2">
        <v>43635.484791666669</v>
      </c>
      <c r="AB300" t="s">
        <v>37</v>
      </c>
      <c r="AC300" s="2">
        <v>44907.646967592591</v>
      </c>
      <c r="AD300" t="s">
        <v>54</v>
      </c>
      <c r="AE300" t="s">
        <v>55</v>
      </c>
    </row>
    <row r="301" spans="1:31" x14ac:dyDescent="0.25">
      <c r="A301" t="s">
        <v>1269</v>
      </c>
      <c r="B301" t="s">
        <v>1268</v>
      </c>
      <c r="C301" t="s">
        <v>79</v>
      </c>
      <c r="D301" s="2" t="str">
        <f>VLOOKUP(A301,Basis!A:A,1,FALSE)</f>
        <v>RO759</v>
      </c>
      <c r="E301" t="s">
        <v>58</v>
      </c>
      <c r="F301">
        <v>1030957</v>
      </c>
      <c r="G301" s="2">
        <v>44419.513773148145</v>
      </c>
      <c r="H301" s="2"/>
      <c r="K301" t="s">
        <v>1270</v>
      </c>
      <c r="L301" t="s">
        <v>1086</v>
      </c>
      <c r="M301" t="s">
        <v>1271</v>
      </c>
      <c r="N301" t="s">
        <v>177</v>
      </c>
      <c r="O301">
        <v>6</v>
      </c>
      <c r="P301">
        <v>1</v>
      </c>
      <c r="Q301">
        <v>52.225978851318402</v>
      </c>
      <c r="R301">
        <v>5.1748199462890598</v>
      </c>
      <c r="S301" t="s">
        <v>35</v>
      </c>
      <c r="T301">
        <v>100</v>
      </c>
      <c r="U301">
        <v>80</v>
      </c>
      <c r="V301">
        <v>10</v>
      </c>
      <c r="W301">
        <v>0</v>
      </c>
      <c r="Y301">
        <v>180</v>
      </c>
      <c r="Z301" t="s">
        <v>1272</v>
      </c>
      <c r="AA301" s="2">
        <v>43976.592523148145</v>
      </c>
      <c r="AB301" t="s">
        <v>37</v>
      </c>
      <c r="AC301" s="2">
        <v>44907.648182870369</v>
      </c>
      <c r="AD301" t="s">
        <v>54</v>
      </c>
      <c r="AE301" t="s">
        <v>55</v>
      </c>
    </row>
    <row r="302" spans="1:31" x14ac:dyDescent="0.25">
      <c r="A302" t="s">
        <v>1274</v>
      </c>
      <c r="B302" t="s">
        <v>1273</v>
      </c>
      <c r="C302" t="s">
        <v>193</v>
      </c>
      <c r="D302" s="2" t="str">
        <f>VLOOKUP(A302,Basis!A:A,1,FALSE)</f>
        <v>GFE0051</v>
      </c>
      <c r="E302" t="s">
        <v>323</v>
      </c>
      <c r="F302">
        <v>1016062</v>
      </c>
      <c r="G302" s="2">
        <v>44488.424143518518</v>
      </c>
      <c r="H302" s="2"/>
      <c r="K302" t="s">
        <v>451</v>
      </c>
      <c r="L302" t="s">
        <v>1167</v>
      </c>
      <c r="M302" t="s">
        <v>1168</v>
      </c>
      <c r="N302" t="s">
        <v>62</v>
      </c>
      <c r="O302">
        <v>0</v>
      </c>
      <c r="P302">
        <v>1</v>
      </c>
      <c r="Q302">
        <v>52.301963806152301</v>
      </c>
      <c r="R302">
        <v>5.2633285522460902</v>
      </c>
      <c r="S302" t="s">
        <v>52</v>
      </c>
      <c r="T302">
        <v>100</v>
      </c>
      <c r="U302">
        <v>80</v>
      </c>
      <c r="V302">
        <v>10</v>
      </c>
      <c r="W302">
        <v>0</v>
      </c>
      <c r="Y302">
        <v>180</v>
      </c>
      <c r="Z302" t="s">
        <v>1169</v>
      </c>
      <c r="AA302" s="2">
        <v>44013.43650462963</v>
      </c>
      <c r="AB302" t="s">
        <v>37</v>
      </c>
      <c r="AC302" s="2">
        <v>44889.637546296297</v>
      </c>
      <c r="AD302" t="s">
        <v>54</v>
      </c>
      <c r="AE302" t="s">
        <v>330</v>
      </c>
    </row>
    <row r="303" spans="1:31" x14ac:dyDescent="0.25">
      <c r="A303" t="s">
        <v>1276</v>
      </c>
      <c r="B303" t="s">
        <v>1275</v>
      </c>
      <c r="C303" t="s">
        <v>167</v>
      </c>
      <c r="D303" s="2" t="str">
        <f>VLOOKUP(A303,Basis!A:A,1,FALSE)</f>
        <v>PO106</v>
      </c>
      <c r="E303" t="s">
        <v>58</v>
      </c>
      <c r="F303">
        <v>1014507</v>
      </c>
      <c r="G303" s="2">
        <v>44463.40320601852</v>
      </c>
      <c r="H303" s="2"/>
      <c r="K303" t="s">
        <v>227</v>
      </c>
      <c r="L303" t="s">
        <v>169</v>
      </c>
      <c r="M303" t="s">
        <v>228</v>
      </c>
      <c r="N303" t="s">
        <v>177</v>
      </c>
      <c r="O303">
        <v>6</v>
      </c>
      <c r="P303">
        <v>1</v>
      </c>
      <c r="Q303">
        <v>52.217437744140597</v>
      </c>
      <c r="R303">
        <v>5.1982779502868697</v>
      </c>
      <c r="S303" t="s">
        <v>63</v>
      </c>
      <c r="T303">
        <v>100</v>
      </c>
      <c r="U303">
        <v>80</v>
      </c>
      <c r="V303">
        <v>15</v>
      </c>
      <c r="W303">
        <v>0</v>
      </c>
      <c r="Y303">
        <v>180</v>
      </c>
      <c r="Z303" t="s">
        <v>229</v>
      </c>
      <c r="AA303" s="2">
        <v>43670.62122685185</v>
      </c>
      <c r="AB303" t="s">
        <v>37</v>
      </c>
      <c r="AC303" s="2">
        <v>44907.648182870369</v>
      </c>
      <c r="AD303" t="s">
        <v>54</v>
      </c>
      <c r="AE303" t="s">
        <v>55</v>
      </c>
    </row>
    <row r="304" spans="1:31" x14ac:dyDescent="0.25">
      <c r="A304" t="s">
        <v>1278</v>
      </c>
      <c r="B304" t="s">
        <v>1277</v>
      </c>
      <c r="C304" t="s">
        <v>167</v>
      </c>
      <c r="D304" s="2" t="str">
        <f>VLOOKUP(A304,Basis!A:A,1,FALSE)</f>
        <v>PO136</v>
      </c>
      <c r="E304" t="s">
        <v>58</v>
      </c>
      <c r="F304">
        <v>1006103</v>
      </c>
      <c r="G304" s="2">
        <v>44438.395810185182</v>
      </c>
      <c r="H304" s="2"/>
      <c r="K304" t="s">
        <v>398</v>
      </c>
      <c r="L304" t="s">
        <v>334</v>
      </c>
      <c r="M304" t="s">
        <v>400</v>
      </c>
      <c r="N304" t="s">
        <v>34</v>
      </c>
      <c r="O304">
        <v>5</v>
      </c>
      <c r="P304">
        <v>1</v>
      </c>
      <c r="Q304">
        <v>52.333463000000002</v>
      </c>
      <c r="R304">
        <v>5.0640590000000003</v>
      </c>
      <c r="S304" t="s">
        <v>35</v>
      </c>
      <c r="T304">
        <v>100</v>
      </c>
      <c r="U304">
        <v>80</v>
      </c>
      <c r="V304">
        <v>10</v>
      </c>
      <c r="W304">
        <v>0</v>
      </c>
      <c r="Y304">
        <v>180</v>
      </c>
      <c r="Z304" t="s">
        <v>1279</v>
      </c>
      <c r="AA304" s="2">
        <v>44075.657534722224</v>
      </c>
      <c r="AB304" t="s">
        <v>37</v>
      </c>
      <c r="AC304" s="2">
        <v>44907.648182870369</v>
      </c>
      <c r="AD304" t="s">
        <v>54</v>
      </c>
      <c r="AE304" t="s">
        <v>55</v>
      </c>
    </row>
    <row r="305" spans="1:31" x14ac:dyDescent="0.25">
      <c r="A305" t="s">
        <v>1281</v>
      </c>
      <c r="B305" t="s">
        <v>1280</v>
      </c>
      <c r="C305" t="s">
        <v>193</v>
      </c>
      <c r="D305" s="2" t="str">
        <f>VLOOKUP(A305,Basis!A:A,1,FALSE)</f>
        <v>GFE0189</v>
      </c>
      <c r="E305" t="s">
        <v>323</v>
      </c>
      <c r="F305">
        <v>1007273</v>
      </c>
      <c r="G305" s="2">
        <v>44461.337094907409</v>
      </c>
      <c r="H305" s="2"/>
      <c r="K305" t="s">
        <v>1282</v>
      </c>
      <c r="L305" t="s">
        <v>1283</v>
      </c>
      <c r="M305" t="s">
        <v>1284</v>
      </c>
      <c r="N305" t="s">
        <v>277</v>
      </c>
      <c r="O305">
        <v>1</v>
      </c>
      <c r="P305">
        <v>1</v>
      </c>
      <c r="Q305">
        <v>52.318882000000002</v>
      </c>
      <c r="R305">
        <v>5.0329259999999998</v>
      </c>
      <c r="S305" t="s">
        <v>52</v>
      </c>
      <c r="T305">
        <v>100</v>
      </c>
      <c r="U305">
        <v>80</v>
      </c>
      <c r="V305">
        <v>10</v>
      </c>
      <c r="W305">
        <v>0</v>
      </c>
      <c r="Y305">
        <v>180</v>
      </c>
      <c r="Z305" t="s">
        <v>1285</v>
      </c>
      <c r="AA305" s="2">
        <v>44447.492256944446</v>
      </c>
      <c r="AB305" t="s">
        <v>37</v>
      </c>
      <c r="AC305" s="2">
        <v>44889.637546296297</v>
      </c>
      <c r="AD305" t="s">
        <v>54</v>
      </c>
      <c r="AE305" t="s">
        <v>330</v>
      </c>
    </row>
    <row r="306" spans="1:31" x14ac:dyDescent="0.25">
      <c r="A306" t="s">
        <v>1287</v>
      </c>
      <c r="B306" t="s">
        <v>1286</v>
      </c>
      <c r="C306" t="s">
        <v>79</v>
      </c>
      <c r="D306" s="2" t="str">
        <f>VLOOKUP(A306,Basis!A:A,1,FALSE)</f>
        <v>RO691</v>
      </c>
      <c r="E306" t="s">
        <v>58</v>
      </c>
      <c r="F306">
        <v>1040057</v>
      </c>
      <c r="G306" s="2">
        <v>44662.601319444446</v>
      </c>
      <c r="H306" s="2"/>
      <c r="K306" t="s">
        <v>1288</v>
      </c>
      <c r="L306" t="s">
        <v>1289</v>
      </c>
      <c r="M306" t="s">
        <v>1290</v>
      </c>
      <c r="N306" t="s">
        <v>177</v>
      </c>
      <c r="O306">
        <v>6</v>
      </c>
      <c r="P306">
        <v>1</v>
      </c>
      <c r="Q306">
        <v>52.224281311035199</v>
      </c>
      <c r="R306">
        <v>5.2037892341613796</v>
      </c>
      <c r="S306" t="s">
        <v>63</v>
      </c>
      <c r="T306">
        <v>100</v>
      </c>
      <c r="U306">
        <v>80</v>
      </c>
      <c r="V306">
        <v>10</v>
      </c>
      <c r="W306">
        <v>0</v>
      </c>
      <c r="Y306">
        <v>180</v>
      </c>
      <c r="Z306" t="s">
        <v>1291</v>
      </c>
      <c r="AA306" s="2">
        <v>43636.587002314816</v>
      </c>
      <c r="AB306" t="s">
        <v>37</v>
      </c>
      <c r="AC306" s="2">
        <v>44907.648182870369</v>
      </c>
      <c r="AD306" t="s">
        <v>54</v>
      </c>
      <c r="AE306" t="s">
        <v>55</v>
      </c>
    </row>
    <row r="307" spans="1:31" x14ac:dyDescent="0.25">
      <c r="A307" t="s">
        <v>1293</v>
      </c>
      <c r="B307" t="s">
        <v>1292</v>
      </c>
      <c r="C307" t="s">
        <v>193</v>
      </c>
      <c r="D307" s="2" t="str">
        <f>VLOOKUP(A307,Basis!A:A,1,FALSE)</f>
        <v>GFE0009</v>
      </c>
      <c r="E307" t="s">
        <v>323</v>
      </c>
      <c r="F307">
        <v>1041365</v>
      </c>
      <c r="G307" s="2">
        <v>44468.605995370373</v>
      </c>
      <c r="H307" s="2"/>
      <c r="K307" t="s">
        <v>168</v>
      </c>
      <c r="L307" t="s">
        <v>169</v>
      </c>
      <c r="M307" t="s">
        <v>170</v>
      </c>
      <c r="N307" t="s">
        <v>43</v>
      </c>
      <c r="O307">
        <v>0.2</v>
      </c>
      <c r="P307">
        <v>1</v>
      </c>
      <c r="Q307">
        <v>52.263160705566399</v>
      </c>
      <c r="R307">
        <v>5.2104401588439897</v>
      </c>
      <c r="S307" t="s">
        <v>52</v>
      </c>
      <c r="T307">
        <v>100</v>
      </c>
      <c r="U307">
        <v>80</v>
      </c>
      <c r="V307">
        <v>10</v>
      </c>
      <c r="W307">
        <v>0</v>
      </c>
      <c r="Y307">
        <v>180</v>
      </c>
      <c r="Z307" t="s">
        <v>171</v>
      </c>
      <c r="AA307" s="2">
        <v>43851.603368055556</v>
      </c>
      <c r="AB307" t="s">
        <v>37</v>
      </c>
      <c r="AC307" s="2">
        <v>44889.637546296297</v>
      </c>
      <c r="AD307" t="s">
        <v>54</v>
      </c>
      <c r="AE307" t="s">
        <v>330</v>
      </c>
    </row>
    <row r="308" spans="1:31" x14ac:dyDescent="0.25">
      <c r="A308" t="s">
        <v>1295</v>
      </c>
      <c r="B308" t="s">
        <v>1294</v>
      </c>
      <c r="C308" t="s">
        <v>79</v>
      </c>
      <c r="D308" s="2" t="str">
        <f>VLOOKUP(A308,Basis!A:A,1,FALSE)</f>
        <v>RB041</v>
      </c>
      <c r="E308" t="s">
        <v>58</v>
      </c>
      <c r="F308">
        <v>1034411</v>
      </c>
      <c r="G308" s="2">
        <v>43748.453182870369</v>
      </c>
      <c r="H308" s="2"/>
      <c r="K308" t="s">
        <v>410</v>
      </c>
      <c r="L308" t="s">
        <v>411</v>
      </c>
      <c r="M308" t="s">
        <v>412</v>
      </c>
      <c r="N308" t="s">
        <v>184</v>
      </c>
      <c r="O308">
        <v>5</v>
      </c>
      <c r="P308">
        <v>1</v>
      </c>
      <c r="Q308">
        <v>52.206009999999999</v>
      </c>
      <c r="R308">
        <v>5.1413599999999997</v>
      </c>
      <c r="S308" t="s">
        <v>35</v>
      </c>
      <c r="T308">
        <v>100</v>
      </c>
      <c r="U308">
        <v>80</v>
      </c>
      <c r="V308">
        <v>10</v>
      </c>
      <c r="W308">
        <v>0</v>
      </c>
      <c r="Y308">
        <v>180</v>
      </c>
      <c r="Z308" t="s">
        <v>413</v>
      </c>
      <c r="AA308" s="2">
        <v>44447.404849537037</v>
      </c>
      <c r="AB308" t="s">
        <v>37</v>
      </c>
      <c r="AC308" s="2">
        <v>44907.648182870369</v>
      </c>
      <c r="AD308" t="s">
        <v>54</v>
      </c>
      <c r="AE308" t="s">
        <v>55</v>
      </c>
    </row>
    <row r="309" spans="1:31" x14ac:dyDescent="0.25">
      <c r="A309" t="s">
        <v>1297</v>
      </c>
      <c r="B309" t="s">
        <v>1296</v>
      </c>
      <c r="C309" t="s">
        <v>193</v>
      </c>
      <c r="D309" s="2" t="str">
        <f>VLOOKUP(A309,Basis!A:A,1,FALSE)</f>
        <v>GFE0052</v>
      </c>
      <c r="E309" t="s">
        <v>323</v>
      </c>
      <c r="F309">
        <v>1031144</v>
      </c>
      <c r="G309" s="2">
        <v>44027.565011574072</v>
      </c>
      <c r="H309" s="2"/>
      <c r="K309" t="s">
        <v>1298</v>
      </c>
      <c r="L309" t="s">
        <v>1299</v>
      </c>
      <c r="M309" t="s">
        <v>1300</v>
      </c>
      <c r="N309" t="s">
        <v>62</v>
      </c>
      <c r="O309">
        <v>1</v>
      </c>
      <c r="P309">
        <v>1</v>
      </c>
      <c r="Q309">
        <v>52.290538787841797</v>
      </c>
      <c r="R309">
        <v>5.2544274330139196</v>
      </c>
      <c r="S309" t="s">
        <v>52</v>
      </c>
      <c r="T309">
        <v>100</v>
      </c>
      <c r="U309">
        <v>80</v>
      </c>
      <c r="V309">
        <v>10</v>
      </c>
      <c r="W309">
        <v>0</v>
      </c>
      <c r="Y309">
        <v>180</v>
      </c>
      <c r="Z309" t="s">
        <v>1301</v>
      </c>
      <c r="AA309" s="2">
        <v>44027.56453703704</v>
      </c>
      <c r="AB309" t="s">
        <v>37</v>
      </c>
      <c r="AC309" s="2">
        <v>44889.637546296297</v>
      </c>
      <c r="AD309" t="s">
        <v>54</v>
      </c>
      <c r="AE309" t="s">
        <v>330</v>
      </c>
    </row>
    <row r="310" spans="1:31" x14ac:dyDescent="0.25">
      <c r="A310" t="s">
        <v>1303</v>
      </c>
      <c r="B310" t="s">
        <v>1302</v>
      </c>
      <c r="C310" t="s">
        <v>47</v>
      </c>
      <c r="D310" s="2" t="str">
        <f>VLOOKUP(A310,Basis!A:A,1,FALSE)</f>
        <v>VO423</v>
      </c>
      <c r="E310" t="s">
        <v>58</v>
      </c>
      <c r="F310">
        <v>1034577</v>
      </c>
      <c r="G310" s="2">
        <v>43748.468344907407</v>
      </c>
      <c r="H310" s="2"/>
      <c r="K310" t="s">
        <v>410</v>
      </c>
      <c r="L310" t="s">
        <v>411</v>
      </c>
      <c r="M310" t="s">
        <v>412</v>
      </c>
      <c r="N310" t="s">
        <v>184</v>
      </c>
      <c r="O310">
        <v>6</v>
      </c>
      <c r="P310">
        <v>1</v>
      </c>
      <c r="Q310">
        <v>52.206009999999999</v>
      </c>
      <c r="R310">
        <v>5.1413599999999997</v>
      </c>
      <c r="S310" t="s">
        <v>35</v>
      </c>
      <c r="T310">
        <v>100</v>
      </c>
      <c r="U310">
        <v>80</v>
      </c>
      <c r="V310">
        <v>10</v>
      </c>
      <c r="W310">
        <v>0</v>
      </c>
      <c r="Y310">
        <v>180</v>
      </c>
      <c r="Z310" t="s">
        <v>413</v>
      </c>
      <c r="AA310" s="2">
        <v>44447.406400462962</v>
      </c>
      <c r="AB310" t="s">
        <v>37</v>
      </c>
      <c r="AC310" s="2">
        <v>44907.648182870369</v>
      </c>
      <c r="AD310" t="s">
        <v>54</v>
      </c>
      <c r="AE310" t="s">
        <v>55</v>
      </c>
    </row>
    <row r="311" spans="1:31" x14ac:dyDescent="0.25">
      <c r="A311" t="s">
        <v>1305</v>
      </c>
      <c r="B311" t="s">
        <v>1304</v>
      </c>
      <c r="C311" t="s">
        <v>79</v>
      </c>
      <c r="D311" s="2" t="str">
        <f>VLOOKUP(A311,Basis!A:A,1,FALSE)</f>
        <v>RO764</v>
      </c>
      <c r="E311" t="s">
        <v>58</v>
      </c>
      <c r="F311">
        <v>1034737</v>
      </c>
      <c r="G311" s="2">
        <v>44154.501180555555</v>
      </c>
      <c r="H311" s="2"/>
      <c r="K311" t="s">
        <v>398</v>
      </c>
      <c r="L311" t="s">
        <v>334</v>
      </c>
      <c r="M311" t="s">
        <v>400</v>
      </c>
      <c r="N311" t="s">
        <v>34</v>
      </c>
      <c r="O311">
        <v>5</v>
      </c>
      <c r="P311">
        <v>1</v>
      </c>
      <c r="Q311">
        <v>52.333463000000002</v>
      </c>
      <c r="R311">
        <v>5.0640590000000003</v>
      </c>
      <c r="S311" t="s">
        <v>35</v>
      </c>
      <c r="T311">
        <v>100</v>
      </c>
      <c r="U311">
        <v>80</v>
      </c>
      <c r="V311">
        <v>10</v>
      </c>
      <c r="W311">
        <v>0</v>
      </c>
      <c r="Y311">
        <v>180</v>
      </c>
      <c r="Z311" t="s">
        <v>1279</v>
      </c>
      <c r="AA311" s="2">
        <v>44075.656574074077</v>
      </c>
      <c r="AB311" t="s">
        <v>37</v>
      </c>
      <c r="AC311" s="2">
        <v>44907.648182870369</v>
      </c>
      <c r="AD311" t="s">
        <v>54</v>
      </c>
      <c r="AE311" t="s">
        <v>55</v>
      </c>
    </row>
    <row r="312" spans="1:31" x14ac:dyDescent="0.25">
      <c r="A312" t="s">
        <v>1307</v>
      </c>
      <c r="B312" t="s">
        <v>1306</v>
      </c>
      <c r="C312" t="s">
        <v>193</v>
      </c>
      <c r="D312" s="2" t="str">
        <f>VLOOKUP(A312,Basis!A:A,1,FALSE)</f>
        <v>GFE0187</v>
      </c>
      <c r="E312" t="s">
        <v>323</v>
      </c>
      <c r="F312">
        <v>1034767</v>
      </c>
      <c r="G312" s="2">
        <v>44441.602060185185</v>
      </c>
      <c r="H312" s="2"/>
      <c r="K312" t="s">
        <v>956</v>
      </c>
      <c r="L312" t="s">
        <v>528</v>
      </c>
      <c r="M312" t="s">
        <v>957</v>
      </c>
      <c r="N312" t="s">
        <v>51</v>
      </c>
      <c r="O312">
        <v>6</v>
      </c>
      <c r="P312">
        <v>1</v>
      </c>
      <c r="Q312">
        <v>52.302860260009801</v>
      </c>
      <c r="R312">
        <v>5.1423401832580602</v>
      </c>
      <c r="S312" t="s">
        <v>52</v>
      </c>
      <c r="T312">
        <v>100</v>
      </c>
      <c r="U312">
        <v>80</v>
      </c>
      <c r="V312">
        <v>10</v>
      </c>
      <c r="W312">
        <v>0</v>
      </c>
      <c r="Y312">
        <v>180</v>
      </c>
      <c r="Z312" t="s">
        <v>958</v>
      </c>
      <c r="AA312" s="2">
        <v>43732.43445601852</v>
      </c>
      <c r="AB312" t="s">
        <v>37</v>
      </c>
      <c r="AC312" s="2">
        <v>44889.637546296297</v>
      </c>
      <c r="AD312" t="s">
        <v>54</v>
      </c>
      <c r="AE312" t="s">
        <v>330</v>
      </c>
    </row>
    <row r="313" spans="1:31" x14ac:dyDescent="0.25">
      <c r="A313" t="s">
        <v>1309</v>
      </c>
      <c r="B313" t="s">
        <v>1308</v>
      </c>
      <c r="C313" t="s">
        <v>79</v>
      </c>
      <c r="D313" s="2" t="str">
        <f>VLOOKUP(A313,Basis!A:A,1,FALSE)</f>
        <v>RO767</v>
      </c>
      <c r="E313" t="s">
        <v>58</v>
      </c>
      <c r="F313">
        <v>1034776</v>
      </c>
      <c r="G313" s="2">
        <v>43987.302083333336</v>
      </c>
      <c r="H313" s="2"/>
      <c r="K313" t="s">
        <v>434</v>
      </c>
      <c r="L313" t="s">
        <v>32</v>
      </c>
      <c r="M313" t="s">
        <v>435</v>
      </c>
      <c r="N313" t="s">
        <v>277</v>
      </c>
      <c r="O313">
        <v>6</v>
      </c>
      <c r="P313">
        <v>1</v>
      </c>
      <c r="Q313">
        <v>52.3104858398438</v>
      </c>
      <c r="R313">
        <v>5.0226378440856898</v>
      </c>
      <c r="S313" t="s">
        <v>35</v>
      </c>
      <c r="T313">
        <v>100</v>
      </c>
      <c r="U313">
        <v>80</v>
      </c>
      <c r="V313">
        <v>10</v>
      </c>
      <c r="W313">
        <v>0</v>
      </c>
      <c r="Y313">
        <v>180</v>
      </c>
      <c r="Z313" t="s">
        <v>436</v>
      </c>
      <c r="AA313" s="2">
        <v>43775.5858912037</v>
      </c>
      <c r="AB313" t="s">
        <v>37</v>
      </c>
      <c r="AC313" s="2">
        <v>44907.648182870369</v>
      </c>
      <c r="AD313" t="s">
        <v>54</v>
      </c>
      <c r="AE313" t="s">
        <v>55</v>
      </c>
    </row>
    <row r="314" spans="1:31" x14ac:dyDescent="0.25">
      <c r="A314" t="s">
        <v>1311</v>
      </c>
      <c r="B314" t="s">
        <v>1310</v>
      </c>
      <c r="C314" t="s">
        <v>193</v>
      </c>
      <c r="D314" s="2" t="str">
        <f>VLOOKUP(A314,Basis!A:A,1,FALSE)</f>
        <v>GFE0200</v>
      </c>
      <c r="E314" t="s">
        <v>323</v>
      </c>
      <c r="F314">
        <v>1034777</v>
      </c>
      <c r="G314" s="2">
        <v>44553.606192129628</v>
      </c>
      <c r="H314" s="2"/>
      <c r="K314" t="s">
        <v>257</v>
      </c>
      <c r="L314" t="s">
        <v>1312</v>
      </c>
      <c r="M314" t="s">
        <v>259</v>
      </c>
      <c r="N314" t="s">
        <v>51</v>
      </c>
      <c r="O314">
        <v>6</v>
      </c>
      <c r="P314">
        <v>1</v>
      </c>
      <c r="Q314">
        <v>52.282798767089801</v>
      </c>
      <c r="R314">
        <v>5.1560301780700701</v>
      </c>
      <c r="S314" t="s">
        <v>63</v>
      </c>
      <c r="T314">
        <v>100</v>
      </c>
      <c r="U314">
        <v>80</v>
      </c>
      <c r="V314">
        <v>15</v>
      </c>
      <c r="W314">
        <v>0</v>
      </c>
      <c r="Y314">
        <v>180</v>
      </c>
      <c r="Z314" t="s">
        <v>1313</v>
      </c>
      <c r="AA314" s="2">
        <v>43732.461597222224</v>
      </c>
      <c r="AB314" t="s">
        <v>37</v>
      </c>
      <c r="AC314" s="2">
        <v>44880.676296296297</v>
      </c>
      <c r="AD314" t="s">
        <v>54</v>
      </c>
      <c r="AE314" t="s">
        <v>330</v>
      </c>
    </row>
    <row r="315" spans="1:31" x14ac:dyDescent="0.25">
      <c r="A315" t="s">
        <v>1315</v>
      </c>
      <c r="B315" t="s">
        <v>1314</v>
      </c>
      <c r="C315" t="s">
        <v>79</v>
      </c>
      <c r="D315" s="2" t="str">
        <f>VLOOKUP(A315,Basis!A:A,1,FALSE)</f>
        <v>RO846</v>
      </c>
      <c r="E315" t="s">
        <v>58</v>
      </c>
      <c r="F315">
        <v>1034379</v>
      </c>
      <c r="G315" s="2">
        <v>44020.604085648149</v>
      </c>
      <c r="H315" s="2"/>
      <c r="K315" t="s">
        <v>1027</v>
      </c>
      <c r="L315" t="s">
        <v>724</v>
      </c>
      <c r="M315" t="s">
        <v>1028</v>
      </c>
      <c r="N315" t="s">
        <v>34</v>
      </c>
      <c r="O315">
        <v>6</v>
      </c>
      <c r="P315">
        <v>1</v>
      </c>
      <c r="Q315">
        <v>52.334987640380902</v>
      </c>
      <c r="R315">
        <v>5.0604190826415998</v>
      </c>
      <c r="S315" t="s">
        <v>35</v>
      </c>
      <c r="T315">
        <v>100</v>
      </c>
      <c r="U315">
        <v>80</v>
      </c>
      <c r="V315">
        <v>10</v>
      </c>
      <c r="W315">
        <v>0</v>
      </c>
      <c r="Y315">
        <v>180</v>
      </c>
      <c r="Z315" t="s">
        <v>1029</v>
      </c>
      <c r="AA315" s="2">
        <v>43973.440324074072</v>
      </c>
      <c r="AB315" t="s">
        <v>37</v>
      </c>
      <c r="AC315" s="2">
        <v>44907.648182870369</v>
      </c>
      <c r="AD315" t="s">
        <v>54</v>
      </c>
      <c r="AE315" t="s">
        <v>55</v>
      </c>
    </row>
    <row r="316" spans="1:31" x14ac:dyDescent="0.25">
      <c r="A316" t="s">
        <v>1317</v>
      </c>
      <c r="B316" t="s">
        <v>1316</v>
      </c>
      <c r="C316" t="s">
        <v>79</v>
      </c>
      <c r="D316" s="2" t="str">
        <f>VLOOKUP(A316,Basis!A:A,1,FALSE)</f>
        <v>RO731</v>
      </c>
      <c r="E316" t="s">
        <v>58</v>
      </c>
      <c r="F316">
        <v>1030844</v>
      </c>
      <c r="G316" s="2">
        <v>43748.4371875</v>
      </c>
      <c r="H316" s="2"/>
      <c r="K316" t="s">
        <v>1251</v>
      </c>
      <c r="L316" t="s">
        <v>81</v>
      </c>
      <c r="M316" t="s">
        <v>1252</v>
      </c>
      <c r="N316" t="s">
        <v>62</v>
      </c>
      <c r="O316">
        <v>6</v>
      </c>
      <c r="P316">
        <v>1</v>
      </c>
      <c r="Q316">
        <v>52.301157000000003</v>
      </c>
      <c r="R316">
        <v>5.2668799999999996</v>
      </c>
      <c r="S316" t="s">
        <v>63</v>
      </c>
      <c r="T316">
        <v>95</v>
      </c>
      <c r="U316">
        <v>75</v>
      </c>
      <c r="V316">
        <v>15</v>
      </c>
      <c r="W316">
        <v>0</v>
      </c>
      <c r="Y316">
        <v>180</v>
      </c>
      <c r="Z316" t="s">
        <v>1253</v>
      </c>
      <c r="AA316" s="2">
        <v>43635.454143518517</v>
      </c>
      <c r="AB316" t="s">
        <v>37</v>
      </c>
      <c r="AC316" s="2">
        <v>44907.646967592591</v>
      </c>
      <c r="AD316" t="s">
        <v>54</v>
      </c>
      <c r="AE316" t="s">
        <v>55</v>
      </c>
    </row>
    <row r="317" spans="1:31" x14ac:dyDescent="0.25">
      <c r="A317" t="s">
        <v>1319</v>
      </c>
      <c r="B317" t="s">
        <v>1318</v>
      </c>
      <c r="C317" t="s">
        <v>79</v>
      </c>
      <c r="D317" s="2" t="str">
        <f>VLOOKUP(A317,Basis!A:A,1,FALSE)</f>
        <v>RO746</v>
      </c>
      <c r="E317" t="s">
        <v>58</v>
      </c>
      <c r="F317">
        <v>1030825</v>
      </c>
      <c r="G317" s="2">
        <v>43748.497303240743</v>
      </c>
      <c r="H317" s="2"/>
      <c r="K317" t="s">
        <v>568</v>
      </c>
      <c r="L317" t="s">
        <v>281</v>
      </c>
      <c r="M317" t="s">
        <v>1320</v>
      </c>
      <c r="N317" t="s">
        <v>177</v>
      </c>
      <c r="O317">
        <v>6</v>
      </c>
      <c r="P317">
        <v>1</v>
      </c>
      <c r="Q317">
        <v>52.217529296875</v>
      </c>
      <c r="R317">
        <v>5.1321644783020002</v>
      </c>
      <c r="S317" t="s">
        <v>63</v>
      </c>
      <c r="T317">
        <v>95</v>
      </c>
      <c r="U317">
        <v>75</v>
      </c>
      <c r="V317">
        <v>15</v>
      </c>
      <c r="W317">
        <v>0</v>
      </c>
      <c r="Y317">
        <v>180</v>
      </c>
      <c r="Z317" t="s">
        <v>743</v>
      </c>
      <c r="AA317" s="2">
        <v>43670.561932870369</v>
      </c>
      <c r="AB317" t="s">
        <v>37</v>
      </c>
      <c r="AC317" s="2">
        <v>44907.648182870369</v>
      </c>
      <c r="AD317" t="s">
        <v>54</v>
      </c>
      <c r="AE317" t="s">
        <v>55</v>
      </c>
    </row>
    <row r="318" spans="1:31" x14ac:dyDescent="0.25">
      <c r="A318" t="s">
        <v>1322</v>
      </c>
      <c r="B318" t="s">
        <v>1321</v>
      </c>
      <c r="C318" t="s">
        <v>193</v>
      </c>
      <c r="D318" s="2" t="str">
        <f>VLOOKUP(A318,Basis!A:A,1,FALSE)</f>
        <v>GFE0053</v>
      </c>
      <c r="E318" t="s">
        <v>323</v>
      </c>
      <c r="F318">
        <v>1034609</v>
      </c>
      <c r="G318" s="2">
        <v>44027.592129629629</v>
      </c>
      <c r="H318" s="2"/>
      <c r="K318" t="s">
        <v>1323</v>
      </c>
      <c r="L318" t="s">
        <v>281</v>
      </c>
      <c r="M318" t="s">
        <v>1324</v>
      </c>
      <c r="N318" t="s">
        <v>62</v>
      </c>
      <c r="O318">
        <v>1</v>
      </c>
      <c r="P318">
        <v>1</v>
      </c>
      <c r="Q318">
        <v>52.292507171630902</v>
      </c>
      <c r="R318">
        <v>5.2612438201904297</v>
      </c>
      <c r="S318" t="s">
        <v>52</v>
      </c>
      <c r="T318">
        <v>100</v>
      </c>
      <c r="U318">
        <v>80</v>
      </c>
      <c r="V318">
        <v>10</v>
      </c>
      <c r="W318">
        <v>0</v>
      </c>
      <c r="Y318">
        <v>180</v>
      </c>
      <c r="Z318" t="s">
        <v>1325</v>
      </c>
      <c r="AA318" s="2">
        <v>44027.591689814813</v>
      </c>
      <c r="AB318" t="s">
        <v>37</v>
      </c>
      <c r="AC318" s="2">
        <v>44889.637546296297</v>
      </c>
      <c r="AD318" t="s">
        <v>54</v>
      </c>
      <c r="AE318" t="s">
        <v>330</v>
      </c>
    </row>
    <row r="319" spans="1:31" x14ac:dyDescent="0.25">
      <c r="A319" t="s">
        <v>1327</v>
      </c>
      <c r="B319" t="s">
        <v>1326</v>
      </c>
      <c r="C319" t="s">
        <v>193</v>
      </c>
      <c r="D319" s="2" t="str">
        <f>VLOOKUP(A319,Basis!A:A,1,FALSE)</f>
        <v>GFE0074</v>
      </c>
      <c r="E319" t="s">
        <v>323</v>
      </c>
      <c r="F319">
        <v>1034616</v>
      </c>
      <c r="G319" s="2">
        <v>44027.521423611113</v>
      </c>
      <c r="H319" s="2"/>
      <c r="K319" t="s">
        <v>863</v>
      </c>
      <c r="L319" t="s">
        <v>74</v>
      </c>
      <c r="M319" t="s">
        <v>864</v>
      </c>
      <c r="N319" t="s">
        <v>62</v>
      </c>
      <c r="O319">
        <v>1</v>
      </c>
      <c r="P319">
        <v>1</v>
      </c>
      <c r="Q319">
        <v>52.289630889892599</v>
      </c>
      <c r="R319">
        <v>5.2530817985534703</v>
      </c>
      <c r="S319" t="s">
        <v>52</v>
      </c>
      <c r="T319">
        <v>100</v>
      </c>
      <c r="U319">
        <v>80</v>
      </c>
      <c r="V319">
        <v>10</v>
      </c>
      <c r="W319">
        <v>0</v>
      </c>
      <c r="Y319">
        <v>180</v>
      </c>
      <c r="Z319" t="s">
        <v>865</v>
      </c>
      <c r="AA319" s="2">
        <v>44027.520486111112</v>
      </c>
      <c r="AB319" t="s">
        <v>37</v>
      </c>
      <c r="AC319" s="2">
        <v>44889.637546296297</v>
      </c>
      <c r="AD319" t="s">
        <v>54</v>
      </c>
      <c r="AE319" t="s">
        <v>330</v>
      </c>
    </row>
    <row r="320" spans="1:31" x14ac:dyDescent="0.25">
      <c r="A320" t="s">
        <v>1329</v>
      </c>
      <c r="B320" t="s">
        <v>1328</v>
      </c>
      <c r="C320" t="s">
        <v>193</v>
      </c>
      <c r="D320" s="2" t="str">
        <f>VLOOKUP(A320,Basis!A:A,1,FALSE)</f>
        <v>GFE0077</v>
      </c>
      <c r="E320" t="s">
        <v>323</v>
      </c>
      <c r="F320">
        <v>1034595</v>
      </c>
      <c r="G320" s="2">
        <v>44075.6484375</v>
      </c>
      <c r="H320" s="2"/>
      <c r="K320" t="s">
        <v>1251</v>
      </c>
      <c r="L320" t="s">
        <v>1330</v>
      </c>
      <c r="M320" t="s">
        <v>1331</v>
      </c>
      <c r="N320" t="s">
        <v>62</v>
      </c>
      <c r="O320">
        <v>5</v>
      </c>
      <c r="P320">
        <v>1</v>
      </c>
      <c r="Q320">
        <v>52.300735473632798</v>
      </c>
      <c r="R320">
        <v>5.2674880027770996</v>
      </c>
      <c r="S320" t="s">
        <v>52</v>
      </c>
      <c r="T320">
        <v>100</v>
      </c>
      <c r="U320">
        <v>80</v>
      </c>
      <c r="V320">
        <v>10</v>
      </c>
      <c r="W320">
        <v>0</v>
      </c>
      <c r="Y320">
        <v>180</v>
      </c>
      <c r="Z320" t="s">
        <v>1332</v>
      </c>
      <c r="AA320" s="2">
        <v>44075.647662037038</v>
      </c>
      <c r="AB320" t="s">
        <v>37</v>
      </c>
      <c r="AC320" s="2">
        <v>44889.637546296297</v>
      </c>
      <c r="AD320" t="s">
        <v>54</v>
      </c>
      <c r="AE320" t="s">
        <v>330</v>
      </c>
    </row>
    <row r="321" spans="1:31" x14ac:dyDescent="0.25">
      <c r="A321" t="s">
        <v>1334</v>
      </c>
      <c r="B321" t="s">
        <v>1333</v>
      </c>
      <c r="C321" t="s">
        <v>193</v>
      </c>
      <c r="D321" s="2" t="str">
        <f>VLOOKUP(A321,Basis!A:A,1,FALSE)</f>
        <v>GFE0083</v>
      </c>
      <c r="E321" t="s">
        <v>323</v>
      </c>
      <c r="F321">
        <v>1034604</v>
      </c>
      <c r="G321" s="2">
        <v>44089.395891203705</v>
      </c>
      <c r="H321" s="2"/>
      <c r="K321" t="s">
        <v>1335</v>
      </c>
      <c r="L321" t="s">
        <v>1336</v>
      </c>
      <c r="M321" t="s">
        <v>1337</v>
      </c>
      <c r="N321" t="s">
        <v>62</v>
      </c>
      <c r="O321">
        <v>1</v>
      </c>
      <c r="P321">
        <v>1</v>
      </c>
      <c r="Q321">
        <v>52.295421600341797</v>
      </c>
      <c r="R321">
        <v>5.2664051055908203</v>
      </c>
      <c r="S321" t="s">
        <v>52</v>
      </c>
      <c r="T321">
        <v>100</v>
      </c>
      <c r="U321">
        <v>80</v>
      </c>
      <c r="V321">
        <v>10</v>
      </c>
      <c r="W321">
        <v>0</v>
      </c>
      <c r="Y321">
        <v>180</v>
      </c>
      <c r="Z321" t="s">
        <v>1338</v>
      </c>
      <c r="AA321" s="2">
        <v>44089.386018518519</v>
      </c>
      <c r="AB321" t="s">
        <v>37</v>
      </c>
      <c r="AC321" s="2">
        <v>44889.637546296297</v>
      </c>
      <c r="AD321" t="s">
        <v>54</v>
      </c>
      <c r="AE321" t="s">
        <v>330</v>
      </c>
    </row>
    <row r="322" spans="1:31" x14ac:dyDescent="0.25">
      <c r="A322" t="s">
        <v>1340</v>
      </c>
      <c r="B322" t="s">
        <v>1339</v>
      </c>
      <c r="C322" t="s">
        <v>193</v>
      </c>
      <c r="D322" s="2" t="str">
        <f>VLOOKUP(A322,Basis!A:A,1,FALSE)</f>
        <v>GFE0046</v>
      </c>
      <c r="E322" t="s">
        <v>323</v>
      </c>
      <c r="F322">
        <v>1034606</v>
      </c>
      <c r="G322" s="2">
        <v>44013.426388888889</v>
      </c>
      <c r="H322" s="2"/>
      <c r="K322" t="s">
        <v>451</v>
      </c>
      <c r="L322" t="s">
        <v>340</v>
      </c>
      <c r="M322" t="s">
        <v>895</v>
      </c>
      <c r="N322" t="s">
        <v>62</v>
      </c>
      <c r="O322">
        <v>0</v>
      </c>
      <c r="P322">
        <v>1</v>
      </c>
      <c r="Q322">
        <v>52.2994194030762</v>
      </c>
      <c r="R322">
        <v>5.2676968574523899</v>
      </c>
      <c r="S322" t="s">
        <v>52</v>
      </c>
      <c r="T322">
        <v>100</v>
      </c>
      <c r="U322">
        <v>80</v>
      </c>
      <c r="V322">
        <v>10</v>
      </c>
      <c r="W322">
        <v>0</v>
      </c>
      <c r="Y322">
        <v>180</v>
      </c>
      <c r="Z322" t="s">
        <v>896</v>
      </c>
      <c r="AA322" s="2">
        <v>44013.425439814811</v>
      </c>
      <c r="AB322" t="s">
        <v>37</v>
      </c>
      <c r="AC322" s="2">
        <v>44889.637546296297</v>
      </c>
      <c r="AD322" t="s">
        <v>54</v>
      </c>
      <c r="AE322" t="s">
        <v>330</v>
      </c>
    </row>
    <row r="323" spans="1:31" x14ac:dyDescent="0.25">
      <c r="A323" t="s">
        <v>1342</v>
      </c>
      <c r="B323" t="s">
        <v>1341</v>
      </c>
      <c r="C323" t="s">
        <v>193</v>
      </c>
      <c r="D323" s="2" t="str">
        <f>VLOOKUP(A323,Basis!A:A,1,FALSE)</f>
        <v>GFE0095</v>
      </c>
      <c r="E323" t="s">
        <v>323</v>
      </c>
      <c r="F323">
        <v>1034956</v>
      </c>
      <c r="G323" s="2">
        <v>44027.590624999997</v>
      </c>
      <c r="H323" s="2"/>
      <c r="K323" t="s">
        <v>592</v>
      </c>
      <c r="L323" t="s">
        <v>222</v>
      </c>
      <c r="M323" t="s">
        <v>593</v>
      </c>
      <c r="N323" t="s">
        <v>62</v>
      </c>
      <c r="O323">
        <v>1</v>
      </c>
      <c r="P323">
        <v>1</v>
      </c>
      <c r="Q323">
        <v>52.292141000000001</v>
      </c>
      <c r="R323">
        <v>5.2627439999999996</v>
      </c>
      <c r="S323" t="s">
        <v>52</v>
      </c>
      <c r="T323">
        <v>100</v>
      </c>
      <c r="U323">
        <v>80</v>
      </c>
      <c r="V323">
        <v>10</v>
      </c>
      <c r="W323">
        <v>0</v>
      </c>
      <c r="Y323">
        <v>180</v>
      </c>
      <c r="Z323" t="s">
        <v>594</v>
      </c>
      <c r="AA323" s="2">
        <v>44027.590243055558</v>
      </c>
      <c r="AB323" t="s">
        <v>37</v>
      </c>
      <c r="AC323" s="2">
        <v>44889.637546296297</v>
      </c>
      <c r="AD323" t="s">
        <v>54</v>
      </c>
      <c r="AE323" t="s">
        <v>330</v>
      </c>
    </row>
    <row r="324" spans="1:31" x14ac:dyDescent="0.25">
      <c r="A324" t="s">
        <v>1344</v>
      </c>
      <c r="B324" t="s">
        <v>1343</v>
      </c>
      <c r="C324" t="s">
        <v>193</v>
      </c>
      <c r="D324" s="2" t="str">
        <f>VLOOKUP(A324,Basis!A:A,1,FALSE)</f>
        <v>GFE0067</v>
      </c>
      <c r="E324" t="s">
        <v>323</v>
      </c>
      <c r="F324">
        <v>1034923</v>
      </c>
      <c r="G324" s="2">
        <v>44027.515648148146</v>
      </c>
      <c r="H324" s="2"/>
      <c r="K324" t="s">
        <v>679</v>
      </c>
      <c r="L324" t="s">
        <v>973</v>
      </c>
      <c r="M324" t="s">
        <v>680</v>
      </c>
      <c r="N324" t="s">
        <v>62</v>
      </c>
      <c r="O324">
        <v>1</v>
      </c>
      <c r="P324">
        <v>1</v>
      </c>
      <c r="Q324">
        <v>52.294116973877003</v>
      </c>
      <c r="R324">
        <v>5.2618880271911603</v>
      </c>
      <c r="S324" t="s">
        <v>52</v>
      </c>
      <c r="T324">
        <v>100</v>
      </c>
      <c r="U324">
        <v>80</v>
      </c>
      <c r="V324">
        <v>10</v>
      </c>
      <c r="W324">
        <v>0</v>
      </c>
      <c r="Y324">
        <v>180</v>
      </c>
      <c r="Z324" t="s">
        <v>1345</v>
      </c>
      <c r="AA324" s="2">
        <v>44027.515185185184</v>
      </c>
      <c r="AB324" t="s">
        <v>37</v>
      </c>
      <c r="AC324" s="2">
        <v>44889.637546296297</v>
      </c>
      <c r="AD324" t="s">
        <v>54</v>
      </c>
      <c r="AE324" t="s">
        <v>330</v>
      </c>
    </row>
    <row r="325" spans="1:31" x14ac:dyDescent="0.25">
      <c r="A325" t="s">
        <v>1347</v>
      </c>
      <c r="B325" t="s">
        <v>1346</v>
      </c>
      <c r="C325" t="s">
        <v>193</v>
      </c>
      <c r="D325" s="2" t="str">
        <f>VLOOKUP(A325,Basis!A:A,1,FALSE)</f>
        <v>GFE0097</v>
      </c>
      <c r="E325" t="s">
        <v>323</v>
      </c>
      <c r="F325">
        <v>1034887</v>
      </c>
      <c r="G325" s="2">
        <v>44089.404710648145</v>
      </c>
      <c r="H325" s="2"/>
      <c r="K325" t="s">
        <v>142</v>
      </c>
      <c r="L325" t="s">
        <v>126</v>
      </c>
      <c r="M325" t="s">
        <v>143</v>
      </c>
      <c r="N325" t="s">
        <v>62</v>
      </c>
      <c r="O325">
        <v>1</v>
      </c>
      <c r="P325">
        <v>1</v>
      </c>
      <c r="Q325">
        <v>52.290248870849602</v>
      </c>
      <c r="R325">
        <v>5.2643980979919398</v>
      </c>
      <c r="S325" t="s">
        <v>52</v>
      </c>
      <c r="T325">
        <v>100</v>
      </c>
      <c r="U325">
        <v>80</v>
      </c>
      <c r="V325">
        <v>10</v>
      </c>
      <c r="W325">
        <v>0</v>
      </c>
      <c r="Y325">
        <v>180</v>
      </c>
      <c r="Z325" t="s">
        <v>144</v>
      </c>
      <c r="AA325" s="2">
        <v>44089.402037037034</v>
      </c>
      <c r="AB325" t="s">
        <v>37</v>
      </c>
      <c r="AC325" s="2">
        <v>44889.637546296297</v>
      </c>
      <c r="AD325" t="s">
        <v>54</v>
      </c>
      <c r="AE325" t="s">
        <v>330</v>
      </c>
    </row>
    <row r="326" spans="1:31" x14ac:dyDescent="0.25">
      <c r="A326" t="s">
        <v>1349</v>
      </c>
      <c r="B326" t="s">
        <v>1348</v>
      </c>
      <c r="C326" t="s">
        <v>193</v>
      </c>
      <c r="D326" s="2" t="str">
        <f>VLOOKUP(A326,Basis!A:A,1,FALSE)</f>
        <v>GFE0062</v>
      </c>
      <c r="E326" t="s">
        <v>323</v>
      </c>
      <c r="F326">
        <v>1034891</v>
      </c>
      <c r="G326" s="2">
        <v>44027.586053240739</v>
      </c>
      <c r="H326" s="2"/>
      <c r="K326" t="s">
        <v>86</v>
      </c>
      <c r="L326" t="s">
        <v>579</v>
      </c>
      <c r="M326" t="s">
        <v>580</v>
      </c>
      <c r="N326" t="s">
        <v>62</v>
      </c>
      <c r="O326">
        <v>1</v>
      </c>
      <c r="P326">
        <v>1</v>
      </c>
      <c r="Q326">
        <v>52.297908782958999</v>
      </c>
      <c r="R326">
        <v>5.2485408782959002</v>
      </c>
      <c r="S326" t="s">
        <v>52</v>
      </c>
      <c r="T326">
        <v>100</v>
      </c>
      <c r="U326">
        <v>80</v>
      </c>
      <c r="V326">
        <v>10</v>
      </c>
      <c r="W326">
        <v>0</v>
      </c>
      <c r="Y326">
        <v>180</v>
      </c>
      <c r="Z326" t="s">
        <v>581</v>
      </c>
      <c r="AA326" s="2">
        <v>44027.585659722223</v>
      </c>
      <c r="AB326" t="s">
        <v>37</v>
      </c>
      <c r="AC326" s="2">
        <v>44889.637546296297</v>
      </c>
      <c r="AD326" t="s">
        <v>54</v>
      </c>
      <c r="AE326" t="s">
        <v>330</v>
      </c>
    </row>
    <row r="327" spans="1:31" x14ac:dyDescent="0.25">
      <c r="A327" t="s">
        <v>1351</v>
      </c>
      <c r="B327" t="s">
        <v>1350</v>
      </c>
      <c r="C327" t="s">
        <v>193</v>
      </c>
      <c r="D327" s="2" t="str">
        <f>VLOOKUP(A327,Basis!A:A,1,FALSE)</f>
        <v>GFE0086</v>
      </c>
      <c r="E327" t="s">
        <v>323</v>
      </c>
      <c r="F327">
        <v>1034667</v>
      </c>
      <c r="G327" s="2">
        <v>44592.378622685188</v>
      </c>
      <c r="H327" s="2"/>
      <c r="K327" t="s">
        <v>92</v>
      </c>
      <c r="L327" t="s">
        <v>546</v>
      </c>
      <c r="M327" t="s">
        <v>547</v>
      </c>
      <c r="N327" t="s">
        <v>62</v>
      </c>
      <c r="O327">
        <v>1</v>
      </c>
      <c r="P327">
        <v>1</v>
      </c>
      <c r="Q327">
        <v>52.296421051025398</v>
      </c>
      <c r="R327">
        <v>5.2672815322876003</v>
      </c>
      <c r="S327" t="s">
        <v>52</v>
      </c>
      <c r="T327">
        <v>100</v>
      </c>
      <c r="U327">
        <v>80</v>
      </c>
      <c r="V327">
        <v>10</v>
      </c>
      <c r="W327">
        <v>0</v>
      </c>
      <c r="Y327">
        <v>180</v>
      </c>
      <c r="Z327" t="s">
        <v>548</v>
      </c>
      <c r="AA327" s="2">
        <v>44027.608414351853</v>
      </c>
      <c r="AB327" t="s">
        <v>37</v>
      </c>
      <c r="AC327" s="2">
        <v>44889.637546296297</v>
      </c>
      <c r="AD327" t="s">
        <v>54</v>
      </c>
      <c r="AE327" t="s">
        <v>330</v>
      </c>
    </row>
    <row r="328" spans="1:31" x14ac:dyDescent="0.25">
      <c r="A328" t="s">
        <v>1353</v>
      </c>
      <c r="B328" t="s">
        <v>1352</v>
      </c>
      <c r="C328" t="s">
        <v>193</v>
      </c>
      <c r="D328" s="2" t="str">
        <f>VLOOKUP(A328,Basis!A:A,1,FALSE)</f>
        <v>GFE0059</v>
      </c>
      <c r="E328" t="s">
        <v>323</v>
      </c>
      <c r="F328">
        <v>1034688</v>
      </c>
      <c r="G328" s="2">
        <v>44089.458784722221</v>
      </c>
      <c r="H328" s="2"/>
      <c r="K328" t="s">
        <v>527</v>
      </c>
      <c r="L328" t="s">
        <v>528</v>
      </c>
      <c r="M328" t="s">
        <v>529</v>
      </c>
      <c r="N328" t="s">
        <v>62</v>
      </c>
      <c r="O328">
        <v>1</v>
      </c>
      <c r="P328">
        <v>1</v>
      </c>
      <c r="Q328">
        <v>52.308078765869098</v>
      </c>
      <c r="R328">
        <v>5.2473077774047896</v>
      </c>
      <c r="S328" t="s">
        <v>52</v>
      </c>
      <c r="T328">
        <v>100</v>
      </c>
      <c r="U328">
        <v>80</v>
      </c>
      <c r="V328">
        <v>10</v>
      </c>
      <c r="W328">
        <v>0</v>
      </c>
      <c r="Y328">
        <v>180</v>
      </c>
      <c r="Z328" t="s">
        <v>530</v>
      </c>
      <c r="AA328" s="2">
        <v>44089.456608796296</v>
      </c>
      <c r="AB328" t="s">
        <v>37</v>
      </c>
      <c r="AC328" s="2">
        <v>44889.637546296297</v>
      </c>
      <c r="AD328" t="s">
        <v>54</v>
      </c>
      <c r="AE328" t="s">
        <v>330</v>
      </c>
    </row>
    <row r="329" spans="1:31" x14ac:dyDescent="0.25">
      <c r="A329" t="s">
        <v>1355</v>
      </c>
      <c r="B329" t="s">
        <v>1354</v>
      </c>
      <c r="C329" t="s">
        <v>193</v>
      </c>
      <c r="D329" s="2" t="str">
        <f>VLOOKUP(A329,Basis!A:A,1,FALSE)</f>
        <v>GFE0143</v>
      </c>
      <c r="E329" t="s">
        <v>323</v>
      </c>
      <c r="F329">
        <v>1034727</v>
      </c>
      <c r="G329" s="2">
        <v>44027.573182870372</v>
      </c>
      <c r="H329" s="2"/>
      <c r="K329" t="s">
        <v>59</v>
      </c>
      <c r="L329" t="s">
        <v>814</v>
      </c>
      <c r="M329" t="s">
        <v>815</v>
      </c>
      <c r="N329" t="s">
        <v>62</v>
      </c>
      <c r="O329">
        <v>1</v>
      </c>
      <c r="P329">
        <v>1</v>
      </c>
      <c r="Q329">
        <v>52.295440673828097</v>
      </c>
      <c r="R329">
        <v>5.2747039794921902</v>
      </c>
      <c r="S329" t="s">
        <v>52</v>
      </c>
      <c r="T329">
        <v>100</v>
      </c>
      <c r="U329">
        <v>80</v>
      </c>
      <c r="V329">
        <v>10</v>
      </c>
      <c r="W329">
        <v>0</v>
      </c>
      <c r="Y329">
        <v>180</v>
      </c>
      <c r="Z329" t="s">
        <v>816</v>
      </c>
      <c r="AA329" s="2">
        <v>44027.570069444446</v>
      </c>
      <c r="AB329" t="s">
        <v>37</v>
      </c>
      <c r="AC329" s="2">
        <v>44889.637546296297</v>
      </c>
      <c r="AD329" t="s">
        <v>54</v>
      </c>
      <c r="AE329" t="s">
        <v>330</v>
      </c>
    </row>
    <row r="330" spans="1:31" x14ac:dyDescent="0.25">
      <c r="A330" t="s">
        <v>1357</v>
      </c>
      <c r="B330" t="s">
        <v>1356</v>
      </c>
      <c r="C330" t="s">
        <v>193</v>
      </c>
      <c r="D330" s="2" t="str">
        <f>VLOOKUP(A330,Basis!A:A,1,FALSE)</f>
        <v>GFE0065</v>
      </c>
      <c r="E330" t="s">
        <v>323</v>
      </c>
      <c r="F330">
        <v>1034744</v>
      </c>
      <c r="G330" s="2">
        <v>44027.589074074072</v>
      </c>
      <c r="H330" s="2"/>
      <c r="K330" t="s">
        <v>86</v>
      </c>
      <c r="L330" t="s">
        <v>87</v>
      </c>
      <c r="M330" t="s">
        <v>88</v>
      </c>
      <c r="N330" t="s">
        <v>62</v>
      </c>
      <c r="O330">
        <v>1</v>
      </c>
      <c r="P330">
        <v>1</v>
      </c>
      <c r="Q330">
        <v>52.2973442077637</v>
      </c>
      <c r="R330">
        <v>5.2494711875915501</v>
      </c>
      <c r="S330" t="s">
        <v>52</v>
      </c>
      <c r="T330">
        <v>100</v>
      </c>
      <c r="U330">
        <v>80</v>
      </c>
      <c r="V330">
        <v>10</v>
      </c>
      <c r="W330">
        <v>0</v>
      </c>
      <c r="Y330">
        <v>180</v>
      </c>
      <c r="Z330" t="s">
        <v>89</v>
      </c>
      <c r="AA330" s="2">
        <v>44027.588738425926</v>
      </c>
      <c r="AB330" t="s">
        <v>37</v>
      </c>
      <c r="AC330" s="2">
        <v>44889.637546296297</v>
      </c>
      <c r="AD330" t="s">
        <v>54</v>
      </c>
      <c r="AE330" t="s">
        <v>330</v>
      </c>
    </row>
    <row r="331" spans="1:31" x14ac:dyDescent="0.25">
      <c r="A331" t="s">
        <v>1359</v>
      </c>
      <c r="B331" t="s">
        <v>1358</v>
      </c>
      <c r="C331" t="s">
        <v>193</v>
      </c>
      <c r="D331" s="2" t="str">
        <f>VLOOKUP(A331,Basis!A:A,1,FALSE)</f>
        <v>GFE0151</v>
      </c>
      <c r="E331" t="s">
        <v>323</v>
      </c>
      <c r="F331">
        <v>1034771</v>
      </c>
      <c r="G331" s="2">
        <v>44089.481817129628</v>
      </c>
      <c r="H331" s="2"/>
      <c r="K331" t="s">
        <v>188</v>
      </c>
      <c r="L331" t="s">
        <v>1360</v>
      </c>
      <c r="M331" t="s">
        <v>1361</v>
      </c>
      <c r="N331" t="s">
        <v>177</v>
      </c>
      <c r="O331">
        <v>6</v>
      </c>
      <c r="P331">
        <v>1</v>
      </c>
      <c r="Q331">
        <v>52.215086999999997</v>
      </c>
      <c r="R331">
        <v>5.1418860000000004</v>
      </c>
      <c r="S331" t="s">
        <v>52</v>
      </c>
      <c r="T331">
        <v>100</v>
      </c>
      <c r="U331">
        <v>80</v>
      </c>
      <c r="V331">
        <v>10</v>
      </c>
      <c r="W331">
        <v>0</v>
      </c>
      <c r="Y331">
        <v>180</v>
      </c>
      <c r="Z331" t="s">
        <v>1362</v>
      </c>
      <c r="AA331" s="2">
        <v>44089.473564814813</v>
      </c>
      <c r="AB331" t="s">
        <v>37</v>
      </c>
      <c r="AC331" s="2">
        <v>44889.637546296297</v>
      </c>
      <c r="AD331" t="s">
        <v>54</v>
      </c>
      <c r="AE331" t="s">
        <v>330</v>
      </c>
    </row>
    <row r="332" spans="1:31" x14ac:dyDescent="0.25">
      <c r="A332" t="s">
        <v>1364</v>
      </c>
      <c r="B332" t="s">
        <v>1363</v>
      </c>
      <c r="C332" t="s">
        <v>193</v>
      </c>
      <c r="D332" s="2" t="str">
        <f>VLOOKUP(A332,Basis!A:A,1,FALSE)</f>
        <v>GFE0148</v>
      </c>
      <c r="E332" t="s">
        <v>323</v>
      </c>
      <c r="F332">
        <v>1034778</v>
      </c>
      <c r="G332" s="2">
        <v>44089.46875</v>
      </c>
      <c r="H332" s="2"/>
      <c r="K332" t="s">
        <v>188</v>
      </c>
      <c r="L332" t="s">
        <v>1365</v>
      </c>
      <c r="M332" t="s">
        <v>1366</v>
      </c>
      <c r="N332" t="s">
        <v>177</v>
      </c>
      <c r="O332">
        <v>1</v>
      </c>
      <c r="P332">
        <v>1</v>
      </c>
      <c r="Q332">
        <v>52.217311859130902</v>
      </c>
      <c r="R332">
        <v>5.1428799629211399</v>
      </c>
      <c r="S332" t="s">
        <v>52</v>
      </c>
      <c r="T332">
        <v>100</v>
      </c>
      <c r="U332">
        <v>80</v>
      </c>
      <c r="V332">
        <v>10</v>
      </c>
      <c r="W332">
        <v>0</v>
      </c>
      <c r="Y332">
        <v>180</v>
      </c>
      <c r="Z332" t="s">
        <v>1367</v>
      </c>
      <c r="AA332" s="2">
        <v>44089.464236111111</v>
      </c>
      <c r="AB332" t="s">
        <v>37</v>
      </c>
      <c r="AC332" s="2">
        <v>44889.637546296297</v>
      </c>
      <c r="AD332" t="s">
        <v>54</v>
      </c>
      <c r="AE332" t="s">
        <v>330</v>
      </c>
    </row>
    <row r="333" spans="1:31" x14ac:dyDescent="0.25">
      <c r="A333" t="s">
        <v>1369</v>
      </c>
      <c r="B333" t="s">
        <v>1368</v>
      </c>
      <c r="C333" t="s">
        <v>193</v>
      </c>
      <c r="D333" s="2" t="str">
        <f>VLOOKUP(A333,Basis!A:A,1,FALSE)</f>
        <v>GFE0038</v>
      </c>
      <c r="E333" t="s">
        <v>323</v>
      </c>
      <c r="F333">
        <v>1034785</v>
      </c>
      <c r="G333" s="2">
        <v>44013.422037037039</v>
      </c>
      <c r="H333" s="2"/>
      <c r="K333" t="s">
        <v>200</v>
      </c>
      <c r="L333" t="s">
        <v>201</v>
      </c>
      <c r="M333" t="s">
        <v>202</v>
      </c>
      <c r="N333" t="s">
        <v>177</v>
      </c>
      <c r="O333">
        <v>0</v>
      </c>
      <c r="P333">
        <v>1</v>
      </c>
      <c r="Q333">
        <v>52.209438323974602</v>
      </c>
      <c r="R333">
        <v>5.1557087898254403</v>
      </c>
      <c r="S333" t="s">
        <v>52</v>
      </c>
      <c r="T333">
        <v>100</v>
      </c>
      <c r="U333">
        <v>80</v>
      </c>
      <c r="V333">
        <v>10</v>
      </c>
      <c r="W333">
        <v>0</v>
      </c>
      <c r="Y333">
        <v>180</v>
      </c>
      <c r="Z333" t="s">
        <v>203</v>
      </c>
      <c r="AA333" s="2">
        <v>44013.419768518521</v>
      </c>
      <c r="AB333" t="s">
        <v>37</v>
      </c>
      <c r="AC333" s="2">
        <v>44889.637546296297</v>
      </c>
      <c r="AD333" t="s">
        <v>54</v>
      </c>
      <c r="AE333" t="s">
        <v>330</v>
      </c>
    </row>
    <row r="334" spans="1:31" x14ac:dyDescent="0.25">
      <c r="A334" t="s">
        <v>1371</v>
      </c>
      <c r="B334" t="s">
        <v>1370</v>
      </c>
      <c r="C334" t="s">
        <v>193</v>
      </c>
      <c r="D334" s="2" t="str">
        <f>VLOOKUP(A334,Basis!A:A,1,FALSE)</f>
        <v>GFE0050</v>
      </c>
      <c r="E334" t="s">
        <v>323</v>
      </c>
      <c r="F334">
        <v>1034638</v>
      </c>
      <c r="G334" s="2">
        <v>44013.433541666665</v>
      </c>
      <c r="H334" s="2"/>
      <c r="K334" t="s">
        <v>451</v>
      </c>
      <c r="L334" t="s">
        <v>830</v>
      </c>
      <c r="M334" t="s">
        <v>831</v>
      </c>
      <c r="N334" t="s">
        <v>62</v>
      </c>
      <c r="O334">
        <v>0</v>
      </c>
      <c r="P334">
        <v>1</v>
      </c>
      <c r="Q334">
        <v>52.300071716308601</v>
      </c>
      <c r="R334">
        <v>5.2670521736145002</v>
      </c>
      <c r="S334" t="s">
        <v>52</v>
      </c>
      <c r="T334">
        <v>100</v>
      </c>
      <c r="U334">
        <v>80</v>
      </c>
      <c r="V334">
        <v>10</v>
      </c>
      <c r="W334">
        <v>0</v>
      </c>
      <c r="Y334">
        <v>180</v>
      </c>
      <c r="Z334" t="s">
        <v>832</v>
      </c>
      <c r="AA334" s="2">
        <v>44013.432685185187</v>
      </c>
      <c r="AB334" t="s">
        <v>37</v>
      </c>
      <c r="AC334" s="2">
        <v>44889.637546296297</v>
      </c>
      <c r="AD334" t="s">
        <v>54</v>
      </c>
      <c r="AE334" t="s">
        <v>330</v>
      </c>
    </row>
    <row r="335" spans="1:31" x14ac:dyDescent="0.25">
      <c r="A335" t="s">
        <v>1373</v>
      </c>
      <c r="B335" t="s">
        <v>1372</v>
      </c>
      <c r="C335" t="s">
        <v>193</v>
      </c>
      <c r="D335" s="2" t="str">
        <f>VLOOKUP(A335,Basis!A:A,1,FALSE)</f>
        <v>GFE0230</v>
      </c>
      <c r="E335" t="s">
        <v>323</v>
      </c>
      <c r="F335">
        <v>1034657</v>
      </c>
      <c r="G335" s="2">
        <v>44637.499247685184</v>
      </c>
      <c r="H335" s="2"/>
      <c r="K335" t="s">
        <v>1374</v>
      </c>
      <c r="L335" t="s">
        <v>1082</v>
      </c>
      <c r="M335" t="s">
        <v>1375</v>
      </c>
      <c r="N335" t="s">
        <v>277</v>
      </c>
      <c r="O335">
        <v>0.2</v>
      </c>
      <c r="P335">
        <v>1</v>
      </c>
      <c r="Q335">
        <v>52.304306030273402</v>
      </c>
      <c r="R335">
        <v>5.0390129089355504</v>
      </c>
      <c r="S335" t="s">
        <v>52</v>
      </c>
      <c r="T335">
        <v>100</v>
      </c>
      <c r="U335">
        <v>80</v>
      </c>
      <c r="V335">
        <v>10</v>
      </c>
      <c r="W335">
        <v>0</v>
      </c>
      <c r="Y335">
        <v>180</v>
      </c>
      <c r="Z335" t="s">
        <v>1376</v>
      </c>
      <c r="AA335" s="2">
        <v>44634.466747685183</v>
      </c>
      <c r="AB335" t="s">
        <v>37</v>
      </c>
      <c r="AC335" s="2">
        <v>44889.637546296297</v>
      </c>
      <c r="AD335" t="s">
        <v>54</v>
      </c>
      <c r="AE335" t="s">
        <v>330</v>
      </c>
    </row>
    <row r="336" spans="1:31" x14ac:dyDescent="0.25">
      <c r="A336" t="s">
        <v>1378</v>
      </c>
      <c r="B336" t="s">
        <v>1377</v>
      </c>
      <c r="C336" t="s">
        <v>193</v>
      </c>
      <c r="D336" s="2" t="str">
        <f>VLOOKUP(A336,Basis!A:A,1,FALSE)</f>
        <v>GFE0071</v>
      </c>
      <c r="E336" t="s">
        <v>323</v>
      </c>
      <c r="F336">
        <v>1034626</v>
      </c>
      <c r="G336" s="2">
        <v>44027.582916666666</v>
      </c>
      <c r="H336" s="2"/>
      <c r="K336" t="s">
        <v>806</v>
      </c>
      <c r="L336" t="s">
        <v>807</v>
      </c>
      <c r="M336" t="s">
        <v>808</v>
      </c>
      <c r="N336" t="s">
        <v>62</v>
      </c>
      <c r="O336">
        <v>1</v>
      </c>
      <c r="P336">
        <v>1</v>
      </c>
      <c r="Q336">
        <v>52.296962738037102</v>
      </c>
      <c r="R336">
        <v>5.2607831954956099</v>
      </c>
      <c r="S336" t="s">
        <v>52</v>
      </c>
      <c r="T336">
        <v>100</v>
      </c>
      <c r="U336">
        <v>80</v>
      </c>
      <c r="V336">
        <v>10</v>
      </c>
      <c r="W336">
        <v>0</v>
      </c>
      <c r="Y336">
        <v>180</v>
      </c>
      <c r="Z336" t="s">
        <v>809</v>
      </c>
      <c r="AA336" s="2">
        <v>44027.582465277781</v>
      </c>
      <c r="AB336" t="s">
        <v>37</v>
      </c>
      <c r="AC336" s="2">
        <v>44889.637546296297</v>
      </c>
      <c r="AD336" t="s">
        <v>54</v>
      </c>
      <c r="AE336" t="s">
        <v>330</v>
      </c>
    </row>
    <row r="337" spans="1:31" x14ac:dyDescent="0.25">
      <c r="A337" t="s">
        <v>1380</v>
      </c>
      <c r="B337" t="s">
        <v>1379</v>
      </c>
      <c r="C337" t="s">
        <v>47</v>
      </c>
      <c r="D337" s="2" t="str">
        <f>VLOOKUP(A337,Basis!A:A,1,FALSE)</f>
        <v>VO133</v>
      </c>
      <c r="E337" t="s">
        <v>58</v>
      </c>
      <c r="F337">
        <v>1034428</v>
      </c>
      <c r="G337" s="2">
        <v>43781.6637962963</v>
      </c>
      <c r="H337" s="2"/>
      <c r="K337" t="s">
        <v>1381</v>
      </c>
      <c r="L337" t="s">
        <v>93</v>
      </c>
      <c r="M337" t="s">
        <v>1382</v>
      </c>
      <c r="N337" t="s">
        <v>62</v>
      </c>
      <c r="O337">
        <v>6</v>
      </c>
      <c r="P337">
        <v>1</v>
      </c>
      <c r="Q337">
        <v>52.301239013671903</v>
      </c>
      <c r="R337">
        <v>5.2688088417053196</v>
      </c>
      <c r="S337" t="s">
        <v>63</v>
      </c>
      <c r="T337">
        <v>100</v>
      </c>
      <c r="U337">
        <v>80</v>
      </c>
      <c r="V337">
        <v>10</v>
      </c>
      <c r="W337">
        <v>0</v>
      </c>
      <c r="Y337">
        <v>180</v>
      </c>
      <c r="Z337" t="s">
        <v>1383</v>
      </c>
      <c r="AA337" s="2">
        <v>43636.45039351852</v>
      </c>
      <c r="AB337" t="s">
        <v>37</v>
      </c>
      <c r="AC337" s="2">
        <v>44907.646967592591</v>
      </c>
      <c r="AD337" t="s">
        <v>54</v>
      </c>
      <c r="AE337" t="s">
        <v>55</v>
      </c>
    </row>
    <row r="338" spans="1:31" x14ac:dyDescent="0.25">
      <c r="A338" t="s">
        <v>1385</v>
      </c>
      <c r="B338" t="s">
        <v>1384</v>
      </c>
      <c r="C338" t="s">
        <v>79</v>
      </c>
      <c r="D338" s="2" t="str">
        <f>VLOOKUP(A338,Basis!A:A,1,FALSE)</f>
        <v>RO701</v>
      </c>
      <c r="E338" t="s">
        <v>58</v>
      </c>
      <c r="F338">
        <v>1034698</v>
      </c>
      <c r="G338" s="2">
        <v>43781.663124999999</v>
      </c>
      <c r="H338" s="2"/>
      <c r="K338" t="s">
        <v>1386</v>
      </c>
      <c r="L338" t="s">
        <v>503</v>
      </c>
      <c r="M338" t="s">
        <v>1387</v>
      </c>
      <c r="N338" t="s">
        <v>62</v>
      </c>
      <c r="O338">
        <v>6</v>
      </c>
      <c r="P338">
        <v>1</v>
      </c>
      <c r="Q338">
        <v>52.301734924316399</v>
      </c>
      <c r="R338">
        <v>5.2677021026611301</v>
      </c>
      <c r="S338" t="s">
        <v>63</v>
      </c>
      <c r="T338">
        <v>100</v>
      </c>
      <c r="U338">
        <v>80</v>
      </c>
      <c r="V338">
        <v>10</v>
      </c>
      <c r="W338">
        <v>0</v>
      </c>
      <c r="Y338">
        <v>180</v>
      </c>
      <c r="Z338" t="s">
        <v>1388</v>
      </c>
      <c r="AA338" s="2">
        <v>43636.440844907411</v>
      </c>
      <c r="AB338" t="s">
        <v>37</v>
      </c>
      <c r="AC338" s="2">
        <v>44907.646967592591</v>
      </c>
      <c r="AD338" t="s">
        <v>54</v>
      </c>
      <c r="AE338" t="s">
        <v>55</v>
      </c>
    </row>
    <row r="339" spans="1:31" x14ac:dyDescent="0.25">
      <c r="A339" t="s">
        <v>1390</v>
      </c>
      <c r="B339" t="s">
        <v>1389</v>
      </c>
      <c r="C339" t="s">
        <v>47</v>
      </c>
      <c r="D339" s="2" t="str">
        <f>VLOOKUP(A339,Basis!A:A,1,FALSE)</f>
        <v>VO209</v>
      </c>
      <c r="E339" t="s">
        <v>58</v>
      </c>
      <c r="F339">
        <v>1034699</v>
      </c>
      <c r="G339" s="2">
        <v>43781.663981481484</v>
      </c>
      <c r="H339" s="2"/>
      <c r="K339" t="s">
        <v>206</v>
      </c>
      <c r="L339" t="s">
        <v>1391</v>
      </c>
      <c r="M339" t="s">
        <v>1392</v>
      </c>
      <c r="N339" t="s">
        <v>62</v>
      </c>
      <c r="O339">
        <v>6</v>
      </c>
      <c r="P339">
        <v>1</v>
      </c>
      <c r="Q339">
        <v>52.295955657958999</v>
      </c>
      <c r="R339">
        <v>5.27229928970337</v>
      </c>
      <c r="S339" t="s">
        <v>63</v>
      </c>
      <c r="T339">
        <v>100</v>
      </c>
      <c r="U339">
        <v>80</v>
      </c>
      <c r="V339">
        <v>10</v>
      </c>
      <c r="W339">
        <v>0</v>
      </c>
      <c r="Y339">
        <v>180</v>
      </c>
      <c r="Z339" t="s">
        <v>1393</v>
      </c>
      <c r="AA339" s="2">
        <v>43630.477789351855</v>
      </c>
      <c r="AB339" t="s">
        <v>37</v>
      </c>
      <c r="AC339" s="2">
        <v>44907.646967592591</v>
      </c>
      <c r="AD339" t="s">
        <v>54</v>
      </c>
      <c r="AE339" t="s">
        <v>55</v>
      </c>
    </row>
    <row r="340" spans="1:31" x14ac:dyDescent="0.25">
      <c r="A340" t="s">
        <v>1395</v>
      </c>
      <c r="B340" t="s">
        <v>1394</v>
      </c>
      <c r="C340" t="s">
        <v>193</v>
      </c>
      <c r="D340" s="2" t="str">
        <f>VLOOKUP(A340,Basis!A:A,1,FALSE)</f>
        <v>GFE0087</v>
      </c>
      <c r="E340" t="s">
        <v>323</v>
      </c>
      <c r="F340">
        <v>1035113</v>
      </c>
      <c r="G340" s="2">
        <v>44027.604710648149</v>
      </c>
      <c r="H340" s="2"/>
      <c r="K340" t="s">
        <v>117</v>
      </c>
      <c r="L340" t="s">
        <v>118</v>
      </c>
      <c r="M340" t="s">
        <v>119</v>
      </c>
      <c r="N340" t="s">
        <v>62</v>
      </c>
      <c r="O340">
        <v>1</v>
      </c>
      <c r="P340">
        <v>1</v>
      </c>
      <c r="Q340">
        <v>52.297584533691399</v>
      </c>
      <c r="R340">
        <v>5.2686638832092303</v>
      </c>
      <c r="S340" t="s">
        <v>52</v>
      </c>
      <c r="T340">
        <v>100</v>
      </c>
      <c r="U340">
        <v>80</v>
      </c>
      <c r="V340">
        <v>10</v>
      </c>
      <c r="W340">
        <v>0</v>
      </c>
      <c r="Y340">
        <v>180</v>
      </c>
      <c r="Z340" t="s">
        <v>120</v>
      </c>
      <c r="AA340" s="2">
        <v>44027.60434027778</v>
      </c>
      <c r="AB340" t="s">
        <v>37</v>
      </c>
      <c r="AC340" s="2">
        <v>44889.637546296297</v>
      </c>
      <c r="AD340" t="s">
        <v>54</v>
      </c>
      <c r="AE340" t="s">
        <v>330</v>
      </c>
    </row>
    <row r="341" spans="1:31" x14ac:dyDescent="0.25">
      <c r="A341" t="s">
        <v>1397</v>
      </c>
      <c r="B341" t="s">
        <v>1396</v>
      </c>
      <c r="C341" t="s">
        <v>193</v>
      </c>
      <c r="D341" s="2" t="str">
        <f>VLOOKUP(A341,Basis!A:A,1,FALSE)</f>
        <v>GFE0070</v>
      </c>
      <c r="E341" t="s">
        <v>323</v>
      </c>
      <c r="F341">
        <v>1035175</v>
      </c>
      <c r="G341" s="2">
        <v>44027.601840277777</v>
      </c>
      <c r="H341" s="2"/>
      <c r="K341" t="s">
        <v>80</v>
      </c>
      <c r="L341" t="s">
        <v>81</v>
      </c>
      <c r="M341" t="s">
        <v>82</v>
      </c>
      <c r="N341" t="s">
        <v>62</v>
      </c>
      <c r="O341">
        <v>1</v>
      </c>
      <c r="P341">
        <v>1</v>
      </c>
      <c r="Q341">
        <v>52.296909332275398</v>
      </c>
      <c r="R341">
        <v>5.2640800476074201</v>
      </c>
      <c r="S341" t="s">
        <v>52</v>
      </c>
      <c r="T341">
        <v>100</v>
      </c>
      <c r="U341">
        <v>80</v>
      </c>
      <c r="V341">
        <v>10</v>
      </c>
      <c r="W341">
        <v>0</v>
      </c>
      <c r="Y341">
        <v>180</v>
      </c>
      <c r="Z341" t="s">
        <v>83</v>
      </c>
      <c r="AA341" s="2">
        <v>44027.601539351854</v>
      </c>
      <c r="AB341" t="s">
        <v>37</v>
      </c>
      <c r="AC341" s="2">
        <v>44889.637546296297</v>
      </c>
      <c r="AD341" t="s">
        <v>54</v>
      </c>
      <c r="AE341" t="s">
        <v>330</v>
      </c>
    </row>
    <row r="342" spans="1:31" x14ac:dyDescent="0.25">
      <c r="A342" t="s">
        <v>1399</v>
      </c>
      <c r="B342" t="s">
        <v>1398</v>
      </c>
      <c r="C342" t="s">
        <v>193</v>
      </c>
      <c r="D342" s="2" t="str">
        <f>VLOOKUP(A342,Basis!A:A,1,FALSE)</f>
        <v>GFE0055</v>
      </c>
      <c r="E342" t="s">
        <v>323</v>
      </c>
      <c r="F342">
        <v>1035201</v>
      </c>
      <c r="G342" s="2">
        <v>44027.566770833335</v>
      </c>
      <c r="H342" s="2"/>
      <c r="K342" t="s">
        <v>67</v>
      </c>
      <c r="L342" t="s">
        <v>68</v>
      </c>
      <c r="M342" t="s">
        <v>69</v>
      </c>
      <c r="N342" t="s">
        <v>62</v>
      </c>
      <c r="O342">
        <v>1</v>
      </c>
      <c r="P342">
        <v>1</v>
      </c>
      <c r="Q342">
        <v>52.291774749755902</v>
      </c>
      <c r="R342">
        <v>5.2459950447082502</v>
      </c>
      <c r="S342" t="s">
        <v>52</v>
      </c>
      <c r="T342">
        <v>100</v>
      </c>
      <c r="U342">
        <v>80</v>
      </c>
      <c r="V342">
        <v>10</v>
      </c>
      <c r="W342">
        <v>0</v>
      </c>
      <c r="Y342">
        <v>180</v>
      </c>
      <c r="Z342" t="s">
        <v>70</v>
      </c>
      <c r="AA342" s="2">
        <v>44027.566284722219</v>
      </c>
      <c r="AB342" t="s">
        <v>37</v>
      </c>
      <c r="AC342" s="2">
        <v>44889.637546296297</v>
      </c>
      <c r="AD342" t="s">
        <v>54</v>
      </c>
      <c r="AE342" t="s">
        <v>330</v>
      </c>
    </row>
    <row r="343" spans="1:31" x14ac:dyDescent="0.25">
      <c r="A343" t="s">
        <v>1401</v>
      </c>
      <c r="B343" t="s">
        <v>1400</v>
      </c>
      <c r="C343" t="s">
        <v>193</v>
      </c>
      <c r="D343" s="2" t="str">
        <f>VLOOKUP(A343,Basis!A:A,1,FALSE)</f>
        <v>GFE0056</v>
      </c>
      <c r="E343" t="s">
        <v>323</v>
      </c>
      <c r="F343">
        <v>1034966</v>
      </c>
      <c r="G343" s="2">
        <v>44027.59888888889</v>
      </c>
      <c r="H343" s="2"/>
      <c r="K343" t="s">
        <v>1402</v>
      </c>
      <c r="L343" t="s">
        <v>132</v>
      </c>
      <c r="M343" t="s">
        <v>1403</v>
      </c>
      <c r="N343" t="s">
        <v>62</v>
      </c>
      <c r="O343">
        <v>1</v>
      </c>
      <c r="P343">
        <v>1</v>
      </c>
      <c r="Q343">
        <v>52.297698974609403</v>
      </c>
      <c r="R343">
        <v>5.24179983139038</v>
      </c>
      <c r="S343" t="s">
        <v>52</v>
      </c>
      <c r="T343">
        <v>100</v>
      </c>
      <c r="U343">
        <v>80</v>
      </c>
      <c r="V343">
        <v>10</v>
      </c>
      <c r="W343">
        <v>0</v>
      </c>
      <c r="Y343">
        <v>180</v>
      </c>
      <c r="Z343" t="s">
        <v>1404</v>
      </c>
      <c r="AA343" s="2">
        <v>44027.59851851852</v>
      </c>
      <c r="AB343" t="s">
        <v>37</v>
      </c>
      <c r="AC343" s="2">
        <v>44889.637546296297</v>
      </c>
      <c r="AD343" t="s">
        <v>54</v>
      </c>
      <c r="AE343" t="s">
        <v>330</v>
      </c>
    </row>
    <row r="344" spans="1:31" x14ac:dyDescent="0.25">
      <c r="A344" t="s">
        <v>1406</v>
      </c>
      <c r="B344" t="s">
        <v>1405</v>
      </c>
      <c r="C344" t="s">
        <v>79</v>
      </c>
      <c r="D344" s="2" t="str">
        <f>VLOOKUP(A344,Basis!A:A,1,FALSE)</f>
        <v>RO700</v>
      </c>
      <c r="E344" t="s">
        <v>58</v>
      </c>
      <c r="F344">
        <v>1034736</v>
      </c>
      <c r="G344" s="2">
        <v>43781.663599537038</v>
      </c>
      <c r="H344" s="2"/>
      <c r="K344" t="s">
        <v>1381</v>
      </c>
      <c r="L344" t="s">
        <v>93</v>
      </c>
      <c r="M344" t="s">
        <v>1382</v>
      </c>
      <c r="N344" t="s">
        <v>62</v>
      </c>
      <c r="O344">
        <v>6</v>
      </c>
      <c r="P344">
        <v>1</v>
      </c>
      <c r="Q344">
        <v>52.301239013671903</v>
      </c>
      <c r="R344">
        <v>5.2688088417053196</v>
      </c>
      <c r="S344" t="s">
        <v>63</v>
      </c>
      <c r="T344">
        <v>100</v>
      </c>
      <c r="U344">
        <v>80</v>
      </c>
      <c r="V344">
        <v>10</v>
      </c>
      <c r="W344">
        <v>0</v>
      </c>
      <c r="Y344">
        <v>180</v>
      </c>
      <c r="Z344" t="s">
        <v>1383</v>
      </c>
      <c r="AA344" s="2">
        <v>43636.444386574076</v>
      </c>
      <c r="AB344" t="s">
        <v>37</v>
      </c>
      <c r="AC344" s="2">
        <v>44907.646967592591</v>
      </c>
      <c r="AD344" t="s">
        <v>54</v>
      </c>
      <c r="AE344" t="s">
        <v>55</v>
      </c>
    </row>
    <row r="345" spans="1:31" x14ac:dyDescent="0.25">
      <c r="A345" t="s">
        <v>1408</v>
      </c>
      <c r="B345" t="s">
        <v>1407</v>
      </c>
      <c r="C345" t="s">
        <v>167</v>
      </c>
      <c r="D345" s="2" t="str">
        <f>VLOOKUP(A345,Basis!A:A,1,FALSE)</f>
        <v>PO134</v>
      </c>
      <c r="E345" t="s">
        <v>58</v>
      </c>
      <c r="F345">
        <v>1034753</v>
      </c>
      <c r="G345" s="2">
        <v>43973.466006944444</v>
      </c>
      <c r="H345" s="2"/>
      <c r="K345" t="s">
        <v>404</v>
      </c>
      <c r="L345" t="s">
        <v>405</v>
      </c>
      <c r="M345" t="s">
        <v>406</v>
      </c>
      <c r="N345" t="s">
        <v>177</v>
      </c>
      <c r="O345">
        <v>6</v>
      </c>
      <c r="P345">
        <v>1</v>
      </c>
      <c r="Q345">
        <v>52.222679138183601</v>
      </c>
      <c r="R345">
        <v>5.2073488235473597</v>
      </c>
      <c r="S345" t="s">
        <v>35</v>
      </c>
      <c r="T345">
        <v>100</v>
      </c>
      <c r="U345">
        <v>80</v>
      </c>
      <c r="V345">
        <v>10</v>
      </c>
      <c r="W345">
        <v>0</v>
      </c>
      <c r="Y345">
        <v>180</v>
      </c>
      <c r="Z345" t="s">
        <v>407</v>
      </c>
      <c r="AA345" s="2">
        <v>43973.458981481483</v>
      </c>
      <c r="AB345" t="s">
        <v>37</v>
      </c>
      <c r="AC345" s="2">
        <v>44907.648182870369</v>
      </c>
      <c r="AD345" t="s">
        <v>54</v>
      </c>
      <c r="AE345" t="s">
        <v>55</v>
      </c>
    </row>
    <row r="346" spans="1:31" x14ac:dyDescent="0.25">
      <c r="A346" t="s">
        <v>1410</v>
      </c>
      <c r="B346" t="s">
        <v>1409</v>
      </c>
      <c r="C346" t="s">
        <v>79</v>
      </c>
      <c r="D346" s="2" t="str">
        <f>VLOOKUP(A346,Basis!A:A,1,FALSE)</f>
        <v>RO692</v>
      </c>
      <c r="E346" t="s">
        <v>58</v>
      </c>
      <c r="F346">
        <v>1034756</v>
      </c>
      <c r="G346" s="2">
        <v>43781.662210648145</v>
      </c>
      <c r="H346" s="2"/>
      <c r="K346" t="s">
        <v>1288</v>
      </c>
      <c r="L346" t="s">
        <v>132</v>
      </c>
      <c r="M346" t="s">
        <v>1290</v>
      </c>
      <c r="N346" t="s">
        <v>177</v>
      </c>
      <c r="O346">
        <v>6</v>
      </c>
      <c r="P346">
        <v>1</v>
      </c>
      <c r="Q346">
        <v>52.224891662597699</v>
      </c>
      <c r="R346">
        <v>5.2034411430358896</v>
      </c>
      <c r="S346" t="s">
        <v>63</v>
      </c>
      <c r="T346">
        <v>100</v>
      </c>
      <c r="U346">
        <v>80</v>
      </c>
      <c r="V346">
        <v>10</v>
      </c>
      <c r="W346">
        <v>0</v>
      </c>
      <c r="Y346">
        <v>180</v>
      </c>
      <c r="Z346" t="s">
        <v>1411</v>
      </c>
      <c r="AA346" s="2">
        <v>43636.590567129628</v>
      </c>
      <c r="AB346" t="s">
        <v>37</v>
      </c>
      <c r="AC346" s="2">
        <v>44907.648182870369</v>
      </c>
      <c r="AD346" t="s">
        <v>54</v>
      </c>
      <c r="AE346" t="s">
        <v>55</v>
      </c>
    </row>
    <row r="347" spans="1:31" x14ac:dyDescent="0.25">
      <c r="A347" t="s">
        <v>1413</v>
      </c>
      <c r="B347" t="s">
        <v>1412</v>
      </c>
      <c r="C347" t="s">
        <v>47</v>
      </c>
      <c r="D347" s="2" t="str">
        <f>VLOOKUP(A347,Basis!A:A,1,FALSE)</f>
        <v>VO134</v>
      </c>
      <c r="E347" t="s">
        <v>58</v>
      </c>
      <c r="F347">
        <v>1034759</v>
      </c>
      <c r="G347" s="2">
        <v>43781.66333333333</v>
      </c>
      <c r="H347" s="2"/>
      <c r="K347" t="s">
        <v>1386</v>
      </c>
      <c r="L347" t="s">
        <v>503</v>
      </c>
      <c r="M347" t="s">
        <v>1387</v>
      </c>
      <c r="N347" t="s">
        <v>62</v>
      </c>
      <c r="O347">
        <v>6</v>
      </c>
      <c r="P347">
        <v>1</v>
      </c>
      <c r="Q347">
        <v>52.301734924316399</v>
      </c>
      <c r="R347">
        <v>5.2677021026611301</v>
      </c>
      <c r="S347" t="s">
        <v>63</v>
      </c>
      <c r="T347">
        <v>100</v>
      </c>
      <c r="U347">
        <v>80</v>
      </c>
      <c r="V347">
        <v>10</v>
      </c>
      <c r="W347">
        <v>0</v>
      </c>
      <c r="Y347">
        <v>180</v>
      </c>
      <c r="Z347" t="s">
        <v>1388</v>
      </c>
      <c r="AA347" s="2">
        <v>43636.441365740742</v>
      </c>
      <c r="AB347" t="s">
        <v>37</v>
      </c>
      <c r="AC347" s="2">
        <v>44907.646967592591</v>
      </c>
      <c r="AD347" t="s">
        <v>54</v>
      </c>
      <c r="AE347" t="s">
        <v>55</v>
      </c>
    </row>
    <row r="348" spans="1:31" x14ac:dyDescent="0.25">
      <c r="A348" t="s">
        <v>1415</v>
      </c>
      <c r="B348" t="s">
        <v>1414</v>
      </c>
      <c r="C348" t="s">
        <v>47</v>
      </c>
      <c r="D348" s="2" t="str">
        <f>VLOOKUP(A348,Basis!A:A,1,FALSE)</f>
        <v>VO128</v>
      </c>
      <c r="E348" t="s">
        <v>58</v>
      </c>
      <c r="F348">
        <v>1034761</v>
      </c>
      <c r="G348" s="2">
        <v>43781.662870370368</v>
      </c>
      <c r="H348" s="2"/>
      <c r="K348" t="s">
        <v>1416</v>
      </c>
      <c r="L348" t="s">
        <v>207</v>
      </c>
      <c r="M348" t="s">
        <v>1417</v>
      </c>
      <c r="N348" t="s">
        <v>62</v>
      </c>
      <c r="O348">
        <v>5</v>
      </c>
      <c r="P348">
        <v>1</v>
      </c>
      <c r="Q348">
        <v>52.298770904541001</v>
      </c>
      <c r="R348">
        <v>5.2330961227417001</v>
      </c>
      <c r="S348" t="s">
        <v>63</v>
      </c>
      <c r="T348">
        <v>100</v>
      </c>
      <c r="U348">
        <v>80</v>
      </c>
      <c r="V348">
        <v>10</v>
      </c>
      <c r="W348">
        <v>0</v>
      </c>
      <c r="Y348">
        <v>180</v>
      </c>
      <c r="Z348" t="s">
        <v>1418</v>
      </c>
      <c r="AA348" s="2">
        <v>43629.366203703707</v>
      </c>
      <c r="AB348" t="s">
        <v>37</v>
      </c>
      <c r="AC348" s="2">
        <v>44907.646967592591</v>
      </c>
      <c r="AD348" t="s">
        <v>54</v>
      </c>
      <c r="AE348" t="s">
        <v>55</v>
      </c>
    </row>
    <row r="349" spans="1:31" x14ac:dyDescent="0.25">
      <c r="A349" t="s">
        <v>1420</v>
      </c>
      <c r="B349" t="s">
        <v>1419</v>
      </c>
      <c r="C349" t="s">
        <v>79</v>
      </c>
      <c r="D349" s="2" t="str">
        <f>VLOOKUP(A349,Basis!A:A,1,FALSE)</f>
        <v>RO718</v>
      </c>
      <c r="E349" t="s">
        <v>58</v>
      </c>
      <c r="F349">
        <v>1034763</v>
      </c>
      <c r="G349" s="2">
        <v>44439.540138888886</v>
      </c>
      <c r="H349" s="2"/>
      <c r="K349" t="s">
        <v>1421</v>
      </c>
      <c r="L349" t="s">
        <v>769</v>
      </c>
      <c r="M349" t="s">
        <v>1422</v>
      </c>
      <c r="N349" t="s">
        <v>43</v>
      </c>
      <c r="O349">
        <v>6</v>
      </c>
      <c r="P349">
        <v>1</v>
      </c>
      <c r="Q349">
        <v>52.256015777587898</v>
      </c>
      <c r="R349">
        <v>5.2230238914489702</v>
      </c>
      <c r="S349" t="s">
        <v>63</v>
      </c>
      <c r="T349">
        <v>100</v>
      </c>
      <c r="U349">
        <v>80</v>
      </c>
      <c r="V349">
        <v>10</v>
      </c>
      <c r="W349">
        <v>0</v>
      </c>
      <c r="Y349">
        <v>180</v>
      </c>
      <c r="Z349" t="s">
        <v>1423</v>
      </c>
      <c r="AA349" s="2">
        <v>43635.432303240741</v>
      </c>
      <c r="AB349" t="s">
        <v>37</v>
      </c>
      <c r="AC349" s="2">
        <v>44907.646967592591</v>
      </c>
      <c r="AD349" t="s">
        <v>54</v>
      </c>
      <c r="AE349" t="s">
        <v>55</v>
      </c>
    </row>
    <row r="350" spans="1:31" x14ac:dyDescent="0.25">
      <c r="A350" t="s">
        <v>1425</v>
      </c>
      <c r="B350" t="s">
        <v>1424</v>
      </c>
      <c r="C350" t="s">
        <v>79</v>
      </c>
      <c r="D350" s="2" t="str">
        <f>VLOOKUP(A350,Basis!A:A,1,FALSE)</f>
        <v>RO697</v>
      </c>
      <c r="E350" t="s">
        <v>58</v>
      </c>
      <c r="F350">
        <v>1034806</v>
      </c>
      <c r="G350" s="2">
        <v>43781.662395833337</v>
      </c>
      <c r="H350" s="2"/>
      <c r="K350" t="s">
        <v>1426</v>
      </c>
      <c r="L350" t="s">
        <v>281</v>
      </c>
      <c r="M350" t="s">
        <v>1427</v>
      </c>
      <c r="N350" t="s">
        <v>177</v>
      </c>
      <c r="O350">
        <v>6</v>
      </c>
      <c r="P350">
        <v>1</v>
      </c>
      <c r="Q350">
        <v>52.222766876220703</v>
      </c>
      <c r="R350">
        <v>5.2050900459289604</v>
      </c>
      <c r="S350" t="s">
        <v>63</v>
      </c>
      <c r="T350">
        <v>100</v>
      </c>
      <c r="U350">
        <v>80</v>
      </c>
      <c r="V350">
        <v>10</v>
      </c>
      <c r="W350">
        <v>0</v>
      </c>
      <c r="Y350">
        <v>180</v>
      </c>
      <c r="Z350" t="s">
        <v>1428</v>
      </c>
      <c r="AA350" s="2">
        <v>43636.59957175926</v>
      </c>
      <c r="AB350" t="s">
        <v>37</v>
      </c>
      <c r="AC350" s="2">
        <v>44907.648182870369</v>
      </c>
      <c r="AD350" t="s">
        <v>54</v>
      </c>
      <c r="AE350" t="s">
        <v>55</v>
      </c>
    </row>
    <row r="351" spans="1:31" x14ac:dyDescent="0.25">
      <c r="A351" t="s">
        <v>1430</v>
      </c>
      <c r="B351" t="s">
        <v>1429</v>
      </c>
      <c r="C351" t="s">
        <v>167</v>
      </c>
      <c r="D351" s="2" t="str">
        <f>VLOOKUP(A351,Basis!A:A,1,FALSE)</f>
        <v>PO133</v>
      </c>
      <c r="E351" t="s">
        <v>58</v>
      </c>
      <c r="F351">
        <v>1034819</v>
      </c>
      <c r="G351" s="2">
        <v>43976.629236111112</v>
      </c>
      <c r="H351" s="2"/>
      <c r="K351" t="s">
        <v>200</v>
      </c>
      <c r="L351" t="s">
        <v>1098</v>
      </c>
      <c r="M351" t="s">
        <v>1099</v>
      </c>
      <c r="N351" t="s">
        <v>177</v>
      </c>
      <c r="O351">
        <v>6</v>
      </c>
      <c r="P351">
        <v>1</v>
      </c>
      <c r="Q351">
        <v>52.210361480712898</v>
      </c>
      <c r="R351">
        <v>5.1568460464477504</v>
      </c>
      <c r="S351" t="s">
        <v>35</v>
      </c>
      <c r="T351">
        <v>100</v>
      </c>
      <c r="U351">
        <v>80</v>
      </c>
      <c r="V351">
        <v>10</v>
      </c>
      <c r="W351">
        <v>0</v>
      </c>
      <c r="Y351">
        <v>180</v>
      </c>
      <c r="Z351" t="s">
        <v>1100</v>
      </c>
      <c r="AA351" s="2">
        <v>43976.626851851855</v>
      </c>
      <c r="AB351" t="s">
        <v>37</v>
      </c>
      <c r="AC351" s="2">
        <v>44907.648182870369</v>
      </c>
      <c r="AD351" t="s">
        <v>54</v>
      </c>
      <c r="AE351" t="s">
        <v>55</v>
      </c>
    </row>
    <row r="352" spans="1:31" x14ac:dyDescent="0.25">
      <c r="A352" t="s">
        <v>1432</v>
      </c>
      <c r="B352" t="s">
        <v>1431</v>
      </c>
      <c r="C352" t="s">
        <v>193</v>
      </c>
      <c r="D352" s="2" t="str">
        <f>VLOOKUP(A352,Basis!A:A,1,FALSE)</f>
        <v>GFE0023</v>
      </c>
      <c r="E352" t="s">
        <v>323</v>
      </c>
      <c r="F352">
        <v>1034444</v>
      </c>
      <c r="G352" s="2">
        <v>43892.585173611114</v>
      </c>
      <c r="H352" s="2"/>
      <c r="K352" t="s">
        <v>1433</v>
      </c>
      <c r="L352" t="s">
        <v>270</v>
      </c>
      <c r="M352" t="s">
        <v>1434</v>
      </c>
      <c r="N352" t="s">
        <v>241</v>
      </c>
      <c r="O352">
        <v>6</v>
      </c>
      <c r="P352">
        <v>1</v>
      </c>
      <c r="Q352">
        <v>52.265750885009801</v>
      </c>
      <c r="R352">
        <v>5.1869792938232404</v>
      </c>
      <c r="S352" t="s">
        <v>52</v>
      </c>
      <c r="T352">
        <v>100</v>
      </c>
      <c r="U352">
        <v>80</v>
      </c>
      <c r="V352">
        <v>10</v>
      </c>
      <c r="W352">
        <v>0</v>
      </c>
      <c r="Y352">
        <v>180</v>
      </c>
      <c r="Z352" t="s">
        <v>1435</v>
      </c>
      <c r="AA352" s="2">
        <v>43892.581736111111</v>
      </c>
      <c r="AB352" t="s">
        <v>37</v>
      </c>
      <c r="AC352" s="2">
        <v>44889.637546296297</v>
      </c>
      <c r="AD352" t="s">
        <v>54</v>
      </c>
      <c r="AE352" t="s">
        <v>330</v>
      </c>
    </row>
    <row r="353" spans="1:31" x14ac:dyDescent="0.25">
      <c r="A353" t="s">
        <v>1437</v>
      </c>
      <c r="B353" t="s">
        <v>1436</v>
      </c>
      <c r="C353" t="s">
        <v>193</v>
      </c>
      <c r="D353" s="2" t="str">
        <f>VLOOKUP(A353,Basis!A:A,1,FALSE)</f>
        <v>GFE0003</v>
      </c>
      <c r="E353" t="s">
        <v>323</v>
      </c>
      <c r="F353">
        <v>1034446</v>
      </c>
      <c r="G353" s="2">
        <v>43832.643587962964</v>
      </c>
      <c r="H353" s="2"/>
      <c r="K353" t="s">
        <v>86</v>
      </c>
      <c r="L353" t="s">
        <v>1438</v>
      </c>
      <c r="M353" t="s">
        <v>1008</v>
      </c>
      <c r="N353" t="s">
        <v>62</v>
      </c>
      <c r="O353">
        <v>0.2</v>
      </c>
      <c r="P353">
        <v>1</v>
      </c>
      <c r="Q353">
        <v>52.298202514648402</v>
      </c>
      <c r="R353">
        <v>5.2476472854614302</v>
      </c>
      <c r="S353" t="s">
        <v>52</v>
      </c>
      <c r="T353">
        <v>100</v>
      </c>
      <c r="U353">
        <v>80</v>
      </c>
      <c r="V353">
        <v>10</v>
      </c>
      <c r="W353">
        <v>0</v>
      </c>
      <c r="Y353">
        <v>180</v>
      </c>
      <c r="Z353" t="s">
        <v>1439</v>
      </c>
      <c r="AA353" s="2">
        <v>43832.638726851852</v>
      </c>
      <c r="AB353" t="s">
        <v>37</v>
      </c>
      <c r="AC353" s="2">
        <v>44889.637546296297</v>
      </c>
      <c r="AD353" t="s">
        <v>54</v>
      </c>
      <c r="AE353" t="s">
        <v>330</v>
      </c>
    </row>
    <row r="354" spans="1:31" x14ac:dyDescent="0.25">
      <c r="A354" t="s">
        <v>1441</v>
      </c>
      <c r="B354" t="s">
        <v>1440</v>
      </c>
      <c r="C354" t="s">
        <v>193</v>
      </c>
      <c r="D354" s="2" t="str">
        <f>VLOOKUP(A354,Basis!A:A,1,FALSE)</f>
        <v>GFE0012</v>
      </c>
      <c r="E354" t="s">
        <v>323</v>
      </c>
      <c r="F354">
        <v>1034628</v>
      </c>
      <c r="G354" s="2">
        <v>43866.669016203705</v>
      </c>
      <c r="H354" s="2"/>
      <c r="K354" t="s">
        <v>748</v>
      </c>
      <c r="L354" t="s">
        <v>334</v>
      </c>
      <c r="M354" t="s">
        <v>749</v>
      </c>
      <c r="N354" t="s">
        <v>750</v>
      </c>
      <c r="O354">
        <v>0.2</v>
      </c>
      <c r="P354">
        <v>1</v>
      </c>
      <c r="Q354">
        <v>52.2523803710938</v>
      </c>
      <c r="R354">
        <v>5.0463838577270499</v>
      </c>
      <c r="S354" t="s">
        <v>52</v>
      </c>
      <c r="T354">
        <v>100</v>
      </c>
      <c r="U354">
        <v>80</v>
      </c>
      <c r="V354">
        <v>10</v>
      </c>
      <c r="W354">
        <v>0</v>
      </c>
      <c r="Y354">
        <v>180</v>
      </c>
      <c r="Z354" t="s">
        <v>751</v>
      </c>
      <c r="AA354" s="2">
        <v>43866.665752314817</v>
      </c>
      <c r="AB354" t="s">
        <v>37</v>
      </c>
      <c r="AC354" s="2">
        <v>44889.637546296297</v>
      </c>
      <c r="AD354" t="s">
        <v>54</v>
      </c>
      <c r="AE354" t="s">
        <v>330</v>
      </c>
    </row>
    <row r="355" spans="1:31" x14ac:dyDescent="0.25">
      <c r="A355" t="s">
        <v>1443</v>
      </c>
      <c r="B355" t="s">
        <v>1442</v>
      </c>
      <c r="C355" t="s">
        <v>193</v>
      </c>
      <c r="D355" s="2" t="str">
        <f>VLOOKUP(A355,Basis!A:A,1,FALSE)</f>
        <v>GFE0027</v>
      </c>
      <c r="E355" t="s">
        <v>323</v>
      </c>
      <c r="F355">
        <v>1034645</v>
      </c>
      <c r="G355" s="2">
        <v>43892.399016203701</v>
      </c>
      <c r="H355" s="2"/>
      <c r="K355" t="s">
        <v>1066</v>
      </c>
      <c r="L355" t="s">
        <v>316</v>
      </c>
      <c r="M355" t="s">
        <v>1119</v>
      </c>
      <c r="N355" t="s">
        <v>241</v>
      </c>
      <c r="O355">
        <v>0.2</v>
      </c>
      <c r="P355">
        <v>1</v>
      </c>
      <c r="Q355">
        <v>52.267295837402301</v>
      </c>
      <c r="R355">
        <v>5.1907939910888699</v>
      </c>
      <c r="S355" t="s">
        <v>52</v>
      </c>
      <c r="T355">
        <v>100</v>
      </c>
      <c r="U355">
        <v>80</v>
      </c>
      <c r="V355">
        <v>10</v>
      </c>
      <c r="W355">
        <v>0</v>
      </c>
      <c r="Y355">
        <v>180</v>
      </c>
      <c r="Z355" t="s">
        <v>1120</v>
      </c>
      <c r="AA355" s="2">
        <v>43892.398553240739</v>
      </c>
      <c r="AB355" t="s">
        <v>37</v>
      </c>
      <c r="AC355" s="2">
        <v>44889.637546296297</v>
      </c>
      <c r="AD355" t="s">
        <v>54</v>
      </c>
      <c r="AE355" t="s">
        <v>330</v>
      </c>
    </row>
    <row r="356" spans="1:31" x14ac:dyDescent="0.25">
      <c r="A356" t="s">
        <v>1445</v>
      </c>
      <c r="B356" t="s">
        <v>1444</v>
      </c>
      <c r="C356" t="s">
        <v>193</v>
      </c>
      <c r="D356" s="2" t="str">
        <f>VLOOKUP(A356,Basis!A:A,1,FALSE)</f>
        <v>GFE0034</v>
      </c>
      <c r="E356" t="s">
        <v>323</v>
      </c>
      <c r="F356">
        <v>1034655</v>
      </c>
      <c r="G356" s="2">
        <v>43976.666215277779</v>
      </c>
      <c r="H356" s="2"/>
      <c r="K356" t="s">
        <v>434</v>
      </c>
      <c r="L356" t="s">
        <v>32</v>
      </c>
      <c r="M356" t="s">
        <v>435</v>
      </c>
      <c r="N356" t="s">
        <v>277</v>
      </c>
      <c r="O356">
        <v>5</v>
      </c>
      <c r="P356">
        <v>1</v>
      </c>
      <c r="Q356">
        <v>52.310779571533203</v>
      </c>
      <c r="R356">
        <v>5.0226898193359402</v>
      </c>
      <c r="S356" t="s">
        <v>52</v>
      </c>
      <c r="T356">
        <v>100</v>
      </c>
      <c r="U356">
        <v>80</v>
      </c>
      <c r="V356">
        <v>10</v>
      </c>
      <c r="W356">
        <v>0</v>
      </c>
      <c r="Y356">
        <v>180</v>
      </c>
      <c r="Z356" t="s">
        <v>436</v>
      </c>
      <c r="AA356" s="2">
        <v>43976.664768518516</v>
      </c>
      <c r="AB356" t="s">
        <v>37</v>
      </c>
      <c r="AC356" s="2">
        <v>44889.637546296297</v>
      </c>
      <c r="AD356" t="s">
        <v>54</v>
      </c>
      <c r="AE356" t="s">
        <v>330</v>
      </c>
    </row>
    <row r="357" spans="1:31" x14ac:dyDescent="0.25">
      <c r="A357" t="s">
        <v>1447</v>
      </c>
      <c r="B357" t="s">
        <v>1446</v>
      </c>
      <c r="C357" t="s">
        <v>193</v>
      </c>
      <c r="D357" s="2" t="str">
        <f>VLOOKUP(A357,Basis!A:A,1,FALSE)</f>
        <v>GFE0044</v>
      </c>
      <c r="E357" t="s">
        <v>323</v>
      </c>
      <c r="F357">
        <v>1034677</v>
      </c>
      <c r="G357" s="2">
        <v>43973.466435185182</v>
      </c>
      <c r="H357" s="2"/>
      <c r="K357" t="s">
        <v>404</v>
      </c>
      <c r="L357" t="s">
        <v>405</v>
      </c>
      <c r="M357" t="s">
        <v>406</v>
      </c>
      <c r="N357" t="s">
        <v>177</v>
      </c>
      <c r="O357">
        <v>6</v>
      </c>
      <c r="P357">
        <v>1</v>
      </c>
      <c r="Q357">
        <v>52.222679138183601</v>
      </c>
      <c r="R357">
        <v>5.2073488235473597</v>
      </c>
      <c r="S357" t="s">
        <v>52</v>
      </c>
      <c r="T357">
        <v>100</v>
      </c>
      <c r="U357">
        <v>80</v>
      </c>
      <c r="V357">
        <v>10</v>
      </c>
      <c r="W357">
        <v>0</v>
      </c>
      <c r="Y357">
        <v>180</v>
      </c>
      <c r="Z357" t="s">
        <v>407</v>
      </c>
      <c r="AA357" s="2">
        <v>43973.459768518522</v>
      </c>
      <c r="AB357" t="s">
        <v>37</v>
      </c>
      <c r="AC357" s="2">
        <v>44889.637546296297</v>
      </c>
      <c r="AD357" t="s">
        <v>54</v>
      </c>
      <c r="AE357" t="s">
        <v>330</v>
      </c>
    </row>
    <row r="358" spans="1:31" x14ac:dyDescent="0.25">
      <c r="A358" t="s">
        <v>1449</v>
      </c>
      <c r="B358" t="s">
        <v>1448</v>
      </c>
      <c r="C358" t="s">
        <v>193</v>
      </c>
      <c r="D358" s="2" t="str">
        <f>VLOOKUP(A358,Basis!A:A,1,FALSE)</f>
        <v>GFE0031</v>
      </c>
      <c r="E358" t="s">
        <v>323</v>
      </c>
      <c r="F358">
        <v>1034686</v>
      </c>
      <c r="G358" s="2">
        <v>43903.411874999998</v>
      </c>
      <c r="H358" s="2"/>
      <c r="K358" t="s">
        <v>1109</v>
      </c>
      <c r="L358" t="s">
        <v>399</v>
      </c>
      <c r="M358" t="s">
        <v>1110</v>
      </c>
      <c r="N358" t="s">
        <v>241</v>
      </c>
      <c r="O358">
        <v>5</v>
      </c>
      <c r="P358">
        <v>1</v>
      </c>
      <c r="Q358">
        <v>52.270084381103501</v>
      </c>
      <c r="R358">
        <v>5.1827330589294398</v>
      </c>
      <c r="S358" t="s">
        <v>52</v>
      </c>
      <c r="T358">
        <v>100</v>
      </c>
      <c r="U358">
        <v>80</v>
      </c>
      <c r="V358">
        <v>10</v>
      </c>
      <c r="W358">
        <v>0</v>
      </c>
      <c r="Y358">
        <v>180</v>
      </c>
      <c r="Z358" t="s">
        <v>1111</v>
      </c>
      <c r="AA358" s="2">
        <v>43903.410254629627</v>
      </c>
      <c r="AB358" t="s">
        <v>37</v>
      </c>
      <c r="AC358" s="2">
        <v>44889.637546296297</v>
      </c>
      <c r="AD358" t="s">
        <v>54</v>
      </c>
      <c r="AE358" t="s">
        <v>330</v>
      </c>
    </row>
    <row r="359" spans="1:31" x14ac:dyDescent="0.25">
      <c r="A359" t="s">
        <v>1451</v>
      </c>
      <c r="B359" t="s">
        <v>1450</v>
      </c>
      <c r="C359" t="s">
        <v>193</v>
      </c>
      <c r="D359" s="2" t="str">
        <f>VLOOKUP(A359,Basis!A:A,1,FALSE)</f>
        <v>GFE0018</v>
      </c>
      <c r="E359" t="s">
        <v>323</v>
      </c>
      <c r="F359">
        <v>1034700</v>
      </c>
      <c r="G359" s="2">
        <v>43874.41233796296</v>
      </c>
      <c r="H359" s="2"/>
      <c r="K359" t="s">
        <v>1452</v>
      </c>
      <c r="L359" t="s">
        <v>1453</v>
      </c>
      <c r="M359" t="s">
        <v>1454</v>
      </c>
      <c r="N359" t="s">
        <v>241</v>
      </c>
      <c r="O359">
        <v>0.2</v>
      </c>
      <c r="P359">
        <v>1</v>
      </c>
      <c r="Q359">
        <v>52.264270782470703</v>
      </c>
      <c r="R359">
        <v>5.1655597686767596</v>
      </c>
      <c r="S359" t="s">
        <v>52</v>
      </c>
      <c r="T359">
        <v>100</v>
      </c>
      <c r="U359">
        <v>80</v>
      </c>
      <c r="V359">
        <v>10</v>
      </c>
      <c r="W359">
        <v>0</v>
      </c>
      <c r="Y359">
        <v>180</v>
      </c>
      <c r="Z359" t="s">
        <v>1455</v>
      </c>
      <c r="AA359" s="2">
        <v>43874.410254629627</v>
      </c>
      <c r="AB359" t="s">
        <v>37</v>
      </c>
      <c r="AC359" s="2">
        <v>44889.637546296297</v>
      </c>
      <c r="AD359" t="s">
        <v>54</v>
      </c>
      <c r="AE359" t="s">
        <v>330</v>
      </c>
    </row>
    <row r="360" spans="1:31" x14ac:dyDescent="0.25">
      <c r="A360" t="s">
        <v>1457</v>
      </c>
      <c r="B360" t="s">
        <v>1456</v>
      </c>
      <c r="C360" t="s">
        <v>193</v>
      </c>
      <c r="D360" s="2" t="str">
        <f>VLOOKUP(A360,Basis!A:A,1,FALSE)</f>
        <v>GFE0024</v>
      </c>
      <c r="E360" t="s">
        <v>323</v>
      </c>
      <c r="F360">
        <v>1034707</v>
      </c>
      <c r="G360" s="2">
        <v>43892.56925925926</v>
      </c>
      <c r="H360" s="2"/>
      <c r="K360" t="s">
        <v>614</v>
      </c>
      <c r="L360" t="s">
        <v>270</v>
      </c>
      <c r="M360" t="s">
        <v>615</v>
      </c>
      <c r="N360" t="s">
        <v>241</v>
      </c>
      <c r="O360">
        <v>6</v>
      </c>
      <c r="P360">
        <v>1</v>
      </c>
      <c r="Q360">
        <v>52.266033172607401</v>
      </c>
      <c r="R360">
        <v>5.188232421875</v>
      </c>
      <c r="S360" t="s">
        <v>52</v>
      </c>
      <c r="T360">
        <v>100</v>
      </c>
      <c r="U360">
        <v>80</v>
      </c>
      <c r="V360">
        <v>10</v>
      </c>
      <c r="W360">
        <v>0</v>
      </c>
      <c r="Y360">
        <v>180</v>
      </c>
      <c r="Z360" t="s">
        <v>616</v>
      </c>
      <c r="AA360" s="2">
        <v>43892.565497685187</v>
      </c>
      <c r="AB360" t="s">
        <v>37</v>
      </c>
      <c r="AC360" s="2">
        <v>44889.637546296297</v>
      </c>
      <c r="AD360" t="s">
        <v>54</v>
      </c>
      <c r="AE360" t="s">
        <v>330</v>
      </c>
    </row>
    <row r="361" spans="1:31" x14ac:dyDescent="0.25">
      <c r="A361" t="s">
        <v>1459</v>
      </c>
      <c r="B361" t="s">
        <v>1458</v>
      </c>
      <c r="C361" t="s">
        <v>193</v>
      </c>
      <c r="D361" s="2" t="str">
        <f>VLOOKUP(A361,Basis!A:A,1,FALSE)</f>
        <v>GFE0008</v>
      </c>
      <c r="E361" t="s">
        <v>323</v>
      </c>
      <c r="F361">
        <v>1034708</v>
      </c>
      <c r="G361" s="2">
        <v>43851.600775462961</v>
      </c>
      <c r="H361" s="2"/>
      <c r="K361" t="s">
        <v>269</v>
      </c>
      <c r="L361" t="s">
        <v>270</v>
      </c>
      <c r="M361" t="s">
        <v>271</v>
      </c>
      <c r="N361" t="s">
        <v>43</v>
      </c>
      <c r="O361">
        <v>0.2</v>
      </c>
      <c r="P361">
        <v>1</v>
      </c>
      <c r="Q361">
        <v>52.261569976806598</v>
      </c>
      <c r="R361">
        <v>5.2100119590759304</v>
      </c>
      <c r="S361" t="s">
        <v>52</v>
      </c>
      <c r="T361">
        <v>100</v>
      </c>
      <c r="U361">
        <v>80</v>
      </c>
      <c r="V361">
        <v>10</v>
      </c>
      <c r="W361">
        <v>0</v>
      </c>
      <c r="Y361">
        <v>180</v>
      </c>
      <c r="Z361" t="s">
        <v>272</v>
      </c>
      <c r="AA361" s="2">
        <v>43851.599224537036</v>
      </c>
      <c r="AB361" t="s">
        <v>37</v>
      </c>
      <c r="AC361" s="2">
        <v>44889.637546296297</v>
      </c>
      <c r="AD361" t="s">
        <v>54</v>
      </c>
      <c r="AE361" t="s">
        <v>330</v>
      </c>
    </row>
    <row r="362" spans="1:31" x14ac:dyDescent="0.25">
      <c r="A362" t="s">
        <v>1461</v>
      </c>
      <c r="B362" t="s">
        <v>1460</v>
      </c>
      <c r="C362" t="s">
        <v>79</v>
      </c>
      <c r="D362" s="2" t="str">
        <f>VLOOKUP(A362,Basis!A:A,1,FALSE)</f>
        <v>RO695</v>
      </c>
      <c r="E362" t="s">
        <v>58</v>
      </c>
      <c r="F362">
        <v>1034793</v>
      </c>
      <c r="G362" s="2">
        <v>43781.661261574074</v>
      </c>
      <c r="H362" s="2"/>
      <c r="K362" t="s">
        <v>1462</v>
      </c>
      <c r="L362" t="s">
        <v>93</v>
      </c>
      <c r="M362" t="s">
        <v>1463</v>
      </c>
      <c r="N362" t="s">
        <v>177</v>
      </c>
      <c r="O362">
        <v>6</v>
      </c>
      <c r="P362">
        <v>1</v>
      </c>
      <c r="Q362">
        <v>52.225250244140597</v>
      </c>
      <c r="R362">
        <v>5.2034602165222203</v>
      </c>
      <c r="S362" t="s">
        <v>63</v>
      </c>
      <c r="T362">
        <v>100</v>
      </c>
      <c r="U362">
        <v>80</v>
      </c>
      <c r="V362">
        <v>10</v>
      </c>
      <c r="W362">
        <v>0</v>
      </c>
      <c r="Y362">
        <v>180</v>
      </c>
      <c r="Z362" t="s">
        <v>1464</v>
      </c>
      <c r="AA362" s="2">
        <v>43636.576851851853</v>
      </c>
      <c r="AB362" t="s">
        <v>37</v>
      </c>
      <c r="AC362" s="2">
        <v>44907.646967592591</v>
      </c>
      <c r="AD362" t="s">
        <v>54</v>
      </c>
      <c r="AE362" t="s">
        <v>55</v>
      </c>
    </row>
    <row r="363" spans="1:31" x14ac:dyDescent="0.25">
      <c r="A363" t="s">
        <v>1466</v>
      </c>
      <c r="B363" t="s">
        <v>1465</v>
      </c>
      <c r="C363" t="s">
        <v>79</v>
      </c>
      <c r="D363" s="2" t="str">
        <f>VLOOKUP(A363,Basis!A:A,1,FALSE)</f>
        <v>RO696</v>
      </c>
      <c r="E363" t="s">
        <v>58</v>
      </c>
      <c r="F363">
        <v>1034798</v>
      </c>
      <c r="G363" s="2">
        <v>43781.662569444445</v>
      </c>
      <c r="H363" s="2"/>
      <c r="K363" t="s">
        <v>1426</v>
      </c>
      <c r="L363" t="s">
        <v>112</v>
      </c>
      <c r="M363" t="s">
        <v>1427</v>
      </c>
      <c r="N363" t="s">
        <v>177</v>
      </c>
      <c r="O363">
        <v>6</v>
      </c>
      <c r="P363">
        <v>1</v>
      </c>
      <c r="Q363">
        <v>52.223289489746101</v>
      </c>
      <c r="R363">
        <v>5.2060680389404297</v>
      </c>
      <c r="S363" t="s">
        <v>63</v>
      </c>
      <c r="T363">
        <v>100</v>
      </c>
      <c r="U363">
        <v>80</v>
      </c>
      <c r="V363">
        <v>10</v>
      </c>
      <c r="W363">
        <v>0</v>
      </c>
      <c r="Y363">
        <v>180</v>
      </c>
      <c r="Z363" t="s">
        <v>1467</v>
      </c>
      <c r="AA363" s="2">
        <v>43636.602638888886</v>
      </c>
      <c r="AB363" t="s">
        <v>37</v>
      </c>
      <c r="AC363" s="2">
        <v>44907.648182870369</v>
      </c>
      <c r="AD363" t="s">
        <v>54</v>
      </c>
      <c r="AE363" t="s">
        <v>55</v>
      </c>
    </row>
    <row r="364" spans="1:31" x14ac:dyDescent="0.25">
      <c r="A364" t="s">
        <v>1469</v>
      </c>
      <c r="B364" t="s">
        <v>1468</v>
      </c>
      <c r="C364" t="s">
        <v>193</v>
      </c>
      <c r="D364" s="2" t="str">
        <f>VLOOKUP(A364,Basis!A:A,1,FALSE)</f>
        <v>GFE0011</v>
      </c>
      <c r="E364" t="s">
        <v>323</v>
      </c>
      <c r="F364">
        <v>1034774</v>
      </c>
      <c r="G364" s="2">
        <v>43866.64503472222</v>
      </c>
      <c r="H364" s="2"/>
      <c r="K364" t="s">
        <v>188</v>
      </c>
      <c r="L364" t="s">
        <v>93</v>
      </c>
      <c r="M364" t="s">
        <v>189</v>
      </c>
      <c r="N364" t="s">
        <v>177</v>
      </c>
      <c r="O364">
        <v>0.2</v>
      </c>
      <c r="P364">
        <v>1</v>
      </c>
      <c r="Q364">
        <v>52.215141296386697</v>
      </c>
      <c r="R364">
        <v>5.1431250572204599</v>
      </c>
      <c r="S364" t="s">
        <v>52</v>
      </c>
      <c r="T364">
        <v>100</v>
      </c>
      <c r="U364">
        <v>80</v>
      </c>
      <c r="V364">
        <v>10</v>
      </c>
      <c r="W364">
        <v>0</v>
      </c>
      <c r="Y364">
        <v>180</v>
      </c>
      <c r="Z364" t="s">
        <v>190</v>
      </c>
      <c r="AA364" s="2">
        <v>43866.644016203703</v>
      </c>
      <c r="AB364" t="s">
        <v>37</v>
      </c>
      <c r="AC364" s="2">
        <v>44889.637546296297</v>
      </c>
      <c r="AD364" t="s">
        <v>54</v>
      </c>
      <c r="AE364" t="s">
        <v>330</v>
      </c>
    </row>
    <row r="365" spans="1:31" x14ac:dyDescent="0.25">
      <c r="A365" t="s">
        <v>1471</v>
      </c>
      <c r="B365" t="s">
        <v>1470</v>
      </c>
      <c r="C365" t="s">
        <v>193</v>
      </c>
      <c r="D365" s="2" t="str">
        <f>VLOOKUP(A365,Basis!A:A,1,FALSE)</f>
        <v>GFE0020</v>
      </c>
      <c r="E365" t="s">
        <v>323</v>
      </c>
      <c r="F365">
        <v>1034780</v>
      </c>
      <c r="G365" s="2">
        <v>43874.403275462966</v>
      </c>
      <c r="H365" s="2"/>
      <c r="K365" t="s">
        <v>1071</v>
      </c>
      <c r="L365" t="s">
        <v>1114</v>
      </c>
      <c r="M365" t="s">
        <v>1115</v>
      </c>
      <c r="N365" t="s">
        <v>241</v>
      </c>
      <c r="O365">
        <v>0.2</v>
      </c>
      <c r="P365">
        <v>1</v>
      </c>
      <c r="Q365">
        <v>52.267941999999998</v>
      </c>
      <c r="R365">
        <v>5.1875840000000002</v>
      </c>
      <c r="S365" t="s">
        <v>52</v>
      </c>
      <c r="T365">
        <v>100</v>
      </c>
      <c r="U365">
        <v>80</v>
      </c>
      <c r="V365">
        <v>10</v>
      </c>
      <c r="W365">
        <v>0</v>
      </c>
      <c r="Y365">
        <v>180</v>
      </c>
      <c r="Z365" t="s">
        <v>1116</v>
      </c>
      <c r="AA365" s="2">
        <v>43874.399629629632</v>
      </c>
      <c r="AB365" t="s">
        <v>37</v>
      </c>
      <c r="AC365" s="2">
        <v>44889.637546296297</v>
      </c>
      <c r="AD365" t="s">
        <v>54</v>
      </c>
      <c r="AE365" t="s">
        <v>330</v>
      </c>
    </row>
    <row r="366" spans="1:31" x14ac:dyDescent="0.25">
      <c r="A366" t="s">
        <v>1473</v>
      </c>
      <c r="B366" t="s">
        <v>1472</v>
      </c>
      <c r="C366" t="s">
        <v>193</v>
      </c>
      <c r="D366" s="2" t="str">
        <f>VLOOKUP(A366,Basis!A:A,1,FALSE)</f>
        <v>GFE0150</v>
      </c>
      <c r="E366" t="s">
        <v>323</v>
      </c>
      <c r="F366">
        <v>1034781</v>
      </c>
      <c r="G366" s="2">
        <v>44089.481319444443</v>
      </c>
      <c r="H366" s="2"/>
      <c r="K366" t="s">
        <v>188</v>
      </c>
      <c r="L366" t="s">
        <v>1360</v>
      </c>
      <c r="M366" t="s">
        <v>1361</v>
      </c>
      <c r="N366" t="s">
        <v>177</v>
      </c>
      <c r="O366">
        <v>1</v>
      </c>
      <c r="P366">
        <v>1</v>
      </c>
      <c r="Q366">
        <v>52.215086999999997</v>
      </c>
      <c r="R366">
        <v>5.1418860000000004</v>
      </c>
      <c r="S366" t="s">
        <v>52</v>
      </c>
      <c r="T366">
        <v>100</v>
      </c>
      <c r="U366">
        <v>80</v>
      </c>
      <c r="V366">
        <v>10</v>
      </c>
      <c r="W366">
        <v>0</v>
      </c>
      <c r="Y366">
        <v>180</v>
      </c>
      <c r="Z366" t="s">
        <v>1362</v>
      </c>
      <c r="AA366" s="2">
        <v>44089.474583333336</v>
      </c>
      <c r="AB366" t="s">
        <v>37</v>
      </c>
      <c r="AC366" s="2">
        <v>44889.637546296297</v>
      </c>
      <c r="AD366" t="s">
        <v>54</v>
      </c>
      <c r="AE366" t="s">
        <v>330</v>
      </c>
    </row>
    <row r="367" spans="1:31" x14ac:dyDescent="0.25">
      <c r="A367" t="s">
        <v>1475</v>
      </c>
      <c r="B367" t="s">
        <v>1474</v>
      </c>
      <c r="C367" t="s">
        <v>193</v>
      </c>
      <c r="D367" s="2" t="str">
        <f>VLOOKUP(A367,Basis!A:A,1,FALSE)</f>
        <v>GFE0025</v>
      </c>
      <c r="E367" t="s">
        <v>323</v>
      </c>
      <c r="F367">
        <v>1035215</v>
      </c>
      <c r="G367" s="2">
        <v>43892.523449074077</v>
      </c>
      <c r="H367" s="2"/>
      <c r="K367" t="s">
        <v>1476</v>
      </c>
      <c r="L367" t="s">
        <v>270</v>
      </c>
      <c r="M367" t="s">
        <v>1477</v>
      </c>
      <c r="N367" t="s">
        <v>241</v>
      </c>
      <c r="O367">
        <v>6</v>
      </c>
      <c r="P367">
        <v>1</v>
      </c>
      <c r="Q367">
        <v>52.266040802002003</v>
      </c>
      <c r="R367">
        <v>5.18963575363159</v>
      </c>
      <c r="S367" t="s">
        <v>52</v>
      </c>
      <c r="T367">
        <v>100</v>
      </c>
      <c r="U367">
        <v>80</v>
      </c>
      <c r="V367">
        <v>10</v>
      </c>
      <c r="W367">
        <v>0</v>
      </c>
      <c r="Y367">
        <v>180</v>
      </c>
      <c r="Z367" t="s">
        <v>1478</v>
      </c>
      <c r="AA367" s="2">
        <v>43892.519421296296</v>
      </c>
      <c r="AB367" t="s">
        <v>37</v>
      </c>
      <c r="AC367" s="2">
        <v>44889.637546296297</v>
      </c>
      <c r="AD367" t="s">
        <v>54</v>
      </c>
      <c r="AE367" t="s">
        <v>330</v>
      </c>
    </row>
    <row r="368" spans="1:31" x14ac:dyDescent="0.25">
      <c r="A368" t="s">
        <v>1480</v>
      </c>
      <c r="B368" t="s">
        <v>1479</v>
      </c>
      <c r="C368" t="s">
        <v>193</v>
      </c>
      <c r="D368" s="2" t="str">
        <f>VLOOKUP(A368,Basis!A:A,1,FALSE)</f>
        <v>GFE0032</v>
      </c>
      <c r="E368" t="s">
        <v>323</v>
      </c>
      <c r="F368">
        <v>1035220</v>
      </c>
      <c r="G368" s="2">
        <v>43903.417349537034</v>
      </c>
      <c r="H368" s="2"/>
      <c r="K368" t="s">
        <v>1047</v>
      </c>
      <c r="L368" t="s">
        <v>1048</v>
      </c>
      <c r="M368" t="s">
        <v>1049</v>
      </c>
      <c r="N368" t="s">
        <v>241</v>
      </c>
      <c r="O368">
        <v>5</v>
      </c>
      <c r="P368">
        <v>1</v>
      </c>
      <c r="Q368">
        <v>52.279426574707003</v>
      </c>
      <c r="R368">
        <v>5.1635479927062997</v>
      </c>
      <c r="S368" t="s">
        <v>52</v>
      </c>
      <c r="T368">
        <v>100</v>
      </c>
      <c r="U368">
        <v>80</v>
      </c>
      <c r="V368">
        <v>10</v>
      </c>
      <c r="W368">
        <v>0</v>
      </c>
      <c r="Y368">
        <v>180</v>
      </c>
      <c r="Z368" t="s">
        <v>1050</v>
      </c>
      <c r="AA368" s="2">
        <v>43903.416296296295</v>
      </c>
      <c r="AB368" t="s">
        <v>37</v>
      </c>
      <c r="AC368" s="2">
        <v>44889.637546296297</v>
      </c>
      <c r="AD368" t="s">
        <v>54</v>
      </c>
      <c r="AE368" t="s">
        <v>330</v>
      </c>
    </row>
    <row r="369" spans="1:31" x14ac:dyDescent="0.25">
      <c r="A369" t="s">
        <v>1482</v>
      </c>
      <c r="B369" t="s">
        <v>1481</v>
      </c>
      <c r="C369" t="s">
        <v>193</v>
      </c>
      <c r="D369" s="2" t="str">
        <f>VLOOKUP(A369,Basis!A:A,1,FALSE)</f>
        <v>GFE0029</v>
      </c>
      <c r="E369" t="s">
        <v>323</v>
      </c>
      <c r="F369">
        <v>1035225</v>
      </c>
      <c r="G369" s="2">
        <v>43892.412141203706</v>
      </c>
      <c r="H369" s="2"/>
      <c r="K369" t="s">
        <v>1071</v>
      </c>
      <c r="L369" t="s">
        <v>1072</v>
      </c>
      <c r="M369" t="s">
        <v>1073</v>
      </c>
      <c r="N369" t="s">
        <v>241</v>
      </c>
      <c r="O369">
        <v>6</v>
      </c>
      <c r="P369">
        <v>1</v>
      </c>
      <c r="Q369">
        <v>52.267975</v>
      </c>
      <c r="R369">
        <v>5.1881690000000003</v>
      </c>
      <c r="S369" t="s">
        <v>52</v>
      </c>
      <c r="T369">
        <v>100</v>
      </c>
      <c r="U369">
        <v>80</v>
      </c>
      <c r="V369">
        <v>10</v>
      </c>
      <c r="W369">
        <v>0</v>
      </c>
      <c r="Y369">
        <v>180</v>
      </c>
      <c r="Z369" t="s">
        <v>1074</v>
      </c>
      <c r="AA369" s="2">
        <v>43892.406412037039</v>
      </c>
      <c r="AB369" t="s">
        <v>37</v>
      </c>
      <c r="AC369" s="2">
        <v>44889.637546296297</v>
      </c>
      <c r="AD369" t="s">
        <v>54</v>
      </c>
      <c r="AE369" t="s">
        <v>330</v>
      </c>
    </row>
    <row r="370" spans="1:31" x14ac:dyDescent="0.25">
      <c r="A370" t="s">
        <v>1484</v>
      </c>
      <c r="B370" t="s">
        <v>1483</v>
      </c>
      <c r="C370" t="s">
        <v>193</v>
      </c>
      <c r="D370" s="2" t="str">
        <f>VLOOKUP(A370,Basis!A:A,1,FALSE)</f>
        <v>GFE0033</v>
      </c>
      <c r="E370" t="s">
        <v>323</v>
      </c>
      <c r="F370">
        <v>1035228</v>
      </c>
      <c r="G370" s="2">
        <v>43903.427789351852</v>
      </c>
      <c r="H370" s="2"/>
      <c r="K370" t="s">
        <v>671</v>
      </c>
      <c r="L370" t="s">
        <v>1485</v>
      </c>
      <c r="M370" t="s">
        <v>1062</v>
      </c>
      <c r="N370" t="s">
        <v>177</v>
      </c>
      <c r="O370">
        <v>5</v>
      </c>
      <c r="P370">
        <v>1</v>
      </c>
      <c r="Q370">
        <v>52.210323333740199</v>
      </c>
      <c r="R370">
        <v>5.1773171424865696</v>
      </c>
      <c r="S370" t="s">
        <v>52</v>
      </c>
      <c r="T370">
        <v>100</v>
      </c>
      <c r="U370">
        <v>80</v>
      </c>
      <c r="V370">
        <v>10</v>
      </c>
      <c r="W370">
        <v>0</v>
      </c>
      <c r="Y370">
        <v>180</v>
      </c>
      <c r="Z370" t="s">
        <v>1063</v>
      </c>
      <c r="AA370" s="2">
        <v>43903.425092592595</v>
      </c>
      <c r="AB370" t="s">
        <v>37</v>
      </c>
      <c r="AC370" s="2">
        <v>44889.637546296297</v>
      </c>
      <c r="AD370" t="s">
        <v>54</v>
      </c>
      <c r="AE370" t="s">
        <v>330</v>
      </c>
    </row>
    <row r="371" spans="1:31" x14ac:dyDescent="0.25">
      <c r="A371" t="s">
        <v>1487</v>
      </c>
      <c r="B371" t="s">
        <v>1486</v>
      </c>
      <c r="C371" t="s">
        <v>193</v>
      </c>
      <c r="D371" s="2" t="str">
        <f>VLOOKUP(A371,Basis!A:A,1,FALSE)</f>
        <v>GFE0030</v>
      </c>
      <c r="E371" t="s">
        <v>323</v>
      </c>
      <c r="F371">
        <v>1034713</v>
      </c>
      <c r="G371" s="2">
        <v>43903.403460648151</v>
      </c>
      <c r="H371" s="2"/>
      <c r="K371" t="s">
        <v>913</v>
      </c>
      <c r="L371" t="s">
        <v>914</v>
      </c>
      <c r="M371" t="s">
        <v>915</v>
      </c>
      <c r="N371" t="s">
        <v>177</v>
      </c>
      <c r="O371">
        <v>6</v>
      </c>
      <c r="P371">
        <v>1</v>
      </c>
      <c r="Q371">
        <v>52.226287841796903</v>
      </c>
      <c r="R371">
        <v>5.1720128059387198</v>
      </c>
      <c r="S371" t="s">
        <v>52</v>
      </c>
      <c r="T371">
        <v>100</v>
      </c>
      <c r="U371">
        <v>80</v>
      </c>
      <c r="V371">
        <v>10</v>
      </c>
      <c r="W371">
        <v>0</v>
      </c>
      <c r="Y371">
        <v>180</v>
      </c>
      <c r="Z371" t="s">
        <v>916</v>
      </c>
      <c r="AA371" s="2">
        <v>43817.477777777778</v>
      </c>
      <c r="AB371" t="s">
        <v>37</v>
      </c>
      <c r="AC371" s="2">
        <v>44889.637546296297</v>
      </c>
      <c r="AD371" t="s">
        <v>54</v>
      </c>
      <c r="AE371" t="s">
        <v>330</v>
      </c>
    </row>
    <row r="372" spans="1:31" x14ac:dyDescent="0.25">
      <c r="A372" t="s">
        <v>1489</v>
      </c>
      <c r="B372" t="s">
        <v>1488</v>
      </c>
      <c r="C372" t="s">
        <v>193</v>
      </c>
      <c r="D372" s="2" t="str">
        <f>VLOOKUP(A372,Basis!A:A,1,FALSE)</f>
        <v>GFE0007</v>
      </c>
      <c r="E372" t="s">
        <v>323</v>
      </c>
      <c r="F372">
        <v>1034714</v>
      </c>
      <c r="G372" s="2">
        <v>43851.596701388888</v>
      </c>
      <c r="H372" s="2"/>
      <c r="K372" t="s">
        <v>188</v>
      </c>
      <c r="L372" t="s">
        <v>93</v>
      </c>
      <c r="M372" t="s">
        <v>189</v>
      </c>
      <c r="N372" t="s">
        <v>177</v>
      </c>
      <c r="O372">
        <v>0.2</v>
      </c>
      <c r="P372">
        <v>1</v>
      </c>
      <c r="Q372">
        <v>52.215141296386697</v>
      </c>
      <c r="R372">
        <v>5.1431250572204599</v>
      </c>
      <c r="S372" t="s">
        <v>52</v>
      </c>
      <c r="T372">
        <v>100</v>
      </c>
      <c r="U372">
        <v>80</v>
      </c>
      <c r="V372">
        <v>10</v>
      </c>
      <c r="W372">
        <v>0</v>
      </c>
      <c r="Y372">
        <v>180</v>
      </c>
      <c r="Z372" t="s">
        <v>190</v>
      </c>
      <c r="AA372" s="2">
        <v>43851.59412037037</v>
      </c>
      <c r="AB372" t="s">
        <v>37</v>
      </c>
      <c r="AC372" s="2">
        <v>44889.637546296297</v>
      </c>
      <c r="AD372" t="s">
        <v>54</v>
      </c>
      <c r="AE372" t="s">
        <v>330</v>
      </c>
    </row>
    <row r="373" spans="1:31" x14ac:dyDescent="0.25">
      <c r="A373" t="s">
        <v>1491</v>
      </c>
      <c r="B373" t="s">
        <v>1490</v>
      </c>
      <c r="C373" t="s">
        <v>193</v>
      </c>
      <c r="D373" s="2" t="str">
        <f>VLOOKUP(A373,Basis!A:A,1,FALSE)</f>
        <v>GFE0019</v>
      </c>
      <c r="E373" t="s">
        <v>323</v>
      </c>
      <c r="F373">
        <v>1034719</v>
      </c>
      <c r="G373" s="2">
        <v>43874.412777777776</v>
      </c>
      <c r="H373" s="2"/>
      <c r="K373" t="s">
        <v>1492</v>
      </c>
      <c r="L373" t="s">
        <v>1493</v>
      </c>
      <c r="M373" t="s">
        <v>1494</v>
      </c>
      <c r="N373" t="s">
        <v>241</v>
      </c>
      <c r="O373">
        <v>0.2</v>
      </c>
      <c r="P373">
        <v>1</v>
      </c>
      <c r="Q373">
        <v>52.263339996337898</v>
      </c>
      <c r="R373">
        <v>5.1675701141357404</v>
      </c>
      <c r="S373" t="s">
        <v>52</v>
      </c>
      <c r="T373">
        <v>100</v>
      </c>
      <c r="U373">
        <v>80</v>
      </c>
      <c r="V373">
        <v>10</v>
      </c>
      <c r="W373">
        <v>0</v>
      </c>
      <c r="Y373">
        <v>180</v>
      </c>
      <c r="Z373" t="s">
        <v>1495</v>
      </c>
      <c r="AA373" s="2">
        <v>43874.411215277774</v>
      </c>
      <c r="AB373" t="s">
        <v>37</v>
      </c>
      <c r="AC373" s="2">
        <v>44889.637546296297</v>
      </c>
      <c r="AD373" t="s">
        <v>54</v>
      </c>
      <c r="AE373" t="s">
        <v>330</v>
      </c>
    </row>
    <row r="374" spans="1:31" x14ac:dyDescent="0.25">
      <c r="A374" t="s">
        <v>1497</v>
      </c>
      <c r="B374" t="s">
        <v>1496</v>
      </c>
      <c r="C374" t="s">
        <v>193</v>
      </c>
      <c r="D374" s="2" t="str">
        <f>VLOOKUP(A374,Basis!A:A,1,FALSE)</f>
        <v>GFE0021</v>
      </c>
      <c r="E374" t="s">
        <v>323</v>
      </c>
      <c r="F374">
        <v>1034722</v>
      </c>
      <c r="G374" s="2">
        <v>43892.600069444445</v>
      </c>
      <c r="H374" s="2"/>
      <c r="K374" t="s">
        <v>263</v>
      </c>
      <c r="L374" t="s">
        <v>264</v>
      </c>
      <c r="M374" t="s">
        <v>265</v>
      </c>
      <c r="N374" t="s">
        <v>241</v>
      </c>
      <c r="O374">
        <v>6</v>
      </c>
      <c r="P374">
        <v>1</v>
      </c>
      <c r="Q374">
        <v>52.265270233154297</v>
      </c>
      <c r="R374">
        <v>5.1842193603515598</v>
      </c>
      <c r="S374" t="s">
        <v>52</v>
      </c>
      <c r="T374">
        <v>100</v>
      </c>
      <c r="U374">
        <v>80</v>
      </c>
      <c r="V374">
        <v>10</v>
      </c>
      <c r="W374">
        <v>0</v>
      </c>
      <c r="Y374">
        <v>180</v>
      </c>
      <c r="Z374" t="s">
        <v>266</v>
      </c>
      <c r="AA374" s="2">
        <v>43892.596875000003</v>
      </c>
      <c r="AB374" t="s">
        <v>37</v>
      </c>
      <c r="AC374" s="2">
        <v>44889.637546296297</v>
      </c>
      <c r="AD374" t="s">
        <v>54</v>
      </c>
      <c r="AE374" t="s">
        <v>330</v>
      </c>
    </row>
    <row r="375" spans="1:31" x14ac:dyDescent="0.25">
      <c r="A375" t="s">
        <v>1499</v>
      </c>
      <c r="B375" t="s">
        <v>1498</v>
      </c>
      <c r="C375" t="s">
        <v>193</v>
      </c>
      <c r="D375" s="2" t="str">
        <f>VLOOKUP(A375,Basis!A:A,1,FALSE)</f>
        <v>GFE0026</v>
      </c>
      <c r="E375" t="s">
        <v>323</v>
      </c>
      <c r="F375">
        <v>1034723</v>
      </c>
      <c r="G375" s="2">
        <v>43892.394942129627</v>
      </c>
      <c r="H375" s="2"/>
      <c r="K375" t="s">
        <v>1066</v>
      </c>
      <c r="L375" t="s">
        <v>32</v>
      </c>
      <c r="M375" t="s">
        <v>1067</v>
      </c>
      <c r="N375" t="s">
        <v>241</v>
      </c>
      <c r="O375">
        <v>0.2</v>
      </c>
      <c r="P375">
        <v>1</v>
      </c>
      <c r="Q375">
        <v>52.267665863037102</v>
      </c>
      <c r="R375">
        <v>5.1906185150146502</v>
      </c>
      <c r="S375" t="s">
        <v>52</v>
      </c>
      <c r="T375">
        <v>100</v>
      </c>
      <c r="U375">
        <v>80</v>
      </c>
      <c r="V375">
        <v>10</v>
      </c>
      <c r="W375">
        <v>0</v>
      </c>
      <c r="Y375">
        <v>180</v>
      </c>
      <c r="Z375" t="s">
        <v>1068</v>
      </c>
      <c r="AA375" s="2">
        <v>43892.394513888888</v>
      </c>
      <c r="AB375" t="s">
        <v>37</v>
      </c>
      <c r="AC375" s="2">
        <v>44889.637546296297</v>
      </c>
      <c r="AD375" t="s">
        <v>54</v>
      </c>
      <c r="AE375" t="s">
        <v>330</v>
      </c>
    </row>
    <row r="376" spans="1:31" x14ac:dyDescent="0.25">
      <c r="A376" t="s">
        <v>1501</v>
      </c>
      <c r="B376" t="s">
        <v>1500</v>
      </c>
      <c r="C376" t="s">
        <v>193</v>
      </c>
      <c r="D376" s="2" t="str">
        <f>VLOOKUP(A376,Basis!A:A,1,FALSE)</f>
        <v>GFE0028</v>
      </c>
      <c r="E376" t="s">
        <v>323</v>
      </c>
      <c r="F376">
        <v>1034724</v>
      </c>
      <c r="G376" s="2">
        <v>43892.412939814814</v>
      </c>
      <c r="H376" s="2"/>
      <c r="K376" t="s">
        <v>1071</v>
      </c>
      <c r="L376" t="s">
        <v>1077</v>
      </c>
      <c r="M376" t="s">
        <v>1078</v>
      </c>
      <c r="N376" t="s">
        <v>241</v>
      </c>
      <c r="O376">
        <v>6</v>
      </c>
      <c r="P376">
        <v>1</v>
      </c>
      <c r="Q376">
        <v>52.267994999999999</v>
      </c>
      <c r="R376">
        <v>5.1888180000000004</v>
      </c>
      <c r="S376" t="s">
        <v>52</v>
      </c>
      <c r="T376">
        <v>100</v>
      </c>
      <c r="U376">
        <v>80</v>
      </c>
      <c r="V376">
        <v>10</v>
      </c>
      <c r="W376">
        <v>0</v>
      </c>
      <c r="Y376">
        <v>180</v>
      </c>
      <c r="Z376" t="s">
        <v>1079</v>
      </c>
      <c r="AA376" s="2">
        <v>43892.410428240742</v>
      </c>
      <c r="AB376" t="s">
        <v>37</v>
      </c>
      <c r="AC376" s="2">
        <v>44889.637546296297</v>
      </c>
      <c r="AD376" t="s">
        <v>54</v>
      </c>
      <c r="AE376" t="s">
        <v>330</v>
      </c>
    </row>
    <row r="377" spans="1:31" x14ac:dyDescent="0.25">
      <c r="A377" t="s">
        <v>1503</v>
      </c>
      <c r="B377" t="s">
        <v>1502</v>
      </c>
      <c r="C377" t="s">
        <v>193</v>
      </c>
      <c r="D377" s="2" t="str">
        <f>VLOOKUP(A377,Basis!A:A,1,FALSE)</f>
        <v>GFE0006</v>
      </c>
      <c r="E377" t="s">
        <v>323</v>
      </c>
      <c r="F377">
        <v>1034726</v>
      </c>
      <c r="G377" s="2">
        <v>44390.45244212963</v>
      </c>
      <c r="H377" s="2"/>
      <c r="K377" t="s">
        <v>216</v>
      </c>
      <c r="L377" t="s">
        <v>60</v>
      </c>
      <c r="M377" t="s">
        <v>217</v>
      </c>
      <c r="N377" t="s">
        <v>177</v>
      </c>
      <c r="O377">
        <v>240</v>
      </c>
      <c r="P377">
        <v>1</v>
      </c>
      <c r="Q377">
        <v>52.222579956054702</v>
      </c>
      <c r="R377">
        <v>5.1679701805114702</v>
      </c>
      <c r="S377" t="s">
        <v>52</v>
      </c>
      <c r="T377">
        <v>100</v>
      </c>
      <c r="U377">
        <v>80</v>
      </c>
      <c r="V377">
        <v>10</v>
      </c>
      <c r="W377">
        <v>0</v>
      </c>
      <c r="Y377">
        <v>180</v>
      </c>
      <c r="Z377" t="s">
        <v>218</v>
      </c>
      <c r="AA377" s="2">
        <v>43817.491342592592</v>
      </c>
      <c r="AB377" t="s">
        <v>37</v>
      </c>
      <c r="AC377" s="2">
        <v>44889.637546296297</v>
      </c>
      <c r="AD377" t="s">
        <v>54</v>
      </c>
      <c r="AE377" t="s">
        <v>330</v>
      </c>
    </row>
    <row r="378" spans="1:31" x14ac:dyDescent="0.25">
      <c r="A378" t="s">
        <v>1505</v>
      </c>
      <c r="B378" t="s">
        <v>1504</v>
      </c>
      <c r="C378" t="s">
        <v>193</v>
      </c>
      <c r="D378" s="2" t="str">
        <f>VLOOKUP(A378,Basis!A:A,1,FALSE)</f>
        <v>GFE0005</v>
      </c>
      <c r="E378" t="s">
        <v>323</v>
      </c>
      <c r="F378">
        <v>1034728</v>
      </c>
      <c r="G378" s="2">
        <v>43832.665486111109</v>
      </c>
      <c r="H378" s="2"/>
      <c r="K378" t="s">
        <v>961</v>
      </c>
      <c r="L378" t="s">
        <v>222</v>
      </c>
      <c r="M378" t="s">
        <v>962</v>
      </c>
      <c r="N378" t="s">
        <v>51</v>
      </c>
      <c r="O378">
        <v>0.2</v>
      </c>
      <c r="P378">
        <v>1</v>
      </c>
      <c r="Q378">
        <v>52.289333343505902</v>
      </c>
      <c r="R378">
        <v>5.1608133316040004</v>
      </c>
      <c r="S378" t="s">
        <v>52</v>
      </c>
      <c r="T378">
        <v>100</v>
      </c>
      <c r="U378">
        <v>80</v>
      </c>
      <c r="V378">
        <v>10</v>
      </c>
      <c r="W378">
        <v>0</v>
      </c>
      <c r="Y378">
        <v>180</v>
      </c>
      <c r="Z378" t="s">
        <v>963</v>
      </c>
      <c r="AA378" s="2">
        <v>43832.661747685182</v>
      </c>
      <c r="AB378" t="s">
        <v>37</v>
      </c>
      <c r="AC378" s="2">
        <v>44889.637546296297</v>
      </c>
      <c r="AD378" t="s">
        <v>54</v>
      </c>
      <c r="AE378" t="s">
        <v>330</v>
      </c>
    </row>
    <row r="379" spans="1:31" x14ac:dyDescent="0.25">
      <c r="A379" t="s">
        <v>1507</v>
      </c>
      <c r="B379" t="s">
        <v>1506</v>
      </c>
      <c r="C379" t="s">
        <v>193</v>
      </c>
      <c r="D379" s="2" t="str">
        <f>VLOOKUP(A379,Basis!A:A,1,FALSE)</f>
        <v>GFE0004</v>
      </c>
      <c r="E379" t="s">
        <v>323</v>
      </c>
      <c r="F379">
        <v>1034729</v>
      </c>
      <c r="G379" s="2">
        <v>43832.681863425925</v>
      </c>
      <c r="H379" s="2"/>
      <c r="K379" t="s">
        <v>630</v>
      </c>
      <c r="L379" t="s">
        <v>126</v>
      </c>
      <c r="M379" t="s">
        <v>631</v>
      </c>
      <c r="N379" t="s">
        <v>62</v>
      </c>
      <c r="O379">
        <v>0.2</v>
      </c>
      <c r="P379">
        <v>1</v>
      </c>
      <c r="Q379">
        <v>52.294750213622997</v>
      </c>
      <c r="R379">
        <v>5.2515301704406703</v>
      </c>
      <c r="S379" t="s">
        <v>52</v>
      </c>
      <c r="T379">
        <v>100</v>
      </c>
      <c r="U379">
        <v>80</v>
      </c>
      <c r="V379">
        <v>10</v>
      </c>
      <c r="W379">
        <v>0</v>
      </c>
      <c r="Y379">
        <v>180</v>
      </c>
      <c r="Z379" t="s">
        <v>632</v>
      </c>
      <c r="AA379" s="2">
        <v>43832.679791666669</v>
      </c>
      <c r="AB379" t="s">
        <v>37</v>
      </c>
      <c r="AC379" s="2">
        <v>44889.637546296297</v>
      </c>
      <c r="AD379" t="s">
        <v>54</v>
      </c>
      <c r="AE379" t="s">
        <v>330</v>
      </c>
    </row>
    <row r="380" spans="1:31" x14ac:dyDescent="0.25">
      <c r="A380" t="s">
        <v>1509</v>
      </c>
      <c r="B380" t="s">
        <v>1508</v>
      </c>
      <c r="C380" t="s">
        <v>193</v>
      </c>
      <c r="D380" s="2" t="str">
        <f>VLOOKUP(A380,Basis!A:A,1,FALSE)</f>
        <v>GFE0022</v>
      </c>
      <c r="E380" t="s">
        <v>323</v>
      </c>
      <c r="F380">
        <v>1034732</v>
      </c>
      <c r="G380" s="2">
        <v>43892.59202546296</v>
      </c>
      <c r="H380" s="2"/>
      <c r="K380" t="s">
        <v>1510</v>
      </c>
      <c r="L380" t="s">
        <v>264</v>
      </c>
      <c r="M380" t="s">
        <v>1511</v>
      </c>
      <c r="N380" t="s">
        <v>241</v>
      </c>
      <c r="O380">
        <v>6</v>
      </c>
      <c r="P380">
        <v>1</v>
      </c>
      <c r="Q380">
        <v>52.265350341796903</v>
      </c>
      <c r="R380">
        <v>5.1855206489562997</v>
      </c>
      <c r="S380" t="s">
        <v>52</v>
      </c>
      <c r="T380">
        <v>100</v>
      </c>
      <c r="U380">
        <v>80</v>
      </c>
      <c r="V380">
        <v>10</v>
      </c>
      <c r="W380">
        <v>0</v>
      </c>
      <c r="Y380">
        <v>180</v>
      </c>
      <c r="Z380" t="s">
        <v>1512</v>
      </c>
      <c r="AA380" s="2">
        <v>43892.588726851849</v>
      </c>
      <c r="AB380" t="s">
        <v>37</v>
      </c>
      <c r="AC380" s="2">
        <v>44889.637546296297</v>
      </c>
      <c r="AD380" t="s">
        <v>54</v>
      </c>
      <c r="AE380" t="s">
        <v>330</v>
      </c>
    </row>
    <row r="381" spans="1:31" x14ac:dyDescent="0.25">
      <c r="A381" t="s">
        <v>1514</v>
      </c>
      <c r="B381" t="s">
        <v>1513</v>
      </c>
      <c r="C381" t="s">
        <v>193</v>
      </c>
      <c r="D381" s="2" t="str">
        <f>VLOOKUP(A381,Basis!A:A,1,FALSE)</f>
        <v>GFE0170</v>
      </c>
      <c r="E381" t="s">
        <v>323</v>
      </c>
      <c r="F381">
        <v>1036598</v>
      </c>
      <c r="G381" s="2">
        <v>44391.605497685188</v>
      </c>
      <c r="H381" s="2"/>
      <c r="K381" t="s">
        <v>737</v>
      </c>
      <c r="L381" t="s">
        <v>334</v>
      </c>
      <c r="M381" t="s">
        <v>738</v>
      </c>
      <c r="N381" t="s">
        <v>184</v>
      </c>
      <c r="O381">
        <v>6</v>
      </c>
      <c r="P381">
        <v>1</v>
      </c>
      <c r="Q381">
        <v>52.207767486572301</v>
      </c>
      <c r="R381">
        <v>5.1396522521972701</v>
      </c>
      <c r="S381" t="s">
        <v>52</v>
      </c>
      <c r="T381">
        <v>100</v>
      </c>
      <c r="U381">
        <v>80</v>
      </c>
      <c r="V381">
        <v>10</v>
      </c>
      <c r="W381">
        <v>0</v>
      </c>
      <c r="Y381">
        <v>180</v>
      </c>
      <c r="Z381" t="s">
        <v>739</v>
      </c>
      <c r="AA381" s="2">
        <v>43670.608275462961</v>
      </c>
      <c r="AB381" t="s">
        <v>37</v>
      </c>
      <c r="AC381" s="2">
        <v>44889.637546296297</v>
      </c>
      <c r="AD381" t="s">
        <v>54</v>
      </c>
      <c r="AE381" t="s">
        <v>330</v>
      </c>
    </row>
    <row r="382" spans="1:31" x14ac:dyDescent="0.25">
      <c r="A382" t="s">
        <v>1516</v>
      </c>
      <c r="B382" t="s">
        <v>1515</v>
      </c>
      <c r="C382" t="s">
        <v>47</v>
      </c>
      <c r="D382" s="2" t="str">
        <f>VLOOKUP(A382,Basis!A:A,1,FALSE)</f>
        <v>VO328</v>
      </c>
      <c r="E382" t="s">
        <v>58</v>
      </c>
      <c r="F382">
        <v>1037146</v>
      </c>
      <c r="G382" s="2">
        <v>43976.595729166664</v>
      </c>
      <c r="H382" s="2"/>
      <c r="K382" t="s">
        <v>1270</v>
      </c>
      <c r="L382" t="s">
        <v>1086</v>
      </c>
      <c r="M382" t="s">
        <v>1271</v>
      </c>
      <c r="N382" t="s">
        <v>177</v>
      </c>
      <c r="O382">
        <v>6</v>
      </c>
      <c r="P382">
        <v>1</v>
      </c>
      <c r="Q382">
        <v>52.225978851318402</v>
      </c>
      <c r="R382">
        <v>5.1748199462890598</v>
      </c>
      <c r="S382" t="s">
        <v>35</v>
      </c>
      <c r="T382">
        <v>100</v>
      </c>
      <c r="U382">
        <v>80</v>
      </c>
      <c r="V382">
        <v>10</v>
      </c>
      <c r="W382">
        <v>0</v>
      </c>
      <c r="Y382">
        <v>180</v>
      </c>
      <c r="Z382" t="s">
        <v>1272</v>
      </c>
      <c r="AA382" s="2">
        <v>43976.593252314815</v>
      </c>
      <c r="AB382" t="s">
        <v>37</v>
      </c>
      <c r="AC382" s="2">
        <v>44907.648182870369</v>
      </c>
      <c r="AD382" t="s">
        <v>54</v>
      </c>
      <c r="AE382" t="s">
        <v>55</v>
      </c>
    </row>
    <row r="383" spans="1:31" x14ac:dyDescent="0.25">
      <c r="A383" t="s">
        <v>1518</v>
      </c>
      <c r="B383" t="s">
        <v>1517</v>
      </c>
      <c r="C383" t="s">
        <v>47</v>
      </c>
      <c r="D383" s="2" t="str">
        <f>VLOOKUP(A383,Basis!A:A,1,FALSE)</f>
        <v>VO329</v>
      </c>
      <c r="E383" t="s">
        <v>58</v>
      </c>
      <c r="F383">
        <v>1037149</v>
      </c>
      <c r="G383" s="2">
        <v>43973.45521990741</v>
      </c>
      <c r="H383" s="2"/>
      <c r="K383" t="s">
        <v>729</v>
      </c>
      <c r="L383" t="s">
        <v>730</v>
      </c>
      <c r="M383" t="s">
        <v>731</v>
      </c>
      <c r="N383" t="s">
        <v>177</v>
      </c>
      <c r="O383">
        <v>6</v>
      </c>
      <c r="P383">
        <v>1</v>
      </c>
      <c r="Q383">
        <v>52.224498748779297</v>
      </c>
      <c r="R383">
        <v>5.1706061363220197</v>
      </c>
      <c r="S383" t="s">
        <v>35</v>
      </c>
      <c r="T383">
        <v>100</v>
      </c>
      <c r="U383">
        <v>80</v>
      </c>
      <c r="V383">
        <v>10</v>
      </c>
      <c r="W383">
        <v>0</v>
      </c>
      <c r="Y383">
        <v>180</v>
      </c>
      <c r="Z383" t="s">
        <v>732</v>
      </c>
      <c r="AA383" s="2">
        <v>43973.453703703701</v>
      </c>
      <c r="AB383" t="s">
        <v>37</v>
      </c>
      <c r="AC383" s="2">
        <v>44907.648182870369</v>
      </c>
      <c r="AD383" t="s">
        <v>54</v>
      </c>
      <c r="AE383" t="s">
        <v>55</v>
      </c>
    </row>
    <row r="384" spans="1:31" x14ac:dyDescent="0.25">
      <c r="A384" t="s">
        <v>1520</v>
      </c>
      <c r="B384" t="s">
        <v>1519</v>
      </c>
      <c r="C384" t="s">
        <v>193</v>
      </c>
      <c r="D384" s="2" t="str">
        <f>VLOOKUP(A384,Basis!A:A,1,FALSE)</f>
        <v>GFE0288</v>
      </c>
      <c r="E384" t="s">
        <v>323</v>
      </c>
      <c r="F384">
        <v>1050268</v>
      </c>
      <c r="G384" s="2">
        <v>44844.528773148151</v>
      </c>
      <c r="H384" s="2"/>
      <c r="K384" t="s">
        <v>1521</v>
      </c>
      <c r="L384" t="s">
        <v>1522</v>
      </c>
      <c r="M384" t="s">
        <v>1523</v>
      </c>
      <c r="N384" t="s">
        <v>62</v>
      </c>
      <c r="O384">
        <v>1</v>
      </c>
      <c r="P384">
        <v>1</v>
      </c>
      <c r="Q384">
        <v>52.292594000000001</v>
      </c>
      <c r="R384">
        <v>5.262994</v>
      </c>
      <c r="S384" t="s">
        <v>52</v>
      </c>
      <c r="T384">
        <v>100</v>
      </c>
      <c r="U384">
        <v>80</v>
      </c>
      <c r="V384">
        <v>10</v>
      </c>
      <c r="W384">
        <v>0</v>
      </c>
      <c r="Y384">
        <v>180</v>
      </c>
      <c r="Z384" t="s">
        <v>1524</v>
      </c>
      <c r="AA384" s="2">
        <v>44851.448321759257</v>
      </c>
      <c r="AB384" t="s">
        <v>329</v>
      </c>
      <c r="AC384" s="2">
        <v>44889.637546296297</v>
      </c>
      <c r="AD384" t="s">
        <v>54</v>
      </c>
      <c r="AE384" t="s">
        <v>330</v>
      </c>
    </row>
    <row r="385" spans="1:31" x14ac:dyDescent="0.25">
      <c r="A385" t="s">
        <v>1526</v>
      </c>
      <c r="B385" t="s">
        <v>1525</v>
      </c>
      <c r="C385" t="s">
        <v>193</v>
      </c>
      <c r="D385" s="2" t="str">
        <f>VLOOKUP(A385,Basis!A:A,1,FALSE)</f>
        <v>GFE0290</v>
      </c>
      <c r="E385" t="s">
        <v>323</v>
      </c>
      <c r="F385">
        <v>1050285</v>
      </c>
      <c r="G385" s="2">
        <v>44851.444513888891</v>
      </c>
      <c r="H385" s="2"/>
      <c r="K385" t="s">
        <v>1527</v>
      </c>
      <c r="L385" t="s">
        <v>1528</v>
      </c>
      <c r="M385" t="s">
        <v>1529</v>
      </c>
      <c r="N385" t="s">
        <v>177</v>
      </c>
      <c r="O385">
        <v>1</v>
      </c>
      <c r="P385">
        <v>1</v>
      </c>
      <c r="Q385">
        <v>52.218086999999997</v>
      </c>
      <c r="R385">
        <v>5.1957630000000004</v>
      </c>
      <c r="S385" t="s">
        <v>52</v>
      </c>
      <c r="T385">
        <v>100</v>
      </c>
      <c r="U385">
        <v>80</v>
      </c>
      <c r="V385">
        <v>10</v>
      </c>
      <c r="W385">
        <v>0</v>
      </c>
      <c r="Y385">
        <v>180</v>
      </c>
      <c r="Z385" t="s">
        <v>1530</v>
      </c>
      <c r="AA385" s="2">
        <v>44775.53434027778</v>
      </c>
      <c r="AB385" t="s">
        <v>329</v>
      </c>
      <c r="AC385" s="2">
        <v>44889.637546296297</v>
      </c>
      <c r="AD385" t="s">
        <v>54</v>
      </c>
      <c r="AE385" t="s">
        <v>330</v>
      </c>
    </row>
    <row r="386" spans="1:31" x14ac:dyDescent="0.25">
      <c r="A386" t="s">
        <v>1532</v>
      </c>
      <c r="B386" t="s">
        <v>1531</v>
      </c>
      <c r="C386" t="s">
        <v>193</v>
      </c>
      <c r="D386" s="2" t="str">
        <f>VLOOKUP(A386,Basis!A:A,1,FALSE)</f>
        <v>GFE0294</v>
      </c>
      <c r="E386" t="s">
        <v>323</v>
      </c>
      <c r="F386">
        <v>1050279</v>
      </c>
      <c r="G386" s="2">
        <v>44858.469618055555</v>
      </c>
      <c r="H386" s="2"/>
      <c r="K386" t="s">
        <v>1066</v>
      </c>
      <c r="L386" t="s">
        <v>1533</v>
      </c>
      <c r="M386" t="s">
        <v>4711</v>
      </c>
      <c r="N386" t="s">
        <v>241</v>
      </c>
      <c r="O386">
        <v>1</v>
      </c>
      <c r="P386">
        <v>1</v>
      </c>
      <c r="Q386">
        <v>52.268386</v>
      </c>
      <c r="R386">
        <v>5.1905729999999997</v>
      </c>
      <c r="S386" t="s">
        <v>52</v>
      </c>
      <c r="T386">
        <v>100</v>
      </c>
      <c r="U386">
        <v>80</v>
      </c>
      <c r="V386">
        <v>10</v>
      </c>
      <c r="W386">
        <v>0</v>
      </c>
      <c r="Y386">
        <v>180</v>
      </c>
      <c r="Z386" t="s">
        <v>1535</v>
      </c>
      <c r="AA386" s="2">
        <v>44851.557245370372</v>
      </c>
      <c r="AB386" t="s">
        <v>329</v>
      </c>
      <c r="AC386" s="2">
        <v>44889.637546296297</v>
      </c>
      <c r="AD386" t="s">
        <v>54</v>
      </c>
      <c r="AE386" t="s">
        <v>330</v>
      </c>
    </row>
    <row r="387" spans="1:31" x14ac:dyDescent="0.25">
      <c r="A387" t="s">
        <v>1537</v>
      </c>
      <c r="B387" t="s">
        <v>1536</v>
      </c>
      <c r="C387" t="s">
        <v>193</v>
      </c>
      <c r="D387" s="2" t="str">
        <f>VLOOKUP(A387,Basis!A:A,1,FALSE)</f>
        <v>GFE0311</v>
      </c>
      <c r="E387" t="s">
        <v>323</v>
      </c>
      <c r="F387">
        <v>1050278</v>
      </c>
      <c r="G387" s="2">
        <v>44894.4372337963</v>
      </c>
      <c r="H387" s="2"/>
      <c r="K387" t="s">
        <v>368</v>
      </c>
      <c r="L387" t="s">
        <v>1007</v>
      </c>
      <c r="M387" t="s">
        <v>1538</v>
      </c>
      <c r="N387" t="s">
        <v>177</v>
      </c>
      <c r="O387">
        <v>1</v>
      </c>
      <c r="P387">
        <v>1</v>
      </c>
      <c r="Q387">
        <v>52.218759999900001</v>
      </c>
      <c r="R387">
        <v>5.1472299990000003</v>
      </c>
      <c r="S387" t="s">
        <v>327</v>
      </c>
      <c r="T387">
        <v>100</v>
      </c>
      <c r="U387">
        <v>80</v>
      </c>
      <c r="V387">
        <v>10</v>
      </c>
      <c r="W387">
        <v>0</v>
      </c>
      <c r="Y387">
        <v>180</v>
      </c>
      <c r="Z387" t="s">
        <v>1539</v>
      </c>
      <c r="AA387" s="2">
        <v>44879.436331018522</v>
      </c>
      <c r="AB387" t="s">
        <v>329</v>
      </c>
      <c r="AC387" s="2">
        <v>44910.49322916667</v>
      </c>
      <c r="AD387" t="s">
        <v>54</v>
      </c>
      <c r="AE387" t="s">
        <v>330</v>
      </c>
    </row>
    <row r="388" spans="1:31" x14ac:dyDescent="0.25">
      <c r="A388" t="s">
        <v>1541</v>
      </c>
      <c r="B388" t="s">
        <v>1540</v>
      </c>
      <c r="C388" t="s">
        <v>193</v>
      </c>
      <c r="D388" s="2" t="str">
        <f>VLOOKUP(A388,Basis!A:A,1,FALSE)</f>
        <v>GFE0313</v>
      </c>
      <c r="E388" t="s">
        <v>323</v>
      </c>
      <c r="F388">
        <v>1050272</v>
      </c>
      <c r="G388" s="2">
        <v>44894.503263888888</v>
      </c>
      <c r="H388" s="2"/>
      <c r="K388" t="s">
        <v>584</v>
      </c>
      <c r="L388" t="s">
        <v>585</v>
      </c>
      <c r="M388" t="s">
        <v>586</v>
      </c>
      <c r="N388" t="s">
        <v>177</v>
      </c>
      <c r="O388">
        <v>1</v>
      </c>
      <c r="P388">
        <v>1</v>
      </c>
      <c r="Q388">
        <v>52.214459999989998</v>
      </c>
      <c r="R388">
        <v>5.1551899900000002</v>
      </c>
      <c r="S388" t="s">
        <v>327</v>
      </c>
      <c r="T388">
        <v>100</v>
      </c>
      <c r="U388">
        <v>80</v>
      </c>
      <c r="V388">
        <v>10</v>
      </c>
      <c r="W388">
        <v>0</v>
      </c>
      <c r="Y388">
        <v>180</v>
      </c>
      <c r="Z388" t="s">
        <v>587</v>
      </c>
      <c r="AA388" s="2">
        <v>44875.364872685182</v>
      </c>
      <c r="AB388" t="s">
        <v>329</v>
      </c>
      <c r="AC388" s="2">
        <v>44910.49322916667</v>
      </c>
      <c r="AD388" t="s">
        <v>54</v>
      </c>
      <c r="AE388" t="s">
        <v>330</v>
      </c>
    </row>
    <row r="389" spans="1:31" x14ac:dyDescent="0.25">
      <c r="A389" t="s">
        <v>1543</v>
      </c>
      <c r="B389" t="s">
        <v>1542</v>
      </c>
      <c r="C389" t="s">
        <v>193</v>
      </c>
      <c r="D389" s="2" t="str">
        <f>VLOOKUP(A389,Basis!A:A,1,FALSE)</f>
        <v>GFE0312</v>
      </c>
      <c r="E389" t="s">
        <v>323</v>
      </c>
      <c r="F389">
        <v>1050294</v>
      </c>
      <c r="G389" s="2">
        <v>44894.437951388885</v>
      </c>
      <c r="H389" s="2"/>
      <c r="K389" t="s">
        <v>368</v>
      </c>
      <c r="L389" t="s">
        <v>1007</v>
      </c>
      <c r="M389" t="s">
        <v>1538</v>
      </c>
      <c r="N389" t="s">
        <v>177</v>
      </c>
      <c r="O389">
        <v>1</v>
      </c>
      <c r="P389">
        <v>1</v>
      </c>
      <c r="Q389">
        <v>52.218759999900001</v>
      </c>
      <c r="R389">
        <v>5.1472299990000003</v>
      </c>
      <c r="S389" t="s">
        <v>327</v>
      </c>
      <c r="T389">
        <v>100</v>
      </c>
      <c r="U389">
        <v>80</v>
      </c>
      <c r="V389">
        <v>10</v>
      </c>
      <c r="W389">
        <v>0</v>
      </c>
      <c r="Y389">
        <v>180</v>
      </c>
      <c r="Z389" t="s">
        <v>1539</v>
      </c>
      <c r="AA389" s="2">
        <v>44879.437245370369</v>
      </c>
      <c r="AB389" t="s">
        <v>329</v>
      </c>
      <c r="AC389" s="2">
        <v>44910.49322916667</v>
      </c>
      <c r="AD389" t="s">
        <v>54</v>
      </c>
      <c r="AE389" t="s">
        <v>330</v>
      </c>
    </row>
    <row r="390" spans="1:31" x14ac:dyDescent="0.25">
      <c r="A390" t="s">
        <v>1545</v>
      </c>
      <c r="B390" t="s">
        <v>1544</v>
      </c>
      <c r="C390" t="s">
        <v>193</v>
      </c>
      <c r="D390" s="2" t="str">
        <f>VLOOKUP(A390,Basis!A:A,1,FALSE)</f>
        <v>GFE0295</v>
      </c>
      <c r="E390" t="s">
        <v>323</v>
      </c>
      <c r="F390">
        <v>1050287</v>
      </c>
      <c r="G390" s="2">
        <v>44860.424768518518</v>
      </c>
      <c r="H390" s="2"/>
      <c r="K390" t="s">
        <v>1546</v>
      </c>
      <c r="L390" t="s">
        <v>522</v>
      </c>
      <c r="M390" t="s">
        <v>1547</v>
      </c>
      <c r="N390" t="s">
        <v>177</v>
      </c>
      <c r="O390">
        <v>1</v>
      </c>
      <c r="P390">
        <v>1</v>
      </c>
      <c r="Q390">
        <v>52.24156799</v>
      </c>
      <c r="R390">
        <v>5.16470099</v>
      </c>
      <c r="S390" t="s">
        <v>327</v>
      </c>
      <c r="T390">
        <v>100</v>
      </c>
      <c r="U390">
        <v>80</v>
      </c>
      <c r="V390">
        <v>10</v>
      </c>
      <c r="W390">
        <v>0</v>
      </c>
      <c r="Y390">
        <v>180</v>
      </c>
      <c r="Z390" t="s">
        <v>1548</v>
      </c>
      <c r="AA390" s="2">
        <v>44860.422731481478</v>
      </c>
      <c r="AB390" t="s">
        <v>329</v>
      </c>
      <c r="AC390" s="2">
        <v>44910.49322916667</v>
      </c>
      <c r="AD390" t="s">
        <v>54</v>
      </c>
      <c r="AE390" t="s">
        <v>330</v>
      </c>
    </row>
    <row r="391" spans="1:31" x14ac:dyDescent="0.25">
      <c r="A391" t="s">
        <v>1550</v>
      </c>
      <c r="B391" t="s">
        <v>1549</v>
      </c>
      <c r="C391" t="s">
        <v>193</v>
      </c>
      <c r="D391" s="2" t="str">
        <f>VLOOKUP(A391,Basis!A:A,1,FALSE)</f>
        <v>GFE0314</v>
      </c>
      <c r="E391" t="s">
        <v>323</v>
      </c>
      <c r="F391">
        <v>1050257</v>
      </c>
      <c r="G391" s="2">
        <v>44894.54005787037</v>
      </c>
      <c r="H391" s="2"/>
      <c r="K391" t="s">
        <v>1551</v>
      </c>
      <c r="L391" t="s">
        <v>1552</v>
      </c>
      <c r="M391" t="s">
        <v>1553</v>
      </c>
      <c r="N391" t="s">
        <v>241</v>
      </c>
      <c r="O391">
        <v>1</v>
      </c>
      <c r="P391">
        <v>1</v>
      </c>
      <c r="Q391">
        <v>52.278067999999998</v>
      </c>
      <c r="R391">
        <v>5.15861999</v>
      </c>
      <c r="S391" t="s">
        <v>327</v>
      </c>
      <c r="T391">
        <v>100</v>
      </c>
      <c r="U391">
        <v>80</v>
      </c>
      <c r="V391">
        <v>10</v>
      </c>
      <c r="W391">
        <v>0</v>
      </c>
      <c r="Y391">
        <v>180</v>
      </c>
      <c r="Z391" t="s">
        <v>1554</v>
      </c>
      <c r="AA391" s="2">
        <v>44894.513692129629</v>
      </c>
      <c r="AB391" t="s">
        <v>329</v>
      </c>
      <c r="AC391" s="2">
        <v>44910.49322916667</v>
      </c>
      <c r="AD391" t="s">
        <v>54</v>
      </c>
      <c r="AE391" t="s">
        <v>330</v>
      </c>
    </row>
    <row r="392" spans="1:31" x14ac:dyDescent="0.25">
      <c r="A392" t="s">
        <v>1556</v>
      </c>
      <c r="B392" t="s">
        <v>1555</v>
      </c>
      <c r="C392" t="s">
        <v>193</v>
      </c>
      <c r="D392" s="2" t="str">
        <f>VLOOKUP(A392,Basis!A:A,1,FALSE)</f>
        <v>GFE0286</v>
      </c>
      <c r="E392" t="s">
        <v>323</v>
      </c>
      <c r="F392">
        <v>1050290</v>
      </c>
      <c r="G392" s="2">
        <v>44858.455277777779</v>
      </c>
      <c r="H392" s="2"/>
      <c r="K392" t="s">
        <v>345</v>
      </c>
      <c r="L392" t="s">
        <v>1557</v>
      </c>
      <c r="M392" t="s">
        <v>1558</v>
      </c>
      <c r="N392" t="s">
        <v>241</v>
      </c>
      <c r="O392">
        <v>1</v>
      </c>
      <c r="P392">
        <v>1</v>
      </c>
      <c r="Q392">
        <v>52.267615890000002</v>
      </c>
      <c r="R392">
        <v>5.1635377299999998</v>
      </c>
      <c r="S392" t="s">
        <v>52</v>
      </c>
      <c r="T392">
        <v>100</v>
      </c>
      <c r="U392">
        <v>80</v>
      </c>
      <c r="V392">
        <v>10</v>
      </c>
      <c r="W392">
        <v>0</v>
      </c>
      <c r="Y392">
        <v>180</v>
      </c>
      <c r="Z392" t="s">
        <v>1559</v>
      </c>
      <c r="AA392" s="2">
        <v>44851.567962962959</v>
      </c>
      <c r="AB392" t="s">
        <v>329</v>
      </c>
      <c r="AC392" s="2">
        <v>44889.637546296297</v>
      </c>
      <c r="AD392" t="s">
        <v>54</v>
      </c>
      <c r="AE392" t="s">
        <v>330</v>
      </c>
    </row>
    <row r="393" spans="1:31" x14ac:dyDescent="0.25">
      <c r="A393" t="s">
        <v>1561</v>
      </c>
      <c r="B393" t="s">
        <v>1560</v>
      </c>
      <c r="C393" t="s">
        <v>193</v>
      </c>
      <c r="D393" s="2" t="str">
        <f>VLOOKUP(A393,Basis!A:A,1,FALSE)</f>
        <v>GFE0299</v>
      </c>
      <c r="E393" t="s">
        <v>323</v>
      </c>
      <c r="F393">
        <v>1050276</v>
      </c>
      <c r="G393" s="2">
        <v>44867.424675925926</v>
      </c>
      <c r="H393" s="2"/>
      <c r="K393" t="s">
        <v>355</v>
      </c>
      <c r="L393" t="s">
        <v>356</v>
      </c>
      <c r="M393" t="s">
        <v>357</v>
      </c>
      <c r="N393" t="s">
        <v>1562</v>
      </c>
      <c r="O393">
        <v>1</v>
      </c>
      <c r="P393">
        <v>1</v>
      </c>
      <c r="Q393">
        <v>52.213301907999998</v>
      </c>
      <c r="R393">
        <v>5.1723124699999996</v>
      </c>
      <c r="S393" t="s">
        <v>327</v>
      </c>
      <c r="T393">
        <v>100</v>
      </c>
      <c r="U393">
        <v>80</v>
      </c>
      <c r="V393">
        <v>10</v>
      </c>
      <c r="W393">
        <v>0</v>
      </c>
      <c r="Y393">
        <v>180</v>
      </c>
      <c r="Z393" t="s">
        <v>358</v>
      </c>
      <c r="AA393" s="2">
        <v>44861.385694444441</v>
      </c>
      <c r="AB393" t="s">
        <v>329</v>
      </c>
      <c r="AC393" s="2">
        <v>44910.49322916667</v>
      </c>
      <c r="AD393" t="s">
        <v>54</v>
      </c>
      <c r="AE393" t="s">
        <v>330</v>
      </c>
    </row>
    <row r="394" spans="1:31" x14ac:dyDescent="0.25">
      <c r="A394" t="s">
        <v>1564</v>
      </c>
      <c r="B394" t="s">
        <v>1563</v>
      </c>
      <c r="C394" t="s">
        <v>193</v>
      </c>
      <c r="D394" s="2" t="str">
        <f>VLOOKUP(A394,Basis!A:A,1,FALSE)</f>
        <v>GFE0296</v>
      </c>
      <c r="E394" t="s">
        <v>323</v>
      </c>
      <c r="F394">
        <v>1050277</v>
      </c>
      <c r="G394" s="2">
        <v>44860.419363425928</v>
      </c>
      <c r="H394" s="2"/>
      <c r="K394" t="s">
        <v>1546</v>
      </c>
      <c r="L394" t="s">
        <v>1565</v>
      </c>
      <c r="M394" t="s">
        <v>1547</v>
      </c>
      <c r="N394" t="s">
        <v>177</v>
      </c>
      <c r="O394">
        <v>1</v>
      </c>
      <c r="P394">
        <v>1</v>
      </c>
      <c r="Q394">
        <v>52.241451990000002</v>
      </c>
      <c r="R394">
        <v>5.1639519900000002</v>
      </c>
      <c r="S394" t="s">
        <v>327</v>
      </c>
      <c r="T394">
        <v>100</v>
      </c>
      <c r="U394">
        <v>80</v>
      </c>
      <c r="V394">
        <v>10</v>
      </c>
      <c r="W394">
        <v>0</v>
      </c>
      <c r="Y394">
        <v>180</v>
      </c>
      <c r="Z394" t="s">
        <v>1566</v>
      </c>
      <c r="AA394" s="2">
        <v>44860.416562500002</v>
      </c>
      <c r="AB394" t="s">
        <v>329</v>
      </c>
      <c r="AC394" s="2">
        <v>44910.49322916667</v>
      </c>
      <c r="AD394" t="s">
        <v>54</v>
      </c>
      <c r="AE394" t="s">
        <v>330</v>
      </c>
    </row>
    <row r="395" spans="1:31" x14ac:dyDescent="0.25">
      <c r="A395" t="s">
        <v>1568</v>
      </c>
      <c r="B395" t="s">
        <v>1567</v>
      </c>
      <c r="C395" t="s">
        <v>193</v>
      </c>
      <c r="D395" s="2" t="str">
        <f>VLOOKUP(A395,Basis!A:A,1,FALSE)</f>
        <v>GFE0301</v>
      </c>
      <c r="E395" t="s">
        <v>323</v>
      </c>
      <c r="F395">
        <v>1050274</v>
      </c>
      <c r="G395" s="2">
        <v>44867.438414351855</v>
      </c>
      <c r="H395" s="2"/>
      <c r="K395" t="s">
        <v>376</v>
      </c>
      <c r="L395" t="s">
        <v>1569</v>
      </c>
      <c r="M395" t="s">
        <v>1570</v>
      </c>
      <c r="N395" t="s">
        <v>177</v>
      </c>
      <c r="O395">
        <v>1</v>
      </c>
      <c r="P395">
        <v>1</v>
      </c>
      <c r="Q395">
        <v>52.210743999000002</v>
      </c>
      <c r="R395">
        <v>5.1498299999999997</v>
      </c>
      <c r="S395" t="s">
        <v>327</v>
      </c>
      <c r="T395">
        <v>100</v>
      </c>
      <c r="U395">
        <v>80</v>
      </c>
      <c r="V395">
        <v>10</v>
      </c>
      <c r="W395">
        <v>0</v>
      </c>
      <c r="Y395">
        <v>180</v>
      </c>
      <c r="Z395" t="s">
        <v>1571</v>
      </c>
      <c r="AA395" s="2">
        <v>44861.411597222221</v>
      </c>
      <c r="AB395" t="s">
        <v>329</v>
      </c>
      <c r="AC395" s="2">
        <v>44910.49322916667</v>
      </c>
      <c r="AD395" t="s">
        <v>54</v>
      </c>
      <c r="AE395" t="s">
        <v>330</v>
      </c>
    </row>
    <row r="396" spans="1:31" x14ac:dyDescent="0.25">
      <c r="A396" t="s">
        <v>1573</v>
      </c>
      <c r="B396" t="s">
        <v>1572</v>
      </c>
      <c r="C396" t="s">
        <v>193</v>
      </c>
      <c r="D396" s="2" t="str">
        <f>VLOOKUP(A396,Basis!A:A,1,FALSE)</f>
        <v>GFE0277</v>
      </c>
      <c r="E396" t="s">
        <v>323</v>
      </c>
      <c r="F396">
        <v>1048119</v>
      </c>
      <c r="G396" s="2">
        <v>44749.384502314817</v>
      </c>
      <c r="H396" s="2"/>
      <c r="K396" t="s">
        <v>467</v>
      </c>
      <c r="L396" t="s">
        <v>607</v>
      </c>
      <c r="M396" t="s">
        <v>608</v>
      </c>
      <c r="N396" t="s">
        <v>177</v>
      </c>
      <c r="O396">
        <v>0.2</v>
      </c>
      <c r="P396">
        <v>1</v>
      </c>
      <c r="Q396">
        <v>52.217475891113303</v>
      </c>
      <c r="R396">
        <v>5.1976609230041504</v>
      </c>
      <c r="S396" t="s">
        <v>52</v>
      </c>
      <c r="T396">
        <v>100</v>
      </c>
      <c r="U396">
        <v>80</v>
      </c>
      <c r="V396">
        <v>10</v>
      </c>
      <c r="W396">
        <v>0</v>
      </c>
      <c r="Y396">
        <v>180</v>
      </c>
      <c r="Z396" t="s">
        <v>609</v>
      </c>
      <c r="AA396" s="2">
        <v>43670.644247685188</v>
      </c>
      <c r="AB396" t="s">
        <v>37</v>
      </c>
      <c r="AC396" s="2">
        <v>44889.637546296297</v>
      </c>
      <c r="AD396" t="s">
        <v>54</v>
      </c>
      <c r="AE396" t="s">
        <v>330</v>
      </c>
    </row>
    <row r="397" spans="1:31" x14ac:dyDescent="0.25">
      <c r="A397" t="s">
        <v>1575</v>
      </c>
      <c r="B397" t="s">
        <v>1574</v>
      </c>
      <c r="C397" t="s">
        <v>47</v>
      </c>
      <c r="D397" s="2" t="str">
        <f>VLOOKUP(A397,Basis!A:A,1,FALSE)</f>
        <v>VO138</v>
      </c>
      <c r="E397" t="s">
        <v>58</v>
      </c>
      <c r="F397">
        <v>1048048</v>
      </c>
      <c r="G397" s="2">
        <v>44944.579421296294</v>
      </c>
      <c r="H397" s="2"/>
      <c r="K397" t="s">
        <v>153</v>
      </c>
      <c r="L397" t="s">
        <v>154</v>
      </c>
      <c r="M397" t="s">
        <v>155</v>
      </c>
      <c r="N397" t="s">
        <v>107</v>
      </c>
      <c r="O397">
        <v>6</v>
      </c>
      <c r="P397">
        <v>1</v>
      </c>
      <c r="Q397">
        <v>52.290901184082003</v>
      </c>
      <c r="R397">
        <v>5.2733101844787598</v>
      </c>
      <c r="S397" t="s">
        <v>63</v>
      </c>
      <c r="T397">
        <v>100</v>
      </c>
      <c r="U397">
        <v>80</v>
      </c>
      <c r="V397">
        <v>15</v>
      </c>
      <c r="W397">
        <v>0</v>
      </c>
      <c r="Y397">
        <v>180</v>
      </c>
      <c r="Z397" t="s">
        <v>156</v>
      </c>
      <c r="AA397" s="2">
        <v>43630.420844907407</v>
      </c>
      <c r="AB397" t="s">
        <v>37</v>
      </c>
      <c r="AC397" s="2">
        <v>44907.646967592591</v>
      </c>
      <c r="AD397" t="s">
        <v>54</v>
      </c>
      <c r="AE397" t="s">
        <v>55</v>
      </c>
    </row>
    <row r="398" spans="1:31" x14ac:dyDescent="0.25">
      <c r="A398" t="s">
        <v>1577</v>
      </c>
      <c r="B398" t="s">
        <v>1576</v>
      </c>
      <c r="C398" t="s">
        <v>47</v>
      </c>
      <c r="D398" s="2" t="str">
        <f>VLOOKUP(A398,Basis!A:A,1,FALSE)</f>
        <v>VO299</v>
      </c>
      <c r="E398" t="s">
        <v>58</v>
      </c>
      <c r="F398">
        <v>1037010</v>
      </c>
      <c r="G398" s="2">
        <v>44420.428124999999</v>
      </c>
      <c r="H398" s="2"/>
      <c r="K398" t="s">
        <v>1476</v>
      </c>
      <c r="L398" t="s">
        <v>270</v>
      </c>
      <c r="M398" t="s">
        <v>1477</v>
      </c>
      <c r="N398" t="s">
        <v>241</v>
      </c>
      <c r="O398">
        <v>6</v>
      </c>
      <c r="P398">
        <v>1</v>
      </c>
      <c r="Q398">
        <v>52.266040802002003</v>
      </c>
      <c r="R398">
        <v>5.18963575363159</v>
      </c>
      <c r="S398" t="s">
        <v>35</v>
      </c>
      <c r="T398">
        <v>100</v>
      </c>
      <c r="U398">
        <v>80</v>
      </c>
      <c r="V398">
        <v>10</v>
      </c>
      <c r="W398">
        <v>0</v>
      </c>
      <c r="Y398">
        <v>180</v>
      </c>
      <c r="Z398" t="s">
        <v>1478</v>
      </c>
      <c r="AA398" s="2">
        <v>43892.518634259257</v>
      </c>
      <c r="AB398" t="s">
        <v>37</v>
      </c>
      <c r="AC398" s="2">
        <v>44907.648182870369</v>
      </c>
      <c r="AD398" t="s">
        <v>54</v>
      </c>
      <c r="AE398" t="s">
        <v>55</v>
      </c>
    </row>
    <row r="399" spans="1:31" x14ac:dyDescent="0.25">
      <c r="A399" t="s">
        <v>1579</v>
      </c>
      <c r="B399" t="s">
        <v>1578</v>
      </c>
      <c r="C399" t="s">
        <v>79</v>
      </c>
      <c r="D399" s="2" t="str">
        <f>VLOOKUP(A399,Basis!A:A,1,FALSE)</f>
        <v>RO830</v>
      </c>
      <c r="E399" t="s">
        <v>58</v>
      </c>
      <c r="F399">
        <v>1037021</v>
      </c>
      <c r="G399" s="2">
        <v>43984.435891203706</v>
      </c>
      <c r="H399" s="2"/>
      <c r="K399" t="s">
        <v>439</v>
      </c>
      <c r="L399" t="s">
        <v>49</v>
      </c>
      <c r="M399" t="s">
        <v>440</v>
      </c>
      <c r="N399" t="s">
        <v>241</v>
      </c>
      <c r="O399">
        <v>6</v>
      </c>
      <c r="P399">
        <v>1</v>
      </c>
      <c r="Q399">
        <v>52.2729301452637</v>
      </c>
      <c r="R399">
        <v>5.1665611267089799</v>
      </c>
      <c r="S399" t="s">
        <v>35</v>
      </c>
      <c r="T399">
        <v>100</v>
      </c>
      <c r="U399">
        <v>80</v>
      </c>
      <c r="V399">
        <v>10</v>
      </c>
      <c r="W399">
        <v>0</v>
      </c>
      <c r="Y399">
        <v>180</v>
      </c>
      <c r="Z399" t="s">
        <v>441</v>
      </c>
      <c r="AA399" s="2">
        <v>43984.433981481481</v>
      </c>
      <c r="AB399" t="s">
        <v>37</v>
      </c>
      <c r="AC399" s="2">
        <v>44907.648182870369</v>
      </c>
      <c r="AD399" t="s">
        <v>54</v>
      </c>
      <c r="AE399" t="s">
        <v>55</v>
      </c>
    </row>
    <row r="400" spans="1:31" x14ac:dyDescent="0.25">
      <c r="A400" t="s">
        <v>1581</v>
      </c>
      <c r="B400" t="s">
        <v>1580</v>
      </c>
      <c r="C400" t="s">
        <v>79</v>
      </c>
      <c r="D400" s="2" t="str">
        <f>VLOOKUP(A400,Basis!A:A,1,FALSE)</f>
        <v>RO827</v>
      </c>
      <c r="E400" t="s">
        <v>58</v>
      </c>
      <c r="F400">
        <v>1036991</v>
      </c>
      <c r="G400" s="2">
        <v>43892.38925925926</v>
      </c>
      <c r="H400" s="2"/>
      <c r="K400" t="s">
        <v>665</v>
      </c>
      <c r="L400" t="s">
        <v>666</v>
      </c>
      <c r="M400" t="s">
        <v>667</v>
      </c>
      <c r="N400" t="s">
        <v>241</v>
      </c>
      <c r="O400">
        <v>6</v>
      </c>
      <c r="P400">
        <v>1</v>
      </c>
      <c r="Q400">
        <v>52.2660942077637</v>
      </c>
      <c r="R400">
        <v>5.1907234191894496</v>
      </c>
      <c r="S400" t="s">
        <v>35</v>
      </c>
      <c r="T400">
        <v>100</v>
      </c>
      <c r="U400">
        <v>80</v>
      </c>
      <c r="V400">
        <v>10</v>
      </c>
      <c r="W400">
        <v>0</v>
      </c>
      <c r="Y400">
        <v>180</v>
      </c>
      <c r="Z400" t="s">
        <v>668</v>
      </c>
      <c r="AA400" s="2">
        <v>43866.648784722223</v>
      </c>
      <c r="AB400" t="s">
        <v>37</v>
      </c>
      <c r="AC400" s="2">
        <v>44907.648182870369</v>
      </c>
      <c r="AD400" t="s">
        <v>54</v>
      </c>
      <c r="AE400" t="s">
        <v>55</v>
      </c>
    </row>
    <row r="401" spans="1:31" x14ac:dyDescent="0.25">
      <c r="A401" t="s">
        <v>1583</v>
      </c>
      <c r="B401" t="s">
        <v>1582</v>
      </c>
      <c r="C401" t="s">
        <v>47</v>
      </c>
      <c r="D401" s="2" t="str">
        <f>VLOOKUP(A401,Basis!A:A,1,FALSE)</f>
        <v>VO312</v>
      </c>
      <c r="E401" t="s">
        <v>58</v>
      </c>
      <c r="F401">
        <v>1036992</v>
      </c>
      <c r="G401" s="2">
        <v>44420.451666666668</v>
      </c>
      <c r="H401" s="2"/>
      <c r="K401" t="s">
        <v>439</v>
      </c>
      <c r="L401" t="s">
        <v>49</v>
      </c>
      <c r="M401" t="s">
        <v>440</v>
      </c>
      <c r="N401" t="s">
        <v>241</v>
      </c>
      <c r="O401">
        <v>6</v>
      </c>
      <c r="P401">
        <v>1</v>
      </c>
      <c r="Q401">
        <v>52.2729301452637</v>
      </c>
      <c r="R401">
        <v>5.1665611267089799</v>
      </c>
      <c r="S401" t="s">
        <v>35</v>
      </c>
      <c r="T401">
        <v>100</v>
      </c>
      <c r="U401">
        <v>80</v>
      </c>
      <c r="V401">
        <v>10</v>
      </c>
      <c r="W401">
        <v>0</v>
      </c>
      <c r="Y401">
        <v>180</v>
      </c>
      <c r="Z401" t="s">
        <v>441</v>
      </c>
      <c r="AA401" s="2">
        <v>43984.435370370367</v>
      </c>
      <c r="AB401" t="s">
        <v>37</v>
      </c>
      <c r="AC401" s="2">
        <v>44907.648182870369</v>
      </c>
      <c r="AD401" t="s">
        <v>54</v>
      </c>
      <c r="AE401" t="s">
        <v>55</v>
      </c>
    </row>
    <row r="402" spans="1:31" x14ac:dyDescent="0.25">
      <c r="A402" t="s">
        <v>1585</v>
      </c>
      <c r="B402" t="s">
        <v>1584</v>
      </c>
      <c r="C402" t="s">
        <v>47</v>
      </c>
      <c r="D402" s="2" t="str">
        <f>VLOOKUP(A402,Basis!A:A,1,FALSE)</f>
        <v>VO332</v>
      </c>
      <c r="E402" t="s">
        <v>58</v>
      </c>
      <c r="F402">
        <v>1037192</v>
      </c>
      <c r="G402" s="2">
        <v>44011.501215277778</v>
      </c>
      <c r="H402" s="2"/>
      <c r="K402" t="s">
        <v>31</v>
      </c>
      <c r="L402" t="s">
        <v>32</v>
      </c>
      <c r="M402" t="s">
        <v>33</v>
      </c>
      <c r="N402" t="s">
        <v>34</v>
      </c>
      <c r="O402">
        <v>6</v>
      </c>
      <c r="P402">
        <v>1</v>
      </c>
      <c r="Q402">
        <v>52.333930969238303</v>
      </c>
      <c r="R402">
        <v>5.0617599487304696</v>
      </c>
      <c r="S402" t="s">
        <v>35</v>
      </c>
      <c r="T402">
        <v>100</v>
      </c>
      <c r="U402">
        <v>80</v>
      </c>
      <c r="V402">
        <v>10</v>
      </c>
      <c r="W402">
        <v>0</v>
      </c>
      <c r="Y402">
        <v>180</v>
      </c>
      <c r="Z402" t="s">
        <v>36</v>
      </c>
      <c r="AA402" s="2">
        <v>44011.497361111113</v>
      </c>
      <c r="AB402" t="s">
        <v>37</v>
      </c>
      <c r="AC402" s="2">
        <v>44907.648182870369</v>
      </c>
      <c r="AD402" t="s">
        <v>54</v>
      </c>
      <c r="AE402" t="s">
        <v>55</v>
      </c>
    </row>
    <row r="403" spans="1:31" x14ac:dyDescent="0.25">
      <c r="A403" t="s">
        <v>1587</v>
      </c>
      <c r="B403" t="s">
        <v>1586</v>
      </c>
      <c r="C403" t="s">
        <v>47</v>
      </c>
      <c r="D403" s="2" t="str">
        <f>VLOOKUP(A403,Basis!A:A,1,FALSE)</f>
        <v>VO297</v>
      </c>
      <c r="E403" t="s">
        <v>58</v>
      </c>
      <c r="F403">
        <v>1037191</v>
      </c>
      <c r="G403" s="2">
        <v>44411.625914351855</v>
      </c>
      <c r="H403" s="2"/>
      <c r="K403" t="s">
        <v>1433</v>
      </c>
      <c r="L403" t="s">
        <v>270</v>
      </c>
      <c r="M403" t="s">
        <v>1434</v>
      </c>
      <c r="N403" t="s">
        <v>241</v>
      </c>
      <c r="O403">
        <v>6</v>
      </c>
      <c r="P403">
        <v>1</v>
      </c>
      <c r="Q403">
        <v>52.265750885009801</v>
      </c>
      <c r="R403">
        <v>5.1869792938232404</v>
      </c>
      <c r="S403" t="s">
        <v>35</v>
      </c>
      <c r="T403">
        <v>100</v>
      </c>
      <c r="U403">
        <v>80</v>
      </c>
      <c r="V403">
        <v>10</v>
      </c>
      <c r="W403">
        <v>0</v>
      </c>
      <c r="Y403">
        <v>180</v>
      </c>
      <c r="Z403" t="s">
        <v>1435</v>
      </c>
      <c r="AA403" s="2">
        <v>43892.580879629626</v>
      </c>
      <c r="AB403" t="s">
        <v>37</v>
      </c>
      <c r="AC403" s="2">
        <v>44907.648182870369</v>
      </c>
      <c r="AD403" t="s">
        <v>54</v>
      </c>
      <c r="AE403" t="s">
        <v>55</v>
      </c>
    </row>
    <row r="404" spans="1:31" x14ac:dyDescent="0.25">
      <c r="A404" t="s">
        <v>1589</v>
      </c>
      <c r="B404" t="s">
        <v>1588</v>
      </c>
      <c r="C404" t="s">
        <v>47</v>
      </c>
      <c r="D404" s="2" t="str">
        <f>VLOOKUP(A404,Basis!A:A,1,FALSE)</f>
        <v>VO121</v>
      </c>
      <c r="E404" t="s">
        <v>58</v>
      </c>
      <c r="F404">
        <v>1037202</v>
      </c>
      <c r="G404" s="2">
        <v>44405.482847222222</v>
      </c>
      <c r="H404" s="2"/>
      <c r="K404" t="s">
        <v>1510</v>
      </c>
      <c r="L404" t="s">
        <v>264</v>
      </c>
      <c r="M404" t="s">
        <v>1511</v>
      </c>
      <c r="N404" t="s">
        <v>241</v>
      </c>
      <c r="O404">
        <v>6</v>
      </c>
      <c r="P404">
        <v>1</v>
      </c>
      <c r="Q404">
        <v>52.265350341796903</v>
      </c>
      <c r="R404">
        <v>5.1855206489562997</v>
      </c>
      <c r="S404" t="s">
        <v>35</v>
      </c>
      <c r="T404">
        <v>100</v>
      </c>
      <c r="U404">
        <v>80</v>
      </c>
      <c r="V404">
        <v>10</v>
      </c>
      <c r="W404">
        <v>0</v>
      </c>
      <c r="Y404">
        <v>180</v>
      </c>
      <c r="Z404" t="s">
        <v>1512</v>
      </c>
      <c r="AA404" s="2">
        <v>43892.587905092594</v>
      </c>
      <c r="AB404" t="s">
        <v>37</v>
      </c>
      <c r="AC404" s="2">
        <v>44907.648182870369</v>
      </c>
      <c r="AD404" t="s">
        <v>54</v>
      </c>
      <c r="AE404" t="s">
        <v>55</v>
      </c>
    </row>
    <row r="405" spans="1:31" x14ac:dyDescent="0.25">
      <c r="A405" t="s">
        <v>1591</v>
      </c>
      <c r="B405" t="s">
        <v>1590</v>
      </c>
      <c r="C405" t="s">
        <v>79</v>
      </c>
      <c r="D405" s="2" t="str">
        <f>VLOOKUP(A405,Basis!A:A,1,FALSE)</f>
        <v>RO826</v>
      </c>
      <c r="E405" t="s">
        <v>58</v>
      </c>
      <c r="F405">
        <v>1037142</v>
      </c>
      <c r="G405" s="2">
        <v>43892.59952546296</v>
      </c>
      <c r="H405" s="2"/>
      <c r="K405" t="s">
        <v>263</v>
      </c>
      <c r="L405" t="s">
        <v>264</v>
      </c>
      <c r="M405" t="s">
        <v>265</v>
      </c>
      <c r="N405" t="s">
        <v>241</v>
      </c>
      <c r="O405">
        <v>6</v>
      </c>
      <c r="P405">
        <v>1</v>
      </c>
      <c r="Q405">
        <v>52.265270233154297</v>
      </c>
      <c r="R405">
        <v>5.1842193603515598</v>
      </c>
      <c r="S405" t="s">
        <v>35</v>
      </c>
      <c r="T405">
        <v>100</v>
      </c>
      <c r="U405">
        <v>80</v>
      </c>
      <c r="V405">
        <v>10</v>
      </c>
      <c r="W405">
        <v>0</v>
      </c>
      <c r="Y405">
        <v>180</v>
      </c>
      <c r="Z405" t="s">
        <v>266</v>
      </c>
      <c r="AA405" s="2">
        <v>43892.596180555556</v>
      </c>
      <c r="AB405" t="s">
        <v>37</v>
      </c>
      <c r="AC405" s="2">
        <v>44907.648182870369</v>
      </c>
      <c r="AD405" t="s">
        <v>54</v>
      </c>
      <c r="AE405" t="s">
        <v>55</v>
      </c>
    </row>
    <row r="406" spans="1:31" x14ac:dyDescent="0.25">
      <c r="A406" t="s">
        <v>1593</v>
      </c>
      <c r="B406" t="s">
        <v>1592</v>
      </c>
      <c r="C406" t="s">
        <v>47</v>
      </c>
      <c r="D406" s="2" t="str">
        <f>VLOOKUP(A406,Basis!A:A,1,FALSE)</f>
        <v>VO315</v>
      </c>
      <c r="E406" t="s">
        <v>58</v>
      </c>
      <c r="F406">
        <v>1037243</v>
      </c>
      <c r="G406" s="2">
        <v>44420.434976851851</v>
      </c>
      <c r="H406" s="2"/>
      <c r="K406" t="s">
        <v>1594</v>
      </c>
      <c r="L406" t="s">
        <v>849</v>
      </c>
      <c r="M406" t="s">
        <v>1595</v>
      </c>
      <c r="N406" t="s">
        <v>51</v>
      </c>
      <c r="O406">
        <v>5</v>
      </c>
      <c r="P406">
        <v>1</v>
      </c>
      <c r="Q406">
        <v>52.2891235351563</v>
      </c>
      <c r="R406">
        <v>5.15036916732788</v>
      </c>
      <c r="S406" t="s">
        <v>35</v>
      </c>
      <c r="T406">
        <v>100</v>
      </c>
      <c r="U406">
        <v>80</v>
      </c>
      <c r="V406">
        <v>10</v>
      </c>
      <c r="W406">
        <v>0</v>
      </c>
      <c r="Y406">
        <v>180</v>
      </c>
      <c r="Z406" t="s">
        <v>1596</v>
      </c>
      <c r="AA406" s="2">
        <v>43903.445729166669</v>
      </c>
      <c r="AB406" t="s">
        <v>37</v>
      </c>
      <c r="AC406" s="2">
        <v>44907.648182870369</v>
      </c>
      <c r="AD406" t="s">
        <v>54</v>
      </c>
      <c r="AE406" t="s">
        <v>55</v>
      </c>
    </row>
    <row r="407" spans="1:31" x14ac:dyDescent="0.25">
      <c r="A407" t="s">
        <v>1598</v>
      </c>
      <c r="B407" t="s">
        <v>1597</v>
      </c>
      <c r="C407" t="s">
        <v>167</v>
      </c>
      <c r="D407" s="2" t="str">
        <f>VLOOKUP(A407,Basis!A:A,1,FALSE)</f>
        <v>PO127</v>
      </c>
      <c r="E407" t="s">
        <v>58</v>
      </c>
      <c r="F407">
        <v>1036980</v>
      </c>
      <c r="G407" s="2">
        <v>44495.520729166667</v>
      </c>
      <c r="H407" s="2"/>
      <c r="K407" t="s">
        <v>665</v>
      </c>
      <c r="L407" t="s">
        <v>666</v>
      </c>
      <c r="M407" t="s">
        <v>667</v>
      </c>
      <c r="N407" t="s">
        <v>241</v>
      </c>
      <c r="O407">
        <v>6</v>
      </c>
      <c r="P407">
        <v>1</v>
      </c>
      <c r="Q407">
        <v>52.2660942077637</v>
      </c>
      <c r="R407">
        <v>5.1907234191894496</v>
      </c>
      <c r="S407" t="s">
        <v>35</v>
      </c>
      <c r="T407">
        <v>100</v>
      </c>
      <c r="U407">
        <v>80</v>
      </c>
      <c r="V407">
        <v>10</v>
      </c>
      <c r="W407">
        <v>0</v>
      </c>
      <c r="Y407">
        <v>180</v>
      </c>
      <c r="Z407" t="s">
        <v>668</v>
      </c>
      <c r="AA407" s="2">
        <v>43892.388171296298</v>
      </c>
      <c r="AB407" t="s">
        <v>37</v>
      </c>
      <c r="AC407" s="2">
        <v>44907.648182870369</v>
      </c>
      <c r="AD407" t="s">
        <v>54</v>
      </c>
      <c r="AE407" t="s">
        <v>55</v>
      </c>
    </row>
    <row r="408" spans="1:31" x14ac:dyDescent="0.25">
      <c r="A408" t="s">
        <v>1600</v>
      </c>
      <c r="B408" t="s">
        <v>1599</v>
      </c>
      <c r="C408" t="s">
        <v>47</v>
      </c>
      <c r="D408" s="2" t="str">
        <f>VLOOKUP(A408,Basis!A:A,1,FALSE)</f>
        <v>VO454</v>
      </c>
      <c r="E408" t="s">
        <v>58</v>
      </c>
      <c r="F408">
        <v>1038143</v>
      </c>
      <c r="G408" s="2">
        <v>44665.516921296294</v>
      </c>
      <c r="H408" s="2"/>
      <c r="K408" t="s">
        <v>194</v>
      </c>
      <c r="L408" t="s">
        <v>195</v>
      </c>
      <c r="M408" t="s">
        <v>196</v>
      </c>
      <c r="N408" t="s">
        <v>177</v>
      </c>
      <c r="O408">
        <v>6</v>
      </c>
      <c r="P408">
        <v>1</v>
      </c>
      <c r="Q408">
        <v>52.221862000000002</v>
      </c>
      <c r="R408">
        <v>5.1718580000000003</v>
      </c>
      <c r="S408" t="s">
        <v>63</v>
      </c>
      <c r="T408">
        <v>100</v>
      </c>
      <c r="U408">
        <v>75</v>
      </c>
      <c r="V408">
        <v>15</v>
      </c>
      <c r="W408">
        <v>0</v>
      </c>
      <c r="Y408">
        <v>180</v>
      </c>
      <c r="Z408" t="s">
        <v>197</v>
      </c>
      <c r="AA408" s="2">
        <v>43629.534305555557</v>
      </c>
      <c r="AB408" t="s">
        <v>37</v>
      </c>
      <c r="AC408" s="2">
        <v>44907.646967592591</v>
      </c>
      <c r="AD408" t="s">
        <v>54</v>
      </c>
      <c r="AE408" t="s">
        <v>55</v>
      </c>
    </row>
    <row r="409" spans="1:31" x14ac:dyDescent="0.25">
      <c r="A409" t="s">
        <v>1602</v>
      </c>
      <c r="B409" t="s">
        <v>1601</v>
      </c>
      <c r="C409" t="s">
        <v>167</v>
      </c>
      <c r="D409" s="2" t="str">
        <f>VLOOKUP(A409,Basis!A:A,1,FALSE)</f>
        <v>PO175</v>
      </c>
      <c r="E409" t="s">
        <v>58</v>
      </c>
      <c r="F409">
        <v>1038284</v>
      </c>
      <c r="G409" s="2">
        <v>44637.498252314814</v>
      </c>
      <c r="H409" s="2"/>
      <c r="K409" t="s">
        <v>275</v>
      </c>
      <c r="L409" t="s">
        <v>74</v>
      </c>
      <c r="M409" t="s">
        <v>276</v>
      </c>
      <c r="N409" t="s">
        <v>277</v>
      </c>
      <c r="O409">
        <v>6</v>
      </c>
      <c r="P409">
        <v>1</v>
      </c>
      <c r="Q409">
        <v>52.306533813476598</v>
      </c>
      <c r="R409">
        <v>5.0370402336120597</v>
      </c>
      <c r="S409" t="s">
        <v>35</v>
      </c>
      <c r="T409">
        <v>100</v>
      </c>
      <c r="U409">
        <v>80</v>
      </c>
      <c r="V409">
        <v>10</v>
      </c>
      <c r="W409">
        <v>0</v>
      </c>
      <c r="Y409">
        <v>180</v>
      </c>
      <c r="Z409" t="s">
        <v>278</v>
      </c>
      <c r="AA409" s="2">
        <v>44634.601134259261</v>
      </c>
      <c r="AB409" t="s">
        <v>37</v>
      </c>
      <c r="AC409" s="2">
        <v>44907.648182870369</v>
      </c>
      <c r="AD409" t="s">
        <v>54</v>
      </c>
      <c r="AE409" t="s">
        <v>55</v>
      </c>
    </row>
    <row r="410" spans="1:31" x14ac:dyDescent="0.25">
      <c r="A410" t="s">
        <v>1604</v>
      </c>
      <c r="B410" t="s">
        <v>1603</v>
      </c>
      <c r="C410" t="s">
        <v>79</v>
      </c>
      <c r="D410" s="2" t="str">
        <f>VLOOKUP(A410,Basis!A:A,1,FALSE)</f>
        <v>RO847</v>
      </c>
      <c r="E410" t="s">
        <v>58</v>
      </c>
      <c r="F410">
        <v>1030013</v>
      </c>
      <c r="G410" s="2">
        <v>44151.42664351852</v>
      </c>
      <c r="H410" s="2"/>
      <c r="K410" t="s">
        <v>31</v>
      </c>
      <c r="L410" t="s">
        <v>32</v>
      </c>
      <c r="M410" t="s">
        <v>33</v>
      </c>
      <c r="N410" t="s">
        <v>34</v>
      </c>
      <c r="O410">
        <v>6</v>
      </c>
      <c r="P410">
        <v>1</v>
      </c>
      <c r="Q410">
        <v>52.333930969238303</v>
      </c>
      <c r="R410">
        <v>5.0617599487304696</v>
      </c>
      <c r="S410" t="s">
        <v>35</v>
      </c>
      <c r="T410">
        <v>100</v>
      </c>
      <c r="U410">
        <v>80</v>
      </c>
      <c r="V410">
        <v>10</v>
      </c>
      <c r="W410">
        <v>0</v>
      </c>
      <c r="Y410">
        <v>180</v>
      </c>
      <c r="Z410" t="s">
        <v>36</v>
      </c>
      <c r="AA410" s="2">
        <v>44011.49658564815</v>
      </c>
      <c r="AB410" t="s">
        <v>37</v>
      </c>
      <c r="AC410" s="2">
        <v>44907.648182870369</v>
      </c>
      <c r="AD410" t="s">
        <v>54</v>
      </c>
      <c r="AE410" t="s">
        <v>55</v>
      </c>
    </row>
    <row r="411" spans="1:31" x14ac:dyDescent="0.25">
      <c r="A411" t="s">
        <v>1606</v>
      </c>
      <c r="B411" t="s">
        <v>1605</v>
      </c>
      <c r="C411" t="s">
        <v>79</v>
      </c>
      <c r="D411" s="2" t="str">
        <f>VLOOKUP(A411,Basis!A:A,1,FALSE)</f>
        <v>RO975</v>
      </c>
      <c r="E411" t="s">
        <v>58</v>
      </c>
      <c r="F411">
        <v>1039092</v>
      </c>
      <c r="G411" s="2">
        <v>44665.516284722224</v>
      </c>
      <c r="H411" s="2"/>
      <c r="K411" t="s">
        <v>194</v>
      </c>
      <c r="L411" t="s">
        <v>195</v>
      </c>
      <c r="M411" t="s">
        <v>196</v>
      </c>
      <c r="N411" t="s">
        <v>177</v>
      </c>
      <c r="O411">
        <v>6</v>
      </c>
      <c r="P411">
        <v>1</v>
      </c>
      <c r="Q411">
        <v>52.221862000000002</v>
      </c>
      <c r="R411">
        <v>5.1718580000000003</v>
      </c>
      <c r="S411" t="s">
        <v>63</v>
      </c>
      <c r="T411">
        <v>100</v>
      </c>
      <c r="U411">
        <v>80</v>
      </c>
      <c r="V411">
        <v>10</v>
      </c>
      <c r="W411">
        <v>0</v>
      </c>
      <c r="Y411">
        <v>180</v>
      </c>
      <c r="Z411" t="s">
        <v>197</v>
      </c>
      <c r="AA411" s="2">
        <v>43629.533472222225</v>
      </c>
      <c r="AB411" t="s">
        <v>37</v>
      </c>
      <c r="AC411" s="2">
        <v>44907.646967592591</v>
      </c>
      <c r="AD411" t="s">
        <v>54</v>
      </c>
      <c r="AE411" t="s">
        <v>55</v>
      </c>
    </row>
    <row r="412" spans="1:31" x14ac:dyDescent="0.25">
      <c r="A412" t="s">
        <v>1608</v>
      </c>
      <c r="B412" t="s">
        <v>1607</v>
      </c>
      <c r="C412" t="s">
        <v>79</v>
      </c>
      <c r="D412" s="2" t="str">
        <f>VLOOKUP(A412,Basis!A:A,1,FALSE)</f>
        <v>RO755</v>
      </c>
      <c r="E412" t="s">
        <v>58</v>
      </c>
      <c r="F412">
        <v>1012527</v>
      </c>
      <c r="G412" s="2">
        <v>43978.536851851852</v>
      </c>
      <c r="H412" s="2"/>
      <c r="K412" t="s">
        <v>560</v>
      </c>
      <c r="L412" t="s">
        <v>561</v>
      </c>
      <c r="M412" t="s">
        <v>562</v>
      </c>
      <c r="N412" t="s">
        <v>177</v>
      </c>
      <c r="O412">
        <v>6</v>
      </c>
      <c r="P412">
        <v>1</v>
      </c>
      <c r="Q412">
        <v>52.226871490478501</v>
      </c>
      <c r="R412">
        <v>5.1846799850463903</v>
      </c>
      <c r="S412" t="s">
        <v>63</v>
      </c>
      <c r="T412">
        <v>100</v>
      </c>
      <c r="U412">
        <v>75</v>
      </c>
      <c r="V412">
        <v>10</v>
      </c>
      <c r="W412">
        <v>0</v>
      </c>
      <c r="Y412">
        <v>180</v>
      </c>
      <c r="Z412" t="s">
        <v>563</v>
      </c>
      <c r="AA412" s="2">
        <v>43732.454988425925</v>
      </c>
      <c r="AB412" t="s">
        <v>37</v>
      </c>
      <c r="AC412" s="2">
        <v>44907.648182870369</v>
      </c>
      <c r="AD412" t="s">
        <v>54</v>
      </c>
      <c r="AE412" t="s">
        <v>55</v>
      </c>
    </row>
    <row r="413" spans="1:31" x14ac:dyDescent="0.25">
      <c r="A413" t="s">
        <v>1610</v>
      </c>
      <c r="B413" t="s">
        <v>1609</v>
      </c>
      <c r="C413" t="s">
        <v>47</v>
      </c>
      <c r="D413" s="2" t="str">
        <f>VLOOKUP(A413,Basis!A:A,1,FALSE)</f>
        <v>VO249</v>
      </c>
      <c r="E413" t="s">
        <v>58</v>
      </c>
      <c r="F413">
        <v>1007892</v>
      </c>
      <c r="G413" s="2">
        <v>43978.443449074075</v>
      </c>
      <c r="H413" s="2"/>
      <c r="K413" t="s">
        <v>568</v>
      </c>
      <c r="L413" t="s">
        <v>281</v>
      </c>
      <c r="M413" t="s">
        <v>1320</v>
      </c>
      <c r="N413" t="s">
        <v>177</v>
      </c>
      <c r="O413">
        <v>6</v>
      </c>
      <c r="P413">
        <v>1</v>
      </c>
      <c r="Q413">
        <v>52.217528999999999</v>
      </c>
      <c r="R413">
        <v>5.1321640000000004</v>
      </c>
      <c r="S413" t="s">
        <v>63</v>
      </c>
      <c r="T413">
        <v>100</v>
      </c>
      <c r="U413">
        <v>80</v>
      </c>
      <c r="V413">
        <v>15</v>
      </c>
      <c r="W413">
        <v>0</v>
      </c>
      <c r="Y413">
        <v>180</v>
      </c>
      <c r="Z413" t="s">
        <v>743</v>
      </c>
      <c r="AA413" s="2">
        <v>43670.559942129628</v>
      </c>
      <c r="AB413" t="s">
        <v>37</v>
      </c>
      <c r="AC413" s="2">
        <v>44907.648182870369</v>
      </c>
      <c r="AD413" t="s">
        <v>54</v>
      </c>
      <c r="AE413" t="s">
        <v>55</v>
      </c>
    </row>
    <row r="414" spans="1:31" x14ac:dyDescent="0.25">
      <c r="A414" t="s">
        <v>1612</v>
      </c>
      <c r="B414" t="s">
        <v>1611</v>
      </c>
      <c r="C414" t="s">
        <v>79</v>
      </c>
      <c r="D414" s="2" t="str">
        <f>VLOOKUP(A414,Basis!A:A,1,FALSE)</f>
        <v>RO804</v>
      </c>
      <c r="E414" t="s">
        <v>58</v>
      </c>
      <c r="F414">
        <v>1007901</v>
      </c>
      <c r="G414" s="2">
        <v>43986.572789351849</v>
      </c>
      <c r="H414" s="2"/>
      <c r="K414" t="s">
        <v>913</v>
      </c>
      <c r="L414" t="s">
        <v>914</v>
      </c>
      <c r="M414" t="s">
        <v>915</v>
      </c>
      <c r="N414" t="s">
        <v>177</v>
      </c>
      <c r="O414">
        <v>6</v>
      </c>
      <c r="P414">
        <v>1</v>
      </c>
      <c r="Q414">
        <v>52.226287841796903</v>
      </c>
      <c r="R414">
        <v>5.1720128059387198</v>
      </c>
      <c r="S414" t="s">
        <v>35</v>
      </c>
      <c r="T414">
        <v>100</v>
      </c>
      <c r="U414">
        <v>80</v>
      </c>
      <c r="V414">
        <v>10</v>
      </c>
      <c r="W414">
        <v>0</v>
      </c>
      <c r="Y414">
        <v>180</v>
      </c>
      <c r="Z414" t="s">
        <v>916</v>
      </c>
      <c r="AA414" s="2">
        <v>43817.475868055553</v>
      </c>
      <c r="AB414" t="s">
        <v>37</v>
      </c>
      <c r="AC414" s="2">
        <v>44907.648182870369</v>
      </c>
      <c r="AD414" t="s">
        <v>54</v>
      </c>
      <c r="AE414" t="s">
        <v>55</v>
      </c>
    </row>
    <row r="415" spans="1:31" x14ac:dyDescent="0.25">
      <c r="A415" t="s">
        <v>1614</v>
      </c>
      <c r="B415" t="s">
        <v>1613</v>
      </c>
      <c r="C415" t="s">
        <v>47</v>
      </c>
      <c r="D415" s="2" t="str">
        <f>VLOOKUP(A415,Basis!A:A,1,FALSE)</f>
        <v>VO282</v>
      </c>
      <c r="E415" t="s">
        <v>58</v>
      </c>
      <c r="F415">
        <v>1012526</v>
      </c>
      <c r="G415" s="2">
        <v>44420.440289351849</v>
      </c>
      <c r="H415" s="2"/>
      <c r="K415" t="s">
        <v>168</v>
      </c>
      <c r="L415" t="s">
        <v>169</v>
      </c>
      <c r="M415" t="s">
        <v>170</v>
      </c>
      <c r="N415" t="s">
        <v>43</v>
      </c>
      <c r="O415">
        <v>6</v>
      </c>
      <c r="P415">
        <v>1</v>
      </c>
      <c r="Q415">
        <v>52.263160705566399</v>
      </c>
      <c r="R415">
        <v>5.2104401588439897</v>
      </c>
      <c r="S415" t="s">
        <v>35</v>
      </c>
      <c r="T415">
        <v>100</v>
      </c>
      <c r="U415">
        <v>80</v>
      </c>
      <c r="V415">
        <v>10</v>
      </c>
      <c r="W415">
        <v>0</v>
      </c>
      <c r="Y415">
        <v>180</v>
      </c>
      <c r="Z415" t="s">
        <v>171</v>
      </c>
      <c r="AA415" s="2">
        <v>43817.503784722219</v>
      </c>
      <c r="AB415" t="s">
        <v>37</v>
      </c>
      <c r="AC415" s="2">
        <v>44907.648182870369</v>
      </c>
      <c r="AD415" t="s">
        <v>54</v>
      </c>
      <c r="AE415" t="s">
        <v>55</v>
      </c>
    </row>
    <row r="416" spans="1:31" x14ac:dyDescent="0.25">
      <c r="A416" t="s">
        <v>1616</v>
      </c>
      <c r="B416" t="s">
        <v>1615</v>
      </c>
      <c r="C416" t="s">
        <v>167</v>
      </c>
      <c r="D416" s="2" t="str">
        <f>VLOOKUP(A416,Basis!A:A,1,FALSE)</f>
        <v>PO102</v>
      </c>
      <c r="E416" t="s">
        <v>58</v>
      </c>
      <c r="F416">
        <v>1037586</v>
      </c>
      <c r="G416" s="2">
        <v>43980.410451388889</v>
      </c>
      <c r="H416" s="2"/>
      <c r="K416" t="s">
        <v>206</v>
      </c>
      <c r="L416" t="s">
        <v>41</v>
      </c>
      <c r="M416" t="s">
        <v>208</v>
      </c>
      <c r="N416" t="s">
        <v>62</v>
      </c>
      <c r="O416">
        <v>6</v>
      </c>
      <c r="P416">
        <v>1</v>
      </c>
      <c r="Q416">
        <v>52.29638671875</v>
      </c>
      <c r="R416">
        <v>5.2714962959289604</v>
      </c>
      <c r="S416" t="s">
        <v>63</v>
      </c>
      <c r="T416">
        <v>100</v>
      </c>
      <c r="U416">
        <v>80</v>
      </c>
      <c r="V416">
        <v>15</v>
      </c>
      <c r="W416">
        <v>0</v>
      </c>
      <c r="Y416">
        <v>180</v>
      </c>
      <c r="Z416" t="s">
        <v>1617</v>
      </c>
      <c r="AA416" s="2">
        <v>43630.474583333336</v>
      </c>
      <c r="AB416" t="s">
        <v>37</v>
      </c>
      <c r="AC416" s="2">
        <v>44907.646967592591</v>
      </c>
      <c r="AD416" t="s">
        <v>54</v>
      </c>
      <c r="AE416" t="s">
        <v>55</v>
      </c>
    </row>
    <row r="417" spans="1:31" x14ac:dyDescent="0.25">
      <c r="A417" t="s">
        <v>1619</v>
      </c>
      <c r="B417" t="s">
        <v>1618</v>
      </c>
      <c r="C417" t="s">
        <v>167</v>
      </c>
      <c r="D417" s="2" t="str">
        <f>VLOOKUP(A417,Basis!A:A,1,FALSE)</f>
        <v>PO118</v>
      </c>
      <c r="E417" t="s">
        <v>58</v>
      </c>
      <c r="F417">
        <v>1031811</v>
      </c>
      <c r="G417" s="2">
        <v>43984.501840277779</v>
      </c>
      <c r="H417" s="2"/>
      <c r="K417" t="s">
        <v>1335</v>
      </c>
      <c r="L417" t="s">
        <v>148</v>
      </c>
      <c r="M417" t="s">
        <v>1337</v>
      </c>
      <c r="N417" t="s">
        <v>62</v>
      </c>
      <c r="O417">
        <v>6</v>
      </c>
      <c r="P417">
        <v>1</v>
      </c>
      <c r="Q417">
        <v>52.294811248779297</v>
      </c>
      <c r="R417">
        <v>5.2656598091125497</v>
      </c>
      <c r="S417" t="s">
        <v>35</v>
      </c>
      <c r="T417">
        <v>100</v>
      </c>
      <c r="U417">
        <v>80</v>
      </c>
      <c r="V417">
        <v>10</v>
      </c>
      <c r="W417">
        <v>0</v>
      </c>
      <c r="Y417">
        <v>180</v>
      </c>
      <c r="Z417" t="s">
        <v>1620</v>
      </c>
      <c r="AA417" s="2">
        <v>43817.498541666668</v>
      </c>
      <c r="AB417" t="s">
        <v>37</v>
      </c>
      <c r="AC417" s="2">
        <v>44907.648182870369</v>
      </c>
      <c r="AD417" t="s">
        <v>54</v>
      </c>
      <c r="AE417" t="s">
        <v>55</v>
      </c>
    </row>
    <row r="418" spans="1:31" x14ac:dyDescent="0.25">
      <c r="A418" t="s">
        <v>1622</v>
      </c>
      <c r="B418" t="s">
        <v>1621</v>
      </c>
      <c r="C418" t="s">
        <v>167</v>
      </c>
      <c r="D418" s="2" t="str">
        <f>VLOOKUP(A418,Basis!A:A,1,FALSE)</f>
        <v>PO171</v>
      </c>
      <c r="E418" t="s">
        <v>58</v>
      </c>
      <c r="F418">
        <v>1040847</v>
      </c>
      <c r="G418" s="2">
        <v>44637.499641203707</v>
      </c>
      <c r="H418" s="2"/>
      <c r="K418" t="s">
        <v>1374</v>
      </c>
      <c r="L418" t="s">
        <v>1082</v>
      </c>
      <c r="M418" t="s">
        <v>1375</v>
      </c>
      <c r="N418" t="s">
        <v>277</v>
      </c>
      <c r="O418">
        <v>6</v>
      </c>
      <c r="P418">
        <v>1</v>
      </c>
      <c r="Q418">
        <v>52.304306030273402</v>
      </c>
      <c r="R418">
        <v>5.0390129089355504</v>
      </c>
      <c r="S418" t="s">
        <v>35</v>
      </c>
      <c r="T418">
        <v>100</v>
      </c>
      <c r="U418">
        <v>80</v>
      </c>
      <c r="V418">
        <v>10</v>
      </c>
      <c r="W418">
        <v>0</v>
      </c>
      <c r="Y418">
        <v>180</v>
      </c>
      <c r="Z418" t="s">
        <v>1376</v>
      </c>
      <c r="AA418" s="2">
        <v>44634.469212962962</v>
      </c>
      <c r="AB418" t="s">
        <v>37</v>
      </c>
      <c r="AC418" s="2">
        <v>44907.648182870369</v>
      </c>
      <c r="AD418" t="s">
        <v>54</v>
      </c>
      <c r="AE418" t="s">
        <v>55</v>
      </c>
    </row>
    <row r="419" spans="1:31" x14ac:dyDescent="0.25">
      <c r="A419" t="s">
        <v>1624</v>
      </c>
      <c r="B419" t="s">
        <v>1623</v>
      </c>
      <c r="C419" t="s">
        <v>79</v>
      </c>
      <c r="D419" s="2" t="str">
        <f>VLOOKUP(A419,Basis!A:A,1,FALSE)</f>
        <v>RO758</v>
      </c>
      <c r="E419" t="s">
        <v>58</v>
      </c>
      <c r="F419">
        <v>1042038</v>
      </c>
      <c r="G419" s="2">
        <v>44377.452372685184</v>
      </c>
      <c r="H419" s="2"/>
      <c r="K419" t="s">
        <v>181</v>
      </c>
      <c r="L419" t="s">
        <v>182</v>
      </c>
      <c r="M419" t="s">
        <v>183</v>
      </c>
      <c r="N419" t="s">
        <v>184</v>
      </c>
      <c r="O419">
        <v>6</v>
      </c>
      <c r="P419">
        <v>1</v>
      </c>
      <c r="Q419">
        <v>52.206824282178999</v>
      </c>
      <c r="R419">
        <v>5.0768744945526096</v>
      </c>
      <c r="S419" t="s">
        <v>35</v>
      </c>
      <c r="T419">
        <v>100</v>
      </c>
      <c r="U419">
        <v>80</v>
      </c>
      <c r="V419">
        <v>10</v>
      </c>
      <c r="W419">
        <v>0</v>
      </c>
      <c r="Y419">
        <v>180</v>
      </c>
      <c r="Z419" t="s">
        <v>185</v>
      </c>
      <c r="AA419" s="2">
        <v>43976.555972222224</v>
      </c>
      <c r="AB419" t="s">
        <v>37</v>
      </c>
      <c r="AC419" s="2">
        <v>44907.648182870369</v>
      </c>
      <c r="AD419" t="s">
        <v>54</v>
      </c>
      <c r="AE419" t="s">
        <v>55</v>
      </c>
    </row>
    <row r="420" spans="1:31" x14ac:dyDescent="0.25">
      <c r="A420" t="s">
        <v>1626</v>
      </c>
      <c r="B420" t="s">
        <v>1625</v>
      </c>
      <c r="C420" t="s">
        <v>47</v>
      </c>
      <c r="D420" s="2" t="str">
        <f>VLOOKUP(A420,Basis!A:A,1,FALSE)</f>
        <v>VO148</v>
      </c>
      <c r="E420" t="s">
        <v>58</v>
      </c>
      <c r="F420">
        <v>1032009</v>
      </c>
      <c r="G420" s="2">
        <v>44182.662974537037</v>
      </c>
      <c r="H420" s="2"/>
      <c r="K420" t="s">
        <v>1627</v>
      </c>
      <c r="L420" t="s">
        <v>49</v>
      </c>
      <c r="M420" t="s">
        <v>1628</v>
      </c>
      <c r="N420" t="s">
        <v>107</v>
      </c>
      <c r="O420">
        <v>6</v>
      </c>
      <c r="P420">
        <v>1</v>
      </c>
      <c r="Q420">
        <v>52.269546508789098</v>
      </c>
      <c r="R420">
        <v>5.2425966262817401</v>
      </c>
      <c r="S420" t="s">
        <v>63</v>
      </c>
      <c r="T420">
        <v>100</v>
      </c>
      <c r="U420">
        <v>80</v>
      </c>
      <c r="V420">
        <v>15</v>
      </c>
      <c r="W420">
        <v>0</v>
      </c>
      <c r="Y420">
        <v>180</v>
      </c>
      <c r="Z420" t="s">
        <v>1629</v>
      </c>
      <c r="AA420" s="2">
        <v>43636.676203703704</v>
      </c>
      <c r="AB420" t="s">
        <v>37</v>
      </c>
      <c r="AC420" s="2">
        <v>44907.648182870369</v>
      </c>
      <c r="AD420" t="s">
        <v>54</v>
      </c>
      <c r="AE420" t="s">
        <v>55</v>
      </c>
    </row>
    <row r="421" spans="1:31" x14ac:dyDescent="0.25">
      <c r="A421" t="s">
        <v>1631</v>
      </c>
      <c r="B421" t="s">
        <v>1630</v>
      </c>
      <c r="C421" t="s">
        <v>79</v>
      </c>
      <c r="D421" s="2" t="str">
        <f>VLOOKUP(A421,Basis!A:A,1,FALSE)</f>
        <v>RO711</v>
      </c>
      <c r="E421" t="s">
        <v>58</v>
      </c>
      <c r="F421">
        <v>1038835</v>
      </c>
      <c r="G421" s="2">
        <v>44434.530231481483</v>
      </c>
      <c r="H421" s="2"/>
      <c r="K421" t="s">
        <v>232</v>
      </c>
      <c r="L421" t="s">
        <v>1263</v>
      </c>
      <c r="M421" t="s">
        <v>1264</v>
      </c>
      <c r="N421" t="s">
        <v>177</v>
      </c>
      <c r="O421">
        <v>6</v>
      </c>
      <c r="P421">
        <v>1</v>
      </c>
      <c r="Q421">
        <v>52.241775512695298</v>
      </c>
      <c r="R421">
        <v>5.17700242996216</v>
      </c>
      <c r="S421" t="s">
        <v>63</v>
      </c>
      <c r="T421">
        <v>100</v>
      </c>
      <c r="U421">
        <v>80</v>
      </c>
      <c r="V421">
        <v>10</v>
      </c>
      <c r="W421">
        <v>0</v>
      </c>
      <c r="Y421">
        <v>180</v>
      </c>
      <c r="Z421" t="s">
        <v>1265</v>
      </c>
      <c r="AA421" s="2">
        <v>43635.488240740742</v>
      </c>
      <c r="AB421" t="s">
        <v>37</v>
      </c>
      <c r="AC421" s="2">
        <v>44907.646967592591</v>
      </c>
      <c r="AD421" t="s">
        <v>54</v>
      </c>
      <c r="AE421" t="s">
        <v>55</v>
      </c>
    </row>
    <row r="422" spans="1:31" x14ac:dyDescent="0.25">
      <c r="A422" t="s">
        <v>1633</v>
      </c>
      <c r="B422" t="s">
        <v>1632</v>
      </c>
      <c r="C422" t="s">
        <v>79</v>
      </c>
      <c r="D422" s="2" t="str">
        <f>VLOOKUP(A422,Basis!A:A,1,FALSE)</f>
        <v>RO715</v>
      </c>
      <c r="E422" t="s">
        <v>58</v>
      </c>
      <c r="F422">
        <v>1038858</v>
      </c>
      <c r="G422" s="2">
        <v>44202.618576388886</v>
      </c>
      <c r="H422" s="2"/>
      <c r="K422" t="s">
        <v>308</v>
      </c>
      <c r="L422" t="s">
        <v>756</v>
      </c>
      <c r="M422" t="s">
        <v>757</v>
      </c>
      <c r="N422" t="s">
        <v>62</v>
      </c>
      <c r="O422">
        <v>6</v>
      </c>
      <c r="P422">
        <v>1</v>
      </c>
      <c r="Q422">
        <v>52.305519104003899</v>
      </c>
      <c r="R422">
        <v>5.2600278854370099</v>
      </c>
      <c r="S422" t="s">
        <v>63</v>
      </c>
      <c r="T422">
        <v>100</v>
      </c>
      <c r="U422">
        <v>80</v>
      </c>
      <c r="V422">
        <v>15</v>
      </c>
      <c r="W422">
        <v>0</v>
      </c>
      <c r="Y422">
        <v>180</v>
      </c>
      <c r="Z422" t="s">
        <v>758</v>
      </c>
      <c r="AA422" s="2">
        <v>43635.588831018518</v>
      </c>
      <c r="AB422" t="s">
        <v>37</v>
      </c>
      <c r="AC422" s="2">
        <v>44907.646967592591</v>
      </c>
      <c r="AD422" t="s">
        <v>54</v>
      </c>
      <c r="AE422" t="s">
        <v>55</v>
      </c>
    </row>
    <row r="423" spans="1:31" x14ac:dyDescent="0.25">
      <c r="A423" t="s">
        <v>1635</v>
      </c>
      <c r="B423" t="s">
        <v>1634</v>
      </c>
      <c r="C423" t="s">
        <v>79</v>
      </c>
      <c r="D423" s="2" t="str">
        <f>VLOOKUP(A423,Basis!A:A,1,FALSE)</f>
        <v>RO719</v>
      </c>
      <c r="E423" t="s">
        <v>58</v>
      </c>
      <c r="F423">
        <v>1037355</v>
      </c>
      <c r="G423" s="2">
        <v>44203.393819444442</v>
      </c>
      <c r="H423" s="2"/>
      <c r="K423" t="s">
        <v>303</v>
      </c>
      <c r="L423" t="s">
        <v>32</v>
      </c>
      <c r="M423" t="s">
        <v>537</v>
      </c>
      <c r="N423" t="s">
        <v>62</v>
      </c>
      <c r="O423">
        <v>6</v>
      </c>
      <c r="P423">
        <v>1</v>
      </c>
      <c r="Q423">
        <v>52.297439575195298</v>
      </c>
      <c r="R423">
        <v>5.2582449913024902</v>
      </c>
      <c r="S423" t="s">
        <v>63</v>
      </c>
      <c r="T423">
        <v>100</v>
      </c>
      <c r="U423">
        <v>80</v>
      </c>
      <c r="V423">
        <v>15</v>
      </c>
      <c r="W423">
        <v>0</v>
      </c>
      <c r="Y423">
        <v>180</v>
      </c>
      <c r="Z423" t="s">
        <v>538</v>
      </c>
      <c r="AA423" s="2">
        <v>43635.595046296294</v>
      </c>
      <c r="AB423" t="s">
        <v>37</v>
      </c>
      <c r="AC423" s="2">
        <v>44907.646967592591</v>
      </c>
      <c r="AD423" t="s">
        <v>54</v>
      </c>
      <c r="AE423" t="s">
        <v>55</v>
      </c>
    </row>
    <row r="424" spans="1:31" x14ac:dyDescent="0.25">
      <c r="A424" t="s">
        <v>1637</v>
      </c>
      <c r="B424" t="s">
        <v>1636</v>
      </c>
      <c r="C424" t="s">
        <v>193</v>
      </c>
      <c r="D424" s="2" t="str">
        <f>VLOOKUP(A424,Basis!A:A,1,FALSE)</f>
        <v>GFE0042</v>
      </c>
      <c r="E424" t="s">
        <v>323</v>
      </c>
      <c r="F424">
        <v>1019142</v>
      </c>
      <c r="G424" s="2">
        <v>44385.306423611109</v>
      </c>
      <c r="H424" s="2"/>
      <c r="K424" t="s">
        <v>200</v>
      </c>
      <c r="L424" t="s">
        <v>1098</v>
      </c>
      <c r="M424" t="s">
        <v>1099</v>
      </c>
      <c r="N424" t="s">
        <v>177</v>
      </c>
      <c r="O424">
        <v>6</v>
      </c>
      <c r="P424">
        <v>1</v>
      </c>
      <c r="Q424">
        <v>52.210361480712898</v>
      </c>
      <c r="R424">
        <v>5.1568460464477504</v>
      </c>
      <c r="S424" t="s">
        <v>52</v>
      </c>
      <c r="T424">
        <v>100</v>
      </c>
      <c r="U424">
        <v>80</v>
      </c>
      <c r="V424">
        <v>10</v>
      </c>
      <c r="W424">
        <v>0</v>
      </c>
      <c r="Y424">
        <v>180</v>
      </c>
      <c r="Z424" t="s">
        <v>1100</v>
      </c>
      <c r="AA424" s="2">
        <v>43976.627858796295</v>
      </c>
      <c r="AB424" t="s">
        <v>37</v>
      </c>
      <c r="AC424" s="2">
        <v>44889.637546296297</v>
      </c>
      <c r="AD424" t="s">
        <v>54</v>
      </c>
      <c r="AE424" t="s">
        <v>330</v>
      </c>
    </row>
    <row r="425" spans="1:31" x14ac:dyDescent="0.25">
      <c r="A425" t="s">
        <v>1639</v>
      </c>
      <c r="B425" t="s">
        <v>1638</v>
      </c>
      <c r="C425" t="s">
        <v>47</v>
      </c>
      <c r="D425" s="2" t="str">
        <f>VLOOKUP(A425,Basis!A:A,1,FALSE)</f>
        <v>VO178</v>
      </c>
      <c r="E425" t="s">
        <v>58</v>
      </c>
      <c r="F425">
        <v>1016850</v>
      </c>
      <c r="G425" s="2">
        <v>43699.678124999999</v>
      </c>
      <c r="H425" s="2"/>
      <c r="K425" t="s">
        <v>161</v>
      </c>
      <c r="L425" t="s">
        <v>1640</v>
      </c>
      <c r="M425" t="s">
        <v>1641</v>
      </c>
      <c r="N425" t="s">
        <v>62</v>
      </c>
      <c r="O425">
        <v>6</v>
      </c>
      <c r="P425">
        <v>1</v>
      </c>
      <c r="Q425">
        <v>52.296592712402301</v>
      </c>
      <c r="R425">
        <v>5.2497835159301802</v>
      </c>
      <c r="S425" t="s">
        <v>63</v>
      </c>
      <c r="T425">
        <v>100</v>
      </c>
      <c r="U425">
        <v>80</v>
      </c>
      <c r="V425">
        <v>15</v>
      </c>
      <c r="W425">
        <v>0</v>
      </c>
      <c r="Y425">
        <v>180</v>
      </c>
      <c r="Z425" t="s">
        <v>1642</v>
      </c>
      <c r="AA425" s="2">
        <v>43633.654675925929</v>
      </c>
      <c r="AB425" t="s">
        <v>37</v>
      </c>
      <c r="AC425" s="2">
        <v>44907.646967592591</v>
      </c>
      <c r="AD425" t="s">
        <v>54</v>
      </c>
      <c r="AE425" t="s">
        <v>55</v>
      </c>
    </row>
    <row r="426" spans="1:31" x14ac:dyDescent="0.25">
      <c r="A426" t="s">
        <v>1644</v>
      </c>
      <c r="B426" t="s">
        <v>1643</v>
      </c>
      <c r="C426" t="s">
        <v>47</v>
      </c>
      <c r="D426" s="2" t="str">
        <f>VLOOKUP(A426,Basis!A:A,1,FALSE)</f>
        <v>VO179</v>
      </c>
      <c r="E426" t="s">
        <v>58</v>
      </c>
      <c r="F426">
        <v>1016732</v>
      </c>
      <c r="G426" s="2">
        <v>43699.678472222222</v>
      </c>
      <c r="H426" s="2"/>
      <c r="K426" t="s">
        <v>774</v>
      </c>
      <c r="L426" t="s">
        <v>1645</v>
      </c>
      <c r="M426" t="s">
        <v>776</v>
      </c>
      <c r="N426" t="s">
        <v>107</v>
      </c>
      <c r="O426">
        <v>6</v>
      </c>
      <c r="P426">
        <v>1</v>
      </c>
      <c r="Q426">
        <v>52.285999298095703</v>
      </c>
      <c r="R426">
        <v>5.2694940567016602</v>
      </c>
      <c r="S426" t="s">
        <v>63</v>
      </c>
      <c r="T426">
        <v>100</v>
      </c>
      <c r="U426">
        <v>80</v>
      </c>
      <c r="V426">
        <v>15</v>
      </c>
      <c r="W426">
        <v>0</v>
      </c>
      <c r="Y426">
        <v>180</v>
      </c>
      <c r="Z426" t="s">
        <v>1646</v>
      </c>
      <c r="AA426" s="2">
        <v>43630.430312500001</v>
      </c>
      <c r="AB426" t="s">
        <v>37</v>
      </c>
      <c r="AC426" s="2">
        <v>44907.646967592591</v>
      </c>
      <c r="AD426" t="s">
        <v>54</v>
      </c>
      <c r="AE426" t="s">
        <v>55</v>
      </c>
    </row>
    <row r="427" spans="1:31" x14ac:dyDescent="0.25">
      <c r="A427" t="s">
        <v>1648</v>
      </c>
      <c r="B427" t="s">
        <v>1647</v>
      </c>
      <c r="C427" t="s">
        <v>47</v>
      </c>
      <c r="D427" s="2" t="str">
        <f>VLOOKUP(A427,Basis!A:A,1,FALSE)</f>
        <v>VO180</v>
      </c>
      <c r="E427" t="s">
        <v>58</v>
      </c>
      <c r="F427">
        <v>1016849</v>
      </c>
      <c r="G427" s="2">
        <v>43699.678819444445</v>
      </c>
      <c r="H427" s="2"/>
      <c r="K427" t="s">
        <v>774</v>
      </c>
      <c r="L427" t="s">
        <v>207</v>
      </c>
      <c r="M427" t="s">
        <v>1649</v>
      </c>
      <c r="N427" t="s">
        <v>107</v>
      </c>
      <c r="O427">
        <v>6</v>
      </c>
      <c r="P427">
        <v>1</v>
      </c>
      <c r="Q427">
        <v>52.285549163818402</v>
      </c>
      <c r="R427">
        <v>5.2681751251220703</v>
      </c>
      <c r="S427" t="s">
        <v>63</v>
      </c>
      <c r="T427">
        <v>100</v>
      </c>
      <c r="U427">
        <v>80</v>
      </c>
      <c r="V427">
        <v>15</v>
      </c>
      <c r="W427">
        <v>0</v>
      </c>
      <c r="Y427">
        <v>180</v>
      </c>
      <c r="Z427" t="s">
        <v>1650</v>
      </c>
      <c r="AA427" s="2">
        <v>43630.435393518521</v>
      </c>
      <c r="AB427" t="s">
        <v>37</v>
      </c>
      <c r="AC427" s="2">
        <v>44907.646967592591</v>
      </c>
      <c r="AD427" t="s">
        <v>54</v>
      </c>
      <c r="AE427" t="s">
        <v>55</v>
      </c>
    </row>
    <row r="428" spans="1:31" x14ac:dyDescent="0.25">
      <c r="A428" t="s">
        <v>1652</v>
      </c>
      <c r="B428" t="s">
        <v>1651</v>
      </c>
      <c r="C428" t="s">
        <v>47</v>
      </c>
      <c r="D428" s="2" t="str">
        <f>VLOOKUP(A428,Basis!A:A,1,FALSE)</f>
        <v>VO183</v>
      </c>
      <c r="E428" t="s">
        <v>58</v>
      </c>
      <c r="F428">
        <v>1016184</v>
      </c>
      <c r="G428" s="2">
        <v>43699.679212962961</v>
      </c>
      <c r="H428" s="2"/>
      <c r="K428" t="s">
        <v>1421</v>
      </c>
      <c r="L428" t="s">
        <v>769</v>
      </c>
      <c r="M428" t="s">
        <v>1422</v>
      </c>
      <c r="N428" t="s">
        <v>43</v>
      </c>
      <c r="O428">
        <v>6</v>
      </c>
      <c r="P428">
        <v>1</v>
      </c>
      <c r="Q428">
        <v>52.256015777587898</v>
      </c>
      <c r="R428">
        <v>5.2230238914489702</v>
      </c>
      <c r="S428" t="s">
        <v>63</v>
      </c>
      <c r="T428">
        <v>100</v>
      </c>
      <c r="U428">
        <v>80</v>
      </c>
      <c r="V428">
        <v>15</v>
      </c>
      <c r="W428">
        <v>0</v>
      </c>
      <c r="Y428">
        <v>180</v>
      </c>
      <c r="Z428" t="s">
        <v>1423</v>
      </c>
      <c r="AA428" s="2">
        <v>43635.43340277778</v>
      </c>
      <c r="AB428" t="s">
        <v>37</v>
      </c>
      <c r="AC428" s="2">
        <v>44907.646967592591</v>
      </c>
      <c r="AD428" t="s">
        <v>54</v>
      </c>
      <c r="AE428" t="s">
        <v>55</v>
      </c>
    </row>
    <row r="429" spans="1:31" x14ac:dyDescent="0.25">
      <c r="A429" t="s">
        <v>1654</v>
      </c>
      <c r="B429" t="s">
        <v>1653</v>
      </c>
      <c r="C429" t="s">
        <v>47</v>
      </c>
      <c r="D429" s="2" t="str">
        <f>VLOOKUP(A429,Basis!A:A,1,FALSE)</f>
        <v>VO184</v>
      </c>
      <c r="E429" t="s">
        <v>58</v>
      </c>
      <c r="F429">
        <v>1016748</v>
      </c>
      <c r="G429" s="2">
        <v>43699.679618055554</v>
      </c>
      <c r="H429" s="2"/>
      <c r="K429" t="s">
        <v>1655</v>
      </c>
      <c r="L429" t="s">
        <v>32</v>
      </c>
      <c r="M429" t="s">
        <v>1656</v>
      </c>
      <c r="N429" t="s">
        <v>43</v>
      </c>
      <c r="O429">
        <v>6</v>
      </c>
      <c r="P429">
        <v>1</v>
      </c>
      <c r="Q429">
        <v>52.253231048583999</v>
      </c>
      <c r="R429">
        <v>5.2346892356872603</v>
      </c>
      <c r="S429" t="s">
        <v>63</v>
      </c>
      <c r="T429">
        <v>100</v>
      </c>
      <c r="U429">
        <v>80</v>
      </c>
      <c r="V429">
        <v>15</v>
      </c>
      <c r="W429">
        <v>0</v>
      </c>
      <c r="Y429">
        <v>180</v>
      </c>
      <c r="Z429" t="s">
        <v>1657</v>
      </c>
      <c r="AA429" s="2">
        <v>43636.631192129629</v>
      </c>
      <c r="AB429" t="s">
        <v>37</v>
      </c>
      <c r="AC429" s="2">
        <v>44907.648182870369</v>
      </c>
      <c r="AD429" t="s">
        <v>54</v>
      </c>
      <c r="AE429" t="s">
        <v>55</v>
      </c>
    </row>
    <row r="430" spans="1:31" x14ac:dyDescent="0.25">
      <c r="A430" t="s">
        <v>1659</v>
      </c>
      <c r="B430" t="s">
        <v>1658</v>
      </c>
      <c r="C430" t="s">
        <v>79</v>
      </c>
      <c r="D430" s="2" t="str">
        <f>VLOOKUP(A430,Basis!A:A,1,FALSE)</f>
        <v>RO849</v>
      </c>
      <c r="E430" t="s">
        <v>58</v>
      </c>
      <c r="F430">
        <v>1016197</v>
      </c>
      <c r="G430" s="2">
        <v>44082.64644675926</v>
      </c>
      <c r="H430" s="2"/>
      <c r="K430" t="s">
        <v>422</v>
      </c>
      <c r="L430" t="s">
        <v>423</v>
      </c>
      <c r="M430" t="s">
        <v>424</v>
      </c>
      <c r="N430" t="s">
        <v>177</v>
      </c>
      <c r="O430">
        <v>6</v>
      </c>
      <c r="P430">
        <v>1</v>
      </c>
      <c r="Q430">
        <v>52.243991851806598</v>
      </c>
      <c r="R430">
        <v>5.1721000671386701</v>
      </c>
      <c r="S430" t="s">
        <v>35</v>
      </c>
      <c r="T430">
        <v>100</v>
      </c>
      <c r="U430">
        <v>80</v>
      </c>
      <c r="V430">
        <v>10</v>
      </c>
      <c r="W430">
        <v>0</v>
      </c>
      <c r="Y430">
        <v>180</v>
      </c>
      <c r="Z430" t="s">
        <v>425</v>
      </c>
      <c r="AA430" s="2">
        <v>44082.635127314818</v>
      </c>
      <c r="AB430" t="s">
        <v>37</v>
      </c>
      <c r="AC430" s="2">
        <v>44907.648182870369</v>
      </c>
      <c r="AD430" t="s">
        <v>54</v>
      </c>
      <c r="AE430" t="s">
        <v>55</v>
      </c>
    </row>
    <row r="431" spans="1:31" x14ac:dyDescent="0.25">
      <c r="A431" t="s">
        <v>1661</v>
      </c>
      <c r="B431" t="s">
        <v>1660</v>
      </c>
      <c r="C431" t="s">
        <v>47</v>
      </c>
      <c r="D431" s="2" t="str">
        <f>VLOOKUP(A431,Basis!A:A,1,FALSE)</f>
        <v>VO226</v>
      </c>
      <c r="E431" t="s">
        <v>58</v>
      </c>
      <c r="F431">
        <v>1016200</v>
      </c>
      <c r="G431" s="2">
        <v>43703.394456018519</v>
      </c>
      <c r="H431" s="2"/>
      <c r="K431" t="s">
        <v>467</v>
      </c>
      <c r="L431" t="s">
        <v>482</v>
      </c>
      <c r="M431" t="s">
        <v>483</v>
      </c>
      <c r="N431" t="s">
        <v>177</v>
      </c>
      <c r="O431">
        <v>6</v>
      </c>
      <c r="P431">
        <v>1</v>
      </c>
      <c r="Q431">
        <v>52.2188529968262</v>
      </c>
      <c r="R431">
        <v>5.1968021392822301</v>
      </c>
      <c r="S431" t="s">
        <v>63</v>
      </c>
      <c r="T431">
        <v>100</v>
      </c>
      <c r="U431">
        <v>80</v>
      </c>
      <c r="V431">
        <v>15</v>
      </c>
      <c r="W431">
        <v>0</v>
      </c>
      <c r="Y431">
        <v>180</v>
      </c>
      <c r="Z431" t="s">
        <v>484</v>
      </c>
      <c r="AA431" s="2">
        <v>43670.634699074071</v>
      </c>
      <c r="AB431" t="s">
        <v>37</v>
      </c>
      <c r="AC431" s="2">
        <v>44907.648182870369</v>
      </c>
      <c r="AD431" t="s">
        <v>54</v>
      </c>
      <c r="AE431" t="s">
        <v>55</v>
      </c>
    </row>
    <row r="432" spans="1:31" x14ac:dyDescent="0.25">
      <c r="A432" t="s">
        <v>1663</v>
      </c>
      <c r="B432" t="s">
        <v>1662</v>
      </c>
      <c r="C432" t="s">
        <v>79</v>
      </c>
      <c r="D432" s="2" t="str">
        <f>VLOOKUP(A432,Basis!A:A,1,FALSE)</f>
        <v>RO852</v>
      </c>
      <c r="E432" t="s">
        <v>58</v>
      </c>
      <c r="F432">
        <v>1016206</v>
      </c>
      <c r="G432" s="2">
        <v>44027.477627314816</v>
      </c>
      <c r="H432" s="2"/>
      <c r="K432" t="s">
        <v>398</v>
      </c>
      <c r="L432" t="s">
        <v>399</v>
      </c>
      <c r="M432" t="s">
        <v>400</v>
      </c>
      <c r="N432" t="s">
        <v>34</v>
      </c>
      <c r="O432">
        <v>6</v>
      </c>
      <c r="P432">
        <v>1</v>
      </c>
      <c r="Q432">
        <v>52.334138099999997</v>
      </c>
      <c r="R432">
        <v>5.0644</v>
      </c>
      <c r="S432" t="s">
        <v>35</v>
      </c>
      <c r="T432">
        <v>100</v>
      </c>
      <c r="U432">
        <v>80</v>
      </c>
      <c r="V432">
        <v>10</v>
      </c>
      <c r="W432">
        <v>0</v>
      </c>
      <c r="Y432">
        <v>180</v>
      </c>
      <c r="Z432" t="s">
        <v>401</v>
      </c>
      <c r="AA432" s="2">
        <v>44027.437002314815</v>
      </c>
      <c r="AB432" t="s">
        <v>37</v>
      </c>
      <c r="AC432" s="2">
        <v>44907.648182870369</v>
      </c>
      <c r="AD432" t="s">
        <v>54</v>
      </c>
      <c r="AE432" t="s">
        <v>55</v>
      </c>
    </row>
    <row r="433" spans="1:31" x14ac:dyDescent="0.25">
      <c r="A433" t="s">
        <v>1665</v>
      </c>
      <c r="B433" t="s">
        <v>1664</v>
      </c>
      <c r="C433" t="s">
        <v>79</v>
      </c>
      <c r="D433" s="2" t="str">
        <f>VLOOKUP(A433,Basis!A:A,1,FALSE)</f>
        <v>RO965</v>
      </c>
      <c r="E433" t="s">
        <v>58</v>
      </c>
      <c r="F433">
        <v>1015811</v>
      </c>
      <c r="G433" s="2">
        <v>44637.498761574076</v>
      </c>
      <c r="H433" s="2"/>
      <c r="K433" t="s">
        <v>1374</v>
      </c>
      <c r="L433" t="s">
        <v>1082</v>
      </c>
      <c r="M433" t="s">
        <v>1375</v>
      </c>
      <c r="N433" t="s">
        <v>277</v>
      </c>
      <c r="O433">
        <v>6</v>
      </c>
      <c r="P433">
        <v>1</v>
      </c>
      <c r="Q433">
        <v>52.304306030273402</v>
      </c>
      <c r="R433">
        <v>5.0390129089355504</v>
      </c>
      <c r="S433" t="s">
        <v>35</v>
      </c>
      <c r="T433">
        <v>100</v>
      </c>
      <c r="U433">
        <v>80</v>
      </c>
      <c r="V433">
        <v>10</v>
      </c>
      <c r="W433">
        <v>0</v>
      </c>
      <c r="Y433">
        <v>180</v>
      </c>
      <c r="Z433" t="s">
        <v>1376</v>
      </c>
      <c r="AA433" s="2">
        <v>44634.465358796297</v>
      </c>
      <c r="AB433" t="s">
        <v>37</v>
      </c>
      <c r="AC433" s="2">
        <v>44907.648182870369</v>
      </c>
      <c r="AD433" t="s">
        <v>54</v>
      </c>
      <c r="AE433" t="s">
        <v>55</v>
      </c>
    </row>
    <row r="434" spans="1:31" x14ac:dyDescent="0.25">
      <c r="A434" t="s">
        <v>1667</v>
      </c>
      <c r="B434" t="s">
        <v>1666</v>
      </c>
      <c r="C434" t="s">
        <v>167</v>
      </c>
      <c r="D434" s="2" t="str">
        <f>VLOOKUP(A434,Basis!A:A,1,FALSE)</f>
        <v>PO129</v>
      </c>
      <c r="E434" t="s">
        <v>58</v>
      </c>
      <c r="F434">
        <v>1016180</v>
      </c>
      <c r="G434" s="2">
        <v>44420.434629629628</v>
      </c>
      <c r="H434" s="2"/>
      <c r="K434" t="s">
        <v>1594</v>
      </c>
      <c r="L434" t="s">
        <v>849</v>
      </c>
      <c r="M434" t="s">
        <v>1595</v>
      </c>
      <c r="N434" t="s">
        <v>51</v>
      </c>
      <c r="O434">
        <v>5</v>
      </c>
      <c r="P434">
        <v>1</v>
      </c>
      <c r="Q434">
        <v>52.2891235351563</v>
      </c>
      <c r="R434">
        <v>5.15036916732788</v>
      </c>
      <c r="S434" t="s">
        <v>35</v>
      </c>
      <c r="T434">
        <v>100</v>
      </c>
      <c r="U434">
        <v>80</v>
      </c>
      <c r="V434">
        <v>10</v>
      </c>
      <c r="W434">
        <v>0</v>
      </c>
      <c r="Y434">
        <v>180</v>
      </c>
      <c r="Z434" t="s">
        <v>1596</v>
      </c>
      <c r="AA434" s="2">
        <v>43903.444722222222</v>
      </c>
      <c r="AB434" t="s">
        <v>37</v>
      </c>
      <c r="AC434" s="2">
        <v>44907.648182870369</v>
      </c>
      <c r="AD434" t="s">
        <v>54</v>
      </c>
      <c r="AE434" t="s">
        <v>55</v>
      </c>
    </row>
    <row r="435" spans="1:31" x14ac:dyDescent="0.25">
      <c r="A435" t="s">
        <v>1669</v>
      </c>
      <c r="B435" t="s">
        <v>1668</v>
      </c>
      <c r="C435" t="s">
        <v>167</v>
      </c>
      <c r="D435" s="2" t="str">
        <f>VLOOKUP(A435,Basis!A:A,1,FALSE)</f>
        <v>PO095</v>
      </c>
      <c r="E435" t="s">
        <v>58</v>
      </c>
      <c r="F435">
        <v>1016181</v>
      </c>
      <c r="G435" s="2">
        <v>43732.480914351851</v>
      </c>
      <c r="H435" s="2"/>
      <c r="K435" t="s">
        <v>194</v>
      </c>
      <c r="L435" t="s">
        <v>132</v>
      </c>
      <c r="M435" t="s">
        <v>1127</v>
      </c>
      <c r="N435" t="s">
        <v>177</v>
      </c>
      <c r="O435">
        <v>6</v>
      </c>
      <c r="P435">
        <v>1</v>
      </c>
      <c r="Q435">
        <v>52.221809</v>
      </c>
      <c r="R435">
        <v>5.1725919999999999</v>
      </c>
      <c r="S435" t="s">
        <v>63</v>
      </c>
      <c r="T435">
        <v>100</v>
      </c>
      <c r="U435">
        <v>80</v>
      </c>
      <c r="V435">
        <v>15</v>
      </c>
      <c r="W435">
        <v>0</v>
      </c>
      <c r="Y435">
        <v>180</v>
      </c>
      <c r="Z435" t="s">
        <v>1128</v>
      </c>
      <c r="AA435" s="2">
        <v>43629.528506944444</v>
      </c>
      <c r="AB435" t="s">
        <v>37</v>
      </c>
      <c r="AC435" s="2">
        <v>44907.646967592591</v>
      </c>
      <c r="AD435" t="s">
        <v>54</v>
      </c>
      <c r="AE435" t="s">
        <v>55</v>
      </c>
    </row>
    <row r="436" spans="1:31" x14ac:dyDescent="0.25">
      <c r="A436" t="s">
        <v>1671</v>
      </c>
      <c r="B436" t="s">
        <v>1670</v>
      </c>
      <c r="C436" t="s">
        <v>167</v>
      </c>
      <c r="D436" s="2" t="str">
        <f>VLOOKUP(A436,Basis!A:A,1,FALSE)</f>
        <v>PO105</v>
      </c>
      <c r="E436" t="s">
        <v>58</v>
      </c>
      <c r="F436">
        <v>1016182</v>
      </c>
      <c r="G436" s="2">
        <v>43703.395381944443</v>
      </c>
      <c r="H436" s="2"/>
      <c r="K436" t="s">
        <v>467</v>
      </c>
      <c r="L436" t="s">
        <v>482</v>
      </c>
      <c r="M436" t="s">
        <v>483</v>
      </c>
      <c r="N436" t="s">
        <v>177</v>
      </c>
      <c r="O436">
        <v>6</v>
      </c>
      <c r="P436">
        <v>1</v>
      </c>
      <c r="Q436">
        <v>52.2188529968262</v>
      </c>
      <c r="R436">
        <v>5.1968021392822301</v>
      </c>
      <c r="S436" t="s">
        <v>63</v>
      </c>
      <c r="T436">
        <v>100</v>
      </c>
      <c r="U436">
        <v>80</v>
      </c>
      <c r="V436">
        <v>15</v>
      </c>
      <c r="W436">
        <v>0</v>
      </c>
      <c r="Y436">
        <v>180</v>
      </c>
      <c r="Z436" t="s">
        <v>484</v>
      </c>
      <c r="AA436" s="2">
        <v>43670.635729166665</v>
      </c>
      <c r="AB436" t="s">
        <v>37</v>
      </c>
      <c r="AC436" s="2">
        <v>44907.648182870369</v>
      </c>
      <c r="AD436" t="s">
        <v>54</v>
      </c>
      <c r="AE436" t="s">
        <v>55</v>
      </c>
    </row>
    <row r="437" spans="1:31" x14ac:dyDescent="0.25">
      <c r="A437" t="s">
        <v>1673</v>
      </c>
      <c r="B437" t="s">
        <v>1672</v>
      </c>
      <c r="C437" t="s">
        <v>167</v>
      </c>
      <c r="D437" s="2" t="str">
        <f>VLOOKUP(A437,Basis!A:A,1,FALSE)</f>
        <v>PO097</v>
      </c>
      <c r="E437" t="s">
        <v>58</v>
      </c>
      <c r="F437">
        <v>1016186</v>
      </c>
      <c r="G437" s="2">
        <v>43732.480219907404</v>
      </c>
      <c r="H437" s="2"/>
      <c r="K437" t="s">
        <v>1674</v>
      </c>
      <c r="L437" t="s">
        <v>561</v>
      </c>
      <c r="M437" t="s">
        <v>1675</v>
      </c>
      <c r="N437" t="s">
        <v>177</v>
      </c>
      <c r="O437">
        <v>6</v>
      </c>
      <c r="P437">
        <v>1</v>
      </c>
      <c r="Q437">
        <v>52.221705</v>
      </c>
      <c r="R437">
        <v>5.168336</v>
      </c>
      <c r="S437" t="s">
        <v>63</v>
      </c>
      <c r="T437">
        <v>100</v>
      </c>
      <c r="U437">
        <v>80</v>
      </c>
      <c r="V437">
        <v>15</v>
      </c>
      <c r="W437">
        <v>0</v>
      </c>
      <c r="Y437">
        <v>180</v>
      </c>
      <c r="Z437" t="s">
        <v>1676</v>
      </c>
      <c r="AA437" s="2">
        <v>43629.518136574072</v>
      </c>
      <c r="AB437" t="s">
        <v>37</v>
      </c>
      <c r="AC437" s="2">
        <v>44907.646967592591</v>
      </c>
      <c r="AD437" t="s">
        <v>54</v>
      </c>
      <c r="AE437" t="s">
        <v>55</v>
      </c>
    </row>
    <row r="438" spans="1:31" x14ac:dyDescent="0.25">
      <c r="A438" t="s">
        <v>1678</v>
      </c>
      <c r="B438" t="s">
        <v>1677</v>
      </c>
      <c r="C438" t="s">
        <v>47</v>
      </c>
      <c r="D438" s="2" t="str">
        <f>VLOOKUP(A438,Basis!A:A,1,FALSE)</f>
        <v>VO258</v>
      </c>
      <c r="E438" t="s">
        <v>58</v>
      </c>
      <c r="F438">
        <v>1016175</v>
      </c>
      <c r="G438" s="2">
        <v>43700.495706018519</v>
      </c>
      <c r="H438" s="2"/>
      <c r="K438" t="s">
        <v>640</v>
      </c>
      <c r="L438" t="s">
        <v>641</v>
      </c>
      <c r="M438" t="s">
        <v>642</v>
      </c>
      <c r="N438" t="s">
        <v>643</v>
      </c>
      <c r="O438">
        <v>6</v>
      </c>
      <c r="P438">
        <v>1</v>
      </c>
      <c r="Q438">
        <v>52.245204925537102</v>
      </c>
      <c r="R438">
        <v>5.1223125457763699</v>
      </c>
      <c r="S438" t="s">
        <v>63</v>
      </c>
      <c r="T438">
        <v>100</v>
      </c>
      <c r="U438">
        <v>80</v>
      </c>
      <c r="V438">
        <v>15</v>
      </c>
      <c r="W438">
        <v>0</v>
      </c>
      <c r="Y438">
        <v>180</v>
      </c>
      <c r="Z438" t="s">
        <v>644</v>
      </c>
      <c r="AA438" s="2">
        <v>43669.630729166667</v>
      </c>
      <c r="AB438" t="s">
        <v>37</v>
      </c>
      <c r="AC438" s="2">
        <v>44907.648182870369</v>
      </c>
      <c r="AD438" t="s">
        <v>54</v>
      </c>
      <c r="AE438" t="s">
        <v>55</v>
      </c>
    </row>
    <row r="439" spans="1:31" x14ac:dyDescent="0.25">
      <c r="A439" t="s">
        <v>1680</v>
      </c>
      <c r="B439" t="s">
        <v>1679</v>
      </c>
      <c r="C439" t="s">
        <v>47</v>
      </c>
      <c r="D439" s="2" t="str">
        <f>VLOOKUP(A439,Basis!A:A,1,FALSE)</f>
        <v>VO245</v>
      </c>
      <c r="E439" t="s">
        <v>58</v>
      </c>
      <c r="F439">
        <v>1016207</v>
      </c>
      <c r="G439" s="2">
        <v>44301.613726851851</v>
      </c>
      <c r="H439" s="2"/>
      <c r="K439" t="s">
        <v>761</v>
      </c>
      <c r="L439" t="s">
        <v>32</v>
      </c>
      <c r="M439" t="s">
        <v>762</v>
      </c>
      <c r="N439" t="s">
        <v>177</v>
      </c>
      <c r="O439">
        <v>6</v>
      </c>
      <c r="P439">
        <v>1</v>
      </c>
      <c r="Q439">
        <v>52.2153129577637</v>
      </c>
      <c r="R439">
        <v>5.2029905319213903</v>
      </c>
      <c r="S439" t="s">
        <v>63</v>
      </c>
      <c r="T439">
        <v>100</v>
      </c>
      <c r="U439">
        <v>80</v>
      </c>
      <c r="V439">
        <v>15</v>
      </c>
      <c r="W439">
        <v>0</v>
      </c>
      <c r="Y439">
        <v>180</v>
      </c>
      <c r="Z439" t="s">
        <v>763</v>
      </c>
      <c r="AA439" s="2">
        <v>43670.583634259259</v>
      </c>
      <c r="AB439" t="s">
        <v>37</v>
      </c>
      <c r="AC439" s="2">
        <v>44907.648182870369</v>
      </c>
      <c r="AD439" t="s">
        <v>54</v>
      </c>
      <c r="AE439" t="s">
        <v>55</v>
      </c>
    </row>
    <row r="440" spans="1:31" x14ac:dyDescent="0.25">
      <c r="A440" t="s">
        <v>1682</v>
      </c>
      <c r="B440" t="s">
        <v>1681</v>
      </c>
      <c r="C440" t="s">
        <v>47</v>
      </c>
      <c r="D440" s="2" t="str">
        <f>VLOOKUP(A440,Basis!A:A,1,FALSE)</f>
        <v>VO246</v>
      </c>
      <c r="E440" t="s">
        <v>58</v>
      </c>
      <c r="F440">
        <v>1015826</v>
      </c>
      <c r="G440" s="2">
        <v>43700.496724537035</v>
      </c>
      <c r="H440" s="2"/>
      <c r="K440" t="s">
        <v>761</v>
      </c>
      <c r="L440" t="s">
        <v>32</v>
      </c>
      <c r="M440" t="s">
        <v>762</v>
      </c>
      <c r="N440" t="s">
        <v>177</v>
      </c>
      <c r="O440">
        <v>6</v>
      </c>
      <c r="P440">
        <v>1</v>
      </c>
      <c r="Q440">
        <v>52.2153129577637</v>
      </c>
      <c r="R440">
        <v>5.2029905319213903</v>
      </c>
      <c r="S440" t="s">
        <v>63</v>
      </c>
      <c r="T440">
        <v>100</v>
      </c>
      <c r="U440">
        <v>80</v>
      </c>
      <c r="V440">
        <v>15</v>
      </c>
      <c r="W440">
        <v>0</v>
      </c>
      <c r="Y440">
        <v>180</v>
      </c>
      <c r="Z440" t="s">
        <v>763</v>
      </c>
      <c r="AA440" s="2">
        <v>43670.584236111114</v>
      </c>
      <c r="AB440" t="s">
        <v>37</v>
      </c>
      <c r="AC440" s="2">
        <v>44907.648182870369</v>
      </c>
      <c r="AD440" t="s">
        <v>54</v>
      </c>
      <c r="AE440" t="s">
        <v>55</v>
      </c>
    </row>
    <row r="441" spans="1:31" x14ac:dyDescent="0.25">
      <c r="A441" t="s">
        <v>1684</v>
      </c>
      <c r="B441" t="s">
        <v>1683</v>
      </c>
      <c r="C441" t="s">
        <v>167</v>
      </c>
      <c r="D441" s="2" t="str">
        <f>VLOOKUP(A441,Basis!A:A,1,FALSE)</f>
        <v>PO107</v>
      </c>
      <c r="E441" t="s">
        <v>58</v>
      </c>
      <c r="F441">
        <v>1016190</v>
      </c>
      <c r="G441" s="2">
        <v>43700.497013888889</v>
      </c>
      <c r="H441" s="2"/>
      <c r="K441" t="s">
        <v>761</v>
      </c>
      <c r="L441" t="s">
        <v>32</v>
      </c>
      <c r="M441" t="s">
        <v>762</v>
      </c>
      <c r="N441" t="s">
        <v>177</v>
      </c>
      <c r="O441">
        <v>6</v>
      </c>
      <c r="P441">
        <v>1</v>
      </c>
      <c r="Q441">
        <v>52.2153129577637</v>
      </c>
      <c r="R441">
        <v>5.2029905319213903</v>
      </c>
      <c r="S441" t="s">
        <v>63</v>
      </c>
      <c r="T441">
        <v>100</v>
      </c>
      <c r="U441">
        <v>80</v>
      </c>
      <c r="V441">
        <v>15</v>
      </c>
      <c r="W441">
        <v>0</v>
      </c>
      <c r="Y441">
        <v>180</v>
      </c>
      <c r="Z441" t="s">
        <v>763</v>
      </c>
      <c r="AA441" s="2">
        <v>43670.584826388891</v>
      </c>
      <c r="AB441" t="s">
        <v>37</v>
      </c>
      <c r="AC441" s="2">
        <v>44907.648182870369</v>
      </c>
      <c r="AD441" t="s">
        <v>54</v>
      </c>
      <c r="AE441" t="s">
        <v>55</v>
      </c>
    </row>
    <row r="442" spans="1:31" x14ac:dyDescent="0.25">
      <c r="A442" t="s">
        <v>1686</v>
      </c>
      <c r="B442" t="s">
        <v>1685</v>
      </c>
      <c r="C442" t="s">
        <v>47</v>
      </c>
      <c r="D442" s="2" t="str">
        <f>VLOOKUP(A442,Basis!A:A,1,FALSE)</f>
        <v>VO244</v>
      </c>
      <c r="E442" t="s">
        <v>58</v>
      </c>
      <c r="F442">
        <v>1015844</v>
      </c>
      <c r="G442" s="2">
        <v>43700.497291666667</v>
      </c>
      <c r="H442" s="2"/>
      <c r="K442" t="s">
        <v>737</v>
      </c>
      <c r="L442" t="s">
        <v>334</v>
      </c>
      <c r="M442" t="s">
        <v>738</v>
      </c>
      <c r="N442" t="s">
        <v>184</v>
      </c>
      <c r="O442">
        <v>6</v>
      </c>
      <c r="P442">
        <v>1</v>
      </c>
      <c r="Q442">
        <v>52.207767486572301</v>
      </c>
      <c r="R442">
        <v>5.1396522521972701</v>
      </c>
      <c r="S442" t="s">
        <v>63</v>
      </c>
      <c r="T442">
        <v>100</v>
      </c>
      <c r="U442">
        <v>80</v>
      </c>
      <c r="V442">
        <v>15</v>
      </c>
      <c r="W442">
        <v>0</v>
      </c>
      <c r="Y442">
        <v>180</v>
      </c>
      <c r="Z442" t="s">
        <v>739</v>
      </c>
      <c r="AA442" s="2">
        <v>43670.607523148145</v>
      </c>
      <c r="AB442" t="s">
        <v>37</v>
      </c>
      <c r="AC442" s="2">
        <v>44907.648182870369</v>
      </c>
      <c r="AD442" t="s">
        <v>54</v>
      </c>
      <c r="AE442" t="s">
        <v>55</v>
      </c>
    </row>
    <row r="443" spans="1:31" x14ac:dyDescent="0.25">
      <c r="A443" t="s">
        <v>1688</v>
      </c>
      <c r="B443" t="s">
        <v>1687</v>
      </c>
      <c r="C443" t="s">
        <v>47</v>
      </c>
      <c r="D443" s="2" t="str">
        <f>VLOOKUP(A443,Basis!A:A,1,FALSE)</f>
        <v>VO229</v>
      </c>
      <c r="E443" t="s">
        <v>58</v>
      </c>
      <c r="F443">
        <v>1016165</v>
      </c>
      <c r="G443" s="2">
        <v>43700.499074074076</v>
      </c>
      <c r="H443" s="2"/>
      <c r="K443" t="s">
        <v>227</v>
      </c>
      <c r="L443" t="s">
        <v>169</v>
      </c>
      <c r="M443" t="s">
        <v>228</v>
      </c>
      <c r="N443" t="s">
        <v>177</v>
      </c>
      <c r="O443">
        <v>6</v>
      </c>
      <c r="P443">
        <v>1</v>
      </c>
      <c r="Q443">
        <v>52.217437744140597</v>
      </c>
      <c r="R443">
        <v>5.1982779502868697</v>
      </c>
      <c r="S443" t="s">
        <v>63</v>
      </c>
      <c r="T443">
        <v>100</v>
      </c>
      <c r="U443">
        <v>80</v>
      </c>
      <c r="V443">
        <v>15</v>
      </c>
      <c r="W443">
        <v>0</v>
      </c>
      <c r="Y443">
        <v>180</v>
      </c>
      <c r="Z443" t="s">
        <v>229</v>
      </c>
      <c r="AA443" s="2">
        <v>43670.620729166665</v>
      </c>
      <c r="AB443" t="s">
        <v>37</v>
      </c>
      <c r="AC443" s="2">
        <v>44907.648182870369</v>
      </c>
      <c r="AD443" t="s">
        <v>54</v>
      </c>
      <c r="AE443" t="s">
        <v>55</v>
      </c>
    </row>
    <row r="444" spans="1:31" x14ac:dyDescent="0.25">
      <c r="A444" t="s">
        <v>1690</v>
      </c>
      <c r="B444" t="s">
        <v>1689</v>
      </c>
      <c r="C444" t="s">
        <v>47</v>
      </c>
      <c r="D444" s="2" t="str">
        <f>VLOOKUP(A444,Basis!A:A,1,FALSE)</f>
        <v>VO223</v>
      </c>
      <c r="E444" t="s">
        <v>58</v>
      </c>
      <c r="F444">
        <v>1016169</v>
      </c>
      <c r="G444" s="2">
        <v>43703.389745370368</v>
      </c>
      <c r="H444" s="2"/>
      <c r="K444" t="s">
        <v>467</v>
      </c>
      <c r="L444" t="s">
        <v>607</v>
      </c>
      <c r="M444" t="s">
        <v>608</v>
      </c>
      <c r="N444" t="s">
        <v>177</v>
      </c>
      <c r="O444">
        <v>6</v>
      </c>
      <c r="P444">
        <v>1</v>
      </c>
      <c r="Q444">
        <v>52.217475891113303</v>
      </c>
      <c r="R444">
        <v>5.1976609230041504</v>
      </c>
      <c r="S444" t="s">
        <v>63</v>
      </c>
      <c r="T444">
        <v>100</v>
      </c>
      <c r="U444">
        <v>80</v>
      </c>
      <c r="V444">
        <v>15</v>
      </c>
      <c r="W444">
        <v>0</v>
      </c>
      <c r="Y444">
        <v>180</v>
      </c>
      <c r="Z444" t="s">
        <v>609</v>
      </c>
      <c r="AA444" s="2">
        <v>43670.643067129633</v>
      </c>
      <c r="AB444" t="s">
        <v>37</v>
      </c>
      <c r="AC444" s="2">
        <v>44907.648182870369</v>
      </c>
      <c r="AD444" t="s">
        <v>54</v>
      </c>
      <c r="AE444" t="s">
        <v>55</v>
      </c>
    </row>
    <row r="445" spans="1:31" x14ac:dyDescent="0.25">
      <c r="A445" t="s">
        <v>1692</v>
      </c>
      <c r="B445" t="s">
        <v>1691</v>
      </c>
      <c r="C445" t="s">
        <v>47</v>
      </c>
      <c r="D445" s="2" t="str">
        <f>VLOOKUP(A445,Basis!A:A,1,FALSE)</f>
        <v>VO224</v>
      </c>
      <c r="E445" t="s">
        <v>58</v>
      </c>
      <c r="F445">
        <v>1016188</v>
      </c>
      <c r="G445" s="2">
        <v>43700.501192129632</v>
      </c>
      <c r="H445" s="2"/>
      <c r="K445" t="s">
        <v>467</v>
      </c>
      <c r="L445" t="s">
        <v>607</v>
      </c>
      <c r="M445" t="s">
        <v>608</v>
      </c>
      <c r="N445" t="s">
        <v>177</v>
      </c>
      <c r="O445">
        <v>6</v>
      </c>
      <c r="P445">
        <v>1</v>
      </c>
      <c r="Q445">
        <v>52.217475891113303</v>
      </c>
      <c r="R445">
        <v>5.1976609230041504</v>
      </c>
      <c r="S445" t="s">
        <v>63</v>
      </c>
      <c r="T445">
        <v>100</v>
      </c>
      <c r="U445">
        <v>80</v>
      </c>
      <c r="V445">
        <v>15</v>
      </c>
      <c r="W445">
        <v>0</v>
      </c>
      <c r="Y445">
        <v>180</v>
      </c>
      <c r="Z445" t="s">
        <v>609</v>
      </c>
      <c r="AA445" s="2">
        <v>43670.643587962964</v>
      </c>
      <c r="AB445" t="s">
        <v>37</v>
      </c>
      <c r="AC445" s="2">
        <v>44907.648182870369</v>
      </c>
      <c r="AD445" t="s">
        <v>54</v>
      </c>
      <c r="AE445" t="s">
        <v>55</v>
      </c>
    </row>
    <row r="446" spans="1:31" x14ac:dyDescent="0.25">
      <c r="A446" t="s">
        <v>1694</v>
      </c>
      <c r="B446" t="s">
        <v>1693</v>
      </c>
      <c r="C446" t="s">
        <v>47</v>
      </c>
      <c r="D446" s="2" t="str">
        <f>VLOOKUP(A446,Basis!A:A,1,FALSE)</f>
        <v>VO225</v>
      </c>
      <c r="E446" t="s">
        <v>58</v>
      </c>
      <c r="F446">
        <v>1016195</v>
      </c>
      <c r="G446" s="2">
        <v>43700.500428240739</v>
      </c>
      <c r="H446" s="2"/>
      <c r="K446" t="s">
        <v>467</v>
      </c>
      <c r="L446" t="s">
        <v>468</v>
      </c>
      <c r="M446" t="s">
        <v>469</v>
      </c>
      <c r="N446" t="s">
        <v>177</v>
      </c>
      <c r="O446">
        <v>6</v>
      </c>
      <c r="P446">
        <v>1</v>
      </c>
      <c r="Q446">
        <v>52.217872619628899</v>
      </c>
      <c r="R446">
        <v>5.1974010467529297</v>
      </c>
      <c r="S446" t="s">
        <v>63</v>
      </c>
      <c r="T446">
        <v>100</v>
      </c>
      <c r="U446">
        <v>80</v>
      </c>
      <c r="V446">
        <v>15</v>
      </c>
      <c r="W446">
        <v>0</v>
      </c>
      <c r="Y446">
        <v>180</v>
      </c>
      <c r="Z446" t="s">
        <v>470</v>
      </c>
      <c r="AA446" s="2">
        <v>43670.649768518517</v>
      </c>
      <c r="AB446" t="s">
        <v>37</v>
      </c>
      <c r="AC446" s="2">
        <v>44907.648182870369</v>
      </c>
      <c r="AD446" t="s">
        <v>54</v>
      </c>
      <c r="AE446" t="s">
        <v>55</v>
      </c>
    </row>
    <row r="447" spans="1:31" x14ac:dyDescent="0.25">
      <c r="A447" t="s">
        <v>1696</v>
      </c>
      <c r="B447" t="s">
        <v>1695</v>
      </c>
      <c r="C447" t="s">
        <v>47</v>
      </c>
      <c r="D447" s="2" t="str">
        <f>VLOOKUP(A447,Basis!A:A,1,FALSE)</f>
        <v>VO215</v>
      </c>
      <c r="E447" t="s">
        <v>58</v>
      </c>
      <c r="F447">
        <v>1016857</v>
      </c>
      <c r="G447" s="2">
        <v>43700.487893518519</v>
      </c>
      <c r="H447" s="2"/>
      <c r="K447" t="s">
        <v>1697</v>
      </c>
      <c r="L447" t="s">
        <v>1007</v>
      </c>
      <c r="M447" t="s">
        <v>1698</v>
      </c>
      <c r="N447" t="s">
        <v>62</v>
      </c>
      <c r="O447">
        <v>6</v>
      </c>
      <c r="P447">
        <v>1</v>
      </c>
      <c r="Q447">
        <v>52.293601989746101</v>
      </c>
      <c r="R447">
        <v>5.2682828903198198</v>
      </c>
      <c r="S447" t="s">
        <v>63</v>
      </c>
      <c r="T447">
        <v>100</v>
      </c>
      <c r="U447">
        <v>80</v>
      </c>
      <c r="V447">
        <v>15</v>
      </c>
      <c r="W447">
        <v>0</v>
      </c>
      <c r="Y447">
        <v>180</v>
      </c>
      <c r="Z447" t="s">
        <v>1699</v>
      </c>
      <c r="AA447" s="2">
        <v>43635.687372685185</v>
      </c>
      <c r="AB447" t="s">
        <v>37</v>
      </c>
      <c r="AC447" s="2">
        <v>44907.646967592591</v>
      </c>
      <c r="AD447" t="s">
        <v>54</v>
      </c>
      <c r="AE447" t="s">
        <v>55</v>
      </c>
    </row>
    <row r="448" spans="1:31" x14ac:dyDescent="0.25">
      <c r="A448" t="s">
        <v>1701</v>
      </c>
      <c r="B448" t="s">
        <v>1700</v>
      </c>
      <c r="C448" t="s">
        <v>47</v>
      </c>
      <c r="D448" s="2" t="str">
        <f>VLOOKUP(A448,Basis!A:A,1,FALSE)</f>
        <v>VO217</v>
      </c>
      <c r="E448" t="s">
        <v>58</v>
      </c>
      <c r="F448">
        <v>1015838</v>
      </c>
      <c r="G448" s="2">
        <v>43700.489618055559</v>
      </c>
      <c r="H448" s="2"/>
      <c r="K448" t="s">
        <v>592</v>
      </c>
      <c r="L448" t="s">
        <v>222</v>
      </c>
      <c r="M448" t="s">
        <v>593</v>
      </c>
      <c r="N448" t="s">
        <v>62</v>
      </c>
      <c r="O448">
        <v>6</v>
      </c>
      <c r="P448">
        <v>1</v>
      </c>
      <c r="Q448">
        <v>52.292141000000001</v>
      </c>
      <c r="R448">
        <v>5.2627439999999996</v>
      </c>
      <c r="S448" t="s">
        <v>63</v>
      </c>
      <c r="T448">
        <v>100</v>
      </c>
      <c r="U448">
        <v>80</v>
      </c>
      <c r="V448">
        <v>15</v>
      </c>
      <c r="W448">
        <v>0</v>
      </c>
      <c r="Y448">
        <v>180</v>
      </c>
      <c r="Z448" t="s">
        <v>594</v>
      </c>
      <c r="AA448" s="2">
        <v>43635.60833333333</v>
      </c>
      <c r="AB448" t="s">
        <v>37</v>
      </c>
      <c r="AC448" s="2">
        <v>44907.646967592591</v>
      </c>
      <c r="AD448" t="s">
        <v>54</v>
      </c>
      <c r="AE448" t="s">
        <v>55</v>
      </c>
    </row>
    <row r="449" spans="1:31" x14ac:dyDescent="0.25">
      <c r="A449" t="s">
        <v>1703</v>
      </c>
      <c r="B449" t="s">
        <v>1702</v>
      </c>
      <c r="C449" t="s">
        <v>47</v>
      </c>
      <c r="D449" s="2" t="str">
        <f>VLOOKUP(A449,Basis!A:A,1,FALSE)</f>
        <v>VO221</v>
      </c>
      <c r="E449" t="s">
        <v>58</v>
      </c>
      <c r="F449">
        <v>1016198</v>
      </c>
      <c r="G449" s="2">
        <v>43700.490069444444</v>
      </c>
      <c r="H449" s="2"/>
      <c r="K449" t="s">
        <v>31</v>
      </c>
      <c r="L449" t="s">
        <v>482</v>
      </c>
      <c r="M449" t="s">
        <v>33</v>
      </c>
      <c r="N449" t="s">
        <v>34</v>
      </c>
      <c r="O449">
        <v>6</v>
      </c>
      <c r="P449">
        <v>1</v>
      </c>
      <c r="Q449">
        <v>52.334442138671903</v>
      </c>
      <c r="R449">
        <v>5.0619077682495099</v>
      </c>
      <c r="S449" t="s">
        <v>35</v>
      </c>
      <c r="T449">
        <v>100</v>
      </c>
      <c r="U449">
        <v>80</v>
      </c>
      <c r="V449">
        <v>10</v>
      </c>
      <c r="W449">
        <v>0</v>
      </c>
      <c r="Y449">
        <v>180</v>
      </c>
      <c r="Z449" t="s">
        <v>635</v>
      </c>
      <c r="AA449" s="2">
        <v>44013.442881944444</v>
      </c>
      <c r="AB449" t="s">
        <v>37</v>
      </c>
      <c r="AC449" s="2">
        <v>44907.648182870369</v>
      </c>
      <c r="AD449" t="s">
        <v>54</v>
      </c>
      <c r="AE449" t="s">
        <v>55</v>
      </c>
    </row>
    <row r="450" spans="1:31" x14ac:dyDescent="0.25">
      <c r="A450" t="s">
        <v>1705</v>
      </c>
      <c r="B450" t="s">
        <v>1704</v>
      </c>
      <c r="C450" t="s">
        <v>47</v>
      </c>
      <c r="D450" s="2" t="str">
        <f>VLOOKUP(A450,Basis!A:A,1,FALSE)</f>
        <v>VO222</v>
      </c>
      <c r="E450" t="s">
        <v>58</v>
      </c>
      <c r="F450">
        <v>1016166</v>
      </c>
      <c r="G450" s="2">
        <v>43700.490439814814</v>
      </c>
      <c r="H450" s="2"/>
      <c r="K450" t="s">
        <v>1027</v>
      </c>
      <c r="L450" t="s">
        <v>724</v>
      </c>
      <c r="M450" t="s">
        <v>1028</v>
      </c>
      <c r="N450" t="s">
        <v>34</v>
      </c>
      <c r="O450">
        <v>6</v>
      </c>
      <c r="P450">
        <v>1</v>
      </c>
      <c r="Q450">
        <v>52.334987640380902</v>
      </c>
      <c r="R450">
        <v>5.0604195594787598</v>
      </c>
      <c r="S450" t="s">
        <v>63</v>
      </c>
      <c r="T450">
        <v>100</v>
      </c>
      <c r="U450">
        <v>80</v>
      </c>
      <c r="V450">
        <v>15</v>
      </c>
      <c r="W450">
        <v>0</v>
      </c>
      <c r="Y450">
        <v>180</v>
      </c>
      <c r="Z450" t="s">
        <v>1029</v>
      </c>
      <c r="AA450" s="2">
        <v>43669.623356481483</v>
      </c>
      <c r="AB450" t="s">
        <v>37</v>
      </c>
      <c r="AC450" s="2">
        <v>44907.648182870369</v>
      </c>
      <c r="AD450" t="s">
        <v>54</v>
      </c>
      <c r="AE450" t="s">
        <v>55</v>
      </c>
    </row>
    <row r="451" spans="1:31" x14ac:dyDescent="0.25">
      <c r="A451" t="s">
        <v>1707</v>
      </c>
      <c r="B451" t="s">
        <v>1706</v>
      </c>
      <c r="C451" t="s">
        <v>47</v>
      </c>
      <c r="D451" s="2" t="str">
        <f>VLOOKUP(A451,Basis!A:A,1,FALSE)</f>
        <v>VO250</v>
      </c>
      <c r="E451" t="s">
        <v>58</v>
      </c>
      <c r="F451">
        <v>1015827</v>
      </c>
      <c r="G451" s="2">
        <v>43700.492997685185</v>
      </c>
      <c r="H451" s="2"/>
      <c r="K451" t="s">
        <v>560</v>
      </c>
      <c r="L451" t="s">
        <v>561</v>
      </c>
      <c r="M451" t="s">
        <v>562</v>
      </c>
      <c r="N451" t="s">
        <v>177</v>
      </c>
      <c r="O451">
        <v>6</v>
      </c>
      <c r="P451">
        <v>1</v>
      </c>
      <c r="Q451">
        <v>52.226871490478501</v>
      </c>
      <c r="R451">
        <v>5.1846799850463903</v>
      </c>
      <c r="S451" t="s">
        <v>63</v>
      </c>
      <c r="T451">
        <v>100</v>
      </c>
      <c r="U451">
        <v>80</v>
      </c>
      <c r="V451">
        <v>15</v>
      </c>
      <c r="W451">
        <v>0</v>
      </c>
      <c r="Y451">
        <v>180</v>
      </c>
      <c r="Z451" t="s">
        <v>563</v>
      </c>
      <c r="AA451" s="2">
        <v>43732.455613425926</v>
      </c>
      <c r="AB451" t="s">
        <v>37</v>
      </c>
      <c r="AC451" s="2">
        <v>44907.648182870369</v>
      </c>
      <c r="AD451" t="s">
        <v>54</v>
      </c>
      <c r="AE451" t="s">
        <v>55</v>
      </c>
    </row>
    <row r="452" spans="1:31" x14ac:dyDescent="0.25">
      <c r="A452" t="s">
        <v>1709</v>
      </c>
      <c r="B452" t="s">
        <v>1708</v>
      </c>
      <c r="C452" t="s">
        <v>167</v>
      </c>
      <c r="D452" s="2" t="str">
        <f>VLOOKUP(A452,Basis!A:A,1,FALSE)</f>
        <v>PO099</v>
      </c>
      <c r="E452" t="s">
        <v>58</v>
      </c>
      <c r="F452">
        <v>1016176</v>
      </c>
      <c r="G452" s="2">
        <v>43699.499722222223</v>
      </c>
      <c r="H452" s="2"/>
      <c r="K452" t="s">
        <v>232</v>
      </c>
      <c r="L452" t="s">
        <v>1263</v>
      </c>
      <c r="M452" t="s">
        <v>1264</v>
      </c>
      <c r="N452" t="s">
        <v>177</v>
      </c>
      <c r="O452">
        <v>6</v>
      </c>
      <c r="P452">
        <v>1</v>
      </c>
      <c r="Q452">
        <v>52.241775512695298</v>
      </c>
      <c r="R452">
        <v>5.17700242996216</v>
      </c>
      <c r="S452" t="s">
        <v>63</v>
      </c>
      <c r="T452">
        <v>100</v>
      </c>
      <c r="U452">
        <v>80</v>
      </c>
      <c r="V452">
        <v>15</v>
      </c>
      <c r="W452">
        <v>0</v>
      </c>
      <c r="Y452">
        <v>180</v>
      </c>
      <c r="Z452" t="s">
        <v>1265</v>
      </c>
      <c r="AA452" s="2">
        <v>43635.489560185182</v>
      </c>
      <c r="AB452" t="s">
        <v>37</v>
      </c>
      <c r="AC452" s="2">
        <v>44907.646967592591</v>
      </c>
      <c r="AD452" t="s">
        <v>54</v>
      </c>
      <c r="AE452" t="s">
        <v>55</v>
      </c>
    </row>
    <row r="453" spans="1:31" x14ac:dyDescent="0.25">
      <c r="A453" t="s">
        <v>1711</v>
      </c>
      <c r="B453" t="s">
        <v>1710</v>
      </c>
      <c r="C453" t="s">
        <v>167</v>
      </c>
      <c r="D453" s="2" t="str">
        <f>VLOOKUP(A453,Basis!A:A,1,FALSE)</f>
        <v>PO104</v>
      </c>
      <c r="E453" t="s">
        <v>58</v>
      </c>
      <c r="F453">
        <v>1016183</v>
      </c>
      <c r="G453" s="2">
        <v>43699.500069444446</v>
      </c>
      <c r="H453" s="2"/>
      <c r="K453" t="s">
        <v>1027</v>
      </c>
      <c r="L453" t="s">
        <v>724</v>
      </c>
      <c r="M453" t="s">
        <v>1028</v>
      </c>
      <c r="N453" t="s">
        <v>34</v>
      </c>
      <c r="O453">
        <v>6</v>
      </c>
      <c r="P453">
        <v>1</v>
      </c>
      <c r="Q453">
        <v>52.334987640380902</v>
      </c>
      <c r="R453">
        <v>5.0604195594787598</v>
      </c>
      <c r="S453" t="s">
        <v>63</v>
      </c>
      <c r="T453">
        <v>100</v>
      </c>
      <c r="U453">
        <v>80</v>
      </c>
      <c r="V453">
        <v>15</v>
      </c>
      <c r="W453">
        <v>0</v>
      </c>
      <c r="Y453">
        <v>180</v>
      </c>
      <c r="Z453" t="s">
        <v>1029</v>
      </c>
      <c r="AA453" s="2">
        <v>43669.623993055553</v>
      </c>
      <c r="AB453" t="s">
        <v>37</v>
      </c>
      <c r="AC453" s="2">
        <v>44907.648182870369</v>
      </c>
      <c r="AD453" t="s">
        <v>54</v>
      </c>
      <c r="AE453" t="s">
        <v>55</v>
      </c>
    </row>
    <row r="454" spans="1:31" x14ac:dyDescent="0.25">
      <c r="A454" t="s">
        <v>1713</v>
      </c>
      <c r="B454" t="s">
        <v>1712</v>
      </c>
      <c r="C454" t="s">
        <v>167</v>
      </c>
      <c r="D454" s="2" t="str">
        <f>VLOOKUP(A454,Basis!A:A,1,FALSE)</f>
        <v>PO108</v>
      </c>
      <c r="E454" t="s">
        <v>58</v>
      </c>
      <c r="F454">
        <v>1015809</v>
      </c>
      <c r="G454" s="2">
        <v>43699.412256944444</v>
      </c>
      <c r="H454" s="2"/>
      <c r="K454" t="s">
        <v>568</v>
      </c>
      <c r="L454" t="s">
        <v>281</v>
      </c>
      <c r="M454" t="s">
        <v>1320</v>
      </c>
      <c r="N454" t="s">
        <v>177</v>
      </c>
      <c r="O454">
        <v>6</v>
      </c>
      <c r="P454">
        <v>1</v>
      </c>
      <c r="Q454">
        <v>52.217529296875</v>
      </c>
      <c r="R454">
        <v>5.1321644783020002</v>
      </c>
      <c r="S454" t="s">
        <v>63</v>
      </c>
      <c r="T454">
        <v>100</v>
      </c>
      <c r="U454">
        <v>80</v>
      </c>
      <c r="V454">
        <v>15</v>
      </c>
      <c r="W454">
        <v>0</v>
      </c>
      <c r="Y454">
        <v>180</v>
      </c>
      <c r="Z454" t="s">
        <v>743</v>
      </c>
      <c r="AA454" s="2">
        <v>43670.560752314814</v>
      </c>
      <c r="AB454" t="s">
        <v>37</v>
      </c>
      <c r="AC454" s="2">
        <v>44907.648182870369</v>
      </c>
      <c r="AD454" t="s">
        <v>54</v>
      </c>
      <c r="AE454" t="s">
        <v>55</v>
      </c>
    </row>
    <row r="455" spans="1:31" x14ac:dyDescent="0.25">
      <c r="A455" t="s">
        <v>1715</v>
      </c>
      <c r="B455" t="s">
        <v>1714</v>
      </c>
      <c r="C455" t="s">
        <v>79</v>
      </c>
      <c r="D455" s="2" t="str">
        <f>VLOOKUP(A455,Basis!A:A,1,FALSE)</f>
        <v>RO729</v>
      </c>
      <c r="E455" t="s">
        <v>58</v>
      </c>
      <c r="F455">
        <v>1016724</v>
      </c>
      <c r="G455" s="2">
        <v>43699.583680555559</v>
      </c>
      <c r="H455" s="2"/>
      <c r="K455" t="s">
        <v>245</v>
      </c>
      <c r="L455" t="s">
        <v>1173</v>
      </c>
      <c r="M455" t="s">
        <v>1242</v>
      </c>
      <c r="N455" t="s">
        <v>62</v>
      </c>
      <c r="O455">
        <v>6</v>
      </c>
      <c r="P455">
        <v>1</v>
      </c>
      <c r="Q455">
        <v>52.297660827636697</v>
      </c>
      <c r="R455">
        <v>5.2710080146789604</v>
      </c>
      <c r="S455" t="s">
        <v>63</v>
      </c>
      <c r="T455">
        <v>100</v>
      </c>
      <c r="U455">
        <v>80</v>
      </c>
      <c r="V455">
        <v>15</v>
      </c>
      <c r="W455">
        <v>0</v>
      </c>
      <c r="Y455">
        <v>180</v>
      </c>
      <c r="Z455" t="s">
        <v>1243</v>
      </c>
      <c r="AA455" s="2">
        <v>43636.458749999998</v>
      </c>
      <c r="AB455" t="s">
        <v>37</v>
      </c>
      <c r="AC455" s="2">
        <v>44907.646967592591</v>
      </c>
      <c r="AD455" t="s">
        <v>54</v>
      </c>
      <c r="AE455" t="s">
        <v>55</v>
      </c>
    </row>
    <row r="456" spans="1:31" x14ac:dyDescent="0.25">
      <c r="A456" t="s">
        <v>1717</v>
      </c>
      <c r="B456" t="s">
        <v>1716</v>
      </c>
      <c r="C456" t="s">
        <v>79</v>
      </c>
      <c r="D456" s="2" t="str">
        <f>VLOOKUP(A456,Basis!A:A,1,FALSE)</f>
        <v>RO775</v>
      </c>
      <c r="E456" t="s">
        <v>58</v>
      </c>
      <c r="F456">
        <v>1016735</v>
      </c>
      <c r="G456" s="2">
        <v>43703.414050925923</v>
      </c>
      <c r="H456" s="2"/>
      <c r="K456" t="s">
        <v>451</v>
      </c>
      <c r="L456" t="s">
        <v>1246</v>
      </c>
      <c r="M456" t="s">
        <v>895</v>
      </c>
      <c r="N456" t="s">
        <v>62</v>
      </c>
      <c r="O456">
        <v>6</v>
      </c>
      <c r="P456">
        <v>1</v>
      </c>
      <c r="Q456">
        <v>52.298997900000003</v>
      </c>
      <c r="R456">
        <v>5.2676819999999998</v>
      </c>
      <c r="S456" t="s">
        <v>63</v>
      </c>
      <c r="T456">
        <v>100</v>
      </c>
      <c r="U456">
        <v>80</v>
      </c>
      <c r="V456">
        <v>15</v>
      </c>
      <c r="W456">
        <v>0</v>
      </c>
      <c r="Y456">
        <v>180</v>
      </c>
      <c r="Z456" t="s">
        <v>1718</v>
      </c>
      <c r="AA456" s="2">
        <v>43676.676134259258</v>
      </c>
      <c r="AB456" t="s">
        <v>37</v>
      </c>
      <c r="AC456" s="2">
        <v>44907.648182870369</v>
      </c>
      <c r="AD456" t="s">
        <v>54</v>
      </c>
      <c r="AE456" t="s">
        <v>55</v>
      </c>
    </row>
    <row r="457" spans="1:31" x14ac:dyDescent="0.25">
      <c r="A457" t="s">
        <v>1720</v>
      </c>
      <c r="B457" t="s">
        <v>1719</v>
      </c>
      <c r="C457" t="s">
        <v>47</v>
      </c>
      <c r="D457" s="2" t="str">
        <f>VLOOKUP(A457,Basis!A:A,1,FALSE)</f>
        <v>VO259</v>
      </c>
      <c r="E457" t="s">
        <v>58</v>
      </c>
      <c r="F457">
        <v>1016736</v>
      </c>
      <c r="G457" s="2">
        <v>43703.414548611108</v>
      </c>
      <c r="H457" s="2"/>
      <c r="K457" t="s">
        <v>451</v>
      </c>
      <c r="L457" t="s">
        <v>1246</v>
      </c>
      <c r="M457" t="s">
        <v>895</v>
      </c>
      <c r="N457" t="s">
        <v>62</v>
      </c>
      <c r="O457">
        <v>6</v>
      </c>
      <c r="P457">
        <v>1</v>
      </c>
      <c r="Q457">
        <v>52.298980712890597</v>
      </c>
      <c r="R457">
        <v>5.26760005950928</v>
      </c>
      <c r="S457" t="s">
        <v>63</v>
      </c>
      <c r="T457">
        <v>100</v>
      </c>
      <c r="U457">
        <v>80</v>
      </c>
      <c r="V457">
        <v>15</v>
      </c>
      <c r="W457">
        <v>0</v>
      </c>
      <c r="Y457">
        <v>180</v>
      </c>
      <c r="Z457" t="s">
        <v>1718</v>
      </c>
      <c r="AA457" s="2">
        <v>43676.676689814813</v>
      </c>
      <c r="AB457" t="s">
        <v>37</v>
      </c>
      <c r="AC457" s="2">
        <v>44907.648182870369</v>
      </c>
      <c r="AD457" t="s">
        <v>54</v>
      </c>
      <c r="AE457" t="s">
        <v>55</v>
      </c>
    </row>
    <row r="458" spans="1:31" x14ac:dyDescent="0.25">
      <c r="A458" t="s">
        <v>1722</v>
      </c>
      <c r="B458" t="s">
        <v>1721</v>
      </c>
      <c r="C458" t="s">
        <v>79</v>
      </c>
      <c r="D458" s="2" t="str">
        <f>VLOOKUP(A458,Basis!A:A,1,FALSE)</f>
        <v>RO710</v>
      </c>
      <c r="E458" t="s">
        <v>58</v>
      </c>
      <c r="F458">
        <v>1016847</v>
      </c>
      <c r="G458" s="2">
        <v>43732.481689814813</v>
      </c>
      <c r="H458" s="2"/>
      <c r="K458" t="s">
        <v>251</v>
      </c>
      <c r="L458" t="s">
        <v>252</v>
      </c>
      <c r="M458" t="s">
        <v>253</v>
      </c>
      <c r="N458" t="s">
        <v>43</v>
      </c>
      <c r="O458">
        <v>6</v>
      </c>
      <c r="P458">
        <v>1</v>
      </c>
      <c r="Q458">
        <v>52.254146575927699</v>
      </c>
      <c r="R458">
        <v>5.2271142005920401</v>
      </c>
      <c r="S458" t="s">
        <v>63</v>
      </c>
      <c r="T458">
        <v>100</v>
      </c>
      <c r="U458">
        <v>80</v>
      </c>
      <c r="V458">
        <v>15</v>
      </c>
      <c r="W458">
        <v>0</v>
      </c>
      <c r="Y458">
        <v>180</v>
      </c>
      <c r="Z458" t="s">
        <v>254</v>
      </c>
      <c r="AA458" s="2">
        <v>43636.634710648148</v>
      </c>
      <c r="AB458" t="s">
        <v>37</v>
      </c>
      <c r="AC458" s="2">
        <v>44907.648182870369</v>
      </c>
      <c r="AD458" t="s">
        <v>54</v>
      </c>
      <c r="AE458" t="s">
        <v>55</v>
      </c>
    </row>
    <row r="459" spans="1:31" x14ac:dyDescent="0.25">
      <c r="A459" t="s">
        <v>1724</v>
      </c>
      <c r="B459" t="s">
        <v>1723</v>
      </c>
      <c r="C459" t="s">
        <v>47</v>
      </c>
      <c r="D459" s="2" t="str">
        <f>VLOOKUP(A459,Basis!A:A,1,FALSE)</f>
        <v>VO181</v>
      </c>
      <c r="E459" t="s">
        <v>58</v>
      </c>
      <c r="F459">
        <v>1016852</v>
      </c>
      <c r="G459" s="2">
        <v>43732.482222222221</v>
      </c>
      <c r="H459" s="2"/>
      <c r="K459" t="s">
        <v>1725</v>
      </c>
      <c r="L459" t="s">
        <v>1726</v>
      </c>
      <c r="M459" t="s">
        <v>1727</v>
      </c>
      <c r="N459" t="s">
        <v>62</v>
      </c>
      <c r="O459">
        <v>6</v>
      </c>
      <c r="P459">
        <v>1</v>
      </c>
      <c r="Q459">
        <v>52.294178009033203</v>
      </c>
      <c r="R459">
        <v>5.2644791603088397</v>
      </c>
      <c r="S459" t="s">
        <v>63</v>
      </c>
      <c r="T459">
        <v>100</v>
      </c>
      <c r="U459">
        <v>70</v>
      </c>
      <c r="V459">
        <v>15</v>
      </c>
      <c r="W459">
        <v>0</v>
      </c>
      <c r="Y459">
        <v>180</v>
      </c>
      <c r="Z459" t="s">
        <v>1728</v>
      </c>
      <c r="AA459" s="2">
        <v>43630.442743055559</v>
      </c>
      <c r="AB459" t="s">
        <v>37</v>
      </c>
      <c r="AC459" s="2">
        <v>44907.646967592591</v>
      </c>
      <c r="AD459" t="s">
        <v>54</v>
      </c>
      <c r="AE459" t="s">
        <v>55</v>
      </c>
    </row>
    <row r="460" spans="1:31" x14ac:dyDescent="0.25">
      <c r="A460" t="s">
        <v>1730</v>
      </c>
      <c r="B460" t="s">
        <v>1729</v>
      </c>
      <c r="C460" t="s">
        <v>167</v>
      </c>
      <c r="D460" s="2" t="str">
        <f>VLOOKUP(A460,Basis!A:A,1,FALSE)</f>
        <v>PO110</v>
      </c>
      <c r="E460" t="s">
        <v>58</v>
      </c>
      <c r="F460">
        <v>1017296</v>
      </c>
      <c r="G460" s="2">
        <v>43670.384976851848</v>
      </c>
      <c r="H460" s="2"/>
      <c r="K460" t="s">
        <v>451</v>
      </c>
      <c r="L460" t="s">
        <v>814</v>
      </c>
      <c r="M460" t="s">
        <v>1731</v>
      </c>
      <c r="N460" t="s">
        <v>62</v>
      </c>
      <c r="O460">
        <v>5</v>
      </c>
      <c r="P460">
        <v>1</v>
      </c>
      <c r="Q460">
        <v>52.2986205993707</v>
      </c>
      <c r="R460">
        <v>5.2672579418916898</v>
      </c>
      <c r="S460" t="s">
        <v>63</v>
      </c>
      <c r="T460">
        <v>95</v>
      </c>
      <c r="U460">
        <v>75</v>
      </c>
      <c r="V460">
        <v>15</v>
      </c>
      <c r="W460">
        <v>0</v>
      </c>
      <c r="Y460">
        <v>180</v>
      </c>
      <c r="Z460" t="s">
        <v>1732</v>
      </c>
      <c r="AA460" s="2">
        <v>43474.373842592591</v>
      </c>
      <c r="AC460" s="2">
        <v>44907.646967592591</v>
      </c>
      <c r="AD460" t="s">
        <v>54</v>
      </c>
      <c r="AE460" t="s">
        <v>55</v>
      </c>
    </row>
    <row r="461" spans="1:31" x14ac:dyDescent="0.25">
      <c r="A461" t="s">
        <v>1734</v>
      </c>
      <c r="B461" t="s">
        <v>1733</v>
      </c>
      <c r="C461" t="s">
        <v>47</v>
      </c>
      <c r="D461" s="2" t="str">
        <f>VLOOKUP(A461,Basis!A:A,1,FALSE)</f>
        <v>VO247</v>
      </c>
      <c r="E461" t="s">
        <v>58</v>
      </c>
      <c r="F461">
        <v>1017298</v>
      </c>
      <c r="G461" s="2">
        <v>43670.568831018521</v>
      </c>
      <c r="H461" s="2"/>
      <c r="K461" t="s">
        <v>568</v>
      </c>
      <c r="L461" t="s">
        <v>281</v>
      </c>
      <c r="M461" t="s">
        <v>1320</v>
      </c>
      <c r="N461" t="s">
        <v>177</v>
      </c>
      <c r="O461">
        <v>6</v>
      </c>
      <c r="P461">
        <v>1</v>
      </c>
      <c r="Q461">
        <v>52.217528999999999</v>
      </c>
      <c r="R461">
        <v>5.1321640000000004</v>
      </c>
      <c r="S461" t="s">
        <v>63</v>
      </c>
      <c r="T461">
        <v>95</v>
      </c>
      <c r="U461">
        <v>75</v>
      </c>
      <c r="V461">
        <v>15</v>
      </c>
      <c r="W461">
        <v>0</v>
      </c>
      <c r="Y461">
        <v>180</v>
      </c>
      <c r="Z461" t="s">
        <v>743</v>
      </c>
      <c r="AA461" s="2">
        <v>43474.373831018522</v>
      </c>
      <c r="AC461" s="2">
        <v>44907.646967592591</v>
      </c>
      <c r="AD461" t="s">
        <v>54</v>
      </c>
      <c r="AE461" t="s">
        <v>55</v>
      </c>
    </row>
    <row r="462" spans="1:31" x14ac:dyDescent="0.25">
      <c r="A462" t="s">
        <v>1736</v>
      </c>
      <c r="B462" t="s">
        <v>1735</v>
      </c>
      <c r="C462" t="s">
        <v>167</v>
      </c>
      <c r="D462" s="2" t="str">
        <f>VLOOKUP(A462,Basis!A:A,1,FALSE)</f>
        <v>PO123</v>
      </c>
      <c r="E462" t="s">
        <v>58</v>
      </c>
      <c r="F462">
        <v>1017289</v>
      </c>
      <c r="G462" s="2">
        <v>44420.423425925925</v>
      </c>
      <c r="H462" s="2"/>
      <c r="K462" t="s">
        <v>614</v>
      </c>
      <c r="L462" t="s">
        <v>270</v>
      </c>
      <c r="M462" t="s">
        <v>615</v>
      </c>
      <c r="N462" t="s">
        <v>241</v>
      </c>
      <c r="O462">
        <v>5</v>
      </c>
      <c r="P462">
        <v>1</v>
      </c>
      <c r="Q462">
        <v>52.265905109282798</v>
      </c>
      <c r="R462">
        <v>5.1882603485185497</v>
      </c>
      <c r="S462" t="s">
        <v>63</v>
      </c>
      <c r="T462">
        <v>95</v>
      </c>
      <c r="U462">
        <v>75</v>
      </c>
      <c r="V462">
        <v>15</v>
      </c>
      <c r="W462">
        <v>0</v>
      </c>
      <c r="Y462">
        <v>180</v>
      </c>
      <c r="Z462" t="s">
        <v>616</v>
      </c>
      <c r="AA462" s="2">
        <v>43474.373842592591</v>
      </c>
      <c r="AC462" s="2">
        <v>44907.646967592591</v>
      </c>
      <c r="AD462" t="s">
        <v>54</v>
      </c>
      <c r="AE462" t="s">
        <v>55</v>
      </c>
    </row>
    <row r="463" spans="1:31" x14ac:dyDescent="0.25">
      <c r="A463" t="s">
        <v>1738</v>
      </c>
      <c r="B463" t="s">
        <v>1737</v>
      </c>
      <c r="C463" t="s">
        <v>79</v>
      </c>
      <c r="D463" s="2" t="str">
        <f>VLOOKUP(A463,Basis!A:A,1,FALSE)</f>
        <v>RO878</v>
      </c>
      <c r="E463" t="s">
        <v>58</v>
      </c>
      <c r="F463">
        <v>1017290</v>
      </c>
      <c r="G463" s="2">
        <v>44231.385879629626</v>
      </c>
      <c r="H463" s="2"/>
      <c r="K463" t="s">
        <v>1739</v>
      </c>
      <c r="L463" t="s">
        <v>1740</v>
      </c>
      <c r="M463" t="s">
        <v>1741</v>
      </c>
      <c r="N463" t="s">
        <v>177</v>
      </c>
      <c r="O463">
        <v>6</v>
      </c>
      <c r="P463">
        <v>1</v>
      </c>
      <c r="Q463">
        <v>52.219006999999998</v>
      </c>
      <c r="R463">
        <v>5.1276479999999998</v>
      </c>
      <c r="S463" t="s">
        <v>63</v>
      </c>
      <c r="T463">
        <v>95</v>
      </c>
      <c r="U463">
        <v>75</v>
      </c>
      <c r="V463">
        <v>15</v>
      </c>
      <c r="W463">
        <v>0</v>
      </c>
      <c r="Y463">
        <v>180</v>
      </c>
      <c r="Z463" t="s">
        <v>1742</v>
      </c>
      <c r="AA463" s="2">
        <v>43474.373842592591</v>
      </c>
      <c r="AC463" s="2">
        <v>44907.646967592591</v>
      </c>
      <c r="AD463" t="s">
        <v>54</v>
      </c>
      <c r="AE463" t="s">
        <v>55</v>
      </c>
    </row>
    <row r="464" spans="1:31" x14ac:dyDescent="0.25">
      <c r="A464" t="s">
        <v>1744</v>
      </c>
      <c r="B464" t="s">
        <v>1743</v>
      </c>
      <c r="C464" t="s">
        <v>167</v>
      </c>
      <c r="D464" s="2" t="str">
        <f>VLOOKUP(A464,Basis!A:A,1,FALSE)</f>
        <v>PO103</v>
      </c>
      <c r="E464" t="s">
        <v>58</v>
      </c>
      <c r="F464">
        <v>1017307</v>
      </c>
      <c r="G464" s="2">
        <v>43670.426736111112</v>
      </c>
      <c r="H464" s="2"/>
      <c r="K464" t="s">
        <v>774</v>
      </c>
      <c r="L464" t="s">
        <v>775</v>
      </c>
      <c r="M464" t="s">
        <v>776</v>
      </c>
      <c r="N464" t="s">
        <v>107</v>
      </c>
      <c r="O464">
        <v>5</v>
      </c>
      <c r="P464">
        <v>1</v>
      </c>
      <c r="Q464">
        <v>52.285953999999997</v>
      </c>
      <c r="R464">
        <v>5.2693120000000002</v>
      </c>
      <c r="S464" t="s">
        <v>63</v>
      </c>
      <c r="T464">
        <v>95</v>
      </c>
      <c r="U464">
        <v>75</v>
      </c>
      <c r="V464">
        <v>15</v>
      </c>
      <c r="W464">
        <v>0</v>
      </c>
      <c r="Y464">
        <v>180</v>
      </c>
      <c r="Z464" t="s">
        <v>777</v>
      </c>
      <c r="AA464" s="2">
        <v>43474.373842592591</v>
      </c>
      <c r="AC464" s="2">
        <v>44907.646967592591</v>
      </c>
      <c r="AD464" t="s">
        <v>54</v>
      </c>
      <c r="AE464" t="s">
        <v>55</v>
      </c>
    </row>
    <row r="465" spans="1:31" x14ac:dyDescent="0.25">
      <c r="A465" t="s">
        <v>1746</v>
      </c>
      <c r="B465" t="s">
        <v>1745</v>
      </c>
      <c r="C465" t="s">
        <v>79</v>
      </c>
      <c r="D465" s="2" t="str">
        <f>VLOOKUP(A465,Basis!A:A,1,FALSE)</f>
        <v>RO880</v>
      </c>
      <c r="E465" t="s">
        <v>58</v>
      </c>
      <c r="F465">
        <v>1017317</v>
      </c>
      <c r="G465" s="2">
        <v>44257.519502314812</v>
      </c>
      <c r="H465" s="2"/>
      <c r="K465" t="s">
        <v>1747</v>
      </c>
      <c r="L465" t="s">
        <v>1748</v>
      </c>
      <c r="M465" t="s">
        <v>1749</v>
      </c>
      <c r="N465" t="s">
        <v>177</v>
      </c>
      <c r="O465">
        <v>5</v>
      </c>
      <c r="P465">
        <v>1</v>
      </c>
      <c r="Q465">
        <v>52.227738000000002</v>
      </c>
      <c r="R465">
        <v>5.1840149999999996</v>
      </c>
      <c r="S465" t="s">
        <v>63</v>
      </c>
      <c r="T465">
        <v>95</v>
      </c>
      <c r="U465">
        <v>75</v>
      </c>
      <c r="V465">
        <v>15</v>
      </c>
      <c r="W465">
        <v>0</v>
      </c>
      <c r="Y465">
        <v>180</v>
      </c>
      <c r="Z465" t="s">
        <v>1750</v>
      </c>
      <c r="AA465" s="2">
        <v>43474.373842592591</v>
      </c>
      <c r="AC465" s="2">
        <v>44907.646967592591</v>
      </c>
      <c r="AD465" t="s">
        <v>54</v>
      </c>
      <c r="AE465" t="s">
        <v>55</v>
      </c>
    </row>
    <row r="466" spans="1:31" x14ac:dyDescent="0.25">
      <c r="A466" t="s">
        <v>1752</v>
      </c>
      <c r="B466" t="s">
        <v>1751</v>
      </c>
      <c r="C466" t="s">
        <v>47</v>
      </c>
      <c r="D466" s="2" t="str">
        <f>VLOOKUP(A466,Basis!A:A,1,FALSE)</f>
        <v>VO093</v>
      </c>
      <c r="E466" t="s">
        <v>58</v>
      </c>
      <c r="F466">
        <v>1017878</v>
      </c>
      <c r="G466" s="2">
        <v>43507.389039351852</v>
      </c>
      <c r="H466" s="2"/>
      <c r="K466" t="s">
        <v>1753</v>
      </c>
      <c r="L466" t="s">
        <v>1754</v>
      </c>
      <c r="M466" t="s">
        <v>1755</v>
      </c>
      <c r="N466" t="s">
        <v>177</v>
      </c>
      <c r="O466">
        <v>5</v>
      </c>
      <c r="P466">
        <v>1</v>
      </c>
      <c r="Q466">
        <v>52.223174</v>
      </c>
      <c r="R466">
        <v>5.1782310000000003</v>
      </c>
      <c r="S466" t="s">
        <v>63</v>
      </c>
      <c r="T466">
        <v>95</v>
      </c>
      <c r="U466">
        <v>75</v>
      </c>
      <c r="V466">
        <v>15</v>
      </c>
      <c r="W466">
        <v>0</v>
      </c>
      <c r="Y466">
        <v>180</v>
      </c>
      <c r="Z466" t="s">
        <v>1756</v>
      </c>
      <c r="AA466" s="2">
        <v>43474.373831018522</v>
      </c>
      <c r="AC466" s="2">
        <v>44907.646967592591</v>
      </c>
      <c r="AD466" t="s">
        <v>54</v>
      </c>
      <c r="AE466" t="s">
        <v>55</v>
      </c>
    </row>
    <row r="467" spans="1:31" x14ac:dyDescent="0.25">
      <c r="A467" t="s">
        <v>1758</v>
      </c>
      <c r="B467" t="s">
        <v>1757</v>
      </c>
      <c r="C467" t="s">
        <v>47</v>
      </c>
      <c r="D467" s="2" t="str">
        <f>VLOOKUP(A467,Basis!A:A,1,FALSE)</f>
        <v>VO092</v>
      </c>
      <c r="E467" t="s">
        <v>58</v>
      </c>
      <c r="F467">
        <v>1017879</v>
      </c>
      <c r="G467" s="2">
        <v>43507.389282407406</v>
      </c>
      <c r="H467" s="2"/>
      <c r="K467" t="s">
        <v>1759</v>
      </c>
      <c r="L467" t="s">
        <v>561</v>
      </c>
      <c r="M467" t="s">
        <v>1760</v>
      </c>
      <c r="N467" t="s">
        <v>177</v>
      </c>
      <c r="O467">
        <v>5</v>
      </c>
      <c r="P467">
        <v>1</v>
      </c>
      <c r="Q467">
        <v>52.225233899999999</v>
      </c>
      <c r="R467">
        <v>5.1801748999999999</v>
      </c>
      <c r="S467" t="s">
        <v>63</v>
      </c>
      <c r="T467">
        <v>95</v>
      </c>
      <c r="U467">
        <v>75</v>
      </c>
      <c r="V467">
        <v>15</v>
      </c>
      <c r="W467">
        <v>0</v>
      </c>
      <c r="Y467">
        <v>180</v>
      </c>
      <c r="Z467" t="s">
        <v>1761</v>
      </c>
      <c r="AA467" s="2">
        <v>43474.373831018522</v>
      </c>
      <c r="AC467" s="2">
        <v>44907.646967592591</v>
      </c>
      <c r="AD467" t="s">
        <v>54</v>
      </c>
      <c r="AE467" t="s">
        <v>55</v>
      </c>
    </row>
    <row r="468" spans="1:31" x14ac:dyDescent="0.25">
      <c r="A468" t="s">
        <v>1763</v>
      </c>
      <c r="B468" t="s">
        <v>1762</v>
      </c>
      <c r="C468" t="s">
        <v>47</v>
      </c>
      <c r="D468" s="2" t="str">
        <f>VLOOKUP(A468,Basis!A:A,1,FALSE)</f>
        <v>VO103</v>
      </c>
      <c r="E468" t="s">
        <v>58</v>
      </c>
      <c r="F468">
        <v>1017880</v>
      </c>
      <c r="G468" s="2">
        <v>43521.672025462962</v>
      </c>
      <c r="H468" s="2"/>
      <c r="K468" t="s">
        <v>1764</v>
      </c>
      <c r="L468" t="s">
        <v>1765</v>
      </c>
      <c r="M468" t="s">
        <v>1766</v>
      </c>
      <c r="N468" t="s">
        <v>177</v>
      </c>
      <c r="O468">
        <v>5</v>
      </c>
      <c r="P468">
        <v>1</v>
      </c>
      <c r="Q468">
        <v>52.215958000000001</v>
      </c>
      <c r="R468">
        <v>5.1704790000000003</v>
      </c>
      <c r="S468" t="s">
        <v>63</v>
      </c>
      <c r="T468">
        <v>95</v>
      </c>
      <c r="U468">
        <v>75</v>
      </c>
      <c r="V468">
        <v>15</v>
      </c>
      <c r="W468">
        <v>0</v>
      </c>
      <c r="Y468">
        <v>180</v>
      </c>
      <c r="Z468" t="s">
        <v>1767</v>
      </c>
      <c r="AA468" s="2">
        <v>43474.373831018522</v>
      </c>
      <c r="AC468" s="2">
        <v>44907.646967592591</v>
      </c>
      <c r="AD468" t="s">
        <v>54</v>
      </c>
      <c r="AE468" t="s">
        <v>55</v>
      </c>
    </row>
    <row r="469" spans="1:31" x14ac:dyDescent="0.25">
      <c r="A469" t="s">
        <v>1769</v>
      </c>
      <c r="B469" t="s">
        <v>1768</v>
      </c>
      <c r="C469" t="s">
        <v>79</v>
      </c>
      <c r="D469" s="2" t="str">
        <f>VLOOKUP(A469,Basis!A:A,1,FALSE)</f>
        <v>RO606</v>
      </c>
      <c r="E469" t="s">
        <v>58</v>
      </c>
      <c r="F469">
        <v>1017883</v>
      </c>
      <c r="G469" s="2">
        <v>43606.356400462966</v>
      </c>
      <c r="H469" s="2"/>
      <c r="K469" t="s">
        <v>1770</v>
      </c>
      <c r="L469" t="s">
        <v>148</v>
      </c>
      <c r="M469" t="s">
        <v>1771</v>
      </c>
      <c r="N469" t="s">
        <v>241</v>
      </c>
      <c r="O469">
        <v>5</v>
      </c>
      <c r="P469">
        <v>1</v>
      </c>
      <c r="Q469">
        <v>52.2628740873675</v>
      </c>
      <c r="R469">
        <v>5.1466951612431098</v>
      </c>
      <c r="S469" t="s">
        <v>63</v>
      </c>
      <c r="T469">
        <v>95</v>
      </c>
      <c r="U469">
        <v>75</v>
      </c>
      <c r="V469">
        <v>15</v>
      </c>
      <c r="W469">
        <v>0</v>
      </c>
      <c r="Y469">
        <v>180</v>
      </c>
      <c r="Z469" t="s">
        <v>1772</v>
      </c>
      <c r="AA469" s="2">
        <v>43474.373854166668</v>
      </c>
      <c r="AC469" s="2">
        <v>44907.646967592591</v>
      </c>
      <c r="AD469" t="s">
        <v>54</v>
      </c>
      <c r="AE469" t="s">
        <v>55</v>
      </c>
    </row>
    <row r="470" spans="1:31" x14ac:dyDescent="0.25">
      <c r="A470" t="s">
        <v>1774</v>
      </c>
      <c r="B470" t="s">
        <v>1773</v>
      </c>
      <c r="C470" t="s">
        <v>47</v>
      </c>
      <c r="D470" s="2" t="str">
        <f>VLOOKUP(A470,Basis!A:A,1,FALSE)</f>
        <v>VO118</v>
      </c>
      <c r="E470" t="s">
        <v>58</v>
      </c>
      <c r="F470">
        <v>1017884</v>
      </c>
      <c r="G470" s="2">
        <v>43510.689375000002</v>
      </c>
      <c r="H470" s="2"/>
      <c r="K470" t="s">
        <v>651</v>
      </c>
      <c r="L470" t="s">
        <v>1775</v>
      </c>
      <c r="M470" t="s">
        <v>1776</v>
      </c>
      <c r="N470" t="s">
        <v>177</v>
      </c>
      <c r="O470">
        <v>5</v>
      </c>
      <c r="P470">
        <v>1</v>
      </c>
      <c r="Q470">
        <v>52.222315000000002</v>
      </c>
      <c r="R470">
        <v>5.1692809999999998</v>
      </c>
      <c r="S470" t="s">
        <v>63</v>
      </c>
      <c r="T470">
        <v>95</v>
      </c>
      <c r="U470">
        <v>75</v>
      </c>
      <c r="V470">
        <v>15</v>
      </c>
      <c r="W470">
        <v>0</v>
      </c>
      <c r="Y470">
        <v>180</v>
      </c>
      <c r="Z470" t="s">
        <v>1777</v>
      </c>
      <c r="AA470" s="2">
        <v>43474.373831018522</v>
      </c>
      <c r="AC470" s="2">
        <v>44907.646967592591</v>
      </c>
      <c r="AD470" t="s">
        <v>54</v>
      </c>
      <c r="AE470" t="s">
        <v>55</v>
      </c>
    </row>
    <row r="471" spans="1:31" x14ac:dyDescent="0.25">
      <c r="A471" t="s">
        <v>1779</v>
      </c>
      <c r="B471" t="s">
        <v>1778</v>
      </c>
      <c r="C471" t="s">
        <v>79</v>
      </c>
      <c r="D471" s="2" t="str">
        <f>VLOOKUP(A471,Basis!A:A,1,FALSE)</f>
        <v>RO673</v>
      </c>
      <c r="E471" t="s">
        <v>58</v>
      </c>
      <c r="F471">
        <v>1017885</v>
      </c>
      <c r="G471" s="2">
        <v>43510.689606481479</v>
      </c>
      <c r="H471" s="2"/>
      <c r="K471" t="s">
        <v>651</v>
      </c>
      <c r="L471" t="s">
        <v>1775</v>
      </c>
      <c r="M471" t="s">
        <v>1776</v>
      </c>
      <c r="N471" t="s">
        <v>177</v>
      </c>
      <c r="O471">
        <v>5</v>
      </c>
      <c r="P471">
        <v>1</v>
      </c>
      <c r="Q471">
        <v>52.222315000000002</v>
      </c>
      <c r="R471">
        <v>5.1692809999999998</v>
      </c>
      <c r="S471" t="s">
        <v>63</v>
      </c>
      <c r="T471">
        <v>95</v>
      </c>
      <c r="U471">
        <v>75</v>
      </c>
      <c r="V471">
        <v>15</v>
      </c>
      <c r="W471">
        <v>0</v>
      </c>
      <c r="Y471">
        <v>180</v>
      </c>
      <c r="Z471" t="s">
        <v>1777</v>
      </c>
      <c r="AA471" s="2">
        <v>43474.373831018522</v>
      </c>
      <c r="AC471" s="2">
        <v>44907.646967592591</v>
      </c>
      <c r="AD471" t="s">
        <v>54</v>
      </c>
      <c r="AE471" t="s">
        <v>55</v>
      </c>
    </row>
    <row r="472" spans="1:31" x14ac:dyDescent="0.25">
      <c r="A472" t="s">
        <v>1781</v>
      </c>
      <c r="B472" t="s">
        <v>1780</v>
      </c>
      <c r="C472" t="s">
        <v>79</v>
      </c>
      <c r="D472" s="2" t="str">
        <f>VLOOKUP(A472,Basis!A:A,1,FALSE)</f>
        <v>RO638</v>
      </c>
      <c r="E472" t="s">
        <v>58</v>
      </c>
      <c r="F472">
        <v>1017886</v>
      </c>
      <c r="G472" s="2">
        <v>43525.372557870367</v>
      </c>
      <c r="H472" s="2"/>
      <c r="K472" t="s">
        <v>1782</v>
      </c>
      <c r="L472" t="s">
        <v>1783</v>
      </c>
      <c r="M472" t="s">
        <v>1784</v>
      </c>
      <c r="N472" t="s">
        <v>177</v>
      </c>
      <c r="O472">
        <v>5</v>
      </c>
      <c r="P472">
        <v>1</v>
      </c>
      <c r="Q472">
        <v>52.215202699999999</v>
      </c>
      <c r="R472">
        <v>5.1982502999999998</v>
      </c>
      <c r="S472" t="s">
        <v>63</v>
      </c>
      <c r="T472">
        <v>95</v>
      </c>
      <c r="U472">
        <v>75</v>
      </c>
      <c r="V472">
        <v>15</v>
      </c>
      <c r="W472">
        <v>0</v>
      </c>
      <c r="Y472">
        <v>180</v>
      </c>
      <c r="Z472" t="s">
        <v>1785</v>
      </c>
      <c r="AA472" s="2">
        <v>43474.373831018522</v>
      </c>
      <c r="AC472" s="2">
        <v>44907.646967592591</v>
      </c>
      <c r="AD472" t="s">
        <v>54</v>
      </c>
      <c r="AE472" t="s">
        <v>55</v>
      </c>
    </row>
    <row r="473" spans="1:31" x14ac:dyDescent="0.25">
      <c r="A473" t="s">
        <v>1787</v>
      </c>
      <c r="B473" t="s">
        <v>1786</v>
      </c>
      <c r="C473" t="s">
        <v>47</v>
      </c>
      <c r="D473" s="2" t="str">
        <f>VLOOKUP(A473,Basis!A:A,1,FALSE)</f>
        <v>VO076</v>
      </c>
      <c r="E473" t="s">
        <v>58</v>
      </c>
      <c r="F473">
        <v>1017887</v>
      </c>
      <c r="G473" s="2">
        <v>43507.388807870368</v>
      </c>
      <c r="H473" s="2"/>
      <c r="K473" t="s">
        <v>1788</v>
      </c>
      <c r="L473" t="s">
        <v>503</v>
      </c>
      <c r="M473" t="s">
        <v>1789</v>
      </c>
      <c r="N473" t="s">
        <v>177</v>
      </c>
      <c r="O473">
        <v>5</v>
      </c>
      <c r="P473">
        <v>1</v>
      </c>
      <c r="Q473">
        <v>52.222414000000001</v>
      </c>
      <c r="R473">
        <v>5.1748139999999996</v>
      </c>
      <c r="S473" t="s">
        <v>63</v>
      </c>
      <c r="T473">
        <v>95</v>
      </c>
      <c r="U473">
        <v>75</v>
      </c>
      <c r="V473">
        <v>15</v>
      </c>
      <c r="W473">
        <v>0</v>
      </c>
      <c r="Y473">
        <v>180</v>
      </c>
      <c r="Z473" t="s">
        <v>1790</v>
      </c>
      <c r="AA473" s="2">
        <v>43474.373831018522</v>
      </c>
      <c r="AC473" s="2">
        <v>44907.646967592591</v>
      </c>
      <c r="AD473" t="s">
        <v>54</v>
      </c>
      <c r="AE473" t="s">
        <v>55</v>
      </c>
    </row>
    <row r="474" spans="1:31" x14ac:dyDescent="0.25">
      <c r="A474" t="s">
        <v>1792</v>
      </c>
      <c r="B474" t="s">
        <v>1791</v>
      </c>
      <c r="C474" t="s">
        <v>47</v>
      </c>
      <c r="D474" s="2" t="str">
        <f>VLOOKUP(A474,Basis!A:A,1,FALSE)</f>
        <v>VO095</v>
      </c>
      <c r="E474" t="s">
        <v>58</v>
      </c>
      <c r="F474">
        <v>1017888</v>
      </c>
      <c r="G474" s="2">
        <v>43503.467314814814</v>
      </c>
      <c r="H474" s="2"/>
      <c r="K474" t="s">
        <v>1793</v>
      </c>
      <c r="L474" t="s">
        <v>1086</v>
      </c>
      <c r="M474" t="s">
        <v>1794</v>
      </c>
      <c r="N474" t="s">
        <v>177</v>
      </c>
      <c r="O474">
        <v>5</v>
      </c>
      <c r="P474">
        <v>1</v>
      </c>
      <c r="Q474">
        <v>52.228380799999996</v>
      </c>
      <c r="R474">
        <v>5.1779691999999997</v>
      </c>
      <c r="S474" t="s">
        <v>63</v>
      </c>
      <c r="T474">
        <v>95</v>
      </c>
      <c r="U474">
        <v>75</v>
      </c>
      <c r="V474">
        <v>15</v>
      </c>
      <c r="W474">
        <v>0</v>
      </c>
      <c r="Y474">
        <v>180</v>
      </c>
      <c r="Z474" t="s">
        <v>1795</v>
      </c>
      <c r="AA474" s="2">
        <v>43474.373831018522</v>
      </c>
      <c r="AC474" s="2">
        <v>44907.646967592591</v>
      </c>
      <c r="AD474" t="s">
        <v>54</v>
      </c>
      <c r="AE474" t="s">
        <v>55</v>
      </c>
    </row>
    <row r="475" spans="1:31" x14ac:dyDescent="0.25">
      <c r="A475" t="s">
        <v>1797</v>
      </c>
      <c r="B475" t="s">
        <v>1796</v>
      </c>
      <c r="C475" t="s">
        <v>193</v>
      </c>
      <c r="D475" s="2" t="str">
        <f>VLOOKUP(A475,Basis!A:A,1,FALSE)</f>
        <v>BO061</v>
      </c>
      <c r="E475" t="s">
        <v>58</v>
      </c>
      <c r="F475">
        <v>1017889</v>
      </c>
      <c r="G475" s="2">
        <v>43503.527696759258</v>
      </c>
      <c r="H475" s="2"/>
      <c r="K475" t="s">
        <v>913</v>
      </c>
      <c r="L475" t="s">
        <v>1798</v>
      </c>
      <c r="M475" t="s">
        <v>1799</v>
      </c>
      <c r="N475" t="s">
        <v>177</v>
      </c>
      <c r="O475">
        <v>5</v>
      </c>
      <c r="P475">
        <v>1</v>
      </c>
      <c r="Q475">
        <v>52.225749999999998</v>
      </c>
      <c r="R475">
        <v>5.1732399999999998</v>
      </c>
      <c r="S475" t="s">
        <v>63</v>
      </c>
      <c r="T475">
        <v>95</v>
      </c>
      <c r="U475">
        <v>75</v>
      </c>
      <c r="V475">
        <v>15</v>
      </c>
      <c r="W475">
        <v>0</v>
      </c>
      <c r="Y475">
        <v>180</v>
      </c>
      <c r="Z475" t="s">
        <v>1800</v>
      </c>
      <c r="AA475" s="2">
        <v>43474.373831018522</v>
      </c>
      <c r="AC475" s="2">
        <v>44907.646967592591</v>
      </c>
      <c r="AD475" t="s">
        <v>54</v>
      </c>
      <c r="AE475" t="s">
        <v>55</v>
      </c>
    </row>
    <row r="476" spans="1:31" x14ac:dyDescent="0.25">
      <c r="A476" t="s">
        <v>1802</v>
      </c>
      <c r="B476" t="s">
        <v>1801</v>
      </c>
      <c r="C476" t="s">
        <v>79</v>
      </c>
      <c r="D476" s="2" t="str">
        <f>VLOOKUP(A476,Basis!A:A,1,FALSE)</f>
        <v>RO685</v>
      </c>
      <c r="E476" t="s">
        <v>58</v>
      </c>
      <c r="F476">
        <v>1017890</v>
      </c>
      <c r="G476" s="2">
        <v>43507.389664351853</v>
      </c>
      <c r="H476" s="2"/>
      <c r="K476" t="s">
        <v>1803</v>
      </c>
      <c r="L476" t="s">
        <v>281</v>
      </c>
      <c r="M476" t="s">
        <v>1804</v>
      </c>
      <c r="N476" t="s">
        <v>177</v>
      </c>
      <c r="O476">
        <v>5</v>
      </c>
      <c r="P476">
        <v>1</v>
      </c>
      <c r="Q476">
        <v>52.223599999999998</v>
      </c>
      <c r="R476">
        <v>5.1792999999999996</v>
      </c>
      <c r="S476" t="s">
        <v>63</v>
      </c>
      <c r="T476">
        <v>95</v>
      </c>
      <c r="U476">
        <v>75</v>
      </c>
      <c r="V476">
        <v>15</v>
      </c>
      <c r="W476">
        <v>0</v>
      </c>
      <c r="Y476">
        <v>180</v>
      </c>
      <c r="Z476" t="s">
        <v>1805</v>
      </c>
      <c r="AA476" s="2">
        <v>43474.373831018522</v>
      </c>
      <c r="AC476" s="2">
        <v>44907.646967592591</v>
      </c>
      <c r="AD476" t="s">
        <v>54</v>
      </c>
      <c r="AE476" t="s">
        <v>55</v>
      </c>
    </row>
    <row r="477" spans="1:31" x14ac:dyDescent="0.25">
      <c r="A477" t="s">
        <v>1807</v>
      </c>
      <c r="B477" t="s">
        <v>1806</v>
      </c>
      <c r="C477" t="s">
        <v>79</v>
      </c>
      <c r="D477" s="2" t="str">
        <f>VLOOKUP(A477,Basis!A:A,1,FALSE)</f>
        <v>RO792</v>
      </c>
      <c r="E477" t="s">
        <v>58</v>
      </c>
      <c r="F477">
        <v>1017891</v>
      </c>
      <c r="G477" s="2">
        <v>43803.382662037038</v>
      </c>
      <c r="H477" s="2"/>
      <c r="K477" t="s">
        <v>1808</v>
      </c>
      <c r="L477" t="s">
        <v>1809</v>
      </c>
      <c r="M477" t="s">
        <v>1810</v>
      </c>
      <c r="N477" t="s">
        <v>177</v>
      </c>
      <c r="O477">
        <v>5</v>
      </c>
      <c r="P477">
        <v>1</v>
      </c>
      <c r="Q477">
        <v>52.225690999999998</v>
      </c>
      <c r="R477">
        <v>5.1927539999999999</v>
      </c>
      <c r="S477" t="s">
        <v>63</v>
      </c>
      <c r="T477">
        <v>100</v>
      </c>
      <c r="U477">
        <v>80</v>
      </c>
      <c r="V477">
        <v>15</v>
      </c>
      <c r="W477">
        <v>0</v>
      </c>
      <c r="Y477">
        <v>180</v>
      </c>
      <c r="Z477" t="s">
        <v>1811</v>
      </c>
      <c r="AA477" s="2">
        <v>43474.373842592591</v>
      </c>
      <c r="AC477" s="2">
        <v>44907.646967592591</v>
      </c>
      <c r="AD477" t="s">
        <v>54</v>
      </c>
      <c r="AE477" t="s">
        <v>55</v>
      </c>
    </row>
    <row r="478" spans="1:31" x14ac:dyDescent="0.25">
      <c r="A478" t="s">
        <v>1813</v>
      </c>
      <c r="B478" t="s">
        <v>1812</v>
      </c>
      <c r="C478" t="s">
        <v>47</v>
      </c>
      <c r="D478" s="2" t="str">
        <f>VLOOKUP(A478,Basis!A:A,1,FALSE)</f>
        <v>VO079</v>
      </c>
      <c r="E478" t="s">
        <v>58</v>
      </c>
      <c r="F478">
        <v>1017892</v>
      </c>
      <c r="G478" s="2">
        <v>43503.358854166669</v>
      </c>
      <c r="H478" s="2"/>
      <c r="K478" t="s">
        <v>1814</v>
      </c>
      <c r="L478" t="s">
        <v>1815</v>
      </c>
      <c r="M478" t="s">
        <v>1816</v>
      </c>
      <c r="N478" t="s">
        <v>177</v>
      </c>
      <c r="O478">
        <v>5</v>
      </c>
      <c r="P478">
        <v>1</v>
      </c>
      <c r="Q478">
        <v>52.224039095502597</v>
      </c>
      <c r="R478">
        <v>5.1793433446485402</v>
      </c>
      <c r="S478" t="s">
        <v>63</v>
      </c>
      <c r="T478">
        <v>95</v>
      </c>
      <c r="U478">
        <v>75</v>
      </c>
      <c r="V478">
        <v>15</v>
      </c>
      <c r="W478">
        <v>0</v>
      </c>
      <c r="Y478">
        <v>180</v>
      </c>
      <c r="Z478" t="s">
        <v>1817</v>
      </c>
      <c r="AA478" s="2">
        <v>43474.373831018522</v>
      </c>
      <c r="AC478" s="2">
        <v>44907.646967592591</v>
      </c>
      <c r="AD478" t="s">
        <v>54</v>
      </c>
      <c r="AE478" t="s">
        <v>55</v>
      </c>
    </row>
    <row r="479" spans="1:31" x14ac:dyDescent="0.25">
      <c r="A479" t="s">
        <v>1819</v>
      </c>
      <c r="B479" t="s">
        <v>1818</v>
      </c>
      <c r="C479" t="s">
        <v>47</v>
      </c>
      <c r="D479" s="2" t="str">
        <f>VLOOKUP(A479,Basis!A:A,1,FALSE)</f>
        <v>VO110</v>
      </c>
      <c r="E479" t="s">
        <v>58</v>
      </c>
      <c r="F479">
        <v>1017893</v>
      </c>
      <c r="G479" s="2">
        <v>43507.387719907405</v>
      </c>
      <c r="H479" s="2"/>
      <c r="K479" t="s">
        <v>1820</v>
      </c>
      <c r="L479" t="s">
        <v>1552</v>
      </c>
      <c r="M479" t="s">
        <v>1821</v>
      </c>
      <c r="N479" t="s">
        <v>177</v>
      </c>
      <c r="O479">
        <v>5</v>
      </c>
      <c r="P479">
        <v>1</v>
      </c>
      <c r="Q479">
        <v>52.2279099</v>
      </c>
      <c r="R479">
        <v>5.1794228999999996</v>
      </c>
      <c r="S479" t="s">
        <v>63</v>
      </c>
      <c r="T479">
        <v>95</v>
      </c>
      <c r="U479">
        <v>75</v>
      </c>
      <c r="V479">
        <v>15</v>
      </c>
      <c r="W479">
        <v>0</v>
      </c>
      <c r="Y479">
        <v>180</v>
      </c>
      <c r="Z479" t="s">
        <v>1822</v>
      </c>
      <c r="AA479" s="2">
        <v>43474.373831018522</v>
      </c>
      <c r="AC479" s="2">
        <v>44907.646967592591</v>
      </c>
      <c r="AD479" t="s">
        <v>54</v>
      </c>
      <c r="AE479" t="s">
        <v>55</v>
      </c>
    </row>
    <row r="480" spans="1:31" x14ac:dyDescent="0.25">
      <c r="A480" t="s">
        <v>1824</v>
      </c>
      <c r="B480" t="s">
        <v>1823</v>
      </c>
      <c r="C480" t="s">
        <v>47</v>
      </c>
      <c r="D480" s="2" t="str">
        <f>VLOOKUP(A480,Basis!A:A,1,FALSE)</f>
        <v>VO080</v>
      </c>
      <c r="E480" t="s">
        <v>58</v>
      </c>
      <c r="F480">
        <v>1017894</v>
      </c>
      <c r="G480" s="2">
        <v>43507.388009259259</v>
      </c>
      <c r="H480" s="2"/>
      <c r="K480" t="s">
        <v>913</v>
      </c>
      <c r="L480" t="s">
        <v>1825</v>
      </c>
      <c r="M480" t="s">
        <v>1826</v>
      </c>
      <c r="N480" t="s">
        <v>177</v>
      </c>
      <c r="O480">
        <v>5</v>
      </c>
      <c r="P480">
        <v>1</v>
      </c>
      <c r="Q480">
        <v>52.226489999999998</v>
      </c>
      <c r="R480">
        <v>5.1734369999999998</v>
      </c>
      <c r="S480" t="s">
        <v>63</v>
      </c>
      <c r="T480">
        <v>95</v>
      </c>
      <c r="U480">
        <v>75</v>
      </c>
      <c r="V480">
        <v>15</v>
      </c>
      <c r="W480">
        <v>0</v>
      </c>
      <c r="Y480">
        <v>180</v>
      </c>
      <c r="Z480" t="s">
        <v>1827</v>
      </c>
      <c r="AA480" s="2">
        <v>43474.373831018522</v>
      </c>
      <c r="AC480" s="2">
        <v>44907.646967592591</v>
      </c>
      <c r="AD480" t="s">
        <v>54</v>
      </c>
      <c r="AE480" t="s">
        <v>55</v>
      </c>
    </row>
    <row r="481" spans="1:31" x14ac:dyDescent="0.25">
      <c r="A481" t="s">
        <v>1829</v>
      </c>
      <c r="B481" t="s">
        <v>1828</v>
      </c>
      <c r="C481" t="s">
        <v>47</v>
      </c>
      <c r="D481" s="2" t="str">
        <f>VLOOKUP(A481,Basis!A:A,1,FALSE)</f>
        <v>VO094</v>
      </c>
      <c r="E481" t="s">
        <v>58</v>
      </c>
      <c r="F481">
        <v>1017895</v>
      </c>
      <c r="G481" s="2">
        <v>43502.633993055555</v>
      </c>
      <c r="H481" s="2"/>
      <c r="K481" t="s">
        <v>1793</v>
      </c>
      <c r="L481" t="s">
        <v>1086</v>
      </c>
      <c r="M481" t="s">
        <v>1794</v>
      </c>
      <c r="N481" t="s">
        <v>177</v>
      </c>
      <c r="O481">
        <v>5</v>
      </c>
      <c r="P481">
        <v>1</v>
      </c>
      <c r="Q481">
        <v>52.228380799999996</v>
      </c>
      <c r="R481">
        <v>5.1779691999999997</v>
      </c>
      <c r="S481" t="s">
        <v>63</v>
      </c>
      <c r="T481">
        <v>95</v>
      </c>
      <c r="U481">
        <v>75</v>
      </c>
      <c r="V481">
        <v>15</v>
      </c>
      <c r="W481">
        <v>0</v>
      </c>
      <c r="Y481">
        <v>180</v>
      </c>
      <c r="Z481" t="s">
        <v>1795</v>
      </c>
      <c r="AA481" s="2">
        <v>43474.373831018522</v>
      </c>
      <c r="AC481" s="2">
        <v>44907.646967592591</v>
      </c>
      <c r="AD481" t="s">
        <v>54</v>
      </c>
      <c r="AE481" t="s">
        <v>55</v>
      </c>
    </row>
    <row r="482" spans="1:31" x14ac:dyDescent="0.25">
      <c r="A482" t="s">
        <v>1831</v>
      </c>
      <c r="B482" t="s">
        <v>1830</v>
      </c>
      <c r="C482" t="s">
        <v>47</v>
      </c>
      <c r="D482" s="2" t="str">
        <f>VLOOKUP(A482,Basis!A:A,1,FALSE)</f>
        <v>VO096</v>
      </c>
      <c r="E482" t="s">
        <v>58</v>
      </c>
      <c r="F482">
        <v>1017896</v>
      </c>
      <c r="G482" s="2">
        <v>43503.528449074074</v>
      </c>
      <c r="H482" s="2"/>
      <c r="K482" t="s">
        <v>913</v>
      </c>
      <c r="L482" t="s">
        <v>1798</v>
      </c>
      <c r="M482" t="s">
        <v>1799</v>
      </c>
      <c r="N482" t="s">
        <v>177</v>
      </c>
      <c r="O482">
        <v>5</v>
      </c>
      <c r="P482">
        <v>1</v>
      </c>
      <c r="Q482">
        <v>52.225749999999998</v>
      </c>
      <c r="R482">
        <v>5.1732399999999998</v>
      </c>
      <c r="S482" t="s">
        <v>63</v>
      </c>
      <c r="T482">
        <v>95</v>
      </c>
      <c r="U482">
        <v>75</v>
      </c>
      <c r="V482">
        <v>15</v>
      </c>
      <c r="W482">
        <v>0</v>
      </c>
      <c r="Y482">
        <v>180</v>
      </c>
      <c r="Z482" t="s">
        <v>1800</v>
      </c>
      <c r="AA482" s="2">
        <v>43474.373831018522</v>
      </c>
      <c r="AC482" s="2">
        <v>44907.646967592591</v>
      </c>
      <c r="AD482" t="s">
        <v>54</v>
      </c>
      <c r="AE482" t="s">
        <v>55</v>
      </c>
    </row>
    <row r="483" spans="1:31" x14ac:dyDescent="0.25">
      <c r="A483" t="s">
        <v>1833</v>
      </c>
      <c r="B483" t="s">
        <v>1832</v>
      </c>
      <c r="C483" t="s">
        <v>79</v>
      </c>
      <c r="D483" s="2" t="str">
        <f>VLOOKUP(A483,Basis!A:A,1,FALSE)</f>
        <v>RO904</v>
      </c>
      <c r="E483" t="s">
        <v>58</v>
      </c>
      <c r="F483">
        <v>1015780</v>
      </c>
      <c r="G483" s="2">
        <v>44677.599548611113</v>
      </c>
      <c r="H483" s="2"/>
      <c r="K483" t="s">
        <v>324</v>
      </c>
      <c r="L483" t="s">
        <v>1834</v>
      </c>
      <c r="M483" t="s">
        <v>1835</v>
      </c>
      <c r="N483" t="s">
        <v>177</v>
      </c>
      <c r="O483">
        <v>6</v>
      </c>
      <c r="P483">
        <v>1</v>
      </c>
      <c r="Q483">
        <v>52.241478000000001</v>
      </c>
      <c r="R483">
        <v>5.1856260000000001</v>
      </c>
      <c r="S483" t="s">
        <v>63</v>
      </c>
      <c r="T483">
        <v>95</v>
      </c>
      <c r="U483">
        <v>75</v>
      </c>
      <c r="V483">
        <v>15</v>
      </c>
      <c r="W483">
        <v>0</v>
      </c>
      <c r="Y483">
        <v>180</v>
      </c>
      <c r="Z483" t="s">
        <v>1836</v>
      </c>
      <c r="AA483" s="2">
        <v>43474.373842592591</v>
      </c>
      <c r="AC483" s="2">
        <v>44907.646967592591</v>
      </c>
      <c r="AD483" t="s">
        <v>54</v>
      </c>
      <c r="AE483" t="s">
        <v>55</v>
      </c>
    </row>
    <row r="484" spans="1:31" x14ac:dyDescent="0.25">
      <c r="A484" t="s">
        <v>1838</v>
      </c>
      <c r="B484" t="s">
        <v>1837</v>
      </c>
      <c r="C484" t="s">
        <v>79</v>
      </c>
      <c r="D484" s="2" t="str">
        <f>VLOOKUP(A484,Basis!A:A,1,FALSE)</f>
        <v>RO303</v>
      </c>
      <c r="E484" t="s">
        <v>58</v>
      </c>
      <c r="F484">
        <v>1015781</v>
      </c>
      <c r="G484" s="2">
        <v>44518.553553240738</v>
      </c>
      <c r="H484" s="2"/>
      <c r="K484" t="s">
        <v>1839</v>
      </c>
      <c r="L484" t="s">
        <v>281</v>
      </c>
      <c r="M484" t="s">
        <v>1840</v>
      </c>
      <c r="N484" t="s">
        <v>177</v>
      </c>
      <c r="O484">
        <v>5</v>
      </c>
      <c r="P484">
        <v>1</v>
      </c>
      <c r="Q484">
        <v>52.2187415650601</v>
      </c>
      <c r="R484">
        <v>5.1283666212159504</v>
      </c>
      <c r="S484" t="s">
        <v>63</v>
      </c>
      <c r="T484">
        <v>95</v>
      </c>
      <c r="U484">
        <v>75</v>
      </c>
      <c r="V484">
        <v>15</v>
      </c>
      <c r="W484">
        <v>0</v>
      </c>
      <c r="Y484">
        <v>180</v>
      </c>
      <c r="Z484" t="s">
        <v>1841</v>
      </c>
      <c r="AA484" s="2">
        <v>43474.373842592591</v>
      </c>
      <c r="AC484" s="2">
        <v>44907.646967592591</v>
      </c>
      <c r="AD484" t="s">
        <v>54</v>
      </c>
      <c r="AE484" t="s">
        <v>55</v>
      </c>
    </row>
    <row r="485" spans="1:31" x14ac:dyDescent="0.25">
      <c r="A485" t="s">
        <v>1843</v>
      </c>
      <c r="B485" t="s">
        <v>1842</v>
      </c>
      <c r="C485" t="s">
        <v>79</v>
      </c>
      <c r="D485" s="2" t="str">
        <f>VLOOKUP(A485,Basis!A:A,1,FALSE)</f>
        <v>RO961</v>
      </c>
      <c r="E485" t="s">
        <v>58</v>
      </c>
      <c r="F485">
        <v>1015785</v>
      </c>
      <c r="G485" s="2">
        <v>44622.625405092593</v>
      </c>
      <c r="H485" s="2"/>
      <c r="K485" t="s">
        <v>1844</v>
      </c>
      <c r="L485" t="s">
        <v>281</v>
      </c>
      <c r="M485" t="s">
        <v>1845</v>
      </c>
      <c r="N485" t="s">
        <v>51</v>
      </c>
      <c r="O485">
        <v>5</v>
      </c>
      <c r="P485">
        <v>1</v>
      </c>
      <c r="Q485">
        <v>52.289676</v>
      </c>
      <c r="R485">
        <v>5.1699031</v>
      </c>
      <c r="S485" t="s">
        <v>63</v>
      </c>
      <c r="T485">
        <v>95</v>
      </c>
      <c r="U485">
        <v>75</v>
      </c>
      <c r="V485">
        <v>15</v>
      </c>
      <c r="W485">
        <v>0</v>
      </c>
      <c r="Y485">
        <v>180</v>
      </c>
      <c r="Z485" t="s">
        <v>1846</v>
      </c>
      <c r="AA485" s="2">
        <v>43474.373854166668</v>
      </c>
      <c r="AC485" s="2">
        <v>44907.646967592591</v>
      </c>
      <c r="AD485" t="s">
        <v>54</v>
      </c>
      <c r="AE485" t="s">
        <v>55</v>
      </c>
    </row>
    <row r="486" spans="1:31" x14ac:dyDescent="0.25">
      <c r="A486" t="s">
        <v>1848</v>
      </c>
      <c r="B486" t="s">
        <v>1847</v>
      </c>
      <c r="C486" t="s">
        <v>79</v>
      </c>
      <c r="D486" s="2" t="str">
        <f>VLOOKUP(A486,Basis!A:A,1,FALSE)</f>
        <v>RO653</v>
      </c>
      <c r="E486" t="s">
        <v>58</v>
      </c>
      <c r="F486">
        <v>1017328</v>
      </c>
      <c r="G486" s="2">
        <v>43559.530358796299</v>
      </c>
      <c r="H486" s="2"/>
      <c r="K486" t="s">
        <v>679</v>
      </c>
      <c r="L486" t="s">
        <v>105</v>
      </c>
      <c r="M486" t="s">
        <v>680</v>
      </c>
      <c r="N486" t="s">
        <v>62</v>
      </c>
      <c r="O486">
        <v>5</v>
      </c>
      <c r="P486">
        <v>1</v>
      </c>
      <c r="Q486">
        <v>52.294962699999999</v>
      </c>
      <c r="R486">
        <v>5.2607926999999997</v>
      </c>
      <c r="S486" t="s">
        <v>63</v>
      </c>
      <c r="T486">
        <v>95</v>
      </c>
      <c r="U486">
        <v>75</v>
      </c>
      <c r="V486">
        <v>15</v>
      </c>
      <c r="W486">
        <v>0</v>
      </c>
      <c r="Y486">
        <v>180</v>
      </c>
      <c r="Z486" t="s">
        <v>1849</v>
      </c>
      <c r="AA486" s="2">
        <v>43474.373842592591</v>
      </c>
      <c r="AC486" s="2">
        <v>44907.646967592591</v>
      </c>
      <c r="AD486" t="s">
        <v>54</v>
      </c>
      <c r="AE486" t="s">
        <v>55</v>
      </c>
    </row>
    <row r="487" spans="1:31" x14ac:dyDescent="0.25">
      <c r="A487" t="s">
        <v>1851</v>
      </c>
      <c r="B487" t="s">
        <v>1850</v>
      </c>
      <c r="C487" t="s">
        <v>47</v>
      </c>
      <c r="D487" s="2" t="str">
        <f>VLOOKUP(A487,Basis!A:A,1,FALSE)</f>
        <v>VO075</v>
      </c>
      <c r="E487" t="s">
        <v>58</v>
      </c>
      <c r="F487">
        <v>1017872</v>
      </c>
      <c r="G487" s="2">
        <v>43510.688217592593</v>
      </c>
      <c r="H487" s="2"/>
      <c r="K487" t="s">
        <v>1852</v>
      </c>
      <c r="L487" t="s">
        <v>1853</v>
      </c>
      <c r="M487" t="s">
        <v>1854</v>
      </c>
      <c r="N487" t="s">
        <v>177</v>
      </c>
      <c r="O487">
        <v>5</v>
      </c>
      <c r="P487">
        <v>1</v>
      </c>
      <c r="Q487">
        <v>52.222751000000002</v>
      </c>
      <c r="R487">
        <v>5.1726349999999996</v>
      </c>
      <c r="S487" t="s">
        <v>63</v>
      </c>
      <c r="T487">
        <v>95</v>
      </c>
      <c r="U487">
        <v>75</v>
      </c>
      <c r="V487">
        <v>15</v>
      </c>
      <c r="W487">
        <v>0</v>
      </c>
      <c r="Y487">
        <v>180</v>
      </c>
      <c r="Z487" t="s">
        <v>1855</v>
      </c>
      <c r="AA487" s="2">
        <v>43474.373831018522</v>
      </c>
      <c r="AC487" s="2">
        <v>44907.646967592591</v>
      </c>
      <c r="AD487" t="s">
        <v>54</v>
      </c>
      <c r="AE487" t="s">
        <v>55</v>
      </c>
    </row>
    <row r="488" spans="1:31" x14ac:dyDescent="0.25">
      <c r="A488" t="s">
        <v>1857</v>
      </c>
      <c r="B488" t="s">
        <v>1856</v>
      </c>
      <c r="C488" t="s">
        <v>79</v>
      </c>
      <c r="D488" s="2" t="str">
        <f>VLOOKUP(A488,Basis!A:A,1,FALSE)</f>
        <v>RO684</v>
      </c>
      <c r="E488" t="s">
        <v>58</v>
      </c>
      <c r="F488">
        <v>1017874</v>
      </c>
      <c r="G488" s="2">
        <v>43510.690405092595</v>
      </c>
      <c r="H488" s="2"/>
      <c r="K488" t="s">
        <v>1803</v>
      </c>
      <c r="L488" t="s">
        <v>935</v>
      </c>
      <c r="M488" t="s">
        <v>1804</v>
      </c>
      <c r="N488" t="s">
        <v>177</v>
      </c>
      <c r="O488">
        <v>5</v>
      </c>
      <c r="P488">
        <v>1</v>
      </c>
      <c r="Q488">
        <v>52.223100000000002</v>
      </c>
      <c r="R488">
        <v>5.1791999999999998</v>
      </c>
      <c r="S488" t="s">
        <v>63</v>
      </c>
      <c r="T488">
        <v>95</v>
      </c>
      <c r="U488">
        <v>75</v>
      </c>
      <c r="V488">
        <v>15</v>
      </c>
      <c r="W488">
        <v>0</v>
      </c>
      <c r="Y488">
        <v>180</v>
      </c>
      <c r="Z488" t="s">
        <v>1858</v>
      </c>
      <c r="AA488" s="2">
        <v>43474.373831018522</v>
      </c>
      <c r="AC488" s="2">
        <v>44907.646967592591</v>
      </c>
      <c r="AD488" t="s">
        <v>54</v>
      </c>
      <c r="AE488" t="s">
        <v>55</v>
      </c>
    </row>
    <row r="489" spans="1:31" x14ac:dyDescent="0.25">
      <c r="A489" t="s">
        <v>1860</v>
      </c>
      <c r="B489" t="s">
        <v>1859</v>
      </c>
      <c r="C489" t="s">
        <v>47</v>
      </c>
      <c r="D489" s="2" t="str">
        <f>VLOOKUP(A489,Basis!A:A,1,FALSE)</f>
        <v>VO127</v>
      </c>
      <c r="E489" t="s">
        <v>58</v>
      </c>
      <c r="F489">
        <v>1017875</v>
      </c>
      <c r="G489" s="2">
        <v>43510.690150462964</v>
      </c>
      <c r="H489" s="2"/>
      <c r="K489" t="s">
        <v>1803</v>
      </c>
      <c r="L489" t="s">
        <v>935</v>
      </c>
      <c r="M489" t="s">
        <v>1804</v>
      </c>
      <c r="N489" t="s">
        <v>177</v>
      </c>
      <c r="O489">
        <v>5</v>
      </c>
      <c r="P489">
        <v>1</v>
      </c>
      <c r="Q489">
        <v>52.223100000000002</v>
      </c>
      <c r="R489">
        <v>5.1791999999999998</v>
      </c>
      <c r="S489" t="s">
        <v>63</v>
      </c>
      <c r="T489">
        <v>95</v>
      </c>
      <c r="U489">
        <v>75</v>
      </c>
      <c r="V489">
        <v>15</v>
      </c>
      <c r="W489">
        <v>0</v>
      </c>
      <c r="Y489">
        <v>180</v>
      </c>
      <c r="Z489" t="s">
        <v>1858</v>
      </c>
      <c r="AA489" s="2">
        <v>43474.373831018522</v>
      </c>
      <c r="AC489" s="2">
        <v>44907.646967592591</v>
      </c>
      <c r="AD489" t="s">
        <v>54</v>
      </c>
      <c r="AE489" t="s">
        <v>55</v>
      </c>
    </row>
    <row r="490" spans="1:31" x14ac:dyDescent="0.25">
      <c r="A490" t="s">
        <v>1862</v>
      </c>
      <c r="B490" t="s">
        <v>1861</v>
      </c>
      <c r="C490" t="s">
        <v>193</v>
      </c>
      <c r="D490" s="2" t="str">
        <f>VLOOKUP(A490,Basis!A:A,1,FALSE)</f>
        <v>BO063</v>
      </c>
      <c r="E490" t="s">
        <v>58</v>
      </c>
      <c r="F490">
        <v>1017876</v>
      </c>
      <c r="G490" s="2">
        <v>43507.38857638889</v>
      </c>
      <c r="H490" s="2"/>
      <c r="K490" t="s">
        <v>1863</v>
      </c>
      <c r="L490" t="s">
        <v>1864</v>
      </c>
      <c r="M490" t="s">
        <v>1865</v>
      </c>
      <c r="N490" t="s">
        <v>177</v>
      </c>
      <c r="O490">
        <v>5</v>
      </c>
      <c r="P490">
        <v>1</v>
      </c>
      <c r="Q490">
        <v>52.225777000000001</v>
      </c>
      <c r="R490">
        <v>5.1714560000000001</v>
      </c>
      <c r="S490" t="s">
        <v>63</v>
      </c>
      <c r="T490">
        <v>95</v>
      </c>
      <c r="U490">
        <v>75</v>
      </c>
      <c r="V490">
        <v>15</v>
      </c>
      <c r="W490">
        <v>0</v>
      </c>
      <c r="Y490">
        <v>180</v>
      </c>
      <c r="Z490" t="s">
        <v>1866</v>
      </c>
      <c r="AA490" s="2">
        <v>43474.373831018522</v>
      </c>
      <c r="AC490" s="2">
        <v>44907.646967592591</v>
      </c>
      <c r="AD490" t="s">
        <v>54</v>
      </c>
      <c r="AE490" t="s">
        <v>55</v>
      </c>
    </row>
    <row r="491" spans="1:31" x14ac:dyDescent="0.25">
      <c r="A491" t="s">
        <v>1868</v>
      </c>
      <c r="B491" t="s">
        <v>1867</v>
      </c>
      <c r="C491" t="s">
        <v>79</v>
      </c>
      <c r="D491" s="2" t="str">
        <f>VLOOKUP(A491,Basis!A:A,1,FALSE)</f>
        <v>RO302</v>
      </c>
      <c r="E491" t="s">
        <v>58</v>
      </c>
      <c r="F491">
        <v>1015789</v>
      </c>
      <c r="G491" s="2">
        <v>43556.464675925927</v>
      </c>
      <c r="H491" s="2"/>
      <c r="K491" t="s">
        <v>1869</v>
      </c>
      <c r="L491" t="s">
        <v>1870</v>
      </c>
      <c r="M491" t="s">
        <v>1871</v>
      </c>
      <c r="N491" t="s">
        <v>177</v>
      </c>
      <c r="O491">
        <v>5</v>
      </c>
      <c r="P491">
        <v>1</v>
      </c>
      <c r="Q491">
        <v>52.218497190673098</v>
      </c>
      <c r="R491">
        <v>5.13996474445345</v>
      </c>
      <c r="S491" t="s">
        <v>63</v>
      </c>
      <c r="T491">
        <v>95</v>
      </c>
      <c r="U491">
        <v>75</v>
      </c>
      <c r="V491">
        <v>15</v>
      </c>
      <c r="W491">
        <v>0</v>
      </c>
      <c r="Y491">
        <v>180</v>
      </c>
      <c r="Z491" t="s">
        <v>1872</v>
      </c>
      <c r="AA491" s="2">
        <v>43474.373842592591</v>
      </c>
      <c r="AC491" s="2">
        <v>44907.646967592591</v>
      </c>
      <c r="AD491" t="s">
        <v>54</v>
      </c>
      <c r="AE491" t="s">
        <v>55</v>
      </c>
    </row>
    <row r="492" spans="1:31" x14ac:dyDescent="0.25">
      <c r="A492" t="s">
        <v>1874</v>
      </c>
      <c r="B492" t="s">
        <v>1873</v>
      </c>
      <c r="C492" t="s">
        <v>47</v>
      </c>
      <c r="D492" s="2" t="str">
        <f>VLOOKUP(A492,Basis!A:A,1,FALSE)</f>
        <v>VO406</v>
      </c>
      <c r="E492" t="s">
        <v>58</v>
      </c>
      <c r="F492">
        <v>1015790</v>
      </c>
      <c r="G492" s="2">
        <v>44439.642106481479</v>
      </c>
      <c r="H492" s="2"/>
      <c r="K492" t="s">
        <v>1875</v>
      </c>
      <c r="L492" t="s">
        <v>1876</v>
      </c>
      <c r="M492" t="s">
        <v>1877</v>
      </c>
      <c r="N492" t="s">
        <v>277</v>
      </c>
      <c r="O492">
        <v>5</v>
      </c>
      <c r="P492">
        <v>1</v>
      </c>
      <c r="Q492">
        <v>52.315125000000002</v>
      </c>
      <c r="R492">
        <v>5.029318</v>
      </c>
      <c r="S492" t="s">
        <v>63</v>
      </c>
      <c r="T492">
        <v>95</v>
      </c>
      <c r="U492">
        <v>75</v>
      </c>
      <c r="V492">
        <v>15</v>
      </c>
      <c r="W492">
        <v>0</v>
      </c>
      <c r="Y492">
        <v>180</v>
      </c>
      <c r="Z492" t="s">
        <v>1878</v>
      </c>
      <c r="AA492" s="2">
        <v>43474.373842592591</v>
      </c>
      <c r="AC492" s="2">
        <v>44907.646967592591</v>
      </c>
      <c r="AD492" t="s">
        <v>54</v>
      </c>
      <c r="AE492" t="s">
        <v>55</v>
      </c>
    </row>
    <row r="493" spans="1:31" x14ac:dyDescent="0.25">
      <c r="A493" t="s">
        <v>1880</v>
      </c>
      <c r="B493" t="s">
        <v>1879</v>
      </c>
      <c r="C493" t="s">
        <v>79</v>
      </c>
      <c r="D493" s="2" t="str">
        <f>VLOOKUP(A493,Basis!A:A,1,FALSE)</f>
        <v>RB002</v>
      </c>
      <c r="E493" t="s">
        <v>58</v>
      </c>
      <c r="F493">
        <v>1015793</v>
      </c>
      <c r="G493" s="2">
        <v>44371.511041666665</v>
      </c>
      <c r="H493" s="2"/>
      <c r="K493" t="s">
        <v>1881</v>
      </c>
      <c r="L493" t="s">
        <v>49</v>
      </c>
      <c r="M493" t="s">
        <v>1882</v>
      </c>
      <c r="N493" t="s">
        <v>51</v>
      </c>
      <c r="O493">
        <v>5</v>
      </c>
      <c r="P493">
        <v>1</v>
      </c>
      <c r="Q493">
        <v>52.284489548813802</v>
      </c>
      <c r="R493">
        <v>5.1484315563041196</v>
      </c>
      <c r="S493" t="s">
        <v>63</v>
      </c>
      <c r="T493">
        <v>95</v>
      </c>
      <c r="U493">
        <v>75</v>
      </c>
      <c r="V493">
        <v>15</v>
      </c>
      <c r="W493">
        <v>0</v>
      </c>
      <c r="Y493">
        <v>180</v>
      </c>
      <c r="Z493" t="s">
        <v>1883</v>
      </c>
      <c r="AA493" s="2">
        <v>43474.373854166668</v>
      </c>
      <c r="AC493" s="2">
        <v>44907.646967592591</v>
      </c>
      <c r="AD493" t="s">
        <v>54</v>
      </c>
      <c r="AE493" t="s">
        <v>55</v>
      </c>
    </row>
    <row r="494" spans="1:31" x14ac:dyDescent="0.25">
      <c r="A494" t="s">
        <v>1885</v>
      </c>
      <c r="B494" t="s">
        <v>1884</v>
      </c>
      <c r="C494" t="s">
        <v>79</v>
      </c>
      <c r="D494" s="2" t="str">
        <f>VLOOKUP(A494,Basis!A:A,1,FALSE)</f>
        <v>RO320</v>
      </c>
      <c r="E494" t="s">
        <v>58</v>
      </c>
      <c r="F494">
        <v>1015803</v>
      </c>
      <c r="G494" s="2">
        <v>43556.466539351852</v>
      </c>
      <c r="H494" s="2"/>
      <c r="K494" t="s">
        <v>382</v>
      </c>
      <c r="L494" t="s">
        <v>1886</v>
      </c>
      <c r="M494" t="s">
        <v>1887</v>
      </c>
      <c r="N494" t="s">
        <v>177</v>
      </c>
      <c r="O494">
        <v>5</v>
      </c>
      <c r="P494">
        <v>1</v>
      </c>
      <c r="Q494">
        <v>52.215203605640902</v>
      </c>
      <c r="R494">
        <v>5.1345491129952796</v>
      </c>
      <c r="S494" t="s">
        <v>63</v>
      </c>
      <c r="T494">
        <v>95</v>
      </c>
      <c r="U494">
        <v>75</v>
      </c>
      <c r="V494">
        <v>15</v>
      </c>
      <c r="W494">
        <v>0</v>
      </c>
      <c r="Y494">
        <v>180</v>
      </c>
      <c r="Z494" t="s">
        <v>1888</v>
      </c>
      <c r="AA494" s="2">
        <v>43474.373842592591</v>
      </c>
      <c r="AC494" s="2">
        <v>44907.646967592591</v>
      </c>
      <c r="AD494" t="s">
        <v>54</v>
      </c>
      <c r="AE494" t="s">
        <v>55</v>
      </c>
    </row>
    <row r="495" spans="1:31" x14ac:dyDescent="0.25">
      <c r="A495" t="s">
        <v>1890</v>
      </c>
      <c r="B495" t="s">
        <v>1889</v>
      </c>
      <c r="C495" t="s">
        <v>79</v>
      </c>
      <c r="D495" s="2" t="str">
        <f>VLOOKUP(A495,Basis!A:A,1,FALSE)</f>
        <v>RO212</v>
      </c>
      <c r="E495" t="s">
        <v>58</v>
      </c>
      <c r="F495">
        <v>1015804</v>
      </c>
      <c r="G495" s="2">
        <v>43559.534756944442</v>
      </c>
      <c r="H495" s="2"/>
      <c r="K495" t="s">
        <v>245</v>
      </c>
      <c r="L495" t="s">
        <v>807</v>
      </c>
      <c r="M495" t="s">
        <v>1891</v>
      </c>
      <c r="N495" t="s">
        <v>62</v>
      </c>
      <c r="O495">
        <v>6</v>
      </c>
      <c r="P495">
        <v>1</v>
      </c>
      <c r="Q495">
        <v>52.294007000000001</v>
      </c>
      <c r="R495">
        <v>5.2630749999999997</v>
      </c>
      <c r="S495" t="s">
        <v>63</v>
      </c>
      <c r="T495">
        <v>95</v>
      </c>
      <c r="U495">
        <v>75</v>
      </c>
      <c r="V495">
        <v>15</v>
      </c>
      <c r="W495">
        <v>0</v>
      </c>
      <c r="Y495">
        <v>180</v>
      </c>
      <c r="Z495" t="s">
        <v>1892</v>
      </c>
      <c r="AA495" s="2">
        <v>43474.373842592591</v>
      </c>
      <c r="AC495" s="2">
        <v>44907.646967592591</v>
      </c>
      <c r="AD495" t="s">
        <v>54</v>
      </c>
      <c r="AE495" t="s">
        <v>55</v>
      </c>
    </row>
    <row r="496" spans="1:31" x14ac:dyDescent="0.25">
      <c r="A496" t="s">
        <v>1894</v>
      </c>
      <c r="B496" t="s">
        <v>1893</v>
      </c>
      <c r="C496" t="s">
        <v>79</v>
      </c>
      <c r="D496" s="2" t="str">
        <f>VLOOKUP(A496,Basis!A:A,1,FALSE)</f>
        <v>RO927</v>
      </c>
      <c r="E496" t="s">
        <v>58</v>
      </c>
      <c r="F496">
        <v>1015807</v>
      </c>
      <c r="G496" s="2">
        <v>44383.537847222222</v>
      </c>
      <c r="H496" s="2"/>
      <c r="K496" t="s">
        <v>1895</v>
      </c>
      <c r="L496" t="s">
        <v>195</v>
      </c>
      <c r="M496" t="s">
        <v>1896</v>
      </c>
      <c r="N496" t="s">
        <v>177</v>
      </c>
      <c r="O496">
        <v>5</v>
      </c>
      <c r="P496">
        <v>1</v>
      </c>
      <c r="Q496">
        <v>52.223121999999996</v>
      </c>
      <c r="R496">
        <v>5.1979569999999997</v>
      </c>
      <c r="S496" t="s">
        <v>63</v>
      </c>
      <c r="T496">
        <v>95</v>
      </c>
      <c r="U496">
        <v>75</v>
      </c>
      <c r="V496">
        <v>15</v>
      </c>
      <c r="W496">
        <v>0</v>
      </c>
      <c r="Y496">
        <v>180</v>
      </c>
      <c r="Z496" t="s">
        <v>1897</v>
      </c>
      <c r="AA496" s="2">
        <v>43474.373842592591</v>
      </c>
      <c r="AC496" s="2">
        <v>44907.646967592591</v>
      </c>
      <c r="AD496" t="s">
        <v>54</v>
      </c>
      <c r="AE496" t="s">
        <v>55</v>
      </c>
    </row>
    <row r="497" spans="1:31" x14ac:dyDescent="0.25">
      <c r="A497" t="s">
        <v>1899</v>
      </c>
      <c r="B497" t="s">
        <v>1898</v>
      </c>
      <c r="C497" t="s">
        <v>79</v>
      </c>
      <c r="D497" s="2" t="str">
        <f>VLOOKUP(A497,Basis!A:A,1,FALSE)</f>
        <v>RO615</v>
      </c>
      <c r="E497" t="s">
        <v>58</v>
      </c>
      <c r="F497">
        <v>1017897</v>
      </c>
      <c r="G497" s="2">
        <v>43517.463159722225</v>
      </c>
      <c r="H497" s="2"/>
      <c r="K497" t="s">
        <v>1900</v>
      </c>
      <c r="L497" t="s">
        <v>1901</v>
      </c>
      <c r="M497" t="s">
        <v>1902</v>
      </c>
      <c r="N497" t="s">
        <v>177</v>
      </c>
      <c r="O497">
        <v>5</v>
      </c>
      <c r="P497">
        <v>1</v>
      </c>
      <c r="Q497">
        <v>52.224952000000002</v>
      </c>
      <c r="R497">
        <v>5.1788530000000002</v>
      </c>
      <c r="S497" t="s">
        <v>63</v>
      </c>
      <c r="T497">
        <v>95</v>
      </c>
      <c r="U497">
        <v>75</v>
      </c>
      <c r="V497">
        <v>15</v>
      </c>
      <c r="W497">
        <v>0</v>
      </c>
      <c r="Y497">
        <v>180</v>
      </c>
      <c r="Z497" t="s">
        <v>1903</v>
      </c>
      <c r="AA497" s="2">
        <v>43474.373831018522</v>
      </c>
      <c r="AC497" s="2">
        <v>44907.646967592591</v>
      </c>
      <c r="AD497" t="s">
        <v>54</v>
      </c>
      <c r="AE497" t="s">
        <v>55</v>
      </c>
    </row>
    <row r="498" spans="1:31" x14ac:dyDescent="0.25">
      <c r="A498" t="s">
        <v>1905</v>
      </c>
      <c r="B498" t="s">
        <v>1904</v>
      </c>
      <c r="C498" t="s">
        <v>47</v>
      </c>
      <c r="D498" s="2" t="str">
        <f>VLOOKUP(A498,Basis!A:A,1,FALSE)</f>
        <v>VO078</v>
      </c>
      <c r="E498" t="s">
        <v>58</v>
      </c>
      <c r="F498">
        <v>1017898</v>
      </c>
      <c r="G498" s="2">
        <v>43517.463391203702</v>
      </c>
      <c r="H498" s="2"/>
      <c r="K498" t="s">
        <v>1900</v>
      </c>
      <c r="L498" t="s">
        <v>1906</v>
      </c>
      <c r="M498" t="s">
        <v>1907</v>
      </c>
      <c r="N498" t="s">
        <v>177</v>
      </c>
      <c r="O498">
        <v>5</v>
      </c>
      <c r="P498">
        <v>1</v>
      </c>
      <c r="Q498">
        <v>52.224688</v>
      </c>
      <c r="R498">
        <v>5.1784730000000003</v>
      </c>
      <c r="S498" t="s">
        <v>63</v>
      </c>
      <c r="T498">
        <v>95</v>
      </c>
      <c r="U498">
        <v>75</v>
      </c>
      <c r="V498">
        <v>15</v>
      </c>
      <c r="W498">
        <v>0</v>
      </c>
      <c r="Y498">
        <v>180</v>
      </c>
      <c r="Z498" t="s">
        <v>1908</v>
      </c>
      <c r="AA498" s="2">
        <v>43474.373831018522</v>
      </c>
      <c r="AC498" s="2">
        <v>44907.646967592591</v>
      </c>
      <c r="AD498" t="s">
        <v>54</v>
      </c>
      <c r="AE498" t="s">
        <v>55</v>
      </c>
    </row>
    <row r="499" spans="1:31" x14ac:dyDescent="0.25">
      <c r="A499" t="s">
        <v>1910</v>
      </c>
      <c r="B499" t="s">
        <v>1909</v>
      </c>
      <c r="C499" t="s">
        <v>79</v>
      </c>
      <c r="D499" s="2" t="str">
        <f>VLOOKUP(A499,Basis!A:A,1,FALSE)</f>
        <v>RO628</v>
      </c>
      <c r="E499" t="s">
        <v>58</v>
      </c>
      <c r="F499">
        <v>1017899</v>
      </c>
      <c r="G499" s="2">
        <v>43517.462893518517</v>
      </c>
      <c r="H499" s="2"/>
      <c r="K499" t="s">
        <v>1759</v>
      </c>
      <c r="L499" t="s">
        <v>561</v>
      </c>
      <c r="M499" t="s">
        <v>1760</v>
      </c>
      <c r="N499" t="s">
        <v>177</v>
      </c>
      <c r="O499">
        <v>5</v>
      </c>
      <c r="P499">
        <v>1</v>
      </c>
      <c r="Q499">
        <v>52.225233899999999</v>
      </c>
      <c r="R499">
        <v>5.1801748999999999</v>
      </c>
      <c r="S499" t="s">
        <v>63</v>
      </c>
      <c r="T499">
        <v>95</v>
      </c>
      <c r="U499">
        <v>75</v>
      </c>
      <c r="V499">
        <v>15</v>
      </c>
      <c r="W499">
        <v>0</v>
      </c>
      <c r="Y499">
        <v>180</v>
      </c>
      <c r="Z499" t="s">
        <v>1761</v>
      </c>
      <c r="AA499" s="2">
        <v>43474.373831018522</v>
      </c>
      <c r="AC499" s="2">
        <v>44907.646967592591</v>
      </c>
      <c r="AD499" t="s">
        <v>54</v>
      </c>
      <c r="AE499" t="s">
        <v>55</v>
      </c>
    </row>
    <row r="500" spans="1:31" x14ac:dyDescent="0.25">
      <c r="A500" t="s">
        <v>1912</v>
      </c>
      <c r="B500" t="s">
        <v>1911</v>
      </c>
      <c r="C500" t="s">
        <v>79</v>
      </c>
      <c r="D500" s="2" t="str">
        <f>VLOOKUP(A500,Basis!A:A,1,FALSE)</f>
        <v>RO608</v>
      </c>
      <c r="E500" t="s">
        <v>58</v>
      </c>
      <c r="F500">
        <v>1017900</v>
      </c>
      <c r="G500" s="2">
        <v>43573.439768518518</v>
      </c>
      <c r="H500" s="2"/>
      <c r="K500" t="s">
        <v>1788</v>
      </c>
      <c r="L500" t="s">
        <v>503</v>
      </c>
      <c r="M500" t="s">
        <v>1789</v>
      </c>
      <c r="N500" t="s">
        <v>177</v>
      </c>
      <c r="O500">
        <v>5</v>
      </c>
      <c r="P500">
        <v>1</v>
      </c>
      <c r="Q500">
        <v>52.222414000000001</v>
      </c>
      <c r="R500">
        <v>5.1748139999999996</v>
      </c>
      <c r="S500" t="s">
        <v>63</v>
      </c>
      <c r="T500">
        <v>95</v>
      </c>
      <c r="U500">
        <v>75</v>
      </c>
      <c r="V500">
        <v>15</v>
      </c>
      <c r="W500">
        <v>0</v>
      </c>
      <c r="Y500">
        <v>180</v>
      </c>
      <c r="Z500" t="s">
        <v>1790</v>
      </c>
      <c r="AA500" s="2">
        <v>43474.373831018522</v>
      </c>
      <c r="AC500" s="2">
        <v>44907.646967592591</v>
      </c>
      <c r="AD500" t="s">
        <v>54</v>
      </c>
      <c r="AE500" t="s">
        <v>55</v>
      </c>
    </row>
    <row r="501" spans="1:31" x14ac:dyDescent="0.25">
      <c r="A501" t="s">
        <v>1914</v>
      </c>
      <c r="B501" t="s">
        <v>1913</v>
      </c>
      <c r="C501" t="s">
        <v>79</v>
      </c>
      <c r="D501" s="2" t="str">
        <f>VLOOKUP(A501,Basis!A:A,1,FALSE)</f>
        <v>RO629</v>
      </c>
      <c r="E501" t="s">
        <v>58</v>
      </c>
      <c r="F501">
        <v>1017901</v>
      </c>
      <c r="G501" s="2">
        <v>43573.440034722225</v>
      </c>
      <c r="H501" s="2"/>
      <c r="K501" t="s">
        <v>1753</v>
      </c>
      <c r="L501" t="s">
        <v>1754</v>
      </c>
      <c r="M501" t="s">
        <v>1755</v>
      </c>
      <c r="N501" t="s">
        <v>177</v>
      </c>
      <c r="O501">
        <v>5</v>
      </c>
      <c r="P501">
        <v>1</v>
      </c>
      <c r="Q501">
        <v>52.223174</v>
      </c>
      <c r="R501">
        <v>5.1782310000000003</v>
      </c>
      <c r="S501" t="s">
        <v>63</v>
      </c>
      <c r="T501">
        <v>95</v>
      </c>
      <c r="U501">
        <v>75</v>
      </c>
      <c r="V501">
        <v>15</v>
      </c>
      <c r="W501">
        <v>0</v>
      </c>
      <c r="Y501">
        <v>180</v>
      </c>
      <c r="Z501" t="s">
        <v>1756</v>
      </c>
      <c r="AA501" s="2">
        <v>43474.373831018522</v>
      </c>
      <c r="AC501" s="2">
        <v>44907.646967592591</v>
      </c>
      <c r="AD501" t="s">
        <v>54</v>
      </c>
      <c r="AE501" t="s">
        <v>55</v>
      </c>
    </row>
    <row r="502" spans="1:31" x14ac:dyDescent="0.25">
      <c r="A502" t="s">
        <v>1916</v>
      </c>
      <c r="B502" t="s">
        <v>1915</v>
      </c>
      <c r="C502" t="s">
        <v>79</v>
      </c>
      <c r="D502" s="2" t="str">
        <f>VLOOKUP(A502,Basis!A:A,1,FALSE)</f>
        <v>RO611</v>
      </c>
      <c r="E502" t="s">
        <v>58</v>
      </c>
      <c r="F502">
        <v>1017902</v>
      </c>
      <c r="G502" s="2">
        <v>43573.43949074074</v>
      </c>
      <c r="H502" s="2"/>
      <c r="K502" t="s">
        <v>1917</v>
      </c>
      <c r="L502" t="s">
        <v>1918</v>
      </c>
      <c r="M502" t="s">
        <v>1919</v>
      </c>
      <c r="N502" t="s">
        <v>177</v>
      </c>
      <c r="O502">
        <v>5</v>
      </c>
      <c r="P502">
        <v>1</v>
      </c>
      <c r="Q502">
        <v>52.222270999999999</v>
      </c>
      <c r="R502">
        <v>5.177397</v>
      </c>
      <c r="S502" t="s">
        <v>63</v>
      </c>
      <c r="T502">
        <v>95</v>
      </c>
      <c r="U502">
        <v>75</v>
      </c>
      <c r="V502">
        <v>15</v>
      </c>
      <c r="W502">
        <v>0</v>
      </c>
      <c r="Y502">
        <v>180</v>
      </c>
      <c r="Z502" t="s">
        <v>1920</v>
      </c>
      <c r="AA502" s="2">
        <v>43474.373831018522</v>
      </c>
      <c r="AC502" s="2">
        <v>44907.646967592591</v>
      </c>
      <c r="AD502" t="s">
        <v>54</v>
      </c>
      <c r="AE502" t="s">
        <v>55</v>
      </c>
    </row>
    <row r="503" spans="1:31" x14ac:dyDescent="0.25">
      <c r="A503" t="s">
        <v>1922</v>
      </c>
      <c r="B503" t="s">
        <v>1921</v>
      </c>
      <c r="C503" t="s">
        <v>79</v>
      </c>
      <c r="D503" s="2" t="str">
        <f>VLOOKUP(A503,Basis!A:A,1,FALSE)</f>
        <v>RO612</v>
      </c>
      <c r="E503" t="s">
        <v>58</v>
      </c>
      <c r="F503">
        <v>1017903</v>
      </c>
      <c r="G503" s="2">
        <v>43586.632523148146</v>
      </c>
      <c r="H503" s="2"/>
      <c r="K503" t="s">
        <v>1917</v>
      </c>
      <c r="L503" t="s">
        <v>1918</v>
      </c>
      <c r="M503" t="s">
        <v>1919</v>
      </c>
      <c r="N503" t="s">
        <v>177</v>
      </c>
      <c r="O503">
        <v>5</v>
      </c>
      <c r="P503">
        <v>1</v>
      </c>
      <c r="Q503">
        <v>52.222270999999999</v>
      </c>
      <c r="R503">
        <v>5.177397</v>
      </c>
      <c r="S503" t="s">
        <v>63</v>
      </c>
      <c r="T503">
        <v>95</v>
      </c>
      <c r="U503">
        <v>75</v>
      </c>
      <c r="V503">
        <v>15</v>
      </c>
      <c r="W503">
        <v>0</v>
      </c>
      <c r="Y503">
        <v>180</v>
      </c>
      <c r="Z503" t="s">
        <v>1920</v>
      </c>
      <c r="AA503" s="2">
        <v>43474.373831018522</v>
      </c>
      <c r="AC503" s="2">
        <v>44907.646967592591</v>
      </c>
      <c r="AD503" t="s">
        <v>54</v>
      </c>
      <c r="AE503" t="s">
        <v>55</v>
      </c>
    </row>
    <row r="504" spans="1:31" x14ac:dyDescent="0.25">
      <c r="A504" t="s">
        <v>1924</v>
      </c>
      <c r="B504" t="s">
        <v>1923</v>
      </c>
      <c r="C504" t="s">
        <v>47</v>
      </c>
      <c r="D504" s="2" t="str">
        <f>VLOOKUP(A504,Basis!A:A,1,FALSE)</f>
        <v>VO003</v>
      </c>
      <c r="E504" t="s">
        <v>58</v>
      </c>
      <c r="F504">
        <v>1017968</v>
      </c>
      <c r="G504" s="2">
        <v>43535.420115740744</v>
      </c>
      <c r="H504" s="2"/>
      <c r="K504" t="s">
        <v>1808</v>
      </c>
      <c r="L504" t="s">
        <v>1925</v>
      </c>
      <c r="M504" t="s">
        <v>1926</v>
      </c>
      <c r="N504" t="s">
        <v>177</v>
      </c>
      <c r="O504">
        <v>5</v>
      </c>
      <c r="P504">
        <v>1</v>
      </c>
      <c r="Q504">
        <v>52.232348999999999</v>
      </c>
      <c r="R504">
        <v>5.1909850000000004</v>
      </c>
      <c r="S504" t="s">
        <v>63</v>
      </c>
      <c r="T504">
        <v>95</v>
      </c>
      <c r="U504">
        <v>75</v>
      </c>
      <c r="V504">
        <v>15</v>
      </c>
      <c r="W504">
        <v>0</v>
      </c>
      <c r="Y504">
        <v>180</v>
      </c>
      <c r="Z504" t="s">
        <v>1927</v>
      </c>
      <c r="AA504" s="2">
        <v>43474.373842592591</v>
      </c>
      <c r="AC504" s="2">
        <v>44907.646967592591</v>
      </c>
      <c r="AD504" t="s">
        <v>54</v>
      </c>
      <c r="AE504" t="s">
        <v>55</v>
      </c>
    </row>
    <row r="505" spans="1:31" x14ac:dyDescent="0.25">
      <c r="A505" t="s">
        <v>1929</v>
      </c>
      <c r="B505" t="s">
        <v>1928</v>
      </c>
      <c r="C505" t="s">
        <v>79</v>
      </c>
      <c r="D505" s="2" t="str">
        <f>VLOOKUP(A505,Basis!A:A,1,FALSE)</f>
        <v>RO986</v>
      </c>
      <c r="E505" t="s">
        <v>58</v>
      </c>
      <c r="F505">
        <v>1017868</v>
      </c>
      <c r="G505" s="2">
        <v>44908.598796296297</v>
      </c>
      <c r="H505" s="2"/>
      <c r="K505" t="s">
        <v>1930</v>
      </c>
      <c r="L505" t="s">
        <v>1931</v>
      </c>
      <c r="M505" t="s">
        <v>1932</v>
      </c>
      <c r="N505" t="s">
        <v>177</v>
      </c>
      <c r="O505">
        <v>5</v>
      </c>
      <c r="P505">
        <v>1</v>
      </c>
      <c r="Q505">
        <v>52.212809</v>
      </c>
      <c r="R505">
        <v>5.153276</v>
      </c>
      <c r="S505" t="s">
        <v>63</v>
      </c>
      <c r="T505">
        <v>95</v>
      </c>
      <c r="U505">
        <v>75</v>
      </c>
      <c r="V505">
        <v>15</v>
      </c>
      <c r="W505">
        <v>0</v>
      </c>
      <c r="Y505">
        <v>180</v>
      </c>
      <c r="Z505" t="s">
        <v>1933</v>
      </c>
      <c r="AA505" s="2">
        <v>43474.373831018522</v>
      </c>
      <c r="AC505" s="2">
        <v>44907.646967592591</v>
      </c>
      <c r="AD505" t="s">
        <v>54</v>
      </c>
      <c r="AE505" t="s">
        <v>55</v>
      </c>
    </row>
    <row r="506" spans="1:31" x14ac:dyDescent="0.25">
      <c r="A506" t="s">
        <v>1935</v>
      </c>
      <c r="B506" t="s">
        <v>1934</v>
      </c>
      <c r="C506" t="s">
        <v>47</v>
      </c>
      <c r="D506" s="2" t="str">
        <f>VLOOKUP(A506,Basis!A:A,1,FALSE)</f>
        <v>VO099</v>
      </c>
      <c r="E506" t="s">
        <v>58</v>
      </c>
      <c r="F506">
        <v>1017869</v>
      </c>
      <c r="G506" s="2">
        <v>43510.689849537041</v>
      </c>
      <c r="H506" s="2"/>
      <c r="K506" t="s">
        <v>1674</v>
      </c>
      <c r="L506" t="s">
        <v>561</v>
      </c>
      <c r="M506" t="s">
        <v>1675</v>
      </c>
      <c r="N506" t="s">
        <v>177</v>
      </c>
      <c r="O506">
        <v>5</v>
      </c>
      <c r="P506">
        <v>1</v>
      </c>
      <c r="Q506">
        <v>52.221705</v>
      </c>
      <c r="R506">
        <v>5.168336</v>
      </c>
      <c r="S506" t="s">
        <v>63</v>
      </c>
      <c r="T506">
        <v>95</v>
      </c>
      <c r="U506">
        <v>75</v>
      </c>
      <c r="V506">
        <v>15</v>
      </c>
      <c r="W506">
        <v>0</v>
      </c>
      <c r="Y506">
        <v>180</v>
      </c>
      <c r="Z506" t="s">
        <v>1676</v>
      </c>
      <c r="AA506" s="2">
        <v>43474.373831018522</v>
      </c>
      <c r="AC506" s="2">
        <v>44907.646967592591</v>
      </c>
      <c r="AD506" t="s">
        <v>54</v>
      </c>
      <c r="AE506" t="s">
        <v>55</v>
      </c>
    </row>
    <row r="507" spans="1:31" x14ac:dyDescent="0.25">
      <c r="A507" t="s">
        <v>1937</v>
      </c>
      <c r="B507" t="s">
        <v>1936</v>
      </c>
      <c r="C507" t="s">
        <v>47</v>
      </c>
      <c r="D507" s="2" t="str">
        <f>VLOOKUP(A507,Basis!A:A,1,FALSE)</f>
        <v>VO100</v>
      </c>
      <c r="E507" t="s">
        <v>58</v>
      </c>
      <c r="F507">
        <v>1017972</v>
      </c>
      <c r="G507" s="2">
        <v>43754.649618055555</v>
      </c>
      <c r="H507" s="2"/>
      <c r="K507" t="s">
        <v>1782</v>
      </c>
      <c r="L507" t="s">
        <v>1783</v>
      </c>
      <c r="M507" t="s">
        <v>1784</v>
      </c>
      <c r="N507" t="s">
        <v>177</v>
      </c>
      <c r="O507">
        <v>5</v>
      </c>
      <c r="P507">
        <v>1</v>
      </c>
      <c r="Q507">
        <v>52.215202699999999</v>
      </c>
      <c r="R507">
        <v>5.1982502999999998</v>
      </c>
      <c r="S507" t="s">
        <v>63</v>
      </c>
      <c r="T507">
        <v>95</v>
      </c>
      <c r="U507">
        <v>75</v>
      </c>
      <c r="V507">
        <v>15</v>
      </c>
      <c r="W507">
        <v>0</v>
      </c>
      <c r="Y507">
        <v>180</v>
      </c>
      <c r="Z507" t="s">
        <v>1785</v>
      </c>
      <c r="AA507" s="2">
        <v>43474.373831018522</v>
      </c>
      <c r="AC507" s="2">
        <v>44907.646967592591</v>
      </c>
      <c r="AD507" t="s">
        <v>54</v>
      </c>
      <c r="AE507" t="s">
        <v>55</v>
      </c>
    </row>
    <row r="508" spans="1:31" x14ac:dyDescent="0.25">
      <c r="A508" t="s">
        <v>1939</v>
      </c>
      <c r="B508" t="s">
        <v>1938</v>
      </c>
      <c r="C508" t="s">
        <v>79</v>
      </c>
      <c r="D508" s="2" t="str">
        <f>VLOOKUP(A508,Basis!A:A,1,FALSE)</f>
        <v>RO349</v>
      </c>
      <c r="E508" t="s">
        <v>58</v>
      </c>
      <c r="F508">
        <v>1017976</v>
      </c>
      <c r="G508" s="2">
        <v>43539.38553240741</v>
      </c>
      <c r="H508" s="2"/>
      <c r="K508" t="s">
        <v>1940</v>
      </c>
      <c r="L508" t="s">
        <v>405</v>
      </c>
      <c r="M508" t="s">
        <v>1941</v>
      </c>
      <c r="N508" t="s">
        <v>177</v>
      </c>
      <c r="O508">
        <v>5</v>
      </c>
      <c r="P508">
        <v>1</v>
      </c>
      <c r="Q508">
        <v>52.208486851353399</v>
      </c>
      <c r="R508">
        <v>5.1620967406827596</v>
      </c>
      <c r="S508" t="s">
        <v>63</v>
      </c>
      <c r="T508">
        <v>95</v>
      </c>
      <c r="U508">
        <v>75</v>
      </c>
      <c r="V508">
        <v>15</v>
      </c>
      <c r="W508">
        <v>0</v>
      </c>
      <c r="Y508">
        <v>180</v>
      </c>
      <c r="Z508" t="s">
        <v>1942</v>
      </c>
      <c r="AA508" s="2">
        <v>43474.373831018522</v>
      </c>
      <c r="AC508" s="2">
        <v>44907.646967592591</v>
      </c>
      <c r="AD508" t="s">
        <v>54</v>
      </c>
      <c r="AE508" t="s">
        <v>55</v>
      </c>
    </row>
    <row r="509" spans="1:31" x14ac:dyDescent="0.25">
      <c r="A509" t="s">
        <v>1944</v>
      </c>
      <c r="B509" t="s">
        <v>1943</v>
      </c>
      <c r="C509" t="s">
        <v>167</v>
      </c>
      <c r="D509" s="2" t="str">
        <f>VLOOKUP(A509,Basis!A:A,1,FALSE)</f>
        <v>PO085</v>
      </c>
      <c r="E509" t="s">
        <v>58</v>
      </c>
      <c r="F509">
        <v>1017977</v>
      </c>
      <c r="G509" s="2">
        <v>44163.471238425926</v>
      </c>
      <c r="H509" s="2"/>
      <c r="K509" t="s">
        <v>1863</v>
      </c>
      <c r="L509" t="s">
        <v>1864</v>
      </c>
      <c r="M509" t="s">
        <v>1865</v>
      </c>
      <c r="N509" t="s">
        <v>177</v>
      </c>
      <c r="O509">
        <v>5</v>
      </c>
      <c r="P509">
        <v>1</v>
      </c>
      <c r="Q509">
        <v>52.225777000000001</v>
      </c>
      <c r="R509">
        <v>5.1714560000000001</v>
      </c>
      <c r="S509" t="s">
        <v>63</v>
      </c>
      <c r="T509">
        <v>95</v>
      </c>
      <c r="U509">
        <v>75</v>
      </c>
      <c r="V509">
        <v>15</v>
      </c>
      <c r="W509">
        <v>0</v>
      </c>
      <c r="Y509">
        <v>180</v>
      </c>
      <c r="Z509" t="s">
        <v>1866</v>
      </c>
      <c r="AA509" s="2">
        <v>43474.373831018522</v>
      </c>
      <c r="AC509" s="2">
        <v>44907.646967592591</v>
      </c>
      <c r="AD509" t="s">
        <v>54</v>
      </c>
      <c r="AE509" t="s">
        <v>55</v>
      </c>
    </row>
    <row r="510" spans="1:31" x14ac:dyDescent="0.25">
      <c r="A510" t="s">
        <v>1946</v>
      </c>
      <c r="B510" t="s">
        <v>1945</v>
      </c>
      <c r="C510" t="s">
        <v>79</v>
      </c>
      <c r="D510" s="2" t="str">
        <f>VLOOKUP(A510,Basis!A:A,1,FALSE)</f>
        <v>RO1036</v>
      </c>
      <c r="E510" t="s">
        <v>58</v>
      </c>
      <c r="F510">
        <v>1017980</v>
      </c>
      <c r="G510" s="2">
        <v>44965.420115740744</v>
      </c>
      <c r="H510" s="2"/>
      <c r="K510" t="s">
        <v>1947</v>
      </c>
      <c r="L510" t="s">
        <v>281</v>
      </c>
      <c r="M510" t="s">
        <v>1948</v>
      </c>
      <c r="N510" t="s">
        <v>51</v>
      </c>
      <c r="O510">
        <v>5</v>
      </c>
      <c r="P510">
        <v>1</v>
      </c>
      <c r="Q510">
        <v>52.2939498</v>
      </c>
      <c r="R510">
        <v>5.1630628999999999</v>
      </c>
      <c r="S510" t="s">
        <v>63</v>
      </c>
      <c r="T510">
        <v>95</v>
      </c>
      <c r="U510">
        <v>75</v>
      </c>
      <c r="V510">
        <v>15</v>
      </c>
      <c r="W510">
        <v>0</v>
      </c>
      <c r="Y510">
        <v>180</v>
      </c>
      <c r="Z510" t="s">
        <v>1949</v>
      </c>
      <c r="AA510" s="2">
        <v>43474.373854166668</v>
      </c>
      <c r="AC510" s="2">
        <v>44907.646967592591</v>
      </c>
      <c r="AD510" t="s">
        <v>54</v>
      </c>
      <c r="AE510" t="s">
        <v>55</v>
      </c>
    </row>
    <row r="511" spans="1:31" x14ac:dyDescent="0.25">
      <c r="A511" t="s">
        <v>1951</v>
      </c>
      <c r="B511" t="s">
        <v>1950</v>
      </c>
      <c r="C511" t="s">
        <v>47</v>
      </c>
      <c r="D511" s="2" t="str">
        <f>VLOOKUP(A511,Basis!A:A,1,FALSE)</f>
        <v>VO004</v>
      </c>
      <c r="E511" t="s">
        <v>58</v>
      </c>
      <c r="F511">
        <v>1017981</v>
      </c>
      <c r="G511" s="2">
        <v>43535.419976851852</v>
      </c>
      <c r="H511" s="2"/>
      <c r="K511" t="s">
        <v>1808</v>
      </c>
      <c r="L511" t="s">
        <v>1925</v>
      </c>
      <c r="M511" t="s">
        <v>1926</v>
      </c>
      <c r="N511" t="s">
        <v>177</v>
      </c>
      <c r="O511">
        <v>5</v>
      </c>
      <c r="P511">
        <v>1</v>
      </c>
      <c r="Q511">
        <v>52.232348999999999</v>
      </c>
      <c r="R511">
        <v>5.1909850000000004</v>
      </c>
      <c r="S511" t="s">
        <v>63</v>
      </c>
      <c r="T511">
        <v>95</v>
      </c>
      <c r="U511">
        <v>75</v>
      </c>
      <c r="V511">
        <v>15</v>
      </c>
      <c r="W511">
        <v>0</v>
      </c>
      <c r="Y511">
        <v>180</v>
      </c>
      <c r="Z511" t="s">
        <v>1927</v>
      </c>
      <c r="AA511" s="2">
        <v>43474.373842592591</v>
      </c>
      <c r="AC511" s="2">
        <v>44907.646967592591</v>
      </c>
      <c r="AD511" t="s">
        <v>54</v>
      </c>
      <c r="AE511" t="s">
        <v>55</v>
      </c>
    </row>
    <row r="512" spans="1:31" x14ac:dyDescent="0.25">
      <c r="A512" t="s">
        <v>1953</v>
      </c>
      <c r="B512" t="s">
        <v>1952</v>
      </c>
      <c r="C512" t="s">
        <v>79</v>
      </c>
      <c r="D512" s="2" t="str">
        <f>VLOOKUP(A512,Basis!A:A,1,FALSE)</f>
        <v>RO288</v>
      </c>
      <c r="E512" t="s">
        <v>58</v>
      </c>
      <c r="F512">
        <v>1017984</v>
      </c>
      <c r="G512" s="2">
        <v>43521.671284722222</v>
      </c>
      <c r="H512" s="2"/>
      <c r="K512" t="s">
        <v>1954</v>
      </c>
      <c r="L512" t="s">
        <v>246</v>
      </c>
      <c r="M512" t="s">
        <v>1955</v>
      </c>
      <c r="N512" t="s">
        <v>177</v>
      </c>
      <c r="O512">
        <v>5</v>
      </c>
      <c r="P512">
        <v>1</v>
      </c>
      <c r="Q512">
        <v>52.219010372694797</v>
      </c>
      <c r="R512">
        <v>5.1754726655829497</v>
      </c>
      <c r="S512" t="s">
        <v>63</v>
      </c>
      <c r="T512">
        <v>95</v>
      </c>
      <c r="U512">
        <v>75</v>
      </c>
      <c r="V512">
        <v>15</v>
      </c>
      <c r="W512">
        <v>0</v>
      </c>
      <c r="Y512">
        <v>180</v>
      </c>
      <c r="Z512" t="s">
        <v>1956</v>
      </c>
      <c r="AA512" s="2">
        <v>43474.373831018522</v>
      </c>
      <c r="AC512" s="2">
        <v>44907.646967592591</v>
      </c>
      <c r="AD512" t="s">
        <v>54</v>
      </c>
      <c r="AE512" t="s">
        <v>55</v>
      </c>
    </row>
    <row r="513" spans="1:31" x14ac:dyDescent="0.25">
      <c r="A513" t="s">
        <v>1958</v>
      </c>
      <c r="B513" t="s">
        <v>1957</v>
      </c>
      <c r="C513" t="s">
        <v>79</v>
      </c>
      <c r="D513" s="2" t="str">
        <f>VLOOKUP(A513,Basis!A:A,1,FALSE)</f>
        <v>RO287</v>
      </c>
      <c r="E513" t="s">
        <v>58</v>
      </c>
      <c r="F513">
        <v>1017985</v>
      </c>
      <c r="G513" s="2">
        <v>43525.370497685188</v>
      </c>
      <c r="H513" s="2"/>
      <c r="K513" t="s">
        <v>1959</v>
      </c>
      <c r="L513" t="s">
        <v>281</v>
      </c>
      <c r="M513" t="s">
        <v>1960</v>
      </c>
      <c r="N513" t="s">
        <v>177</v>
      </c>
      <c r="O513">
        <v>5</v>
      </c>
      <c r="P513">
        <v>1</v>
      </c>
      <c r="Q513">
        <v>52.218740014407999</v>
      </c>
      <c r="R513">
        <v>5.1747232396203797</v>
      </c>
      <c r="S513" t="s">
        <v>63</v>
      </c>
      <c r="T513">
        <v>95</v>
      </c>
      <c r="U513">
        <v>75</v>
      </c>
      <c r="V513">
        <v>15</v>
      </c>
      <c r="W513">
        <v>0</v>
      </c>
      <c r="Y513">
        <v>180</v>
      </c>
      <c r="Z513" t="s">
        <v>1961</v>
      </c>
      <c r="AA513" s="2">
        <v>43474.373831018522</v>
      </c>
      <c r="AC513" s="2">
        <v>44907.646967592591</v>
      </c>
      <c r="AD513" t="s">
        <v>54</v>
      </c>
      <c r="AE513" t="s">
        <v>55</v>
      </c>
    </row>
    <row r="514" spans="1:31" x14ac:dyDescent="0.25">
      <c r="A514" t="s">
        <v>1963</v>
      </c>
      <c r="B514" t="s">
        <v>1962</v>
      </c>
      <c r="C514" t="s">
        <v>79</v>
      </c>
      <c r="D514" s="2" t="str">
        <f>VLOOKUP(A514,Basis!A:A,1,FALSE)</f>
        <v>RO306</v>
      </c>
      <c r="E514" t="s">
        <v>58</v>
      </c>
      <c r="F514">
        <v>1017986</v>
      </c>
      <c r="G514" s="2">
        <v>43539.389178240737</v>
      </c>
      <c r="H514" s="2"/>
      <c r="K514" t="s">
        <v>541</v>
      </c>
      <c r="L514" t="s">
        <v>984</v>
      </c>
      <c r="M514" t="s">
        <v>1964</v>
      </c>
      <c r="N514" t="s">
        <v>177</v>
      </c>
      <c r="O514">
        <v>5</v>
      </c>
      <c r="P514">
        <v>1</v>
      </c>
      <c r="Q514">
        <v>52.216253900017797</v>
      </c>
      <c r="R514">
        <v>5.1304262224632602</v>
      </c>
      <c r="S514" t="s">
        <v>63</v>
      </c>
      <c r="T514">
        <v>95</v>
      </c>
      <c r="U514">
        <v>75</v>
      </c>
      <c r="V514">
        <v>15</v>
      </c>
      <c r="W514">
        <v>0</v>
      </c>
      <c r="Y514">
        <v>180</v>
      </c>
      <c r="Z514" t="s">
        <v>1965</v>
      </c>
      <c r="AA514" s="2">
        <v>43474.373842592591</v>
      </c>
      <c r="AC514" s="2">
        <v>44907.646967592591</v>
      </c>
      <c r="AD514" t="s">
        <v>54</v>
      </c>
      <c r="AE514" t="s">
        <v>55</v>
      </c>
    </row>
    <row r="515" spans="1:31" x14ac:dyDescent="0.25">
      <c r="A515" t="s">
        <v>1967</v>
      </c>
      <c r="B515" t="s">
        <v>1966</v>
      </c>
      <c r="C515" t="s">
        <v>79</v>
      </c>
      <c r="D515" s="2" t="str">
        <f>VLOOKUP(A515,Basis!A:A,1,FALSE)</f>
        <v>RO483</v>
      </c>
      <c r="E515" t="s">
        <v>58</v>
      </c>
      <c r="F515">
        <v>1017988</v>
      </c>
      <c r="G515" s="2">
        <v>43525.371666666666</v>
      </c>
      <c r="H515" s="2"/>
      <c r="K515" t="s">
        <v>1968</v>
      </c>
      <c r="L515" t="s">
        <v>32</v>
      </c>
      <c r="M515" t="s">
        <v>1969</v>
      </c>
      <c r="N515" t="s">
        <v>177</v>
      </c>
      <c r="O515">
        <v>5</v>
      </c>
      <c r="P515">
        <v>1</v>
      </c>
      <c r="Q515">
        <v>52.217650744181299</v>
      </c>
      <c r="R515">
        <v>5.1910362672109098</v>
      </c>
      <c r="S515" t="s">
        <v>63</v>
      </c>
      <c r="T515">
        <v>95</v>
      </c>
      <c r="U515">
        <v>75</v>
      </c>
      <c r="V515">
        <v>15</v>
      </c>
      <c r="W515">
        <v>0</v>
      </c>
      <c r="Y515">
        <v>180</v>
      </c>
      <c r="Z515" t="s">
        <v>1970</v>
      </c>
      <c r="AA515" s="2">
        <v>43474.373831018522</v>
      </c>
      <c r="AC515" s="2">
        <v>44907.646967592591</v>
      </c>
      <c r="AD515" t="s">
        <v>54</v>
      </c>
      <c r="AE515" t="s">
        <v>55</v>
      </c>
    </row>
    <row r="516" spans="1:31" x14ac:dyDescent="0.25">
      <c r="A516" t="s">
        <v>1972</v>
      </c>
      <c r="B516" t="s">
        <v>1971</v>
      </c>
      <c r="C516" t="s">
        <v>79</v>
      </c>
      <c r="D516" s="2" t="str">
        <f>VLOOKUP(A516,Basis!A:A,1,FALSE)</f>
        <v>RO443</v>
      </c>
      <c r="E516" t="s">
        <v>58</v>
      </c>
      <c r="F516">
        <v>1017989</v>
      </c>
      <c r="G516" s="2">
        <v>43521.670740740738</v>
      </c>
      <c r="H516" s="2"/>
      <c r="K516" t="s">
        <v>1814</v>
      </c>
      <c r="L516" t="s">
        <v>730</v>
      </c>
      <c r="M516" t="s">
        <v>1973</v>
      </c>
      <c r="N516" t="s">
        <v>177</v>
      </c>
      <c r="O516">
        <v>5</v>
      </c>
      <c r="P516">
        <v>1</v>
      </c>
      <c r="Q516">
        <v>52.2245032433907</v>
      </c>
      <c r="R516">
        <v>5.1817949675071802</v>
      </c>
      <c r="S516" t="s">
        <v>63</v>
      </c>
      <c r="T516">
        <v>95</v>
      </c>
      <c r="U516">
        <v>75</v>
      </c>
      <c r="V516">
        <v>15</v>
      </c>
      <c r="W516">
        <v>0</v>
      </c>
      <c r="Y516">
        <v>180</v>
      </c>
      <c r="Z516" t="s">
        <v>1974</v>
      </c>
      <c r="AA516" s="2">
        <v>43474.373831018522</v>
      </c>
      <c r="AC516" s="2">
        <v>44907.646967592591</v>
      </c>
      <c r="AD516" t="s">
        <v>54</v>
      </c>
      <c r="AE516" t="s">
        <v>55</v>
      </c>
    </row>
    <row r="517" spans="1:31" x14ac:dyDescent="0.25">
      <c r="A517" t="s">
        <v>1976</v>
      </c>
      <c r="B517" t="s">
        <v>1975</v>
      </c>
      <c r="C517" t="s">
        <v>79</v>
      </c>
      <c r="D517" s="2" t="str">
        <f>VLOOKUP(A517,Basis!A:A,1,FALSE)</f>
        <v>RO482</v>
      </c>
      <c r="E517" t="s">
        <v>58</v>
      </c>
      <c r="F517">
        <v>1017990</v>
      </c>
      <c r="G517" s="2">
        <v>43525.371064814812</v>
      </c>
      <c r="H517" s="2"/>
      <c r="K517" t="s">
        <v>1977</v>
      </c>
      <c r="L517" t="s">
        <v>411</v>
      </c>
      <c r="M517" t="s">
        <v>1978</v>
      </c>
      <c r="N517" t="s">
        <v>177</v>
      </c>
      <c r="O517">
        <v>5</v>
      </c>
      <c r="P517">
        <v>1</v>
      </c>
      <c r="Q517">
        <v>52.2184564965332</v>
      </c>
      <c r="R517">
        <v>5.1916285324890099</v>
      </c>
      <c r="S517" t="s">
        <v>63</v>
      </c>
      <c r="T517">
        <v>95</v>
      </c>
      <c r="U517">
        <v>75</v>
      </c>
      <c r="V517">
        <v>15</v>
      </c>
      <c r="W517">
        <v>0</v>
      </c>
      <c r="Y517">
        <v>180</v>
      </c>
      <c r="Z517" t="s">
        <v>1979</v>
      </c>
      <c r="AA517" s="2">
        <v>43474.373831018522</v>
      </c>
      <c r="AC517" s="2">
        <v>44907.646967592591</v>
      </c>
      <c r="AD517" t="s">
        <v>54</v>
      </c>
      <c r="AE517" t="s">
        <v>55</v>
      </c>
    </row>
    <row r="518" spans="1:31" x14ac:dyDescent="0.25">
      <c r="A518" t="s">
        <v>1981</v>
      </c>
      <c r="B518" t="s">
        <v>1980</v>
      </c>
      <c r="C518" t="s">
        <v>79</v>
      </c>
      <c r="D518" s="2" t="str">
        <f>VLOOKUP(A518,Basis!A:A,1,FALSE)</f>
        <v>RO428</v>
      </c>
      <c r="E518" t="s">
        <v>58</v>
      </c>
      <c r="F518">
        <v>1017991</v>
      </c>
      <c r="G518" s="2">
        <v>43525.370729166665</v>
      </c>
      <c r="H518" s="2"/>
      <c r="K518" t="s">
        <v>1982</v>
      </c>
      <c r="L518" t="s">
        <v>281</v>
      </c>
      <c r="M518" t="s">
        <v>1983</v>
      </c>
      <c r="N518" t="s">
        <v>177</v>
      </c>
      <c r="O518">
        <v>5</v>
      </c>
      <c r="P518">
        <v>1</v>
      </c>
      <c r="Q518">
        <v>52.220793</v>
      </c>
      <c r="R518">
        <v>5.1809399999999997</v>
      </c>
      <c r="S518" t="s">
        <v>63</v>
      </c>
      <c r="T518">
        <v>95</v>
      </c>
      <c r="U518">
        <v>75</v>
      </c>
      <c r="V518">
        <v>15</v>
      </c>
      <c r="W518">
        <v>0</v>
      </c>
      <c r="Y518">
        <v>180</v>
      </c>
      <c r="Z518" t="s">
        <v>1984</v>
      </c>
      <c r="AA518" s="2">
        <v>43474.373831018522</v>
      </c>
      <c r="AC518" s="2">
        <v>44907.646967592591</v>
      </c>
      <c r="AD518" t="s">
        <v>54</v>
      </c>
      <c r="AE518" t="s">
        <v>55</v>
      </c>
    </row>
    <row r="519" spans="1:31" x14ac:dyDescent="0.25">
      <c r="A519" t="s">
        <v>1986</v>
      </c>
      <c r="B519" t="s">
        <v>1985</v>
      </c>
      <c r="C519" t="s">
        <v>79</v>
      </c>
      <c r="D519" s="2" t="str">
        <f>VLOOKUP(A519,Basis!A:A,1,FALSE)</f>
        <v>RO442</v>
      </c>
      <c r="E519" t="s">
        <v>58</v>
      </c>
      <c r="F519">
        <v>1017992</v>
      </c>
      <c r="G519" s="2">
        <v>43521.670451388891</v>
      </c>
      <c r="H519" s="2"/>
      <c r="K519" t="s">
        <v>1814</v>
      </c>
      <c r="L519" t="s">
        <v>730</v>
      </c>
      <c r="M519" t="s">
        <v>1973</v>
      </c>
      <c r="N519" t="s">
        <v>177</v>
      </c>
      <c r="O519">
        <v>5</v>
      </c>
      <c r="P519">
        <v>1</v>
      </c>
      <c r="Q519">
        <v>52.224591085735902</v>
      </c>
      <c r="R519">
        <v>5.1820134837228604</v>
      </c>
      <c r="S519" t="s">
        <v>63</v>
      </c>
      <c r="T519">
        <v>95</v>
      </c>
      <c r="U519">
        <v>75</v>
      </c>
      <c r="V519">
        <v>15</v>
      </c>
      <c r="W519">
        <v>0</v>
      </c>
      <c r="Y519">
        <v>180</v>
      </c>
      <c r="Z519" t="s">
        <v>1974</v>
      </c>
      <c r="AA519" s="2">
        <v>43474.373831018522</v>
      </c>
      <c r="AC519" s="2">
        <v>44907.646967592591</v>
      </c>
      <c r="AD519" t="s">
        <v>54</v>
      </c>
      <c r="AE519" t="s">
        <v>55</v>
      </c>
    </row>
    <row r="520" spans="1:31" x14ac:dyDescent="0.25">
      <c r="A520" t="s">
        <v>1988</v>
      </c>
      <c r="B520" t="s">
        <v>1987</v>
      </c>
      <c r="C520" t="s">
        <v>79</v>
      </c>
      <c r="D520" s="2" t="str">
        <f>VLOOKUP(A520,Basis!A:A,1,FALSE)</f>
        <v>RO284</v>
      </c>
      <c r="E520" t="s">
        <v>58</v>
      </c>
      <c r="F520">
        <v>1017993</v>
      </c>
      <c r="G520" s="2">
        <v>44726.536192129628</v>
      </c>
      <c r="H520" s="2"/>
      <c r="K520" t="s">
        <v>1959</v>
      </c>
      <c r="L520" t="s">
        <v>169</v>
      </c>
      <c r="M520" t="s">
        <v>1960</v>
      </c>
      <c r="N520" t="s">
        <v>177</v>
      </c>
      <c r="O520">
        <v>5</v>
      </c>
      <c r="P520">
        <v>1</v>
      </c>
      <c r="Q520">
        <v>52.219263799537202</v>
      </c>
      <c r="R520">
        <v>5.1757453288931199</v>
      </c>
      <c r="S520" t="s">
        <v>63</v>
      </c>
      <c r="T520">
        <v>95</v>
      </c>
      <c r="U520">
        <v>75</v>
      </c>
      <c r="V520">
        <v>15</v>
      </c>
      <c r="W520">
        <v>0</v>
      </c>
      <c r="Y520">
        <v>180</v>
      </c>
      <c r="Z520" t="s">
        <v>1989</v>
      </c>
      <c r="AA520" s="2">
        <v>43474.373831018522</v>
      </c>
      <c r="AC520" s="2">
        <v>44907.646967592591</v>
      </c>
      <c r="AD520" t="s">
        <v>54</v>
      </c>
      <c r="AE520" t="s">
        <v>55</v>
      </c>
    </row>
    <row r="521" spans="1:31" x14ac:dyDescent="0.25">
      <c r="A521" t="s">
        <v>1991</v>
      </c>
      <c r="B521" t="s">
        <v>1990</v>
      </c>
      <c r="C521" t="s">
        <v>79</v>
      </c>
      <c r="D521" s="2" t="str">
        <f>VLOOKUP(A521,Basis!A:A,1,FALSE)</f>
        <v>RO273</v>
      </c>
      <c r="E521" t="s">
        <v>58</v>
      </c>
      <c r="F521">
        <v>1017994</v>
      </c>
      <c r="G521" s="2">
        <v>43521.669930555552</v>
      </c>
      <c r="H521" s="2"/>
      <c r="K521" t="s">
        <v>913</v>
      </c>
      <c r="L521" t="s">
        <v>1825</v>
      </c>
      <c r="M521" t="s">
        <v>1826</v>
      </c>
      <c r="N521" t="s">
        <v>177</v>
      </c>
      <c r="O521">
        <v>5</v>
      </c>
      <c r="P521">
        <v>1</v>
      </c>
      <c r="Q521">
        <v>52.226489999999998</v>
      </c>
      <c r="R521">
        <v>5.1734369999999998</v>
      </c>
      <c r="S521" t="s">
        <v>63</v>
      </c>
      <c r="T521">
        <v>100</v>
      </c>
      <c r="U521">
        <v>75</v>
      </c>
      <c r="V521">
        <v>10</v>
      </c>
      <c r="W521">
        <v>0</v>
      </c>
      <c r="Y521">
        <v>180</v>
      </c>
      <c r="Z521" t="s">
        <v>1827</v>
      </c>
      <c r="AA521" s="2">
        <v>43474.373831018522</v>
      </c>
      <c r="AC521" s="2">
        <v>44907.646967592591</v>
      </c>
      <c r="AD521" t="s">
        <v>54</v>
      </c>
      <c r="AE521" t="s">
        <v>55</v>
      </c>
    </row>
    <row r="522" spans="1:31" x14ac:dyDescent="0.25">
      <c r="A522" t="s">
        <v>1993</v>
      </c>
      <c r="B522" t="s">
        <v>1992</v>
      </c>
      <c r="C522" t="s">
        <v>79</v>
      </c>
      <c r="D522" s="2" t="str">
        <f>VLOOKUP(A522,Basis!A:A,1,FALSE)</f>
        <v>RO441</v>
      </c>
      <c r="E522" t="s">
        <v>58</v>
      </c>
      <c r="F522">
        <v>1017995</v>
      </c>
      <c r="G522" s="2">
        <v>43521.67019675926</v>
      </c>
      <c r="H522" s="2"/>
      <c r="K522" t="s">
        <v>1814</v>
      </c>
      <c r="L522" t="s">
        <v>730</v>
      </c>
      <c r="M522" t="s">
        <v>1973</v>
      </c>
      <c r="N522" t="s">
        <v>177</v>
      </c>
      <c r="O522">
        <v>5</v>
      </c>
      <c r="P522">
        <v>1</v>
      </c>
      <c r="Q522">
        <v>52.224641921978701</v>
      </c>
      <c r="R522">
        <v>5.18176177517062</v>
      </c>
      <c r="S522" t="s">
        <v>63</v>
      </c>
      <c r="T522">
        <v>95</v>
      </c>
      <c r="U522">
        <v>75</v>
      </c>
      <c r="V522">
        <v>15</v>
      </c>
      <c r="W522">
        <v>0</v>
      </c>
      <c r="Y522">
        <v>180</v>
      </c>
      <c r="Z522" t="s">
        <v>1974</v>
      </c>
      <c r="AA522" s="2">
        <v>43474.373831018522</v>
      </c>
      <c r="AC522" s="2">
        <v>44907.646967592591</v>
      </c>
      <c r="AD522" t="s">
        <v>54</v>
      </c>
      <c r="AE522" t="s">
        <v>55</v>
      </c>
    </row>
    <row r="523" spans="1:31" x14ac:dyDescent="0.25">
      <c r="A523" t="s">
        <v>1995</v>
      </c>
      <c r="B523" t="s">
        <v>1994</v>
      </c>
      <c r="C523" t="s">
        <v>47</v>
      </c>
      <c r="D523" s="2" t="str">
        <f>VLOOKUP(A523,Basis!A:A,1,FALSE)</f>
        <v>VO086</v>
      </c>
      <c r="E523" t="s">
        <v>58</v>
      </c>
      <c r="F523">
        <v>1017996</v>
      </c>
      <c r="G523" s="2">
        <v>43517.463622685187</v>
      </c>
      <c r="H523" s="2"/>
      <c r="K523" t="s">
        <v>1814</v>
      </c>
      <c r="L523" t="s">
        <v>730</v>
      </c>
      <c r="M523" t="s">
        <v>1973</v>
      </c>
      <c r="N523" t="s">
        <v>177</v>
      </c>
      <c r="O523">
        <v>5</v>
      </c>
      <c r="P523">
        <v>1</v>
      </c>
      <c r="Q523">
        <v>52.224540207583701</v>
      </c>
      <c r="R523">
        <v>5.1817905250985001</v>
      </c>
      <c r="S523" t="s">
        <v>63</v>
      </c>
      <c r="T523">
        <v>95</v>
      </c>
      <c r="U523">
        <v>75</v>
      </c>
      <c r="V523">
        <v>15</v>
      </c>
      <c r="W523">
        <v>0</v>
      </c>
      <c r="Y523">
        <v>180</v>
      </c>
      <c r="Z523" t="s">
        <v>1974</v>
      </c>
      <c r="AA523" s="2">
        <v>43474.373831018522</v>
      </c>
      <c r="AC523" s="2">
        <v>44907.646967592591</v>
      </c>
      <c r="AD523" t="s">
        <v>54</v>
      </c>
      <c r="AE523" t="s">
        <v>55</v>
      </c>
    </row>
    <row r="524" spans="1:31" x14ac:dyDescent="0.25">
      <c r="A524" t="s">
        <v>1997</v>
      </c>
      <c r="B524" t="s">
        <v>1996</v>
      </c>
      <c r="C524" t="s">
        <v>79</v>
      </c>
      <c r="D524" s="2" t="str">
        <f>VLOOKUP(A524,Basis!A:A,1,FALSE)</f>
        <v>RO651</v>
      </c>
      <c r="E524" t="s">
        <v>58</v>
      </c>
      <c r="F524">
        <v>1017998</v>
      </c>
      <c r="G524" s="2">
        <v>44516.451180555552</v>
      </c>
      <c r="H524" s="2"/>
      <c r="K524" t="s">
        <v>1863</v>
      </c>
      <c r="L524" t="s">
        <v>1864</v>
      </c>
      <c r="M524" t="s">
        <v>1865</v>
      </c>
      <c r="N524" t="s">
        <v>177</v>
      </c>
      <c r="O524">
        <v>5</v>
      </c>
      <c r="P524">
        <v>1</v>
      </c>
      <c r="Q524">
        <v>52.225777000000001</v>
      </c>
      <c r="R524">
        <v>5.1714560000000001</v>
      </c>
      <c r="S524" t="s">
        <v>63</v>
      </c>
      <c r="T524">
        <v>95</v>
      </c>
      <c r="U524">
        <v>75</v>
      </c>
      <c r="V524">
        <v>15</v>
      </c>
      <c r="W524">
        <v>0</v>
      </c>
      <c r="Y524">
        <v>180</v>
      </c>
      <c r="Z524" t="s">
        <v>1866</v>
      </c>
      <c r="AA524" s="2">
        <v>43474.373831018522</v>
      </c>
      <c r="AC524" s="2">
        <v>44907.646967592591</v>
      </c>
      <c r="AD524" t="s">
        <v>54</v>
      </c>
      <c r="AE524" t="s">
        <v>55</v>
      </c>
    </row>
    <row r="525" spans="1:31" x14ac:dyDescent="0.25">
      <c r="A525" t="s">
        <v>1999</v>
      </c>
      <c r="B525" t="s">
        <v>1998</v>
      </c>
      <c r="C525" t="s">
        <v>47</v>
      </c>
      <c r="D525" s="2" t="str">
        <f>VLOOKUP(A525,Basis!A:A,1,FALSE)</f>
        <v>VO106</v>
      </c>
      <c r="E525" t="s">
        <v>58</v>
      </c>
      <c r="F525">
        <v>1018000</v>
      </c>
      <c r="G525" s="2">
        <v>43573.439189814817</v>
      </c>
      <c r="H525" s="2"/>
      <c r="K525" t="s">
        <v>1863</v>
      </c>
      <c r="L525" t="s">
        <v>1864</v>
      </c>
      <c r="M525" t="s">
        <v>1865</v>
      </c>
      <c r="N525" t="s">
        <v>177</v>
      </c>
      <c r="O525">
        <v>5</v>
      </c>
      <c r="P525">
        <v>1</v>
      </c>
      <c r="Q525">
        <v>52.225777000000001</v>
      </c>
      <c r="R525">
        <v>5.1714560000000001</v>
      </c>
      <c r="S525" t="s">
        <v>63</v>
      </c>
      <c r="T525">
        <v>95</v>
      </c>
      <c r="U525">
        <v>75</v>
      </c>
      <c r="V525">
        <v>15</v>
      </c>
      <c r="W525">
        <v>0</v>
      </c>
      <c r="Y525">
        <v>180</v>
      </c>
      <c r="Z525" t="s">
        <v>1866</v>
      </c>
      <c r="AA525" s="2">
        <v>43474.373831018522</v>
      </c>
      <c r="AC525" s="2">
        <v>44907.646967592591</v>
      </c>
      <c r="AD525" t="s">
        <v>54</v>
      </c>
      <c r="AE525" t="s">
        <v>55</v>
      </c>
    </row>
    <row r="526" spans="1:31" x14ac:dyDescent="0.25">
      <c r="A526" t="s">
        <v>2001</v>
      </c>
      <c r="B526" t="s">
        <v>2000</v>
      </c>
      <c r="C526" t="s">
        <v>79</v>
      </c>
      <c r="D526" s="2" t="str">
        <f>VLOOKUP(A526,Basis!A:A,1,FALSE)</f>
        <v>RO633</v>
      </c>
      <c r="E526" t="s">
        <v>58</v>
      </c>
      <c r="F526">
        <v>1018001</v>
      </c>
      <c r="G526" s="2">
        <v>43573.438634259262</v>
      </c>
      <c r="H526" s="2"/>
      <c r="K526" t="s">
        <v>913</v>
      </c>
      <c r="L526" t="s">
        <v>1798</v>
      </c>
      <c r="M526" t="s">
        <v>1799</v>
      </c>
      <c r="N526" t="s">
        <v>177</v>
      </c>
      <c r="O526">
        <v>5</v>
      </c>
      <c r="P526">
        <v>1</v>
      </c>
      <c r="Q526">
        <v>52.225749999999998</v>
      </c>
      <c r="R526">
        <v>5.1732399999999998</v>
      </c>
      <c r="S526" t="s">
        <v>63</v>
      </c>
      <c r="T526">
        <v>95</v>
      </c>
      <c r="U526">
        <v>75</v>
      </c>
      <c r="V526">
        <v>15</v>
      </c>
      <c r="W526">
        <v>0</v>
      </c>
      <c r="Y526">
        <v>180</v>
      </c>
      <c r="Z526" t="s">
        <v>1800</v>
      </c>
      <c r="AA526" s="2">
        <v>43474.373831018522</v>
      </c>
      <c r="AC526" s="2">
        <v>44907.646967592591</v>
      </c>
      <c r="AD526" t="s">
        <v>54</v>
      </c>
      <c r="AE526" t="s">
        <v>55</v>
      </c>
    </row>
    <row r="527" spans="1:31" x14ac:dyDescent="0.25">
      <c r="A527" t="s">
        <v>2003</v>
      </c>
      <c r="B527" t="s">
        <v>2002</v>
      </c>
      <c r="C527" t="s">
        <v>79</v>
      </c>
      <c r="D527" s="2" t="str">
        <f>VLOOKUP(A527,Basis!A:A,1,FALSE)</f>
        <v>RO630</v>
      </c>
      <c r="E527" t="s">
        <v>58</v>
      </c>
      <c r="F527">
        <v>1018003</v>
      </c>
      <c r="G527" s="2">
        <v>43573.432824074072</v>
      </c>
      <c r="H527" s="2"/>
      <c r="K527" t="s">
        <v>1793</v>
      </c>
      <c r="L527" t="s">
        <v>1086</v>
      </c>
      <c r="M527" t="s">
        <v>1794</v>
      </c>
      <c r="N527" t="s">
        <v>177</v>
      </c>
      <c r="O527">
        <v>5</v>
      </c>
      <c r="P527">
        <v>1</v>
      </c>
      <c r="Q527">
        <v>52.228380799999996</v>
      </c>
      <c r="R527">
        <v>5.1779691999999997</v>
      </c>
      <c r="S527" t="s">
        <v>63</v>
      </c>
      <c r="T527">
        <v>95</v>
      </c>
      <c r="U527">
        <v>75</v>
      </c>
      <c r="V527">
        <v>15</v>
      </c>
      <c r="W527">
        <v>0</v>
      </c>
      <c r="Y527">
        <v>180</v>
      </c>
      <c r="Z527" t="s">
        <v>1795</v>
      </c>
      <c r="AA527" s="2">
        <v>43474.373831018522</v>
      </c>
      <c r="AC527" s="2">
        <v>44907.646967592591</v>
      </c>
      <c r="AD527" t="s">
        <v>54</v>
      </c>
      <c r="AE527" t="s">
        <v>55</v>
      </c>
    </row>
    <row r="528" spans="1:31" x14ac:dyDescent="0.25">
      <c r="A528" t="s">
        <v>2005</v>
      </c>
      <c r="B528" t="s">
        <v>2004</v>
      </c>
      <c r="C528" t="s">
        <v>79</v>
      </c>
      <c r="D528" s="2" t="str">
        <f>VLOOKUP(A528,Basis!A:A,1,FALSE)</f>
        <v>RO631</v>
      </c>
      <c r="E528" t="s">
        <v>58</v>
      </c>
      <c r="F528">
        <v>1018004</v>
      </c>
      <c r="G528" s="2">
        <v>43573.434999999998</v>
      </c>
      <c r="H528" s="2"/>
      <c r="K528" t="s">
        <v>1793</v>
      </c>
      <c r="L528" t="s">
        <v>1086</v>
      </c>
      <c r="M528" t="s">
        <v>1794</v>
      </c>
      <c r="N528" t="s">
        <v>177</v>
      </c>
      <c r="O528">
        <v>5</v>
      </c>
      <c r="P528">
        <v>1</v>
      </c>
      <c r="Q528">
        <v>52.228380799999996</v>
      </c>
      <c r="R528">
        <v>5.1779691999999997</v>
      </c>
      <c r="S528" t="s">
        <v>63</v>
      </c>
      <c r="T528">
        <v>95</v>
      </c>
      <c r="U528">
        <v>75</v>
      </c>
      <c r="V528">
        <v>15</v>
      </c>
      <c r="W528">
        <v>0</v>
      </c>
      <c r="Y528">
        <v>180</v>
      </c>
      <c r="Z528" t="s">
        <v>1795</v>
      </c>
      <c r="AA528" s="2">
        <v>43474.373831018522</v>
      </c>
      <c r="AC528" s="2">
        <v>44907.646967592591</v>
      </c>
      <c r="AD528" t="s">
        <v>54</v>
      </c>
      <c r="AE528" t="s">
        <v>55</v>
      </c>
    </row>
    <row r="529" spans="1:31" x14ac:dyDescent="0.25">
      <c r="A529" t="s">
        <v>2007</v>
      </c>
      <c r="B529" t="s">
        <v>2006</v>
      </c>
      <c r="C529" t="s">
        <v>79</v>
      </c>
      <c r="D529" s="2" t="str">
        <f>VLOOKUP(A529,Basis!A:A,1,FALSE)</f>
        <v>RO507</v>
      </c>
      <c r="E529" t="s">
        <v>58</v>
      </c>
      <c r="F529">
        <v>1018010</v>
      </c>
      <c r="G529" s="2">
        <v>43530.654432870368</v>
      </c>
      <c r="H529" s="2"/>
      <c r="K529" t="s">
        <v>188</v>
      </c>
      <c r="L529" t="s">
        <v>340</v>
      </c>
      <c r="M529" t="s">
        <v>2008</v>
      </c>
      <c r="N529" t="s">
        <v>177</v>
      </c>
      <c r="O529">
        <v>5</v>
      </c>
      <c r="P529">
        <v>1</v>
      </c>
      <c r="Q529">
        <v>52.215855229861198</v>
      </c>
      <c r="R529">
        <v>5.1425866037655101</v>
      </c>
      <c r="S529" t="s">
        <v>63</v>
      </c>
      <c r="T529">
        <v>95</v>
      </c>
      <c r="U529">
        <v>75</v>
      </c>
      <c r="V529">
        <v>15</v>
      </c>
      <c r="W529">
        <v>0</v>
      </c>
      <c r="Y529">
        <v>180</v>
      </c>
      <c r="Z529" t="s">
        <v>2009</v>
      </c>
      <c r="AA529" s="2">
        <v>43474.373831018522</v>
      </c>
      <c r="AC529" s="2">
        <v>44907.646967592591</v>
      </c>
      <c r="AD529" t="s">
        <v>54</v>
      </c>
      <c r="AE529" t="s">
        <v>55</v>
      </c>
    </row>
    <row r="530" spans="1:31" x14ac:dyDescent="0.25">
      <c r="A530" t="s">
        <v>2011</v>
      </c>
      <c r="B530" t="s">
        <v>2010</v>
      </c>
      <c r="C530" t="s">
        <v>79</v>
      </c>
      <c r="D530" s="2" t="str">
        <f>VLOOKUP(A530,Basis!A:A,1,FALSE)</f>
        <v>RO644</v>
      </c>
      <c r="E530" t="s">
        <v>58</v>
      </c>
      <c r="F530">
        <v>1018011</v>
      </c>
      <c r="G530" s="2">
        <v>43521.671805555554</v>
      </c>
      <c r="H530" s="2"/>
      <c r="K530" t="s">
        <v>1764</v>
      </c>
      <c r="L530" t="s">
        <v>1765</v>
      </c>
      <c r="M530" t="s">
        <v>1766</v>
      </c>
      <c r="N530" t="s">
        <v>177</v>
      </c>
      <c r="O530">
        <v>5</v>
      </c>
      <c r="P530">
        <v>1</v>
      </c>
      <c r="Q530">
        <v>52.215958000000001</v>
      </c>
      <c r="R530">
        <v>5.1704790000000003</v>
      </c>
      <c r="S530" t="s">
        <v>63</v>
      </c>
      <c r="T530">
        <v>95</v>
      </c>
      <c r="U530">
        <v>75</v>
      </c>
      <c r="V530">
        <v>15</v>
      </c>
      <c r="W530">
        <v>0</v>
      </c>
      <c r="Y530">
        <v>180</v>
      </c>
      <c r="Z530" t="s">
        <v>1767</v>
      </c>
      <c r="AA530" s="2">
        <v>43474.373831018522</v>
      </c>
      <c r="AC530" s="2">
        <v>44907.646967592591</v>
      </c>
      <c r="AD530" t="s">
        <v>54</v>
      </c>
      <c r="AE530" t="s">
        <v>55</v>
      </c>
    </row>
    <row r="531" spans="1:31" x14ac:dyDescent="0.25">
      <c r="A531" t="s">
        <v>2013</v>
      </c>
      <c r="B531" t="s">
        <v>2012</v>
      </c>
      <c r="C531" t="s">
        <v>79</v>
      </c>
      <c r="D531" s="2" t="str">
        <f>VLOOKUP(A531,Basis!A:A,1,FALSE)</f>
        <v>RO514</v>
      </c>
      <c r="E531" t="s">
        <v>58</v>
      </c>
      <c r="F531">
        <v>1018012</v>
      </c>
      <c r="G531" s="2">
        <v>43521.671550925923</v>
      </c>
      <c r="H531" s="2"/>
      <c r="K531" t="s">
        <v>908</v>
      </c>
      <c r="L531" t="s">
        <v>281</v>
      </c>
      <c r="M531" t="s">
        <v>909</v>
      </c>
      <c r="N531" t="s">
        <v>177</v>
      </c>
      <c r="O531">
        <v>5</v>
      </c>
      <c r="P531">
        <v>1</v>
      </c>
      <c r="Q531">
        <v>52.219207892242999</v>
      </c>
      <c r="R531">
        <v>5.19426388666517</v>
      </c>
      <c r="S531" t="s">
        <v>63</v>
      </c>
      <c r="T531">
        <v>95</v>
      </c>
      <c r="U531">
        <v>75</v>
      </c>
      <c r="V531">
        <v>15</v>
      </c>
      <c r="W531">
        <v>0</v>
      </c>
      <c r="Y531">
        <v>180</v>
      </c>
      <c r="Z531" t="s">
        <v>910</v>
      </c>
      <c r="AA531" s="2">
        <v>43474.373831018522</v>
      </c>
      <c r="AC531" s="2">
        <v>44907.646967592591</v>
      </c>
      <c r="AD531" t="s">
        <v>54</v>
      </c>
      <c r="AE531" t="s">
        <v>55</v>
      </c>
    </row>
    <row r="532" spans="1:31" x14ac:dyDescent="0.25">
      <c r="A532" t="s">
        <v>2015</v>
      </c>
      <c r="B532" t="s">
        <v>2014</v>
      </c>
      <c r="C532" t="s">
        <v>79</v>
      </c>
      <c r="D532" s="2" t="str">
        <f>VLOOKUP(A532,Basis!A:A,1,FALSE)</f>
        <v>RO642</v>
      </c>
      <c r="E532" t="s">
        <v>58</v>
      </c>
      <c r="F532">
        <v>1018013</v>
      </c>
      <c r="G532" s="2">
        <v>43521.672222222223</v>
      </c>
      <c r="H532" s="2"/>
      <c r="K532" t="s">
        <v>1764</v>
      </c>
      <c r="L532" t="s">
        <v>2016</v>
      </c>
      <c r="M532" t="s">
        <v>2017</v>
      </c>
      <c r="N532" t="s">
        <v>177</v>
      </c>
      <c r="O532">
        <v>5</v>
      </c>
      <c r="P532">
        <v>1</v>
      </c>
      <c r="Q532">
        <v>52.215981999999997</v>
      </c>
      <c r="R532">
        <v>5.1696289999999996</v>
      </c>
      <c r="S532" t="s">
        <v>63</v>
      </c>
      <c r="T532">
        <v>95</v>
      </c>
      <c r="U532">
        <v>75</v>
      </c>
      <c r="V532">
        <v>15</v>
      </c>
      <c r="W532">
        <v>0</v>
      </c>
      <c r="Y532">
        <v>180</v>
      </c>
      <c r="Z532" t="s">
        <v>2018</v>
      </c>
      <c r="AA532" s="2">
        <v>43474.373831018522</v>
      </c>
      <c r="AC532" s="2">
        <v>44907.646967592591</v>
      </c>
      <c r="AD532" t="s">
        <v>54</v>
      </c>
      <c r="AE532" t="s">
        <v>55</v>
      </c>
    </row>
    <row r="533" spans="1:31" x14ac:dyDescent="0.25">
      <c r="A533" t="s">
        <v>2020</v>
      </c>
      <c r="B533" t="s">
        <v>2019</v>
      </c>
      <c r="C533" t="s">
        <v>79</v>
      </c>
      <c r="D533" s="2" t="str">
        <f>VLOOKUP(A533,Basis!A:A,1,FALSE)</f>
        <v>RO637</v>
      </c>
      <c r="E533" t="s">
        <v>58</v>
      </c>
      <c r="F533">
        <v>1018015</v>
      </c>
      <c r="G533" s="2">
        <v>43517.464270833334</v>
      </c>
      <c r="H533" s="2"/>
      <c r="K533" t="s">
        <v>1674</v>
      </c>
      <c r="L533" t="s">
        <v>561</v>
      </c>
      <c r="M533" t="s">
        <v>1675</v>
      </c>
      <c r="N533" t="s">
        <v>177</v>
      </c>
      <c r="O533">
        <v>5</v>
      </c>
      <c r="P533">
        <v>1</v>
      </c>
      <c r="Q533">
        <v>52.221705</v>
      </c>
      <c r="R533">
        <v>5.168336</v>
      </c>
      <c r="S533" t="s">
        <v>63</v>
      </c>
      <c r="T533">
        <v>95</v>
      </c>
      <c r="U533">
        <v>75</v>
      </c>
      <c r="V533">
        <v>15</v>
      </c>
      <c r="W533">
        <v>0</v>
      </c>
      <c r="Y533">
        <v>180</v>
      </c>
      <c r="Z533" t="s">
        <v>1676</v>
      </c>
      <c r="AA533" s="2">
        <v>43474.373831018522</v>
      </c>
      <c r="AC533" s="2">
        <v>44907.646967592591</v>
      </c>
      <c r="AD533" t="s">
        <v>54</v>
      </c>
      <c r="AE533" t="s">
        <v>55</v>
      </c>
    </row>
    <row r="534" spans="1:31" x14ac:dyDescent="0.25">
      <c r="A534" t="s">
        <v>2022</v>
      </c>
      <c r="B534" t="s">
        <v>2021</v>
      </c>
      <c r="C534" t="s">
        <v>47</v>
      </c>
      <c r="D534" s="2" t="str">
        <f>VLOOKUP(A534,Basis!A:A,1,FALSE)</f>
        <v>VO101</v>
      </c>
      <c r="E534" t="s">
        <v>58</v>
      </c>
      <c r="F534">
        <v>1018016</v>
      </c>
      <c r="G534" s="2">
        <v>43521.672442129631</v>
      </c>
      <c r="H534" s="2"/>
      <c r="K534" t="s">
        <v>1764</v>
      </c>
      <c r="L534" t="s">
        <v>2016</v>
      </c>
      <c r="M534" t="s">
        <v>2017</v>
      </c>
      <c r="N534" t="s">
        <v>177</v>
      </c>
      <c r="O534">
        <v>5</v>
      </c>
      <c r="P534">
        <v>1</v>
      </c>
      <c r="Q534">
        <v>52.215981999999997</v>
      </c>
      <c r="R534">
        <v>5.1696289999999996</v>
      </c>
      <c r="S534" t="s">
        <v>63</v>
      </c>
      <c r="T534">
        <v>95</v>
      </c>
      <c r="U534">
        <v>75</v>
      </c>
      <c r="V534">
        <v>15</v>
      </c>
      <c r="W534">
        <v>0</v>
      </c>
      <c r="Y534">
        <v>180</v>
      </c>
      <c r="Z534" t="s">
        <v>2018</v>
      </c>
      <c r="AA534" s="2">
        <v>43474.373831018522</v>
      </c>
      <c r="AC534" s="2">
        <v>44907.646967592591</v>
      </c>
      <c r="AD534" t="s">
        <v>54</v>
      </c>
      <c r="AE534" t="s">
        <v>55</v>
      </c>
    </row>
    <row r="535" spans="1:31" x14ac:dyDescent="0.25">
      <c r="A535" t="s">
        <v>2024</v>
      </c>
      <c r="B535" t="s">
        <v>2023</v>
      </c>
      <c r="C535" t="s">
        <v>79</v>
      </c>
      <c r="D535" s="2" t="str">
        <f>VLOOKUP(A535,Basis!A:A,1,FALSE)</f>
        <v>RO610</v>
      </c>
      <c r="E535" t="s">
        <v>58</v>
      </c>
      <c r="F535">
        <v>1018017</v>
      </c>
      <c r="G535" s="2">
        <v>43517.465162037035</v>
      </c>
      <c r="H535" s="2"/>
      <c r="K535" t="s">
        <v>2025</v>
      </c>
      <c r="L535" t="s">
        <v>112</v>
      </c>
      <c r="M535" t="s">
        <v>2026</v>
      </c>
      <c r="N535" t="s">
        <v>177</v>
      </c>
      <c r="O535">
        <v>5</v>
      </c>
      <c r="P535">
        <v>1</v>
      </c>
      <c r="Q535">
        <v>52.221612999999998</v>
      </c>
      <c r="R535">
        <v>5.1761559999999998</v>
      </c>
      <c r="S535" t="s">
        <v>63</v>
      </c>
      <c r="T535">
        <v>95</v>
      </c>
      <c r="U535">
        <v>75</v>
      </c>
      <c r="V535">
        <v>15</v>
      </c>
      <c r="W535">
        <v>0</v>
      </c>
      <c r="Y535">
        <v>180</v>
      </c>
      <c r="Z535" t="s">
        <v>2027</v>
      </c>
      <c r="AA535" s="2">
        <v>43474.373831018522</v>
      </c>
      <c r="AC535" s="2">
        <v>44907.646967592591</v>
      </c>
      <c r="AD535" t="s">
        <v>54</v>
      </c>
      <c r="AE535" t="s">
        <v>55</v>
      </c>
    </row>
    <row r="536" spans="1:31" x14ac:dyDescent="0.25">
      <c r="A536" t="s">
        <v>2029</v>
      </c>
      <c r="B536" t="s">
        <v>2028</v>
      </c>
      <c r="C536" t="s">
        <v>79</v>
      </c>
      <c r="D536" s="2" t="str">
        <f>VLOOKUP(A536,Basis!A:A,1,FALSE)</f>
        <v>RO163</v>
      </c>
      <c r="E536" t="s">
        <v>58</v>
      </c>
      <c r="F536">
        <v>1018018</v>
      </c>
      <c r="G536" s="2">
        <v>43517.464953703704</v>
      </c>
      <c r="H536" s="2"/>
      <c r="K536" t="s">
        <v>2025</v>
      </c>
      <c r="L536" t="s">
        <v>807</v>
      </c>
      <c r="M536" t="s">
        <v>2026</v>
      </c>
      <c r="N536" t="s">
        <v>177</v>
      </c>
      <c r="O536">
        <v>5</v>
      </c>
      <c r="P536">
        <v>1</v>
      </c>
      <c r="Q536">
        <v>52.221505999999998</v>
      </c>
      <c r="R536">
        <v>5.1763630000000003</v>
      </c>
      <c r="S536" t="s">
        <v>63</v>
      </c>
      <c r="T536">
        <v>95</v>
      </c>
      <c r="U536">
        <v>75</v>
      </c>
      <c r="V536">
        <v>15</v>
      </c>
      <c r="W536">
        <v>0</v>
      </c>
      <c r="Y536">
        <v>180</v>
      </c>
      <c r="Z536" t="s">
        <v>2030</v>
      </c>
      <c r="AA536" s="2">
        <v>43474.373831018522</v>
      </c>
      <c r="AC536" s="2">
        <v>44907.646967592591</v>
      </c>
      <c r="AD536" t="s">
        <v>54</v>
      </c>
      <c r="AE536" t="s">
        <v>55</v>
      </c>
    </row>
    <row r="537" spans="1:31" x14ac:dyDescent="0.25">
      <c r="A537" t="s">
        <v>2032</v>
      </c>
      <c r="B537" t="s">
        <v>2031</v>
      </c>
      <c r="C537" t="s">
        <v>79</v>
      </c>
      <c r="D537" s="2" t="str">
        <f>VLOOKUP(A537,Basis!A:A,1,FALSE)</f>
        <v>RO609</v>
      </c>
      <c r="E537" t="s">
        <v>58</v>
      </c>
      <c r="F537">
        <v>1018019</v>
      </c>
      <c r="G537" s="2">
        <v>43517.464062500003</v>
      </c>
      <c r="H537" s="2"/>
      <c r="K537" t="s">
        <v>1917</v>
      </c>
      <c r="L537" t="s">
        <v>132</v>
      </c>
      <c r="M537" t="s">
        <v>2033</v>
      </c>
      <c r="N537" t="s">
        <v>177</v>
      </c>
      <c r="O537">
        <v>5</v>
      </c>
      <c r="P537">
        <v>1</v>
      </c>
      <c r="Q537">
        <v>52.221995</v>
      </c>
      <c r="R537">
        <v>5.1761229999999996</v>
      </c>
      <c r="S537" t="s">
        <v>63</v>
      </c>
      <c r="T537">
        <v>95</v>
      </c>
      <c r="U537">
        <v>75</v>
      </c>
      <c r="V537">
        <v>15</v>
      </c>
      <c r="W537">
        <v>0</v>
      </c>
      <c r="Y537">
        <v>180</v>
      </c>
      <c r="Z537" t="s">
        <v>2034</v>
      </c>
      <c r="AA537" s="2">
        <v>43474.373831018522</v>
      </c>
      <c r="AC537" s="2">
        <v>44907.646967592591</v>
      </c>
      <c r="AD537" t="s">
        <v>54</v>
      </c>
      <c r="AE537" t="s">
        <v>55</v>
      </c>
    </row>
    <row r="538" spans="1:31" x14ac:dyDescent="0.25">
      <c r="A538" t="s">
        <v>2036</v>
      </c>
      <c r="B538" t="s">
        <v>2035</v>
      </c>
      <c r="C538" t="s">
        <v>79</v>
      </c>
      <c r="D538" s="2" t="str">
        <f>VLOOKUP(A538,Basis!A:A,1,FALSE)</f>
        <v>RO614</v>
      </c>
      <c r="E538" t="s">
        <v>58</v>
      </c>
      <c r="F538">
        <v>1018020</v>
      </c>
      <c r="G538" s="2">
        <v>43517.463854166665</v>
      </c>
      <c r="H538" s="2"/>
      <c r="K538" t="s">
        <v>1814</v>
      </c>
      <c r="L538" t="s">
        <v>1815</v>
      </c>
      <c r="M538" t="s">
        <v>1816</v>
      </c>
      <c r="N538" t="s">
        <v>177</v>
      </c>
      <c r="O538">
        <v>5</v>
      </c>
      <c r="P538">
        <v>1</v>
      </c>
      <c r="Q538">
        <v>52.223971788820101</v>
      </c>
      <c r="R538">
        <v>5.1793876849163096</v>
      </c>
      <c r="S538" t="s">
        <v>63</v>
      </c>
      <c r="T538">
        <v>95</v>
      </c>
      <c r="U538">
        <v>75</v>
      </c>
      <c r="V538">
        <v>15</v>
      </c>
      <c r="W538">
        <v>0</v>
      </c>
      <c r="Y538">
        <v>180</v>
      </c>
      <c r="Z538" t="s">
        <v>1817</v>
      </c>
      <c r="AA538" s="2">
        <v>43474.373831018522</v>
      </c>
      <c r="AC538" s="2">
        <v>44907.646967592591</v>
      </c>
      <c r="AD538" t="s">
        <v>54</v>
      </c>
      <c r="AE538" t="s">
        <v>55</v>
      </c>
    </row>
    <row r="539" spans="1:31" x14ac:dyDescent="0.25">
      <c r="A539" t="s">
        <v>2038</v>
      </c>
      <c r="B539" t="s">
        <v>2037</v>
      </c>
      <c r="C539" t="s">
        <v>79</v>
      </c>
      <c r="D539" s="2" t="str">
        <f>VLOOKUP(A539,Basis!A:A,1,FALSE)</f>
        <v>RO307</v>
      </c>
      <c r="E539" t="s">
        <v>58</v>
      </c>
      <c r="F539">
        <v>1018022</v>
      </c>
      <c r="G539" s="2">
        <v>43539.389386574076</v>
      </c>
      <c r="H539" s="2"/>
      <c r="K539" t="s">
        <v>541</v>
      </c>
      <c r="L539" t="s">
        <v>984</v>
      </c>
      <c r="M539" t="s">
        <v>1964</v>
      </c>
      <c r="N539" t="s">
        <v>177</v>
      </c>
      <c r="O539">
        <v>5</v>
      </c>
      <c r="P539">
        <v>1</v>
      </c>
      <c r="Q539">
        <v>52.2162337834502</v>
      </c>
      <c r="R539">
        <v>5.13048355468095</v>
      </c>
      <c r="S539" t="s">
        <v>63</v>
      </c>
      <c r="T539">
        <v>95</v>
      </c>
      <c r="U539">
        <v>75</v>
      </c>
      <c r="V539">
        <v>15</v>
      </c>
      <c r="W539">
        <v>0</v>
      </c>
      <c r="Y539">
        <v>180</v>
      </c>
      <c r="Z539" t="s">
        <v>1965</v>
      </c>
      <c r="AA539" s="2">
        <v>43474.373842592591</v>
      </c>
      <c r="AC539" s="2">
        <v>44907.646967592591</v>
      </c>
      <c r="AD539" t="s">
        <v>54</v>
      </c>
      <c r="AE539" t="s">
        <v>55</v>
      </c>
    </row>
    <row r="540" spans="1:31" x14ac:dyDescent="0.25">
      <c r="A540" t="s">
        <v>2040</v>
      </c>
      <c r="B540" t="s">
        <v>2039</v>
      </c>
      <c r="C540" t="s">
        <v>79</v>
      </c>
      <c r="D540" s="2" t="str">
        <f>VLOOKUP(A540,Basis!A:A,1,FALSE)</f>
        <v>RO444</v>
      </c>
      <c r="E540" t="s">
        <v>58</v>
      </c>
      <c r="F540">
        <v>1018025</v>
      </c>
      <c r="G540" s="2">
        <v>43539.386203703703</v>
      </c>
      <c r="H540" s="2"/>
      <c r="K540" t="s">
        <v>2041</v>
      </c>
      <c r="L540" t="s">
        <v>1173</v>
      </c>
      <c r="M540" t="s">
        <v>2042</v>
      </c>
      <c r="N540" t="s">
        <v>177</v>
      </c>
      <c r="O540">
        <v>5</v>
      </c>
      <c r="P540">
        <v>1</v>
      </c>
      <c r="Q540">
        <v>52.214999464389102</v>
      </c>
      <c r="R540">
        <v>5.1526184007573397</v>
      </c>
      <c r="S540" t="s">
        <v>63</v>
      </c>
      <c r="T540">
        <v>95</v>
      </c>
      <c r="U540">
        <v>75</v>
      </c>
      <c r="V540">
        <v>15</v>
      </c>
      <c r="W540">
        <v>0</v>
      </c>
      <c r="Y540">
        <v>180</v>
      </c>
      <c r="Z540" t="s">
        <v>2043</v>
      </c>
      <c r="AA540" s="2">
        <v>43474.373831018522</v>
      </c>
      <c r="AC540" s="2">
        <v>44907.646967592591</v>
      </c>
      <c r="AD540" t="s">
        <v>54</v>
      </c>
      <c r="AE540" t="s">
        <v>55</v>
      </c>
    </row>
    <row r="541" spans="1:31" x14ac:dyDescent="0.25">
      <c r="A541" t="s">
        <v>2045</v>
      </c>
      <c r="B541" t="s">
        <v>2044</v>
      </c>
      <c r="C541" t="s">
        <v>79</v>
      </c>
      <c r="D541" s="2" t="str">
        <f>VLOOKUP(A541,Basis!A:A,1,FALSE)</f>
        <v>RO439</v>
      </c>
      <c r="E541" t="s">
        <v>58</v>
      </c>
      <c r="F541">
        <v>1018026</v>
      </c>
      <c r="G541" s="2">
        <v>43539.386030092595</v>
      </c>
      <c r="H541" s="2"/>
      <c r="K541" t="s">
        <v>2041</v>
      </c>
      <c r="L541" t="s">
        <v>2046</v>
      </c>
      <c r="M541" t="s">
        <v>2047</v>
      </c>
      <c r="N541" t="s">
        <v>177</v>
      </c>
      <c r="O541">
        <v>5</v>
      </c>
      <c r="P541">
        <v>1</v>
      </c>
      <c r="Q541">
        <v>52.215716620024502</v>
      </c>
      <c r="R541">
        <v>5.15319633298102</v>
      </c>
      <c r="S541" t="s">
        <v>63</v>
      </c>
      <c r="T541">
        <v>95</v>
      </c>
      <c r="U541">
        <v>75</v>
      </c>
      <c r="V541">
        <v>15</v>
      </c>
      <c r="W541">
        <v>0</v>
      </c>
      <c r="Y541">
        <v>180</v>
      </c>
      <c r="Z541" t="s">
        <v>2048</v>
      </c>
      <c r="AA541" s="2">
        <v>43474.373831018522</v>
      </c>
      <c r="AC541" s="2">
        <v>44907.646967592591</v>
      </c>
      <c r="AD541" t="s">
        <v>54</v>
      </c>
      <c r="AE541" t="s">
        <v>55</v>
      </c>
    </row>
    <row r="542" spans="1:31" x14ac:dyDescent="0.25">
      <c r="A542" t="s">
        <v>2050</v>
      </c>
      <c r="B542" t="s">
        <v>2049</v>
      </c>
      <c r="C542" t="s">
        <v>79</v>
      </c>
      <c r="D542" s="2" t="str">
        <f>VLOOKUP(A542,Basis!A:A,1,FALSE)</f>
        <v>RO636</v>
      </c>
      <c r="E542" t="s">
        <v>58</v>
      </c>
      <c r="F542">
        <v>1018006</v>
      </c>
      <c r="G542" s="2">
        <v>43517.464733796296</v>
      </c>
      <c r="H542" s="2"/>
      <c r="K542" t="s">
        <v>651</v>
      </c>
      <c r="L542" t="s">
        <v>2051</v>
      </c>
      <c r="M542" t="s">
        <v>2052</v>
      </c>
      <c r="N542" t="s">
        <v>177</v>
      </c>
      <c r="O542">
        <v>5</v>
      </c>
      <c r="P542">
        <v>1</v>
      </c>
      <c r="Q542">
        <v>52.220509</v>
      </c>
      <c r="R542">
        <v>5.1680820000000001</v>
      </c>
      <c r="S542" t="s">
        <v>63</v>
      </c>
      <c r="T542">
        <v>95</v>
      </c>
      <c r="U542">
        <v>75</v>
      </c>
      <c r="V542">
        <v>15</v>
      </c>
      <c r="W542">
        <v>0</v>
      </c>
      <c r="Y542">
        <v>180</v>
      </c>
      <c r="Z542" t="s">
        <v>2053</v>
      </c>
      <c r="AA542" s="2">
        <v>43474.373831018522</v>
      </c>
      <c r="AC542" s="2">
        <v>44907.646967592591</v>
      </c>
      <c r="AD542" t="s">
        <v>54</v>
      </c>
      <c r="AE542" t="s">
        <v>55</v>
      </c>
    </row>
    <row r="543" spans="1:31" x14ac:dyDescent="0.25">
      <c r="A543" t="s">
        <v>2055</v>
      </c>
      <c r="B543" t="s">
        <v>2054</v>
      </c>
      <c r="C543" t="s">
        <v>79</v>
      </c>
      <c r="D543" s="2" t="str">
        <f>VLOOKUP(A543,Basis!A:A,1,FALSE)</f>
        <v>RO297</v>
      </c>
      <c r="E543" t="s">
        <v>58</v>
      </c>
      <c r="F543">
        <v>1018007</v>
      </c>
      <c r="G543" s="2">
        <v>43530.655185185184</v>
      </c>
      <c r="H543" s="2"/>
      <c r="K543" t="s">
        <v>497</v>
      </c>
      <c r="L543" t="s">
        <v>281</v>
      </c>
      <c r="M543" t="s">
        <v>498</v>
      </c>
      <c r="N543" t="s">
        <v>177</v>
      </c>
      <c r="O543">
        <v>5</v>
      </c>
      <c r="P543">
        <v>1</v>
      </c>
      <c r="Q543">
        <v>52.216195939157402</v>
      </c>
      <c r="R543">
        <v>5.13975125737967</v>
      </c>
      <c r="S543" t="s">
        <v>63</v>
      </c>
      <c r="T543">
        <v>95</v>
      </c>
      <c r="U543">
        <v>75</v>
      </c>
      <c r="V543">
        <v>15</v>
      </c>
      <c r="W543">
        <v>0</v>
      </c>
      <c r="Y543">
        <v>180</v>
      </c>
      <c r="Z543" t="s">
        <v>499</v>
      </c>
      <c r="AA543" s="2">
        <v>43474.373831018522</v>
      </c>
      <c r="AC543" s="2">
        <v>44907.646967592591</v>
      </c>
      <c r="AD543" t="s">
        <v>54</v>
      </c>
      <c r="AE543" t="s">
        <v>55</v>
      </c>
    </row>
    <row r="544" spans="1:31" x14ac:dyDescent="0.25">
      <c r="A544" t="s">
        <v>2057</v>
      </c>
      <c r="B544" t="s">
        <v>2056</v>
      </c>
      <c r="C544" t="s">
        <v>79</v>
      </c>
      <c r="D544" s="2" t="str">
        <f>VLOOKUP(A544,Basis!A:A,1,FALSE)</f>
        <v>RO508</v>
      </c>
      <c r="E544" t="s">
        <v>58</v>
      </c>
      <c r="F544">
        <v>1018008</v>
      </c>
      <c r="G544" s="2">
        <v>43530.654606481483</v>
      </c>
      <c r="H544" s="2"/>
      <c r="K544" t="s">
        <v>188</v>
      </c>
      <c r="L544" t="s">
        <v>340</v>
      </c>
      <c r="M544" t="s">
        <v>2008</v>
      </c>
      <c r="N544" t="s">
        <v>177</v>
      </c>
      <c r="O544">
        <v>5</v>
      </c>
      <c r="P544">
        <v>1</v>
      </c>
      <c r="Q544">
        <v>52.215855298612503</v>
      </c>
      <c r="R544">
        <v>5.1425866037655101</v>
      </c>
      <c r="S544" t="s">
        <v>63</v>
      </c>
      <c r="T544">
        <v>95</v>
      </c>
      <c r="U544">
        <v>75</v>
      </c>
      <c r="V544">
        <v>15</v>
      </c>
      <c r="W544">
        <v>0</v>
      </c>
      <c r="Y544">
        <v>180</v>
      </c>
      <c r="Z544" t="s">
        <v>2009</v>
      </c>
      <c r="AA544" s="2">
        <v>43474.373831018522</v>
      </c>
      <c r="AC544" s="2">
        <v>44907.646967592591</v>
      </c>
      <c r="AD544" t="s">
        <v>54</v>
      </c>
      <c r="AE544" t="s">
        <v>55</v>
      </c>
    </row>
    <row r="545" spans="1:31" x14ac:dyDescent="0.25">
      <c r="A545" t="s">
        <v>2059</v>
      </c>
      <c r="B545" t="s">
        <v>2058</v>
      </c>
      <c r="C545" t="s">
        <v>79</v>
      </c>
      <c r="D545" s="2" t="str">
        <f>VLOOKUP(A545,Basis!A:A,1,FALSE)</f>
        <v>RO362</v>
      </c>
      <c r="E545" t="s">
        <v>58</v>
      </c>
      <c r="F545">
        <v>1018039</v>
      </c>
      <c r="G545" s="2">
        <v>43539.390636574077</v>
      </c>
      <c r="H545" s="2"/>
      <c r="K545" t="s">
        <v>339</v>
      </c>
      <c r="L545" t="s">
        <v>93</v>
      </c>
      <c r="M545" t="s">
        <v>2060</v>
      </c>
      <c r="N545" t="s">
        <v>177</v>
      </c>
      <c r="O545">
        <v>5</v>
      </c>
      <c r="P545">
        <v>1</v>
      </c>
      <c r="Q545">
        <v>52.225342900540902</v>
      </c>
      <c r="R545">
        <v>5.1975866407204396</v>
      </c>
      <c r="S545" t="s">
        <v>63</v>
      </c>
      <c r="T545">
        <v>95</v>
      </c>
      <c r="U545">
        <v>75</v>
      </c>
      <c r="V545">
        <v>15</v>
      </c>
      <c r="W545">
        <v>0</v>
      </c>
      <c r="Y545">
        <v>180</v>
      </c>
      <c r="Z545" t="s">
        <v>2061</v>
      </c>
      <c r="AA545" s="2">
        <v>43474.373842592591</v>
      </c>
      <c r="AC545" s="2">
        <v>44907.646967592591</v>
      </c>
      <c r="AD545" t="s">
        <v>54</v>
      </c>
      <c r="AE545" t="s">
        <v>55</v>
      </c>
    </row>
    <row r="546" spans="1:31" x14ac:dyDescent="0.25">
      <c r="A546" t="s">
        <v>2063</v>
      </c>
      <c r="B546" t="s">
        <v>2062</v>
      </c>
      <c r="C546" t="s">
        <v>79</v>
      </c>
      <c r="D546" s="2" t="str">
        <f>VLOOKUP(A546,Basis!A:A,1,FALSE)</f>
        <v>RO368</v>
      </c>
      <c r="E546" t="s">
        <v>58</v>
      </c>
      <c r="F546">
        <v>1018040</v>
      </c>
      <c r="G546" s="2">
        <v>43539.390451388892</v>
      </c>
      <c r="H546" s="2"/>
      <c r="K546" t="s">
        <v>2064</v>
      </c>
      <c r="L546" t="s">
        <v>1453</v>
      </c>
      <c r="M546" t="s">
        <v>2065</v>
      </c>
      <c r="N546" t="s">
        <v>177</v>
      </c>
      <c r="O546">
        <v>5</v>
      </c>
      <c r="P546">
        <v>1</v>
      </c>
      <c r="Q546">
        <v>52.223974303391003</v>
      </c>
      <c r="R546">
        <v>5.2006520703483403</v>
      </c>
      <c r="S546" t="s">
        <v>63</v>
      </c>
      <c r="T546">
        <v>95</v>
      </c>
      <c r="U546">
        <v>75</v>
      </c>
      <c r="V546">
        <v>15</v>
      </c>
      <c r="W546">
        <v>0</v>
      </c>
      <c r="Y546">
        <v>180</v>
      </c>
      <c r="Z546" t="s">
        <v>2066</v>
      </c>
      <c r="AA546" s="2">
        <v>43474.373842592591</v>
      </c>
      <c r="AC546" s="2">
        <v>44907.646967592591</v>
      </c>
      <c r="AD546" t="s">
        <v>54</v>
      </c>
      <c r="AE546" t="s">
        <v>55</v>
      </c>
    </row>
    <row r="547" spans="1:31" x14ac:dyDescent="0.25">
      <c r="A547" t="s">
        <v>2068</v>
      </c>
      <c r="B547" t="s">
        <v>2067</v>
      </c>
      <c r="C547" t="s">
        <v>79</v>
      </c>
      <c r="D547" s="2" t="str">
        <f>VLOOKUP(A547,Basis!A:A,1,FALSE)</f>
        <v>RO363</v>
      </c>
      <c r="E547" t="s">
        <v>58</v>
      </c>
      <c r="F547">
        <v>1018041</v>
      </c>
      <c r="G547" s="2">
        <v>43539.390798611108</v>
      </c>
      <c r="H547" s="2"/>
      <c r="K547" t="s">
        <v>339</v>
      </c>
      <c r="L547" t="s">
        <v>93</v>
      </c>
      <c r="M547" t="s">
        <v>2060</v>
      </c>
      <c r="N547" t="s">
        <v>177</v>
      </c>
      <c r="O547">
        <v>5</v>
      </c>
      <c r="P547">
        <v>1</v>
      </c>
      <c r="Q547">
        <v>52.225198438439698</v>
      </c>
      <c r="R547">
        <v>5.1976501755464799</v>
      </c>
      <c r="S547" t="s">
        <v>63</v>
      </c>
      <c r="T547">
        <v>95</v>
      </c>
      <c r="U547">
        <v>75</v>
      </c>
      <c r="V547">
        <v>15</v>
      </c>
      <c r="W547">
        <v>0</v>
      </c>
      <c r="Y547">
        <v>180</v>
      </c>
      <c r="Z547" t="s">
        <v>2061</v>
      </c>
      <c r="AA547" s="2">
        <v>43474.373842592591</v>
      </c>
      <c r="AC547" s="2">
        <v>44907.646967592591</v>
      </c>
      <c r="AD547" t="s">
        <v>54</v>
      </c>
      <c r="AE547" t="s">
        <v>55</v>
      </c>
    </row>
    <row r="548" spans="1:31" x14ac:dyDescent="0.25">
      <c r="A548" t="s">
        <v>2070</v>
      </c>
      <c r="B548" t="s">
        <v>2069</v>
      </c>
      <c r="C548" t="s">
        <v>79</v>
      </c>
      <c r="D548" s="2" t="str">
        <f>VLOOKUP(A548,Basis!A:A,1,FALSE)</f>
        <v>RO867</v>
      </c>
      <c r="E548" t="s">
        <v>58</v>
      </c>
      <c r="F548">
        <v>1018045</v>
      </c>
      <c r="G548" s="2">
        <v>44270.317939814813</v>
      </c>
      <c r="H548" s="2"/>
      <c r="K548" t="s">
        <v>2071</v>
      </c>
      <c r="L548" t="s">
        <v>93</v>
      </c>
      <c r="M548" t="s">
        <v>2072</v>
      </c>
      <c r="N548" t="s">
        <v>177</v>
      </c>
      <c r="O548">
        <v>5</v>
      </c>
      <c r="P548">
        <v>1</v>
      </c>
      <c r="Q548">
        <v>52.218421041082799</v>
      </c>
      <c r="R548">
        <v>5.1431931182790001</v>
      </c>
      <c r="S548" t="s">
        <v>63</v>
      </c>
      <c r="T548">
        <v>95</v>
      </c>
      <c r="U548">
        <v>75</v>
      </c>
      <c r="V548">
        <v>15</v>
      </c>
      <c r="W548">
        <v>0</v>
      </c>
      <c r="Y548">
        <v>180</v>
      </c>
      <c r="Z548" t="s">
        <v>2073</v>
      </c>
      <c r="AA548" s="2">
        <v>43474.373842592591</v>
      </c>
      <c r="AC548" s="2">
        <v>44907.646967592591</v>
      </c>
      <c r="AD548" t="s">
        <v>54</v>
      </c>
      <c r="AE548" t="s">
        <v>55</v>
      </c>
    </row>
    <row r="549" spans="1:31" x14ac:dyDescent="0.25">
      <c r="A549" t="s">
        <v>2075</v>
      </c>
      <c r="B549" t="s">
        <v>2074</v>
      </c>
      <c r="C549" t="s">
        <v>79</v>
      </c>
      <c r="D549" s="2" t="str">
        <f>VLOOKUP(A549,Basis!A:A,1,FALSE)</f>
        <v>RO603</v>
      </c>
      <c r="E549" t="s">
        <v>58</v>
      </c>
      <c r="F549">
        <v>1018048</v>
      </c>
      <c r="G549" s="2">
        <v>44817.65116898148</v>
      </c>
      <c r="H549" s="2"/>
      <c r="K549" t="s">
        <v>2076</v>
      </c>
      <c r="L549" t="s">
        <v>1173</v>
      </c>
      <c r="M549" t="s">
        <v>2077</v>
      </c>
      <c r="N549" t="s">
        <v>241</v>
      </c>
      <c r="O549">
        <v>5</v>
      </c>
      <c r="P549">
        <v>1</v>
      </c>
      <c r="Q549">
        <v>52.268197999999998</v>
      </c>
      <c r="R549">
        <v>5.1628109999999996</v>
      </c>
      <c r="S549" t="s">
        <v>63</v>
      </c>
      <c r="T549">
        <v>95</v>
      </c>
      <c r="U549">
        <v>75</v>
      </c>
      <c r="V549">
        <v>15</v>
      </c>
      <c r="W549">
        <v>0</v>
      </c>
      <c r="Y549">
        <v>180</v>
      </c>
      <c r="Z549" t="s">
        <v>2078</v>
      </c>
      <c r="AA549" s="2">
        <v>43474.373842592591</v>
      </c>
      <c r="AC549" s="2">
        <v>44907.646967592591</v>
      </c>
      <c r="AD549" t="s">
        <v>54</v>
      </c>
      <c r="AE549" t="s">
        <v>55</v>
      </c>
    </row>
    <row r="550" spans="1:31" x14ac:dyDescent="0.25">
      <c r="A550" t="s">
        <v>2080</v>
      </c>
      <c r="B550" t="s">
        <v>2079</v>
      </c>
      <c r="C550" t="s">
        <v>47</v>
      </c>
      <c r="D550" s="2" t="str">
        <f>VLOOKUP(A550,Basis!A:A,1,FALSE)</f>
        <v>VO111</v>
      </c>
      <c r="E550" t="s">
        <v>58</v>
      </c>
      <c r="F550">
        <v>1018052</v>
      </c>
      <c r="G550" s="2">
        <v>44389.58971064815</v>
      </c>
      <c r="H550" s="2"/>
      <c r="K550" t="s">
        <v>104</v>
      </c>
      <c r="L550" t="s">
        <v>1007</v>
      </c>
      <c r="M550" t="s">
        <v>106</v>
      </c>
      <c r="N550" t="s">
        <v>107</v>
      </c>
      <c r="O550">
        <v>5</v>
      </c>
      <c r="P550">
        <v>1</v>
      </c>
      <c r="Q550">
        <v>52.293351000000001</v>
      </c>
      <c r="R550">
        <v>5.2756189999999998</v>
      </c>
      <c r="S550" t="s">
        <v>63</v>
      </c>
      <c r="T550">
        <v>95</v>
      </c>
      <c r="U550">
        <v>75</v>
      </c>
      <c r="V550">
        <v>15</v>
      </c>
      <c r="W550">
        <v>0</v>
      </c>
      <c r="Y550">
        <v>180</v>
      </c>
      <c r="Z550" t="s">
        <v>2081</v>
      </c>
      <c r="AA550" s="2">
        <v>43474.373842592591</v>
      </c>
      <c r="AC550" s="2">
        <v>44907.646967592591</v>
      </c>
      <c r="AD550" t="s">
        <v>54</v>
      </c>
      <c r="AE550" t="s">
        <v>55</v>
      </c>
    </row>
    <row r="551" spans="1:31" x14ac:dyDescent="0.25">
      <c r="A551" t="s">
        <v>2083</v>
      </c>
      <c r="B551" t="s">
        <v>2082</v>
      </c>
      <c r="C551" t="s">
        <v>79</v>
      </c>
      <c r="D551" s="2" t="str">
        <f>VLOOKUP(A551,Basis!A:A,1,FALSE)</f>
        <v>RO479</v>
      </c>
      <c r="E551" t="s">
        <v>58</v>
      </c>
      <c r="F551">
        <v>1018055</v>
      </c>
      <c r="G551" s="2">
        <v>43525.370891203704</v>
      </c>
      <c r="H551" s="2"/>
      <c r="K551" t="s">
        <v>1977</v>
      </c>
      <c r="L551" t="s">
        <v>2084</v>
      </c>
      <c r="M551" t="s">
        <v>2085</v>
      </c>
      <c r="N551" t="s">
        <v>177</v>
      </c>
      <c r="O551">
        <v>5</v>
      </c>
      <c r="P551">
        <v>1</v>
      </c>
      <c r="Q551">
        <v>52.218779954176597</v>
      </c>
      <c r="R551">
        <v>5.1938385888982497</v>
      </c>
      <c r="S551" t="s">
        <v>63</v>
      </c>
      <c r="T551">
        <v>95</v>
      </c>
      <c r="U551">
        <v>75</v>
      </c>
      <c r="V551">
        <v>15</v>
      </c>
      <c r="W551">
        <v>0</v>
      </c>
      <c r="Y551">
        <v>180</v>
      </c>
      <c r="Z551" t="s">
        <v>2086</v>
      </c>
      <c r="AA551" s="2">
        <v>43474.373831018522</v>
      </c>
      <c r="AC551" s="2">
        <v>44907.646967592591</v>
      </c>
      <c r="AD551" t="s">
        <v>54</v>
      </c>
      <c r="AE551" t="s">
        <v>55</v>
      </c>
    </row>
    <row r="552" spans="1:31" x14ac:dyDescent="0.25">
      <c r="A552" t="s">
        <v>2088</v>
      </c>
      <c r="B552" t="s">
        <v>2087</v>
      </c>
      <c r="C552" t="s">
        <v>79</v>
      </c>
      <c r="D552" s="2" t="str">
        <f>VLOOKUP(A552,Basis!A:A,1,FALSE)</f>
        <v>RO480</v>
      </c>
      <c r="E552" t="s">
        <v>58</v>
      </c>
      <c r="F552">
        <v>1018056</v>
      </c>
      <c r="G552" s="2">
        <v>43525.371458333335</v>
      </c>
      <c r="H552" s="2"/>
      <c r="K552" t="s">
        <v>1977</v>
      </c>
      <c r="L552" t="s">
        <v>2089</v>
      </c>
      <c r="M552" t="s">
        <v>2090</v>
      </c>
      <c r="N552" t="s">
        <v>177</v>
      </c>
      <c r="O552">
        <v>5</v>
      </c>
      <c r="P552">
        <v>1</v>
      </c>
      <c r="Q552">
        <v>52.218684149023296</v>
      </c>
      <c r="R552">
        <v>5.1931468304294999</v>
      </c>
      <c r="S552" t="s">
        <v>63</v>
      </c>
      <c r="T552">
        <v>95</v>
      </c>
      <c r="U552">
        <v>75</v>
      </c>
      <c r="V552">
        <v>15</v>
      </c>
      <c r="W552">
        <v>0</v>
      </c>
      <c r="Y552">
        <v>180</v>
      </c>
      <c r="Z552" t="s">
        <v>2091</v>
      </c>
      <c r="AA552" s="2">
        <v>43474.373831018522</v>
      </c>
      <c r="AC552" s="2">
        <v>44907.646967592591</v>
      </c>
      <c r="AD552" t="s">
        <v>54</v>
      </c>
      <c r="AE552" t="s">
        <v>55</v>
      </c>
    </row>
    <row r="553" spans="1:31" x14ac:dyDescent="0.25">
      <c r="A553" t="s">
        <v>2093</v>
      </c>
      <c r="B553" t="s">
        <v>2092</v>
      </c>
      <c r="C553" t="s">
        <v>79</v>
      </c>
      <c r="D553" s="2" t="str">
        <f>VLOOKUP(A553,Basis!A:A,1,FALSE)</f>
        <v>RO481</v>
      </c>
      <c r="E553" t="s">
        <v>58</v>
      </c>
      <c r="F553">
        <v>1018057</v>
      </c>
      <c r="G553" s="2">
        <v>43525.371249999997</v>
      </c>
      <c r="H553" s="2"/>
      <c r="K553" t="s">
        <v>1977</v>
      </c>
      <c r="L553" t="s">
        <v>2094</v>
      </c>
      <c r="M553" t="s">
        <v>2090</v>
      </c>
      <c r="N553" t="s">
        <v>177</v>
      </c>
      <c r="O553">
        <v>5</v>
      </c>
      <c r="P553">
        <v>1</v>
      </c>
      <c r="Q553">
        <v>52.218527575072102</v>
      </c>
      <c r="R553">
        <v>5.1923611946452297</v>
      </c>
      <c r="S553" t="s">
        <v>63</v>
      </c>
      <c r="T553">
        <v>95</v>
      </c>
      <c r="U553">
        <v>75</v>
      </c>
      <c r="V553">
        <v>15</v>
      </c>
      <c r="W553">
        <v>0</v>
      </c>
      <c r="Y553">
        <v>180</v>
      </c>
      <c r="Z553" t="s">
        <v>2095</v>
      </c>
      <c r="AA553" s="2">
        <v>43474.373831018522</v>
      </c>
      <c r="AC553" s="2">
        <v>44907.646967592591</v>
      </c>
      <c r="AD553" t="s">
        <v>54</v>
      </c>
      <c r="AE553" t="s">
        <v>55</v>
      </c>
    </row>
    <row r="554" spans="1:31" x14ac:dyDescent="0.25">
      <c r="A554" t="s">
        <v>2097</v>
      </c>
      <c r="B554" t="s">
        <v>2096</v>
      </c>
      <c r="C554" t="s">
        <v>79</v>
      </c>
      <c r="D554" s="2" t="str">
        <f>VLOOKUP(A554,Basis!A:A,1,FALSE)</f>
        <v>RO500</v>
      </c>
      <c r="E554" t="s">
        <v>58</v>
      </c>
      <c r="F554">
        <v>1018464</v>
      </c>
      <c r="G554" s="2">
        <v>43592.379351851851</v>
      </c>
      <c r="H554" s="2"/>
      <c r="K554" t="s">
        <v>1875</v>
      </c>
      <c r="L554" t="s">
        <v>2098</v>
      </c>
      <c r="M554" t="s">
        <v>2099</v>
      </c>
      <c r="N554" t="s">
        <v>277</v>
      </c>
      <c r="O554">
        <v>5</v>
      </c>
      <c r="P554">
        <v>1</v>
      </c>
      <c r="Q554">
        <v>52.316085803371202</v>
      </c>
      <c r="R554">
        <v>5.0288992468314504</v>
      </c>
      <c r="S554" t="s">
        <v>63</v>
      </c>
      <c r="T554">
        <v>95</v>
      </c>
      <c r="U554">
        <v>75</v>
      </c>
      <c r="V554">
        <v>15</v>
      </c>
      <c r="W554">
        <v>0</v>
      </c>
      <c r="Y554">
        <v>180</v>
      </c>
      <c r="Z554" t="s">
        <v>2100</v>
      </c>
      <c r="AA554" s="2">
        <v>43474.373842592591</v>
      </c>
      <c r="AC554" s="2">
        <v>44907.646967592591</v>
      </c>
      <c r="AD554" t="s">
        <v>54</v>
      </c>
      <c r="AE554" t="s">
        <v>55</v>
      </c>
    </row>
    <row r="555" spans="1:31" x14ac:dyDescent="0.25">
      <c r="A555" t="s">
        <v>2102</v>
      </c>
      <c r="B555" t="s">
        <v>2101</v>
      </c>
      <c r="C555" t="s">
        <v>79</v>
      </c>
      <c r="D555" s="2" t="str">
        <f>VLOOKUP(A555,Basis!A:A,1,FALSE)</f>
        <v>RO075</v>
      </c>
      <c r="E555" t="s">
        <v>58</v>
      </c>
      <c r="F555">
        <v>1018465</v>
      </c>
      <c r="G555" s="2">
        <v>43599.372094907405</v>
      </c>
      <c r="H555" s="2"/>
      <c r="K555" t="s">
        <v>2103</v>
      </c>
      <c r="L555" t="s">
        <v>32</v>
      </c>
      <c r="M555" t="s">
        <v>2104</v>
      </c>
      <c r="N555" t="s">
        <v>34</v>
      </c>
      <c r="O555">
        <v>5</v>
      </c>
      <c r="P555">
        <v>1</v>
      </c>
      <c r="Q555">
        <v>52.329938951928497</v>
      </c>
      <c r="R555">
        <v>5.0708392728167304</v>
      </c>
      <c r="S555" t="s">
        <v>63</v>
      </c>
      <c r="T555">
        <v>95</v>
      </c>
      <c r="U555">
        <v>75</v>
      </c>
      <c r="V555">
        <v>15</v>
      </c>
      <c r="W555">
        <v>0</v>
      </c>
      <c r="Y555">
        <v>180</v>
      </c>
      <c r="Z555" t="s">
        <v>2105</v>
      </c>
      <c r="AA555" s="2">
        <v>43474.373842592591</v>
      </c>
      <c r="AC555" s="2">
        <v>44907.646967592591</v>
      </c>
      <c r="AD555" t="s">
        <v>54</v>
      </c>
      <c r="AE555" t="s">
        <v>55</v>
      </c>
    </row>
    <row r="556" spans="1:31" x14ac:dyDescent="0.25">
      <c r="A556" t="s">
        <v>2107</v>
      </c>
      <c r="B556" t="s">
        <v>2106</v>
      </c>
      <c r="C556" t="s">
        <v>79</v>
      </c>
      <c r="D556" s="2" t="str">
        <f>VLOOKUP(A556,Basis!A:A,1,FALSE)</f>
        <v>RO499</v>
      </c>
      <c r="E556" t="s">
        <v>58</v>
      </c>
      <c r="F556">
        <v>1018466</v>
      </c>
      <c r="G556" s="2">
        <v>43592.379155092596</v>
      </c>
      <c r="H556" s="2"/>
      <c r="K556" t="s">
        <v>1875</v>
      </c>
      <c r="L556" t="s">
        <v>2098</v>
      </c>
      <c r="M556" t="s">
        <v>2099</v>
      </c>
      <c r="N556" t="s">
        <v>277</v>
      </c>
      <c r="O556">
        <v>5</v>
      </c>
      <c r="P556">
        <v>1</v>
      </c>
      <c r="Q556">
        <v>52.315994901631299</v>
      </c>
      <c r="R556">
        <v>5.0288720056461402</v>
      </c>
      <c r="S556" t="s">
        <v>63</v>
      </c>
      <c r="T556">
        <v>95</v>
      </c>
      <c r="U556">
        <v>75</v>
      </c>
      <c r="V556">
        <v>15</v>
      </c>
      <c r="W556">
        <v>0</v>
      </c>
      <c r="Y556">
        <v>180</v>
      </c>
      <c r="Z556" t="s">
        <v>2100</v>
      </c>
      <c r="AA556" s="2">
        <v>43474.373842592591</v>
      </c>
      <c r="AC556" s="2">
        <v>44907.646967592591</v>
      </c>
      <c r="AD556" t="s">
        <v>54</v>
      </c>
      <c r="AE556" t="s">
        <v>55</v>
      </c>
    </row>
    <row r="557" spans="1:31" x14ac:dyDescent="0.25">
      <c r="A557" t="s">
        <v>2109</v>
      </c>
      <c r="B557" t="s">
        <v>2108</v>
      </c>
      <c r="C557" t="s">
        <v>79</v>
      </c>
      <c r="D557" s="2" t="str">
        <f>VLOOKUP(A557,Basis!A:A,1,FALSE)</f>
        <v>RO066</v>
      </c>
      <c r="E557" t="s">
        <v>58</v>
      </c>
      <c r="F557">
        <v>1018467</v>
      </c>
      <c r="G557" s="2">
        <v>43592.378159722219</v>
      </c>
      <c r="H557" s="2"/>
      <c r="K557" t="s">
        <v>2110</v>
      </c>
      <c r="L557" t="s">
        <v>32</v>
      </c>
      <c r="M557" t="s">
        <v>2111</v>
      </c>
      <c r="N557" t="s">
        <v>277</v>
      </c>
      <c r="O557">
        <v>5</v>
      </c>
      <c r="P557">
        <v>1</v>
      </c>
      <c r="Q557">
        <v>52.310633794453302</v>
      </c>
      <c r="R557">
        <v>5.0444020796614204</v>
      </c>
      <c r="S557" t="s">
        <v>63</v>
      </c>
      <c r="T557">
        <v>95</v>
      </c>
      <c r="U557">
        <v>75</v>
      </c>
      <c r="V557">
        <v>15</v>
      </c>
      <c r="W557">
        <v>0</v>
      </c>
      <c r="Y557">
        <v>180</v>
      </c>
      <c r="Z557" t="s">
        <v>2112</v>
      </c>
      <c r="AA557" s="2">
        <v>43474.373842592591</v>
      </c>
      <c r="AC557" s="2">
        <v>44907.646967592591</v>
      </c>
      <c r="AD557" t="s">
        <v>54</v>
      </c>
      <c r="AE557" t="s">
        <v>55</v>
      </c>
    </row>
    <row r="558" spans="1:31" x14ac:dyDescent="0.25">
      <c r="A558" t="s">
        <v>2114</v>
      </c>
      <c r="B558" t="s">
        <v>2113</v>
      </c>
      <c r="C558" t="s">
        <v>79</v>
      </c>
      <c r="D558" s="2" t="str">
        <f>VLOOKUP(A558,Basis!A:A,1,FALSE)</f>
        <v>RO400</v>
      </c>
      <c r="E558" t="s">
        <v>58</v>
      </c>
      <c r="F558">
        <v>1018469</v>
      </c>
      <c r="G558" s="2">
        <v>43592.377280092594</v>
      </c>
      <c r="H558" s="2"/>
      <c r="K558" t="s">
        <v>2115</v>
      </c>
      <c r="L558" t="s">
        <v>281</v>
      </c>
      <c r="M558" t="s">
        <v>2116</v>
      </c>
      <c r="N558" t="s">
        <v>184</v>
      </c>
      <c r="O558">
        <v>5</v>
      </c>
      <c r="P558">
        <v>1</v>
      </c>
      <c r="Q558">
        <v>52.207708843101003</v>
      </c>
      <c r="R558">
        <v>5.0859911553609098</v>
      </c>
      <c r="S558" t="s">
        <v>63</v>
      </c>
      <c r="T558">
        <v>95</v>
      </c>
      <c r="U558">
        <v>75</v>
      </c>
      <c r="V558">
        <v>15</v>
      </c>
      <c r="W558">
        <v>0</v>
      </c>
      <c r="Y558">
        <v>180</v>
      </c>
      <c r="Z558" t="s">
        <v>2117</v>
      </c>
      <c r="AA558" s="2">
        <v>43474.373842592591</v>
      </c>
      <c r="AC558" s="2">
        <v>44907.646967592591</v>
      </c>
      <c r="AD558" t="s">
        <v>54</v>
      </c>
      <c r="AE558" t="s">
        <v>55</v>
      </c>
    </row>
    <row r="559" spans="1:31" x14ac:dyDescent="0.25">
      <c r="A559" t="s">
        <v>2119</v>
      </c>
      <c r="B559" t="s">
        <v>2118</v>
      </c>
      <c r="C559" t="s">
        <v>47</v>
      </c>
      <c r="D559" s="2" t="str">
        <f>VLOOKUP(A559,Basis!A:A,1,FALSE)</f>
        <v>VO027</v>
      </c>
      <c r="E559" t="s">
        <v>58</v>
      </c>
      <c r="F559">
        <v>1018470</v>
      </c>
      <c r="G559" s="2">
        <v>43592.377060185187</v>
      </c>
      <c r="H559" s="2"/>
      <c r="K559" t="s">
        <v>497</v>
      </c>
      <c r="L559" t="s">
        <v>281</v>
      </c>
      <c r="M559" t="s">
        <v>498</v>
      </c>
      <c r="N559" t="s">
        <v>177</v>
      </c>
      <c r="O559">
        <v>5</v>
      </c>
      <c r="P559">
        <v>1</v>
      </c>
      <c r="Q559">
        <v>52.216208512012102</v>
      </c>
      <c r="R559">
        <v>5.1397205796140604</v>
      </c>
      <c r="S559" t="s">
        <v>63</v>
      </c>
      <c r="T559">
        <v>95</v>
      </c>
      <c r="U559">
        <v>75</v>
      </c>
      <c r="V559">
        <v>15</v>
      </c>
      <c r="W559">
        <v>0</v>
      </c>
      <c r="Y559">
        <v>180</v>
      </c>
      <c r="Z559" t="s">
        <v>499</v>
      </c>
      <c r="AA559" s="2">
        <v>43474.373842592591</v>
      </c>
      <c r="AC559" s="2">
        <v>44907.646967592591</v>
      </c>
      <c r="AD559" t="s">
        <v>54</v>
      </c>
      <c r="AE559" t="s">
        <v>55</v>
      </c>
    </row>
    <row r="560" spans="1:31" x14ac:dyDescent="0.25">
      <c r="A560" t="s">
        <v>2121</v>
      </c>
      <c r="B560" t="s">
        <v>2120</v>
      </c>
      <c r="C560" t="s">
        <v>79</v>
      </c>
      <c r="D560" s="2" t="str">
        <f>VLOOKUP(A560,Basis!A:A,1,FALSE)</f>
        <v>RO402</v>
      </c>
      <c r="E560" t="s">
        <v>58</v>
      </c>
      <c r="F560">
        <v>1018471</v>
      </c>
      <c r="G560" s="2">
        <v>43592.377476851849</v>
      </c>
      <c r="H560" s="2"/>
      <c r="K560" t="s">
        <v>2122</v>
      </c>
      <c r="L560" t="s">
        <v>2123</v>
      </c>
      <c r="M560" t="s">
        <v>2124</v>
      </c>
      <c r="N560" t="s">
        <v>2125</v>
      </c>
      <c r="O560">
        <v>5</v>
      </c>
      <c r="P560">
        <v>1</v>
      </c>
      <c r="Q560">
        <v>52.236298383262202</v>
      </c>
      <c r="R560">
        <v>5.1177125517326596</v>
      </c>
      <c r="S560" t="s">
        <v>63</v>
      </c>
      <c r="T560">
        <v>95</v>
      </c>
      <c r="U560">
        <v>75</v>
      </c>
      <c r="V560">
        <v>15</v>
      </c>
      <c r="W560">
        <v>0</v>
      </c>
      <c r="Y560">
        <v>180</v>
      </c>
      <c r="Z560" t="s">
        <v>2126</v>
      </c>
      <c r="AA560" s="2">
        <v>43474.373842592591</v>
      </c>
      <c r="AC560" s="2">
        <v>44907.646967592591</v>
      </c>
      <c r="AD560" t="s">
        <v>54</v>
      </c>
      <c r="AE560" t="s">
        <v>55</v>
      </c>
    </row>
    <row r="561" spans="1:31" x14ac:dyDescent="0.25">
      <c r="A561" t="s">
        <v>2128</v>
      </c>
      <c r="B561" t="s">
        <v>2127</v>
      </c>
      <c r="C561" t="s">
        <v>79</v>
      </c>
      <c r="D561" s="2" t="str">
        <f>VLOOKUP(A561,Basis!A:A,1,FALSE)</f>
        <v>RO054</v>
      </c>
      <c r="E561" t="s">
        <v>58</v>
      </c>
      <c r="F561">
        <v>1018484</v>
      </c>
      <c r="G561" s="2">
        <v>43586.62363425926</v>
      </c>
      <c r="H561" s="2"/>
      <c r="K561" t="s">
        <v>2129</v>
      </c>
      <c r="L561" t="s">
        <v>2130</v>
      </c>
      <c r="M561" t="s">
        <v>2131</v>
      </c>
      <c r="N561" t="s">
        <v>277</v>
      </c>
      <c r="O561">
        <v>5</v>
      </c>
      <c r="P561">
        <v>1</v>
      </c>
      <c r="Q561">
        <v>52.3118003039177</v>
      </c>
      <c r="R561">
        <v>5.0425077695446499</v>
      </c>
      <c r="S561" t="s">
        <v>63</v>
      </c>
      <c r="T561">
        <v>95</v>
      </c>
      <c r="U561">
        <v>75</v>
      </c>
      <c r="V561">
        <v>15</v>
      </c>
      <c r="W561">
        <v>0</v>
      </c>
      <c r="Y561">
        <v>180</v>
      </c>
      <c r="Z561" t="s">
        <v>2132</v>
      </c>
      <c r="AA561" s="2">
        <v>43474.373842592591</v>
      </c>
      <c r="AC561" s="2">
        <v>44907.646967592591</v>
      </c>
      <c r="AD561" t="s">
        <v>54</v>
      </c>
      <c r="AE561" t="s">
        <v>55</v>
      </c>
    </row>
    <row r="562" spans="1:31" x14ac:dyDescent="0.25">
      <c r="A562" t="s">
        <v>2134</v>
      </c>
      <c r="B562" t="s">
        <v>2133</v>
      </c>
      <c r="C562" t="s">
        <v>79</v>
      </c>
      <c r="D562" s="2" t="str">
        <f>VLOOKUP(A562,Basis!A:A,1,FALSE)</f>
        <v>RO007</v>
      </c>
      <c r="E562" t="s">
        <v>58</v>
      </c>
      <c r="F562">
        <v>1018486</v>
      </c>
      <c r="G562" s="2">
        <v>43584.357951388891</v>
      </c>
      <c r="H562" s="2"/>
      <c r="K562" t="s">
        <v>2135</v>
      </c>
      <c r="L562" t="s">
        <v>281</v>
      </c>
      <c r="M562" t="s">
        <v>2136</v>
      </c>
      <c r="N562" t="s">
        <v>277</v>
      </c>
      <c r="O562">
        <v>5</v>
      </c>
      <c r="P562">
        <v>1</v>
      </c>
      <c r="Q562">
        <v>52.310146680150503</v>
      </c>
      <c r="R562">
        <v>5.0328315328853499</v>
      </c>
      <c r="S562" t="s">
        <v>63</v>
      </c>
      <c r="T562">
        <v>95</v>
      </c>
      <c r="U562">
        <v>75</v>
      </c>
      <c r="V562">
        <v>15</v>
      </c>
      <c r="W562">
        <v>0</v>
      </c>
      <c r="Y562">
        <v>180</v>
      </c>
      <c r="Z562" t="s">
        <v>2137</v>
      </c>
      <c r="AA562" s="2">
        <v>43474.373842592591</v>
      </c>
      <c r="AC562" s="2">
        <v>44907.646967592591</v>
      </c>
      <c r="AD562" t="s">
        <v>54</v>
      </c>
      <c r="AE562" t="s">
        <v>55</v>
      </c>
    </row>
    <row r="563" spans="1:31" x14ac:dyDescent="0.25">
      <c r="A563" t="s">
        <v>2139</v>
      </c>
      <c r="B563" t="s">
        <v>2138</v>
      </c>
      <c r="C563" t="s">
        <v>79</v>
      </c>
      <c r="D563" s="2" t="str">
        <f>VLOOKUP(A563,Basis!A:A,1,FALSE)</f>
        <v>RO001</v>
      </c>
      <c r="E563" t="s">
        <v>58</v>
      </c>
      <c r="F563">
        <v>1018488</v>
      </c>
      <c r="G563" s="2">
        <v>43581.3596875</v>
      </c>
      <c r="H563" s="2"/>
      <c r="K563" t="s">
        <v>2140</v>
      </c>
      <c r="L563" t="s">
        <v>154</v>
      </c>
      <c r="M563" t="s">
        <v>2141</v>
      </c>
      <c r="N563" t="s">
        <v>277</v>
      </c>
      <c r="O563">
        <v>5</v>
      </c>
      <c r="P563">
        <v>1</v>
      </c>
      <c r="Q563">
        <v>52.297670259189097</v>
      </c>
      <c r="R563">
        <v>5.0412979256408699</v>
      </c>
      <c r="S563" t="s">
        <v>63</v>
      </c>
      <c r="T563">
        <v>95</v>
      </c>
      <c r="U563">
        <v>75</v>
      </c>
      <c r="V563">
        <v>15</v>
      </c>
      <c r="W563">
        <v>0</v>
      </c>
      <c r="Y563">
        <v>180</v>
      </c>
      <c r="Z563" t="s">
        <v>2142</v>
      </c>
      <c r="AA563" s="2">
        <v>43474.373842592591</v>
      </c>
      <c r="AC563" s="2">
        <v>44907.646967592591</v>
      </c>
      <c r="AD563" t="s">
        <v>54</v>
      </c>
      <c r="AE563" t="s">
        <v>55</v>
      </c>
    </row>
    <row r="564" spans="1:31" x14ac:dyDescent="0.25">
      <c r="A564" t="s">
        <v>2144</v>
      </c>
      <c r="B564" t="s">
        <v>2143</v>
      </c>
      <c r="C564" t="s">
        <v>79</v>
      </c>
      <c r="D564" s="2" t="str">
        <f>VLOOKUP(A564,Basis!A:A,1,FALSE)</f>
        <v>RO069</v>
      </c>
      <c r="E564" t="s">
        <v>58</v>
      </c>
      <c r="F564">
        <v>1018489</v>
      </c>
      <c r="G564" s="2">
        <v>43581.355231481481</v>
      </c>
      <c r="H564" s="2"/>
      <c r="K564" t="s">
        <v>2145</v>
      </c>
      <c r="L564" t="s">
        <v>93</v>
      </c>
      <c r="M564" t="s">
        <v>2146</v>
      </c>
      <c r="N564" t="s">
        <v>277</v>
      </c>
      <c r="O564">
        <v>5</v>
      </c>
      <c r="P564">
        <v>1</v>
      </c>
      <c r="Q564">
        <v>52.312838109258799</v>
      </c>
      <c r="R564">
        <v>5.0464411452459599</v>
      </c>
      <c r="S564" t="s">
        <v>63</v>
      </c>
      <c r="T564">
        <v>95</v>
      </c>
      <c r="U564">
        <v>75</v>
      </c>
      <c r="V564">
        <v>15</v>
      </c>
      <c r="W564">
        <v>0</v>
      </c>
      <c r="Y564">
        <v>180</v>
      </c>
      <c r="Z564" t="s">
        <v>2147</v>
      </c>
      <c r="AA564" s="2">
        <v>43474.373842592591</v>
      </c>
      <c r="AC564" s="2">
        <v>44907.646967592591</v>
      </c>
      <c r="AD564" t="s">
        <v>54</v>
      </c>
      <c r="AE564" t="s">
        <v>55</v>
      </c>
    </row>
    <row r="565" spans="1:31" x14ac:dyDescent="0.25">
      <c r="A565" t="s">
        <v>2149</v>
      </c>
      <c r="B565" t="s">
        <v>2148</v>
      </c>
      <c r="C565" t="s">
        <v>79</v>
      </c>
      <c r="D565" s="2" t="str">
        <f>VLOOKUP(A565,Basis!A:A,1,FALSE)</f>
        <v>RO072</v>
      </c>
      <c r="E565" t="s">
        <v>58</v>
      </c>
      <c r="F565">
        <v>1018490</v>
      </c>
      <c r="G565" s="2">
        <v>43581.355011574073</v>
      </c>
      <c r="H565" s="2"/>
      <c r="K565" t="s">
        <v>2150</v>
      </c>
      <c r="L565" t="s">
        <v>281</v>
      </c>
      <c r="M565" t="s">
        <v>2151</v>
      </c>
      <c r="N565" t="s">
        <v>277</v>
      </c>
      <c r="O565">
        <v>5</v>
      </c>
      <c r="P565">
        <v>1</v>
      </c>
      <c r="Q565">
        <v>52.313642017592002</v>
      </c>
      <c r="R565">
        <v>5.0468397047417701</v>
      </c>
      <c r="S565" t="s">
        <v>63</v>
      </c>
      <c r="T565">
        <v>95</v>
      </c>
      <c r="U565">
        <v>75</v>
      </c>
      <c r="V565">
        <v>15</v>
      </c>
      <c r="W565">
        <v>0</v>
      </c>
      <c r="Y565">
        <v>180</v>
      </c>
      <c r="Z565" t="s">
        <v>2152</v>
      </c>
      <c r="AA565" s="2">
        <v>43474.373842592591</v>
      </c>
      <c r="AC565" s="2">
        <v>44907.646967592591</v>
      </c>
      <c r="AD565" t="s">
        <v>54</v>
      </c>
      <c r="AE565" t="s">
        <v>55</v>
      </c>
    </row>
    <row r="566" spans="1:31" x14ac:dyDescent="0.25">
      <c r="A566" t="s">
        <v>2154</v>
      </c>
      <c r="B566" t="s">
        <v>2153</v>
      </c>
      <c r="C566" t="s">
        <v>79</v>
      </c>
      <c r="D566" s="2" t="str">
        <f>VLOOKUP(A566,Basis!A:A,1,FALSE)</f>
        <v>RO071</v>
      </c>
      <c r="E566" t="s">
        <v>58</v>
      </c>
      <c r="F566">
        <v>1018491</v>
      </c>
      <c r="G566" s="2">
        <v>43581.354803240742</v>
      </c>
      <c r="H566" s="2"/>
      <c r="K566" t="s">
        <v>2150</v>
      </c>
      <c r="L566" t="s">
        <v>281</v>
      </c>
      <c r="M566" t="s">
        <v>2151</v>
      </c>
      <c r="N566" t="s">
        <v>277</v>
      </c>
      <c r="O566">
        <v>5</v>
      </c>
      <c r="P566">
        <v>1</v>
      </c>
      <c r="Q566">
        <v>52.313614147764</v>
      </c>
      <c r="R566">
        <v>5.0468407943891798</v>
      </c>
      <c r="S566" t="s">
        <v>63</v>
      </c>
      <c r="T566">
        <v>95</v>
      </c>
      <c r="U566">
        <v>75</v>
      </c>
      <c r="V566">
        <v>15</v>
      </c>
      <c r="W566">
        <v>0</v>
      </c>
      <c r="Y566">
        <v>180</v>
      </c>
      <c r="Z566" t="s">
        <v>2152</v>
      </c>
      <c r="AA566" s="2">
        <v>43474.373842592591</v>
      </c>
      <c r="AC566" s="2">
        <v>44907.646967592591</v>
      </c>
      <c r="AD566" t="s">
        <v>54</v>
      </c>
      <c r="AE566" t="s">
        <v>55</v>
      </c>
    </row>
    <row r="567" spans="1:31" x14ac:dyDescent="0.25">
      <c r="A567" t="s">
        <v>2156</v>
      </c>
      <c r="B567" t="s">
        <v>2155</v>
      </c>
      <c r="C567" t="s">
        <v>79</v>
      </c>
      <c r="D567" s="2" t="str">
        <f>VLOOKUP(A567,Basis!A:A,1,FALSE)</f>
        <v>RO431</v>
      </c>
      <c r="E567" t="s">
        <v>58</v>
      </c>
      <c r="F567">
        <v>1018492</v>
      </c>
      <c r="G567" s="2">
        <v>43584.358356481483</v>
      </c>
      <c r="H567" s="2"/>
      <c r="K567" t="s">
        <v>2157</v>
      </c>
      <c r="L567" t="s">
        <v>879</v>
      </c>
      <c r="M567" t="s">
        <v>2151</v>
      </c>
      <c r="N567" t="s">
        <v>277</v>
      </c>
      <c r="O567">
        <v>5</v>
      </c>
      <c r="P567">
        <v>1</v>
      </c>
      <c r="Q567">
        <v>52.314815064940902</v>
      </c>
      <c r="R567">
        <v>5.0463121477561499</v>
      </c>
      <c r="S567" t="s">
        <v>63</v>
      </c>
      <c r="T567">
        <v>95</v>
      </c>
      <c r="U567">
        <v>75</v>
      </c>
      <c r="V567">
        <v>15</v>
      </c>
      <c r="W567">
        <v>0</v>
      </c>
      <c r="Y567">
        <v>180</v>
      </c>
      <c r="Z567" t="s">
        <v>2158</v>
      </c>
      <c r="AA567" s="2">
        <v>43474.373842592591</v>
      </c>
      <c r="AC567" s="2">
        <v>44907.646967592591</v>
      </c>
      <c r="AD567" t="s">
        <v>54</v>
      </c>
      <c r="AE567" t="s">
        <v>55</v>
      </c>
    </row>
    <row r="568" spans="1:31" x14ac:dyDescent="0.25">
      <c r="A568" t="s">
        <v>2160</v>
      </c>
      <c r="B568" t="s">
        <v>2159</v>
      </c>
      <c r="C568" t="s">
        <v>79</v>
      </c>
      <c r="D568" s="2" t="str">
        <f>VLOOKUP(A568,Basis!A:A,1,FALSE)</f>
        <v>RO056</v>
      </c>
      <c r="E568" t="s">
        <v>58</v>
      </c>
      <c r="F568">
        <v>1018493</v>
      </c>
      <c r="G568" s="2">
        <v>43586.622916666667</v>
      </c>
      <c r="H568" s="2"/>
      <c r="K568" t="s">
        <v>2161</v>
      </c>
      <c r="L568" t="s">
        <v>585</v>
      </c>
      <c r="M568" t="s">
        <v>2162</v>
      </c>
      <c r="N568" t="s">
        <v>277</v>
      </c>
      <c r="O568">
        <v>5</v>
      </c>
      <c r="P568">
        <v>1</v>
      </c>
      <c r="Q568">
        <v>52.310978961225899</v>
      </c>
      <c r="R568">
        <v>5.0430779065983797</v>
      </c>
      <c r="S568" t="s">
        <v>63</v>
      </c>
      <c r="T568">
        <v>95</v>
      </c>
      <c r="U568">
        <v>75</v>
      </c>
      <c r="V568">
        <v>15</v>
      </c>
      <c r="W568">
        <v>0</v>
      </c>
      <c r="Y568">
        <v>180</v>
      </c>
      <c r="Z568" t="s">
        <v>2163</v>
      </c>
      <c r="AA568" s="2">
        <v>43474.373842592591</v>
      </c>
      <c r="AC568" s="2">
        <v>44907.646967592591</v>
      </c>
      <c r="AD568" t="s">
        <v>54</v>
      </c>
      <c r="AE568" t="s">
        <v>55</v>
      </c>
    </row>
    <row r="569" spans="1:31" x14ac:dyDescent="0.25">
      <c r="A569" t="s">
        <v>2165</v>
      </c>
      <c r="B569" t="s">
        <v>2164</v>
      </c>
      <c r="C569" t="s">
        <v>47</v>
      </c>
      <c r="D569" s="2" t="str">
        <f>VLOOKUP(A569,Basis!A:A,1,FALSE)</f>
        <v>VO008</v>
      </c>
      <c r="E569" t="s">
        <v>58</v>
      </c>
      <c r="F569">
        <v>1018494</v>
      </c>
      <c r="G569" s="2">
        <v>43586.623379629629</v>
      </c>
      <c r="H569" s="2"/>
      <c r="K569" t="s">
        <v>2166</v>
      </c>
      <c r="L569" t="s">
        <v>2167</v>
      </c>
      <c r="M569" t="s">
        <v>2168</v>
      </c>
      <c r="N569" t="s">
        <v>277</v>
      </c>
      <c r="O569">
        <v>5</v>
      </c>
      <c r="P569">
        <v>1</v>
      </c>
      <c r="Q569">
        <v>52.309381244752799</v>
      </c>
      <c r="R569">
        <v>5.0328995939391001</v>
      </c>
      <c r="S569" t="s">
        <v>63</v>
      </c>
      <c r="T569">
        <v>95</v>
      </c>
      <c r="U569">
        <v>75</v>
      </c>
      <c r="V569">
        <v>15</v>
      </c>
      <c r="W569">
        <v>0</v>
      </c>
      <c r="Y569">
        <v>180</v>
      </c>
      <c r="Z569" t="s">
        <v>2169</v>
      </c>
      <c r="AA569" s="2">
        <v>43474.373842592591</v>
      </c>
      <c r="AC569" s="2">
        <v>44907.646967592591</v>
      </c>
      <c r="AD569" t="s">
        <v>54</v>
      </c>
      <c r="AE569" t="s">
        <v>55</v>
      </c>
    </row>
    <row r="570" spans="1:31" x14ac:dyDescent="0.25">
      <c r="A570" t="s">
        <v>2171</v>
      </c>
      <c r="B570" t="s">
        <v>2170</v>
      </c>
      <c r="C570" t="s">
        <v>79</v>
      </c>
      <c r="D570" s="2" t="str">
        <f>VLOOKUP(A570,Basis!A:A,1,FALSE)</f>
        <v>RO006</v>
      </c>
      <c r="E570" t="s">
        <v>58</v>
      </c>
      <c r="F570">
        <v>1018495</v>
      </c>
      <c r="G570" s="2">
        <v>43586.622731481482</v>
      </c>
      <c r="H570" s="2"/>
      <c r="K570" t="s">
        <v>2172</v>
      </c>
      <c r="L570" t="s">
        <v>293</v>
      </c>
      <c r="M570" t="s">
        <v>2173</v>
      </c>
      <c r="N570" t="s">
        <v>277</v>
      </c>
      <c r="O570">
        <v>5</v>
      </c>
      <c r="P570">
        <v>1</v>
      </c>
      <c r="Q570">
        <v>52.306807120379297</v>
      </c>
      <c r="R570">
        <v>5.0357630197005703</v>
      </c>
      <c r="S570" t="s">
        <v>63</v>
      </c>
      <c r="T570">
        <v>95</v>
      </c>
      <c r="U570">
        <v>75</v>
      </c>
      <c r="V570">
        <v>15</v>
      </c>
      <c r="W570">
        <v>0</v>
      </c>
      <c r="Y570">
        <v>180</v>
      </c>
      <c r="Z570" t="s">
        <v>2174</v>
      </c>
      <c r="AA570" s="2">
        <v>43474.373842592591</v>
      </c>
      <c r="AC570" s="2">
        <v>44907.646967592591</v>
      </c>
      <c r="AD570" t="s">
        <v>54</v>
      </c>
      <c r="AE570" t="s">
        <v>55</v>
      </c>
    </row>
    <row r="571" spans="1:31" x14ac:dyDescent="0.25">
      <c r="A571" t="s">
        <v>2176</v>
      </c>
      <c r="B571" t="s">
        <v>2175</v>
      </c>
      <c r="C571" t="s">
        <v>79</v>
      </c>
      <c r="D571" s="2" t="str">
        <f>VLOOKUP(A571,Basis!A:A,1,FALSE)</f>
        <v>RO011</v>
      </c>
      <c r="E571" t="s">
        <v>58</v>
      </c>
      <c r="F571">
        <v>1018496</v>
      </c>
      <c r="G571" s="2">
        <v>43586.623171296298</v>
      </c>
      <c r="H571" s="2"/>
      <c r="K571" t="s">
        <v>2166</v>
      </c>
      <c r="L571" t="s">
        <v>2167</v>
      </c>
      <c r="M571" t="s">
        <v>2168</v>
      </c>
      <c r="N571" t="s">
        <v>277</v>
      </c>
      <c r="O571">
        <v>5</v>
      </c>
      <c r="P571">
        <v>1</v>
      </c>
      <c r="Q571">
        <v>52.309256019119502</v>
      </c>
      <c r="R571">
        <v>5.0328280124860196</v>
      </c>
      <c r="S571" t="s">
        <v>63</v>
      </c>
      <c r="T571">
        <v>95</v>
      </c>
      <c r="U571">
        <v>75</v>
      </c>
      <c r="V571">
        <v>15</v>
      </c>
      <c r="W571">
        <v>0</v>
      </c>
      <c r="Y571">
        <v>180</v>
      </c>
      <c r="Z571" t="s">
        <v>2169</v>
      </c>
      <c r="AA571" s="2">
        <v>43474.373842592591</v>
      </c>
      <c r="AC571" s="2">
        <v>44907.646967592591</v>
      </c>
      <c r="AD571" t="s">
        <v>54</v>
      </c>
      <c r="AE571" t="s">
        <v>55</v>
      </c>
    </row>
    <row r="572" spans="1:31" x14ac:dyDescent="0.25">
      <c r="A572" t="s">
        <v>2178</v>
      </c>
      <c r="B572" t="s">
        <v>2177</v>
      </c>
      <c r="C572" t="s">
        <v>47</v>
      </c>
      <c r="D572" s="2" t="str">
        <f>VLOOKUP(A572,Basis!A:A,1,FALSE)</f>
        <v>VO114</v>
      </c>
      <c r="E572" t="s">
        <v>58</v>
      </c>
      <c r="F572">
        <v>1018497</v>
      </c>
      <c r="G572" s="2">
        <v>44341.440000000002</v>
      </c>
      <c r="H572" s="2"/>
      <c r="K572" t="s">
        <v>2179</v>
      </c>
      <c r="L572" t="s">
        <v>1336</v>
      </c>
      <c r="M572" t="s">
        <v>2180</v>
      </c>
      <c r="N572" t="s">
        <v>62</v>
      </c>
      <c r="O572">
        <v>5</v>
      </c>
      <c r="P572">
        <v>1</v>
      </c>
      <c r="Q572">
        <v>52.293372499999997</v>
      </c>
      <c r="R572">
        <v>5.2646804999999999</v>
      </c>
      <c r="S572" t="s">
        <v>63</v>
      </c>
      <c r="T572">
        <v>95</v>
      </c>
      <c r="U572">
        <v>75</v>
      </c>
      <c r="V572">
        <v>15</v>
      </c>
      <c r="W572">
        <v>0</v>
      </c>
      <c r="Y572">
        <v>180</v>
      </c>
      <c r="Z572" t="s">
        <v>2181</v>
      </c>
      <c r="AA572" s="2">
        <v>43474.373842592591</v>
      </c>
      <c r="AC572" s="2">
        <v>44907.646967592591</v>
      </c>
      <c r="AD572" t="s">
        <v>54</v>
      </c>
      <c r="AE572" t="s">
        <v>55</v>
      </c>
    </row>
    <row r="573" spans="1:31" x14ac:dyDescent="0.25">
      <c r="A573" t="s">
        <v>2183</v>
      </c>
      <c r="B573" t="s">
        <v>2182</v>
      </c>
      <c r="C573" t="s">
        <v>79</v>
      </c>
      <c r="D573" s="2" t="str">
        <f>VLOOKUP(A573,Basis!A:A,1,FALSE)</f>
        <v>RO003</v>
      </c>
      <c r="E573" t="s">
        <v>58</v>
      </c>
      <c r="F573">
        <v>1018498</v>
      </c>
      <c r="G573" s="2">
        <v>43581.359317129631</v>
      </c>
      <c r="H573" s="2"/>
      <c r="K573" t="s">
        <v>2184</v>
      </c>
      <c r="L573" t="s">
        <v>281</v>
      </c>
      <c r="M573" t="s">
        <v>2185</v>
      </c>
      <c r="N573" t="s">
        <v>277</v>
      </c>
      <c r="O573">
        <v>5</v>
      </c>
      <c r="P573">
        <v>1</v>
      </c>
      <c r="Q573">
        <v>52.3002316430698</v>
      </c>
      <c r="R573">
        <v>5.0429365877108996</v>
      </c>
      <c r="S573" t="s">
        <v>63</v>
      </c>
      <c r="T573">
        <v>95</v>
      </c>
      <c r="U573">
        <v>75</v>
      </c>
      <c r="V573">
        <v>15</v>
      </c>
      <c r="W573">
        <v>0</v>
      </c>
      <c r="Y573">
        <v>180</v>
      </c>
      <c r="Z573" t="s">
        <v>2186</v>
      </c>
      <c r="AA573" s="2">
        <v>43474.373842592591</v>
      </c>
      <c r="AC573" s="2">
        <v>44907.646967592591</v>
      </c>
      <c r="AD573" t="s">
        <v>54</v>
      </c>
      <c r="AE573" t="s">
        <v>55</v>
      </c>
    </row>
    <row r="574" spans="1:31" x14ac:dyDescent="0.25">
      <c r="A574" t="s">
        <v>2188</v>
      </c>
      <c r="B574" t="s">
        <v>2187</v>
      </c>
      <c r="C574" t="s">
        <v>79</v>
      </c>
      <c r="D574" s="2" t="str">
        <f>VLOOKUP(A574,Basis!A:A,1,FALSE)</f>
        <v>RO021</v>
      </c>
      <c r="E574" t="s">
        <v>58</v>
      </c>
      <c r="F574">
        <v>1018499</v>
      </c>
      <c r="G574" s="2">
        <v>43581.356620370374</v>
      </c>
      <c r="H574" s="2"/>
      <c r="K574" t="s">
        <v>2189</v>
      </c>
      <c r="L574" t="s">
        <v>2190</v>
      </c>
      <c r="M574" t="s">
        <v>2191</v>
      </c>
      <c r="N574" t="s">
        <v>277</v>
      </c>
      <c r="O574">
        <v>5</v>
      </c>
      <c r="P574">
        <v>1</v>
      </c>
      <c r="Q574">
        <v>52.309834000000002</v>
      </c>
      <c r="R574">
        <v>5.03559</v>
      </c>
      <c r="S574" t="s">
        <v>63</v>
      </c>
      <c r="T574">
        <v>95</v>
      </c>
      <c r="U574">
        <v>75</v>
      </c>
      <c r="V574">
        <v>15</v>
      </c>
      <c r="W574">
        <v>0</v>
      </c>
      <c r="Y574">
        <v>180</v>
      </c>
      <c r="Z574" t="s">
        <v>2192</v>
      </c>
      <c r="AA574" s="2">
        <v>43474.373842592591</v>
      </c>
      <c r="AC574" s="2">
        <v>44907.646967592591</v>
      </c>
      <c r="AD574" t="s">
        <v>54</v>
      </c>
      <c r="AE574" t="s">
        <v>55</v>
      </c>
    </row>
    <row r="575" spans="1:31" x14ac:dyDescent="0.25">
      <c r="A575" t="s">
        <v>2194</v>
      </c>
      <c r="B575" t="s">
        <v>2193</v>
      </c>
      <c r="C575" t="s">
        <v>79</v>
      </c>
      <c r="D575" s="2" t="str">
        <f>VLOOKUP(A575,Basis!A:A,1,FALSE)</f>
        <v>RO070</v>
      </c>
      <c r="E575" t="s">
        <v>58</v>
      </c>
      <c r="F575">
        <v>1018500</v>
      </c>
      <c r="G575" s="2">
        <v>43581.355462962965</v>
      </c>
      <c r="H575" s="2"/>
      <c r="K575" t="s">
        <v>2145</v>
      </c>
      <c r="L575" t="s">
        <v>93</v>
      </c>
      <c r="M575" t="s">
        <v>2146</v>
      </c>
      <c r="N575" t="s">
        <v>277</v>
      </c>
      <c r="O575">
        <v>5</v>
      </c>
      <c r="P575">
        <v>1</v>
      </c>
      <c r="Q575">
        <v>52.313016853344003</v>
      </c>
      <c r="R575">
        <v>5.0463175121741797</v>
      </c>
      <c r="S575" t="s">
        <v>63</v>
      </c>
      <c r="T575">
        <v>95</v>
      </c>
      <c r="U575">
        <v>75</v>
      </c>
      <c r="V575">
        <v>15</v>
      </c>
      <c r="W575">
        <v>0</v>
      </c>
      <c r="Y575">
        <v>180</v>
      </c>
      <c r="Z575" t="s">
        <v>2147</v>
      </c>
      <c r="AA575" s="2">
        <v>43474.373842592591</v>
      </c>
      <c r="AC575" s="2">
        <v>44907.646967592591</v>
      </c>
      <c r="AD575" t="s">
        <v>54</v>
      </c>
      <c r="AE575" t="s">
        <v>55</v>
      </c>
    </row>
    <row r="576" spans="1:31" x14ac:dyDescent="0.25">
      <c r="A576" t="s">
        <v>2196</v>
      </c>
      <c r="B576" t="s">
        <v>2195</v>
      </c>
      <c r="C576" t="s">
        <v>79</v>
      </c>
      <c r="D576" s="2" t="str">
        <f>VLOOKUP(A576,Basis!A:A,1,FALSE)</f>
        <v>RO023</v>
      </c>
      <c r="E576" t="s">
        <v>58</v>
      </c>
      <c r="F576">
        <v>1018501</v>
      </c>
      <c r="G576" s="2">
        <v>43581.358726851853</v>
      </c>
      <c r="H576" s="2"/>
      <c r="K576" t="s">
        <v>2189</v>
      </c>
      <c r="L576" t="s">
        <v>2197</v>
      </c>
      <c r="M576" t="s">
        <v>2198</v>
      </c>
      <c r="N576" t="s">
        <v>277</v>
      </c>
      <c r="O576">
        <v>5</v>
      </c>
      <c r="P576">
        <v>1</v>
      </c>
      <c r="Q576">
        <v>52.309201999999999</v>
      </c>
      <c r="R576">
        <v>5.0359150000000001</v>
      </c>
      <c r="S576" t="s">
        <v>63</v>
      </c>
      <c r="T576">
        <v>95</v>
      </c>
      <c r="U576">
        <v>75</v>
      </c>
      <c r="V576">
        <v>15</v>
      </c>
      <c r="W576">
        <v>0</v>
      </c>
      <c r="Y576">
        <v>180</v>
      </c>
      <c r="Z576" t="s">
        <v>2199</v>
      </c>
      <c r="AA576" s="2">
        <v>43474.373842592591</v>
      </c>
      <c r="AC576" s="2">
        <v>44907.646967592591</v>
      </c>
      <c r="AD576" t="s">
        <v>54</v>
      </c>
      <c r="AE576" t="s">
        <v>55</v>
      </c>
    </row>
    <row r="577" spans="1:31" x14ac:dyDescent="0.25">
      <c r="A577" t="s">
        <v>2201</v>
      </c>
      <c r="B577" t="s">
        <v>2200</v>
      </c>
      <c r="C577" t="s">
        <v>79</v>
      </c>
      <c r="D577" s="2" t="str">
        <f>VLOOKUP(A577,Basis!A:A,1,FALSE)</f>
        <v>RO065</v>
      </c>
      <c r="E577" t="s">
        <v>58</v>
      </c>
      <c r="F577">
        <v>1018502</v>
      </c>
      <c r="G577" s="2">
        <v>43581.355682870373</v>
      </c>
      <c r="H577" s="2"/>
      <c r="K577" t="s">
        <v>2202</v>
      </c>
      <c r="L577" t="s">
        <v>2203</v>
      </c>
      <c r="M577" t="s">
        <v>2204</v>
      </c>
      <c r="N577" t="s">
        <v>277</v>
      </c>
      <c r="O577">
        <v>5</v>
      </c>
      <c r="P577">
        <v>1</v>
      </c>
      <c r="Q577">
        <v>52.315572244163903</v>
      </c>
      <c r="R577">
        <v>5.0363205838995402</v>
      </c>
      <c r="S577" t="s">
        <v>63</v>
      </c>
      <c r="T577">
        <v>95</v>
      </c>
      <c r="U577">
        <v>75</v>
      </c>
      <c r="V577">
        <v>15</v>
      </c>
      <c r="W577">
        <v>0</v>
      </c>
      <c r="Y577">
        <v>180</v>
      </c>
      <c r="Z577" t="s">
        <v>2205</v>
      </c>
      <c r="AA577" s="2">
        <v>43474.373842592591</v>
      </c>
      <c r="AC577" s="2">
        <v>44907.646967592591</v>
      </c>
      <c r="AD577" t="s">
        <v>54</v>
      </c>
      <c r="AE577" t="s">
        <v>55</v>
      </c>
    </row>
    <row r="578" spans="1:31" x14ac:dyDescent="0.25">
      <c r="A578" t="s">
        <v>2207</v>
      </c>
      <c r="B578" t="s">
        <v>2206</v>
      </c>
      <c r="C578" t="s">
        <v>79</v>
      </c>
      <c r="D578" s="2" t="str">
        <f>VLOOKUP(A578,Basis!A:A,1,FALSE)</f>
        <v>RO020</v>
      </c>
      <c r="E578" t="s">
        <v>58</v>
      </c>
      <c r="F578">
        <v>1018503</v>
      </c>
      <c r="G578" s="2">
        <v>43581.356365740743</v>
      </c>
      <c r="H578" s="2"/>
      <c r="K578" t="s">
        <v>2189</v>
      </c>
      <c r="L578" t="s">
        <v>2190</v>
      </c>
      <c r="M578" t="s">
        <v>2191</v>
      </c>
      <c r="N578" t="s">
        <v>277</v>
      </c>
      <c r="O578">
        <v>5</v>
      </c>
      <c r="P578">
        <v>1</v>
      </c>
      <c r="Q578">
        <v>52.309834000000002</v>
      </c>
      <c r="R578">
        <v>5.03559</v>
      </c>
      <c r="S578" t="s">
        <v>63</v>
      </c>
      <c r="T578">
        <v>95</v>
      </c>
      <c r="U578">
        <v>75</v>
      </c>
      <c r="V578">
        <v>15</v>
      </c>
      <c r="W578">
        <v>0</v>
      </c>
      <c r="Y578">
        <v>180</v>
      </c>
      <c r="Z578" t="s">
        <v>2192</v>
      </c>
      <c r="AA578" s="2">
        <v>43474.373842592591</v>
      </c>
      <c r="AC578" s="2">
        <v>44907.646967592591</v>
      </c>
      <c r="AD578" t="s">
        <v>54</v>
      </c>
      <c r="AE578" t="s">
        <v>55</v>
      </c>
    </row>
    <row r="579" spans="1:31" x14ac:dyDescent="0.25">
      <c r="A579" t="s">
        <v>2209</v>
      </c>
      <c r="B579" t="s">
        <v>2208</v>
      </c>
      <c r="C579" t="s">
        <v>79</v>
      </c>
      <c r="D579" s="2" t="str">
        <f>VLOOKUP(A579,Basis!A:A,1,FALSE)</f>
        <v>RO662</v>
      </c>
      <c r="E579" t="s">
        <v>58</v>
      </c>
      <c r="F579">
        <v>1018506</v>
      </c>
      <c r="G579" s="2">
        <v>43578.435439814813</v>
      </c>
      <c r="H579" s="2"/>
      <c r="K579" t="s">
        <v>1298</v>
      </c>
      <c r="L579" t="s">
        <v>1299</v>
      </c>
      <c r="M579" t="s">
        <v>1300</v>
      </c>
      <c r="N579" t="s">
        <v>62</v>
      </c>
      <c r="O579">
        <v>5</v>
      </c>
      <c r="P579">
        <v>1</v>
      </c>
      <c r="Q579">
        <v>52.2905376</v>
      </c>
      <c r="R579">
        <v>5.2544275000000003</v>
      </c>
      <c r="S579" t="s">
        <v>63</v>
      </c>
      <c r="T579">
        <v>95</v>
      </c>
      <c r="U579">
        <v>75</v>
      </c>
      <c r="V579">
        <v>15</v>
      </c>
      <c r="W579">
        <v>0</v>
      </c>
      <c r="Y579">
        <v>180</v>
      </c>
      <c r="Z579" t="s">
        <v>1301</v>
      </c>
      <c r="AA579" s="2">
        <v>43474.373842592591</v>
      </c>
      <c r="AC579" s="2">
        <v>44907.646967592591</v>
      </c>
      <c r="AD579" t="s">
        <v>54</v>
      </c>
      <c r="AE579" t="s">
        <v>55</v>
      </c>
    </row>
    <row r="580" spans="1:31" x14ac:dyDescent="0.25">
      <c r="A580" t="s">
        <v>2211</v>
      </c>
      <c r="B580" t="s">
        <v>2210</v>
      </c>
      <c r="C580" t="s">
        <v>79</v>
      </c>
      <c r="D580" s="2" t="str">
        <f>VLOOKUP(A580,Basis!A:A,1,FALSE)</f>
        <v>RO501</v>
      </c>
      <c r="E580" t="s">
        <v>58</v>
      </c>
      <c r="F580">
        <v>1018474</v>
      </c>
      <c r="G580" s="2">
        <v>43586.626342592594</v>
      </c>
      <c r="H580" s="2"/>
      <c r="K580" t="s">
        <v>2212</v>
      </c>
      <c r="L580" t="s">
        <v>1360</v>
      </c>
      <c r="M580" t="s">
        <v>2213</v>
      </c>
      <c r="N580" t="s">
        <v>277</v>
      </c>
      <c r="O580">
        <v>5</v>
      </c>
      <c r="P580">
        <v>1</v>
      </c>
      <c r="Q580">
        <v>52.313743396710898</v>
      </c>
      <c r="R580">
        <v>5.0277496688114702</v>
      </c>
      <c r="S580" t="s">
        <v>63</v>
      </c>
      <c r="T580">
        <v>95</v>
      </c>
      <c r="U580">
        <v>75</v>
      </c>
      <c r="V580">
        <v>15</v>
      </c>
      <c r="W580">
        <v>0</v>
      </c>
      <c r="Y580">
        <v>180</v>
      </c>
      <c r="Z580" t="s">
        <v>2214</v>
      </c>
      <c r="AA580" s="2">
        <v>43474.373842592591</v>
      </c>
      <c r="AC580" s="2">
        <v>44907.646967592591</v>
      </c>
      <c r="AD580" t="s">
        <v>54</v>
      </c>
      <c r="AE580" t="s">
        <v>55</v>
      </c>
    </row>
    <row r="581" spans="1:31" x14ac:dyDescent="0.25">
      <c r="A581" t="s">
        <v>2216</v>
      </c>
      <c r="B581" t="s">
        <v>2215</v>
      </c>
      <c r="C581" t="s">
        <v>79</v>
      </c>
      <c r="D581" s="2" t="str">
        <f>VLOOKUP(A581,Basis!A:A,1,FALSE)</f>
        <v>RO503</v>
      </c>
      <c r="E581" t="s">
        <v>58</v>
      </c>
      <c r="F581">
        <v>1018475</v>
      </c>
      <c r="G581" s="2">
        <v>43599.368391203701</v>
      </c>
      <c r="H581" s="2"/>
      <c r="K581" t="s">
        <v>1875</v>
      </c>
      <c r="L581" t="s">
        <v>2217</v>
      </c>
      <c r="M581" t="s">
        <v>2218</v>
      </c>
      <c r="N581" t="s">
        <v>277</v>
      </c>
      <c r="O581">
        <v>5</v>
      </c>
      <c r="P581">
        <v>1</v>
      </c>
      <c r="Q581">
        <v>52.316536204938103</v>
      </c>
      <c r="R581">
        <v>5.0281973462598701</v>
      </c>
      <c r="S581" t="s">
        <v>63</v>
      </c>
      <c r="T581">
        <v>95</v>
      </c>
      <c r="U581">
        <v>75</v>
      </c>
      <c r="V581">
        <v>15</v>
      </c>
      <c r="W581">
        <v>0</v>
      </c>
      <c r="Y581">
        <v>180</v>
      </c>
      <c r="Z581" t="s">
        <v>2219</v>
      </c>
      <c r="AA581" s="2">
        <v>43474.373842592591</v>
      </c>
      <c r="AC581" s="2">
        <v>44907.646967592591</v>
      </c>
      <c r="AD581" t="s">
        <v>54</v>
      </c>
      <c r="AE581" t="s">
        <v>55</v>
      </c>
    </row>
    <row r="582" spans="1:31" x14ac:dyDescent="0.25">
      <c r="A582" t="s">
        <v>2221</v>
      </c>
      <c r="B582" t="s">
        <v>2220</v>
      </c>
      <c r="C582" t="s">
        <v>79</v>
      </c>
      <c r="D582" s="2" t="str">
        <f>VLOOKUP(A582,Basis!A:A,1,FALSE)</f>
        <v>RO278</v>
      </c>
      <c r="E582" t="s">
        <v>58</v>
      </c>
      <c r="F582">
        <v>1018476</v>
      </c>
      <c r="G582" s="2">
        <v>44370.610868055555</v>
      </c>
      <c r="H582" s="2"/>
      <c r="K582" t="s">
        <v>1674</v>
      </c>
      <c r="L582" t="s">
        <v>1726</v>
      </c>
      <c r="M582" t="s">
        <v>2222</v>
      </c>
      <c r="N582" t="s">
        <v>177</v>
      </c>
      <c r="O582">
        <v>5</v>
      </c>
      <c r="P582">
        <v>1</v>
      </c>
      <c r="Q582">
        <v>52.220623000000003</v>
      </c>
      <c r="R582">
        <v>5.167624</v>
      </c>
      <c r="S582" t="s">
        <v>63</v>
      </c>
      <c r="T582">
        <v>95</v>
      </c>
      <c r="U582">
        <v>75</v>
      </c>
      <c r="V582">
        <v>15</v>
      </c>
      <c r="W582">
        <v>0</v>
      </c>
      <c r="Y582">
        <v>180</v>
      </c>
      <c r="Z582" t="s">
        <v>2223</v>
      </c>
      <c r="AA582" s="2">
        <v>43474.373831018522</v>
      </c>
      <c r="AC582" s="2">
        <v>44907.646967592591</v>
      </c>
      <c r="AD582" t="s">
        <v>54</v>
      </c>
      <c r="AE582" t="s">
        <v>55</v>
      </c>
    </row>
    <row r="583" spans="1:31" x14ac:dyDescent="0.25">
      <c r="A583" t="s">
        <v>2225</v>
      </c>
      <c r="B583" t="s">
        <v>2224</v>
      </c>
      <c r="C583" t="s">
        <v>79</v>
      </c>
      <c r="D583" s="2" t="str">
        <f>VLOOKUP(A583,Basis!A:A,1,FALSE)</f>
        <v>RO656</v>
      </c>
      <c r="E583" t="s">
        <v>58</v>
      </c>
      <c r="F583">
        <v>1018478</v>
      </c>
      <c r="G583" s="2">
        <v>44593.538425925923</v>
      </c>
      <c r="H583" s="2"/>
      <c r="K583" t="s">
        <v>1820</v>
      </c>
      <c r="L583" t="s">
        <v>1552</v>
      </c>
      <c r="M583" t="s">
        <v>1821</v>
      </c>
      <c r="N583" t="s">
        <v>177</v>
      </c>
      <c r="O583">
        <v>5</v>
      </c>
      <c r="P583">
        <v>1</v>
      </c>
      <c r="Q583">
        <v>52.2279099</v>
      </c>
      <c r="R583">
        <v>5.1794228999999996</v>
      </c>
      <c r="S583" t="s">
        <v>63</v>
      </c>
      <c r="T583">
        <v>96</v>
      </c>
      <c r="U583">
        <v>75</v>
      </c>
      <c r="V583">
        <v>15</v>
      </c>
      <c r="W583">
        <v>0</v>
      </c>
      <c r="Y583">
        <v>180</v>
      </c>
      <c r="Z583" t="s">
        <v>1822</v>
      </c>
      <c r="AA583" s="2">
        <v>43474.373831018522</v>
      </c>
      <c r="AC583" s="2">
        <v>44907.646967592591</v>
      </c>
      <c r="AD583" t="s">
        <v>54</v>
      </c>
      <c r="AE583" t="s">
        <v>55</v>
      </c>
    </row>
    <row r="584" spans="1:31" x14ac:dyDescent="0.25">
      <c r="A584" t="s">
        <v>2227</v>
      </c>
      <c r="B584" t="s">
        <v>2226</v>
      </c>
      <c r="C584" t="s">
        <v>79</v>
      </c>
      <c r="D584" s="2" t="str">
        <f>VLOOKUP(A584,Basis!A:A,1,FALSE)</f>
        <v>RO067</v>
      </c>
      <c r="E584" t="s">
        <v>58</v>
      </c>
      <c r="F584">
        <v>1018480</v>
      </c>
      <c r="G584" s="2">
        <v>43584.358923611115</v>
      </c>
      <c r="H584" s="2"/>
      <c r="K584" t="s">
        <v>2145</v>
      </c>
      <c r="L584" t="s">
        <v>2228</v>
      </c>
      <c r="M584" t="s">
        <v>2146</v>
      </c>
      <c r="N584" t="s">
        <v>277</v>
      </c>
      <c r="O584">
        <v>5</v>
      </c>
      <c r="P584">
        <v>1</v>
      </c>
      <c r="Q584">
        <v>52.312830188360401</v>
      </c>
      <c r="R584">
        <v>5.0474653299944903</v>
      </c>
      <c r="S584" t="s">
        <v>63</v>
      </c>
      <c r="T584">
        <v>95</v>
      </c>
      <c r="U584">
        <v>75</v>
      </c>
      <c r="V584">
        <v>15</v>
      </c>
      <c r="W584">
        <v>0</v>
      </c>
      <c r="Y584">
        <v>180</v>
      </c>
      <c r="Z584" t="s">
        <v>2229</v>
      </c>
      <c r="AA584" s="2">
        <v>43474.373842592591</v>
      </c>
      <c r="AC584" s="2">
        <v>44907.646967592591</v>
      </c>
      <c r="AD584" t="s">
        <v>54</v>
      </c>
      <c r="AE584" t="s">
        <v>55</v>
      </c>
    </row>
    <row r="585" spans="1:31" x14ac:dyDescent="0.25">
      <c r="A585" t="s">
        <v>2231</v>
      </c>
      <c r="B585" t="s">
        <v>2230</v>
      </c>
      <c r="C585" t="s">
        <v>79</v>
      </c>
      <c r="D585" s="2" t="str">
        <f>VLOOKUP(A585,Basis!A:A,1,FALSE)</f>
        <v>RO073</v>
      </c>
      <c r="E585" t="s">
        <v>58</v>
      </c>
      <c r="F585">
        <v>1018481</v>
      </c>
      <c r="G585" s="2">
        <v>43584.358726851853</v>
      </c>
      <c r="H585" s="2"/>
      <c r="K585" t="s">
        <v>2150</v>
      </c>
      <c r="L585" t="s">
        <v>316</v>
      </c>
      <c r="M585" t="s">
        <v>2151</v>
      </c>
      <c r="N585" t="s">
        <v>277</v>
      </c>
      <c r="O585">
        <v>5</v>
      </c>
      <c r="P585">
        <v>1</v>
      </c>
      <c r="Q585">
        <v>52.314084414441403</v>
      </c>
      <c r="R585">
        <v>5.0469336658763204</v>
      </c>
      <c r="S585" t="s">
        <v>63</v>
      </c>
      <c r="T585">
        <v>95</v>
      </c>
      <c r="U585">
        <v>75</v>
      </c>
      <c r="V585">
        <v>15</v>
      </c>
      <c r="W585">
        <v>0</v>
      </c>
      <c r="Y585">
        <v>180</v>
      </c>
      <c r="Z585" t="s">
        <v>2232</v>
      </c>
      <c r="AA585" s="2">
        <v>43474.373842592591</v>
      </c>
      <c r="AC585" s="2">
        <v>44907.646967592591</v>
      </c>
      <c r="AD585" t="s">
        <v>54</v>
      </c>
      <c r="AE585" t="s">
        <v>55</v>
      </c>
    </row>
    <row r="586" spans="1:31" x14ac:dyDescent="0.25">
      <c r="A586" t="s">
        <v>2234</v>
      </c>
      <c r="B586" t="s">
        <v>2233</v>
      </c>
      <c r="C586" t="s">
        <v>79</v>
      </c>
      <c r="D586" s="2" t="str">
        <f>VLOOKUP(A586,Basis!A:A,1,FALSE)</f>
        <v>RO432</v>
      </c>
      <c r="E586" t="s">
        <v>58</v>
      </c>
      <c r="F586">
        <v>1018482</v>
      </c>
      <c r="G586" s="2">
        <v>43584.358541666668</v>
      </c>
      <c r="H586" s="2"/>
      <c r="K586" t="s">
        <v>2157</v>
      </c>
      <c r="L586" t="s">
        <v>879</v>
      </c>
      <c r="M586" t="s">
        <v>2151</v>
      </c>
      <c r="N586" t="s">
        <v>277</v>
      </c>
      <c r="O586">
        <v>5</v>
      </c>
      <c r="P586">
        <v>1</v>
      </c>
      <c r="Q586">
        <v>52.314815064940902</v>
      </c>
      <c r="R586">
        <v>5.0463121477561499</v>
      </c>
      <c r="S586" t="s">
        <v>63</v>
      </c>
      <c r="T586">
        <v>95</v>
      </c>
      <c r="U586">
        <v>75</v>
      </c>
      <c r="V586">
        <v>15</v>
      </c>
      <c r="W586">
        <v>0</v>
      </c>
      <c r="Y586">
        <v>180</v>
      </c>
      <c r="Z586" t="s">
        <v>2158</v>
      </c>
      <c r="AA586" s="2">
        <v>43474.373842592591</v>
      </c>
      <c r="AC586" s="2">
        <v>44907.646967592591</v>
      </c>
      <c r="AD586" t="s">
        <v>54</v>
      </c>
      <c r="AE586" t="s">
        <v>55</v>
      </c>
    </row>
    <row r="587" spans="1:31" x14ac:dyDescent="0.25">
      <c r="A587" t="s">
        <v>2236</v>
      </c>
      <c r="B587" t="s">
        <v>2235</v>
      </c>
      <c r="C587" t="s">
        <v>47</v>
      </c>
      <c r="D587" s="2" t="str">
        <f>VLOOKUP(A587,Basis!A:A,1,FALSE)</f>
        <v>VO021</v>
      </c>
      <c r="E587" t="s">
        <v>58</v>
      </c>
      <c r="F587">
        <v>1018516</v>
      </c>
      <c r="G587" s="2">
        <v>43602.534814814811</v>
      </c>
      <c r="H587" s="2"/>
      <c r="K587" t="s">
        <v>1875</v>
      </c>
      <c r="L587" t="s">
        <v>2098</v>
      </c>
      <c r="M587" t="s">
        <v>2099</v>
      </c>
      <c r="N587" t="s">
        <v>277</v>
      </c>
      <c r="O587">
        <v>5</v>
      </c>
      <c r="P587">
        <v>1</v>
      </c>
      <c r="Q587">
        <v>52.316006594386202</v>
      </c>
      <c r="R587">
        <v>5.0288678985135897</v>
      </c>
      <c r="S587" t="s">
        <v>63</v>
      </c>
      <c r="T587">
        <v>95</v>
      </c>
      <c r="U587">
        <v>75</v>
      </c>
      <c r="V587">
        <v>15</v>
      </c>
      <c r="W587">
        <v>0</v>
      </c>
      <c r="Y587">
        <v>180</v>
      </c>
      <c r="Z587" t="s">
        <v>2100</v>
      </c>
      <c r="AA587" s="2">
        <v>43474.373842592591</v>
      </c>
      <c r="AC587" s="2">
        <v>44907.646967592591</v>
      </c>
      <c r="AD587" t="s">
        <v>54</v>
      </c>
      <c r="AE587" t="s">
        <v>55</v>
      </c>
    </row>
    <row r="588" spans="1:31" x14ac:dyDescent="0.25">
      <c r="A588" t="s">
        <v>2238</v>
      </c>
      <c r="B588" t="s">
        <v>2237</v>
      </c>
      <c r="C588" t="s">
        <v>79</v>
      </c>
      <c r="D588" s="2" t="str">
        <f>VLOOKUP(A588,Basis!A:A,1,FALSE)</f>
        <v>RO012</v>
      </c>
      <c r="E588" t="s">
        <v>58</v>
      </c>
      <c r="F588">
        <v>1018517</v>
      </c>
      <c r="G588" s="2">
        <v>43586.625243055554</v>
      </c>
      <c r="H588" s="2"/>
      <c r="K588" t="s">
        <v>2239</v>
      </c>
      <c r="L588" t="s">
        <v>2240</v>
      </c>
      <c r="M588" t="s">
        <v>2241</v>
      </c>
      <c r="N588" t="s">
        <v>277</v>
      </c>
      <c r="O588">
        <v>5</v>
      </c>
      <c r="P588">
        <v>1</v>
      </c>
      <c r="Q588">
        <v>52.310979000000003</v>
      </c>
      <c r="R588">
        <v>5.0337300000000003</v>
      </c>
      <c r="S588" t="s">
        <v>63</v>
      </c>
      <c r="T588">
        <v>95</v>
      </c>
      <c r="U588">
        <v>75</v>
      </c>
      <c r="V588">
        <v>15</v>
      </c>
      <c r="W588">
        <v>0</v>
      </c>
      <c r="Y588">
        <v>180</v>
      </c>
      <c r="Z588" t="s">
        <v>2242</v>
      </c>
      <c r="AA588" s="2">
        <v>43474.373842592591</v>
      </c>
      <c r="AC588" s="2">
        <v>44907.646967592591</v>
      </c>
      <c r="AD588" t="s">
        <v>54</v>
      </c>
      <c r="AE588" t="s">
        <v>55</v>
      </c>
    </row>
    <row r="589" spans="1:31" x14ac:dyDescent="0.25">
      <c r="A589" t="s">
        <v>2244</v>
      </c>
      <c r="B589" t="s">
        <v>2243</v>
      </c>
      <c r="C589" t="s">
        <v>79</v>
      </c>
      <c r="D589" s="2" t="str">
        <f>VLOOKUP(A589,Basis!A:A,1,FALSE)</f>
        <v>RO506</v>
      </c>
      <c r="E589" t="s">
        <v>58</v>
      </c>
      <c r="F589">
        <v>1018519</v>
      </c>
      <c r="G589" s="2">
        <v>43599.368854166663</v>
      </c>
      <c r="H589" s="2"/>
      <c r="K589" t="s">
        <v>1875</v>
      </c>
      <c r="L589" t="s">
        <v>2217</v>
      </c>
      <c r="M589" t="s">
        <v>2218</v>
      </c>
      <c r="N589" t="s">
        <v>277</v>
      </c>
      <c r="O589">
        <v>5</v>
      </c>
      <c r="P589">
        <v>1</v>
      </c>
      <c r="Q589">
        <v>52.3165522981922</v>
      </c>
      <c r="R589">
        <v>5.02801814117006</v>
      </c>
      <c r="S589" t="s">
        <v>63</v>
      </c>
      <c r="T589">
        <v>95</v>
      </c>
      <c r="U589">
        <v>75</v>
      </c>
      <c r="V589">
        <v>15</v>
      </c>
      <c r="W589">
        <v>0</v>
      </c>
      <c r="Y589">
        <v>180</v>
      </c>
      <c r="Z589" t="s">
        <v>2219</v>
      </c>
      <c r="AA589" s="2">
        <v>43474.373842592591</v>
      </c>
      <c r="AC589" s="2">
        <v>44907.646967592591</v>
      </c>
      <c r="AD589" t="s">
        <v>54</v>
      </c>
      <c r="AE589" t="s">
        <v>55</v>
      </c>
    </row>
    <row r="590" spans="1:31" x14ac:dyDescent="0.25">
      <c r="A590" t="s">
        <v>2246</v>
      </c>
      <c r="B590" t="s">
        <v>2245</v>
      </c>
      <c r="C590" t="s">
        <v>79</v>
      </c>
      <c r="D590" s="2" t="str">
        <f>VLOOKUP(A590,Basis!A:A,1,FALSE)</f>
        <v>RO013</v>
      </c>
      <c r="E590" t="s">
        <v>58</v>
      </c>
      <c r="F590">
        <v>1018520</v>
      </c>
      <c r="G590" s="2">
        <v>43586.625694444447</v>
      </c>
      <c r="H590" s="2"/>
      <c r="K590" t="s">
        <v>2239</v>
      </c>
      <c r="L590" t="s">
        <v>2247</v>
      </c>
      <c r="M590" t="s">
        <v>2241</v>
      </c>
      <c r="N590" t="s">
        <v>277</v>
      </c>
      <c r="O590">
        <v>5</v>
      </c>
      <c r="P590">
        <v>1</v>
      </c>
      <c r="Q590">
        <v>52.310904194649602</v>
      </c>
      <c r="R590">
        <v>5.0335351936565997</v>
      </c>
      <c r="S590" t="s">
        <v>63</v>
      </c>
      <c r="T590">
        <v>95</v>
      </c>
      <c r="U590">
        <v>75</v>
      </c>
      <c r="V590">
        <v>15</v>
      </c>
      <c r="W590">
        <v>0</v>
      </c>
      <c r="Y590">
        <v>180</v>
      </c>
      <c r="Z590" t="s">
        <v>2248</v>
      </c>
      <c r="AA590" s="2">
        <v>43474.373842592591</v>
      </c>
      <c r="AC590" s="2">
        <v>44907.646967592591</v>
      </c>
      <c r="AD590" t="s">
        <v>54</v>
      </c>
      <c r="AE590" t="s">
        <v>55</v>
      </c>
    </row>
    <row r="591" spans="1:31" x14ac:dyDescent="0.25">
      <c r="A591" t="s">
        <v>2250</v>
      </c>
      <c r="B591" t="s">
        <v>2249</v>
      </c>
      <c r="C591" t="s">
        <v>79</v>
      </c>
      <c r="D591" s="2" t="str">
        <f>VLOOKUP(A591,Basis!A:A,1,FALSE)</f>
        <v>RO241</v>
      </c>
      <c r="E591" t="s">
        <v>58</v>
      </c>
      <c r="F591">
        <v>1018521</v>
      </c>
      <c r="G591" s="2">
        <v>43578.436307870368</v>
      </c>
      <c r="H591" s="2"/>
      <c r="K591" t="s">
        <v>2251</v>
      </c>
      <c r="L591" t="s">
        <v>281</v>
      </c>
      <c r="M591" t="s">
        <v>2252</v>
      </c>
      <c r="N591" t="s">
        <v>62</v>
      </c>
      <c r="O591">
        <v>5</v>
      </c>
      <c r="P591">
        <v>1</v>
      </c>
      <c r="Q591">
        <v>52.291129273411201</v>
      </c>
      <c r="R591">
        <v>5.2456576097805501</v>
      </c>
      <c r="S591" t="s">
        <v>63</v>
      </c>
      <c r="T591">
        <v>95</v>
      </c>
      <c r="U591">
        <v>75</v>
      </c>
      <c r="V591">
        <v>15</v>
      </c>
      <c r="W591">
        <v>0</v>
      </c>
      <c r="Y591">
        <v>180</v>
      </c>
      <c r="Z591" t="s">
        <v>2253</v>
      </c>
      <c r="AA591" s="2">
        <v>43474.373842592591</v>
      </c>
      <c r="AC591" s="2">
        <v>44907.646967592591</v>
      </c>
      <c r="AD591" t="s">
        <v>54</v>
      </c>
      <c r="AE591" t="s">
        <v>55</v>
      </c>
    </row>
    <row r="592" spans="1:31" x14ac:dyDescent="0.25">
      <c r="A592" t="s">
        <v>2255</v>
      </c>
      <c r="B592" t="s">
        <v>2254</v>
      </c>
      <c r="C592" t="s">
        <v>79</v>
      </c>
      <c r="D592" s="2" t="str">
        <f>VLOOKUP(A592,Basis!A:A,1,FALSE)</f>
        <v>RO014</v>
      </c>
      <c r="E592" t="s">
        <v>58</v>
      </c>
      <c r="F592">
        <v>1018522</v>
      </c>
      <c r="G592" s="2">
        <v>43586.625937500001</v>
      </c>
      <c r="H592" s="2"/>
      <c r="K592" t="s">
        <v>2239</v>
      </c>
      <c r="L592" t="s">
        <v>2247</v>
      </c>
      <c r="M592" t="s">
        <v>2241</v>
      </c>
      <c r="N592" t="s">
        <v>277</v>
      </c>
      <c r="O592">
        <v>5</v>
      </c>
      <c r="P592">
        <v>1</v>
      </c>
      <c r="Q592">
        <v>52.310958760839199</v>
      </c>
      <c r="R592">
        <v>5.03351784311704</v>
      </c>
      <c r="S592" t="s">
        <v>63</v>
      </c>
      <c r="T592">
        <v>95</v>
      </c>
      <c r="U592">
        <v>75</v>
      </c>
      <c r="V592">
        <v>15</v>
      </c>
      <c r="W592">
        <v>0</v>
      </c>
      <c r="Y592">
        <v>180</v>
      </c>
      <c r="Z592" t="s">
        <v>2248</v>
      </c>
      <c r="AA592" s="2">
        <v>43474.373842592591</v>
      </c>
      <c r="AC592" s="2">
        <v>44907.646967592591</v>
      </c>
      <c r="AD592" t="s">
        <v>54</v>
      </c>
      <c r="AE592" t="s">
        <v>55</v>
      </c>
    </row>
    <row r="593" spans="1:31" x14ac:dyDescent="0.25">
      <c r="A593" t="s">
        <v>2257</v>
      </c>
      <c r="B593" t="s">
        <v>2256</v>
      </c>
      <c r="C593" t="s">
        <v>79</v>
      </c>
      <c r="D593" s="2" t="str">
        <f>VLOOKUP(A593,Basis!A:A,1,FALSE)</f>
        <v>RO856</v>
      </c>
      <c r="E593" t="s">
        <v>58</v>
      </c>
      <c r="F593">
        <v>1018523</v>
      </c>
      <c r="G593" s="2">
        <v>44153.445949074077</v>
      </c>
      <c r="H593" s="2"/>
      <c r="K593" t="s">
        <v>188</v>
      </c>
      <c r="L593" t="s">
        <v>1360</v>
      </c>
      <c r="M593" t="s">
        <v>1361</v>
      </c>
      <c r="N593" t="s">
        <v>177</v>
      </c>
      <c r="O593">
        <v>5</v>
      </c>
      <c r="P593">
        <v>1</v>
      </c>
      <c r="Q593">
        <v>52.215086999999997</v>
      </c>
      <c r="R593">
        <v>5.1418860000000004</v>
      </c>
      <c r="S593" t="s">
        <v>63</v>
      </c>
      <c r="T593">
        <v>95</v>
      </c>
      <c r="U593">
        <v>75</v>
      </c>
      <c r="V593">
        <v>15</v>
      </c>
      <c r="W593">
        <v>0</v>
      </c>
      <c r="Y593">
        <v>180</v>
      </c>
      <c r="Z593" t="s">
        <v>1362</v>
      </c>
      <c r="AA593" s="2">
        <v>43474.373831018522</v>
      </c>
      <c r="AC593" s="2">
        <v>44907.646967592591</v>
      </c>
      <c r="AD593" t="s">
        <v>54</v>
      </c>
      <c r="AE593" t="s">
        <v>55</v>
      </c>
    </row>
    <row r="594" spans="1:31" x14ac:dyDescent="0.25">
      <c r="A594" t="s">
        <v>2259</v>
      </c>
      <c r="B594" t="s">
        <v>2258</v>
      </c>
      <c r="C594" t="s">
        <v>79</v>
      </c>
      <c r="D594" s="2" t="str">
        <f>VLOOKUP(A594,Basis!A:A,1,FALSE)</f>
        <v>RO062</v>
      </c>
      <c r="E594" t="s">
        <v>58</v>
      </c>
      <c r="F594">
        <v>1018525</v>
      </c>
      <c r="G594" s="2">
        <v>43573.372731481482</v>
      </c>
      <c r="H594" s="2"/>
      <c r="K594" t="s">
        <v>2202</v>
      </c>
      <c r="L594" t="s">
        <v>487</v>
      </c>
      <c r="M594" t="s">
        <v>2260</v>
      </c>
      <c r="N594" t="s">
        <v>277</v>
      </c>
      <c r="O594">
        <v>5</v>
      </c>
      <c r="P594">
        <v>1</v>
      </c>
      <c r="Q594">
        <v>52.314838198993598</v>
      </c>
      <c r="R594">
        <v>5.0379167497205</v>
      </c>
      <c r="S594" t="s">
        <v>63</v>
      </c>
      <c r="T594">
        <v>95</v>
      </c>
      <c r="U594">
        <v>75</v>
      </c>
      <c r="V594">
        <v>15</v>
      </c>
      <c r="W594">
        <v>0</v>
      </c>
      <c r="Y594">
        <v>180</v>
      </c>
      <c r="Z594" t="s">
        <v>2261</v>
      </c>
      <c r="AA594" s="2">
        <v>43474.373842592591</v>
      </c>
      <c r="AC594" s="2">
        <v>44907.646967592591</v>
      </c>
      <c r="AD594" t="s">
        <v>54</v>
      </c>
      <c r="AE594" t="s">
        <v>55</v>
      </c>
    </row>
    <row r="595" spans="1:31" x14ac:dyDescent="0.25">
      <c r="A595" t="s">
        <v>2263</v>
      </c>
      <c r="B595" t="s">
        <v>2262</v>
      </c>
      <c r="C595" t="s">
        <v>79</v>
      </c>
      <c r="D595" s="2" t="str">
        <f>VLOOKUP(A595,Basis!A:A,1,FALSE)</f>
        <v>RO670</v>
      </c>
      <c r="E595" t="s">
        <v>58</v>
      </c>
      <c r="F595">
        <v>1018526</v>
      </c>
      <c r="G595" s="2">
        <v>44812.584189814814</v>
      </c>
      <c r="H595" s="2"/>
      <c r="K595" t="s">
        <v>1335</v>
      </c>
      <c r="L595" t="s">
        <v>1336</v>
      </c>
      <c r="M595" t="s">
        <v>1337</v>
      </c>
      <c r="N595" t="s">
        <v>62</v>
      </c>
      <c r="O595">
        <v>5</v>
      </c>
      <c r="P595">
        <v>1</v>
      </c>
      <c r="Q595">
        <v>52.295423</v>
      </c>
      <c r="R595">
        <v>5.2664049999999998</v>
      </c>
      <c r="S595" t="s">
        <v>63</v>
      </c>
      <c r="T595">
        <v>95</v>
      </c>
      <c r="U595">
        <v>75</v>
      </c>
      <c r="V595">
        <v>15</v>
      </c>
      <c r="W595">
        <v>0</v>
      </c>
      <c r="Y595">
        <v>180</v>
      </c>
      <c r="Z595" t="s">
        <v>1338</v>
      </c>
      <c r="AA595" s="2">
        <v>43474.373842592591</v>
      </c>
      <c r="AC595" s="2">
        <v>44907.646967592591</v>
      </c>
      <c r="AD595" t="s">
        <v>54</v>
      </c>
      <c r="AE595" t="s">
        <v>55</v>
      </c>
    </row>
    <row r="596" spans="1:31" x14ac:dyDescent="0.25">
      <c r="A596" t="s">
        <v>2265</v>
      </c>
      <c r="B596" t="s">
        <v>2264</v>
      </c>
      <c r="C596" t="s">
        <v>79</v>
      </c>
      <c r="D596" s="2" t="str">
        <f>VLOOKUP(A596,Basis!A:A,1,FALSE)</f>
        <v>RO026</v>
      </c>
      <c r="E596" t="s">
        <v>58</v>
      </c>
      <c r="F596">
        <v>1018528</v>
      </c>
      <c r="G596" s="2">
        <v>43573.373206018521</v>
      </c>
      <c r="H596" s="2"/>
      <c r="K596" t="s">
        <v>2266</v>
      </c>
      <c r="L596" t="s">
        <v>1283</v>
      </c>
      <c r="M596" t="s">
        <v>2267</v>
      </c>
      <c r="N596" t="s">
        <v>277</v>
      </c>
      <c r="O596">
        <v>5</v>
      </c>
      <c r="P596">
        <v>1</v>
      </c>
      <c r="Q596">
        <v>52.311132811058599</v>
      </c>
      <c r="R596">
        <v>5.03729321994357</v>
      </c>
      <c r="S596" t="s">
        <v>63</v>
      </c>
      <c r="T596">
        <v>95</v>
      </c>
      <c r="U596">
        <v>75</v>
      </c>
      <c r="V596">
        <v>15</v>
      </c>
      <c r="W596">
        <v>0</v>
      </c>
      <c r="Y596">
        <v>180</v>
      </c>
      <c r="Z596" t="s">
        <v>2268</v>
      </c>
      <c r="AA596" s="2">
        <v>43474.373842592591</v>
      </c>
      <c r="AC596" s="2">
        <v>44907.646967592591</v>
      </c>
      <c r="AD596" t="s">
        <v>54</v>
      </c>
      <c r="AE596" t="s">
        <v>55</v>
      </c>
    </row>
    <row r="597" spans="1:31" x14ac:dyDescent="0.25">
      <c r="A597" t="s">
        <v>2270</v>
      </c>
      <c r="B597" t="s">
        <v>2269</v>
      </c>
      <c r="C597" t="s">
        <v>79</v>
      </c>
      <c r="D597" s="2" t="str">
        <f>VLOOKUP(A597,Basis!A:A,1,FALSE)</f>
        <v>RO061</v>
      </c>
      <c r="E597" t="s">
        <v>58</v>
      </c>
      <c r="F597">
        <v>1018529</v>
      </c>
      <c r="G597" s="2">
        <v>43573.372465277775</v>
      </c>
      <c r="H597" s="2"/>
      <c r="K597" t="s">
        <v>2202</v>
      </c>
      <c r="L597" t="s">
        <v>2167</v>
      </c>
      <c r="M597" t="s">
        <v>2271</v>
      </c>
      <c r="N597" t="s">
        <v>277</v>
      </c>
      <c r="O597">
        <v>5</v>
      </c>
      <c r="P597">
        <v>1</v>
      </c>
      <c r="Q597">
        <v>52.3140430078398</v>
      </c>
      <c r="R597">
        <v>5.0394202116923799</v>
      </c>
      <c r="S597" t="s">
        <v>63</v>
      </c>
      <c r="T597">
        <v>95</v>
      </c>
      <c r="U597">
        <v>75</v>
      </c>
      <c r="V597">
        <v>15</v>
      </c>
      <c r="W597">
        <v>0</v>
      </c>
      <c r="Y597">
        <v>180</v>
      </c>
      <c r="Z597" t="s">
        <v>2272</v>
      </c>
      <c r="AA597" s="2">
        <v>43474.373842592591</v>
      </c>
      <c r="AC597" s="2">
        <v>44907.646967592591</v>
      </c>
      <c r="AD597" t="s">
        <v>54</v>
      </c>
      <c r="AE597" t="s">
        <v>55</v>
      </c>
    </row>
    <row r="598" spans="1:31" x14ac:dyDescent="0.25">
      <c r="A598" t="s">
        <v>2274</v>
      </c>
      <c r="B598" t="s">
        <v>2273</v>
      </c>
      <c r="C598" t="s">
        <v>79</v>
      </c>
      <c r="D598" s="2" t="str">
        <f>VLOOKUP(A598,Basis!A:A,1,FALSE)</f>
        <v>RO059</v>
      </c>
      <c r="E598" t="s">
        <v>58</v>
      </c>
      <c r="F598">
        <v>1018531</v>
      </c>
      <c r="G598" s="2">
        <v>43573.372233796297</v>
      </c>
      <c r="H598" s="2"/>
      <c r="K598" t="s">
        <v>2202</v>
      </c>
      <c r="L598" t="s">
        <v>1072</v>
      </c>
      <c r="M598" t="s">
        <v>2275</v>
      </c>
      <c r="N598" t="s">
        <v>277</v>
      </c>
      <c r="O598">
        <v>5</v>
      </c>
      <c r="P598">
        <v>1</v>
      </c>
      <c r="Q598">
        <v>52.313965223778297</v>
      </c>
      <c r="R598">
        <v>5.0397130753891899</v>
      </c>
      <c r="S598" t="s">
        <v>63</v>
      </c>
      <c r="T598">
        <v>95</v>
      </c>
      <c r="U598">
        <v>75</v>
      </c>
      <c r="V598">
        <v>15</v>
      </c>
      <c r="W598">
        <v>0</v>
      </c>
      <c r="Y598">
        <v>180</v>
      </c>
      <c r="Z598" t="s">
        <v>2276</v>
      </c>
      <c r="AA598" s="2">
        <v>43474.373842592591</v>
      </c>
      <c r="AC598" s="2">
        <v>44907.646967592591</v>
      </c>
      <c r="AD598" t="s">
        <v>54</v>
      </c>
      <c r="AE598" t="s">
        <v>55</v>
      </c>
    </row>
    <row r="599" spans="1:31" x14ac:dyDescent="0.25">
      <c r="A599" t="s">
        <v>2278</v>
      </c>
      <c r="B599" t="s">
        <v>2277</v>
      </c>
      <c r="C599" t="s">
        <v>47</v>
      </c>
      <c r="D599" s="2" t="str">
        <f>VLOOKUP(A599,Basis!A:A,1,FALSE)</f>
        <v>VO117</v>
      </c>
      <c r="E599" t="s">
        <v>58</v>
      </c>
      <c r="F599">
        <v>1018532</v>
      </c>
      <c r="G599" s="2">
        <v>43573.371712962966</v>
      </c>
      <c r="H599" s="2"/>
      <c r="K599" t="s">
        <v>1335</v>
      </c>
      <c r="L599" t="s">
        <v>1336</v>
      </c>
      <c r="M599" t="s">
        <v>1337</v>
      </c>
      <c r="N599" t="s">
        <v>62</v>
      </c>
      <c r="O599">
        <v>5</v>
      </c>
      <c r="P599">
        <v>1</v>
      </c>
      <c r="Q599">
        <v>52.295423</v>
      </c>
      <c r="R599">
        <v>5.2664049999999998</v>
      </c>
      <c r="S599" t="s">
        <v>63</v>
      </c>
      <c r="T599">
        <v>95</v>
      </c>
      <c r="U599">
        <v>75</v>
      </c>
      <c r="V599">
        <v>15</v>
      </c>
      <c r="W599">
        <v>0</v>
      </c>
      <c r="Y599">
        <v>180</v>
      </c>
      <c r="Z599" t="s">
        <v>1338</v>
      </c>
      <c r="AA599" s="2">
        <v>43474.373842592591</v>
      </c>
      <c r="AC599" s="2">
        <v>44907.646967592591</v>
      </c>
      <c r="AD599" t="s">
        <v>54</v>
      </c>
      <c r="AE599" t="s">
        <v>55</v>
      </c>
    </row>
    <row r="600" spans="1:31" x14ac:dyDescent="0.25">
      <c r="A600" t="s">
        <v>2280</v>
      </c>
      <c r="B600" t="s">
        <v>2279</v>
      </c>
      <c r="C600" t="s">
        <v>79</v>
      </c>
      <c r="D600" s="2" t="str">
        <f>VLOOKUP(A600,Basis!A:A,1,FALSE)</f>
        <v>RO015</v>
      </c>
      <c r="E600" t="s">
        <v>58</v>
      </c>
      <c r="F600">
        <v>1018534</v>
      </c>
      <c r="G600" s="2">
        <v>43586.626099537039</v>
      </c>
      <c r="H600" s="2"/>
      <c r="K600" t="s">
        <v>2239</v>
      </c>
      <c r="L600" t="s">
        <v>2247</v>
      </c>
      <c r="M600" t="s">
        <v>2241</v>
      </c>
      <c r="N600" t="s">
        <v>277</v>
      </c>
      <c r="O600">
        <v>5</v>
      </c>
      <c r="P600">
        <v>1</v>
      </c>
      <c r="Q600">
        <v>52.310961987871998</v>
      </c>
      <c r="R600">
        <v>5.0335433241026797</v>
      </c>
      <c r="S600" t="s">
        <v>63</v>
      </c>
      <c r="T600">
        <v>95</v>
      </c>
      <c r="U600">
        <v>75</v>
      </c>
      <c r="V600">
        <v>15</v>
      </c>
      <c r="W600">
        <v>0</v>
      </c>
      <c r="Y600">
        <v>180</v>
      </c>
      <c r="Z600" t="s">
        <v>2248</v>
      </c>
      <c r="AA600" s="2">
        <v>43474.373842592591</v>
      </c>
      <c r="AC600" s="2">
        <v>44907.646967592591</v>
      </c>
      <c r="AD600" t="s">
        <v>54</v>
      </c>
      <c r="AE600" t="s">
        <v>55</v>
      </c>
    </row>
    <row r="601" spans="1:31" x14ac:dyDescent="0.25">
      <c r="A601" t="s">
        <v>2282</v>
      </c>
      <c r="B601" t="s">
        <v>2281</v>
      </c>
      <c r="C601" t="s">
        <v>79</v>
      </c>
      <c r="D601" s="2" t="str">
        <f>VLOOKUP(A601,Basis!A:A,1,FALSE)</f>
        <v>RO038</v>
      </c>
      <c r="E601" t="s">
        <v>58</v>
      </c>
      <c r="F601">
        <v>1018539</v>
      </c>
      <c r="G601" s="2">
        <v>43566.36278935185</v>
      </c>
      <c r="H601" s="2"/>
      <c r="K601" t="s">
        <v>2283</v>
      </c>
      <c r="L601" t="s">
        <v>2284</v>
      </c>
      <c r="M601" t="s">
        <v>2285</v>
      </c>
      <c r="N601" t="s">
        <v>277</v>
      </c>
      <c r="O601">
        <v>5</v>
      </c>
      <c r="P601">
        <v>1</v>
      </c>
      <c r="Q601">
        <v>52.3146146955456</v>
      </c>
      <c r="R601">
        <v>5.03623031080238</v>
      </c>
      <c r="S601" t="s">
        <v>63</v>
      </c>
      <c r="T601">
        <v>95</v>
      </c>
      <c r="U601">
        <v>75</v>
      </c>
      <c r="V601">
        <v>15</v>
      </c>
      <c r="W601">
        <v>0</v>
      </c>
      <c r="Y601">
        <v>180</v>
      </c>
      <c r="Z601" t="s">
        <v>2286</v>
      </c>
      <c r="AA601" s="2">
        <v>43474.373842592591</v>
      </c>
      <c r="AC601" s="2">
        <v>44907.646967592591</v>
      </c>
      <c r="AD601" t="s">
        <v>54</v>
      </c>
      <c r="AE601" t="s">
        <v>55</v>
      </c>
    </row>
    <row r="602" spans="1:31" x14ac:dyDescent="0.25">
      <c r="A602" t="s">
        <v>2288</v>
      </c>
      <c r="B602" t="s">
        <v>2287</v>
      </c>
      <c r="C602" t="s">
        <v>79</v>
      </c>
      <c r="D602" s="2" t="str">
        <f>VLOOKUP(A602,Basis!A:A,1,FALSE)</f>
        <v>RO378</v>
      </c>
      <c r="E602" t="s">
        <v>58</v>
      </c>
      <c r="F602">
        <v>1018540</v>
      </c>
      <c r="G602" s="2">
        <v>44663.598495370374</v>
      </c>
      <c r="H602" s="2"/>
      <c r="K602" t="s">
        <v>2289</v>
      </c>
      <c r="L602" t="s">
        <v>2089</v>
      </c>
      <c r="M602" t="s">
        <v>2290</v>
      </c>
      <c r="N602" t="s">
        <v>177</v>
      </c>
      <c r="O602">
        <v>5</v>
      </c>
      <c r="P602">
        <v>1</v>
      </c>
      <c r="Q602">
        <v>52.233123611707498</v>
      </c>
      <c r="R602">
        <v>5.1945048663813598</v>
      </c>
      <c r="S602" t="s">
        <v>63</v>
      </c>
      <c r="T602">
        <v>95</v>
      </c>
      <c r="U602">
        <v>75</v>
      </c>
      <c r="V602">
        <v>15</v>
      </c>
      <c r="W602">
        <v>0</v>
      </c>
      <c r="Y602">
        <v>180</v>
      </c>
      <c r="Z602" t="s">
        <v>2291</v>
      </c>
      <c r="AA602" s="2">
        <v>43474.373842592591</v>
      </c>
      <c r="AC602" s="2">
        <v>44907.646967592591</v>
      </c>
      <c r="AD602" t="s">
        <v>54</v>
      </c>
      <c r="AE602" t="s">
        <v>55</v>
      </c>
    </row>
    <row r="603" spans="1:31" x14ac:dyDescent="0.25">
      <c r="A603" t="s">
        <v>2293</v>
      </c>
      <c r="B603" t="s">
        <v>2292</v>
      </c>
      <c r="C603" t="s">
        <v>79</v>
      </c>
      <c r="D603" s="2" t="str">
        <f>VLOOKUP(A603,Basis!A:A,1,FALSE)</f>
        <v>RO031</v>
      </c>
      <c r="E603" t="s">
        <v>58</v>
      </c>
      <c r="F603">
        <v>1018541</v>
      </c>
      <c r="G603" s="2">
        <v>43572.347349537034</v>
      </c>
      <c r="H603" s="2"/>
      <c r="K603" t="s">
        <v>2294</v>
      </c>
      <c r="L603" t="s">
        <v>2295</v>
      </c>
      <c r="M603" t="s">
        <v>2296</v>
      </c>
      <c r="N603" t="s">
        <v>277</v>
      </c>
      <c r="O603">
        <v>5</v>
      </c>
      <c r="P603">
        <v>1</v>
      </c>
      <c r="Q603">
        <v>52.314032614279803</v>
      </c>
      <c r="R603">
        <v>5.0353809725540097</v>
      </c>
      <c r="S603" t="s">
        <v>63</v>
      </c>
      <c r="T603">
        <v>95</v>
      </c>
      <c r="U603">
        <v>75</v>
      </c>
      <c r="V603">
        <v>15</v>
      </c>
      <c r="W603">
        <v>0</v>
      </c>
      <c r="Y603">
        <v>180</v>
      </c>
      <c r="Z603" t="s">
        <v>2297</v>
      </c>
      <c r="AA603" s="2">
        <v>43474.373842592591</v>
      </c>
      <c r="AC603" s="2">
        <v>44907.646967592591</v>
      </c>
      <c r="AD603" t="s">
        <v>54</v>
      </c>
      <c r="AE603" t="s">
        <v>55</v>
      </c>
    </row>
    <row r="604" spans="1:31" x14ac:dyDescent="0.25">
      <c r="A604" t="s">
        <v>2299</v>
      </c>
      <c r="B604" t="s">
        <v>2298</v>
      </c>
      <c r="C604" t="s">
        <v>79</v>
      </c>
      <c r="D604" s="2" t="str">
        <f>VLOOKUP(A604,Basis!A:A,1,FALSE)</f>
        <v>RO034</v>
      </c>
      <c r="E604" t="s">
        <v>58</v>
      </c>
      <c r="F604">
        <v>1018542</v>
      </c>
      <c r="G604" s="2">
        <v>43572.345937500002</v>
      </c>
      <c r="H604" s="2"/>
      <c r="K604" t="s">
        <v>2300</v>
      </c>
      <c r="L604" t="s">
        <v>41</v>
      </c>
      <c r="M604" t="s">
        <v>2301</v>
      </c>
      <c r="N604" t="s">
        <v>277</v>
      </c>
      <c r="O604">
        <v>5</v>
      </c>
      <c r="P604">
        <v>1</v>
      </c>
      <c r="Q604">
        <v>52.315065935302798</v>
      </c>
      <c r="R604">
        <v>5.0356566533493199</v>
      </c>
      <c r="S604" t="s">
        <v>63</v>
      </c>
      <c r="T604">
        <v>95</v>
      </c>
      <c r="U604">
        <v>75</v>
      </c>
      <c r="V604">
        <v>15</v>
      </c>
      <c r="W604">
        <v>0</v>
      </c>
      <c r="Y604">
        <v>180</v>
      </c>
      <c r="Z604" t="s">
        <v>2302</v>
      </c>
      <c r="AA604" s="2">
        <v>43474.373842592591</v>
      </c>
      <c r="AC604" s="2">
        <v>44907.646967592591</v>
      </c>
      <c r="AD604" t="s">
        <v>54</v>
      </c>
      <c r="AE604" t="s">
        <v>55</v>
      </c>
    </row>
    <row r="605" spans="1:31" x14ac:dyDescent="0.25">
      <c r="A605" t="s">
        <v>2304</v>
      </c>
      <c r="B605" t="s">
        <v>2303</v>
      </c>
      <c r="C605" t="s">
        <v>79</v>
      </c>
      <c r="D605" s="2" t="str">
        <f>VLOOKUP(A605,Basis!A:A,1,FALSE)</f>
        <v>RO032</v>
      </c>
      <c r="E605" t="s">
        <v>58</v>
      </c>
      <c r="F605">
        <v>1018543</v>
      </c>
      <c r="G605" s="2">
        <v>43572.347546296296</v>
      </c>
      <c r="H605" s="2"/>
      <c r="K605" t="s">
        <v>2294</v>
      </c>
      <c r="L605" t="s">
        <v>2295</v>
      </c>
      <c r="M605" t="s">
        <v>2296</v>
      </c>
      <c r="N605" t="s">
        <v>277</v>
      </c>
      <c r="O605">
        <v>5</v>
      </c>
      <c r="P605">
        <v>1</v>
      </c>
      <c r="Q605">
        <v>52.314050383914598</v>
      </c>
      <c r="R605">
        <v>5.0353893544571804</v>
      </c>
      <c r="S605" t="s">
        <v>63</v>
      </c>
      <c r="T605">
        <v>95</v>
      </c>
      <c r="U605">
        <v>75</v>
      </c>
      <c r="V605">
        <v>15</v>
      </c>
      <c r="W605">
        <v>0</v>
      </c>
      <c r="Y605">
        <v>180</v>
      </c>
      <c r="Z605" t="s">
        <v>2297</v>
      </c>
      <c r="AA605" s="2">
        <v>43474.373842592591</v>
      </c>
      <c r="AC605" s="2">
        <v>44907.646967592591</v>
      </c>
      <c r="AD605" t="s">
        <v>54</v>
      </c>
      <c r="AE605" t="s">
        <v>55</v>
      </c>
    </row>
    <row r="606" spans="1:31" x14ac:dyDescent="0.25">
      <c r="A606" t="s">
        <v>2306</v>
      </c>
      <c r="B606" t="s">
        <v>2305</v>
      </c>
      <c r="C606" t="s">
        <v>79</v>
      </c>
      <c r="D606" s="2" t="str">
        <f>VLOOKUP(A606,Basis!A:A,1,FALSE)</f>
        <v>RO033</v>
      </c>
      <c r="E606" t="s">
        <v>58</v>
      </c>
      <c r="F606">
        <v>1018545</v>
      </c>
      <c r="G606" s="2">
        <v>43572.346886574072</v>
      </c>
      <c r="H606" s="2"/>
      <c r="K606" t="s">
        <v>2294</v>
      </c>
      <c r="L606" t="s">
        <v>93</v>
      </c>
      <c r="M606" t="s">
        <v>2307</v>
      </c>
      <c r="N606" t="s">
        <v>277</v>
      </c>
      <c r="O606">
        <v>5</v>
      </c>
      <c r="P606">
        <v>1</v>
      </c>
      <c r="Q606">
        <v>52.314585694160598</v>
      </c>
      <c r="R606">
        <v>5.0346968416171496</v>
      </c>
      <c r="S606" t="s">
        <v>63</v>
      </c>
      <c r="T606">
        <v>95</v>
      </c>
      <c r="U606">
        <v>75</v>
      </c>
      <c r="V606">
        <v>15</v>
      </c>
      <c r="W606">
        <v>0</v>
      </c>
      <c r="Y606">
        <v>180</v>
      </c>
      <c r="Z606" t="s">
        <v>2308</v>
      </c>
      <c r="AA606" s="2">
        <v>43474.373842592591</v>
      </c>
      <c r="AC606" s="2">
        <v>44907.646967592591</v>
      </c>
      <c r="AD606" t="s">
        <v>54</v>
      </c>
      <c r="AE606" t="s">
        <v>55</v>
      </c>
    </row>
    <row r="607" spans="1:31" x14ac:dyDescent="0.25">
      <c r="A607" t="s">
        <v>2310</v>
      </c>
      <c r="B607" t="s">
        <v>2309</v>
      </c>
      <c r="C607" t="s">
        <v>79</v>
      </c>
      <c r="D607" s="2" t="str">
        <f>VLOOKUP(A607,Basis!A:A,1,FALSE)</f>
        <v>RO041</v>
      </c>
      <c r="E607" t="s">
        <v>58</v>
      </c>
      <c r="F607">
        <v>1018546</v>
      </c>
      <c r="G607" s="2">
        <v>43566.363391203704</v>
      </c>
      <c r="H607" s="2"/>
      <c r="K607" t="s">
        <v>2311</v>
      </c>
      <c r="L607" t="s">
        <v>2284</v>
      </c>
      <c r="M607" t="s">
        <v>2312</v>
      </c>
      <c r="N607" t="s">
        <v>277</v>
      </c>
      <c r="O607">
        <v>5</v>
      </c>
      <c r="P607">
        <v>1</v>
      </c>
      <c r="Q607">
        <v>52.314273999999997</v>
      </c>
      <c r="R607">
        <v>5.0369630000000001</v>
      </c>
      <c r="S607" t="s">
        <v>63</v>
      </c>
      <c r="T607">
        <v>95</v>
      </c>
      <c r="U607">
        <v>75</v>
      </c>
      <c r="V607">
        <v>15</v>
      </c>
      <c r="W607">
        <v>0</v>
      </c>
      <c r="Y607">
        <v>180</v>
      </c>
      <c r="Z607" t="s">
        <v>2313</v>
      </c>
      <c r="AA607" s="2">
        <v>43474.373842592591</v>
      </c>
      <c r="AC607" s="2">
        <v>44907.646967592591</v>
      </c>
      <c r="AD607" t="s">
        <v>54</v>
      </c>
      <c r="AE607" t="s">
        <v>55</v>
      </c>
    </row>
    <row r="608" spans="1:31" x14ac:dyDescent="0.25">
      <c r="A608" t="s">
        <v>2315</v>
      </c>
      <c r="B608" t="s">
        <v>2314</v>
      </c>
      <c r="C608" t="s">
        <v>79</v>
      </c>
      <c r="D608" s="2" t="str">
        <f>VLOOKUP(A608,Basis!A:A,1,FALSE)</f>
        <v>RO036</v>
      </c>
      <c r="E608" t="s">
        <v>58</v>
      </c>
      <c r="F608">
        <v>1018547</v>
      </c>
      <c r="G608" s="2">
        <v>43566.362557870372</v>
      </c>
      <c r="H608" s="2"/>
      <c r="K608" t="s">
        <v>2283</v>
      </c>
      <c r="L608" t="s">
        <v>2284</v>
      </c>
      <c r="M608" t="s">
        <v>2285</v>
      </c>
      <c r="N608" t="s">
        <v>277</v>
      </c>
      <c r="O608">
        <v>5</v>
      </c>
      <c r="P608">
        <v>1</v>
      </c>
      <c r="Q608">
        <v>52.314766994726199</v>
      </c>
      <c r="R608">
        <v>5.0361661054240896</v>
      </c>
      <c r="S608" t="s">
        <v>63</v>
      </c>
      <c r="T608">
        <v>95</v>
      </c>
      <c r="U608">
        <v>75</v>
      </c>
      <c r="V608">
        <v>15</v>
      </c>
      <c r="W608">
        <v>0</v>
      </c>
      <c r="Y608">
        <v>180</v>
      </c>
      <c r="Z608" t="s">
        <v>2286</v>
      </c>
      <c r="AA608" s="2">
        <v>43474.373842592591</v>
      </c>
      <c r="AC608" s="2">
        <v>44907.646967592591</v>
      </c>
      <c r="AD608" t="s">
        <v>54</v>
      </c>
      <c r="AE608" t="s">
        <v>55</v>
      </c>
    </row>
    <row r="609" spans="1:31" x14ac:dyDescent="0.25">
      <c r="A609" t="s">
        <v>2317</v>
      </c>
      <c r="B609" t="s">
        <v>2316</v>
      </c>
      <c r="C609" t="s">
        <v>79</v>
      </c>
      <c r="D609" s="2" t="str">
        <f>VLOOKUP(A609,Basis!A:A,1,FALSE)</f>
        <v>RO042</v>
      </c>
      <c r="E609" t="s">
        <v>58</v>
      </c>
      <c r="F609">
        <v>1018548</v>
      </c>
      <c r="G609" s="2">
        <v>43566.364085648151</v>
      </c>
      <c r="H609" s="2"/>
      <c r="K609" t="s">
        <v>2318</v>
      </c>
      <c r="L609" t="s">
        <v>2319</v>
      </c>
      <c r="M609" t="s">
        <v>2320</v>
      </c>
      <c r="N609" t="s">
        <v>277</v>
      </c>
      <c r="O609">
        <v>5</v>
      </c>
      <c r="P609">
        <v>1</v>
      </c>
      <c r="Q609">
        <v>52.313810410026797</v>
      </c>
      <c r="R609">
        <v>5.0377398915635796</v>
      </c>
      <c r="S609" t="s">
        <v>63</v>
      </c>
      <c r="T609">
        <v>95</v>
      </c>
      <c r="U609">
        <v>75</v>
      </c>
      <c r="V609">
        <v>15</v>
      </c>
      <c r="W609">
        <v>0</v>
      </c>
      <c r="Y609">
        <v>180</v>
      </c>
      <c r="Z609" t="s">
        <v>2321</v>
      </c>
      <c r="AA609" s="2">
        <v>43474.373842592591</v>
      </c>
      <c r="AC609" s="2">
        <v>44907.646967592591</v>
      </c>
      <c r="AD609" t="s">
        <v>54</v>
      </c>
      <c r="AE609" t="s">
        <v>55</v>
      </c>
    </row>
    <row r="610" spans="1:31" x14ac:dyDescent="0.25">
      <c r="A610" t="s">
        <v>2323</v>
      </c>
      <c r="B610" t="s">
        <v>2322</v>
      </c>
      <c r="C610" t="s">
        <v>79</v>
      </c>
      <c r="D610" s="2" t="str">
        <f>VLOOKUP(A610,Basis!A:A,1,FALSE)</f>
        <v>RO057</v>
      </c>
      <c r="E610" t="s">
        <v>58</v>
      </c>
      <c r="F610">
        <v>1018549</v>
      </c>
      <c r="G610" s="2">
        <v>43571.342395833337</v>
      </c>
      <c r="H610" s="2"/>
      <c r="K610" t="s">
        <v>2324</v>
      </c>
      <c r="L610" t="s">
        <v>246</v>
      </c>
      <c r="M610" t="s">
        <v>2325</v>
      </c>
      <c r="N610" t="s">
        <v>277</v>
      </c>
      <c r="O610">
        <v>5</v>
      </c>
      <c r="P610">
        <v>1</v>
      </c>
      <c r="Q610">
        <v>52.3122628592442</v>
      </c>
      <c r="R610">
        <v>5.0424413848715304</v>
      </c>
      <c r="S610" t="s">
        <v>63</v>
      </c>
      <c r="T610">
        <v>95</v>
      </c>
      <c r="U610">
        <v>75</v>
      </c>
      <c r="V610">
        <v>15</v>
      </c>
      <c r="W610">
        <v>0</v>
      </c>
      <c r="Y610">
        <v>180</v>
      </c>
      <c r="Z610" t="s">
        <v>2326</v>
      </c>
      <c r="AA610" s="2">
        <v>43474.373842592591</v>
      </c>
      <c r="AC610" s="2">
        <v>44907.646967592591</v>
      </c>
      <c r="AD610" t="s">
        <v>54</v>
      </c>
      <c r="AE610" t="s">
        <v>55</v>
      </c>
    </row>
    <row r="611" spans="1:31" x14ac:dyDescent="0.25">
      <c r="A611" t="s">
        <v>2328</v>
      </c>
      <c r="B611" t="s">
        <v>2327</v>
      </c>
      <c r="C611" t="s">
        <v>79</v>
      </c>
      <c r="D611" s="2" t="str">
        <f>VLOOKUP(A611,Basis!A:A,1,FALSE)</f>
        <v>RO048</v>
      </c>
      <c r="E611" t="s">
        <v>58</v>
      </c>
      <c r="F611">
        <v>1018550</v>
      </c>
      <c r="G611" s="2">
        <v>43571.342581018522</v>
      </c>
      <c r="H611" s="2"/>
      <c r="K611" t="s">
        <v>2329</v>
      </c>
      <c r="L611" t="s">
        <v>60</v>
      </c>
      <c r="M611" t="s">
        <v>2330</v>
      </c>
      <c r="N611" t="s">
        <v>277</v>
      </c>
      <c r="O611">
        <v>5</v>
      </c>
      <c r="P611">
        <v>1</v>
      </c>
      <c r="Q611">
        <v>52.313073305461799</v>
      </c>
      <c r="R611">
        <v>5.0395487062680004</v>
      </c>
      <c r="S611" t="s">
        <v>63</v>
      </c>
      <c r="T611">
        <v>95</v>
      </c>
      <c r="U611">
        <v>75</v>
      </c>
      <c r="V611">
        <v>15</v>
      </c>
      <c r="W611">
        <v>0</v>
      </c>
      <c r="Y611">
        <v>180</v>
      </c>
      <c r="Z611" t="s">
        <v>2331</v>
      </c>
      <c r="AA611" s="2">
        <v>43474.373842592591</v>
      </c>
      <c r="AC611" s="2">
        <v>44907.646967592591</v>
      </c>
      <c r="AD611" t="s">
        <v>54</v>
      </c>
      <c r="AE611" t="s">
        <v>55</v>
      </c>
    </row>
    <row r="612" spans="1:31" x14ac:dyDescent="0.25">
      <c r="A612" t="s">
        <v>2333</v>
      </c>
      <c r="B612" t="s">
        <v>2332</v>
      </c>
      <c r="C612" t="s">
        <v>79</v>
      </c>
      <c r="D612" s="2" t="str">
        <f>VLOOKUP(A612,Basis!A:A,1,FALSE)</f>
        <v>RO040</v>
      </c>
      <c r="E612" t="s">
        <v>58</v>
      </c>
      <c r="F612">
        <v>1018551</v>
      </c>
      <c r="G612" s="2">
        <v>43566.363240740742</v>
      </c>
      <c r="H612" s="2"/>
      <c r="K612" t="s">
        <v>2311</v>
      </c>
      <c r="L612" t="s">
        <v>2284</v>
      </c>
      <c r="M612" t="s">
        <v>2312</v>
      </c>
      <c r="N612" t="s">
        <v>277</v>
      </c>
      <c r="O612">
        <v>5</v>
      </c>
      <c r="P612">
        <v>1</v>
      </c>
      <c r="Q612">
        <v>52.314292999999999</v>
      </c>
      <c r="R612">
        <v>5.0369250000000001</v>
      </c>
      <c r="S612" t="s">
        <v>63</v>
      </c>
      <c r="T612">
        <v>95</v>
      </c>
      <c r="U612">
        <v>75</v>
      </c>
      <c r="V612">
        <v>15</v>
      </c>
      <c r="W612">
        <v>0</v>
      </c>
      <c r="Y612">
        <v>180</v>
      </c>
      <c r="Z612" t="s">
        <v>2313</v>
      </c>
      <c r="AA612" s="2">
        <v>43474.373842592591</v>
      </c>
      <c r="AC612" s="2">
        <v>44907.646967592591</v>
      </c>
      <c r="AD612" t="s">
        <v>54</v>
      </c>
      <c r="AE612" t="s">
        <v>55</v>
      </c>
    </row>
    <row r="613" spans="1:31" x14ac:dyDescent="0.25">
      <c r="A613" t="s">
        <v>2335</v>
      </c>
      <c r="B613" t="s">
        <v>2334</v>
      </c>
      <c r="C613" t="s">
        <v>47</v>
      </c>
      <c r="D613" s="2" t="str">
        <f>VLOOKUP(A613,Basis!A:A,1,FALSE)</f>
        <v>VO071</v>
      </c>
      <c r="E613" t="s">
        <v>58</v>
      </c>
      <c r="F613">
        <v>1018552</v>
      </c>
      <c r="G613" s="2">
        <v>44816.590127314812</v>
      </c>
      <c r="H613" s="2"/>
      <c r="K613" t="s">
        <v>2336</v>
      </c>
      <c r="L613" t="s">
        <v>1552</v>
      </c>
      <c r="M613" t="s">
        <v>2337</v>
      </c>
      <c r="N613" t="s">
        <v>241</v>
      </c>
      <c r="O613">
        <v>5</v>
      </c>
      <c r="P613">
        <v>1</v>
      </c>
      <c r="Q613">
        <v>52.271262999999998</v>
      </c>
      <c r="R613">
        <v>5.1613550000000004</v>
      </c>
      <c r="S613" t="s">
        <v>63</v>
      </c>
      <c r="T613">
        <v>95</v>
      </c>
      <c r="U613">
        <v>75</v>
      </c>
      <c r="V613">
        <v>15</v>
      </c>
      <c r="W613">
        <v>0</v>
      </c>
      <c r="Y613">
        <v>180</v>
      </c>
      <c r="Z613" t="s">
        <v>2338</v>
      </c>
      <c r="AA613" s="2">
        <v>43474.373854166668</v>
      </c>
      <c r="AC613" s="2">
        <v>44907.646967592591</v>
      </c>
      <c r="AD613" t="s">
        <v>54</v>
      </c>
      <c r="AE613" t="s">
        <v>55</v>
      </c>
    </row>
    <row r="614" spans="1:31" x14ac:dyDescent="0.25">
      <c r="A614" t="s">
        <v>2340</v>
      </c>
      <c r="B614" t="s">
        <v>2339</v>
      </c>
      <c r="C614" t="s">
        <v>47</v>
      </c>
      <c r="D614" s="2" t="str">
        <f>VLOOKUP(A614,Basis!A:A,1,FALSE)</f>
        <v>VO012</v>
      </c>
      <c r="E614" t="s">
        <v>58</v>
      </c>
      <c r="F614">
        <v>1018553</v>
      </c>
      <c r="G614" s="2">
        <v>43586.638692129629</v>
      </c>
      <c r="H614" s="2"/>
      <c r="K614" t="s">
        <v>2341</v>
      </c>
      <c r="L614" t="s">
        <v>74</v>
      </c>
      <c r="M614" t="s">
        <v>2342</v>
      </c>
      <c r="N614" t="s">
        <v>2125</v>
      </c>
      <c r="O614">
        <v>5</v>
      </c>
      <c r="P614">
        <v>1</v>
      </c>
      <c r="Q614">
        <v>52.240276000000001</v>
      </c>
      <c r="R614">
        <v>5.1136773</v>
      </c>
      <c r="S614" t="s">
        <v>63</v>
      </c>
      <c r="T614">
        <v>95</v>
      </c>
      <c r="U614">
        <v>75</v>
      </c>
      <c r="V614">
        <v>15</v>
      </c>
      <c r="W614">
        <v>0</v>
      </c>
      <c r="Y614">
        <v>180</v>
      </c>
      <c r="Z614" t="s">
        <v>2343</v>
      </c>
      <c r="AA614" s="2">
        <v>43474.373842592591</v>
      </c>
      <c r="AC614" s="2">
        <v>44907.646967592591</v>
      </c>
      <c r="AD614" t="s">
        <v>54</v>
      </c>
      <c r="AE614" t="s">
        <v>55</v>
      </c>
    </row>
    <row r="615" spans="1:31" x14ac:dyDescent="0.25">
      <c r="A615" t="s">
        <v>2345</v>
      </c>
      <c r="B615" t="s">
        <v>2344</v>
      </c>
      <c r="C615" t="s">
        <v>79</v>
      </c>
      <c r="D615" s="2" t="str">
        <f>VLOOKUP(A615,Basis!A:A,1,FALSE)</f>
        <v>RO850</v>
      </c>
      <c r="E615" t="s">
        <v>58</v>
      </c>
      <c r="F615">
        <v>1018554</v>
      </c>
      <c r="G615" s="2">
        <v>44811.594131944446</v>
      </c>
      <c r="H615" s="2"/>
      <c r="K615" t="s">
        <v>2346</v>
      </c>
      <c r="L615" t="s">
        <v>2347</v>
      </c>
      <c r="M615" t="s">
        <v>2348</v>
      </c>
      <c r="N615" t="s">
        <v>241</v>
      </c>
      <c r="O615">
        <v>5</v>
      </c>
      <c r="P615">
        <v>1</v>
      </c>
      <c r="Q615">
        <v>52.268152999999998</v>
      </c>
      <c r="R615">
        <v>5.1785909999999999</v>
      </c>
      <c r="S615" t="s">
        <v>63</v>
      </c>
      <c r="T615">
        <v>95</v>
      </c>
      <c r="U615">
        <v>75</v>
      </c>
      <c r="V615">
        <v>15</v>
      </c>
      <c r="W615">
        <v>0</v>
      </c>
      <c r="Y615">
        <v>180</v>
      </c>
      <c r="Z615" t="s">
        <v>2349</v>
      </c>
      <c r="AA615" s="2">
        <v>43474.373842592591</v>
      </c>
      <c r="AC615" s="2">
        <v>44907.646967592591</v>
      </c>
      <c r="AD615" t="s">
        <v>54</v>
      </c>
      <c r="AE615" t="s">
        <v>55</v>
      </c>
    </row>
    <row r="616" spans="1:31" x14ac:dyDescent="0.25">
      <c r="A616" t="s">
        <v>2351</v>
      </c>
      <c r="B616" t="s">
        <v>2350</v>
      </c>
      <c r="C616" t="s">
        <v>47</v>
      </c>
      <c r="D616" s="2" t="str">
        <f>VLOOKUP(A616,Basis!A:A,1,FALSE)</f>
        <v>VO011</v>
      </c>
      <c r="E616" t="s">
        <v>58</v>
      </c>
      <c r="F616">
        <v>1018555</v>
      </c>
      <c r="G616" s="2">
        <v>43586.63826388889</v>
      </c>
      <c r="H616" s="2"/>
      <c r="K616" t="s">
        <v>2341</v>
      </c>
      <c r="L616" t="s">
        <v>74</v>
      </c>
      <c r="M616" t="s">
        <v>2342</v>
      </c>
      <c r="N616" t="s">
        <v>2125</v>
      </c>
      <c r="O616">
        <v>5</v>
      </c>
      <c r="P616">
        <v>1</v>
      </c>
      <c r="Q616">
        <v>52.240276000000001</v>
      </c>
      <c r="R616">
        <v>5.1136773</v>
      </c>
      <c r="S616" t="s">
        <v>63</v>
      </c>
      <c r="T616">
        <v>95</v>
      </c>
      <c r="U616">
        <v>75</v>
      </c>
      <c r="V616">
        <v>15</v>
      </c>
      <c r="W616">
        <v>0</v>
      </c>
      <c r="Y616">
        <v>180</v>
      </c>
      <c r="Z616" t="s">
        <v>2343</v>
      </c>
      <c r="AA616" s="2">
        <v>43474.373842592591</v>
      </c>
      <c r="AC616" s="2">
        <v>44907.646967592591</v>
      </c>
      <c r="AD616" t="s">
        <v>54</v>
      </c>
      <c r="AE616" t="s">
        <v>55</v>
      </c>
    </row>
    <row r="617" spans="1:31" x14ac:dyDescent="0.25">
      <c r="A617" t="s">
        <v>2353</v>
      </c>
      <c r="B617" t="s">
        <v>2352</v>
      </c>
      <c r="C617" t="s">
        <v>47</v>
      </c>
      <c r="D617" s="2" t="str">
        <f>VLOOKUP(A617,Basis!A:A,1,FALSE)</f>
        <v>VO088</v>
      </c>
      <c r="E617" t="s">
        <v>58</v>
      </c>
      <c r="F617">
        <v>1018566</v>
      </c>
      <c r="G617" s="2">
        <v>44174.415324074071</v>
      </c>
      <c r="H617" s="2"/>
      <c r="K617" t="s">
        <v>2354</v>
      </c>
      <c r="L617" t="s">
        <v>2355</v>
      </c>
      <c r="M617" t="s">
        <v>2356</v>
      </c>
      <c r="N617" t="s">
        <v>1043</v>
      </c>
      <c r="O617">
        <v>5</v>
      </c>
      <c r="P617">
        <v>1</v>
      </c>
      <c r="Q617">
        <v>52.322372000000001</v>
      </c>
      <c r="R617">
        <v>5.1154339999999996</v>
      </c>
      <c r="S617" t="s">
        <v>63</v>
      </c>
      <c r="T617">
        <v>95</v>
      </c>
      <c r="U617">
        <v>75</v>
      </c>
      <c r="V617">
        <v>15</v>
      </c>
      <c r="W617">
        <v>0</v>
      </c>
      <c r="Y617">
        <v>180</v>
      </c>
      <c r="Z617" t="s">
        <v>2357</v>
      </c>
      <c r="AA617" s="2">
        <v>43474.373842592591</v>
      </c>
      <c r="AC617" s="2">
        <v>44907.646967592591</v>
      </c>
      <c r="AD617" t="s">
        <v>54</v>
      </c>
      <c r="AE617" t="s">
        <v>55</v>
      </c>
    </row>
    <row r="618" spans="1:31" x14ac:dyDescent="0.25">
      <c r="A618" t="s">
        <v>2359</v>
      </c>
      <c r="B618" t="s">
        <v>2358</v>
      </c>
      <c r="C618" t="s">
        <v>79</v>
      </c>
      <c r="D618" s="2" t="str">
        <f>VLOOKUP(A618,Basis!A:A,1,FALSE)</f>
        <v>RO252</v>
      </c>
      <c r="E618" t="s">
        <v>58</v>
      </c>
      <c r="F618">
        <v>1018570</v>
      </c>
      <c r="G618" s="2">
        <v>43556.594965277778</v>
      </c>
      <c r="H618" s="2"/>
      <c r="K618" t="s">
        <v>2360</v>
      </c>
      <c r="L618" t="s">
        <v>2347</v>
      </c>
      <c r="M618" t="s">
        <v>2361</v>
      </c>
      <c r="N618" t="s">
        <v>107</v>
      </c>
      <c r="O618">
        <v>5</v>
      </c>
      <c r="P618">
        <v>1</v>
      </c>
      <c r="Q618">
        <v>52.287947377238702</v>
      </c>
      <c r="R618">
        <v>5.26566336863233</v>
      </c>
      <c r="S618" t="s">
        <v>63</v>
      </c>
      <c r="T618">
        <v>95</v>
      </c>
      <c r="U618">
        <v>75</v>
      </c>
      <c r="V618">
        <v>15</v>
      </c>
      <c r="W618">
        <v>0</v>
      </c>
      <c r="Y618">
        <v>180</v>
      </c>
      <c r="Z618" t="s">
        <v>2362</v>
      </c>
      <c r="AA618" s="2">
        <v>43474.373842592591</v>
      </c>
      <c r="AC618" s="2">
        <v>44907.646967592591</v>
      </c>
      <c r="AD618" t="s">
        <v>54</v>
      </c>
      <c r="AE618" t="s">
        <v>55</v>
      </c>
    </row>
    <row r="619" spans="1:31" x14ac:dyDescent="0.25">
      <c r="A619" t="s">
        <v>2364</v>
      </c>
      <c r="B619" t="s">
        <v>2363</v>
      </c>
      <c r="C619" t="s">
        <v>47</v>
      </c>
      <c r="D619" s="2" t="str">
        <f>VLOOKUP(A619,Basis!A:A,1,FALSE)</f>
        <v>VO239</v>
      </c>
      <c r="E619" t="s">
        <v>58</v>
      </c>
      <c r="F619">
        <v>1018571</v>
      </c>
      <c r="G619" s="2">
        <v>43669.581562500003</v>
      </c>
      <c r="H619" s="2"/>
      <c r="K619" t="s">
        <v>2360</v>
      </c>
      <c r="L619" t="s">
        <v>2347</v>
      </c>
      <c r="M619" t="s">
        <v>2361</v>
      </c>
      <c r="N619" t="s">
        <v>107</v>
      </c>
      <c r="O619">
        <v>5</v>
      </c>
      <c r="P619">
        <v>1</v>
      </c>
      <c r="Q619">
        <v>52.287971223753203</v>
      </c>
      <c r="R619">
        <v>5.2656549029101303</v>
      </c>
      <c r="S619" t="s">
        <v>63</v>
      </c>
      <c r="T619">
        <v>95</v>
      </c>
      <c r="U619">
        <v>75</v>
      </c>
      <c r="V619">
        <v>15</v>
      </c>
      <c r="W619">
        <v>0</v>
      </c>
      <c r="Y619">
        <v>180</v>
      </c>
      <c r="Z619" t="s">
        <v>2362</v>
      </c>
      <c r="AA619" s="2">
        <v>43474.373842592591</v>
      </c>
      <c r="AC619" s="2">
        <v>44907.646967592591</v>
      </c>
      <c r="AD619" t="s">
        <v>54</v>
      </c>
      <c r="AE619" t="s">
        <v>55</v>
      </c>
    </row>
    <row r="620" spans="1:31" x14ac:dyDescent="0.25">
      <c r="A620" t="s">
        <v>2366</v>
      </c>
      <c r="B620" t="s">
        <v>2365</v>
      </c>
      <c r="C620" t="s">
        <v>79</v>
      </c>
      <c r="D620" s="2" t="str">
        <f>VLOOKUP(A620,Basis!A:A,1,FALSE)</f>
        <v>RO052</v>
      </c>
      <c r="E620" t="s">
        <v>58</v>
      </c>
      <c r="F620">
        <v>1018572</v>
      </c>
      <c r="G620" s="2">
        <v>43571.343136574076</v>
      </c>
      <c r="H620" s="2"/>
      <c r="K620" t="s">
        <v>2367</v>
      </c>
      <c r="L620" t="s">
        <v>2368</v>
      </c>
      <c r="M620" t="s">
        <v>2369</v>
      </c>
      <c r="N620" t="s">
        <v>277</v>
      </c>
      <c r="O620">
        <v>5</v>
      </c>
      <c r="P620">
        <v>1</v>
      </c>
      <c r="Q620">
        <v>52.312797121752297</v>
      </c>
      <c r="R620">
        <v>5.0403169076936702</v>
      </c>
      <c r="S620" t="s">
        <v>63</v>
      </c>
      <c r="T620">
        <v>95</v>
      </c>
      <c r="U620">
        <v>75</v>
      </c>
      <c r="V620">
        <v>15</v>
      </c>
      <c r="W620">
        <v>0</v>
      </c>
      <c r="Y620">
        <v>180</v>
      </c>
      <c r="Z620" t="s">
        <v>2370</v>
      </c>
      <c r="AA620" s="2">
        <v>43474.373842592591</v>
      </c>
      <c r="AC620" s="2">
        <v>44907.646967592591</v>
      </c>
      <c r="AD620" t="s">
        <v>54</v>
      </c>
      <c r="AE620" t="s">
        <v>55</v>
      </c>
    </row>
    <row r="621" spans="1:31" x14ac:dyDescent="0.25">
      <c r="A621" t="s">
        <v>2372</v>
      </c>
      <c r="B621" t="s">
        <v>2371</v>
      </c>
      <c r="C621" t="s">
        <v>79</v>
      </c>
      <c r="D621" s="2" t="str">
        <f>VLOOKUP(A621,Basis!A:A,1,FALSE)</f>
        <v>RO505</v>
      </c>
      <c r="E621" t="s">
        <v>58</v>
      </c>
      <c r="F621">
        <v>1018574</v>
      </c>
      <c r="G621" s="2">
        <v>43545.528171296297</v>
      </c>
      <c r="H621" s="2"/>
      <c r="K621" t="s">
        <v>2373</v>
      </c>
      <c r="L621" t="s">
        <v>316</v>
      </c>
      <c r="M621" t="s">
        <v>2374</v>
      </c>
      <c r="N621" t="s">
        <v>177</v>
      </c>
      <c r="O621">
        <v>5</v>
      </c>
      <c r="P621">
        <v>1</v>
      </c>
      <c r="Q621">
        <v>52.212127000000002</v>
      </c>
      <c r="R621">
        <v>5.1730239999999998</v>
      </c>
      <c r="S621" t="s">
        <v>63</v>
      </c>
      <c r="T621">
        <v>95</v>
      </c>
      <c r="U621">
        <v>75</v>
      </c>
      <c r="V621">
        <v>15</v>
      </c>
      <c r="W621">
        <v>0</v>
      </c>
      <c r="Y621">
        <v>180</v>
      </c>
      <c r="Z621" t="s">
        <v>2375</v>
      </c>
      <c r="AA621" s="2">
        <v>43474.373831018522</v>
      </c>
      <c r="AC621" s="2">
        <v>44907.646967592591</v>
      </c>
      <c r="AD621" t="s">
        <v>54</v>
      </c>
      <c r="AE621" t="s">
        <v>55</v>
      </c>
    </row>
    <row r="622" spans="1:31" x14ac:dyDescent="0.25">
      <c r="A622" t="s">
        <v>2377</v>
      </c>
      <c r="B622" t="s">
        <v>2376</v>
      </c>
      <c r="C622" t="s">
        <v>79</v>
      </c>
      <c r="D622" s="2" t="str">
        <f>VLOOKUP(A622,Basis!A:A,1,FALSE)</f>
        <v>RO053</v>
      </c>
      <c r="E622" t="s">
        <v>58</v>
      </c>
      <c r="F622">
        <v>1018578</v>
      </c>
      <c r="G622" s="2">
        <v>43571.342199074075</v>
      </c>
      <c r="H622" s="2"/>
      <c r="K622" t="s">
        <v>2324</v>
      </c>
      <c r="L622" t="s">
        <v>281</v>
      </c>
      <c r="M622" t="s">
        <v>2378</v>
      </c>
      <c r="N622" t="s">
        <v>277</v>
      </c>
      <c r="O622">
        <v>5</v>
      </c>
      <c r="P622">
        <v>1</v>
      </c>
      <c r="Q622">
        <v>52.311681999999998</v>
      </c>
      <c r="R622">
        <v>5.0419239999999999</v>
      </c>
      <c r="S622" t="s">
        <v>63</v>
      </c>
      <c r="T622">
        <v>95</v>
      </c>
      <c r="U622">
        <v>75</v>
      </c>
      <c r="V622">
        <v>15</v>
      </c>
      <c r="W622">
        <v>0</v>
      </c>
      <c r="Y622">
        <v>180</v>
      </c>
      <c r="Z622" t="s">
        <v>2379</v>
      </c>
      <c r="AA622" s="2">
        <v>43474.373842592591</v>
      </c>
      <c r="AC622" s="2">
        <v>44907.646967592591</v>
      </c>
      <c r="AD622" t="s">
        <v>54</v>
      </c>
      <c r="AE622" t="s">
        <v>55</v>
      </c>
    </row>
    <row r="623" spans="1:31" x14ac:dyDescent="0.25">
      <c r="A623" t="s">
        <v>2381</v>
      </c>
      <c r="B623" t="s">
        <v>2380</v>
      </c>
      <c r="C623" t="s">
        <v>79</v>
      </c>
      <c r="D623" s="2" t="str">
        <f>VLOOKUP(A623,Basis!A:A,1,FALSE)</f>
        <v>RO364</v>
      </c>
      <c r="E623" t="s">
        <v>58</v>
      </c>
      <c r="F623">
        <v>1018580</v>
      </c>
      <c r="G623" s="2">
        <v>44300.453229166669</v>
      </c>
      <c r="H623" s="2"/>
      <c r="K623" t="s">
        <v>339</v>
      </c>
      <c r="L623" t="s">
        <v>207</v>
      </c>
      <c r="M623" t="s">
        <v>2060</v>
      </c>
      <c r="N623" t="s">
        <v>177</v>
      </c>
      <c r="O623">
        <v>5</v>
      </c>
      <c r="P623">
        <v>1</v>
      </c>
      <c r="Q623">
        <v>52.224913999999998</v>
      </c>
      <c r="R623">
        <v>5.1982010000000001</v>
      </c>
      <c r="S623" t="s">
        <v>63</v>
      </c>
      <c r="T623">
        <v>95</v>
      </c>
      <c r="U623">
        <v>75</v>
      </c>
      <c r="V623">
        <v>15</v>
      </c>
      <c r="W623">
        <v>0</v>
      </c>
      <c r="Y623">
        <v>180</v>
      </c>
      <c r="Z623" t="s">
        <v>2382</v>
      </c>
      <c r="AA623" s="2">
        <v>43474.373842592591</v>
      </c>
      <c r="AC623" s="2">
        <v>44907.646967592591</v>
      </c>
      <c r="AD623" t="s">
        <v>54</v>
      </c>
      <c r="AE623" t="s">
        <v>55</v>
      </c>
    </row>
    <row r="624" spans="1:31" x14ac:dyDescent="0.25">
      <c r="A624" t="s">
        <v>2384</v>
      </c>
      <c r="B624" t="s">
        <v>2383</v>
      </c>
      <c r="C624" t="s">
        <v>79</v>
      </c>
      <c r="D624" s="2" t="str">
        <f>VLOOKUP(A624,Basis!A:A,1,FALSE)</f>
        <v>RO461</v>
      </c>
      <c r="E624" t="s">
        <v>58</v>
      </c>
      <c r="F624">
        <v>1018584</v>
      </c>
      <c r="G624" s="2">
        <v>43545.534328703703</v>
      </c>
      <c r="H624" s="2"/>
      <c r="K624" t="s">
        <v>2385</v>
      </c>
      <c r="L624" t="s">
        <v>356</v>
      </c>
      <c r="M624" t="s">
        <v>2386</v>
      </c>
      <c r="N624" t="s">
        <v>177</v>
      </c>
      <c r="O624">
        <v>5</v>
      </c>
      <c r="P624">
        <v>1</v>
      </c>
      <c r="Q624">
        <v>52.239020490136198</v>
      </c>
      <c r="R624">
        <v>5.1856923848438896</v>
      </c>
      <c r="S624" t="s">
        <v>63</v>
      </c>
      <c r="T624">
        <v>95</v>
      </c>
      <c r="U624">
        <v>75</v>
      </c>
      <c r="V624">
        <v>15</v>
      </c>
      <c r="W624">
        <v>0</v>
      </c>
      <c r="Y624">
        <v>180</v>
      </c>
      <c r="Z624" t="s">
        <v>2387</v>
      </c>
      <c r="AA624" s="2">
        <v>43474.373842592591</v>
      </c>
      <c r="AC624" s="2">
        <v>44907.646967592591</v>
      </c>
      <c r="AD624" t="s">
        <v>54</v>
      </c>
      <c r="AE624" t="s">
        <v>55</v>
      </c>
    </row>
    <row r="625" spans="1:31" x14ac:dyDescent="0.25">
      <c r="A625" t="s">
        <v>2389</v>
      </c>
      <c r="B625" t="s">
        <v>2388</v>
      </c>
      <c r="C625" t="s">
        <v>47</v>
      </c>
      <c r="D625" s="2" t="str">
        <f>VLOOKUP(A625,Basis!A:A,1,FALSE)</f>
        <v>VO441</v>
      </c>
      <c r="E625" t="s">
        <v>58</v>
      </c>
      <c r="F625">
        <v>1018585</v>
      </c>
      <c r="G625" s="2">
        <v>44628.446585648147</v>
      </c>
      <c r="H625" s="2"/>
      <c r="K625" t="s">
        <v>2385</v>
      </c>
      <c r="L625" t="s">
        <v>356</v>
      </c>
      <c r="M625" t="s">
        <v>2386</v>
      </c>
      <c r="N625" t="s">
        <v>177</v>
      </c>
      <c r="O625">
        <v>5</v>
      </c>
      <c r="P625">
        <v>1</v>
      </c>
      <c r="Q625">
        <v>52.239067512612998</v>
      </c>
      <c r="R625">
        <v>5.18571074121183</v>
      </c>
      <c r="S625" t="s">
        <v>63</v>
      </c>
      <c r="T625">
        <v>95</v>
      </c>
      <c r="U625">
        <v>75</v>
      </c>
      <c r="V625">
        <v>15</v>
      </c>
      <c r="W625">
        <v>0</v>
      </c>
      <c r="Y625">
        <v>180</v>
      </c>
      <c r="Z625" t="s">
        <v>2387</v>
      </c>
      <c r="AA625" s="2">
        <v>43474.373842592591</v>
      </c>
      <c r="AC625" s="2">
        <v>44907.646967592591</v>
      </c>
      <c r="AD625" t="s">
        <v>54</v>
      </c>
      <c r="AE625" t="s">
        <v>55</v>
      </c>
    </row>
    <row r="626" spans="1:31" x14ac:dyDescent="0.25">
      <c r="A626" t="s">
        <v>2391</v>
      </c>
      <c r="B626" t="s">
        <v>2390</v>
      </c>
      <c r="C626" t="s">
        <v>79</v>
      </c>
      <c r="D626" s="2" t="str">
        <f>VLOOKUP(A626,Basis!A:A,1,FALSE)</f>
        <v>RO459</v>
      </c>
      <c r="E626" t="s">
        <v>58</v>
      </c>
      <c r="F626">
        <v>1018591</v>
      </c>
      <c r="G626" s="2">
        <v>43545.53361111111</v>
      </c>
      <c r="H626" s="2"/>
      <c r="K626" t="s">
        <v>2385</v>
      </c>
      <c r="L626" t="s">
        <v>775</v>
      </c>
      <c r="M626" t="s">
        <v>2392</v>
      </c>
      <c r="N626" t="s">
        <v>177</v>
      </c>
      <c r="O626">
        <v>5</v>
      </c>
      <c r="P626">
        <v>1</v>
      </c>
      <c r="Q626">
        <v>52.237865715336298</v>
      </c>
      <c r="R626">
        <v>5.1861275732565497</v>
      </c>
      <c r="S626" t="s">
        <v>63</v>
      </c>
      <c r="T626">
        <v>95</v>
      </c>
      <c r="U626">
        <v>75</v>
      </c>
      <c r="V626">
        <v>15</v>
      </c>
      <c r="W626">
        <v>0</v>
      </c>
      <c r="Y626">
        <v>180</v>
      </c>
      <c r="Z626" t="s">
        <v>2393</v>
      </c>
      <c r="AA626" s="2">
        <v>43474.373842592591</v>
      </c>
      <c r="AC626" s="2">
        <v>44907.646967592591</v>
      </c>
      <c r="AD626" t="s">
        <v>54</v>
      </c>
      <c r="AE626" t="s">
        <v>55</v>
      </c>
    </row>
    <row r="627" spans="1:31" x14ac:dyDescent="0.25">
      <c r="A627" t="s">
        <v>2395</v>
      </c>
      <c r="B627" t="s">
        <v>2394</v>
      </c>
      <c r="C627" t="s">
        <v>47</v>
      </c>
      <c r="D627" s="2" t="str">
        <f>VLOOKUP(A627,Basis!A:A,1,FALSE)</f>
        <v>VO442</v>
      </c>
      <c r="E627" t="s">
        <v>58</v>
      </c>
      <c r="F627">
        <v>1018592</v>
      </c>
      <c r="G627" s="2">
        <v>44628.447523148148</v>
      </c>
      <c r="H627" s="2"/>
      <c r="K627" t="s">
        <v>2385</v>
      </c>
      <c r="L627" t="s">
        <v>775</v>
      </c>
      <c r="M627" t="s">
        <v>2392</v>
      </c>
      <c r="N627" t="s">
        <v>177</v>
      </c>
      <c r="O627">
        <v>5</v>
      </c>
      <c r="P627">
        <v>1</v>
      </c>
      <c r="Q627">
        <v>52.237868271816701</v>
      </c>
      <c r="R627">
        <v>5.1861594244886096</v>
      </c>
      <c r="S627" t="s">
        <v>63</v>
      </c>
      <c r="T627">
        <v>95</v>
      </c>
      <c r="U627">
        <v>75</v>
      </c>
      <c r="V627">
        <v>15</v>
      </c>
      <c r="W627">
        <v>0</v>
      </c>
      <c r="Y627">
        <v>180</v>
      </c>
      <c r="Z627" t="s">
        <v>2393</v>
      </c>
      <c r="AA627" s="2">
        <v>43474.373842592591</v>
      </c>
      <c r="AC627" s="2">
        <v>44907.646967592591</v>
      </c>
      <c r="AD627" t="s">
        <v>54</v>
      </c>
      <c r="AE627" t="s">
        <v>55</v>
      </c>
    </row>
    <row r="628" spans="1:31" x14ac:dyDescent="0.25">
      <c r="A628" t="s">
        <v>2397</v>
      </c>
      <c r="B628" t="s">
        <v>2396</v>
      </c>
      <c r="C628" t="s">
        <v>79</v>
      </c>
      <c r="D628" s="2" t="str">
        <f>VLOOKUP(A628,Basis!A:A,1,FALSE)</f>
        <v>RO457</v>
      </c>
      <c r="E628" t="s">
        <v>58</v>
      </c>
      <c r="F628">
        <v>1018593</v>
      </c>
      <c r="G628" s="2">
        <v>43545.533206018517</v>
      </c>
      <c r="H628" s="2"/>
      <c r="K628" t="s">
        <v>2385</v>
      </c>
      <c r="L628" t="s">
        <v>399</v>
      </c>
      <c r="M628" t="s">
        <v>2398</v>
      </c>
      <c r="N628" t="s">
        <v>177</v>
      </c>
      <c r="O628">
        <v>5</v>
      </c>
      <c r="P628">
        <v>1</v>
      </c>
      <c r="Q628">
        <v>52.236849158119597</v>
      </c>
      <c r="R628">
        <v>5.1865251269239803</v>
      </c>
      <c r="S628" t="s">
        <v>63</v>
      </c>
      <c r="T628">
        <v>95</v>
      </c>
      <c r="U628">
        <v>75</v>
      </c>
      <c r="V628">
        <v>15</v>
      </c>
      <c r="W628">
        <v>0</v>
      </c>
      <c r="Y628">
        <v>180</v>
      </c>
      <c r="Z628" t="s">
        <v>2399</v>
      </c>
      <c r="AA628" s="2">
        <v>43474.373842592591</v>
      </c>
      <c r="AC628" s="2">
        <v>44907.646967592591</v>
      </c>
      <c r="AD628" t="s">
        <v>54</v>
      </c>
      <c r="AE628" t="s">
        <v>55</v>
      </c>
    </row>
    <row r="629" spans="1:31" x14ac:dyDescent="0.25">
      <c r="A629" t="s">
        <v>2401</v>
      </c>
      <c r="B629" t="s">
        <v>2400</v>
      </c>
      <c r="C629" t="s">
        <v>47</v>
      </c>
      <c r="D629" s="2" t="str">
        <f>VLOOKUP(A629,Basis!A:A,1,FALSE)</f>
        <v>VO443</v>
      </c>
      <c r="E629" t="s">
        <v>58</v>
      </c>
      <c r="F629">
        <v>1018594</v>
      </c>
      <c r="G629" s="2">
        <v>44628.445416666669</v>
      </c>
      <c r="H629" s="2"/>
      <c r="K629" t="s">
        <v>2385</v>
      </c>
      <c r="L629" t="s">
        <v>399</v>
      </c>
      <c r="M629" t="s">
        <v>2398</v>
      </c>
      <c r="N629" t="s">
        <v>177</v>
      </c>
      <c r="O629">
        <v>5</v>
      </c>
      <c r="P629">
        <v>1</v>
      </c>
      <c r="Q629">
        <v>52.236881596084899</v>
      </c>
      <c r="R629">
        <v>5.1864609215456898</v>
      </c>
      <c r="S629" t="s">
        <v>63</v>
      </c>
      <c r="T629">
        <v>95</v>
      </c>
      <c r="U629">
        <v>75</v>
      </c>
      <c r="V629">
        <v>15</v>
      </c>
      <c r="W629">
        <v>0</v>
      </c>
      <c r="Y629">
        <v>180</v>
      </c>
      <c r="Z629" t="s">
        <v>2399</v>
      </c>
      <c r="AA629" s="2">
        <v>43474.373842592591</v>
      </c>
      <c r="AC629" s="2">
        <v>44907.646967592591</v>
      </c>
      <c r="AD629" t="s">
        <v>54</v>
      </c>
      <c r="AE629" t="s">
        <v>55</v>
      </c>
    </row>
    <row r="630" spans="1:31" x14ac:dyDescent="0.25">
      <c r="A630" t="s">
        <v>2403</v>
      </c>
      <c r="B630" t="s">
        <v>2402</v>
      </c>
      <c r="C630" t="s">
        <v>79</v>
      </c>
      <c r="D630" s="2" t="str">
        <f>VLOOKUP(A630,Basis!A:A,1,FALSE)</f>
        <v>RO389</v>
      </c>
      <c r="E630" t="s">
        <v>58</v>
      </c>
      <c r="F630">
        <v>1018595</v>
      </c>
      <c r="G630" s="2">
        <v>43545.532962962963</v>
      </c>
      <c r="H630" s="2"/>
      <c r="K630" t="s">
        <v>2404</v>
      </c>
      <c r="L630" t="s">
        <v>32</v>
      </c>
      <c r="M630" t="s">
        <v>2405</v>
      </c>
      <c r="N630" t="s">
        <v>177</v>
      </c>
      <c r="O630">
        <v>5</v>
      </c>
      <c r="P630">
        <v>1</v>
      </c>
      <c r="Q630">
        <v>52.238190178807997</v>
      </c>
      <c r="R630">
        <v>5.1755632739562296</v>
      </c>
      <c r="S630" t="s">
        <v>63</v>
      </c>
      <c r="T630">
        <v>95</v>
      </c>
      <c r="U630">
        <v>75</v>
      </c>
      <c r="V630">
        <v>15</v>
      </c>
      <c r="W630">
        <v>0</v>
      </c>
      <c r="Y630">
        <v>180</v>
      </c>
      <c r="Z630" t="s">
        <v>2406</v>
      </c>
      <c r="AA630" s="2">
        <v>43474.373842592591</v>
      </c>
      <c r="AC630" s="2">
        <v>44907.646967592591</v>
      </c>
      <c r="AD630" t="s">
        <v>54</v>
      </c>
      <c r="AE630" t="s">
        <v>55</v>
      </c>
    </row>
    <row r="631" spans="1:31" x14ac:dyDescent="0.25">
      <c r="A631" t="s">
        <v>2408</v>
      </c>
      <c r="B631" t="s">
        <v>2407</v>
      </c>
      <c r="C631" t="s">
        <v>79</v>
      </c>
      <c r="D631" s="2" t="str">
        <f>VLOOKUP(A631,Basis!A:A,1,FALSE)</f>
        <v>RO365</v>
      </c>
      <c r="E631" t="s">
        <v>58</v>
      </c>
      <c r="F631">
        <v>1018596</v>
      </c>
      <c r="G631" s="2">
        <v>43542.37296296296</v>
      </c>
      <c r="H631" s="2"/>
      <c r="K631" t="s">
        <v>339</v>
      </c>
      <c r="L631" t="s">
        <v>207</v>
      </c>
      <c r="M631" t="s">
        <v>2060</v>
      </c>
      <c r="N631" t="s">
        <v>177</v>
      </c>
      <c r="O631">
        <v>5</v>
      </c>
      <c r="P631">
        <v>1</v>
      </c>
      <c r="Q631">
        <v>52.224913999999998</v>
      </c>
      <c r="R631">
        <v>5.1982010000000001</v>
      </c>
      <c r="S631" t="s">
        <v>63</v>
      </c>
      <c r="T631">
        <v>95</v>
      </c>
      <c r="U631">
        <v>75</v>
      </c>
      <c r="V631">
        <v>15</v>
      </c>
      <c r="W631">
        <v>0</v>
      </c>
      <c r="Y631">
        <v>180</v>
      </c>
      <c r="Z631" t="s">
        <v>2382</v>
      </c>
      <c r="AA631" s="2">
        <v>43474.373842592591</v>
      </c>
      <c r="AC631" s="2">
        <v>44907.646967592591</v>
      </c>
      <c r="AD631" t="s">
        <v>54</v>
      </c>
      <c r="AE631" t="s">
        <v>55</v>
      </c>
    </row>
    <row r="632" spans="1:31" x14ac:dyDescent="0.25">
      <c r="A632" t="s">
        <v>2410</v>
      </c>
      <c r="B632" t="s">
        <v>2409</v>
      </c>
      <c r="C632" t="s">
        <v>79</v>
      </c>
      <c r="D632" s="2" t="str">
        <f>VLOOKUP(A632,Basis!A:A,1,FALSE)</f>
        <v>RO445</v>
      </c>
      <c r="E632" t="s">
        <v>58</v>
      </c>
      <c r="F632">
        <v>1018599</v>
      </c>
      <c r="G632" s="2">
        <v>44866.521597222221</v>
      </c>
      <c r="H632" s="2"/>
      <c r="K632" t="s">
        <v>206</v>
      </c>
      <c r="L632" t="s">
        <v>207</v>
      </c>
      <c r="M632" t="s">
        <v>208</v>
      </c>
      <c r="N632" t="s">
        <v>62</v>
      </c>
      <c r="O632">
        <v>5</v>
      </c>
      <c r="P632">
        <v>1</v>
      </c>
      <c r="Q632">
        <v>52.296658144381198</v>
      </c>
      <c r="R632">
        <v>5.2708868868698104</v>
      </c>
      <c r="S632" t="s">
        <v>63</v>
      </c>
      <c r="T632">
        <v>95</v>
      </c>
      <c r="U632">
        <v>75</v>
      </c>
      <c r="V632">
        <v>15</v>
      </c>
      <c r="W632">
        <v>0</v>
      </c>
      <c r="Y632">
        <v>180</v>
      </c>
      <c r="Z632" t="s">
        <v>209</v>
      </c>
      <c r="AA632" s="2">
        <v>43474.373842592591</v>
      </c>
      <c r="AC632" s="2">
        <v>44907.646967592591</v>
      </c>
      <c r="AD632" t="s">
        <v>54</v>
      </c>
      <c r="AE632" t="s">
        <v>55</v>
      </c>
    </row>
    <row r="633" spans="1:31" x14ac:dyDescent="0.25">
      <c r="A633" t="s">
        <v>2412</v>
      </c>
      <c r="B633" t="s">
        <v>2411</v>
      </c>
      <c r="C633" t="s">
        <v>79</v>
      </c>
      <c r="D633" s="2" t="str">
        <f>VLOOKUP(A633,Basis!A:A,1,FALSE)</f>
        <v>RO404</v>
      </c>
      <c r="E633" t="s">
        <v>58</v>
      </c>
      <c r="F633">
        <v>1018602</v>
      </c>
      <c r="G633" s="2">
        <v>43545.530335648145</v>
      </c>
      <c r="H633" s="2"/>
      <c r="K633" t="s">
        <v>2413</v>
      </c>
      <c r="L633" t="s">
        <v>60</v>
      </c>
      <c r="M633" t="s">
        <v>2414</v>
      </c>
      <c r="N633" t="s">
        <v>177</v>
      </c>
      <c r="O633">
        <v>5</v>
      </c>
      <c r="P633">
        <v>1</v>
      </c>
      <c r="Q633">
        <v>52.270543822135998</v>
      </c>
      <c r="R633">
        <v>5.1367443334359102</v>
      </c>
      <c r="S633" t="s">
        <v>63</v>
      </c>
      <c r="T633">
        <v>95</v>
      </c>
      <c r="U633">
        <v>75</v>
      </c>
      <c r="V633">
        <v>15</v>
      </c>
      <c r="W633">
        <v>0</v>
      </c>
      <c r="Y633">
        <v>180</v>
      </c>
      <c r="Z633" t="s">
        <v>2415</v>
      </c>
      <c r="AA633" s="2">
        <v>43474.373842592591</v>
      </c>
      <c r="AC633" s="2">
        <v>44907.646967592591</v>
      </c>
      <c r="AD633" t="s">
        <v>54</v>
      </c>
      <c r="AE633" t="s">
        <v>55</v>
      </c>
    </row>
    <row r="634" spans="1:31" x14ac:dyDescent="0.25">
      <c r="A634" t="s">
        <v>2417</v>
      </c>
      <c r="B634" t="s">
        <v>2416</v>
      </c>
      <c r="C634" t="s">
        <v>79</v>
      </c>
      <c r="D634" s="2" t="str">
        <f>VLOOKUP(A634,Basis!A:A,1,FALSE)</f>
        <v>RO405</v>
      </c>
      <c r="E634" t="s">
        <v>58</v>
      </c>
      <c r="F634">
        <v>1018603</v>
      </c>
      <c r="G634" s="2">
        <v>43545.530497685184</v>
      </c>
      <c r="H634" s="2"/>
      <c r="K634" t="s">
        <v>2413</v>
      </c>
      <c r="L634" t="s">
        <v>60</v>
      </c>
      <c r="M634" t="s">
        <v>2414</v>
      </c>
      <c r="N634" t="s">
        <v>177</v>
      </c>
      <c r="O634">
        <v>5</v>
      </c>
      <c r="P634">
        <v>1</v>
      </c>
      <c r="Q634">
        <v>52.270572152968697</v>
      </c>
      <c r="R634">
        <v>5.1368367858278896</v>
      </c>
      <c r="S634" t="s">
        <v>63</v>
      </c>
      <c r="T634">
        <v>95</v>
      </c>
      <c r="U634">
        <v>75</v>
      </c>
      <c r="V634">
        <v>15</v>
      </c>
      <c r="W634">
        <v>0</v>
      </c>
      <c r="Y634">
        <v>180</v>
      </c>
      <c r="Z634" t="s">
        <v>2415</v>
      </c>
      <c r="AA634" s="2">
        <v>43474.373842592591</v>
      </c>
      <c r="AC634" s="2">
        <v>44907.646967592591</v>
      </c>
      <c r="AD634" t="s">
        <v>54</v>
      </c>
      <c r="AE634" t="s">
        <v>55</v>
      </c>
    </row>
    <row r="635" spans="1:31" x14ac:dyDescent="0.25">
      <c r="A635" t="s">
        <v>2419</v>
      </c>
      <c r="B635" t="s">
        <v>2418</v>
      </c>
      <c r="C635" t="s">
        <v>79</v>
      </c>
      <c r="D635" s="2" t="str">
        <f>VLOOKUP(A635,Basis!A:A,1,FALSE)</f>
        <v>RO394</v>
      </c>
      <c r="E635" t="s">
        <v>58</v>
      </c>
      <c r="F635">
        <v>1018605</v>
      </c>
      <c r="G635" s="2">
        <v>43556.577094907407</v>
      </c>
      <c r="H635" s="2"/>
      <c r="K635" t="s">
        <v>2420</v>
      </c>
      <c r="L635" t="s">
        <v>246</v>
      </c>
      <c r="M635" t="s">
        <v>2421</v>
      </c>
      <c r="N635" t="s">
        <v>184</v>
      </c>
      <c r="O635">
        <v>5</v>
      </c>
      <c r="P635">
        <v>1</v>
      </c>
      <c r="Q635">
        <v>52.204257804017701</v>
      </c>
      <c r="R635">
        <v>5.1381158642518701</v>
      </c>
      <c r="S635" t="s">
        <v>63</v>
      </c>
      <c r="T635">
        <v>95</v>
      </c>
      <c r="U635">
        <v>75</v>
      </c>
      <c r="V635">
        <v>15</v>
      </c>
      <c r="W635">
        <v>0</v>
      </c>
      <c r="Y635">
        <v>180</v>
      </c>
      <c r="Z635" t="s">
        <v>2422</v>
      </c>
      <c r="AA635" s="2">
        <v>43474.373842592591</v>
      </c>
      <c r="AC635" s="2">
        <v>44907.646967592591</v>
      </c>
      <c r="AD635" t="s">
        <v>54</v>
      </c>
      <c r="AE635" t="s">
        <v>55</v>
      </c>
    </row>
    <row r="636" spans="1:31" x14ac:dyDescent="0.25">
      <c r="A636" t="s">
        <v>2424</v>
      </c>
      <c r="B636" t="s">
        <v>2423</v>
      </c>
      <c r="C636" t="s">
        <v>79</v>
      </c>
      <c r="D636" s="2" t="str">
        <f>VLOOKUP(A636,Basis!A:A,1,FALSE)</f>
        <v>RO757</v>
      </c>
      <c r="E636" t="s">
        <v>58</v>
      </c>
      <c r="F636">
        <v>1018606</v>
      </c>
      <c r="G636" s="2">
        <v>44385.581631944442</v>
      </c>
      <c r="H636" s="2"/>
      <c r="K636" t="s">
        <v>2425</v>
      </c>
      <c r="L636" t="s">
        <v>93</v>
      </c>
      <c r="M636" t="s">
        <v>2426</v>
      </c>
      <c r="N636" t="s">
        <v>177</v>
      </c>
      <c r="O636">
        <v>5</v>
      </c>
      <c r="P636">
        <v>1</v>
      </c>
      <c r="Q636">
        <v>52.228532000000001</v>
      </c>
      <c r="R636">
        <v>5.1778839999999997</v>
      </c>
      <c r="S636" t="s">
        <v>63</v>
      </c>
      <c r="T636">
        <v>95</v>
      </c>
      <c r="U636">
        <v>75</v>
      </c>
      <c r="V636">
        <v>15</v>
      </c>
      <c r="W636">
        <v>0</v>
      </c>
      <c r="Y636">
        <v>180</v>
      </c>
      <c r="Z636" t="s">
        <v>2427</v>
      </c>
      <c r="AA636" s="2">
        <v>43474.373831018522</v>
      </c>
      <c r="AC636" s="2">
        <v>44907.646967592591</v>
      </c>
      <c r="AD636" t="s">
        <v>54</v>
      </c>
      <c r="AE636" t="s">
        <v>55</v>
      </c>
    </row>
    <row r="637" spans="1:31" x14ac:dyDescent="0.25">
      <c r="A637" t="s">
        <v>2429</v>
      </c>
      <c r="B637" t="s">
        <v>2428</v>
      </c>
      <c r="C637" t="s">
        <v>79</v>
      </c>
      <c r="D637" s="2" t="str">
        <f>VLOOKUP(A637,Basis!A:A,1,FALSE)</f>
        <v>RO397</v>
      </c>
      <c r="E637" t="s">
        <v>58</v>
      </c>
      <c r="F637">
        <v>1018607</v>
      </c>
      <c r="G637" s="2">
        <v>43556.576932870368</v>
      </c>
      <c r="H637" s="2"/>
      <c r="K637" t="s">
        <v>1141</v>
      </c>
      <c r="L637" t="s">
        <v>1142</v>
      </c>
      <c r="M637" t="s">
        <v>1143</v>
      </c>
      <c r="N637" t="s">
        <v>184</v>
      </c>
      <c r="O637">
        <v>5</v>
      </c>
      <c r="P637">
        <v>1</v>
      </c>
      <c r="Q637">
        <v>52.203874331947603</v>
      </c>
      <c r="R637">
        <v>5.1385430060374899</v>
      </c>
      <c r="S637" t="s">
        <v>63</v>
      </c>
      <c r="T637">
        <v>95</v>
      </c>
      <c r="U637">
        <v>75</v>
      </c>
      <c r="V637">
        <v>15</v>
      </c>
      <c r="W637">
        <v>0</v>
      </c>
      <c r="Y637">
        <v>180</v>
      </c>
      <c r="Z637" t="s">
        <v>1144</v>
      </c>
      <c r="AA637" s="2">
        <v>43474.373842592591</v>
      </c>
      <c r="AC637" s="2">
        <v>44907.646967592591</v>
      </c>
      <c r="AD637" t="s">
        <v>54</v>
      </c>
      <c r="AE637" t="s">
        <v>55</v>
      </c>
    </row>
    <row r="638" spans="1:31" x14ac:dyDescent="0.25">
      <c r="A638" t="s">
        <v>2431</v>
      </c>
      <c r="B638" t="s">
        <v>2430</v>
      </c>
      <c r="C638" t="s">
        <v>79</v>
      </c>
      <c r="D638" s="2" t="str">
        <f>VLOOKUP(A638,Basis!A:A,1,FALSE)</f>
        <v>RO255</v>
      </c>
      <c r="E638" t="s">
        <v>58</v>
      </c>
      <c r="F638">
        <v>1018609</v>
      </c>
      <c r="G638" s="2">
        <v>43556.592789351853</v>
      </c>
      <c r="H638" s="2"/>
      <c r="K638" t="s">
        <v>2432</v>
      </c>
      <c r="L638" t="s">
        <v>281</v>
      </c>
      <c r="M638" t="s">
        <v>2433</v>
      </c>
      <c r="N638" t="s">
        <v>107</v>
      </c>
      <c r="O638">
        <v>5</v>
      </c>
      <c r="P638">
        <v>1</v>
      </c>
      <c r="Q638">
        <v>52.286707148935903</v>
      </c>
      <c r="R638">
        <v>5.2642003912527704</v>
      </c>
      <c r="S638" t="s">
        <v>63</v>
      </c>
      <c r="T638">
        <v>95</v>
      </c>
      <c r="U638">
        <v>75</v>
      </c>
      <c r="V638">
        <v>15</v>
      </c>
      <c r="W638">
        <v>0</v>
      </c>
      <c r="Y638">
        <v>180</v>
      </c>
      <c r="Z638" t="s">
        <v>2434</v>
      </c>
      <c r="AA638" s="2">
        <v>43474.373842592591</v>
      </c>
      <c r="AC638" s="2">
        <v>44907.646967592591</v>
      </c>
      <c r="AD638" t="s">
        <v>54</v>
      </c>
      <c r="AE638" t="s">
        <v>55</v>
      </c>
    </row>
    <row r="639" spans="1:31" x14ac:dyDescent="0.25">
      <c r="A639" t="s">
        <v>2436</v>
      </c>
      <c r="B639" t="s">
        <v>2435</v>
      </c>
      <c r="C639" t="s">
        <v>79</v>
      </c>
      <c r="D639" s="2" t="str">
        <f>VLOOKUP(A639,Basis!A:A,1,FALSE)</f>
        <v>RO403</v>
      </c>
      <c r="E639" t="s">
        <v>58</v>
      </c>
      <c r="F639">
        <v>1018610</v>
      </c>
      <c r="G639" s="2">
        <v>43586.636111111111</v>
      </c>
      <c r="H639" s="2"/>
      <c r="K639" t="s">
        <v>2437</v>
      </c>
      <c r="L639" t="s">
        <v>49</v>
      </c>
      <c r="M639" t="s">
        <v>2438</v>
      </c>
      <c r="N639" t="s">
        <v>2125</v>
      </c>
      <c r="O639">
        <v>5</v>
      </c>
      <c r="P639">
        <v>1</v>
      </c>
      <c r="Q639">
        <v>52.2396879</v>
      </c>
      <c r="R639">
        <v>5.1139599999999996</v>
      </c>
      <c r="S639" t="s">
        <v>63</v>
      </c>
      <c r="T639">
        <v>95</v>
      </c>
      <c r="U639">
        <v>75</v>
      </c>
      <c r="V639">
        <v>15</v>
      </c>
      <c r="W639">
        <v>0</v>
      </c>
      <c r="Y639">
        <v>180</v>
      </c>
      <c r="Z639" t="s">
        <v>2439</v>
      </c>
      <c r="AA639" s="2">
        <v>43474.373842592591</v>
      </c>
      <c r="AC639" s="2">
        <v>44907.646967592591</v>
      </c>
      <c r="AD639" t="s">
        <v>54</v>
      </c>
      <c r="AE639" t="s">
        <v>55</v>
      </c>
    </row>
    <row r="640" spans="1:31" x14ac:dyDescent="0.25">
      <c r="A640" t="s">
        <v>2441</v>
      </c>
      <c r="B640" t="s">
        <v>2440</v>
      </c>
      <c r="C640" t="s">
        <v>79</v>
      </c>
      <c r="D640" s="2" t="str">
        <f>VLOOKUP(A640,Basis!A:A,1,FALSE)</f>
        <v>RO004</v>
      </c>
      <c r="E640" t="s">
        <v>58</v>
      </c>
      <c r="F640">
        <v>1018611</v>
      </c>
      <c r="G640" s="2">
        <v>43566.362071759257</v>
      </c>
      <c r="H640" s="2"/>
      <c r="K640" t="s">
        <v>2442</v>
      </c>
      <c r="L640" t="s">
        <v>195</v>
      </c>
      <c r="M640" t="s">
        <v>2443</v>
      </c>
      <c r="N640" t="s">
        <v>277</v>
      </c>
      <c r="O640">
        <v>5</v>
      </c>
      <c r="P640">
        <v>1</v>
      </c>
      <c r="Q640">
        <v>52.3022433417405</v>
      </c>
      <c r="R640">
        <v>5.0471101887571104</v>
      </c>
      <c r="S640" t="s">
        <v>63</v>
      </c>
      <c r="T640">
        <v>95</v>
      </c>
      <c r="U640">
        <v>75</v>
      </c>
      <c r="V640">
        <v>15</v>
      </c>
      <c r="W640">
        <v>0</v>
      </c>
      <c r="Y640">
        <v>180</v>
      </c>
      <c r="Z640" t="s">
        <v>2444</v>
      </c>
      <c r="AA640" s="2">
        <v>43474.373842592591</v>
      </c>
      <c r="AC640" s="2">
        <v>44907.646967592591</v>
      </c>
      <c r="AD640" t="s">
        <v>54</v>
      </c>
      <c r="AE640" t="s">
        <v>55</v>
      </c>
    </row>
    <row r="641" spans="1:31" x14ac:dyDescent="0.25">
      <c r="A641" t="s">
        <v>2446</v>
      </c>
      <c r="B641" t="s">
        <v>2445</v>
      </c>
      <c r="C641" t="s">
        <v>47</v>
      </c>
      <c r="D641" s="2" t="str">
        <f>VLOOKUP(A641,Basis!A:A,1,FALSE)</f>
        <v>VO104</v>
      </c>
      <c r="E641" t="s">
        <v>58</v>
      </c>
      <c r="F641">
        <v>1018510</v>
      </c>
      <c r="G641" s="2">
        <v>43578.435011574074</v>
      </c>
      <c r="H641" s="2"/>
      <c r="K641" t="s">
        <v>1323</v>
      </c>
      <c r="L641" t="s">
        <v>281</v>
      </c>
      <c r="M641" t="s">
        <v>1324</v>
      </c>
      <c r="N641" t="s">
        <v>62</v>
      </c>
      <c r="O641">
        <v>5</v>
      </c>
      <c r="P641">
        <v>1</v>
      </c>
      <c r="Q641">
        <v>52.292505900000002</v>
      </c>
      <c r="R641">
        <v>5.2612439999999996</v>
      </c>
      <c r="S641" t="s">
        <v>63</v>
      </c>
      <c r="T641">
        <v>95</v>
      </c>
      <c r="U641">
        <v>75</v>
      </c>
      <c r="V641">
        <v>15</v>
      </c>
      <c r="W641">
        <v>0</v>
      </c>
      <c r="Y641">
        <v>180</v>
      </c>
      <c r="Z641" t="s">
        <v>1325</v>
      </c>
      <c r="AA641" s="2">
        <v>43474.373842592591</v>
      </c>
      <c r="AC641" s="2">
        <v>44907.646967592591</v>
      </c>
      <c r="AD641" t="s">
        <v>54</v>
      </c>
      <c r="AE641" t="s">
        <v>55</v>
      </c>
    </row>
    <row r="642" spans="1:31" x14ac:dyDescent="0.25">
      <c r="A642" t="s">
        <v>2448</v>
      </c>
      <c r="B642" t="s">
        <v>2447</v>
      </c>
      <c r="C642" t="s">
        <v>47</v>
      </c>
      <c r="D642" s="2" t="str">
        <f>VLOOKUP(A642,Basis!A:A,1,FALSE)</f>
        <v>VO116</v>
      </c>
      <c r="E642" t="s">
        <v>58</v>
      </c>
      <c r="F642">
        <v>1018511</v>
      </c>
      <c r="G642" s="2">
        <v>43578.434618055559</v>
      </c>
      <c r="H642" s="2"/>
      <c r="K642" t="s">
        <v>92</v>
      </c>
      <c r="L642" t="s">
        <v>546</v>
      </c>
      <c r="M642" t="s">
        <v>547</v>
      </c>
      <c r="N642" t="s">
        <v>62</v>
      </c>
      <c r="O642">
        <v>5</v>
      </c>
      <c r="P642">
        <v>1</v>
      </c>
      <c r="Q642">
        <v>52.296422399999997</v>
      </c>
      <c r="R642">
        <v>5.2672815999999996</v>
      </c>
      <c r="S642" t="s">
        <v>63</v>
      </c>
      <c r="T642">
        <v>95</v>
      </c>
      <c r="U642">
        <v>75</v>
      </c>
      <c r="V642">
        <v>15</v>
      </c>
      <c r="W642">
        <v>0</v>
      </c>
      <c r="Y642">
        <v>180</v>
      </c>
      <c r="Z642" t="s">
        <v>548</v>
      </c>
      <c r="AA642" s="2">
        <v>43474.373842592591</v>
      </c>
      <c r="AC642" s="2">
        <v>44907.646967592591</v>
      </c>
      <c r="AD642" t="s">
        <v>54</v>
      </c>
      <c r="AE642" t="s">
        <v>55</v>
      </c>
    </row>
    <row r="643" spans="1:31" x14ac:dyDescent="0.25">
      <c r="A643" t="s">
        <v>2450</v>
      </c>
      <c r="B643" t="s">
        <v>2449</v>
      </c>
      <c r="C643" t="s">
        <v>47</v>
      </c>
      <c r="D643" s="2" t="str">
        <f>VLOOKUP(A643,Basis!A:A,1,FALSE)</f>
        <v>VO113</v>
      </c>
      <c r="E643" t="s">
        <v>58</v>
      </c>
      <c r="F643">
        <v>1018512</v>
      </c>
      <c r="G643" s="2">
        <v>43578.435624999998</v>
      </c>
      <c r="H643" s="2"/>
      <c r="K643" t="s">
        <v>1298</v>
      </c>
      <c r="L643" t="s">
        <v>1299</v>
      </c>
      <c r="M643" t="s">
        <v>1300</v>
      </c>
      <c r="N643" t="s">
        <v>62</v>
      </c>
      <c r="O643">
        <v>5</v>
      </c>
      <c r="P643">
        <v>1</v>
      </c>
      <c r="Q643">
        <v>52.2905376</v>
      </c>
      <c r="R643">
        <v>5.2544275000000003</v>
      </c>
      <c r="S643" t="s">
        <v>63</v>
      </c>
      <c r="T643">
        <v>95</v>
      </c>
      <c r="U643">
        <v>75</v>
      </c>
      <c r="V643">
        <v>15</v>
      </c>
      <c r="W643">
        <v>0</v>
      </c>
      <c r="Y643">
        <v>180</v>
      </c>
      <c r="Z643" t="s">
        <v>1301</v>
      </c>
      <c r="AA643" s="2">
        <v>43474.373842592591</v>
      </c>
      <c r="AC643" s="2">
        <v>44907.646967592591</v>
      </c>
      <c r="AD643" t="s">
        <v>54</v>
      </c>
      <c r="AE643" t="s">
        <v>55</v>
      </c>
    </row>
    <row r="644" spans="1:31" x14ac:dyDescent="0.25">
      <c r="A644" t="s">
        <v>2452</v>
      </c>
      <c r="B644" t="s">
        <v>2451</v>
      </c>
      <c r="C644" t="s">
        <v>79</v>
      </c>
      <c r="D644" s="2" t="str">
        <f>VLOOKUP(A644,Basis!A:A,1,FALSE)</f>
        <v>RO669</v>
      </c>
      <c r="E644" t="s">
        <v>58</v>
      </c>
      <c r="F644">
        <v>1018513</v>
      </c>
      <c r="G644" s="2">
        <v>43578.434421296297</v>
      </c>
      <c r="H644" s="2"/>
      <c r="K644" t="s">
        <v>92</v>
      </c>
      <c r="L644" t="s">
        <v>546</v>
      </c>
      <c r="M644" t="s">
        <v>547</v>
      </c>
      <c r="N644" t="s">
        <v>62</v>
      </c>
      <c r="O644">
        <v>5</v>
      </c>
      <c r="P644">
        <v>1</v>
      </c>
      <c r="Q644">
        <v>52.296422399999997</v>
      </c>
      <c r="R644">
        <v>5.2672815999999996</v>
      </c>
      <c r="S644" t="s">
        <v>63</v>
      </c>
      <c r="T644">
        <v>95</v>
      </c>
      <c r="U644">
        <v>75</v>
      </c>
      <c r="V644">
        <v>15</v>
      </c>
      <c r="W644">
        <v>0</v>
      </c>
      <c r="Y644">
        <v>180</v>
      </c>
      <c r="Z644" t="s">
        <v>548</v>
      </c>
      <c r="AA644" s="2">
        <v>43474.373842592591</v>
      </c>
      <c r="AC644" s="2">
        <v>44907.646967592591</v>
      </c>
      <c r="AD644" t="s">
        <v>54</v>
      </c>
      <c r="AE644" t="s">
        <v>55</v>
      </c>
    </row>
    <row r="645" spans="1:31" x14ac:dyDescent="0.25">
      <c r="A645" t="s">
        <v>2454</v>
      </c>
      <c r="B645" t="s">
        <v>2453</v>
      </c>
      <c r="C645" t="s">
        <v>79</v>
      </c>
      <c r="D645" s="2" t="str">
        <f>VLOOKUP(A645,Basis!A:A,1,FALSE)</f>
        <v>RO646</v>
      </c>
      <c r="E645" t="s">
        <v>58</v>
      </c>
      <c r="F645">
        <v>1018514</v>
      </c>
      <c r="G645" s="2">
        <v>43578.434814814813</v>
      </c>
      <c r="H645" s="2"/>
      <c r="K645" t="s">
        <v>1323</v>
      </c>
      <c r="L645" t="s">
        <v>281</v>
      </c>
      <c r="M645" t="s">
        <v>1324</v>
      </c>
      <c r="N645" t="s">
        <v>62</v>
      </c>
      <c r="O645">
        <v>5</v>
      </c>
      <c r="P645">
        <v>1</v>
      </c>
      <c r="Q645">
        <v>52.292505900000002</v>
      </c>
      <c r="R645">
        <v>5.2612439999999996</v>
      </c>
      <c r="S645" t="s">
        <v>63</v>
      </c>
      <c r="T645">
        <v>95</v>
      </c>
      <c r="U645">
        <v>75</v>
      </c>
      <c r="V645">
        <v>15</v>
      </c>
      <c r="W645">
        <v>0</v>
      </c>
      <c r="Y645">
        <v>180</v>
      </c>
      <c r="Z645" t="s">
        <v>1325</v>
      </c>
      <c r="AA645" s="2">
        <v>43474.373842592591</v>
      </c>
      <c r="AC645" s="2">
        <v>44907.646967592591</v>
      </c>
      <c r="AD645" t="s">
        <v>54</v>
      </c>
      <c r="AE645" t="s">
        <v>55</v>
      </c>
    </row>
    <row r="646" spans="1:31" x14ac:dyDescent="0.25">
      <c r="A646" t="s">
        <v>2456</v>
      </c>
      <c r="B646" t="s">
        <v>2455</v>
      </c>
      <c r="C646" t="s">
        <v>79</v>
      </c>
      <c r="D646" s="2" t="str">
        <f>VLOOKUP(A646,Basis!A:A,1,FALSE)</f>
        <v>RO043</v>
      </c>
      <c r="E646" t="s">
        <v>58</v>
      </c>
      <c r="F646">
        <v>1018557</v>
      </c>
      <c r="G646" s="2">
        <v>43566.363796296297</v>
      </c>
      <c r="H646" s="2"/>
      <c r="K646" t="s">
        <v>2457</v>
      </c>
      <c r="L646" t="s">
        <v>105</v>
      </c>
      <c r="M646" t="s">
        <v>2458</v>
      </c>
      <c r="N646" t="s">
        <v>277</v>
      </c>
      <c r="O646">
        <v>5</v>
      </c>
      <c r="P646">
        <v>1</v>
      </c>
      <c r="Q646">
        <v>52.313535022598103</v>
      </c>
      <c r="R646">
        <v>5.0373580120550798</v>
      </c>
      <c r="S646" t="s">
        <v>63</v>
      </c>
      <c r="T646">
        <v>95</v>
      </c>
      <c r="U646">
        <v>75</v>
      </c>
      <c r="V646">
        <v>15</v>
      </c>
      <c r="W646">
        <v>0</v>
      </c>
      <c r="Y646">
        <v>180</v>
      </c>
      <c r="Z646" t="s">
        <v>2459</v>
      </c>
      <c r="AA646" s="2">
        <v>43474.373842592591</v>
      </c>
      <c r="AC646" s="2">
        <v>44907.646967592591</v>
      </c>
      <c r="AD646" t="s">
        <v>54</v>
      </c>
      <c r="AE646" t="s">
        <v>55</v>
      </c>
    </row>
    <row r="647" spans="1:31" x14ac:dyDescent="0.25">
      <c r="A647" t="s">
        <v>2461</v>
      </c>
      <c r="B647" t="s">
        <v>2460</v>
      </c>
      <c r="C647" t="s">
        <v>79</v>
      </c>
      <c r="D647" s="2" t="str">
        <f>VLOOKUP(A647,Basis!A:A,1,FALSE)</f>
        <v>RO051</v>
      </c>
      <c r="E647" t="s">
        <v>58</v>
      </c>
      <c r="F647">
        <v>1018558</v>
      </c>
      <c r="G647" s="2">
        <v>43570.492766203701</v>
      </c>
      <c r="H647" s="2"/>
      <c r="K647" t="s">
        <v>2329</v>
      </c>
      <c r="L647" t="s">
        <v>2462</v>
      </c>
      <c r="M647" t="s">
        <v>2463</v>
      </c>
      <c r="N647" t="s">
        <v>277</v>
      </c>
      <c r="O647">
        <v>5</v>
      </c>
      <c r="P647">
        <v>1</v>
      </c>
      <c r="Q647">
        <v>52.312937770087601</v>
      </c>
      <c r="R647">
        <v>5.0396891869651501</v>
      </c>
      <c r="S647" t="s">
        <v>63</v>
      </c>
      <c r="T647">
        <v>95</v>
      </c>
      <c r="U647">
        <v>75</v>
      </c>
      <c r="V647">
        <v>15</v>
      </c>
      <c r="W647">
        <v>0</v>
      </c>
      <c r="Y647">
        <v>180</v>
      </c>
      <c r="Z647" t="s">
        <v>2464</v>
      </c>
      <c r="AA647" s="2">
        <v>43474.373842592591</v>
      </c>
      <c r="AC647" s="2">
        <v>44907.646967592591</v>
      </c>
      <c r="AD647" t="s">
        <v>54</v>
      </c>
      <c r="AE647" t="s">
        <v>55</v>
      </c>
    </row>
    <row r="648" spans="1:31" x14ac:dyDescent="0.25">
      <c r="A648" t="s">
        <v>2466</v>
      </c>
      <c r="B648" t="s">
        <v>2465</v>
      </c>
      <c r="C648" t="s">
        <v>79</v>
      </c>
      <c r="D648" s="2" t="str">
        <f>VLOOKUP(A648,Basis!A:A,1,FALSE)</f>
        <v>RO044</v>
      </c>
      <c r="E648" t="s">
        <v>58</v>
      </c>
      <c r="F648">
        <v>1018559</v>
      </c>
      <c r="G648" s="2">
        <v>43566.363958333335</v>
      </c>
      <c r="H648" s="2"/>
      <c r="K648" t="s">
        <v>2457</v>
      </c>
      <c r="L648" t="s">
        <v>1565</v>
      </c>
      <c r="M648" t="s">
        <v>2467</v>
      </c>
      <c r="N648" t="s">
        <v>277</v>
      </c>
      <c r="O648">
        <v>5</v>
      </c>
      <c r="P648">
        <v>1</v>
      </c>
      <c r="Q648">
        <v>52.313526766423401</v>
      </c>
      <c r="R648">
        <v>5.0375263206707697</v>
      </c>
      <c r="S648" t="s">
        <v>63</v>
      </c>
      <c r="T648">
        <v>95</v>
      </c>
      <c r="U648">
        <v>75</v>
      </c>
      <c r="V648">
        <v>15</v>
      </c>
      <c r="W648">
        <v>0</v>
      </c>
      <c r="Y648">
        <v>180</v>
      </c>
      <c r="Z648" t="s">
        <v>2468</v>
      </c>
      <c r="AA648" s="2">
        <v>43474.373842592591</v>
      </c>
      <c r="AC648" s="2">
        <v>44907.646967592591</v>
      </c>
      <c r="AD648" t="s">
        <v>54</v>
      </c>
      <c r="AE648" t="s">
        <v>55</v>
      </c>
    </row>
    <row r="649" spans="1:31" x14ac:dyDescent="0.25">
      <c r="A649" t="s">
        <v>2470</v>
      </c>
      <c r="B649" t="s">
        <v>2469</v>
      </c>
      <c r="C649" t="s">
        <v>79</v>
      </c>
      <c r="D649" s="2" t="str">
        <f>VLOOKUP(A649,Basis!A:A,1,FALSE)</f>
        <v>RO064</v>
      </c>
      <c r="E649" t="s">
        <v>58</v>
      </c>
      <c r="F649">
        <v>1018560</v>
      </c>
      <c r="G649" s="2">
        <v>43573.37295138889</v>
      </c>
      <c r="H649" s="2"/>
      <c r="K649" t="s">
        <v>2202</v>
      </c>
      <c r="L649" t="s">
        <v>787</v>
      </c>
      <c r="M649" t="s">
        <v>2471</v>
      </c>
      <c r="N649" t="s">
        <v>277</v>
      </c>
      <c r="O649">
        <v>5</v>
      </c>
      <c r="P649">
        <v>1</v>
      </c>
      <c r="Q649">
        <v>52.314903452109803</v>
      </c>
      <c r="R649">
        <v>5.0377266481565703</v>
      </c>
      <c r="S649" t="s">
        <v>63</v>
      </c>
      <c r="T649">
        <v>95</v>
      </c>
      <c r="U649">
        <v>75</v>
      </c>
      <c r="V649">
        <v>15</v>
      </c>
      <c r="W649">
        <v>0</v>
      </c>
      <c r="Y649">
        <v>180</v>
      </c>
      <c r="Z649" t="s">
        <v>2472</v>
      </c>
      <c r="AA649" s="2">
        <v>43474.373842592591</v>
      </c>
      <c r="AC649" s="2">
        <v>44907.646967592591</v>
      </c>
      <c r="AD649" t="s">
        <v>54</v>
      </c>
      <c r="AE649" t="s">
        <v>55</v>
      </c>
    </row>
    <row r="650" spans="1:31" x14ac:dyDescent="0.25">
      <c r="A650" t="s">
        <v>2474</v>
      </c>
      <c r="B650" t="s">
        <v>2473</v>
      </c>
      <c r="C650" t="s">
        <v>79</v>
      </c>
      <c r="D650" s="2" t="str">
        <f>VLOOKUP(A650,Basis!A:A,1,FALSE)</f>
        <v>RO037</v>
      </c>
      <c r="E650" t="s">
        <v>58</v>
      </c>
      <c r="F650">
        <v>1018562</v>
      </c>
      <c r="G650" s="2">
        <v>43566.362974537034</v>
      </c>
      <c r="H650" s="2"/>
      <c r="K650" t="s">
        <v>2283</v>
      </c>
      <c r="L650" t="s">
        <v>2475</v>
      </c>
      <c r="M650" t="s">
        <v>2476</v>
      </c>
      <c r="N650" t="s">
        <v>277</v>
      </c>
      <c r="O650">
        <v>5</v>
      </c>
      <c r="P650">
        <v>1</v>
      </c>
      <c r="Q650">
        <v>52.314670058015999</v>
      </c>
      <c r="R650">
        <v>5.0362780876504596</v>
      </c>
      <c r="S650" t="s">
        <v>63</v>
      </c>
      <c r="T650">
        <v>95</v>
      </c>
      <c r="U650">
        <v>75</v>
      </c>
      <c r="V650">
        <v>15</v>
      </c>
      <c r="W650">
        <v>0</v>
      </c>
      <c r="Y650">
        <v>180</v>
      </c>
      <c r="Z650" t="s">
        <v>2477</v>
      </c>
      <c r="AA650" s="2">
        <v>43474.373842592591</v>
      </c>
      <c r="AC650" s="2">
        <v>44907.646967592591</v>
      </c>
      <c r="AD650" t="s">
        <v>54</v>
      </c>
      <c r="AE650" t="s">
        <v>55</v>
      </c>
    </row>
    <row r="651" spans="1:31" x14ac:dyDescent="0.25">
      <c r="A651" t="s">
        <v>2479</v>
      </c>
      <c r="B651" t="s">
        <v>2478</v>
      </c>
      <c r="C651" t="s">
        <v>79</v>
      </c>
      <c r="D651" s="2" t="str">
        <f>VLOOKUP(A651,Basis!A:A,1,FALSE)</f>
        <v>RO030</v>
      </c>
      <c r="E651" t="s">
        <v>58</v>
      </c>
      <c r="F651">
        <v>1018563</v>
      </c>
      <c r="G651" s="2">
        <v>43572.347129629627</v>
      </c>
      <c r="H651" s="2"/>
      <c r="K651" t="s">
        <v>2294</v>
      </c>
      <c r="L651" t="s">
        <v>2480</v>
      </c>
      <c r="M651" t="s">
        <v>2481</v>
      </c>
      <c r="N651" t="s">
        <v>277</v>
      </c>
      <c r="O651">
        <v>5</v>
      </c>
      <c r="P651">
        <v>1</v>
      </c>
      <c r="Q651">
        <v>52.312690294396397</v>
      </c>
      <c r="R651">
        <v>5.0379983894573899</v>
      </c>
      <c r="S651" t="s">
        <v>63</v>
      </c>
      <c r="T651">
        <v>95</v>
      </c>
      <c r="U651">
        <v>75</v>
      </c>
      <c r="V651">
        <v>15</v>
      </c>
      <c r="W651">
        <v>0</v>
      </c>
      <c r="Y651">
        <v>180</v>
      </c>
      <c r="Z651" t="s">
        <v>2482</v>
      </c>
      <c r="AA651" s="2">
        <v>43474.373842592591</v>
      </c>
      <c r="AC651" s="2">
        <v>44907.646967592591</v>
      </c>
      <c r="AD651" t="s">
        <v>54</v>
      </c>
      <c r="AE651" t="s">
        <v>55</v>
      </c>
    </row>
    <row r="652" spans="1:31" x14ac:dyDescent="0.25">
      <c r="A652" t="s">
        <v>2484</v>
      </c>
      <c r="B652" t="s">
        <v>2483</v>
      </c>
      <c r="C652" t="s">
        <v>79</v>
      </c>
      <c r="D652" s="2" t="str">
        <f>VLOOKUP(A652,Basis!A:A,1,FALSE)</f>
        <v>RO243</v>
      </c>
      <c r="E652" t="s">
        <v>58</v>
      </c>
      <c r="F652">
        <v>1018564</v>
      </c>
      <c r="G652" s="2">
        <v>43559.536747685182</v>
      </c>
      <c r="H652" s="2"/>
      <c r="K652" t="s">
        <v>630</v>
      </c>
      <c r="L652" t="s">
        <v>281</v>
      </c>
      <c r="M652" t="s">
        <v>2485</v>
      </c>
      <c r="N652" t="s">
        <v>62</v>
      </c>
      <c r="O652">
        <v>5</v>
      </c>
      <c r="P652">
        <v>1</v>
      </c>
      <c r="Q652">
        <v>52.2956316126998</v>
      </c>
      <c r="R652">
        <v>5.2496047318030596</v>
      </c>
      <c r="S652" t="s">
        <v>63</v>
      </c>
      <c r="T652">
        <v>95</v>
      </c>
      <c r="U652">
        <v>75</v>
      </c>
      <c r="V652">
        <v>15</v>
      </c>
      <c r="W652">
        <v>0</v>
      </c>
      <c r="Y652">
        <v>180</v>
      </c>
      <c r="Z652" t="s">
        <v>2486</v>
      </c>
      <c r="AA652" s="2">
        <v>43474.373842592591</v>
      </c>
      <c r="AC652" s="2">
        <v>44907.646967592591</v>
      </c>
      <c r="AD652" t="s">
        <v>54</v>
      </c>
      <c r="AE652" t="s">
        <v>55</v>
      </c>
    </row>
    <row r="653" spans="1:31" x14ac:dyDescent="0.25">
      <c r="A653" t="s">
        <v>2488</v>
      </c>
      <c r="B653" t="s">
        <v>2487</v>
      </c>
      <c r="C653" t="s">
        <v>79</v>
      </c>
      <c r="D653" s="2" t="str">
        <f>VLOOKUP(A653,Basis!A:A,1,FALSE)</f>
        <v>RO470</v>
      </c>
      <c r="E653" t="s">
        <v>58</v>
      </c>
      <c r="F653">
        <v>1018859</v>
      </c>
      <c r="G653" s="2">
        <v>43573.425925925927</v>
      </c>
      <c r="H653" s="2"/>
      <c r="K653" t="s">
        <v>2489</v>
      </c>
      <c r="L653" t="s">
        <v>2490</v>
      </c>
      <c r="M653" t="s">
        <v>2491</v>
      </c>
      <c r="N653" t="s">
        <v>177</v>
      </c>
      <c r="O653">
        <v>5</v>
      </c>
      <c r="P653">
        <v>1</v>
      </c>
      <c r="Q653">
        <v>52.229261000000001</v>
      </c>
      <c r="R653">
        <v>5.1863479999999997</v>
      </c>
      <c r="S653" t="s">
        <v>63</v>
      </c>
      <c r="T653">
        <v>95</v>
      </c>
      <c r="U653">
        <v>75</v>
      </c>
      <c r="V653">
        <v>15</v>
      </c>
      <c r="W653">
        <v>0</v>
      </c>
      <c r="Y653">
        <v>180</v>
      </c>
      <c r="Z653" t="s">
        <v>2492</v>
      </c>
      <c r="AA653" s="2">
        <v>43474.373842592591</v>
      </c>
      <c r="AC653" s="2">
        <v>44907.646967592591</v>
      </c>
      <c r="AD653" t="s">
        <v>54</v>
      </c>
      <c r="AE653" t="s">
        <v>55</v>
      </c>
    </row>
    <row r="654" spans="1:31" x14ac:dyDescent="0.25">
      <c r="A654" t="s">
        <v>2494</v>
      </c>
      <c r="B654" t="s">
        <v>2493</v>
      </c>
      <c r="C654" t="s">
        <v>79</v>
      </c>
      <c r="D654" s="2" t="str">
        <f>VLOOKUP(A654,Basis!A:A,1,FALSE)</f>
        <v>RO399</v>
      </c>
      <c r="E654" t="s">
        <v>58</v>
      </c>
      <c r="F654">
        <v>1018861</v>
      </c>
      <c r="G654" s="2">
        <v>43556.577488425923</v>
      </c>
      <c r="H654" s="2"/>
      <c r="K654" t="s">
        <v>2495</v>
      </c>
      <c r="L654" t="s">
        <v>1283</v>
      </c>
      <c r="M654" t="s">
        <v>2496</v>
      </c>
      <c r="N654" t="s">
        <v>184</v>
      </c>
      <c r="O654">
        <v>5</v>
      </c>
      <c r="P654">
        <v>1</v>
      </c>
      <c r="Q654">
        <v>52.195390043828802</v>
      </c>
      <c r="R654">
        <v>5.1348849758553596</v>
      </c>
      <c r="S654" t="s">
        <v>63</v>
      </c>
      <c r="T654">
        <v>95</v>
      </c>
      <c r="U654">
        <v>75</v>
      </c>
      <c r="V654">
        <v>15</v>
      </c>
      <c r="W654">
        <v>0</v>
      </c>
      <c r="Y654">
        <v>180</v>
      </c>
      <c r="Z654" t="s">
        <v>2497</v>
      </c>
      <c r="AA654" s="2">
        <v>43474.373842592591</v>
      </c>
      <c r="AC654" s="2">
        <v>44907.646967592591</v>
      </c>
      <c r="AD654" t="s">
        <v>54</v>
      </c>
      <c r="AE654" t="s">
        <v>55</v>
      </c>
    </row>
    <row r="655" spans="1:31" x14ac:dyDescent="0.25">
      <c r="A655" t="s">
        <v>2499</v>
      </c>
      <c r="B655" t="s">
        <v>2498</v>
      </c>
      <c r="C655" t="s">
        <v>79</v>
      </c>
      <c r="D655" s="2" t="str">
        <f>VLOOKUP(A655,Basis!A:A,1,FALSE)</f>
        <v>RO253</v>
      </c>
      <c r="E655" t="s">
        <v>58</v>
      </c>
      <c r="F655">
        <v>1018862</v>
      </c>
      <c r="G655" s="2">
        <v>43556.594398148147</v>
      </c>
      <c r="H655" s="2"/>
      <c r="K655" t="s">
        <v>2360</v>
      </c>
      <c r="L655" t="s">
        <v>1072</v>
      </c>
      <c r="M655" t="s">
        <v>2500</v>
      </c>
      <c r="N655" t="s">
        <v>107</v>
      </c>
      <c r="O655">
        <v>5</v>
      </c>
      <c r="P655">
        <v>1</v>
      </c>
      <c r="Q655">
        <v>52.287833999999997</v>
      </c>
      <c r="R655">
        <v>5.2645999999999997</v>
      </c>
      <c r="S655" t="s">
        <v>63</v>
      </c>
      <c r="T655">
        <v>95</v>
      </c>
      <c r="U655">
        <v>75</v>
      </c>
      <c r="V655">
        <v>15</v>
      </c>
      <c r="W655">
        <v>0</v>
      </c>
      <c r="Y655">
        <v>180</v>
      </c>
      <c r="Z655" t="s">
        <v>2501</v>
      </c>
      <c r="AA655" s="2">
        <v>43474.373842592591</v>
      </c>
      <c r="AC655" s="2">
        <v>44907.646967592591</v>
      </c>
      <c r="AD655" t="s">
        <v>54</v>
      </c>
      <c r="AE655" t="s">
        <v>55</v>
      </c>
    </row>
    <row r="656" spans="1:31" x14ac:dyDescent="0.25">
      <c r="A656" t="s">
        <v>2503</v>
      </c>
      <c r="B656" t="s">
        <v>2502</v>
      </c>
      <c r="C656" t="s">
        <v>79</v>
      </c>
      <c r="D656" s="2" t="str">
        <f>VLOOKUP(A656,Basis!A:A,1,FALSE)</f>
        <v>RO382</v>
      </c>
      <c r="E656" t="s">
        <v>58</v>
      </c>
      <c r="F656">
        <v>1018873</v>
      </c>
      <c r="G656" s="2">
        <v>43545.53565972222</v>
      </c>
      <c r="H656" s="2"/>
      <c r="K656" t="s">
        <v>2289</v>
      </c>
      <c r="L656" t="s">
        <v>2504</v>
      </c>
      <c r="M656" t="s">
        <v>2505</v>
      </c>
      <c r="N656" t="s">
        <v>177</v>
      </c>
      <c r="O656">
        <v>5</v>
      </c>
      <c r="P656">
        <v>1</v>
      </c>
      <c r="Q656">
        <v>52.232165000000002</v>
      </c>
      <c r="R656">
        <v>5.1922810000000004</v>
      </c>
      <c r="S656" t="s">
        <v>63</v>
      </c>
      <c r="T656">
        <v>95</v>
      </c>
      <c r="U656">
        <v>75</v>
      </c>
      <c r="V656">
        <v>15</v>
      </c>
      <c r="W656">
        <v>0</v>
      </c>
      <c r="Y656">
        <v>180</v>
      </c>
      <c r="Z656" t="s">
        <v>2506</v>
      </c>
      <c r="AA656" s="2">
        <v>43474.373842592591</v>
      </c>
      <c r="AC656" s="2">
        <v>44907.646967592591</v>
      </c>
      <c r="AD656" t="s">
        <v>54</v>
      </c>
      <c r="AE656" t="s">
        <v>55</v>
      </c>
    </row>
    <row r="657" spans="1:31" x14ac:dyDescent="0.25">
      <c r="A657" t="s">
        <v>2508</v>
      </c>
      <c r="B657" t="s">
        <v>2507</v>
      </c>
      <c r="C657" t="s">
        <v>79</v>
      </c>
      <c r="D657" s="2" t="str">
        <f>VLOOKUP(A657,Basis!A:A,1,FALSE)</f>
        <v>RO390</v>
      </c>
      <c r="E657" t="s">
        <v>58</v>
      </c>
      <c r="F657">
        <v>1018874</v>
      </c>
      <c r="G657" s="2">
        <v>43545.535081018519</v>
      </c>
      <c r="H657" s="2"/>
      <c r="K657" t="s">
        <v>2509</v>
      </c>
      <c r="L657" t="s">
        <v>93</v>
      </c>
      <c r="M657" t="s">
        <v>2510</v>
      </c>
      <c r="N657" t="s">
        <v>177</v>
      </c>
      <c r="O657">
        <v>5</v>
      </c>
      <c r="P657">
        <v>1</v>
      </c>
      <c r="Q657">
        <v>52.238369425807399</v>
      </c>
      <c r="R657">
        <v>5.17756084912007</v>
      </c>
      <c r="S657" t="s">
        <v>63</v>
      </c>
      <c r="T657">
        <v>95</v>
      </c>
      <c r="U657">
        <v>75</v>
      </c>
      <c r="V657">
        <v>15</v>
      </c>
      <c r="W657">
        <v>0</v>
      </c>
      <c r="Y657">
        <v>180</v>
      </c>
      <c r="Z657" t="s">
        <v>2511</v>
      </c>
      <c r="AA657" s="2">
        <v>43474.373842592591</v>
      </c>
      <c r="AC657" s="2">
        <v>44907.646967592591</v>
      </c>
      <c r="AD657" t="s">
        <v>54</v>
      </c>
      <c r="AE657" t="s">
        <v>55</v>
      </c>
    </row>
    <row r="658" spans="1:31" x14ac:dyDescent="0.25">
      <c r="A658" t="s">
        <v>2513</v>
      </c>
      <c r="B658" t="s">
        <v>2512</v>
      </c>
      <c r="C658" t="s">
        <v>47</v>
      </c>
      <c r="D658" s="2" t="str">
        <f>VLOOKUP(A658,Basis!A:A,1,FALSE)</f>
        <v>VO444</v>
      </c>
      <c r="E658" t="s">
        <v>58</v>
      </c>
      <c r="F658">
        <v>1018875</v>
      </c>
      <c r="G658" s="2">
        <v>44641.461585648147</v>
      </c>
      <c r="H658" s="2"/>
      <c r="K658" t="s">
        <v>2509</v>
      </c>
      <c r="L658" t="s">
        <v>93</v>
      </c>
      <c r="M658" t="s">
        <v>2510</v>
      </c>
      <c r="N658" t="s">
        <v>177</v>
      </c>
      <c r="O658">
        <v>5</v>
      </c>
      <c r="P658">
        <v>1</v>
      </c>
      <c r="Q658">
        <v>52.238304340329201</v>
      </c>
      <c r="R658">
        <v>5.1775972265798398</v>
      </c>
      <c r="S658" t="s">
        <v>63</v>
      </c>
      <c r="T658">
        <v>95</v>
      </c>
      <c r="U658">
        <v>75</v>
      </c>
      <c r="V658">
        <v>15</v>
      </c>
      <c r="W658">
        <v>0</v>
      </c>
      <c r="Y658">
        <v>180</v>
      </c>
      <c r="Z658" t="s">
        <v>2511</v>
      </c>
      <c r="AA658" s="2">
        <v>43474.373842592591</v>
      </c>
      <c r="AC658" s="2">
        <v>44907.646967592591</v>
      </c>
      <c r="AD658" t="s">
        <v>54</v>
      </c>
      <c r="AE658" t="s">
        <v>55</v>
      </c>
    </row>
    <row r="659" spans="1:31" x14ac:dyDescent="0.25">
      <c r="A659" t="s">
        <v>2515</v>
      </c>
      <c r="B659" t="s">
        <v>2514</v>
      </c>
      <c r="C659" t="s">
        <v>79</v>
      </c>
      <c r="D659" s="2" t="str">
        <f>VLOOKUP(A659,Basis!A:A,1,FALSE)</f>
        <v>RO005</v>
      </c>
      <c r="E659" t="s">
        <v>58</v>
      </c>
      <c r="F659">
        <v>1018876</v>
      </c>
      <c r="G659" s="2">
        <v>43566.361666666664</v>
      </c>
      <c r="H659" s="2"/>
      <c r="K659" t="s">
        <v>2516</v>
      </c>
      <c r="L659" t="s">
        <v>2517</v>
      </c>
      <c r="M659" t="s">
        <v>2518</v>
      </c>
      <c r="N659" t="s">
        <v>277</v>
      </c>
      <c r="O659">
        <v>5</v>
      </c>
      <c r="P659">
        <v>1</v>
      </c>
      <c r="Q659">
        <v>52.304022274960097</v>
      </c>
      <c r="R659">
        <v>5.0399032607721503</v>
      </c>
      <c r="S659" t="s">
        <v>63</v>
      </c>
      <c r="T659">
        <v>95</v>
      </c>
      <c r="U659">
        <v>75</v>
      </c>
      <c r="V659">
        <v>15</v>
      </c>
      <c r="W659">
        <v>0</v>
      </c>
      <c r="Y659">
        <v>180</v>
      </c>
      <c r="Z659" t="s">
        <v>2519</v>
      </c>
      <c r="AA659" s="2">
        <v>43474.373842592591</v>
      </c>
      <c r="AC659" s="2">
        <v>44907.646967592591</v>
      </c>
      <c r="AD659" t="s">
        <v>54</v>
      </c>
      <c r="AE659" t="s">
        <v>55</v>
      </c>
    </row>
    <row r="660" spans="1:31" x14ac:dyDescent="0.25">
      <c r="A660" t="s">
        <v>2521</v>
      </c>
      <c r="B660" t="s">
        <v>2520</v>
      </c>
      <c r="C660" t="s">
        <v>47</v>
      </c>
      <c r="D660" s="2" t="str">
        <f>VLOOKUP(A660,Basis!A:A,1,FALSE)</f>
        <v>VO013</v>
      </c>
      <c r="E660" t="s">
        <v>58</v>
      </c>
      <c r="F660">
        <v>1018877</v>
      </c>
      <c r="G660" s="2">
        <v>43563.362569444442</v>
      </c>
      <c r="H660" s="2"/>
      <c r="K660" t="s">
        <v>2437</v>
      </c>
      <c r="L660" t="s">
        <v>49</v>
      </c>
      <c r="M660" t="s">
        <v>2438</v>
      </c>
      <c r="N660" t="s">
        <v>2125</v>
      </c>
      <c r="O660">
        <v>5</v>
      </c>
      <c r="P660">
        <v>1</v>
      </c>
      <c r="Q660">
        <v>52.2396879</v>
      </c>
      <c r="R660">
        <v>5.1139609000000004</v>
      </c>
      <c r="S660" t="s">
        <v>63</v>
      </c>
      <c r="T660">
        <v>95</v>
      </c>
      <c r="U660">
        <v>75</v>
      </c>
      <c r="V660">
        <v>15</v>
      </c>
      <c r="W660">
        <v>0</v>
      </c>
      <c r="Y660">
        <v>180</v>
      </c>
      <c r="Z660" t="s">
        <v>2439</v>
      </c>
      <c r="AA660" s="2">
        <v>43474.373842592591</v>
      </c>
      <c r="AC660" s="2">
        <v>44907.646967592591</v>
      </c>
      <c r="AD660" t="s">
        <v>54</v>
      </c>
      <c r="AE660" t="s">
        <v>55</v>
      </c>
    </row>
    <row r="661" spans="1:31" x14ac:dyDescent="0.25">
      <c r="A661" t="s">
        <v>2523</v>
      </c>
      <c r="B661" t="s">
        <v>2522</v>
      </c>
      <c r="C661" t="s">
        <v>47</v>
      </c>
      <c r="D661" s="2" t="str">
        <f>VLOOKUP(A661,Basis!A:A,1,FALSE)</f>
        <v>VO014</v>
      </c>
      <c r="E661" t="s">
        <v>58</v>
      </c>
      <c r="F661">
        <v>1018881</v>
      </c>
      <c r="G661" s="2">
        <v>43563.36278935185</v>
      </c>
      <c r="H661" s="2"/>
      <c r="K661" t="s">
        <v>2437</v>
      </c>
      <c r="L661" t="s">
        <v>49</v>
      </c>
      <c r="M661" t="s">
        <v>2438</v>
      </c>
      <c r="N661" t="s">
        <v>2524</v>
      </c>
      <c r="O661">
        <v>5</v>
      </c>
      <c r="P661">
        <v>1</v>
      </c>
      <c r="Q661">
        <v>52.2396879</v>
      </c>
      <c r="R661">
        <v>5.1139609000000004</v>
      </c>
      <c r="S661" t="s">
        <v>63</v>
      </c>
      <c r="T661">
        <v>95</v>
      </c>
      <c r="U661">
        <v>75</v>
      </c>
      <c r="V661">
        <v>15</v>
      </c>
      <c r="W661">
        <v>0</v>
      </c>
      <c r="Y661">
        <v>180</v>
      </c>
      <c r="Z661" t="s">
        <v>2439</v>
      </c>
      <c r="AA661" s="2">
        <v>43474.373842592591</v>
      </c>
      <c r="AC661" s="2">
        <v>44907.646967592591</v>
      </c>
      <c r="AD661" t="s">
        <v>54</v>
      </c>
      <c r="AE661" t="s">
        <v>55</v>
      </c>
    </row>
    <row r="662" spans="1:31" x14ac:dyDescent="0.25">
      <c r="A662" t="s">
        <v>2526</v>
      </c>
      <c r="B662" t="s">
        <v>2525</v>
      </c>
      <c r="C662" t="s">
        <v>79</v>
      </c>
      <c r="D662" s="2" t="str">
        <f>VLOOKUP(A662,Basis!A:A,1,FALSE)</f>
        <v>RO063</v>
      </c>
      <c r="E662" t="s">
        <v>58</v>
      </c>
      <c r="F662">
        <v>1018882</v>
      </c>
      <c r="G662" s="2">
        <v>43566.363657407404</v>
      </c>
      <c r="H662" s="2"/>
      <c r="K662" t="s">
        <v>2311</v>
      </c>
      <c r="L662" t="s">
        <v>849</v>
      </c>
      <c r="M662" t="s">
        <v>2312</v>
      </c>
      <c r="N662" t="s">
        <v>277</v>
      </c>
      <c r="O662">
        <v>5</v>
      </c>
      <c r="P662">
        <v>1</v>
      </c>
      <c r="Q662">
        <v>52.314706225928198</v>
      </c>
      <c r="R662">
        <v>5.0373777095275303</v>
      </c>
      <c r="S662" t="s">
        <v>63</v>
      </c>
      <c r="T662">
        <v>95</v>
      </c>
      <c r="U662">
        <v>75</v>
      </c>
      <c r="V662">
        <v>15</v>
      </c>
      <c r="W662">
        <v>0</v>
      </c>
      <c r="Y662">
        <v>180</v>
      </c>
      <c r="Z662" t="s">
        <v>2527</v>
      </c>
      <c r="AA662" s="2">
        <v>43474.373842592591</v>
      </c>
      <c r="AC662" s="2">
        <v>44907.646967592591</v>
      </c>
      <c r="AD662" t="s">
        <v>54</v>
      </c>
      <c r="AE662" t="s">
        <v>55</v>
      </c>
    </row>
    <row r="663" spans="1:31" x14ac:dyDescent="0.25">
      <c r="A663" t="s">
        <v>2529</v>
      </c>
      <c r="B663" t="s">
        <v>2528</v>
      </c>
      <c r="C663" t="s">
        <v>47</v>
      </c>
      <c r="D663" s="2" t="str">
        <f>VLOOKUP(A663,Basis!A:A,1,FALSE)</f>
        <v>VO238</v>
      </c>
      <c r="E663" t="s">
        <v>58</v>
      </c>
      <c r="F663">
        <v>1018865</v>
      </c>
      <c r="G663" s="2">
        <v>43669.589085648149</v>
      </c>
      <c r="H663" s="2"/>
      <c r="K663" t="s">
        <v>2360</v>
      </c>
      <c r="L663" t="s">
        <v>1072</v>
      </c>
      <c r="M663" t="s">
        <v>2500</v>
      </c>
      <c r="N663" t="s">
        <v>107</v>
      </c>
      <c r="O663">
        <v>5</v>
      </c>
      <c r="P663">
        <v>1</v>
      </c>
      <c r="Q663">
        <v>52.287833999999997</v>
      </c>
      <c r="R663">
        <v>5.2645999999999997</v>
      </c>
      <c r="S663" t="s">
        <v>63</v>
      </c>
      <c r="T663">
        <v>95</v>
      </c>
      <c r="U663">
        <v>75</v>
      </c>
      <c r="V663">
        <v>15</v>
      </c>
      <c r="W663">
        <v>0</v>
      </c>
      <c r="Y663">
        <v>180</v>
      </c>
      <c r="Z663" t="s">
        <v>2501</v>
      </c>
      <c r="AA663" s="2">
        <v>43474.373842592591</v>
      </c>
      <c r="AC663" s="2">
        <v>44907.646967592591</v>
      </c>
      <c r="AD663" t="s">
        <v>54</v>
      </c>
      <c r="AE663" t="s">
        <v>55</v>
      </c>
    </row>
    <row r="664" spans="1:31" x14ac:dyDescent="0.25">
      <c r="A664" t="s">
        <v>2531</v>
      </c>
      <c r="B664" t="s">
        <v>2530</v>
      </c>
      <c r="C664" t="s">
        <v>79</v>
      </c>
      <c r="D664" s="2" t="str">
        <f>VLOOKUP(A664,Basis!A:A,1,FALSE)</f>
        <v>RO797</v>
      </c>
      <c r="E664" t="s">
        <v>58</v>
      </c>
      <c r="F664">
        <v>1018866</v>
      </c>
      <c r="G664" s="2">
        <v>43803.381354166668</v>
      </c>
      <c r="H664" s="2"/>
      <c r="K664" t="s">
        <v>1808</v>
      </c>
      <c r="L664" t="s">
        <v>1809</v>
      </c>
      <c r="M664" t="s">
        <v>1810</v>
      </c>
      <c r="N664" t="s">
        <v>177</v>
      </c>
      <c r="O664">
        <v>5</v>
      </c>
      <c r="P664">
        <v>1</v>
      </c>
      <c r="Q664">
        <v>52.225690999999998</v>
      </c>
      <c r="R664">
        <v>5.1927539999999999</v>
      </c>
      <c r="S664" t="s">
        <v>63</v>
      </c>
      <c r="T664">
        <v>95</v>
      </c>
      <c r="U664">
        <v>75</v>
      </c>
      <c r="V664">
        <v>15</v>
      </c>
      <c r="W664">
        <v>0</v>
      </c>
      <c r="Y664">
        <v>180</v>
      </c>
      <c r="Z664" t="s">
        <v>1811</v>
      </c>
      <c r="AA664" s="2">
        <v>43474.373842592591</v>
      </c>
      <c r="AC664" s="2">
        <v>44907.646967592591</v>
      </c>
      <c r="AD664" t="s">
        <v>54</v>
      </c>
      <c r="AE664" t="s">
        <v>55</v>
      </c>
    </row>
    <row r="665" spans="1:31" x14ac:dyDescent="0.25">
      <c r="A665" t="s">
        <v>2533</v>
      </c>
      <c r="B665" t="s">
        <v>2532</v>
      </c>
      <c r="C665" t="s">
        <v>79</v>
      </c>
      <c r="D665" s="2" t="str">
        <f>VLOOKUP(A665,Basis!A:A,1,FALSE)</f>
        <v>RO454</v>
      </c>
      <c r="E665" t="s">
        <v>58</v>
      </c>
      <c r="F665">
        <v>1018867</v>
      </c>
      <c r="G665" s="2">
        <v>43556.591319444444</v>
      </c>
      <c r="H665" s="2"/>
      <c r="K665" t="s">
        <v>2534</v>
      </c>
      <c r="L665" t="s">
        <v>1453</v>
      </c>
      <c r="M665" t="s">
        <v>2535</v>
      </c>
      <c r="N665" t="s">
        <v>43</v>
      </c>
      <c r="O665">
        <v>5</v>
      </c>
      <c r="P665">
        <v>1</v>
      </c>
      <c r="Q665">
        <v>52.263700207744002</v>
      </c>
      <c r="R665">
        <v>5.2151816804010602</v>
      </c>
      <c r="S665" t="s">
        <v>63</v>
      </c>
      <c r="T665">
        <v>95</v>
      </c>
      <c r="U665">
        <v>75</v>
      </c>
      <c r="V665">
        <v>15</v>
      </c>
      <c r="W665">
        <v>0</v>
      </c>
      <c r="Y665">
        <v>180</v>
      </c>
      <c r="Z665" t="s">
        <v>2536</v>
      </c>
      <c r="AA665" s="2">
        <v>43474.373842592591</v>
      </c>
      <c r="AC665" s="2">
        <v>44907.646967592591</v>
      </c>
      <c r="AD665" t="s">
        <v>54</v>
      </c>
      <c r="AE665" t="s">
        <v>55</v>
      </c>
    </row>
    <row r="666" spans="1:31" x14ac:dyDescent="0.25">
      <c r="A666" t="s">
        <v>2538</v>
      </c>
      <c r="B666" t="s">
        <v>2537</v>
      </c>
      <c r="C666" t="s">
        <v>79</v>
      </c>
      <c r="D666" s="2" t="str">
        <f>VLOOKUP(A666,Basis!A:A,1,FALSE)</f>
        <v>RO396</v>
      </c>
      <c r="E666" t="s">
        <v>58</v>
      </c>
      <c r="F666">
        <v>1018870</v>
      </c>
      <c r="G666" s="2">
        <v>43556.576655092591</v>
      </c>
      <c r="H666" s="2"/>
      <c r="K666" t="s">
        <v>1141</v>
      </c>
      <c r="L666" t="s">
        <v>1142</v>
      </c>
      <c r="M666" t="s">
        <v>1143</v>
      </c>
      <c r="N666" t="s">
        <v>184</v>
      </c>
      <c r="O666">
        <v>5</v>
      </c>
      <c r="P666">
        <v>1</v>
      </c>
      <c r="Q666">
        <v>52.203816538725199</v>
      </c>
      <c r="R666">
        <v>5.1387559901970796</v>
      </c>
      <c r="S666" t="s">
        <v>63</v>
      </c>
      <c r="T666">
        <v>95</v>
      </c>
      <c r="U666">
        <v>75</v>
      </c>
      <c r="V666">
        <v>15</v>
      </c>
      <c r="W666">
        <v>0</v>
      </c>
      <c r="Y666">
        <v>180</v>
      </c>
      <c r="Z666" t="s">
        <v>1144</v>
      </c>
      <c r="AA666" s="2">
        <v>43474.373842592591</v>
      </c>
      <c r="AC666" s="2">
        <v>44907.646967592591</v>
      </c>
      <c r="AD666" t="s">
        <v>54</v>
      </c>
      <c r="AE666" t="s">
        <v>55</v>
      </c>
    </row>
    <row r="667" spans="1:31" x14ac:dyDescent="0.25">
      <c r="A667" t="s">
        <v>2540</v>
      </c>
      <c r="B667" t="s">
        <v>2539</v>
      </c>
      <c r="C667" t="s">
        <v>79</v>
      </c>
      <c r="D667" s="2" t="str">
        <f>VLOOKUP(A667,Basis!A:A,1,FALSE)</f>
        <v>RO035</v>
      </c>
      <c r="E667" t="s">
        <v>58</v>
      </c>
      <c r="F667">
        <v>1018884</v>
      </c>
      <c r="G667" s="2">
        <v>43566.362314814818</v>
      </c>
      <c r="H667" s="2"/>
      <c r="K667" t="s">
        <v>2283</v>
      </c>
      <c r="L667" t="s">
        <v>60</v>
      </c>
      <c r="M667" t="s">
        <v>2541</v>
      </c>
      <c r="N667" t="s">
        <v>277</v>
      </c>
      <c r="O667">
        <v>5</v>
      </c>
      <c r="P667">
        <v>1</v>
      </c>
      <c r="Q667">
        <v>52.314689881216999</v>
      </c>
      <c r="R667">
        <v>5.0360235292511399</v>
      </c>
      <c r="S667" t="s">
        <v>63</v>
      </c>
      <c r="T667">
        <v>95</v>
      </c>
      <c r="U667">
        <v>75</v>
      </c>
      <c r="V667">
        <v>15</v>
      </c>
      <c r="W667">
        <v>0</v>
      </c>
      <c r="Y667">
        <v>180</v>
      </c>
      <c r="Z667" t="s">
        <v>2542</v>
      </c>
      <c r="AA667" s="2">
        <v>43474.373842592591</v>
      </c>
      <c r="AC667" s="2">
        <v>44907.646967592591</v>
      </c>
      <c r="AD667" t="s">
        <v>54</v>
      </c>
      <c r="AE667" t="s">
        <v>55</v>
      </c>
    </row>
    <row r="668" spans="1:31" x14ac:dyDescent="0.25">
      <c r="A668" t="s">
        <v>2544</v>
      </c>
      <c r="B668" t="s">
        <v>2543</v>
      </c>
      <c r="C668" t="s">
        <v>79</v>
      </c>
      <c r="D668" s="2" t="str">
        <f>VLOOKUP(A668,Basis!A:A,1,FALSE)</f>
        <v>RO751</v>
      </c>
      <c r="E668" t="s">
        <v>58</v>
      </c>
      <c r="F668">
        <v>1018887</v>
      </c>
      <c r="G668" s="2">
        <v>44812.543935185182</v>
      </c>
      <c r="H668" s="2"/>
      <c r="K668" t="s">
        <v>1335</v>
      </c>
      <c r="L668" t="s">
        <v>148</v>
      </c>
      <c r="M668" t="s">
        <v>1337</v>
      </c>
      <c r="N668" t="s">
        <v>62</v>
      </c>
      <c r="O668">
        <v>6</v>
      </c>
      <c r="P668">
        <v>1</v>
      </c>
      <c r="Q668">
        <v>52.294786999999999</v>
      </c>
      <c r="R668">
        <v>5.2655969999999996</v>
      </c>
      <c r="S668" t="s">
        <v>63</v>
      </c>
      <c r="T668">
        <v>95</v>
      </c>
      <c r="U668">
        <v>70</v>
      </c>
      <c r="V668">
        <v>15</v>
      </c>
      <c r="W668">
        <v>0</v>
      </c>
      <c r="Y668">
        <v>180</v>
      </c>
      <c r="Z668" t="s">
        <v>1620</v>
      </c>
      <c r="AA668" s="2">
        <v>43474.373842592591</v>
      </c>
      <c r="AC668" s="2">
        <v>44907.646967592591</v>
      </c>
      <c r="AD668" t="s">
        <v>54</v>
      </c>
      <c r="AE668" t="s">
        <v>55</v>
      </c>
    </row>
    <row r="669" spans="1:31" x14ac:dyDescent="0.25">
      <c r="A669" t="s">
        <v>2546</v>
      </c>
      <c r="B669" t="s">
        <v>2545</v>
      </c>
      <c r="C669" t="s">
        <v>79</v>
      </c>
      <c r="D669" s="2" t="str">
        <f>VLOOKUP(A669,Basis!A:A,1,FALSE)</f>
        <v>RO641</v>
      </c>
      <c r="E669" t="s">
        <v>58</v>
      </c>
      <c r="F669">
        <v>1018888</v>
      </c>
      <c r="G669" s="2">
        <v>43984.482847222222</v>
      </c>
      <c r="H669" s="2"/>
      <c r="K669" t="s">
        <v>1627</v>
      </c>
      <c r="L669" t="s">
        <v>49</v>
      </c>
      <c r="M669" t="s">
        <v>1628</v>
      </c>
      <c r="N669" t="s">
        <v>107</v>
      </c>
      <c r="O669">
        <v>5</v>
      </c>
      <c r="P669">
        <v>1</v>
      </c>
      <c r="Q669">
        <v>52.269544619999998</v>
      </c>
      <c r="R669">
        <v>5.2425967680000003</v>
      </c>
      <c r="S669" t="s">
        <v>63</v>
      </c>
      <c r="T669">
        <v>95</v>
      </c>
      <c r="U669">
        <v>75</v>
      </c>
      <c r="V669">
        <v>15</v>
      </c>
      <c r="W669">
        <v>0</v>
      </c>
      <c r="Y669">
        <v>180</v>
      </c>
      <c r="Z669" t="s">
        <v>1629</v>
      </c>
      <c r="AA669" s="2">
        <v>43474.373842592591</v>
      </c>
      <c r="AC669" s="2">
        <v>44907.646967592591</v>
      </c>
      <c r="AD669" t="s">
        <v>54</v>
      </c>
      <c r="AE669" t="s">
        <v>55</v>
      </c>
    </row>
    <row r="670" spans="1:31" x14ac:dyDescent="0.25">
      <c r="A670" t="s">
        <v>2548</v>
      </c>
      <c r="B670" t="s">
        <v>2547</v>
      </c>
      <c r="C670" t="s">
        <v>79</v>
      </c>
      <c r="D670" s="2" t="str">
        <f>VLOOKUP(A670,Basis!A:A,1,FALSE)</f>
        <v>RO050</v>
      </c>
      <c r="E670" t="s">
        <v>58</v>
      </c>
      <c r="F670">
        <v>1018890</v>
      </c>
      <c r="G670" s="2">
        <v>43571.342974537038</v>
      </c>
      <c r="H670" s="2"/>
      <c r="K670" t="s">
        <v>2329</v>
      </c>
      <c r="L670" t="s">
        <v>2475</v>
      </c>
      <c r="M670" t="s">
        <v>2549</v>
      </c>
      <c r="N670" t="s">
        <v>277</v>
      </c>
      <c r="O670">
        <v>5</v>
      </c>
      <c r="P670">
        <v>1</v>
      </c>
      <c r="Q670">
        <v>52.313038185287603</v>
      </c>
      <c r="R670">
        <v>5.0397146679507898</v>
      </c>
      <c r="S670" t="s">
        <v>63</v>
      </c>
      <c r="T670">
        <v>95</v>
      </c>
      <c r="U670">
        <v>75</v>
      </c>
      <c r="V670">
        <v>15</v>
      </c>
      <c r="W670">
        <v>0</v>
      </c>
      <c r="Y670">
        <v>180</v>
      </c>
      <c r="Z670" t="s">
        <v>2550</v>
      </c>
      <c r="AA670" s="2">
        <v>43474.373842592591</v>
      </c>
      <c r="AC670" s="2">
        <v>44907.646967592591</v>
      </c>
      <c r="AD670" t="s">
        <v>54</v>
      </c>
      <c r="AE670" t="s">
        <v>55</v>
      </c>
    </row>
    <row r="671" spans="1:31" x14ac:dyDescent="0.25">
      <c r="A671" t="s">
        <v>2552</v>
      </c>
      <c r="B671" t="s">
        <v>2551</v>
      </c>
      <c r="C671" t="s">
        <v>79</v>
      </c>
      <c r="D671" s="2" t="str">
        <f>VLOOKUP(A671,Basis!A:A,1,FALSE)</f>
        <v>RO049</v>
      </c>
      <c r="E671" t="s">
        <v>58</v>
      </c>
      <c r="F671">
        <v>1018891</v>
      </c>
      <c r="G671" s="2">
        <v>43571.342789351853</v>
      </c>
      <c r="H671" s="2"/>
      <c r="K671" t="s">
        <v>2329</v>
      </c>
      <c r="L671" t="s">
        <v>2284</v>
      </c>
      <c r="M671" t="s">
        <v>2553</v>
      </c>
      <c r="N671" t="s">
        <v>277</v>
      </c>
      <c r="O671">
        <v>5</v>
      </c>
      <c r="P671">
        <v>1</v>
      </c>
      <c r="Q671">
        <v>52.313141617972697</v>
      </c>
      <c r="R671">
        <v>5.0395740196155696</v>
      </c>
      <c r="S671" t="s">
        <v>63</v>
      </c>
      <c r="T671">
        <v>95</v>
      </c>
      <c r="U671">
        <v>75</v>
      </c>
      <c r="V671">
        <v>15</v>
      </c>
      <c r="W671">
        <v>0</v>
      </c>
      <c r="Y671">
        <v>180</v>
      </c>
      <c r="Z671" t="s">
        <v>2554</v>
      </c>
      <c r="AA671" s="2">
        <v>43474.373842592591</v>
      </c>
      <c r="AC671" s="2">
        <v>44907.646967592591</v>
      </c>
      <c r="AD671" t="s">
        <v>54</v>
      </c>
      <c r="AE671" t="s">
        <v>55</v>
      </c>
    </row>
    <row r="672" spans="1:31" x14ac:dyDescent="0.25">
      <c r="A672" t="s">
        <v>2556</v>
      </c>
      <c r="B672" t="s">
        <v>2555</v>
      </c>
      <c r="C672" t="s">
        <v>79</v>
      </c>
      <c r="D672" s="2" t="str">
        <f>VLOOKUP(A672,Basis!A:A,1,FALSE)</f>
        <v>RO853</v>
      </c>
      <c r="E672" t="s">
        <v>58</v>
      </c>
      <c r="F672">
        <v>1018892</v>
      </c>
      <c r="G672" s="2">
        <v>44812.643865740742</v>
      </c>
      <c r="H672" s="2"/>
      <c r="K672" t="s">
        <v>188</v>
      </c>
      <c r="L672" t="s">
        <v>1365</v>
      </c>
      <c r="M672" t="s">
        <v>1366</v>
      </c>
      <c r="N672" t="s">
        <v>177</v>
      </c>
      <c r="O672">
        <v>5</v>
      </c>
      <c r="P672">
        <v>1</v>
      </c>
      <c r="Q672">
        <v>52.2173196170965</v>
      </c>
      <c r="R672">
        <v>5.14307820238652</v>
      </c>
      <c r="S672" t="s">
        <v>63</v>
      </c>
      <c r="T672">
        <v>95</v>
      </c>
      <c r="U672">
        <v>75</v>
      </c>
      <c r="V672">
        <v>15</v>
      </c>
      <c r="W672">
        <v>0</v>
      </c>
      <c r="Y672">
        <v>180</v>
      </c>
      <c r="Z672" t="s">
        <v>1367</v>
      </c>
      <c r="AA672" s="2">
        <v>43474.373831018522</v>
      </c>
      <c r="AC672" s="2">
        <v>44907.646967592591</v>
      </c>
      <c r="AD672" t="s">
        <v>54</v>
      </c>
      <c r="AE672" t="s">
        <v>55</v>
      </c>
    </row>
    <row r="673" spans="1:31" x14ac:dyDescent="0.25">
      <c r="A673" t="s">
        <v>2558</v>
      </c>
      <c r="B673" t="s">
        <v>2557</v>
      </c>
      <c r="C673" t="s">
        <v>79</v>
      </c>
      <c r="D673" s="2" t="str">
        <f>VLOOKUP(A673,Basis!A:A,1,FALSE)</f>
        <v>RO028</v>
      </c>
      <c r="E673" t="s">
        <v>58</v>
      </c>
      <c r="F673">
        <v>1018894</v>
      </c>
      <c r="G673" s="2">
        <v>43572.347731481481</v>
      </c>
      <c r="H673" s="2"/>
      <c r="K673" t="s">
        <v>2266</v>
      </c>
      <c r="L673" t="s">
        <v>298</v>
      </c>
      <c r="M673" t="s">
        <v>2559</v>
      </c>
      <c r="N673" t="s">
        <v>277</v>
      </c>
      <c r="O673">
        <v>5</v>
      </c>
      <c r="P673">
        <v>1</v>
      </c>
      <c r="Q673">
        <v>52.311723274227496</v>
      </c>
      <c r="R673">
        <v>5.0377152487682499</v>
      </c>
      <c r="S673" t="s">
        <v>63</v>
      </c>
      <c r="T673">
        <v>95</v>
      </c>
      <c r="U673">
        <v>75</v>
      </c>
      <c r="V673">
        <v>15</v>
      </c>
      <c r="W673">
        <v>0</v>
      </c>
      <c r="Y673">
        <v>180</v>
      </c>
      <c r="Z673" t="s">
        <v>2560</v>
      </c>
      <c r="AA673" s="2">
        <v>43474.373842592591</v>
      </c>
      <c r="AC673" s="2">
        <v>44907.646967592591</v>
      </c>
      <c r="AD673" t="s">
        <v>54</v>
      </c>
      <c r="AE673" t="s">
        <v>55</v>
      </c>
    </row>
    <row r="674" spans="1:31" x14ac:dyDescent="0.25">
      <c r="A674" t="s">
        <v>2562</v>
      </c>
      <c r="B674" t="s">
        <v>2561</v>
      </c>
      <c r="C674" t="s">
        <v>79</v>
      </c>
      <c r="D674" s="2" t="str">
        <f>VLOOKUP(A674,Basis!A:A,1,FALSE)</f>
        <v>RO430</v>
      </c>
      <c r="E674" t="s">
        <v>58</v>
      </c>
      <c r="F674">
        <v>1018897</v>
      </c>
      <c r="G674" s="2">
        <v>43556.469826388886</v>
      </c>
      <c r="H674" s="2"/>
      <c r="K674" t="s">
        <v>2563</v>
      </c>
      <c r="L674" t="s">
        <v>49</v>
      </c>
      <c r="M674" t="s">
        <v>2564</v>
      </c>
      <c r="N674" t="s">
        <v>177</v>
      </c>
      <c r="O674">
        <v>5</v>
      </c>
      <c r="P674">
        <v>1</v>
      </c>
      <c r="Q674">
        <v>52.224113275345601</v>
      </c>
      <c r="R674">
        <v>5.1921924669343902</v>
      </c>
      <c r="S674" t="s">
        <v>63</v>
      </c>
      <c r="T674">
        <v>95</v>
      </c>
      <c r="U674">
        <v>75</v>
      </c>
      <c r="V674">
        <v>15</v>
      </c>
      <c r="W674">
        <v>0</v>
      </c>
      <c r="Y674">
        <v>180</v>
      </c>
      <c r="Z674" t="s">
        <v>2565</v>
      </c>
      <c r="AA674" s="2">
        <v>43474.373842592591</v>
      </c>
      <c r="AC674" s="2">
        <v>44907.646967592591</v>
      </c>
      <c r="AD674" t="s">
        <v>54</v>
      </c>
      <c r="AE674" t="s">
        <v>55</v>
      </c>
    </row>
    <row r="675" spans="1:31" x14ac:dyDescent="0.25">
      <c r="A675" t="s">
        <v>2567</v>
      </c>
      <c r="B675" t="s">
        <v>2566</v>
      </c>
      <c r="C675" t="s">
        <v>47</v>
      </c>
      <c r="D675" s="2" t="str">
        <f>VLOOKUP(A675,Basis!A:A,1,FALSE)</f>
        <v>VO237</v>
      </c>
      <c r="E675" t="s">
        <v>58</v>
      </c>
      <c r="F675">
        <v>1018898</v>
      </c>
      <c r="G675" s="2">
        <v>43669.591793981483</v>
      </c>
      <c r="H675" s="2"/>
      <c r="K675" t="s">
        <v>2568</v>
      </c>
      <c r="L675" t="s">
        <v>2569</v>
      </c>
      <c r="M675" t="s">
        <v>2570</v>
      </c>
      <c r="N675" t="s">
        <v>107</v>
      </c>
      <c r="O675">
        <v>5</v>
      </c>
      <c r="P675">
        <v>1</v>
      </c>
      <c r="Q675">
        <v>52.290740269285003</v>
      </c>
      <c r="R675">
        <v>5.2711851149846503</v>
      </c>
      <c r="S675" t="s">
        <v>63</v>
      </c>
      <c r="T675">
        <v>95</v>
      </c>
      <c r="U675">
        <v>75</v>
      </c>
      <c r="V675">
        <v>15</v>
      </c>
      <c r="W675">
        <v>0</v>
      </c>
      <c r="Y675">
        <v>180</v>
      </c>
      <c r="Z675" t="s">
        <v>2571</v>
      </c>
      <c r="AA675" s="2">
        <v>43474.373842592591</v>
      </c>
      <c r="AC675" s="2">
        <v>44907.646967592591</v>
      </c>
      <c r="AD675" t="s">
        <v>54</v>
      </c>
      <c r="AE675" t="s">
        <v>55</v>
      </c>
    </row>
    <row r="676" spans="1:31" x14ac:dyDescent="0.25">
      <c r="A676" t="s">
        <v>2573</v>
      </c>
      <c r="B676" t="s">
        <v>2572</v>
      </c>
      <c r="C676" t="s">
        <v>79</v>
      </c>
      <c r="D676" s="2" t="str">
        <f>VLOOKUP(A676,Basis!A:A,1,FALSE)</f>
        <v>RO410</v>
      </c>
      <c r="E676" t="s">
        <v>58</v>
      </c>
      <c r="F676">
        <v>1018899</v>
      </c>
      <c r="G676" s="2">
        <v>43556.597233796296</v>
      </c>
      <c r="H676" s="2"/>
      <c r="K676" t="s">
        <v>2568</v>
      </c>
      <c r="L676" t="s">
        <v>2569</v>
      </c>
      <c r="M676" t="s">
        <v>2570</v>
      </c>
      <c r="N676" t="s">
        <v>107</v>
      </c>
      <c r="O676">
        <v>5</v>
      </c>
      <c r="P676">
        <v>1</v>
      </c>
      <c r="Q676">
        <v>52.290805648129698</v>
      </c>
      <c r="R676">
        <v>5.2711819298614504</v>
      </c>
      <c r="S676" t="s">
        <v>63</v>
      </c>
      <c r="T676">
        <v>95</v>
      </c>
      <c r="U676">
        <v>75</v>
      </c>
      <c r="V676">
        <v>15</v>
      </c>
      <c r="W676">
        <v>0</v>
      </c>
      <c r="Y676">
        <v>180</v>
      </c>
      <c r="Z676" t="s">
        <v>2571</v>
      </c>
      <c r="AA676" s="2">
        <v>43474.373842592591</v>
      </c>
      <c r="AC676" s="2">
        <v>44907.646967592591</v>
      </c>
      <c r="AD676" t="s">
        <v>54</v>
      </c>
      <c r="AE676" t="s">
        <v>55</v>
      </c>
    </row>
    <row r="677" spans="1:31" x14ac:dyDescent="0.25">
      <c r="A677" t="s">
        <v>2575</v>
      </c>
      <c r="B677" t="s">
        <v>2574</v>
      </c>
      <c r="C677" t="s">
        <v>79</v>
      </c>
      <c r="D677" s="2" t="str">
        <f>VLOOKUP(A677,Basis!A:A,1,FALSE)</f>
        <v>RO221</v>
      </c>
      <c r="E677" t="s">
        <v>58</v>
      </c>
      <c r="F677">
        <v>1018900</v>
      </c>
      <c r="G677" s="2">
        <v>43556.602256944447</v>
      </c>
      <c r="H677" s="2"/>
      <c r="K677" t="s">
        <v>2189</v>
      </c>
      <c r="L677" t="s">
        <v>2217</v>
      </c>
      <c r="M677" t="s">
        <v>2576</v>
      </c>
      <c r="N677" t="s">
        <v>277</v>
      </c>
      <c r="O677">
        <v>5</v>
      </c>
      <c r="P677">
        <v>1</v>
      </c>
      <c r="Q677">
        <v>52.309570999999998</v>
      </c>
      <c r="R677">
        <v>5.0359470000000002</v>
      </c>
      <c r="S677" t="s">
        <v>63</v>
      </c>
      <c r="T677">
        <v>95</v>
      </c>
      <c r="U677">
        <v>75</v>
      </c>
      <c r="V677">
        <v>15</v>
      </c>
      <c r="W677">
        <v>0</v>
      </c>
      <c r="Y677">
        <v>180</v>
      </c>
      <c r="Z677" t="s">
        <v>2577</v>
      </c>
      <c r="AA677" s="2">
        <v>43474.373842592591</v>
      </c>
      <c r="AC677" s="2">
        <v>44907.646967592591</v>
      </c>
      <c r="AD677" t="s">
        <v>54</v>
      </c>
      <c r="AE677" t="s">
        <v>55</v>
      </c>
    </row>
    <row r="678" spans="1:31" x14ac:dyDescent="0.25">
      <c r="A678" t="s">
        <v>2579</v>
      </c>
      <c r="B678" t="s">
        <v>2578</v>
      </c>
      <c r="C678" t="s">
        <v>193</v>
      </c>
      <c r="D678" s="2" t="str">
        <f>VLOOKUP(A678,Basis!A:A,1,FALSE)</f>
        <v>BO059</v>
      </c>
      <c r="E678" t="s">
        <v>58</v>
      </c>
      <c r="F678">
        <v>1018902</v>
      </c>
      <c r="G678" s="2">
        <v>44683.454270833332</v>
      </c>
      <c r="H678" s="2"/>
      <c r="K678" t="s">
        <v>2580</v>
      </c>
      <c r="L678" t="s">
        <v>1098</v>
      </c>
      <c r="M678" t="s">
        <v>2581</v>
      </c>
      <c r="N678" t="s">
        <v>241</v>
      </c>
      <c r="O678">
        <v>5</v>
      </c>
      <c r="P678">
        <v>1</v>
      </c>
      <c r="Q678">
        <v>52.264986</v>
      </c>
      <c r="R678">
        <v>5.1678930000000003</v>
      </c>
      <c r="S678" t="s">
        <v>63</v>
      </c>
      <c r="T678">
        <v>95</v>
      </c>
      <c r="U678">
        <v>75</v>
      </c>
      <c r="V678">
        <v>15</v>
      </c>
      <c r="W678">
        <v>0</v>
      </c>
      <c r="Y678">
        <v>180</v>
      </c>
      <c r="Z678" t="s">
        <v>2582</v>
      </c>
      <c r="AA678" s="2">
        <v>43474.373842592591</v>
      </c>
      <c r="AC678" s="2">
        <v>44907.646967592591</v>
      </c>
      <c r="AD678" t="s">
        <v>54</v>
      </c>
      <c r="AE678" t="s">
        <v>55</v>
      </c>
    </row>
    <row r="679" spans="1:31" x14ac:dyDescent="0.25">
      <c r="A679" t="s">
        <v>2584</v>
      </c>
      <c r="B679" t="s">
        <v>2583</v>
      </c>
      <c r="C679" t="s">
        <v>79</v>
      </c>
      <c r="D679" s="2" t="str">
        <f>VLOOKUP(A679,Basis!A:A,1,FALSE)</f>
        <v>RO448</v>
      </c>
      <c r="E679" t="s">
        <v>58</v>
      </c>
      <c r="F679">
        <v>1018903</v>
      </c>
      <c r="G679" s="2">
        <v>43573.428773148145</v>
      </c>
      <c r="H679" s="2"/>
      <c r="K679" t="s">
        <v>245</v>
      </c>
      <c r="L679" t="s">
        <v>2295</v>
      </c>
      <c r="M679" t="s">
        <v>2585</v>
      </c>
      <c r="N679" t="s">
        <v>62</v>
      </c>
      <c r="O679">
        <v>5</v>
      </c>
      <c r="P679">
        <v>1</v>
      </c>
      <c r="Q679">
        <v>52.296129999999998</v>
      </c>
      <c r="R679">
        <v>5.2697019999999997</v>
      </c>
      <c r="S679" t="s">
        <v>63</v>
      </c>
      <c r="T679">
        <v>95</v>
      </c>
      <c r="U679">
        <v>75</v>
      </c>
      <c r="V679">
        <v>15</v>
      </c>
      <c r="W679">
        <v>0</v>
      </c>
      <c r="Y679">
        <v>180</v>
      </c>
      <c r="Z679" t="s">
        <v>2586</v>
      </c>
      <c r="AA679" s="2">
        <v>43474.373842592591</v>
      </c>
      <c r="AC679" s="2">
        <v>44907.646967592591</v>
      </c>
      <c r="AD679" t="s">
        <v>54</v>
      </c>
      <c r="AE679" t="s">
        <v>55</v>
      </c>
    </row>
    <row r="680" spans="1:31" x14ac:dyDescent="0.25">
      <c r="A680" t="s">
        <v>2588</v>
      </c>
      <c r="B680" t="s">
        <v>2587</v>
      </c>
      <c r="C680" t="s">
        <v>79</v>
      </c>
      <c r="D680" s="2" t="str">
        <f>VLOOKUP(A680,Basis!A:A,1,FALSE)</f>
        <v>RO806</v>
      </c>
      <c r="E680" t="s">
        <v>58</v>
      </c>
      <c r="F680">
        <v>1018904</v>
      </c>
      <c r="G680" s="2">
        <v>44417.554988425924</v>
      </c>
      <c r="H680" s="2"/>
      <c r="K680" t="s">
        <v>492</v>
      </c>
      <c r="L680" t="s">
        <v>81</v>
      </c>
      <c r="M680" t="s">
        <v>493</v>
      </c>
      <c r="N680" t="s">
        <v>62</v>
      </c>
      <c r="O680">
        <v>5</v>
      </c>
      <c r="P680">
        <v>1</v>
      </c>
      <c r="Q680">
        <v>52.295421268839704</v>
      </c>
      <c r="R680">
        <v>5.2656468562830803</v>
      </c>
      <c r="S680" t="s">
        <v>63</v>
      </c>
      <c r="T680">
        <v>95</v>
      </c>
      <c r="U680">
        <v>75</v>
      </c>
      <c r="V680">
        <v>15</v>
      </c>
      <c r="W680">
        <v>0</v>
      </c>
      <c r="Y680">
        <v>180</v>
      </c>
      <c r="Z680" t="s">
        <v>494</v>
      </c>
      <c r="AA680" s="2">
        <v>43474.373842592591</v>
      </c>
      <c r="AC680" s="2">
        <v>44907.646967592591</v>
      </c>
      <c r="AD680" t="s">
        <v>54</v>
      </c>
      <c r="AE680" t="s">
        <v>55</v>
      </c>
    </row>
    <row r="681" spans="1:31" x14ac:dyDescent="0.25">
      <c r="A681" t="s">
        <v>2590</v>
      </c>
      <c r="B681" t="s">
        <v>2589</v>
      </c>
      <c r="C681" t="s">
        <v>79</v>
      </c>
      <c r="D681" s="2" t="str">
        <f>VLOOKUP(A681,Basis!A:A,1,FALSE)</f>
        <v>RO484</v>
      </c>
      <c r="E681" t="s">
        <v>58</v>
      </c>
      <c r="F681">
        <v>1018905</v>
      </c>
      <c r="G681" s="2">
        <v>43573.430127314816</v>
      </c>
      <c r="H681" s="2"/>
      <c r="K681" t="s">
        <v>1416</v>
      </c>
      <c r="L681" t="s">
        <v>207</v>
      </c>
      <c r="M681" t="s">
        <v>1417</v>
      </c>
      <c r="N681" t="s">
        <v>62</v>
      </c>
      <c r="O681">
        <v>5</v>
      </c>
      <c r="P681">
        <v>1</v>
      </c>
      <c r="Q681">
        <v>52.298770342070902</v>
      </c>
      <c r="R681">
        <v>5.2330960705925103</v>
      </c>
      <c r="S681" t="s">
        <v>63</v>
      </c>
      <c r="T681">
        <v>95</v>
      </c>
      <c r="U681">
        <v>75</v>
      </c>
      <c r="V681">
        <v>15</v>
      </c>
      <c r="W681">
        <v>0</v>
      </c>
      <c r="Y681">
        <v>180</v>
      </c>
      <c r="Z681" t="s">
        <v>1418</v>
      </c>
      <c r="AA681" s="2">
        <v>43474.373842592591</v>
      </c>
      <c r="AC681" s="2">
        <v>44907.646967592591</v>
      </c>
      <c r="AD681" t="s">
        <v>54</v>
      </c>
      <c r="AE681" t="s">
        <v>55</v>
      </c>
    </row>
    <row r="682" spans="1:31" x14ac:dyDescent="0.25">
      <c r="A682" t="s">
        <v>2592</v>
      </c>
      <c r="B682" t="s">
        <v>2591</v>
      </c>
      <c r="C682" t="s">
        <v>79</v>
      </c>
      <c r="D682" s="2" t="str">
        <f>VLOOKUP(A682,Basis!A:A,1,FALSE)</f>
        <v>RO047</v>
      </c>
      <c r="E682" t="s">
        <v>58</v>
      </c>
      <c r="F682">
        <v>1018906</v>
      </c>
      <c r="G682" s="2">
        <v>43570.492337962962</v>
      </c>
      <c r="H682" s="2"/>
      <c r="K682" t="s">
        <v>2593</v>
      </c>
      <c r="L682" t="s">
        <v>2462</v>
      </c>
      <c r="M682" t="s">
        <v>2594</v>
      </c>
      <c r="N682" t="s">
        <v>277</v>
      </c>
      <c r="O682">
        <v>5</v>
      </c>
      <c r="P682">
        <v>1</v>
      </c>
      <c r="Q682">
        <v>52.3132919474061</v>
      </c>
      <c r="R682">
        <v>5.03874856979124</v>
      </c>
      <c r="S682" t="s">
        <v>63</v>
      </c>
      <c r="T682">
        <v>95</v>
      </c>
      <c r="U682">
        <v>75</v>
      </c>
      <c r="V682">
        <v>15</v>
      </c>
      <c r="W682">
        <v>0</v>
      </c>
      <c r="Y682">
        <v>180</v>
      </c>
      <c r="Z682" t="s">
        <v>2595</v>
      </c>
      <c r="AA682" s="2">
        <v>43474.373842592591</v>
      </c>
      <c r="AC682" s="2">
        <v>44907.646967592591</v>
      </c>
      <c r="AD682" t="s">
        <v>54</v>
      </c>
      <c r="AE682" t="s">
        <v>55</v>
      </c>
    </row>
    <row r="683" spans="1:31" x14ac:dyDescent="0.25">
      <c r="A683" t="s">
        <v>2597</v>
      </c>
      <c r="B683" t="s">
        <v>2596</v>
      </c>
      <c r="C683" t="s">
        <v>79</v>
      </c>
      <c r="D683" s="2" t="str">
        <f>VLOOKUP(A683,Basis!A:A,1,FALSE)</f>
        <v>RO045</v>
      </c>
      <c r="E683" t="s">
        <v>58</v>
      </c>
      <c r="F683">
        <v>1018907</v>
      </c>
      <c r="G683" s="2">
        <v>43570.492106481484</v>
      </c>
      <c r="H683" s="2"/>
      <c r="K683" t="s">
        <v>2593</v>
      </c>
      <c r="L683" t="s">
        <v>2284</v>
      </c>
      <c r="M683" t="s">
        <v>2598</v>
      </c>
      <c r="N683" t="s">
        <v>277</v>
      </c>
      <c r="O683">
        <v>5</v>
      </c>
      <c r="P683">
        <v>1</v>
      </c>
      <c r="Q683">
        <v>52.313437708702203</v>
      </c>
      <c r="R683">
        <v>5.0387717876630296</v>
      </c>
      <c r="S683" t="s">
        <v>63</v>
      </c>
      <c r="T683">
        <v>95</v>
      </c>
      <c r="U683">
        <v>75</v>
      </c>
      <c r="V683">
        <v>15</v>
      </c>
      <c r="W683">
        <v>0</v>
      </c>
      <c r="Y683">
        <v>180</v>
      </c>
      <c r="Z683" t="s">
        <v>2599</v>
      </c>
      <c r="AA683" s="2">
        <v>43474.373842592591</v>
      </c>
      <c r="AC683" s="2">
        <v>44907.646967592591</v>
      </c>
      <c r="AD683" t="s">
        <v>54</v>
      </c>
      <c r="AE683" t="s">
        <v>55</v>
      </c>
    </row>
    <row r="684" spans="1:31" x14ac:dyDescent="0.25">
      <c r="A684" t="s">
        <v>2601</v>
      </c>
      <c r="B684" t="s">
        <v>2600</v>
      </c>
      <c r="C684" t="s">
        <v>79</v>
      </c>
      <c r="D684" s="2" t="str">
        <f>VLOOKUP(A684,Basis!A:A,1,FALSE)</f>
        <v>RO046</v>
      </c>
      <c r="E684" t="s">
        <v>58</v>
      </c>
      <c r="F684">
        <v>1018909</v>
      </c>
      <c r="G684" s="2">
        <v>43570.492546296293</v>
      </c>
      <c r="H684" s="2"/>
      <c r="K684" t="s">
        <v>2593</v>
      </c>
      <c r="L684" t="s">
        <v>2475</v>
      </c>
      <c r="M684" t="s">
        <v>2602</v>
      </c>
      <c r="N684" t="s">
        <v>277</v>
      </c>
      <c r="O684">
        <v>5</v>
      </c>
      <c r="P684">
        <v>1</v>
      </c>
      <c r="Q684">
        <v>52.313463189687901</v>
      </c>
      <c r="R684">
        <v>5.0387116055982499</v>
      </c>
      <c r="S684" t="s">
        <v>63</v>
      </c>
      <c r="T684">
        <v>95</v>
      </c>
      <c r="U684">
        <v>75</v>
      </c>
      <c r="V684">
        <v>15</v>
      </c>
      <c r="W684">
        <v>0</v>
      </c>
      <c r="Y684">
        <v>180</v>
      </c>
      <c r="Z684" t="s">
        <v>2603</v>
      </c>
      <c r="AA684" s="2">
        <v>43474.373842592591</v>
      </c>
      <c r="AC684" s="2">
        <v>44907.646967592591</v>
      </c>
      <c r="AD684" t="s">
        <v>54</v>
      </c>
      <c r="AE684" t="s">
        <v>55</v>
      </c>
    </row>
    <row r="685" spans="1:31" x14ac:dyDescent="0.25">
      <c r="A685" t="s">
        <v>2605</v>
      </c>
      <c r="B685" t="s">
        <v>2604</v>
      </c>
      <c r="C685" t="s">
        <v>79</v>
      </c>
      <c r="D685" s="2" t="str">
        <f>VLOOKUP(A685,Basis!A:A,1,FALSE)</f>
        <v>RO748</v>
      </c>
      <c r="E685" t="s">
        <v>58</v>
      </c>
      <c r="F685">
        <v>1018910</v>
      </c>
      <c r="G685" s="2">
        <v>43670.377222222225</v>
      </c>
      <c r="H685" s="2"/>
      <c r="K685" t="s">
        <v>679</v>
      </c>
      <c r="L685" t="s">
        <v>411</v>
      </c>
      <c r="M685" t="s">
        <v>680</v>
      </c>
      <c r="N685" t="s">
        <v>62</v>
      </c>
      <c r="O685">
        <v>5</v>
      </c>
      <c r="P685">
        <v>1</v>
      </c>
      <c r="Q685">
        <v>52.294619707439402</v>
      </c>
      <c r="R685">
        <v>5.2608357276816502</v>
      </c>
      <c r="S685" t="s">
        <v>63</v>
      </c>
      <c r="T685">
        <v>95</v>
      </c>
      <c r="U685">
        <v>75</v>
      </c>
      <c r="V685">
        <v>15</v>
      </c>
      <c r="W685">
        <v>0</v>
      </c>
      <c r="Y685">
        <v>180</v>
      </c>
      <c r="Z685" t="s">
        <v>681</v>
      </c>
      <c r="AA685" s="2">
        <v>43474.373842592591</v>
      </c>
      <c r="AC685" s="2">
        <v>44907.646967592591</v>
      </c>
      <c r="AD685" t="s">
        <v>54</v>
      </c>
      <c r="AE685" t="s">
        <v>55</v>
      </c>
    </row>
    <row r="686" spans="1:31" x14ac:dyDescent="0.25">
      <c r="A686" t="s">
        <v>2607</v>
      </c>
      <c r="B686" t="s">
        <v>2606</v>
      </c>
      <c r="C686" t="s">
        <v>79</v>
      </c>
      <c r="D686" s="2" t="str">
        <f>VLOOKUP(A686,Basis!A:A,1,FALSE)</f>
        <v>RO647</v>
      </c>
      <c r="E686" t="s">
        <v>58</v>
      </c>
      <c r="F686">
        <v>1018911</v>
      </c>
      <c r="G686" s="2">
        <v>43559.53633101852</v>
      </c>
      <c r="H686" s="2"/>
      <c r="K686" t="s">
        <v>2608</v>
      </c>
      <c r="L686" t="s">
        <v>1283</v>
      </c>
      <c r="M686" t="s">
        <v>2609</v>
      </c>
      <c r="N686" t="s">
        <v>62</v>
      </c>
      <c r="O686">
        <v>5</v>
      </c>
      <c r="P686">
        <v>1</v>
      </c>
      <c r="Q686">
        <v>52.293423300000001</v>
      </c>
      <c r="R686">
        <v>5.2636025000000002</v>
      </c>
      <c r="S686" t="s">
        <v>63</v>
      </c>
      <c r="T686">
        <v>95</v>
      </c>
      <c r="U686">
        <v>75</v>
      </c>
      <c r="V686">
        <v>15</v>
      </c>
      <c r="W686">
        <v>0</v>
      </c>
      <c r="Y686">
        <v>180</v>
      </c>
      <c r="Z686" t="s">
        <v>2610</v>
      </c>
      <c r="AA686" s="2">
        <v>43474.373842592591</v>
      </c>
      <c r="AC686" s="2">
        <v>44907.646967592591</v>
      </c>
      <c r="AD686" t="s">
        <v>54</v>
      </c>
      <c r="AE686" t="s">
        <v>55</v>
      </c>
    </row>
    <row r="687" spans="1:31" x14ac:dyDescent="0.25">
      <c r="A687" t="s">
        <v>2612</v>
      </c>
      <c r="B687" t="s">
        <v>2611</v>
      </c>
      <c r="C687" t="s">
        <v>79</v>
      </c>
      <c r="D687" s="2" t="str">
        <f>VLOOKUP(A687,Basis!A:A,1,FALSE)</f>
        <v>RO677</v>
      </c>
      <c r="E687" t="s">
        <v>58</v>
      </c>
      <c r="F687">
        <v>1018915</v>
      </c>
      <c r="G687" s="2">
        <v>43566.359467592592</v>
      </c>
      <c r="H687" s="2"/>
      <c r="K687" t="s">
        <v>2613</v>
      </c>
      <c r="L687" t="s">
        <v>118</v>
      </c>
      <c r="M687" t="s">
        <v>2614</v>
      </c>
      <c r="N687" t="s">
        <v>62</v>
      </c>
      <c r="O687">
        <v>5</v>
      </c>
      <c r="P687">
        <v>1</v>
      </c>
      <c r="Q687">
        <v>52.291896999999999</v>
      </c>
      <c r="R687">
        <v>5.2549200000000003</v>
      </c>
      <c r="S687" t="s">
        <v>63</v>
      </c>
      <c r="T687">
        <v>95</v>
      </c>
      <c r="U687">
        <v>75</v>
      </c>
      <c r="V687">
        <v>15</v>
      </c>
      <c r="W687">
        <v>0</v>
      </c>
      <c r="Y687">
        <v>180</v>
      </c>
      <c r="Z687" t="s">
        <v>2615</v>
      </c>
      <c r="AA687" s="2">
        <v>43474.373842592591</v>
      </c>
      <c r="AC687" s="2">
        <v>44907.646967592591</v>
      </c>
      <c r="AD687" t="s">
        <v>54</v>
      </c>
      <c r="AE687" t="s">
        <v>55</v>
      </c>
    </row>
    <row r="688" spans="1:31" x14ac:dyDescent="0.25">
      <c r="A688" t="s">
        <v>2617</v>
      </c>
      <c r="B688" t="s">
        <v>2616</v>
      </c>
      <c r="C688" t="s">
        <v>79</v>
      </c>
      <c r="D688" s="2" t="str">
        <f>VLOOKUP(A688,Basis!A:A,1,FALSE)</f>
        <v>RO509</v>
      </c>
      <c r="E688" t="s">
        <v>58</v>
      </c>
      <c r="F688">
        <v>1018916</v>
      </c>
      <c r="G688" s="2">
        <v>43566.35769675926</v>
      </c>
      <c r="H688" s="2"/>
      <c r="K688" t="s">
        <v>2618</v>
      </c>
      <c r="L688" t="s">
        <v>879</v>
      </c>
      <c r="M688" t="s">
        <v>2619</v>
      </c>
      <c r="N688" t="s">
        <v>43</v>
      </c>
      <c r="O688">
        <v>5</v>
      </c>
      <c r="P688">
        <v>1</v>
      </c>
      <c r="Q688">
        <v>52.261160281535503</v>
      </c>
      <c r="R688">
        <v>5.2295352704871698</v>
      </c>
      <c r="S688" t="s">
        <v>63</v>
      </c>
      <c r="T688">
        <v>95</v>
      </c>
      <c r="U688">
        <v>75</v>
      </c>
      <c r="V688">
        <v>15</v>
      </c>
      <c r="W688">
        <v>0</v>
      </c>
      <c r="Y688">
        <v>180</v>
      </c>
      <c r="Z688" t="s">
        <v>2620</v>
      </c>
      <c r="AA688" s="2">
        <v>43474.373842592591</v>
      </c>
      <c r="AC688" s="2">
        <v>44907.646967592591</v>
      </c>
      <c r="AD688" t="s">
        <v>54</v>
      </c>
      <c r="AE688" t="s">
        <v>55</v>
      </c>
    </row>
    <row r="689" spans="1:31" x14ac:dyDescent="0.25">
      <c r="A689" t="s">
        <v>2622</v>
      </c>
      <c r="B689" t="s">
        <v>2621</v>
      </c>
      <c r="C689" t="s">
        <v>79</v>
      </c>
      <c r="D689" s="2" t="str">
        <f>VLOOKUP(A689,Basis!A:A,1,FALSE)</f>
        <v>RO676</v>
      </c>
      <c r="E689" t="s">
        <v>58</v>
      </c>
      <c r="F689">
        <v>1018917</v>
      </c>
      <c r="G689" s="2">
        <v>43566.359259259261</v>
      </c>
      <c r="H689" s="2"/>
      <c r="K689" t="s">
        <v>2613</v>
      </c>
      <c r="L689" t="s">
        <v>118</v>
      </c>
      <c r="M689" t="s">
        <v>2614</v>
      </c>
      <c r="N689" t="s">
        <v>62</v>
      </c>
      <c r="O689">
        <v>5</v>
      </c>
      <c r="P689">
        <v>1</v>
      </c>
      <c r="Q689">
        <v>52.291896999999999</v>
      </c>
      <c r="R689">
        <v>5.2549200000000003</v>
      </c>
      <c r="S689" t="s">
        <v>63</v>
      </c>
      <c r="T689">
        <v>95</v>
      </c>
      <c r="U689">
        <v>75</v>
      </c>
      <c r="V689">
        <v>15</v>
      </c>
      <c r="W689">
        <v>0</v>
      </c>
      <c r="Y689">
        <v>180</v>
      </c>
      <c r="Z689" t="s">
        <v>2615</v>
      </c>
      <c r="AA689" s="2">
        <v>43474.373842592591</v>
      </c>
      <c r="AC689" s="2">
        <v>44907.646967592591</v>
      </c>
      <c r="AD689" t="s">
        <v>54</v>
      </c>
      <c r="AE689" t="s">
        <v>55</v>
      </c>
    </row>
    <row r="690" spans="1:31" x14ac:dyDescent="0.25">
      <c r="A690" t="s">
        <v>2624</v>
      </c>
      <c r="B690" t="s">
        <v>2623</v>
      </c>
      <c r="C690" t="s">
        <v>47</v>
      </c>
      <c r="D690" s="2" t="str">
        <f>VLOOKUP(A690,Basis!A:A,1,FALSE)</f>
        <v>VO105</v>
      </c>
      <c r="E690" t="s">
        <v>58</v>
      </c>
      <c r="F690">
        <v>1018918</v>
      </c>
      <c r="G690" s="2">
        <v>43559.536550925928</v>
      </c>
      <c r="H690" s="2"/>
      <c r="K690" t="s">
        <v>2608</v>
      </c>
      <c r="L690" t="s">
        <v>1283</v>
      </c>
      <c r="M690" t="s">
        <v>2609</v>
      </c>
      <c r="N690" t="s">
        <v>62</v>
      </c>
      <c r="O690">
        <v>5</v>
      </c>
      <c r="P690">
        <v>1</v>
      </c>
      <c r="Q690">
        <v>52.293423300000001</v>
      </c>
      <c r="R690">
        <v>5.2636025000000002</v>
      </c>
      <c r="S690" t="s">
        <v>63</v>
      </c>
      <c r="T690">
        <v>95</v>
      </c>
      <c r="U690">
        <v>75</v>
      </c>
      <c r="V690">
        <v>15</v>
      </c>
      <c r="W690">
        <v>0</v>
      </c>
      <c r="Y690">
        <v>180</v>
      </c>
      <c r="Z690" t="s">
        <v>2610</v>
      </c>
      <c r="AA690" s="2">
        <v>43474.373842592591</v>
      </c>
      <c r="AC690" s="2">
        <v>44907.646967592591</v>
      </c>
      <c r="AD690" t="s">
        <v>54</v>
      </c>
      <c r="AE690" t="s">
        <v>55</v>
      </c>
    </row>
    <row r="691" spans="1:31" x14ac:dyDescent="0.25">
      <c r="A691" t="s">
        <v>2626</v>
      </c>
      <c r="B691" t="s">
        <v>2625</v>
      </c>
      <c r="C691" t="s">
        <v>47</v>
      </c>
      <c r="D691" s="2" t="str">
        <f>VLOOKUP(A691,Basis!A:A,1,FALSE)</f>
        <v>VO115</v>
      </c>
      <c r="E691" t="s">
        <v>58</v>
      </c>
      <c r="F691">
        <v>1018919</v>
      </c>
      <c r="G691" s="2">
        <v>43559.536134259259</v>
      </c>
      <c r="H691" s="2"/>
      <c r="K691" t="s">
        <v>2627</v>
      </c>
      <c r="L691" t="s">
        <v>1041</v>
      </c>
      <c r="M691" t="s">
        <v>2628</v>
      </c>
      <c r="N691" t="s">
        <v>62</v>
      </c>
      <c r="O691">
        <v>5</v>
      </c>
      <c r="P691">
        <v>1</v>
      </c>
      <c r="Q691">
        <v>52.295071999999998</v>
      </c>
      <c r="R691">
        <v>5.2629890000000001</v>
      </c>
      <c r="S691" t="s">
        <v>63</v>
      </c>
      <c r="T691">
        <v>95</v>
      </c>
      <c r="U691">
        <v>70</v>
      </c>
      <c r="V691">
        <v>15</v>
      </c>
      <c r="W691">
        <v>0</v>
      </c>
      <c r="Y691">
        <v>180</v>
      </c>
      <c r="Z691" t="s">
        <v>2629</v>
      </c>
      <c r="AA691" s="2">
        <v>43474.373842592591</v>
      </c>
      <c r="AC691" s="2">
        <v>44907.646967592591</v>
      </c>
      <c r="AD691" t="s">
        <v>54</v>
      </c>
      <c r="AE691" t="s">
        <v>55</v>
      </c>
    </row>
    <row r="692" spans="1:31" x14ac:dyDescent="0.25">
      <c r="A692" t="s">
        <v>2631</v>
      </c>
      <c r="B692" t="s">
        <v>2630</v>
      </c>
      <c r="C692" t="s">
        <v>79</v>
      </c>
      <c r="D692" s="2" t="str">
        <f>VLOOKUP(A692,Basis!A:A,1,FALSE)</f>
        <v>RO664</v>
      </c>
      <c r="E692" t="s">
        <v>58</v>
      </c>
      <c r="F692">
        <v>1018935</v>
      </c>
      <c r="G692" s="2">
        <v>43559.535509259258</v>
      </c>
      <c r="H692" s="2"/>
      <c r="K692" t="s">
        <v>2627</v>
      </c>
      <c r="L692" t="s">
        <v>1041</v>
      </c>
      <c r="M692" t="s">
        <v>2628</v>
      </c>
      <c r="N692" t="s">
        <v>62</v>
      </c>
      <c r="O692">
        <v>5</v>
      </c>
      <c r="P692">
        <v>1</v>
      </c>
      <c r="Q692">
        <v>52.295071999999998</v>
      </c>
      <c r="R692">
        <v>5.2629890000000001</v>
      </c>
      <c r="S692" t="s">
        <v>63</v>
      </c>
      <c r="T692">
        <v>95</v>
      </c>
      <c r="U692">
        <v>70</v>
      </c>
      <c r="V692">
        <v>15</v>
      </c>
      <c r="W692">
        <v>0</v>
      </c>
      <c r="Y692">
        <v>180</v>
      </c>
      <c r="Z692" t="s">
        <v>2629</v>
      </c>
      <c r="AA692" s="2">
        <v>43474.373842592591</v>
      </c>
      <c r="AC692" s="2">
        <v>44907.646967592591</v>
      </c>
      <c r="AD692" t="s">
        <v>54</v>
      </c>
      <c r="AE692" t="s">
        <v>55</v>
      </c>
    </row>
    <row r="693" spans="1:31" x14ac:dyDescent="0.25">
      <c r="A693" t="s">
        <v>2633</v>
      </c>
      <c r="B693" t="s">
        <v>2632</v>
      </c>
      <c r="C693" t="s">
        <v>79</v>
      </c>
      <c r="D693" s="2" t="str">
        <f>VLOOKUP(A693,Basis!A:A,1,FALSE)</f>
        <v>RO690</v>
      </c>
      <c r="E693" t="s">
        <v>58</v>
      </c>
      <c r="F693">
        <v>1018936</v>
      </c>
      <c r="G693" s="2">
        <v>44697.38077546296</v>
      </c>
      <c r="H693" s="2"/>
      <c r="K693" t="s">
        <v>2634</v>
      </c>
      <c r="L693" t="s">
        <v>2635</v>
      </c>
      <c r="M693" t="s">
        <v>2636</v>
      </c>
      <c r="N693" t="s">
        <v>2125</v>
      </c>
      <c r="O693">
        <v>5</v>
      </c>
      <c r="P693">
        <v>1</v>
      </c>
      <c r="Q693">
        <v>52.242046999999999</v>
      </c>
      <c r="R693">
        <v>5.110341</v>
      </c>
      <c r="S693" t="s">
        <v>63</v>
      </c>
      <c r="T693">
        <v>95</v>
      </c>
      <c r="U693">
        <v>75</v>
      </c>
      <c r="V693">
        <v>15</v>
      </c>
      <c r="W693">
        <v>0</v>
      </c>
      <c r="Y693">
        <v>180</v>
      </c>
      <c r="Z693" t="s">
        <v>2637</v>
      </c>
      <c r="AA693" s="2">
        <v>43474.373842592591</v>
      </c>
      <c r="AC693" s="2">
        <v>44907.646967592591</v>
      </c>
      <c r="AD693" t="s">
        <v>54</v>
      </c>
      <c r="AE693" t="s">
        <v>55</v>
      </c>
    </row>
    <row r="694" spans="1:31" x14ac:dyDescent="0.25">
      <c r="A694" t="s">
        <v>2639</v>
      </c>
      <c r="B694" t="s">
        <v>2638</v>
      </c>
      <c r="C694" t="s">
        <v>79</v>
      </c>
      <c r="D694" s="2" t="str">
        <f>VLOOKUP(A694,Basis!A:A,1,FALSE)</f>
        <v>RO665</v>
      </c>
      <c r="E694" t="s">
        <v>58</v>
      </c>
      <c r="F694">
        <v>1018937</v>
      </c>
      <c r="G694" s="2">
        <v>43559.535949074074</v>
      </c>
      <c r="H694" s="2"/>
      <c r="K694" t="s">
        <v>2627</v>
      </c>
      <c r="L694" t="s">
        <v>1041</v>
      </c>
      <c r="M694" t="s">
        <v>2628</v>
      </c>
      <c r="N694" t="s">
        <v>62</v>
      </c>
      <c r="O694">
        <v>5</v>
      </c>
      <c r="P694">
        <v>1</v>
      </c>
      <c r="Q694">
        <v>52.295071999999998</v>
      </c>
      <c r="R694">
        <v>5.2629890000000001</v>
      </c>
      <c r="S694" t="s">
        <v>63</v>
      </c>
      <c r="T694">
        <v>95</v>
      </c>
      <c r="U694">
        <v>70</v>
      </c>
      <c r="V694">
        <v>15</v>
      </c>
      <c r="W694">
        <v>0</v>
      </c>
      <c r="Y694">
        <v>180</v>
      </c>
      <c r="Z694" t="s">
        <v>2629</v>
      </c>
      <c r="AA694" s="2">
        <v>43474.373842592591</v>
      </c>
      <c r="AC694" s="2">
        <v>44907.646967592591</v>
      </c>
      <c r="AD694" t="s">
        <v>54</v>
      </c>
      <c r="AE694" t="s">
        <v>55</v>
      </c>
    </row>
    <row r="695" spans="1:31" x14ac:dyDescent="0.25">
      <c r="A695" t="s">
        <v>2641</v>
      </c>
      <c r="B695" t="s">
        <v>2640</v>
      </c>
      <c r="C695" t="s">
        <v>79</v>
      </c>
      <c r="D695" s="2" t="str">
        <f>VLOOKUP(A695,Basis!A:A,1,FALSE)</f>
        <v>RO654</v>
      </c>
      <c r="E695" t="s">
        <v>58</v>
      </c>
      <c r="F695">
        <v>1018938</v>
      </c>
      <c r="G695" s="2">
        <v>43559.534942129627</v>
      </c>
      <c r="H695" s="2"/>
      <c r="K695" t="s">
        <v>245</v>
      </c>
      <c r="L695" t="s">
        <v>482</v>
      </c>
      <c r="M695" t="s">
        <v>1891</v>
      </c>
      <c r="N695" t="s">
        <v>62</v>
      </c>
      <c r="O695">
        <v>6</v>
      </c>
      <c r="P695">
        <v>1</v>
      </c>
      <c r="Q695">
        <v>52.293958000000003</v>
      </c>
      <c r="R695">
        <v>5.263077</v>
      </c>
      <c r="S695" t="s">
        <v>63</v>
      </c>
      <c r="T695">
        <v>95</v>
      </c>
      <c r="U695">
        <v>75</v>
      </c>
      <c r="V695">
        <v>15</v>
      </c>
      <c r="W695">
        <v>0</v>
      </c>
      <c r="Y695">
        <v>180</v>
      </c>
      <c r="Z695" t="s">
        <v>2642</v>
      </c>
      <c r="AA695" s="2">
        <v>43474.373842592591</v>
      </c>
      <c r="AC695" s="2">
        <v>44907.646967592591</v>
      </c>
      <c r="AD695" t="s">
        <v>54</v>
      </c>
      <c r="AE695" t="s">
        <v>55</v>
      </c>
    </row>
    <row r="696" spans="1:31" x14ac:dyDescent="0.25">
      <c r="A696" t="s">
        <v>2644</v>
      </c>
      <c r="B696" t="s">
        <v>2643</v>
      </c>
      <c r="C696" t="s">
        <v>79</v>
      </c>
      <c r="D696" s="2" t="str">
        <f>VLOOKUP(A696,Basis!A:A,1,FALSE)</f>
        <v>RO756</v>
      </c>
      <c r="E696" t="s">
        <v>58</v>
      </c>
      <c r="F696">
        <v>1018939</v>
      </c>
      <c r="G696" s="2">
        <v>43915.389606481483</v>
      </c>
      <c r="H696" s="2"/>
      <c r="K696" t="s">
        <v>2645</v>
      </c>
      <c r="L696" t="s">
        <v>246</v>
      </c>
      <c r="M696" t="s">
        <v>2646</v>
      </c>
      <c r="N696" t="s">
        <v>177</v>
      </c>
      <c r="O696">
        <v>6</v>
      </c>
      <c r="P696">
        <v>1</v>
      </c>
      <c r="Q696">
        <v>52.223077000000004</v>
      </c>
      <c r="R696">
        <v>5.176323</v>
      </c>
      <c r="S696" t="s">
        <v>63</v>
      </c>
      <c r="T696">
        <v>95</v>
      </c>
      <c r="U696">
        <v>75</v>
      </c>
      <c r="V696">
        <v>15</v>
      </c>
      <c r="W696">
        <v>0</v>
      </c>
      <c r="Y696">
        <v>180</v>
      </c>
      <c r="Z696" t="s">
        <v>2647</v>
      </c>
      <c r="AA696" s="2">
        <v>43474.373831018522</v>
      </c>
      <c r="AC696" s="2">
        <v>44907.646967592591</v>
      </c>
      <c r="AD696" t="s">
        <v>54</v>
      </c>
      <c r="AE696" t="s">
        <v>55</v>
      </c>
    </row>
    <row r="697" spans="1:31" x14ac:dyDescent="0.25">
      <c r="A697" t="s">
        <v>2649</v>
      </c>
      <c r="B697" t="s">
        <v>2648</v>
      </c>
      <c r="C697" t="s">
        <v>79</v>
      </c>
      <c r="D697" s="2" t="str">
        <f>VLOOKUP(A697,Basis!A:A,1,FALSE)</f>
        <v>RO753</v>
      </c>
      <c r="E697" t="s">
        <v>58</v>
      </c>
      <c r="F697">
        <v>1018941</v>
      </c>
      <c r="G697" s="2">
        <v>43669.683553240742</v>
      </c>
      <c r="H697" s="2"/>
      <c r="K697" t="s">
        <v>161</v>
      </c>
      <c r="L697" t="s">
        <v>162</v>
      </c>
      <c r="M697" t="s">
        <v>163</v>
      </c>
      <c r="N697" t="s">
        <v>62</v>
      </c>
      <c r="O697">
        <v>5</v>
      </c>
      <c r="P697">
        <v>1</v>
      </c>
      <c r="Q697">
        <v>52.295914879117397</v>
      </c>
      <c r="R697">
        <v>5.2564043831129199</v>
      </c>
      <c r="S697" t="s">
        <v>63</v>
      </c>
      <c r="T697">
        <v>95</v>
      </c>
      <c r="U697">
        <v>75</v>
      </c>
      <c r="V697">
        <v>15</v>
      </c>
      <c r="W697">
        <v>0</v>
      </c>
      <c r="Y697">
        <v>180</v>
      </c>
      <c r="Z697" t="s">
        <v>164</v>
      </c>
      <c r="AA697" s="2">
        <v>43474.373842592591</v>
      </c>
      <c r="AC697" s="2">
        <v>44907.646967592591</v>
      </c>
      <c r="AD697" t="s">
        <v>54</v>
      </c>
      <c r="AE697" t="s">
        <v>55</v>
      </c>
    </row>
    <row r="698" spans="1:31" x14ac:dyDescent="0.25">
      <c r="A698" t="s">
        <v>2651</v>
      </c>
      <c r="B698" t="s">
        <v>2650</v>
      </c>
      <c r="C698" t="s">
        <v>193</v>
      </c>
      <c r="D698" s="2" t="str">
        <f>VLOOKUP(A698,Basis!A:A,1,FALSE)</f>
        <v>BO055</v>
      </c>
      <c r="E698" t="s">
        <v>58</v>
      </c>
      <c r="F698">
        <v>1018946</v>
      </c>
      <c r="G698" s="2">
        <v>43754.65415509259</v>
      </c>
      <c r="H698" s="2"/>
      <c r="K698" t="s">
        <v>2652</v>
      </c>
      <c r="L698" t="s">
        <v>281</v>
      </c>
      <c r="M698" t="s">
        <v>2653</v>
      </c>
      <c r="N698" t="s">
        <v>34</v>
      </c>
      <c r="O698">
        <v>5</v>
      </c>
      <c r="P698">
        <v>1</v>
      </c>
      <c r="Q698">
        <v>52.331080441411899</v>
      </c>
      <c r="R698">
        <v>5.0713015347766399</v>
      </c>
      <c r="S698" t="s">
        <v>63</v>
      </c>
      <c r="T698">
        <v>95</v>
      </c>
      <c r="U698">
        <v>75</v>
      </c>
      <c r="V698">
        <v>15</v>
      </c>
      <c r="W698">
        <v>0</v>
      </c>
      <c r="Y698">
        <v>180</v>
      </c>
      <c r="Z698" t="s">
        <v>2654</v>
      </c>
      <c r="AA698" s="2">
        <v>43474.373842592591</v>
      </c>
      <c r="AC698" s="2">
        <v>44907.646967592591</v>
      </c>
      <c r="AD698" t="s">
        <v>54</v>
      </c>
      <c r="AE698" t="s">
        <v>55</v>
      </c>
    </row>
    <row r="699" spans="1:31" x14ac:dyDescent="0.25">
      <c r="A699" t="s">
        <v>2656</v>
      </c>
      <c r="B699" t="s">
        <v>2655</v>
      </c>
      <c r="C699" t="s">
        <v>79</v>
      </c>
      <c r="D699" s="2" t="str">
        <f>VLOOKUP(A699,Basis!A:A,1,FALSE)</f>
        <v>RO268</v>
      </c>
      <c r="E699" t="s">
        <v>58</v>
      </c>
      <c r="F699">
        <v>1018947</v>
      </c>
      <c r="G699" s="2">
        <v>43566.357534722221</v>
      </c>
      <c r="H699" s="2"/>
      <c r="K699" t="s">
        <v>1258</v>
      </c>
      <c r="L699" t="s">
        <v>293</v>
      </c>
      <c r="M699" t="s">
        <v>1259</v>
      </c>
      <c r="N699" t="s">
        <v>43</v>
      </c>
      <c r="O699">
        <v>5</v>
      </c>
      <c r="P699">
        <v>1</v>
      </c>
      <c r="Q699">
        <v>52.257933751728601</v>
      </c>
      <c r="R699">
        <v>5.2245844993789001</v>
      </c>
      <c r="S699" t="s">
        <v>63</v>
      </c>
      <c r="T699">
        <v>95</v>
      </c>
      <c r="U699">
        <v>75</v>
      </c>
      <c r="V699">
        <v>15</v>
      </c>
      <c r="W699">
        <v>0</v>
      </c>
      <c r="Y699">
        <v>180</v>
      </c>
      <c r="Z699" t="s">
        <v>1260</v>
      </c>
      <c r="AA699" s="2">
        <v>43474.373842592591</v>
      </c>
      <c r="AC699" s="2">
        <v>44907.646967592591</v>
      </c>
      <c r="AD699" t="s">
        <v>54</v>
      </c>
      <c r="AE699" t="s">
        <v>55</v>
      </c>
    </row>
    <row r="700" spans="1:31" x14ac:dyDescent="0.25">
      <c r="A700" t="s">
        <v>2658</v>
      </c>
      <c r="B700" t="s">
        <v>2657</v>
      </c>
      <c r="C700" t="s">
        <v>47</v>
      </c>
      <c r="D700" s="2" t="str">
        <f>VLOOKUP(A700,Basis!A:A,1,FALSE)</f>
        <v>VO119</v>
      </c>
      <c r="E700" t="s">
        <v>58</v>
      </c>
      <c r="F700">
        <v>1018949</v>
      </c>
      <c r="G700" s="2">
        <v>43556.468564814815</v>
      </c>
      <c r="H700" s="2"/>
      <c r="K700" t="s">
        <v>2659</v>
      </c>
      <c r="L700" t="s">
        <v>2660</v>
      </c>
      <c r="M700" t="s">
        <v>2661</v>
      </c>
      <c r="N700" t="s">
        <v>177</v>
      </c>
      <c r="O700">
        <v>5</v>
      </c>
      <c r="P700">
        <v>1</v>
      </c>
      <c r="Q700">
        <v>52.227096899999999</v>
      </c>
      <c r="R700">
        <v>5.1758221000000004</v>
      </c>
      <c r="S700" t="s">
        <v>63</v>
      </c>
      <c r="T700">
        <v>95</v>
      </c>
      <c r="U700">
        <v>75</v>
      </c>
      <c r="V700">
        <v>15</v>
      </c>
      <c r="W700">
        <v>0</v>
      </c>
      <c r="Y700">
        <v>180</v>
      </c>
      <c r="Z700" t="s">
        <v>2662</v>
      </c>
      <c r="AA700" s="2">
        <v>43474.373842592591</v>
      </c>
      <c r="AC700" s="2">
        <v>44907.646967592591</v>
      </c>
      <c r="AD700" t="s">
        <v>54</v>
      </c>
      <c r="AE700" t="s">
        <v>55</v>
      </c>
    </row>
    <row r="701" spans="1:31" x14ac:dyDescent="0.25">
      <c r="A701" t="s">
        <v>2664</v>
      </c>
      <c r="B701" t="s">
        <v>2663</v>
      </c>
      <c r="C701" t="s">
        <v>79</v>
      </c>
      <c r="D701" s="2" t="str">
        <f>VLOOKUP(A701,Basis!A:A,1,FALSE)</f>
        <v>RO682</v>
      </c>
      <c r="E701" t="s">
        <v>58</v>
      </c>
      <c r="F701">
        <v>1018950</v>
      </c>
      <c r="G701" s="2">
        <v>43556.463414351849</v>
      </c>
      <c r="H701" s="2"/>
      <c r="K701" t="s">
        <v>1753</v>
      </c>
      <c r="L701" t="s">
        <v>68</v>
      </c>
      <c r="M701" t="s">
        <v>2665</v>
      </c>
      <c r="N701" t="s">
        <v>177</v>
      </c>
      <c r="O701">
        <v>5</v>
      </c>
      <c r="P701">
        <v>1</v>
      </c>
      <c r="Q701">
        <v>52.224299999999999</v>
      </c>
      <c r="R701">
        <v>5.1772</v>
      </c>
      <c r="S701" t="s">
        <v>63</v>
      </c>
      <c r="T701">
        <v>95</v>
      </c>
      <c r="U701">
        <v>75</v>
      </c>
      <c r="V701">
        <v>15</v>
      </c>
      <c r="W701">
        <v>0</v>
      </c>
      <c r="Y701">
        <v>180</v>
      </c>
      <c r="Z701" t="s">
        <v>2666</v>
      </c>
      <c r="AA701" s="2">
        <v>43474.373831018522</v>
      </c>
      <c r="AC701" s="2">
        <v>44907.646967592591</v>
      </c>
      <c r="AD701" t="s">
        <v>54</v>
      </c>
      <c r="AE701" t="s">
        <v>55</v>
      </c>
    </row>
    <row r="702" spans="1:31" x14ac:dyDescent="0.25">
      <c r="A702" t="s">
        <v>2668</v>
      </c>
      <c r="B702" t="s">
        <v>2667</v>
      </c>
      <c r="C702" t="s">
        <v>79</v>
      </c>
      <c r="D702" s="2" t="str">
        <f>VLOOKUP(A702,Basis!A:A,1,FALSE)</f>
        <v>RO634</v>
      </c>
      <c r="E702" t="s">
        <v>58</v>
      </c>
      <c r="F702">
        <v>1018951</v>
      </c>
      <c r="G702" s="2">
        <v>43753.698611111111</v>
      </c>
      <c r="H702" s="2"/>
      <c r="K702" t="s">
        <v>1090</v>
      </c>
      <c r="L702" t="s">
        <v>769</v>
      </c>
      <c r="M702" t="s">
        <v>2669</v>
      </c>
      <c r="N702" t="s">
        <v>177</v>
      </c>
      <c r="O702">
        <v>5</v>
      </c>
      <c r="P702">
        <v>1</v>
      </c>
      <c r="Q702">
        <v>52.225325099999999</v>
      </c>
      <c r="R702">
        <v>5.1701280000000001</v>
      </c>
      <c r="S702" t="s">
        <v>63</v>
      </c>
      <c r="T702">
        <v>95</v>
      </c>
      <c r="U702">
        <v>75</v>
      </c>
      <c r="V702">
        <v>15</v>
      </c>
      <c r="W702">
        <v>0</v>
      </c>
      <c r="Y702">
        <v>180</v>
      </c>
      <c r="Z702" t="s">
        <v>2670</v>
      </c>
      <c r="AA702" s="2">
        <v>43474.373842592591</v>
      </c>
      <c r="AC702" s="2">
        <v>44907.646967592591</v>
      </c>
      <c r="AD702" t="s">
        <v>54</v>
      </c>
      <c r="AE702" t="s">
        <v>55</v>
      </c>
    </row>
    <row r="703" spans="1:31" x14ac:dyDescent="0.25">
      <c r="A703" t="s">
        <v>2672</v>
      </c>
      <c r="B703" t="s">
        <v>2671</v>
      </c>
      <c r="C703" t="s">
        <v>79</v>
      </c>
      <c r="D703" s="2" t="str">
        <f>VLOOKUP(A703,Basis!A:A,1,FALSE)</f>
        <v>RO188</v>
      </c>
      <c r="E703" t="s">
        <v>58</v>
      </c>
      <c r="F703">
        <v>1018952</v>
      </c>
      <c r="G703" s="2">
        <v>43556.651863425926</v>
      </c>
      <c r="H703" s="2"/>
      <c r="K703" t="s">
        <v>2673</v>
      </c>
      <c r="L703" t="s">
        <v>2167</v>
      </c>
      <c r="M703" t="s">
        <v>2674</v>
      </c>
      <c r="N703" t="s">
        <v>62</v>
      </c>
      <c r="O703">
        <v>5</v>
      </c>
      <c r="P703">
        <v>1</v>
      </c>
      <c r="Q703">
        <v>52.306407</v>
      </c>
      <c r="R703">
        <v>5.240253</v>
      </c>
      <c r="S703" t="s">
        <v>63</v>
      </c>
      <c r="T703">
        <v>95</v>
      </c>
      <c r="U703">
        <v>75</v>
      </c>
      <c r="V703">
        <v>15</v>
      </c>
      <c r="W703">
        <v>0</v>
      </c>
      <c r="Y703">
        <v>180</v>
      </c>
      <c r="Z703" t="s">
        <v>2675</v>
      </c>
      <c r="AA703" s="2">
        <v>43474.373842592591</v>
      </c>
      <c r="AC703" s="2">
        <v>44907.646967592591</v>
      </c>
      <c r="AD703" t="s">
        <v>54</v>
      </c>
      <c r="AE703" t="s">
        <v>55</v>
      </c>
    </row>
    <row r="704" spans="1:31" x14ac:dyDescent="0.25">
      <c r="A704" t="s">
        <v>2677</v>
      </c>
      <c r="B704" t="s">
        <v>2676</v>
      </c>
      <c r="C704" t="s">
        <v>47</v>
      </c>
      <c r="D704" s="2" t="str">
        <f>VLOOKUP(A704,Basis!A:A,1,FALSE)</f>
        <v>VO130</v>
      </c>
      <c r="E704" t="s">
        <v>58</v>
      </c>
      <c r="F704">
        <v>1018953</v>
      </c>
      <c r="G704" s="2">
        <v>43556.652083333334</v>
      </c>
      <c r="H704" s="2"/>
      <c r="K704" t="s">
        <v>2673</v>
      </c>
      <c r="L704" t="s">
        <v>2167</v>
      </c>
      <c r="M704" t="s">
        <v>2674</v>
      </c>
      <c r="N704" t="s">
        <v>62</v>
      </c>
      <c r="O704">
        <v>5</v>
      </c>
      <c r="P704">
        <v>1</v>
      </c>
      <c r="Q704">
        <v>52.306407</v>
      </c>
      <c r="R704">
        <v>5.240253</v>
      </c>
      <c r="S704" t="s">
        <v>63</v>
      </c>
      <c r="T704">
        <v>95</v>
      </c>
      <c r="U704">
        <v>75</v>
      </c>
      <c r="V704">
        <v>15</v>
      </c>
      <c r="W704">
        <v>0</v>
      </c>
      <c r="Y704">
        <v>180</v>
      </c>
      <c r="Z704" t="s">
        <v>2675</v>
      </c>
      <c r="AA704" s="2">
        <v>43474.373842592591</v>
      </c>
      <c r="AC704" s="2">
        <v>44907.646967592591</v>
      </c>
      <c r="AD704" t="s">
        <v>54</v>
      </c>
      <c r="AE704" t="s">
        <v>55</v>
      </c>
    </row>
    <row r="705" spans="1:31" x14ac:dyDescent="0.25">
      <c r="A705" t="s">
        <v>2679</v>
      </c>
      <c r="B705" t="s">
        <v>2678</v>
      </c>
      <c r="C705" t="s">
        <v>47</v>
      </c>
      <c r="D705" s="2" t="str">
        <f>VLOOKUP(A705,Basis!A:A,1,FALSE)</f>
        <v>VO107</v>
      </c>
      <c r="E705" t="s">
        <v>58</v>
      </c>
      <c r="F705">
        <v>1018954</v>
      </c>
      <c r="G705" s="2">
        <v>43556.601944444446</v>
      </c>
      <c r="H705" s="2"/>
      <c r="K705" t="s">
        <v>679</v>
      </c>
      <c r="L705" t="s">
        <v>973</v>
      </c>
      <c r="M705" t="s">
        <v>680</v>
      </c>
      <c r="N705" t="s">
        <v>62</v>
      </c>
      <c r="O705">
        <v>5</v>
      </c>
      <c r="P705">
        <v>1</v>
      </c>
      <c r="Q705">
        <v>52.294116299999999</v>
      </c>
      <c r="R705">
        <v>5.2618881999999996</v>
      </c>
      <c r="S705" t="s">
        <v>63</v>
      </c>
      <c r="T705">
        <v>95</v>
      </c>
      <c r="U705">
        <v>75</v>
      </c>
      <c r="V705">
        <v>15</v>
      </c>
      <c r="W705">
        <v>0</v>
      </c>
      <c r="Y705">
        <v>180</v>
      </c>
      <c r="Z705" t="s">
        <v>1345</v>
      </c>
      <c r="AA705" s="2">
        <v>43474.373842592591</v>
      </c>
      <c r="AC705" s="2">
        <v>44907.646967592591</v>
      </c>
      <c r="AD705" t="s">
        <v>54</v>
      </c>
      <c r="AE705" t="s">
        <v>55</v>
      </c>
    </row>
    <row r="706" spans="1:31" x14ac:dyDescent="0.25">
      <c r="A706" t="s">
        <v>2681</v>
      </c>
      <c r="B706" t="s">
        <v>2680</v>
      </c>
      <c r="C706" t="s">
        <v>79</v>
      </c>
      <c r="D706" s="2" t="str">
        <f>VLOOKUP(A706,Basis!A:A,1,FALSE)</f>
        <v>RO474</v>
      </c>
      <c r="E706" t="s">
        <v>58</v>
      </c>
      <c r="F706">
        <v>1018956</v>
      </c>
      <c r="G706" s="2">
        <v>43556.652291666665</v>
      </c>
      <c r="H706" s="2"/>
      <c r="K706" t="s">
        <v>86</v>
      </c>
      <c r="L706" t="s">
        <v>1007</v>
      </c>
      <c r="M706" t="s">
        <v>1008</v>
      </c>
      <c r="N706" t="s">
        <v>62</v>
      </c>
      <c r="O706">
        <v>5</v>
      </c>
      <c r="P706">
        <v>1</v>
      </c>
      <c r="Q706">
        <v>52.2985341400395</v>
      </c>
      <c r="R706">
        <v>5.24659998715412</v>
      </c>
      <c r="S706" t="s">
        <v>63</v>
      </c>
      <c r="T706">
        <v>95</v>
      </c>
      <c r="U706">
        <v>75</v>
      </c>
      <c r="V706">
        <v>15</v>
      </c>
      <c r="W706">
        <v>0</v>
      </c>
      <c r="Y706">
        <v>180</v>
      </c>
      <c r="Z706" t="s">
        <v>1009</v>
      </c>
      <c r="AA706" s="2">
        <v>43474.373842592591</v>
      </c>
      <c r="AC706" s="2">
        <v>44907.646967592591</v>
      </c>
      <c r="AD706" t="s">
        <v>54</v>
      </c>
      <c r="AE706" t="s">
        <v>55</v>
      </c>
    </row>
    <row r="707" spans="1:31" x14ac:dyDescent="0.25">
      <c r="A707" t="s">
        <v>2683</v>
      </c>
      <c r="B707" t="s">
        <v>2682</v>
      </c>
      <c r="C707" t="s">
        <v>167</v>
      </c>
      <c r="D707" s="2" t="str">
        <f>VLOOKUP(A707,Basis!A:A,1,FALSE)</f>
        <v>PO112</v>
      </c>
      <c r="E707" t="s">
        <v>58</v>
      </c>
      <c r="F707">
        <v>1018036</v>
      </c>
      <c r="G707" s="2">
        <v>44174.36928240741</v>
      </c>
      <c r="H707" s="2"/>
      <c r="K707" t="s">
        <v>86</v>
      </c>
      <c r="L707" t="s">
        <v>1438</v>
      </c>
      <c r="M707" t="s">
        <v>1008</v>
      </c>
      <c r="N707" t="s">
        <v>62</v>
      </c>
      <c r="O707">
        <v>5</v>
      </c>
      <c r="P707">
        <v>1</v>
      </c>
      <c r="Q707">
        <v>52.298204144511701</v>
      </c>
      <c r="R707">
        <v>5.2476474735934699</v>
      </c>
      <c r="S707" t="s">
        <v>63</v>
      </c>
      <c r="T707">
        <v>95</v>
      </c>
      <c r="U707">
        <v>75</v>
      </c>
      <c r="V707">
        <v>15</v>
      </c>
      <c r="W707">
        <v>0</v>
      </c>
      <c r="Y707">
        <v>180</v>
      </c>
      <c r="Z707" t="s">
        <v>1439</v>
      </c>
      <c r="AA707" s="2">
        <v>43474.373842592591</v>
      </c>
      <c r="AC707" s="2">
        <v>44907.646967592591</v>
      </c>
      <c r="AD707" t="s">
        <v>54</v>
      </c>
      <c r="AE707" t="s">
        <v>55</v>
      </c>
    </row>
    <row r="708" spans="1:31" x14ac:dyDescent="0.25">
      <c r="A708" t="s">
        <v>2685</v>
      </c>
      <c r="B708" t="s">
        <v>2684</v>
      </c>
      <c r="C708" t="s">
        <v>47</v>
      </c>
      <c r="D708" s="2" t="str">
        <f>VLOOKUP(A708,Basis!A:A,1,FALSE)</f>
        <v>VO109</v>
      </c>
      <c r="E708" t="s">
        <v>58</v>
      </c>
      <c r="F708">
        <v>1018932</v>
      </c>
      <c r="G708" s="2">
        <v>43559.535231481481</v>
      </c>
      <c r="H708" s="2"/>
      <c r="K708" t="s">
        <v>245</v>
      </c>
      <c r="L708" t="s">
        <v>482</v>
      </c>
      <c r="M708" t="s">
        <v>1891</v>
      </c>
      <c r="N708" t="s">
        <v>62</v>
      </c>
      <c r="O708">
        <v>5</v>
      </c>
      <c r="P708">
        <v>1</v>
      </c>
      <c r="Q708">
        <v>52.293958000000003</v>
      </c>
      <c r="R708">
        <v>5.263077</v>
      </c>
      <c r="S708" t="s">
        <v>63</v>
      </c>
      <c r="T708">
        <v>95</v>
      </c>
      <c r="U708">
        <v>75</v>
      </c>
      <c r="V708">
        <v>15</v>
      </c>
      <c r="W708">
        <v>0</v>
      </c>
      <c r="Y708">
        <v>180</v>
      </c>
      <c r="Z708" t="s">
        <v>2642</v>
      </c>
      <c r="AA708" s="2">
        <v>43474.373842592591</v>
      </c>
      <c r="AC708" s="2">
        <v>44907.646967592591</v>
      </c>
      <c r="AD708" t="s">
        <v>54</v>
      </c>
      <c r="AE708" t="s">
        <v>55</v>
      </c>
    </row>
    <row r="709" spans="1:31" x14ac:dyDescent="0.25">
      <c r="A709" t="s">
        <v>2687</v>
      </c>
      <c r="B709" t="s">
        <v>2686</v>
      </c>
      <c r="C709" t="s">
        <v>47</v>
      </c>
      <c r="D709" s="2" t="str">
        <f>VLOOKUP(A709,Basis!A:A,1,FALSE)</f>
        <v>VO129</v>
      </c>
      <c r="E709" t="s">
        <v>58</v>
      </c>
      <c r="F709">
        <v>1018944</v>
      </c>
      <c r="G709" s="2">
        <v>43573.429467592592</v>
      </c>
      <c r="H709" s="2"/>
      <c r="K709" t="s">
        <v>2673</v>
      </c>
      <c r="L709" t="s">
        <v>281</v>
      </c>
      <c r="M709" t="s">
        <v>2674</v>
      </c>
      <c r="N709" t="s">
        <v>62</v>
      </c>
      <c r="O709">
        <v>5</v>
      </c>
      <c r="P709">
        <v>1</v>
      </c>
      <c r="Q709">
        <v>52.306629000000001</v>
      </c>
      <c r="R709">
        <v>5.2388310000000002</v>
      </c>
      <c r="S709" t="s">
        <v>63</v>
      </c>
      <c r="T709">
        <v>95</v>
      </c>
      <c r="U709">
        <v>75</v>
      </c>
      <c r="V709">
        <v>15</v>
      </c>
      <c r="W709">
        <v>0</v>
      </c>
      <c r="Y709">
        <v>180</v>
      </c>
      <c r="Z709" t="s">
        <v>2688</v>
      </c>
      <c r="AA709" s="2">
        <v>43474.373842592591</v>
      </c>
      <c r="AC709" s="2">
        <v>44907.646967592591</v>
      </c>
      <c r="AD709" t="s">
        <v>54</v>
      </c>
      <c r="AE709" t="s">
        <v>55</v>
      </c>
    </row>
    <row r="710" spans="1:31" x14ac:dyDescent="0.25">
      <c r="A710" t="s">
        <v>2690</v>
      </c>
      <c r="B710" t="s">
        <v>2689</v>
      </c>
      <c r="C710" t="s">
        <v>79</v>
      </c>
      <c r="D710" s="2" t="str">
        <f>VLOOKUP(A710,Basis!A:A,1,FALSE)</f>
        <v>RO652</v>
      </c>
      <c r="E710" t="s">
        <v>58</v>
      </c>
      <c r="F710">
        <v>1018959</v>
      </c>
      <c r="G710" s="2">
        <v>43556.601770833331</v>
      </c>
      <c r="H710" s="2"/>
      <c r="K710" t="s">
        <v>679</v>
      </c>
      <c r="L710" t="s">
        <v>973</v>
      </c>
      <c r="M710" t="s">
        <v>680</v>
      </c>
      <c r="N710" t="s">
        <v>62</v>
      </c>
      <c r="O710">
        <v>5</v>
      </c>
      <c r="P710">
        <v>1</v>
      </c>
      <c r="Q710">
        <v>52.294116299999999</v>
      </c>
      <c r="R710">
        <v>5.2618881999999996</v>
      </c>
      <c r="S710" t="s">
        <v>63</v>
      </c>
      <c r="T710">
        <v>95</v>
      </c>
      <c r="U710">
        <v>75</v>
      </c>
      <c r="V710">
        <v>15</v>
      </c>
      <c r="W710">
        <v>0</v>
      </c>
      <c r="Y710">
        <v>180</v>
      </c>
      <c r="Z710" t="s">
        <v>1345</v>
      </c>
      <c r="AA710" s="2">
        <v>43474.373842592591</v>
      </c>
      <c r="AC710" s="2">
        <v>44907.646967592591</v>
      </c>
      <c r="AD710" t="s">
        <v>54</v>
      </c>
      <c r="AE710" t="s">
        <v>55</v>
      </c>
    </row>
    <row r="711" spans="1:31" x14ac:dyDescent="0.25">
      <c r="A711" t="s">
        <v>2692</v>
      </c>
      <c r="B711" t="s">
        <v>2691</v>
      </c>
      <c r="C711" t="s">
        <v>79</v>
      </c>
      <c r="D711" s="2" t="str">
        <f>VLOOKUP(A711,Basis!A:A,1,FALSE)</f>
        <v>RO942</v>
      </c>
      <c r="E711" t="s">
        <v>58</v>
      </c>
      <c r="F711">
        <v>1018962</v>
      </c>
      <c r="G711" s="2">
        <v>44538.535763888889</v>
      </c>
      <c r="H711" s="2"/>
      <c r="K711" t="s">
        <v>1753</v>
      </c>
      <c r="L711" t="s">
        <v>411</v>
      </c>
      <c r="M711" t="s">
        <v>2693</v>
      </c>
      <c r="N711" t="s">
        <v>177</v>
      </c>
      <c r="O711">
        <v>5</v>
      </c>
      <c r="P711">
        <v>1</v>
      </c>
      <c r="Q711">
        <v>52.225848999999997</v>
      </c>
      <c r="R711">
        <v>5.1774659999999999</v>
      </c>
      <c r="S711" t="s">
        <v>63</v>
      </c>
      <c r="T711">
        <v>95</v>
      </c>
      <c r="U711">
        <v>75</v>
      </c>
      <c r="V711">
        <v>15</v>
      </c>
      <c r="W711">
        <v>0</v>
      </c>
      <c r="Y711">
        <v>180</v>
      </c>
      <c r="Z711" t="s">
        <v>2694</v>
      </c>
      <c r="AA711" s="2">
        <v>43474.373831018522</v>
      </c>
      <c r="AC711" s="2">
        <v>44907.646967592591</v>
      </c>
      <c r="AD711" t="s">
        <v>54</v>
      </c>
      <c r="AE711" t="s">
        <v>55</v>
      </c>
    </row>
    <row r="712" spans="1:31" x14ac:dyDescent="0.25">
      <c r="A712" t="s">
        <v>2696</v>
      </c>
      <c r="B712" t="s">
        <v>2695</v>
      </c>
      <c r="C712" t="s">
        <v>79</v>
      </c>
      <c r="D712" s="2" t="str">
        <f>VLOOKUP(A712,Basis!A:A,1,FALSE)</f>
        <v>RO683</v>
      </c>
      <c r="E712" t="s">
        <v>58</v>
      </c>
      <c r="F712">
        <v>1018963</v>
      </c>
      <c r="G712" s="2">
        <v>43556.462430555555</v>
      </c>
      <c r="H712" s="2"/>
      <c r="K712" t="s">
        <v>1753</v>
      </c>
      <c r="L712" t="s">
        <v>411</v>
      </c>
      <c r="M712" t="s">
        <v>2693</v>
      </c>
      <c r="N712" t="s">
        <v>177</v>
      </c>
      <c r="O712">
        <v>5</v>
      </c>
      <c r="P712">
        <v>1</v>
      </c>
      <c r="Q712">
        <v>52.225848999999997</v>
      </c>
      <c r="R712">
        <v>5.1774659999999999</v>
      </c>
      <c r="S712" t="s">
        <v>63</v>
      </c>
      <c r="T712">
        <v>95</v>
      </c>
      <c r="U712">
        <v>75</v>
      </c>
      <c r="V712">
        <v>15</v>
      </c>
      <c r="W712">
        <v>0</v>
      </c>
      <c r="Y712">
        <v>180</v>
      </c>
      <c r="Z712" t="s">
        <v>2694</v>
      </c>
      <c r="AA712" s="2">
        <v>43474.373831018522</v>
      </c>
      <c r="AC712" s="2">
        <v>44907.646967592591</v>
      </c>
      <c r="AD712" t="s">
        <v>54</v>
      </c>
      <c r="AE712" t="s">
        <v>55</v>
      </c>
    </row>
    <row r="713" spans="1:31" x14ac:dyDescent="0.25">
      <c r="A713" t="s">
        <v>2698</v>
      </c>
      <c r="B713" t="s">
        <v>2697</v>
      </c>
      <c r="C713" t="s">
        <v>79</v>
      </c>
      <c r="D713" s="2" t="str">
        <f>VLOOKUP(A713,Basis!A:A,1,FALSE)</f>
        <v>RO447</v>
      </c>
      <c r="E713" t="s">
        <v>58</v>
      </c>
      <c r="F713">
        <v>1018964</v>
      </c>
      <c r="G713" s="2">
        <v>43670.344664351855</v>
      </c>
      <c r="H713" s="2"/>
      <c r="K713" t="s">
        <v>206</v>
      </c>
      <c r="L713" t="s">
        <v>1391</v>
      </c>
      <c r="M713" t="s">
        <v>1392</v>
      </c>
      <c r="N713" t="s">
        <v>62</v>
      </c>
      <c r="O713">
        <v>5</v>
      </c>
      <c r="P713">
        <v>1</v>
      </c>
      <c r="Q713">
        <v>52.295954274062296</v>
      </c>
      <c r="R713">
        <v>5.2722991537351804</v>
      </c>
      <c r="S713" t="s">
        <v>63</v>
      </c>
      <c r="T713">
        <v>95</v>
      </c>
      <c r="U713">
        <v>75</v>
      </c>
      <c r="V713">
        <v>15</v>
      </c>
      <c r="W713">
        <v>0</v>
      </c>
      <c r="Y713">
        <v>180</v>
      </c>
      <c r="Z713" t="s">
        <v>1393</v>
      </c>
      <c r="AA713" s="2">
        <v>43474.373842592591</v>
      </c>
      <c r="AC713" s="2">
        <v>44907.646967592591</v>
      </c>
      <c r="AD713" t="s">
        <v>54</v>
      </c>
      <c r="AE713" t="s">
        <v>55</v>
      </c>
    </row>
    <row r="714" spans="1:31" x14ac:dyDescent="0.25">
      <c r="A714" t="s">
        <v>2700</v>
      </c>
      <c r="B714" t="s">
        <v>2699</v>
      </c>
      <c r="C714" t="s">
        <v>47</v>
      </c>
      <c r="D714" s="2" t="str">
        <f>VLOOKUP(A714,Basis!A:A,1,FALSE)</f>
        <v>VO124</v>
      </c>
      <c r="E714" t="s">
        <v>58</v>
      </c>
      <c r="F714">
        <v>1018965</v>
      </c>
      <c r="G714" s="2">
        <v>43556.65247685185</v>
      </c>
      <c r="H714" s="2"/>
      <c r="K714" t="s">
        <v>86</v>
      </c>
      <c r="L714" t="s">
        <v>1007</v>
      </c>
      <c r="M714" t="s">
        <v>1008</v>
      </c>
      <c r="N714" t="s">
        <v>62</v>
      </c>
      <c r="O714">
        <v>5</v>
      </c>
      <c r="P714">
        <v>1</v>
      </c>
      <c r="Q714">
        <v>52.2985341400395</v>
      </c>
      <c r="R714">
        <v>5.24659998715412</v>
      </c>
      <c r="S714" t="s">
        <v>63</v>
      </c>
      <c r="T714">
        <v>95</v>
      </c>
      <c r="U714">
        <v>75</v>
      </c>
      <c r="V714">
        <v>15</v>
      </c>
      <c r="W714">
        <v>0</v>
      </c>
      <c r="Y714">
        <v>180</v>
      </c>
      <c r="Z714" t="s">
        <v>1009</v>
      </c>
      <c r="AA714" s="2">
        <v>43474.373842592591</v>
      </c>
      <c r="AC714" s="2">
        <v>44907.646967592591</v>
      </c>
      <c r="AD714" t="s">
        <v>54</v>
      </c>
      <c r="AE714" t="s">
        <v>55</v>
      </c>
    </row>
    <row r="715" spans="1:31" x14ac:dyDescent="0.25">
      <c r="A715" t="s">
        <v>2702</v>
      </c>
      <c r="B715" t="s">
        <v>2701</v>
      </c>
      <c r="C715" t="s">
        <v>47</v>
      </c>
      <c r="D715" s="2" t="str">
        <f>VLOOKUP(A715,Basis!A:A,1,FALSE)</f>
        <v>VO028</v>
      </c>
      <c r="E715" t="s">
        <v>58</v>
      </c>
      <c r="F715">
        <v>1018966</v>
      </c>
      <c r="G715" s="2">
        <v>43566.357858796298</v>
      </c>
      <c r="H715" s="2"/>
      <c r="K715" t="s">
        <v>2618</v>
      </c>
      <c r="L715" t="s">
        <v>879</v>
      </c>
      <c r="M715" t="s">
        <v>2619</v>
      </c>
      <c r="N715" t="s">
        <v>43</v>
      </c>
      <c r="O715">
        <v>5</v>
      </c>
      <c r="P715">
        <v>1</v>
      </c>
      <c r="Q715">
        <v>52.261154037017597</v>
      </c>
      <c r="R715">
        <v>5.2295322530020298</v>
      </c>
      <c r="S715" t="s">
        <v>63</v>
      </c>
      <c r="T715">
        <v>95</v>
      </c>
      <c r="U715">
        <v>75</v>
      </c>
      <c r="V715">
        <v>15</v>
      </c>
      <c r="W715">
        <v>0</v>
      </c>
      <c r="Y715">
        <v>180</v>
      </c>
      <c r="Z715" t="s">
        <v>2620</v>
      </c>
      <c r="AA715" s="2">
        <v>43474.373842592591</v>
      </c>
      <c r="AC715" s="2">
        <v>44907.646967592591</v>
      </c>
      <c r="AD715" t="s">
        <v>54</v>
      </c>
      <c r="AE715" t="s">
        <v>55</v>
      </c>
    </row>
    <row r="716" spans="1:31" x14ac:dyDescent="0.25">
      <c r="A716" t="s">
        <v>2704</v>
      </c>
      <c r="B716" t="s">
        <v>2703</v>
      </c>
      <c r="C716" t="s">
        <v>79</v>
      </c>
      <c r="D716" s="2" t="str">
        <f>VLOOKUP(A716,Basis!A:A,1,FALSE)</f>
        <v>RO195</v>
      </c>
      <c r="E716" t="s">
        <v>58</v>
      </c>
      <c r="F716">
        <v>1018967</v>
      </c>
      <c r="G716" s="2">
        <v>44944.468124999999</v>
      </c>
      <c r="H716" s="2"/>
      <c r="K716" t="s">
        <v>2076</v>
      </c>
      <c r="L716" t="s">
        <v>2705</v>
      </c>
      <c r="M716" t="s">
        <v>2706</v>
      </c>
      <c r="N716" t="s">
        <v>241</v>
      </c>
      <c r="O716">
        <v>5</v>
      </c>
      <c r="P716">
        <v>1</v>
      </c>
      <c r="Q716">
        <v>52.278812066700603</v>
      </c>
      <c r="R716">
        <v>5.1630166545558396</v>
      </c>
      <c r="S716" t="s">
        <v>63</v>
      </c>
      <c r="T716">
        <v>95</v>
      </c>
      <c r="U716">
        <v>75</v>
      </c>
      <c r="V716">
        <v>15</v>
      </c>
      <c r="W716">
        <v>0</v>
      </c>
      <c r="Y716">
        <v>180</v>
      </c>
      <c r="Z716" t="s">
        <v>2707</v>
      </c>
      <c r="AA716" s="2">
        <v>43474.373842592591</v>
      </c>
      <c r="AC716" s="2">
        <v>44907.646967592591</v>
      </c>
      <c r="AD716" t="s">
        <v>54</v>
      </c>
      <c r="AE716" t="s">
        <v>55</v>
      </c>
    </row>
    <row r="717" spans="1:31" x14ac:dyDescent="0.25">
      <c r="A717" t="s">
        <v>2709</v>
      </c>
      <c r="B717" t="s">
        <v>2708</v>
      </c>
      <c r="C717" t="s">
        <v>47</v>
      </c>
      <c r="D717" s="2" t="str">
        <f>VLOOKUP(A717,Basis!A:A,1,FALSE)</f>
        <v>VO131</v>
      </c>
      <c r="E717" t="s">
        <v>58</v>
      </c>
      <c r="F717">
        <v>1018968</v>
      </c>
      <c r="G717" s="2">
        <v>44706.500416666669</v>
      </c>
      <c r="H717" s="2"/>
      <c r="K717" t="s">
        <v>2710</v>
      </c>
      <c r="L717" t="s">
        <v>2711</v>
      </c>
      <c r="M717" t="s">
        <v>2712</v>
      </c>
      <c r="N717" t="s">
        <v>750</v>
      </c>
      <c r="O717">
        <v>5</v>
      </c>
      <c r="P717">
        <v>1</v>
      </c>
      <c r="Q717">
        <v>52.264422434430799</v>
      </c>
      <c r="R717">
        <v>5.0454522483097799</v>
      </c>
      <c r="S717" t="s">
        <v>63</v>
      </c>
      <c r="T717">
        <v>95</v>
      </c>
      <c r="U717">
        <v>75</v>
      </c>
      <c r="V717">
        <v>15</v>
      </c>
      <c r="W717">
        <v>0</v>
      </c>
      <c r="Y717">
        <v>180</v>
      </c>
      <c r="Z717" t="s">
        <v>2713</v>
      </c>
      <c r="AA717" s="2">
        <v>43474.373842592591</v>
      </c>
      <c r="AC717" s="2">
        <v>44907.646967592591</v>
      </c>
      <c r="AD717" t="s">
        <v>54</v>
      </c>
      <c r="AE717" t="s">
        <v>55</v>
      </c>
    </row>
    <row r="718" spans="1:31" x14ac:dyDescent="0.25">
      <c r="A718" t="s">
        <v>2715</v>
      </c>
      <c r="B718" t="s">
        <v>2714</v>
      </c>
      <c r="C718" t="s">
        <v>79</v>
      </c>
      <c r="D718" s="2" t="str">
        <f>VLOOKUP(A718,Basis!A:A,1,FALSE)</f>
        <v>RO201</v>
      </c>
      <c r="E718" t="s">
        <v>58</v>
      </c>
      <c r="F718">
        <v>1019313</v>
      </c>
      <c r="G718" s="2">
        <v>43669.508368055554</v>
      </c>
      <c r="H718" s="2"/>
      <c r="K718" t="s">
        <v>451</v>
      </c>
      <c r="L718" t="s">
        <v>340</v>
      </c>
      <c r="M718" t="s">
        <v>895</v>
      </c>
      <c r="N718" t="s">
        <v>62</v>
      </c>
      <c r="O718">
        <v>6</v>
      </c>
      <c r="P718">
        <v>1</v>
      </c>
      <c r="Q718">
        <v>52.299419999999998</v>
      </c>
      <c r="R718">
        <v>5.2676959999999999</v>
      </c>
      <c r="S718" t="s">
        <v>63</v>
      </c>
      <c r="T718">
        <v>95</v>
      </c>
      <c r="U718">
        <v>75</v>
      </c>
      <c r="V718">
        <v>15</v>
      </c>
      <c r="W718">
        <v>0</v>
      </c>
      <c r="Y718">
        <v>180</v>
      </c>
      <c r="Z718" t="s">
        <v>896</v>
      </c>
      <c r="AA718" s="2">
        <v>43474.373842592591</v>
      </c>
      <c r="AC718" s="2">
        <v>44907.646967592591</v>
      </c>
      <c r="AD718" t="s">
        <v>54</v>
      </c>
      <c r="AE718" t="s">
        <v>55</v>
      </c>
    </row>
    <row r="719" spans="1:31" x14ac:dyDescent="0.25">
      <c r="A719" t="s">
        <v>2717</v>
      </c>
      <c r="B719" t="s">
        <v>2716</v>
      </c>
      <c r="C719" t="s">
        <v>79</v>
      </c>
      <c r="D719" s="2" t="str">
        <f>VLOOKUP(A719,Basis!A:A,1,FALSE)</f>
        <v>RO229</v>
      </c>
      <c r="E719" t="s">
        <v>58</v>
      </c>
      <c r="F719">
        <v>1019331</v>
      </c>
      <c r="G719" s="2">
        <v>43643.452511574076</v>
      </c>
      <c r="H719" s="2"/>
      <c r="K719" t="s">
        <v>888</v>
      </c>
      <c r="L719" t="s">
        <v>807</v>
      </c>
      <c r="M719" t="s">
        <v>889</v>
      </c>
      <c r="N719" t="s">
        <v>62</v>
      </c>
      <c r="O719">
        <v>5</v>
      </c>
      <c r="P719">
        <v>1</v>
      </c>
      <c r="Q719">
        <v>52.2982570762302</v>
      </c>
      <c r="R719">
        <v>5.2802972495605101</v>
      </c>
      <c r="S719" t="s">
        <v>63</v>
      </c>
      <c r="T719">
        <v>95</v>
      </c>
      <c r="U719">
        <v>75</v>
      </c>
      <c r="V719">
        <v>15</v>
      </c>
      <c r="W719">
        <v>0</v>
      </c>
      <c r="Y719">
        <v>180</v>
      </c>
      <c r="Z719" t="s">
        <v>890</v>
      </c>
      <c r="AA719" s="2">
        <v>43474.373842592591</v>
      </c>
      <c r="AC719" s="2">
        <v>44907.646967592591</v>
      </c>
      <c r="AD719" t="s">
        <v>54</v>
      </c>
      <c r="AE719" t="s">
        <v>55</v>
      </c>
    </row>
    <row r="720" spans="1:31" x14ac:dyDescent="0.25">
      <c r="A720" t="s">
        <v>2719</v>
      </c>
      <c r="B720" t="s">
        <v>2718</v>
      </c>
      <c r="C720" t="s">
        <v>79</v>
      </c>
      <c r="D720" s="2" t="str">
        <f>VLOOKUP(A720,Basis!A:A,1,FALSE)</f>
        <v>RO200</v>
      </c>
      <c r="E720" t="s">
        <v>58</v>
      </c>
      <c r="F720">
        <v>1019332</v>
      </c>
      <c r="G720" s="2">
        <v>43670.339108796295</v>
      </c>
      <c r="H720" s="2"/>
      <c r="K720" t="s">
        <v>451</v>
      </c>
      <c r="L720" t="s">
        <v>830</v>
      </c>
      <c r="M720" t="s">
        <v>831</v>
      </c>
      <c r="N720" t="s">
        <v>62</v>
      </c>
      <c r="O720">
        <v>5</v>
      </c>
      <c r="P720">
        <v>1</v>
      </c>
      <c r="Q720">
        <v>52.300072261181</v>
      </c>
      <c r="R720">
        <v>5.2670524176259201</v>
      </c>
      <c r="S720" t="s">
        <v>63</v>
      </c>
      <c r="T720">
        <v>95</v>
      </c>
      <c r="U720">
        <v>75</v>
      </c>
      <c r="V720">
        <v>15</v>
      </c>
      <c r="W720">
        <v>0</v>
      </c>
      <c r="Y720">
        <v>180</v>
      </c>
      <c r="Z720" t="s">
        <v>832</v>
      </c>
      <c r="AA720" s="2">
        <v>43474.373842592591</v>
      </c>
      <c r="AC720" s="2">
        <v>44907.646967592591</v>
      </c>
      <c r="AD720" t="s">
        <v>54</v>
      </c>
      <c r="AE720" t="s">
        <v>55</v>
      </c>
    </row>
    <row r="721" spans="1:31" x14ac:dyDescent="0.25">
      <c r="A721" t="s">
        <v>2721</v>
      </c>
      <c r="B721" t="s">
        <v>2720</v>
      </c>
      <c r="C721" t="s">
        <v>47</v>
      </c>
      <c r="D721" s="2" t="str">
        <f>VLOOKUP(A721,Basis!A:A,1,FALSE)</f>
        <v>VO205</v>
      </c>
      <c r="E721" t="s">
        <v>58</v>
      </c>
      <c r="F721">
        <v>1019341</v>
      </c>
      <c r="G721" s="2">
        <v>43670.429062499999</v>
      </c>
      <c r="H721" s="2"/>
      <c r="K721" t="s">
        <v>206</v>
      </c>
      <c r="L721" t="s">
        <v>41</v>
      </c>
      <c r="M721" t="s">
        <v>208</v>
      </c>
      <c r="N721" t="s">
        <v>62</v>
      </c>
      <c r="O721">
        <v>5</v>
      </c>
      <c r="P721">
        <v>1</v>
      </c>
      <c r="Q721">
        <v>52.296388289008597</v>
      </c>
      <c r="R721">
        <v>5.2714964188684403</v>
      </c>
      <c r="S721" t="s">
        <v>63</v>
      </c>
      <c r="T721">
        <v>95</v>
      </c>
      <c r="U721">
        <v>75</v>
      </c>
      <c r="V721">
        <v>15</v>
      </c>
      <c r="W721">
        <v>0</v>
      </c>
      <c r="Y721">
        <v>180</v>
      </c>
      <c r="Z721" t="s">
        <v>1617</v>
      </c>
      <c r="AA721" s="2">
        <v>43474.373842592591</v>
      </c>
      <c r="AC721" s="2">
        <v>44907.646967592591</v>
      </c>
      <c r="AD721" t="s">
        <v>54</v>
      </c>
      <c r="AE721" t="s">
        <v>55</v>
      </c>
    </row>
    <row r="722" spans="1:31" x14ac:dyDescent="0.25">
      <c r="A722" t="s">
        <v>2723</v>
      </c>
      <c r="B722" t="s">
        <v>2722</v>
      </c>
      <c r="C722" t="s">
        <v>79</v>
      </c>
      <c r="D722" s="2" t="str">
        <f>VLOOKUP(A722,Basis!A:A,1,FALSE)</f>
        <v>RO230</v>
      </c>
      <c r="E722" t="s">
        <v>58</v>
      </c>
      <c r="F722">
        <v>1019342</v>
      </c>
      <c r="G722" s="2">
        <v>43643.459780092591</v>
      </c>
      <c r="H722" s="2"/>
      <c r="K722" t="s">
        <v>823</v>
      </c>
      <c r="L722" t="s">
        <v>522</v>
      </c>
      <c r="M722" t="s">
        <v>824</v>
      </c>
      <c r="N722" t="s">
        <v>62</v>
      </c>
      <c r="O722">
        <v>5</v>
      </c>
      <c r="P722">
        <v>1</v>
      </c>
      <c r="Q722">
        <v>52.297148988630902</v>
      </c>
      <c r="R722">
        <v>5.2809321787257497</v>
      </c>
      <c r="S722" t="s">
        <v>63</v>
      </c>
      <c r="T722">
        <v>95</v>
      </c>
      <c r="U722">
        <v>75</v>
      </c>
      <c r="V722">
        <v>15</v>
      </c>
      <c r="W722">
        <v>0</v>
      </c>
      <c r="Y722">
        <v>180</v>
      </c>
      <c r="Z722" t="s">
        <v>825</v>
      </c>
      <c r="AA722" s="2">
        <v>43474.373842592591</v>
      </c>
      <c r="AC722" s="2">
        <v>44907.646967592591</v>
      </c>
      <c r="AD722" t="s">
        <v>54</v>
      </c>
      <c r="AE722" t="s">
        <v>55</v>
      </c>
    </row>
    <row r="723" spans="1:31" x14ac:dyDescent="0.25">
      <c r="A723" t="s">
        <v>2725</v>
      </c>
      <c r="B723" t="s">
        <v>2724</v>
      </c>
      <c r="C723" t="s">
        <v>79</v>
      </c>
      <c r="D723" s="2" t="str">
        <f>VLOOKUP(A723,Basis!A:A,1,FALSE)</f>
        <v>RO785</v>
      </c>
      <c r="E723" t="s">
        <v>58</v>
      </c>
      <c r="F723">
        <v>1019345</v>
      </c>
      <c r="G723" s="2">
        <v>43748.651342592595</v>
      </c>
      <c r="H723" s="2"/>
      <c r="K723" t="s">
        <v>257</v>
      </c>
      <c r="L723" t="s">
        <v>879</v>
      </c>
      <c r="M723" t="s">
        <v>259</v>
      </c>
      <c r="N723" t="s">
        <v>51</v>
      </c>
      <c r="O723">
        <v>5</v>
      </c>
      <c r="P723">
        <v>1</v>
      </c>
      <c r="Q723">
        <v>52.282978</v>
      </c>
      <c r="R723">
        <v>5.1553599999999999</v>
      </c>
      <c r="S723" t="s">
        <v>63</v>
      </c>
      <c r="T723">
        <v>95</v>
      </c>
      <c r="U723">
        <v>75</v>
      </c>
      <c r="V723">
        <v>15</v>
      </c>
      <c r="W723">
        <v>0</v>
      </c>
      <c r="Y723">
        <v>180</v>
      </c>
      <c r="Z723" t="s">
        <v>2726</v>
      </c>
      <c r="AA723" s="2">
        <v>43474.373854166668</v>
      </c>
      <c r="AC723" s="2">
        <v>44907.646967592591</v>
      </c>
      <c r="AD723" t="s">
        <v>54</v>
      </c>
      <c r="AE723" t="s">
        <v>55</v>
      </c>
    </row>
    <row r="724" spans="1:31" x14ac:dyDescent="0.25">
      <c r="A724" t="s">
        <v>2728</v>
      </c>
      <c r="B724" t="s">
        <v>2727</v>
      </c>
      <c r="C724" t="s">
        <v>79</v>
      </c>
      <c r="D724" s="2" t="str">
        <f>VLOOKUP(A724,Basis!A:A,1,FALSE)</f>
        <v>RO204</v>
      </c>
      <c r="E724" t="s">
        <v>58</v>
      </c>
      <c r="F724">
        <v>1019350</v>
      </c>
      <c r="G724" s="2">
        <v>43643.495393518519</v>
      </c>
      <c r="H724" s="2"/>
      <c r="K724" t="s">
        <v>451</v>
      </c>
      <c r="L724" t="s">
        <v>452</v>
      </c>
      <c r="M724" t="s">
        <v>453</v>
      </c>
      <c r="N724" t="s">
        <v>62</v>
      </c>
      <c r="O724">
        <v>5</v>
      </c>
      <c r="P724">
        <v>1</v>
      </c>
      <c r="Q724">
        <v>52.298155780930401</v>
      </c>
      <c r="R724">
        <v>5.2670145314235901</v>
      </c>
      <c r="S724" t="s">
        <v>63</v>
      </c>
      <c r="T724">
        <v>95</v>
      </c>
      <c r="U724">
        <v>75</v>
      </c>
      <c r="V724">
        <v>15</v>
      </c>
      <c r="W724">
        <v>0</v>
      </c>
      <c r="Y724">
        <v>180</v>
      </c>
      <c r="Z724" t="s">
        <v>454</v>
      </c>
      <c r="AA724" s="2">
        <v>43474.373842592591</v>
      </c>
      <c r="AC724" s="2">
        <v>44907.646967592591</v>
      </c>
      <c r="AD724" t="s">
        <v>54</v>
      </c>
      <c r="AE724" t="s">
        <v>55</v>
      </c>
    </row>
    <row r="725" spans="1:31" x14ac:dyDescent="0.25">
      <c r="A725" t="s">
        <v>2730</v>
      </c>
      <c r="B725" t="s">
        <v>2729</v>
      </c>
      <c r="C725" t="s">
        <v>79</v>
      </c>
      <c r="D725" s="2" t="str">
        <f>VLOOKUP(A725,Basis!A:A,1,FALSE)</f>
        <v>RO776</v>
      </c>
      <c r="E725" t="s">
        <v>58</v>
      </c>
      <c r="F725">
        <v>1019356</v>
      </c>
      <c r="G725" s="2">
        <v>43683.415069444447</v>
      </c>
      <c r="H725" s="2"/>
      <c r="K725" t="s">
        <v>786</v>
      </c>
      <c r="L725" t="s">
        <v>787</v>
      </c>
      <c r="M725" t="s">
        <v>788</v>
      </c>
      <c r="N725" t="s">
        <v>62</v>
      </c>
      <c r="O725">
        <v>5</v>
      </c>
      <c r="P725">
        <v>1</v>
      </c>
      <c r="Q725">
        <v>52.2899498977254</v>
      </c>
      <c r="R725">
        <v>5.2444419823635799</v>
      </c>
      <c r="S725" t="s">
        <v>63</v>
      </c>
      <c r="T725">
        <v>95</v>
      </c>
      <c r="U725">
        <v>75</v>
      </c>
      <c r="V725">
        <v>15</v>
      </c>
      <c r="W725">
        <v>0</v>
      </c>
      <c r="Y725">
        <v>180</v>
      </c>
      <c r="Z725" t="s">
        <v>789</v>
      </c>
      <c r="AA725" s="2">
        <v>43474.373842592591</v>
      </c>
      <c r="AC725" s="2">
        <v>44907.646967592591</v>
      </c>
      <c r="AD725" t="s">
        <v>54</v>
      </c>
      <c r="AE725" t="s">
        <v>55</v>
      </c>
    </row>
    <row r="726" spans="1:31" x14ac:dyDescent="0.25">
      <c r="A726" t="s">
        <v>2732</v>
      </c>
      <c r="B726" t="s">
        <v>2731</v>
      </c>
      <c r="C726" t="s">
        <v>79</v>
      </c>
      <c r="D726" s="2" t="str">
        <f>VLOOKUP(A726,Basis!A:A,1,FALSE)</f>
        <v>RO260</v>
      </c>
      <c r="E726" t="s">
        <v>58</v>
      </c>
      <c r="F726">
        <v>1019311</v>
      </c>
      <c r="G726" s="2">
        <v>43669.474641203706</v>
      </c>
      <c r="H726" s="2"/>
      <c r="K726" t="s">
        <v>774</v>
      </c>
      <c r="L726" t="s">
        <v>775</v>
      </c>
      <c r="M726" t="s">
        <v>776</v>
      </c>
      <c r="N726" t="s">
        <v>107</v>
      </c>
      <c r="O726">
        <v>5</v>
      </c>
      <c r="P726">
        <v>1</v>
      </c>
      <c r="Q726">
        <v>52.285953999999997</v>
      </c>
      <c r="R726">
        <v>5.2693120000000002</v>
      </c>
      <c r="S726" t="s">
        <v>63</v>
      </c>
      <c r="T726">
        <v>95</v>
      </c>
      <c r="U726">
        <v>75</v>
      </c>
      <c r="V726">
        <v>15</v>
      </c>
      <c r="W726">
        <v>0</v>
      </c>
      <c r="Y726">
        <v>180</v>
      </c>
      <c r="Z726" t="s">
        <v>777</v>
      </c>
      <c r="AA726" s="2">
        <v>43474.373842592591</v>
      </c>
      <c r="AC726" s="2">
        <v>44907.646967592591</v>
      </c>
      <c r="AD726" t="s">
        <v>54</v>
      </c>
      <c r="AE726" t="s">
        <v>55</v>
      </c>
    </row>
    <row r="727" spans="1:31" x14ac:dyDescent="0.25">
      <c r="A727" t="s">
        <v>2734</v>
      </c>
      <c r="B727" t="s">
        <v>2733</v>
      </c>
      <c r="C727" t="s">
        <v>79</v>
      </c>
      <c r="D727" s="2" t="str">
        <f>VLOOKUP(A727,Basis!A:A,1,FALSE)</f>
        <v>RO889</v>
      </c>
      <c r="E727" t="s">
        <v>58</v>
      </c>
      <c r="F727">
        <v>1019361</v>
      </c>
      <c r="G727" s="2">
        <v>44243.398865740739</v>
      </c>
      <c r="H727" s="2"/>
      <c r="K727" t="s">
        <v>2385</v>
      </c>
      <c r="L727" t="s">
        <v>2735</v>
      </c>
      <c r="M727" t="s">
        <v>2736</v>
      </c>
      <c r="N727" t="s">
        <v>177</v>
      </c>
      <c r="O727">
        <v>5</v>
      </c>
      <c r="P727">
        <v>1</v>
      </c>
      <c r="Q727">
        <v>52.240994000000001</v>
      </c>
      <c r="R727">
        <v>5.1851149999999997</v>
      </c>
      <c r="S727" t="s">
        <v>63</v>
      </c>
      <c r="T727">
        <v>95</v>
      </c>
      <c r="U727">
        <v>75</v>
      </c>
      <c r="V727">
        <v>15</v>
      </c>
      <c r="W727">
        <v>0</v>
      </c>
      <c r="Y727">
        <v>180</v>
      </c>
      <c r="Z727" t="s">
        <v>2737</v>
      </c>
      <c r="AA727" s="2">
        <v>43474.373842592591</v>
      </c>
      <c r="AC727" s="2">
        <v>44907.646967592591</v>
      </c>
      <c r="AD727" t="s">
        <v>54</v>
      </c>
      <c r="AE727" t="s">
        <v>55</v>
      </c>
    </row>
    <row r="728" spans="1:31" x14ac:dyDescent="0.25">
      <c r="A728" t="s">
        <v>2739</v>
      </c>
      <c r="B728" t="s">
        <v>2738</v>
      </c>
      <c r="C728" t="s">
        <v>79</v>
      </c>
      <c r="D728" s="2" t="str">
        <f>VLOOKUP(A728,Basis!A:A,1,FALSE)</f>
        <v>RO778</v>
      </c>
      <c r="E728" t="s">
        <v>58</v>
      </c>
      <c r="F728">
        <v>1019421</v>
      </c>
      <c r="G728" s="2">
        <v>43742.3909375</v>
      </c>
      <c r="H728" s="2"/>
      <c r="K728" t="s">
        <v>956</v>
      </c>
      <c r="L728" t="s">
        <v>528</v>
      </c>
      <c r="M728" t="s">
        <v>957</v>
      </c>
      <c r="N728" t="s">
        <v>51</v>
      </c>
      <c r="O728">
        <v>6</v>
      </c>
      <c r="P728">
        <v>1</v>
      </c>
      <c r="Q728">
        <v>52.302860000000003</v>
      </c>
      <c r="R728">
        <v>5.1423399999999999</v>
      </c>
      <c r="S728" t="s">
        <v>63</v>
      </c>
      <c r="T728">
        <v>95</v>
      </c>
      <c r="U728">
        <v>75</v>
      </c>
      <c r="V728">
        <v>15</v>
      </c>
      <c r="W728">
        <v>0</v>
      </c>
      <c r="Y728">
        <v>180</v>
      </c>
      <c r="Z728" t="s">
        <v>958</v>
      </c>
      <c r="AA728" s="2">
        <v>43474.373854166668</v>
      </c>
      <c r="AC728" s="2">
        <v>44907.646967592591</v>
      </c>
      <c r="AD728" t="s">
        <v>54</v>
      </c>
      <c r="AE728" t="s">
        <v>55</v>
      </c>
    </row>
    <row r="729" spans="1:31" x14ac:dyDescent="0.25">
      <c r="A729" t="s">
        <v>2741</v>
      </c>
      <c r="B729" t="s">
        <v>2740</v>
      </c>
      <c r="C729" t="s">
        <v>79</v>
      </c>
      <c r="D729" s="2" t="str">
        <f>VLOOKUP(A729,Basis!A:A,1,FALSE)</f>
        <v>RO780</v>
      </c>
      <c r="E729" t="s">
        <v>58</v>
      </c>
      <c r="F729">
        <v>1019426</v>
      </c>
      <c r="G729" s="2">
        <v>43753.448414351849</v>
      </c>
      <c r="H729" s="2"/>
      <c r="K729" t="s">
        <v>919</v>
      </c>
      <c r="L729" t="s">
        <v>920</v>
      </c>
      <c r="M729" t="s">
        <v>921</v>
      </c>
      <c r="N729" t="s">
        <v>51</v>
      </c>
      <c r="O729">
        <v>6</v>
      </c>
      <c r="P729">
        <v>1</v>
      </c>
      <c r="Q729">
        <v>52.318086000000001</v>
      </c>
      <c r="R729">
        <v>5.1431050000000003</v>
      </c>
      <c r="S729" t="s">
        <v>63</v>
      </c>
      <c r="T729">
        <v>95</v>
      </c>
      <c r="U729">
        <v>75</v>
      </c>
      <c r="V729">
        <v>15</v>
      </c>
      <c r="W729">
        <v>0</v>
      </c>
      <c r="Y729">
        <v>180</v>
      </c>
      <c r="Z729" t="s">
        <v>922</v>
      </c>
      <c r="AA729" s="2">
        <v>43474.373854166668</v>
      </c>
      <c r="AC729" s="2">
        <v>44907.646967592591</v>
      </c>
      <c r="AD729" t="s">
        <v>54</v>
      </c>
      <c r="AE729" t="s">
        <v>55</v>
      </c>
    </row>
    <row r="730" spans="1:31" x14ac:dyDescent="0.25">
      <c r="A730" t="s">
        <v>2743</v>
      </c>
      <c r="B730" t="s">
        <v>2742</v>
      </c>
      <c r="C730" t="s">
        <v>79</v>
      </c>
      <c r="D730" s="2" t="str">
        <f>VLOOKUP(A730,Basis!A:A,1,FALSE)</f>
        <v>RO810</v>
      </c>
      <c r="E730" t="s">
        <v>58</v>
      </c>
      <c r="F730">
        <v>1019429</v>
      </c>
      <c r="G730" s="2">
        <v>43832.649872685186</v>
      </c>
      <c r="H730" s="2"/>
      <c r="K730" t="s">
        <v>86</v>
      </c>
      <c r="L730" t="s">
        <v>579</v>
      </c>
      <c r="M730" t="s">
        <v>580</v>
      </c>
      <c r="N730" t="s">
        <v>62</v>
      </c>
      <c r="O730">
        <v>5</v>
      </c>
      <c r="P730">
        <v>1</v>
      </c>
      <c r="Q730">
        <v>52.297909813981803</v>
      </c>
      <c r="R730">
        <v>5.2485414035667199</v>
      </c>
      <c r="S730" t="s">
        <v>63</v>
      </c>
      <c r="T730">
        <v>95</v>
      </c>
      <c r="U730">
        <v>75</v>
      </c>
      <c r="V730">
        <v>15</v>
      </c>
      <c r="W730">
        <v>0</v>
      </c>
      <c r="Y730">
        <v>180</v>
      </c>
      <c r="Z730" t="s">
        <v>581</v>
      </c>
      <c r="AA730" s="2">
        <v>43474.373842592591</v>
      </c>
      <c r="AC730" s="2">
        <v>44907.646967592591</v>
      </c>
      <c r="AD730" t="s">
        <v>54</v>
      </c>
      <c r="AE730" t="s">
        <v>55</v>
      </c>
    </row>
    <row r="731" spans="1:31" x14ac:dyDescent="0.25">
      <c r="A731" t="s">
        <v>2745</v>
      </c>
      <c r="B731" t="s">
        <v>2744</v>
      </c>
      <c r="C731" t="s">
        <v>79</v>
      </c>
      <c r="D731" s="2" t="str">
        <f>VLOOKUP(A731,Basis!A:A,1,FALSE)</f>
        <v>RO784</v>
      </c>
      <c r="E731" t="s">
        <v>58</v>
      </c>
      <c r="F731">
        <v>1019432</v>
      </c>
      <c r="G731" s="2">
        <v>43753.448900462965</v>
      </c>
      <c r="H731" s="2"/>
      <c r="K731" t="s">
        <v>919</v>
      </c>
      <c r="L731" t="s">
        <v>935</v>
      </c>
      <c r="M731" t="s">
        <v>921</v>
      </c>
      <c r="N731" t="s">
        <v>51</v>
      </c>
      <c r="O731">
        <v>5</v>
      </c>
      <c r="P731">
        <v>1</v>
      </c>
      <c r="Q731">
        <v>52.317411999999997</v>
      </c>
      <c r="R731">
        <v>5.1436900000000003</v>
      </c>
      <c r="S731" t="s">
        <v>63</v>
      </c>
      <c r="T731">
        <v>95</v>
      </c>
      <c r="U731">
        <v>75</v>
      </c>
      <c r="V731">
        <v>15</v>
      </c>
      <c r="W731">
        <v>0</v>
      </c>
      <c r="Y731">
        <v>180</v>
      </c>
      <c r="Z731" t="s">
        <v>936</v>
      </c>
      <c r="AA731" s="2">
        <v>43474.373854166668</v>
      </c>
      <c r="AC731" s="2">
        <v>44907.646967592591</v>
      </c>
      <c r="AD731" t="s">
        <v>54</v>
      </c>
      <c r="AE731" t="s">
        <v>55</v>
      </c>
    </row>
    <row r="732" spans="1:31" x14ac:dyDescent="0.25">
      <c r="A732" t="s">
        <v>2747</v>
      </c>
      <c r="B732" t="s">
        <v>2746</v>
      </c>
      <c r="C732" t="s">
        <v>79</v>
      </c>
      <c r="D732" s="2" t="str">
        <f>VLOOKUP(A732,Basis!A:A,1,FALSE)</f>
        <v>RO779</v>
      </c>
      <c r="E732" t="s">
        <v>58</v>
      </c>
      <c r="F732">
        <v>1019436</v>
      </c>
      <c r="G732" s="2">
        <v>44721.499976851854</v>
      </c>
      <c r="H732" s="2"/>
      <c r="K732" t="s">
        <v>1492</v>
      </c>
      <c r="L732" t="s">
        <v>2748</v>
      </c>
      <c r="M732" t="s">
        <v>2749</v>
      </c>
      <c r="N732" t="s">
        <v>241</v>
      </c>
      <c r="O732">
        <v>6</v>
      </c>
      <c r="P732">
        <v>1</v>
      </c>
      <c r="Q732">
        <v>52.262765399999999</v>
      </c>
      <c r="R732">
        <v>5.1684973999999997</v>
      </c>
      <c r="S732" t="s">
        <v>63</v>
      </c>
      <c r="T732">
        <v>95</v>
      </c>
      <c r="U732">
        <v>75</v>
      </c>
      <c r="V732">
        <v>15</v>
      </c>
      <c r="W732">
        <v>0</v>
      </c>
      <c r="Y732">
        <v>180</v>
      </c>
      <c r="Z732" t="s">
        <v>2750</v>
      </c>
      <c r="AA732" s="2">
        <v>43474.373842592591</v>
      </c>
      <c r="AC732" s="2">
        <v>44907.646967592591</v>
      </c>
      <c r="AD732" t="s">
        <v>54</v>
      </c>
      <c r="AE732" t="s">
        <v>55</v>
      </c>
    </row>
    <row r="733" spans="1:31" x14ac:dyDescent="0.25">
      <c r="A733" t="s">
        <v>2752</v>
      </c>
      <c r="B733" t="s">
        <v>2751</v>
      </c>
      <c r="C733" t="s">
        <v>79</v>
      </c>
      <c r="D733" s="2" t="str">
        <f>VLOOKUP(A733,Basis!A:A,1,FALSE)</f>
        <v>RO786</v>
      </c>
      <c r="E733" t="s">
        <v>58</v>
      </c>
      <c r="F733">
        <v>1019434</v>
      </c>
      <c r="G733" s="2">
        <v>43748.648599537039</v>
      </c>
      <c r="H733" s="2"/>
      <c r="K733" t="s">
        <v>927</v>
      </c>
      <c r="L733" t="s">
        <v>482</v>
      </c>
      <c r="M733" t="s">
        <v>928</v>
      </c>
      <c r="N733" t="s">
        <v>62</v>
      </c>
      <c r="O733">
        <v>6</v>
      </c>
      <c r="P733">
        <v>1</v>
      </c>
      <c r="Q733">
        <v>52.296639999999996</v>
      </c>
      <c r="R733">
        <v>5.2486499999999996</v>
      </c>
      <c r="S733" t="s">
        <v>63</v>
      </c>
      <c r="T733">
        <v>95</v>
      </c>
      <c r="U733">
        <v>75</v>
      </c>
      <c r="V733">
        <v>15</v>
      </c>
      <c r="W733">
        <v>0</v>
      </c>
      <c r="Y733">
        <v>180</v>
      </c>
      <c r="Z733" t="s">
        <v>929</v>
      </c>
      <c r="AA733" s="2">
        <v>43474.373842592591</v>
      </c>
      <c r="AC733" s="2">
        <v>44907.646967592591</v>
      </c>
      <c r="AD733" t="s">
        <v>54</v>
      </c>
      <c r="AE733" t="s">
        <v>55</v>
      </c>
    </row>
    <row r="734" spans="1:31" x14ac:dyDescent="0.25">
      <c r="A734" t="s">
        <v>2754</v>
      </c>
      <c r="B734" t="s">
        <v>2753</v>
      </c>
      <c r="C734" t="s">
        <v>79</v>
      </c>
      <c r="D734" s="2" t="str">
        <f>VLOOKUP(A734,Basis!A:A,1,FALSE)</f>
        <v>RO773</v>
      </c>
      <c r="E734" t="s">
        <v>58</v>
      </c>
      <c r="F734">
        <v>1019442</v>
      </c>
      <c r="G734" s="2">
        <v>43749.600983796299</v>
      </c>
      <c r="H734" s="2"/>
      <c r="K734" t="s">
        <v>946</v>
      </c>
      <c r="L734" t="s">
        <v>293</v>
      </c>
      <c r="M734" t="s">
        <v>947</v>
      </c>
      <c r="N734" t="s">
        <v>51</v>
      </c>
      <c r="O734">
        <v>5</v>
      </c>
      <c r="P734">
        <v>1</v>
      </c>
      <c r="Q734">
        <v>52.298401915516997</v>
      </c>
      <c r="R734">
        <v>5.1453082077253098</v>
      </c>
      <c r="S734" t="s">
        <v>63</v>
      </c>
      <c r="T734">
        <v>95</v>
      </c>
      <c r="U734">
        <v>75</v>
      </c>
      <c r="V734">
        <v>15</v>
      </c>
      <c r="W734">
        <v>0</v>
      </c>
      <c r="Y734">
        <v>180</v>
      </c>
      <c r="Z734" t="s">
        <v>948</v>
      </c>
      <c r="AA734" s="2">
        <v>43474.373854166668</v>
      </c>
      <c r="AC734" s="2">
        <v>44907.646967592591</v>
      </c>
      <c r="AD734" t="s">
        <v>54</v>
      </c>
      <c r="AE734" t="s">
        <v>55</v>
      </c>
    </row>
    <row r="735" spans="1:31" x14ac:dyDescent="0.25">
      <c r="A735" t="s">
        <v>2756</v>
      </c>
      <c r="B735" t="s">
        <v>2755</v>
      </c>
      <c r="C735" t="s">
        <v>79</v>
      </c>
      <c r="D735" s="2" t="str">
        <f>VLOOKUP(A735,Basis!A:A,1,FALSE)</f>
        <v>RO772</v>
      </c>
      <c r="E735" t="s">
        <v>58</v>
      </c>
      <c r="F735">
        <v>1019445</v>
      </c>
      <c r="G735" s="2">
        <v>43742.390532407408</v>
      </c>
      <c r="H735" s="2"/>
      <c r="K735" t="s">
        <v>951</v>
      </c>
      <c r="L735" t="s">
        <v>112</v>
      </c>
      <c r="M735" t="s">
        <v>952</v>
      </c>
      <c r="N735" t="s">
        <v>51</v>
      </c>
      <c r="O735">
        <v>5</v>
      </c>
      <c r="P735">
        <v>1</v>
      </c>
      <c r="Q735">
        <v>52.298132563058601</v>
      </c>
      <c r="R735">
        <v>5.1449539046782498</v>
      </c>
      <c r="S735" t="s">
        <v>63</v>
      </c>
      <c r="T735">
        <v>95</v>
      </c>
      <c r="U735">
        <v>75</v>
      </c>
      <c r="V735">
        <v>15</v>
      </c>
      <c r="W735">
        <v>0</v>
      </c>
      <c r="Y735">
        <v>180</v>
      </c>
      <c r="Z735" t="s">
        <v>953</v>
      </c>
      <c r="AA735" s="2">
        <v>43474.373854166668</v>
      </c>
      <c r="AC735" s="2">
        <v>44907.646967592591</v>
      </c>
      <c r="AD735" t="s">
        <v>54</v>
      </c>
      <c r="AE735" t="s">
        <v>55</v>
      </c>
    </row>
    <row r="736" spans="1:31" x14ac:dyDescent="0.25">
      <c r="A736" t="s">
        <v>2758</v>
      </c>
      <c r="B736" t="s">
        <v>2757</v>
      </c>
      <c r="C736" t="s">
        <v>47</v>
      </c>
      <c r="D736" s="2" t="str">
        <f>VLOOKUP(A736,Basis!A:A,1,FALSE)</f>
        <v>VO275</v>
      </c>
      <c r="E736" t="s">
        <v>58</v>
      </c>
      <c r="F736">
        <v>1019449</v>
      </c>
      <c r="G736" s="2">
        <v>43748.650763888887</v>
      </c>
      <c r="H736" s="2"/>
      <c r="K736" t="s">
        <v>257</v>
      </c>
      <c r="L736" t="s">
        <v>258</v>
      </c>
      <c r="M736" t="s">
        <v>259</v>
      </c>
      <c r="N736" t="s">
        <v>51</v>
      </c>
      <c r="O736">
        <v>6</v>
      </c>
      <c r="P736">
        <v>1</v>
      </c>
      <c r="Q736">
        <v>52.28349</v>
      </c>
      <c r="R736">
        <v>5.1556499999999996</v>
      </c>
      <c r="S736" t="s">
        <v>63</v>
      </c>
      <c r="T736">
        <v>95</v>
      </c>
      <c r="U736">
        <v>75</v>
      </c>
      <c r="V736">
        <v>15</v>
      </c>
      <c r="W736">
        <v>0</v>
      </c>
      <c r="Y736">
        <v>180</v>
      </c>
      <c r="Z736" t="s">
        <v>260</v>
      </c>
      <c r="AA736" s="2">
        <v>43474.373854166668</v>
      </c>
      <c r="AC736" s="2">
        <v>44907.646967592591</v>
      </c>
      <c r="AD736" t="s">
        <v>54</v>
      </c>
      <c r="AE736" t="s">
        <v>55</v>
      </c>
    </row>
    <row r="737" spans="1:31" x14ac:dyDescent="0.25">
      <c r="A737" t="s">
        <v>2760</v>
      </c>
      <c r="B737" t="s">
        <v>2759</v>
      </c>
      <c r="C737" t="s">
        <v>79</v>
      </c>
      <c r="D737" s="2" t="str">
        <f>VLOOKUP(A737,Basis!A:A,1,FALSE)</f>
        <v>RO783</v>
      </c>
      <c r="E737" t="s">
        <v>58</v>
      </c>
      <c r="F737">
        <v>1019450</v>
      </c>
      <c r="G737" s="2">
        <v>43748.650439814817</v>
      </c>
      <c r="H737" s="2"/>
      <c r="K737" t="s">
        <v>257</v>
      </c>
      <c r="L737" t="s">
        <v>258</v>
      </c>
      <c r="M737" t="s">
        <v>259</v>
      </c>
      <c r="N737" t="s">
        <v>51</v>
      </c>
      <c r="O737">
        <v>6</v>
      </c>
      <c r="P737">
        <v>1</v>
      </c>
      <c r="Q737">
        <v>52.283495203640598</v>
      </c>
      <c r="R737">
        <v>5.1556499999999996</v>
      </c>
      <c r="S737" t="s">
        <v>63</v>
      </c>
      <c r="T737">
        <v>95</v>
      </c>
      <c r="U737">
        <v>75</v>
      </c>
      <c r="V737">
        <v>15</v>
      </c>
      <c r="W737">
        <v>0</v>
      </c>
      <c r="Y737">
        <v>180</v>
      </c>
      <c r="Z737" t="s">
        <v>260</v>
      </c>
      <c r="AA737" s="2">
        <v>43474.373854166668</v>
      </c>
      <c r="AC737" s="2">
        <v>44907.646967592591</v>
      </c>
      <c r="AD737" t="s">
        <v>54</v>
      </c>
      <c r="AE737" t="s">
        <v>55</v>
      </c>
    </row>
    <row r="738" spans="1:31" x14ac:dyDescent="0.25">
      <c r="A738" t="s">
        <v>2762</v>
      </c>
      <c r="B738" t="s">
        <v>2761</v>
      </c>
      <c r="C738" t="s">
        <v>79</v>
      </c>
      <c r="D738" s="2" t="str">
        <f>VLOOKUP(A738,Basis!A:A,1,FALSE)</f>
        <v>RO777</v>
      </c>
      <c r="E738" t="s">
        <v>58</v>
      </c>
      <c r="F738">
        <v>1019451</v>
      </c>
      <c r="G738" s="2">
        <v>43749.599270833336</v>
      </c>
      <c r="H738" s="2"/>
      <c r="K738" t="s">
        <v>972</v>
      </c>
      <c r="L738" t="s">
        <v>973</v>
      </c>
      <c r="M738" t="s">
        <v>974</v>
      </c>
      <c r="N738" t="s">
        <v>51</v>
      </c>
      <c r="O738">
        <v>5</v>
      </c>
      <c r="P738">
        <v>1</v>
      </c>
      <c r="Q738">
        <v>52.291947640527297</v>
      </c>
      <c r="R738">
        <v>5.15150452964488</v>
      </c>
      <c r="S738" t="s">
        <v>63</v>
      </c>
      <c r="T738">
        <v>95</v>
      </c>
      <c r="U738">
        <v>75</v>
      </c>
      <c r="V738">
        <v>15</v>
      </c>
      <c r="W738">
        <v>0</v>
      </c>
      <c r="Y738">
        <v>180</v>
      </c>
      <c r="Z738" t="s">
        <v>975</v>
      </c>
      <c r="AA738" s="2">
        <v>43474.373854166668</v>
      </c>
      <c r="AC738" s="2">
        <v>44907.646967592591</v>
      </c>
      <c r="AD738" t="s">
        <v>54</v>
      </c>
      <c r="AE738" t="s">
        <v>55</v>
      </c>
    </row>
    <row r="739" spans="1:31" x14ac:dyDescent="0.25">
      <c r="A739" t="s">
        <v>2764</v>
      </c>
      <c r="B739" t="s">
        <v>2763</v>
      </c>
      <c r="C739" t="s">
        <v>79</v>
      </c>
      <c r="D739" s="2" t="str">
        <f>VLOOKUP(A739,Basis!A:A,1,FALSE)</f>
        <v>RO770</v>
      </c>
      <c r="E739" t="s">
        <v>58</v>
      </c>
      <c r="F739">
        <v>1019452</v>
      </c>
      <c r="G739" s="2">
        <v>43753.69458333333</v>
      </c>
      <c r="H739" s="2"/>
      <c r="K739" t="s">
        <v>956</v>
      </c>
      <c r="L739" t="s">
        <v>984</v>
      </c>
      <c r="M739" t="s">
        <v>985</v>
      </c>
      <c r="N739" t="s">
        <v>51</v>
      </c>
      <c r="O739">
        <v>5</v>
      </c>
      <c r="P739">
        <v>1</v>
      </c>
      <c r="Q739">
        <v>52.303268322769803</v>
      </c>
      <c r="R739">
        <v>5.1405008509802999</v>
      </c>
      <c r="S739" t="s">
        <v>63</v>
      </c>
      <c r="T739">
        <v>95</v>
      </c>
      <c r="U739">
        <v>75</v>
      </c>
      <c r="V739">
        <v>15</v>
      </c>
      <c r="W739">
        <v>0</v>
      </c>
      <c r="Y739">
        <v>180</v>
      </c>
      <c r="Z739" t="s">
        <v>986</v>
      </c>
      <c r="AA739" s="2">
        <v>43474.373854166668</v>
      </c>
      <c r="AC739" s="2">
        <v>44907.646967592591</v>
      </c>
      <c r="AD739" t="s">
        <v>54</v>
      </c>
      <c r="AE739" t="s">
        <v>55</v>
      </c>
    </row>
    <row r="740" spans="1:31" x14ac:dyDescent="0.25">
      <c r="A740" t="s">
        <v>2766</v>
      </c>
      <c r="B740" t="s">
        <v>2765</v>
      </c>
      <c r="C740" t="s">
        <v>79</v>
      </c>
      <c r="D740" s="2" t="str">
        <f>VLOOKUP(A740,Basis!A:A,1,FALSE)</f>
        <v>RO771</v>
      </c>
      <c r="E740" t="s">
        <v>58</v>
      </c>
      <c r="F740">
        <v>1019454</v>
      </c>
      <c r="G740" s="2">
        <v>43753.694826388892</v>
      </c>
      <c r="H740" s="2"/>
      <c r="K740" t="s">
        <v>978</v>
      </c>
      <c r="L740" t="s">
        <v>979</v>
      </c>
      <c r="M740" t="s">
        <v>980</v>
      </c>
      <c r="N740" t="s">
        <v>51</v>
      </c>
      <c r="O740">
        <v>5</v>
      </c>
      <c r="P740">
        <v>1</v>
      </c>
      <c r="Q740">
        <v>52.298930520240503</v>
      </c>
      <c r="R740">
        <v>5.1461661793339504</v>
      </c>
      <c r="S740" t="s">
        <v>63</v>
      </c>
      <c r="T740">
        <v>95</v>
      </c>
      <c r="U740">
        <v>75</v>
      </c>
      <c r="V740">
        <v>15</v>
      </c>
      <c r="W740">
        <v>0</v>
      </c>
      <c r="Y740">
        <v>180</v>
      </c>
      <c r="Z740" t="s">
        <v>981</v>
      </c>
      <c r="AA740" s="2">
        <v>43474.373854166668</v>
      </c>
      <c r="AC740" s="2">
        <v>44907.646967592591</v>
      </c>
      <c r="AD740" t="s">
        <v>54</v>
      </c>
      <c r="AE740" t="s">
        <v>55</v>
      </c>
    </row>
    <row r="741" spans="1:31" x14ac:dyDescent="0.25">
      <c r="A741" t="s">
        <v>2768</v>
      </c>
      <c r="B741" t="s">
        <v>2767</v>
      </c>
      <c r="C741" t="s">
        <v>79</v>
      </c>
      <c r="D741" s="2" t="str">
        <f>VLOOKUP(A741,Basis!A:A,1,FALSE)</f>
        <v>RO237</v>
      </c>
      <c r="E741" t="s">
        <v>58</v>
      </c>
      <c r="F741">
        <v>1019456</v>
      </c>
      <c r="G741" s="2">
        <v>43669.489502314813</v>
      </c>
      <c r="H741" s="2"/>
      <c r="K741" t="s">
        <v>854</v>
      </c>
      <c r="L741" t="s">
        <v>222</v>
      </c>
      <c r="M741" t="s">
        <v>855</v>
      </c>
      <c r="N741" t="s">
        <v>62</v>
      </c>
      <c r="O741">
        <v>5</v>
      </c>
      <c r="P741">
        <v>1</v>
      </c>
      <c r="Q741">
        <v>52.291722083513001</v>
      </c>
      <c r="R741">
        <v>5.2530714869548101</v>
      </c>
      <c r="S741" t="s">
        <v>63</v>
      </c>
      <c r="T741">
        <v>95</v>
      </c>
      <c r="U741">
        <v>75</v>
      </c>
      <c r="V741">
        <v>15</v>
      </c>
      <c r="W741">
        <v>0</v>
      </c>
      <c r="Y741">
        <v>180</v>
      </c>
      <c r="Z741" t="s">
        <v>856</v>
      </c>
      <c r="AA741" s="2">
        <v>43474.373842592591</v>
      </c>
      <c r="AC741" s="2">
        <v>44907.646967592591</v>
      </c>
      <c r="AD741" t="s">
        <v>54</v>
      </c>
      <c r="AE741" t="s">
        <v>55</v>
      </c>
    </row>
    <row r="742" spans="1:31" x14ac:dyDescent="0.25">
      <c r="A742" t="s">
        <v>2770</v>
      </c>
      <c r="B742" t="s">
        <v>2769</v>
      </c>
      <c r="C742" t="s">
        <v>79</v>
      </c>
      <c r="D742" s="2" t="str">
        <f>VLOOKUP(A742,Basis!A:A,1,FALSE)</f>
        <v>RO686</v>
      </c>
      <c r="E742" t="s">
        <v>58</v>
      </c>
      <c r="F742">
        <v>1016712</v>
      </c>
      <c r="G742" s="2">
        <v>43559.533877314818</v>
      </c>
      <c r="H742" s="2"/>
      <c r="K742" t="s">
        <v>308</v>
      </c>
      <c r="L742" t="s">
        <v>769</v>
      </c>
      <c r="M742" t="s">
        <v>1216</v>
      </c>
      <c r="N742" t="s">
        <v>62</v>
      </c>
      <c r="O742">
        <v>5</v>
      </c>
      <c r="P742">
        <v>1</v>
      </c>
      <c r="Q742">
        <v>52.306444999999997</v>
      </c>
      <c r="R742">
        <v>5.2562499999999996</v>
      </c>
      <c r="S742" t="s">
        <v>63</v>
      </c>
      <c r="T742">
        <v>95</v>
      </c>
      <c r="U742">
        <v>75</v>
      </c>
      <c r="V742">
        <v>15</v>
      </c>
      <c r="W742">
        <v>0</v>
      </c>
      <c r="Y742">
        <v>180</v>
      </c>
      <c r="Z742" t="s">
        <v>1217</v>
      </c>
      <c r="AA742" s="2">
        <v>43474.373842592591</v>
      </c>
      <c r="AC742" s="2">
        <v>44907.646967592591</v>
      </c>
      <c r="AD742" t="s">
        <v>54</v>
      </c>
      <c r="AE742" t="s">
        <v>55</v>
      </c>
    </row>
    <row r="743" spans="1:31" x14ac:dyDescent="0.25">
      <c r="A743" t="s">
        <v>2772</v>
      </c>
      <c r="B743" t="s">
        <v>2771</v>
      </c>
      <c r="C743" t="s">
        <v>79</v>
      </c>
      <c r="D743" s="2" t="str">
        <f>VLOOKUP(A743,Basis!A:A,1,FALSE)</f>
        <v>RO639</v>
      </c>
      <c r="E743" t="s">
        <v>58</v>
      </c>
      <c r="F743">
        <v>1016720</v>
      </c>
      <c r="G743" s="2">
        <v>43563.364050925928</v>
      </c>
      <c r="H743" s="2"/>
      <c r="K743" t="s">
        <v>1205</v>
      </c>
      <c r="L743" t="s">
        <v>522</v>
      </c>
      <c r="M743" t="s">
        <v>1206</v>
      </c>
      <c r="N743" t="s">
        <v>43</v>
      </c>
      <c r="O743">
        <v>5</v>
      </c>
      <c r="P743">
        <v>1</v>
      </c>
      <c r="Q743">
        <v>52.257209000000003</v>
      </c>
      <c r="R743">
        <v>5.2328489999999999</v>
      </c>
      <c r="S743" t="s">
        <v>63</v>
      </c>
      <c r="T743">
        <v>95</v>
      </c>
      <c r="U743">
        <v>75</v>
      </c>
      <c r="V743">
        <v>15</v>
      </c>
      <c r="W743">
        <v>0</v>
      </c>
      <c r="Y743">
        <v>180</v>
      </c>
      <c r="Z743" t="s">
        <v>1207</v>
      </c>
      <c r="AA743" s="2">
        <v>43474.373842592591</v>
      </c>
      <c r="AC743" s="2">
        <v>44907.646967592591</v>
      </c>
      <c r="AD743" t="s">
        <v>54</v>
      </c>
      <c r="AE743" t="s">
        <v>55</v>
      </c>
    </row>
    <row r="744" spans="1:31" x14ac:dyDescent="0.25">
      <c r="A744" t="s">
        <v>2774</v>
      </c>
      <c r="B744" t="s">
        <v>2773</v>
      </c>
      <c r="C744" t="s">
        <v>79</v>
      </c>
      <c r="D744" s="2" t="str">
        <f>VLOOKUP(A744,Basis!A:A,1,FALSE)</f>
        <v>RO650</v>
      </c>
      <c r="E744" t="s">
        <v>58</v>
      </c>
      <c r="F744">
        <v>1016722</v>
      </c>
      <c r="G744" s="2">
        <v>43563.364942129629</v>
      </c>
      <c r="H744" s="2"/>
      <c r="K744" t="s">
        <v>1198</v>
      </c>
      <c r="L744" t="s">
        <v>49</v>
      </c>
      <c r="M744" t="s">
        <v>1199</v>
      </c>
      <c r="N744" t="s">
        <v>43</v>
      </c>
      <c r="O744">
        <v>5</v>
      </c>
      <c r="P744">
        <v>1</v>
      </c>
      <c r="Q744">
        <v>52.25655364</v>
      </c>
      <c r="R744">
        <v>5.2345153519999998</v>
      </c>
      <c r="S744" t="s">
        <v>63</v>
      </c>
      <c r="T744">
        <v>95</v>
      </c>
      <c r="U744">
        <v>75</v>
      </c>
      <c r="V744">
        <v>15</v>
      </c>
      <c r="W744">
        <v>0</v>
      </c>
      <c r="Y744">
        <v>180</v>
      </c>
      <c r="Z744" t="s">
        <v>1200</v>
      </c>
      <c r="AA744" s="2">
        <v>43474.373842592591</v>
      </c>
      <c r="AC744" s="2">
        <v>44907.646967592591</v>
      </c>
      <c r="AD744" t="s">
        <v>54</v>
      </c>
      <c r="AE744" t="s">
        <v>55</v>
      </c>
    </row>
    <row r="745" spans="1:31" x14ac:dyDescent="0.25">
      <c r="A745" t="s">
        <v>2776</v>
      </c>
      <c r="B745" t="s">
        <v>2775</v>
      </c>
      <c r="C745" t="s">
        <v>79</v>
      </c>
      <c r="D745" s="2" t="str">
        <f>VLOOKUP(A745,Basis!A:A,1,FALSE)</f>
        <v>RO672</v>
      </c>
      <c r="E745" t="s">
        <v>58</v>
      </c>
      <c r="F745">
        <v>1016844</v>
      </c>
      <c r="G745" s="2">
        <v>43566.360775462963</v>
      </c>
      <c r="H745" s="2"/>
      <c r="K745" t="s">
        <v>59</v>
      </c>
      <c r="L745" t="s">
        <v>60</v>
      </c>
      <c r="M745" t="s">
        <v>61</v>
      </c>
      <c r="N745" t="s">
        <v>62</v>
      </c>
      <c r="O745">
        <v>5</v>
      </c>
      <c r="P745">
        <v>1</v>
      </c>
      <c r="Q745">
        <v>52.295181399999997</v>
      </c>
      <c r="R745">
        <v>5.2747687000000001</v>
      </c>
      <c r="S745" t="s">
        <v>63</v>
      </c>
      <c r="T745">
        <v>95</v>
      </c>
      <c r="U745">
        <v>75</v>
      </c>
      <c r="V745">
        <v>15</v>
      </c>
      <c r="W745">
        <v>0</v>
      </c>
      <c r="Y745">
        <v>180</v>
      </c>
      <c r="Z745" t="s">
        <v>64</v>
      </c>
      <c r="AA745" s="2">
        <v>43474.373842592591</v>
      </c>
      <c r="AC745" s="2">
        <v>44907.646967592591</v>
      </c>
      <c r="AD745" t="s">
        <v>54</v>
      </c>
      <c r="AE745" t="s">
        <v>55</v>
      </c>
    </row>
    <row r="746" spans="1:31" x14ac:dyDescent="0.25">
      <c r="A746" t="s">
        <v>2778</v>
      </c>
      <c r="B746" t="s">
        <v>2777</v>
      </c>
      <c r="C746" t="s">
        <v>79</v>
      </c>
      <c r="D746" s="2" t="str">
        <f>VLOOKUP(A746,Basis!A:A,1,FALSE)</f>
        <v>RO675</v>
      </c>
      <c r="E746" t="s">
        <v>58</v>
      </c>
      <c r="F746">
        <v>1016718</v>
      </c>
      <c r="G746" s="2">
        <v>44221.613449074073</v>
      </c>
      <c r="H746" s="2"/>
      <c r="K746" t="s">
        <v>574</v>
      </c>
      <c r="L746" t="s">
        <v>528</v>
      </c>
      <c r="M746" t="s">
        <v>575</v>
      </c>
      <c r="N746" t="s">
        <v>62</v>
      </c>
      <c r="O746">
        <v>5</v>
      </c>
      <c r="P746">
        <v>1</v>
      </c>
      <c r="Q746">
        <v>52.295817300000003</v>
      </c>
      <c r="R746">
        <v>5.2752322999999999</v>
      </c>
      <c r="S746" t="s">
        <v>63</v>
      </c>
      <c r="T746">
        <v>95</v>
      </c>
      <c r="U746">
        <v>75</v>
      </c>
      <c r="V746">
        <v>15</v>
      </c>
      <c r="W746">
        <v>0</v>
      </c>
      <c r="Y746">
        <v>180</v>
      </c>
      <c r="Z746" t="s">
        <v>576</v>
      </c>
      <c r="AA746" s="2">
        <v>43474.373842592591</v>
      </c>
      <c r="AC746" s="2">
        <v>44907.646967592591</v>
      </c>
      <c r="AD746" t="s">
        <v>54</v>
      </c>
      <c r="AE746" t="s">
        <v>55</v>
      </c>
    </row>
    <row r="747" spans="1:31" x14ac:dyDescent="0.25">
      <c r="A747" t="s">
        <v>2780</v>
      </c>
      <c r="B747" t="s">
        <v>2779</v>
      </c>
      <c r="C747" t="s">
        <v>79</v>
      </c>
      <c r="D747" s="2" t="str">
        <f>VLOOKUP(A747,Basis!A:A,1,FALSE)</f>
        <v>RO456</v>
      </c>
      <c r="E747" t="s">
        <v>58</v>
      </c>
      <c r="F747">
        <v>1019458</v>
      </c>
      <c r="G747" s="2">
        <v>43669.484537037039</v>
      </c>
      <c r="H747" s="2"/>
      <c r="K747" t="s">
        <v>104</v>
      </c>
      <c r="L747" t="s">
        <v>399</v>
      </c>
      <c r="M747" t="s">
        <v>106</v>
      </c>
      <c r="N747" t="s">
        <v>107</v>
      </c>
      <c r="O747">
        <v>5</v>
      </c>
      <c r="P747">
        <v>1</v>
      </c>
      <c r="Q747">
        <v>52.292479849469203</v>
      </c>
      <c r="R747">
        <v>5.2745668776382502</v>
      </c>
      <c r="S747" t="s">
        <v>63</v>
      </c>
      <c r="T747">
        <v>95</v>
      </c>
      <c r="U747">
        <v>75</v>
      </c>
      <c r="V747">
        <v>15</v>
      </c>
      <c r="W747">
        <v>0</v>
      </c>
      <c r="Y747">
        <v>180</v>
      </c>
      <c r="Z747" t="s">
        <v>943</v>
      </c>
      <c r="AA747" s="2">
        <v>43474.373842592591</v>
      </c>
      <c r="AC747" s="2">
        <v>44907.646967592591</v>
      </c>
      <c r="AD747" t="s">
        <v>54</v>
      </c>
      <c r="AE747" t="s">
        <v>55</v>
      </c>
    </row>
    <row r="748" spans="1:31" x14ac:dyDescent="0.25">
      <c r="A748" t="s">
        <v>2782</v>
      </c>
      <c r="B748" t="s">
        <v>2781</v>
      </c>
      <c r="C748" t="s">
        <v>79</v>
      </c>
      <c r="D748" s="2" t="str">
        <f>VLOOKUP(A748,Basis!A:A,1,FALSE)</f>
        <v>RO818</v>
      </c>
      <c r="E748" t="s">
        <v>58</v>
      </c>
      <c r="F748">
        <v>1015772</v>
      </c>
      <c r="G748" s="2">
        <v>44662.537789351853</v>
      </c>
      <c r="H748" s="2"/>
      <c r="K748" t="s">
        <v>659</v>
      </c>
      <c r="L748" t="s">
        <v>660</v>
      </c>
      <c r="M748" t="s">
        <v>661</v>
      </c>
      <c r="N748" t="s">
        <v>241</v>
      </c>
      <c r="O748">
        <v>5</v>
      </c>
      <c r="P748">
        <v>1</v>
      </c>
      <c r="Q748">
        <v>52.272928999999998</v>
      </c>
      <c r="R748">
        <v>5.1823779999999999</v>
      </c>
      <c r="S748" t="s">
        <v>63</v>
      </c>
      <c r="T748">
        <v>95</v>
      </c>
      <c r="U748">
        <v>75</v>
      </c>
      <c r="V748">
        <v>15</v>
      </c>
      <c r="W748">
        <v>0</v>
      </c>
      <c r="Y748">
        <v>180</v>
      </c>
      <c r="Z748" t="s">
        <v>662</v>
      </c>
      <c r="AA748" s="2">
        <v>43474.373842592591</v>
      </c>
      <c r="AC748" s="2">
        <v>44907.646967592591</v>
      </c>
      <c r="AD748" t="s">
        <v>54</v>
      </c>
      <c r="AE748" t="s">
        <v>55</v>
      </c>
    </row>
    <row r="749" spans="1:31" x14ac:dyDescent="0.25">
      <c r="A749" t="s">
        <v>2784</v>
      </c>
      <c r="B749" t="s">
        <v>2783</v>
      </c>
      <c r="C749" t="s">
        <v>79</v>
      </c>
      <c r="D749" s="2" t="str">
        <f>VLOOKUP(A749,Basis!A:A,1,FALSE)</f>
        <v>RO937</v>
      </c>
      <c r="E749" t="s">
        <v>58</v>
      </c>
      <c r="F749">
        <v>1015777</v>
      </c>
      <c r="G749" s="2">
        <v>44433.526180555556</v>
      </c>
      <c r="H749" s="2"/>
      <c r="K749" t="s">
        <v>2289</v>
      </c>
      <c r="L749" t="s">
        <v>2785</v>
      </c>
      <c r="M749" t="s">
        <v>2786</v>
      </c>
      <c r="N749" t="s">
        <v>177</v>
      </c>
      <c r="O749">
        <v>5</v>
      </c>
      <c r="P749">
        <v>1</v>
      </c>
      <c r="Q749">
        <v>52.232022000000001</v>
      </c>
      <c r="R749">
        <v>5.1926019999999999</v>
      </c>
      <c r="S749" t="s">
        <v>63</v>
      </c>
      <c r="T749">
        <v>95</v>
      </c>
      <c r="U749">
        <v>75</v>
      </c>
      <c r="V749">
        <v>15</v>
      </c>
      <c r="W749">
        <v>0</v>
      </c>
      <c r="Y749">
        <v>180</v>
      </c>
      <c r="Z749" t="s">
        <v>2787</v>
      </c>
      <c r="AA749" s="2">
        <v>43474.373842592591</v>
      </c>
      <c r="AC749" s="2">
        <v>44907.646967592591</v>
      </c>
      <c r="AD749" t="s">
        <v>54</v>
      </c>
      <c r="AE749" t="s">
        <v>55</v>
      </c>
    </row>
    <row r="750" spans="1:31" x14ac:dyDescent="0.25">
      <c r="A750" t="s">
        <v>2789</v>
      </c>
      <c r="B750" t="s">
        <v>2788</v>
      </c>
      <c r="C750" t="s">
        <v>79</v>
      </c>
      <c r="D750" s="2" t="str">
        <f>VLOOKUP(A750,Basis!A:A,1,FALSE)</f>
        <v>RO931</v>
      </c>
      <c r="E750" t="s">
        <v>58</v>
      </c>
      <c r="F750">
        <v>1019997</v>
      </c>
      <c r="G750" s="2">
        <v>44389.385787037034</v>
      </c>
      <c r="H750" s="2"/>
      <c r="K750" t="s">
        <v>2790</v>
      </c>
      <c r="L750" t="s">
        <v>281</v>
      </c>
      <c r="M750" t="s">
        <v>2791</v>
      </c>
      <c r="N750" t="s">
        <v>241</v>
      </c>
      <c r="O750">
        <v>5</v>
      </c>
      <c r="P750">
        <v>1</v>
      </c>
      <c r="Q750">
        <v>52.269942</v>
      </c>
      <c r="R750">
        <v>5.1811749999999996</v>
      </c>
      <c r="S750" t="s">
        <v>63</v>
      </c>
      <c r="T750">
        <v>95</v>
      </c>
      <c r="U750">
        <v>75</v>
      </c>
      <c r="V750">
        <v>15</v>
      </c>
      <c r="W750">
        <v>0</v>
      </c>
      <c r="Y750">
        <v>180</v>
      </c>
      <c r="Z750" t="s">
        <v>2792</v>
      </c>
      <c r="AA750" s="2">
        <v>43474.373842592591</v>
      </c>
      <c r="AC750" s="2">
        <v>44907.646967592591</v>
      </c>
      <c r="AD750" t="s">
        <v>54</v>
      </c>
      <c r="AE750" t="s">
        <v>55</v>
      </c>
    </row>
    <row r="751" spans="1:31" x14ac:dyDescent="0.25">
      <c r="A751" t="s">
        <v>2794</v>
      </c>
      <c r="B751" t="s">
        <v>2793</v>
      </c>
      <c r="C751" t="s">
        <v>79</v>
      </c>
      <c r="D751" s="2" t="str">
        <f>VLOOKUP(A751,Basis!A:A,1,FALSE)</f>
        <v>RO967</v>
      </c>
      <c r="E751" t="s">
        <v>58</v>
      </c>
      <c r="F751">
        <v>1019999</v>
      </c>
      <c r="G751" s="2">
        <v>44643.597685185188</v>
      </c>
      <c r="H751" s="2"/>
      <c r="K751" t="s">
        <v>2795</v>
      </c>
      <c r="L751" t="s">
        <v>2796</v>
      </c>
      <c r="M751" t="s">
        <v>2797</v>
      </c>
      <c r="N751" t="s">
        <v>51</v>
      </c>
      <c r="O751">
        <v>6</v>
      </c>
      <c r="P751">
        <v>1</v>
      </c>
      <c r="Q751">
        <v>52.287766599999998</v>
      </c>
      <c r="R751">
        <v>5.1750157999999997</v>
      </c>
      <c r="S751" t="s">
        <v>63</v>
      </c>
      <c r="T751">
        <v>95</v>
      </c>
      <c r="U751">
        <v>75</v>
      </c>
      <c r="V751">
        <v>15</v>
      </c>
      <c r="W751">
        <v>0</v>
      </c>
      <c r="Y751">
        <v>180</v>
      </c>
      <c r="Z751" t="s">
        <v>2798</v>
      </c>
      <c r="AA751" s="2">
        <v>43474.373854166668</v>
      </c>
      <c r="AC751" s="2">
        <v>44907.646967592591</v>
      </c>
      <c r="AD751" t="s">
        <v>54</v>
      </c>
      <c r="AE751" t="s">
        <v>55</v>
      </c>
    </row>
    <row r="752" spans="1:31" x14ac:dyDescent="0.25">
      <c r="A752" t="s">
        <v>2800</v>
      </c>
      <c r="B752" t="s">
        <v>2799</v>
      </c>
      <c r="C752" t="s">
        <v>79</v>
      </c>
      <c r="D752" s="2" t="str">
        <f>VLOOKUP(A752,Basis!A:A,1,FALSE)</f>
        <v>RO938</v>
      </c>
      <c r="E752" t="s">
        <v>58</v>
      </c>
      <c r="F752">
        <v>1020004</v>
      </c>
      <c r="G752" s="2">
        <v>44441.331805555557</v>
      </c>
      <c r="H752" s="2"/>
      <c r="K752" t="s">
        <v>1071</v>
      </c>
      <c r="L752" t="s">
        <v>2801</v>
      </c>
      <c r="M752" t="s">
        <v>2802</v>
      </c>
      <c r="N752" t="s">
        <v>241</v>
      </c>
      <c r="O752">
        <v>5</v>
      </c>
      <c r="P752">
        <v>1</v>
      </c>
      <c r="Q752">
        <v>52.268005000000002</v>
      </c>
      <c r="R752">
        <v>5.1892209999999999</v>
      </c>
      <c r="S752" t="s">
        <v>63</v>
      </c>
      <c r="T752">
        <v>95</v>
      </c>
      <c r="U752">
        <v>75</v>
      </c>
      <c r="V752">
        <v>15</v>
      </c>
      <c r="W752">
        <v>0</v>
      </c>
      <c r="Y752">
        <v>180</v>
      </c>
      <c r="Z752" t="s">
        <v>2803</v>
      </c>
      <c r="AA752" s="2">
        <v>43474.373842592591</v>
      </c>
      <c r="AC752" s="2">
        <v>44907.646967592591</v>
      </c>
      <c r="AD752" t="s">
        <v>54</v>
      </c>
      <c r="AE752" t="s">
        <v>55</v>
      </c>
    </row>
    <row r="753" spans="1:31" x14ac:dyDescent="0.25">
      <c r="A753" t="s">
        <v>2805</v>
      </c>
      <c r="B753" t="s">
        <v>2804</v>
      </c>
      <c r="C753" t="s">
        <v>79</v>
      </c>
      <c r="D753" s="2" t="str">
        <f>VLOOKUP(A753,Basis!A:A,1,FALSE)</f>
        <v>RO128</v>
      </c>
      <c r="E753" t="s">
        <v>58</v>
      </c>
      <c r="F753">
        <v>1020011</v>
      </c>
      <c r="G753" s="2">
        <v>43602.52789351852</v>
      </c>
      <c r="H753" s="2"/>
      <c r="K753" t="s">
        <v>665</v>
      </c>
      <c r="L753" t="s">
        <v>2806</v>
      </c>
      <c r="M753" t="s">
        <v>2807</v>
      </c>
      <c r="N753" t="s">
        <v>241</v>
      </c>
      <c r="O753">
        <v>5</v>
      </c>
      <c r="P753">
        <v>1</v>
      </c>
      <c r="Q753">
        <v>52.266598460313197</v>
      </c>
      <c r="R753">
        <v>5.1916509959895096</v>
      </c>
      <c r="S753" t="s">
        <v>63</v>
      </c>
      <c r="T753">
        <v>95</v>
      </c>
      <c r="U753">
        <v>75</v>
      </c>
      <c r="V753">
        <v>15</v>
      </c>
      <c r="W753">
        <v>0</v>
      </c>
      <c r="Y753">
        <v>180</v>
      </c>
      <c r="Z753" t="s">
        <v>2808</v>
      </c>
      <c r="AA753" s="2">
        <v>43474.373842592591</v>
      </c>
      <c r="AC753" s="2">
        <v>44907.646967592591</v>
      </c>
      <c r="AD753" t="s">
        <v>54</v>
      </c>
      <c r="AE753" t="s">
        <v>55</v>
      </c>
    </row>
    <row r="754" spans="1:31" x14ac:dyDescent="0.25">
      <c r="A754" t="s">
        <v>2810</v>
      </c>
      <c r="B754" t="s">
        <v>2809</v>
      </c>
      <c r="C754" t="s">
        <v>47</v>
      </c>
      <c r="D754" s="2" t="str">
        <f>VLOOKUP(A754,Basis!A:A,1,FALSE)</f>
        <v>VO024</v>
      </c>
      <c r="E754" s="2"/>
      <c r="F754" s="2"/>
      <c r="G754" s="2"/>
      <c r="H754" s="2"/>
      <c r="K754" t="s">
        <v>2025</v>
      </c>
      <c r="L754" t="s">
        <v>112</v>
      </c>
      <c r="M754" t="s">
        <v>2026</v>
      </c>
      <c r="N754" t="s">
        <v>177</v>
      </c>
      <c r="O754">
        <v>5</v>
      </c>
      <c r="P754">
        <v>1</v>
      </c>
      <c r="Q754">
        <v>52.221612999999998</v>
      </c>
      <c r="R754">
        <v>5.1761559999999998</v>
      </c>
      <c r="S754" t="s">
        <v>63</v>
      </c>
      <c r="T754">
        <v>95</v>
      </c>
      <c r="U754">
        <v>75</v>
      </c>
      <c r="V754">
        <v>15</v>
      </c>
      <c r="W754">
        <v>0</v>
      </c>
      <c r="Y754">
        <v>180</v>
      </c>
      <c r="Z754" t="s">
        <v>2027</v>
      </c>
      <c r="AA754" s="2">
        <v>43474.373831018522</v>
      </c>
      <c r="AC754" s="2">
        <v>44903.428564814814</v>
      </c>
      <c r="AD754" t="s">
        <v>54</v>
      </c>
      <c r="AE754" t="s">
        <v>2811</v>
      </c>
    </row>
    <row r="755" spans="1:31" x14ac:dyDescent="0.25">
      <c r="A755" t="s">
        <v>2813</v>
      </c>
      <c r="B755" t="s">
        <v>2812</v>
      </c>
      <c r="C755" t="s">
        <v>47</v>
      </c>
      <c r="D755" s="2" t="str">
        <f>VLOOKUP(A755,Basis!A:A,1,FALSE)</f>
        <v>VO025</v>
      </c>
      <c r="E755" s="2"/>
      <c r="F755" s="2"/>
      <c r="G755" s="2"/>
      <c r="H755" s="2"/>
      <c r="K755" t="s">
        <v>1977</v>
      </c>
      <c r="L755" t="s">
        <v>2084</v>
      </c>
      <c r="M755" t="s">
        <v>2085</v>
      </c>
      <c r="N755" t="s">
        <v>177</v>
      </c>
      <c r="O755">
        <v>5</v>
      </c>
      <c r="P755">
        <v>1</v>
      </c>
      <c r="Q755">
        <v>52.218816331636397</v>
      </c>
      <c r="R755">
        <v>5.1940335519660197</v>
      </c>
      <c r="S755" t="s">
        <v>63</v>
      </c>
      <c r="T755">
        <v>95</v>
      </c>
      <c r="U755">
        <v>75</v>
      </c>
      <c r="V755">
        <v>15</v>
      </c>
      <c r="W755">
        <v>0</v>
      </c>
      <c r="Y755">
        <v>180</v>
      </c>
      <c r="Z755" t="s">
        <v>2086</v>
      </c>
      <c r="AA755" s="2">
        <v>43474.373831018522</v>
      </c>
      <c r="AC755" s="2">
        <v>44903.428564814814</v>
      </c>
      <c r="AD755" t="s">
        <v>54</v>
      </c>
      <c r="AE755" t="s">
        <v>2811</v>
      </c>
    </row>
    <row r="756" spans="1:31" x14ac:dyDescent="0.25">
      <c r="A756" t="s">
        <v>2815</v>
      </c>
      <c r="B756" t="s">
        <v>2814</v>
      </c>
      <c r="C756" t="s">
        <v>47</v>
      </c>
      <c r="D756" s="2" t="str">
        <f>VLOOKUP(A756,Basis!A:A,1,FALSE)</f>
        <v>VO015</v>
      </c>
      <c r="E756" s="2"/>
      <c r="F756" s="2"/>
      <c r="G756" s="2"/>
      <c r="H756" s="2"/>
      <c r="K756" t="s">
        <v>188</v>
      </c>
      <c r="L756" t="s">
        <v>340</v>
      </c>
      <c r="M756" t="s">
        <v>2008</v>
      </c>
      <c r="N756" t="s">
        <v>177</v>
      </c>
      <c r="O756">
        <v>6</v>
      </c>
      <c r="P756">
        <v>1</v>
      </c>
      <c r="Q756">
        <v>52.215855298612503</v>
      </c>
      <c r="R756">
        <v>5.1425866037655101</v>
      </c>
      <c r="S756" t="s">
        <v>63</v>
      </c>
      <c r="T756">
        <v>95</v>
      </c>
      <c r="U756">
        <v>75</v>
      </c>
      <c r="V756">
        <v>15</v>
      </c>
      <c r="W756">
        <v>0</v>
      </c>
      <c r="Y756">
        <v>180</v>
      </c>
      <c r="Z756" t="s">
        <v>2009</v>
      </c>
      <c r="AA756" s="2">
        <v>43474.373831018522</v>
      </c>
      <c r="AC756" s="2">
        <v>44903.428564814814</v>
      </c>
      <c r="AD756" t="s">
        <v>54</v>
      </c>
      <c r="AE756" t="s">
        <v>2811</v>
      </c>
    </row>
    <row r="757" spans="1:31" x14ac:dyDescent="0.25">
      <c r="A757" t="s">
        <v>2817</v>
      </c>
      <c r="B757" t="s">
        <v>2816</v>
      </c>
      <c r="C757" t="s">
        <v>79</v>
      </c>
      <c r="D757" s="2" t="str">
        <f>VLOOKUP(A757,Basis!A:A,1,FALSE)</f>
        <v>RB009</v>
      </c>
      <c r="E757" s="2"/>
      <c r="F757" s="2"/>
      <c r="G757" s="2"/>
      <c r="H757" s="2"/>
      <c r="K757" t="s">
        <v>1820</v>
      </c>
      <c r="L757" t="s">
        <v>2818</v>
      </c>
      <c r="M757" t="s">
        <v>2819</v>
      </c>
      <c r="N757" t="s">
        <v>177</v>
      </c>
      <c r="O757">
        <v>5</v>
      </c>
      <c r="P757">
        <v>1</v>
      </c>
      <c r="Q757">
        <v>52.229903999999998</v>
      </c>
      <c r="R757">
        <v>5.1663959999999998</v>
      </c>
      <c r="S757" t="s">
        <v>63</v>
      </c>
      <c r="T757">
        <v>95</v>
      </c>
      <c r="U757">
        <v>75</v>
      </c>
      <c r="V757">
        <v>15</v>
      </c>
      <c r="W757">
        <v>1</v>
      </c>
      <c r="Y757">
        <v>180</v>
      </c>
      <c r="Z757" t="s">
        <v>2820</v>
      </c>
      <c r="AA757" s="2">
        <v>43474.373842592591</v>
      </c>
      <c r="AC757" s="2">
        <v>44879.615254629629</v>
      </c>
      <c r="AD757" t="s">
        <v>54</v>
      </c>
      <c r="AE757" t="s">
        <v>55</v>
      </c>
    </row>
    <row r="758" spans="1:31" x14ac:dyDescent="0.25">
      <c r="A758" t="s">
        <v>2822</v>
      </c>
      <c r="B758" t="s">
        <v>2821</v>
      </c>
      <c r="C758" t="s">
        <v>47</v>
      </c>
      <c r="D758" s="2" t="str">
        <f>VLOOKUP(A758,Basis!A:A,1,FALSE)</f>
        <v>BKC0036</v>
      </c>
      <c r="E758" s="2"/>
      <c r="F758" s="2"/>
      <c r="G758" s="2"/>
      <c r="H758" s="2"/>
      <c r="K758" t="s">
        <v>2823</v>
      </c>
      <c r="L758" t="s">
        <v>93</v>
      </c>
      <c r="M758" t="s">
        <v>2824</v>
      </c>
      <c r="N758" t="s">
        <v>2825</v>
      </c>
      <c r="O758">
        <v>5</v>
      </c>
      <c r="P758">
        <v>1</v>
      </c>
      <c r="Q758">
        <v>52.265765075473503</v>
      </c>
      <c r="R758">
        <v>5.0985859465574803</v>
      </c>
      <c r="S758" t="s">
        <v>63</v>
      </c>
      <c r="T758">
        <v>95</v>
      </c>
      <c r="U758">
        <v>75</v>
      </c>
      <c r="V758">
        <v>15</v>
      </c>
      <c r="W758">
        <v>1</v>
      </c>
      <c r="Y758">
        <v>180</v>
      </c>
      <c r="Z758" t="s">
        <v>2826</v>
      </c>
      <c r="AA758" s="2">
        <v>43474.373842592591</v>
      </c>
      <c r="AC758" s="2">
        <v>44879.615254629629</v>
      </c>
      <c r="AD758" t="s">
        <v>54</v>
      </c>
      <c r="AE758" t="s">
        <v>55</v>
      </c>
    </row>
    <row r="759" spans="1:31" x14ac:dyDescent="0.25">
      <c r="A759" t="s">
        <v>2828</v>
      </c>
      <c r="B759" t="s">
        <v>2827</v>
      </c>
      <c r="C759" t="s">
        <v>47</v>
      </c>
      <c r="D759" s="2" t="str">
        <f>VLOOKUP(A759,Basis!A:A,1,FALSE)</f>
        <v>VO019</v>
      </c>
      <c r="E759" s="2"/>
      <c r="F759" s="2"/>
      <c r="G759" s="2"/>
      <c r="H759" s="2"/>
      <c r="K759" t="s">
        <v>2829</v>
      </c>
      <c r="L759" t="s">
        <v>879</v>
      </c>
      <c r="M759" t="s">
        <v>2830</v>
      </c>
      <c r="N759" t="s">
        <v>62</v>
      </c>
      <c r="O759">
        <v>5</v>
      </c>
      <c r="P759">
        <v>1</v>
      </c>
      <c r="Q759">
        <v>52.302585239570902</v>
      </c>
      <c r="R759">
        <v>5.2528440021027398</v>
      </c>
      <c r="S759" t="s">
        <v>63</v>
      </c>
      <c r="T759">
        <v>95</v>
      </c>
      <c r="U759">
        <v>75</v>
      </c>
      <c r="V759">
        <v>15</v>
      </c>
      <c r="W759">
        <v>0</v>
      </c>
      <c r="Y759">
        <v>180</v>
      </c>
      <c r="Z759" t="s">
        <v>2831</v>
      </c>
      <c r="AA759" s="2">
        <v>43474.373842592591</v>
      </c>
      <c r="AC759" s="2">
        <v>44903.428564814814</v>
      </c>
      <c r="AD759" t="s">
        <v>54</v>
      </c>
      <c r="AE759" t="s">
        <v>2811</v>
      </c>
    </row>
    <row r="760" spans="1:31" x14ac:dyDescent="0.25">
      <c r="A760" t="s">
        <v>2833</v>
      </c>
      <c r="B760" t="s">
        <v>2832</v>
      </c>
      <c r="C760" t="s">
        <v>47</v>
      </c>
      <c r="D760" s="2" t="str">
        <f>VLOOKUP(A760,Basis!A:A,1,FALSE)</f>
        <v>VO023</v>
      </c>
      <c r="E760" s="2"/>
      <c r="F760" s="2"/>
      <c r="G760" s="2"/>
      <c r="H760" s="2"/>
      <c r="K760" t="s">
        <v>1335</v>
      </c>
      <c r="L760" t="s">
        <v>148</v>
      </c>
      <c r="M760" t="s">
        <v>1337</v>
      </c>
      <c r="N760" t="s">
        <v>62</v>
      </c>
      <c r="O760">
        <v>6</v>
      </c>
      <c r="P760">
        <v>1</v>
      </c>
      <c r="Q760">
        <v>52.294786999999999</v>
      </c>
      <c r="R760">
        <v>5.2655969999999996</v>
      </c>
      <c r="S760" t="s">
        <v>63</v>
      </c>
      <c r="T760">
        <v>95</v>
      </c>
      <c r="U760">
        <v>75</v>
      </c>
      <c r="V760">
        <v>15</v>
      </c>
      <c r="W760">
        <v>0</v>
      </c>
      <c r="Y760">
        <v>180</v>
      </c>
      <c r="Z760" t="s">
        <v>1620</v>
      </c>
      <c r="AA760" s="2">
        <v>43474.373842592591</v>
      </c>
      <c r="AC760" s="2">
        <v>44903.428564814814</v>
      </c>
      <c r="AD760" t="s">
        <v>54</v>
      </c>
      <c r="AE760" t="s">
        <v>2811</v>
      </c>
    </row>
    <row r="761" spans="1:31" x14ac:dyDescent="0.25">
      <c r="A761" t="s">
        <v>2835</v>
      </c>
      <c r="B761" t="s">
        <v>2834</v>
      </c>
      <c r="C761" t="s">
        <v>79</v>
      </c>
      <c r="D761" s="2" t="str">
        <f>VLOOKUP(A761,Basis!A:A,1,FALSE)</f>
        <v>RO016</v>
      </c>
      <c r="E761" s="2"/>
      <c r="F761" s="2"/>
      <c r="G761" s="2"/>
      <c r="H761" s="2"/>
      <c r="K761" t="s">
        <v>2239</v>
      </c>
      <c r="L761" t="s">
        <v>2836</v>
      </c>
      <c r="M761" t="s">
        <v>2837</v>
      </c>
      <c r="N761" t="s">
        <v>277</v>
      </c>
      <c r="O761">
        <v>5</v>
      </c>
      <c r="P761">
        <v>1</v>
      </c>
      <c r="Q761">
        <v>52.311415323105003</v>
      </c>
      <c r="R761">
        <v>5.03329027444593</v>
      </c>
      <c r="S761" t="s">
        <v>63</v>
      </c>
      <c r="T761">
        <v>100</v>
      </c>
      <c r="U761">
        <v>80</v>
      </c>
      <c r="V761">
        <v>15</v>
      </c>
      <c r="W761">
        <v>1</v>
      </c>
      <c r="Y761">
        <v>180</v>
      </c>
      <c r="Z761" t="s">
        <v>2838</v>
      </c>
      <c r="AA761" s="2">
        <v>43474.373842592591</v>
      </c>
      <c r="AC761" s="2">
        <v>44879.615254629629</v>
      </c>
      <c r="AD761" t="s">
        <v>54</v>
      </c>
      <c r="AE761" t="s">
        <v>55</v>
      </c>
    </row>
    <row r="762" spans="1:31" x14ac:dyDescent="0.25">
      <c r="A762" t="s">
        <v>2840</v>
      </c>
      <c r="B762" t="s">
        <v>2839</v>
      </c>
      <c r="C762" t="s">
        <v>79</v>
      </c>
      <c r="D762" s="2" t="str">
        <f>VLOOKUP(A762,Basis!A:A,1,FALSE)</f>
        <v>RO017</v>
      </c>
      <c r="E762" s="2"/>
      <c r="F762" s="2"/>
      <c r="G762" s="2"/>
      <c r="H762" s="2"/>
      <c r="K762" t="s">
        <v>2239</v>
      </c>
      <c r="L762" t="s">
        <v>2836</v>
      </c>
      <c r="M762" t="s">
        <v>2837</v>
      </c>
      <c r="N762" t="s">
        <v>277</v>
      </c>
      <c r="O762">
        <v>5</v>
      </c>
      <c r="P762">
        <v>1</v>
      </c>
      <c r="Q762">
        <v>52.3114154488335</v>
      </c>
      <c r="R762">
        <v>5.0332635361748101</v>
      </c>
      <c r="S762" t="s">
        <v>63</v>
      </c>
      <c r="T762">
        <v>95</v>
      </c>
      <c r="U762">
        <v>75</v>
      </c>
      <c r="V762">
        <v>15</v>
      </c>
      <c r="W762">
        <v>1</v>
      </c>
      <c r="Y762">
        <v>180</v>
      </c>
      <c r="Z762" t="s">
        <v>2838</v>
      </c>
      <c r="AA762" s="2">
        <v>43474.373842592591</v>
      </c>
      <c r="AC762" s="2">
        <v>44879.615254629629</v>
      </c>
      <c r="AD762" t="s">
        <v>54</v>
      </c>
      <c r="AE762" t="s">
        <v>55</v>
      </c>
    </row>
    <row r="763" spans="1:31" x14ac:dyDescent="0.25">
      <c r="A763" t="s">
        <v>2842</v>
      </c>
      <c r="B763" t="s">
        <v>2841</v>
      </c>
      <c r="C763" t="s">
        <v>79</v>
      </c>
      <c r="D763" s="2" t="str">
        <f>VLOOKUP(A763,Basis!A:A,1,FALSE)</f>
        <v>RO018</v>
      </c>
      <c r="E763" s="2"/>
      <c r="F763" s="2"/>
      <c r="G763" s="2"/>
      <c r="H763" s="2"/>
      <c r="K763" t="s">
        <v>2239</v>
      </c>
      <c r="L763" t="s">
        <v>2836</v>
      </c>
      <c r="M763" t="s">
        <v>2837</v>
      </c>
      <c r="N763" t="s">
        <v>277</v>
      </c>
      <c r="O763">
        <v>5</v>
      </c>
      <c r="P763">
        <v>1</v>
      </c>
      <c r="Q763">
        <v>52.311394871261299</v>
      </c>
      <c r="R763">
        <v>5.0332171004312398</v>
      </c>
      <c r="S763" t="s">
        <v>63</v>
      </c>
      <c r="T763">
        <v>95</v>
      </c>
      <c r="U763">
        <v>75</v>
      </c>
      <c r="V763">
        <v>15</v>
      </c>
      <c r="W763">
        <v>1</v>
      </c>
      <c r="Y763">
        <v>180</v>
      </c>
      <c r="Z763" t="s">
        <v>2838</v>
      </c>
      <c r="AA763" s="2">
        <v>43474.373842592591</v>
      </c>
      <c r="AC763" s="2">
        <v>44879.615254629629</v>
      </c>
      <c r="AD763" t="s">
        <v>54</v>
      </c>
      <c r="AE763" t="s">
        <v>55</v>
      </c>
    </row>
    <row r="764" spans="1:31" x14ac:dyDescent="0.25">
      <c r="A764" t="s">
        <v>2844</v>
      </c>
      <c r="B764" t="s">
        <v>2843</v>
      </c>
      <c r="C764" t="s">
        <v>79</v>
      </c>
      <c r="D764" s="2" t="str">
        <f>VLOOKUP(A764,Basis!A:A,1,FALSE)</f>
        <v>RO1037</v>
      </c>
      <c r="E764" t="s">
        <v>58</v>
      </c>
      <c r="F764">
        <v>1015860</v>
      </c>
      <c r="G764" s="2">
        <v>44965.414560185185</v>
      </c>
      <c r="H764" s="2"/>
      <c r="K764" t="s">
        <v>2845</v>
      </c>
      <c r="L764" t="s">
        <v>93</v>
      </c>
      <c r="M764" t="s">
        <v>2846</v>
      </c>
      <c r="N764" t="s">
        <v>51</v>
      </c>
      <c r="O764">
        <v>5</v>
      </c>
      <c r="P764">
        <v>1</v>
      </c>
      <c r="Q764">
        <v>52.294929167304502</v>
      </c>
      <c r="R764">
        <v>5.16440561973039</v>
      </c>
      <c r="S764" t="s">
        <v>63</v>
      </c>
      <c r="T764">
        <v>95</v>
      </c>
      <c r="U764">
        <v>75</v>
      </c>
      <c r="V764">
        <v>15</v>
      </c>
      <c r="W764">
        <v>0</v>
      </c>
      <c r="Y764">
        <v>180</v>
      </c>
      <c r="Z764" t="s">
        <v>2847</v>
      </c>
      <c r="AA764" s="2">
        <v>43474.373854166668</v>
      </c>
      <c r="AC764" s="2">
        <v>44907.646967592591</v>
      </c>
      <c r="AD764" t="s">
        <v>54</v>
      </c>
      <c r="AE764" t="s">
        <v>55</v>
      </c>
    </row>
    <row r="765" spans="1:31" x14ac:dyDescent="0.25">
      <c r="A765" t="s">
        <v>2849</v>
      </c>
      <c r="B765" t="s">
        <v>2848</v>
      </c>
      <c r="C765" t="s">
        <v>47</v>
      </c>
      <c r="D765" s="2" t="str">
        <f>VLOOKUP(A765,Basis!A:A,1,FALSE)</f>
        <v>VO087</v>
      </c>
      <c r="E765" t="s">
        <v>58</v>
      </c>
      <c r="F765">
        <v>1015856</v>
      </c>
      <c r="G765" s="2">
        <v>43496.422731481478</v>
      </c>
      <c r="H765" s="2"/>
      <c r="K765" t="s">
        <v>2845</v>
      </c>
      <c r="L765" t="s">
        <v>93</v>
      </c>
      <c r="M765" t="s">
        <v>2846</v>
      </c>
      <c r="N765" t="s">
        <v>51</v>
      </c>
      <c r="O765">
        <v>5</v>
      </c>
      <c r="P765">
        <v>1</v>
      </c>
      <c r="Q765">
        <v>52.294930000000001</v>
      </c>
      <c r="R765">
        <v>5.1644079999999999</v>
      </c>
      <c r="S765" t="s">
        <v>63</v>
      </c>
      <c r="T765">
        <v>95</v>
      </c>
      <c r="U765">
        <v>75</v>
      </c>
      <c r="V765">
        <v>15</v>
      </c>
      <c r="W765">
        <v>0</v>
      </c>
      <c r="Y765">
        <v>180</v>
      </c>
      <c r="Z765" t="s">
        <v>2847</v>
      </c>
      <c r="AA765" s="2">
        <v>43474.373854166668</v>
      </c>
      <c r="AC765" s="2">
        <v>44907.646967592591</v>
      </c>
      <c r="AD765" t="s">
        <v>54</v>
      </c>
      <c r="AE765" t="s">
        <v>55</v>
      </c>
    </row>
    <row r="766" spans="1:31" x14ac:dyDescent="0.25">
      <c r="A766" t="s">
        <v>2851</v>
      </c>
      <c r="B766" t="s">
        <v>2850</v>
      </c>
      <c r="C766" t="s">
        <v>167</v>
      </c>
      <c r="D766" s="2" t="str">
        <f>VLOOKUP(A766,Basis!A:A,1,FALSE)</f>
        <v>PO215</v>
      </c>
      <c r="E766" t="s">
        <v>58</v>
      </c>
      <c r="F766">
        <v>1015855</v>
      </c>
      <c r="G766" s="2">
        <v>44965.417731481481</v>
      </c>
      <c r="H766" s="2"/>
      <c r="K766" t="s">
        <v>2845</v>
      </c>
      <c r="L766" t="s">
        <v>93</v>
      </c>
      <c r="M766" t="s">
        <v>2846</v>
      </c>
      <c r="N766" t="s">
        <v>51</v>
      </c>
      <c r="O766">
        <v>5</v>
      </c>
      <c r="P766">
        <v>1</v>
      </c>
      <c r="Q766">
        <v>52.294941572521203</v>
      </c>
      <c r="R766">
        <v>5.1644255686599401</v>
      </c>
      <c r="S766" t="s">
        <v>63</v>
      </c>
      <c r="T766">
        <v>95</v>
      </c>
      <c r="U766">
        <v>75</v>
      </c>
      <c r="V766">
        <v>15</v>
      </c>
      <c r="W766">
        <v>0</v>
      </c>
      <c r="Y766">
        <v>180</v>
      </c>
      <c r="Z766" t="s">
        <v>2847</v>
      </c>
      <c r="AA766" s="2">
        <v>43474.373854166668</v>
      </c>
      <c r="AC766" s="2">
        <v>44907.646967592591</v>
      </c>
      <c r="AD766" t="s">
        <v>54</v>
      </c>
      <c r="AE766" t="s">
        <v>55</v>
      </c>
    </row>
    <row r="767" spans="1:31" x14ac:dyDescent="0.25">
      <c r="A767" t="s">
        <v>2853</v>
      </c>
      <c r="B767" t="s">
        <v>2852</v>
      </c>
      <c r="C767" t="s">
        <v>193</v>
      </c>
      <c r="D767" s="2" t="str">
        <f>VLOOKUP(A767,Basis!A:A,1,FALSE)</f>
        <v>BO060</v>
      </c>
      <c r="E767" t="s">
        <v>58</v>
      </c>
      <c r="F767">
        <v>1016211</v>
      </c>
      <c r="G767" s="2">
        <v>43496.422210648147</v>
      </c>
      <c r="H767" s="2"/>
      <c r="K767" t="s">
        <v>2845</v>
      </c>
      <c r="L767" t="s">
        <v>93</v>
      </c>
      <c r="M767" t="s">
        <v>2846</v>
      </c>
      <c r="N767" t="s">
        <v>51</v>
      </c>
      <c r="O767">
        <v>5</v>
      </c>
      <c r="P767">
        <v>1</v>
      </c>
      <c r="Q767">
        <v>52.294963910293099</v>
      </c>
      <c r="R767">
        <v>5.1643959805417499</v>
      </c>
      <c r="S767" t="s">
        <v>63</v>
      </c>
      <c r="T767">
        <v>95</v>
      </c>
      <c r="U767">
        <v>75</v>
      </c>
      <c r="V767">
        <v>15</v>
      </c>
      <c r="W767">
        <v>0</v>
      </c>
      <c r="Y767">
        <v>180</v>
      </c>
      <c r="Z767" t="s">
        <v>2847</v>
      </c>
      <c r="AA767" s="2">
        <v>43474.373854166668</v>
      </c>
      <c r="AC767" s="2">
        <v>44879.615254629629</v>
      </c>
      <c r="AD767" t="s">
        <v>54</v>
      </c>
      <c r="AE767" t="s">
        <v>55</v>
      </c>
    </row>
    <row r="768" spans="1:31" x14ac:dyDescent="0.25">
      <c r="A768" t="s">
        <v>2855</v>
      </c>
      <c r="B768" t="s">
        <v>2854</v>
      </c>
      <c r="C768" t="s">
        <v>167</v>
      </c>
      <c r="D768" s="2" t="str">
        <f>VLOOKUP(A768,Basis!A:A,1,FALSE)</f>
        <v>PO082</v>
      </c>
      <c r="E768" t="s">
        <v>58</v>
      </c>
      <c r="F768">
        <v>1016703</v>
      </c>
      <c r="G768" s="2">
        <v>44838.556435185186</v>
      </c>
      <c r="H768" s="2"/>
      <c r="K768" t="s">
        <v>1947</v>
      </c>
      <c r="L768" t="s">
        <v>281</v>
      </c>
      <c r="M768" t="s">
        <v>1948</v>
      </c>
      <c r="N768" t="s">
        <v>51</v>
      </c>
      <c r="O768">
        <v>5</v>
      </c>
      <c r="P768">
        <v>1</v>
      </c>
      <c r="Q768">
        <v>52.2939498</v>
      </c>
      <c r="R768">
        <v>5.1630628999999999</v>
      </c>
      <c r="S768" t="s">
        <v>63</v>
      </c>
      <c r="T768">
        <v>95</v>
      </c>
      <c r="U768">
        <v>75</v>
      </c>
      <c r="V768">
        <v>15</v>
      </c>
      <c r="W768">
        <v>0</v>
      </c>
      <c r="Y768">
        <v>180</v>
      </c>
      <c r="Z768" t="s">
        <v>1949</v>
      </c>
      <c r="AA768" s="2">
        <v>43474.373854166668</v>
      </c>
      <c r="AC768" s="2">
        <v>44907.646967592591</v>
      </c>
      <c r="AD768" t="s">
        <v>54</v>
      </c>
      <c r="AE768" t="s">
        <v>55</v>
      </c>
    </row>
    <row r="769" spans="1:31" x14ac:dyDescent="0.25">
      <c r="A769" t="s">
        <v>2857</v>
      </c>
      <c r="B769" t="s">
        <v>2856</v>
      </c>
      <c r="C769" t="s">
        <v>47</v>
      </c>
      <c r="D769" s="2" t="str">
        <f>VLOOKUP(A769,Basis!A:A,1,FALSE)</f>
        <v>VO098</v>
      </c>
      <c r="E769" t="s">
        <v>58</v>
      </c>
      <c r="F769">
        <v>1015864</v>
      </c>
      <c r="G769" s="2">
        <v>44838.557291666664</v>
      </c>
      <c r="H769" s="2"/>
      <c r="K769" t="s">
        <v>1947</v>
      </c>
      <c r="L769" t="s">
        <v>281</v>
      </c>
      <c r="M769" t="s">
        <v>1948</v>
      </c>
      <c r="N769" t="s">
        <v>51</v>
      </c>
      <c r="O769">
        <v>5</v>
      </c>
      <c r="P769">
        <v>1</v>
      </c>
      <c r="Q769">
        <v>52.2939498</v>
      </c>
      <c r="R769">
        <v>5.1630628999999999</v>
      </c>
      <c r="S769" t="s">
        <v>63</v>
      </c>
      <c r="T769">
        <v>95</v>
      </c>
      <c r="U769">
        <v>75</v>
      </c>
      <c r="V769">
        <v>15</v>
      </c>
      <c r="W769">
        <v>0</v>
      </c>
      <c r="Y769">
        <v>180</v>
      </c>
      <c r="Z769" t="s">
        <v>1949</v>
      </c>
      <c r="AA769" s="2">
        <v>43474.373854166668</v>
      </c>
      <c r="AC769" s="2">
        <v>44907.646967592591</v>
      </c>
      <c r="AD769" t="s">
        <v>54</v>
      </c>
      <c r="AE769" t="s">
        <v>55</v>
      </c>
    </row>
    <row r="770" spans="1:31" x14ac:dyDescent="0.25">
      <c r="A770" t="s">
        <v>2859</v>
      </c>
      <c r="B770" t="s">
        <v>2858</v>
      </c>
      <c r="C770" t="s">
        <v>79</v>
      </c>
      <c r="D770" s="2" t="str">
        <f>VLOOKUP(A770,Basis!A:A,1,FALSE)</f>
        <v>RO618</v>
      </c>
      <c r="E770" t="s">
        <v>58</v>
      </c>
      <c r="F770">
        <v>1015862</v>
      </c>
      <c r="G770" s="2">
        <v>43496.426504629628</v>
      </c>
      <c r="H770" s="2"/>
      <c r="K770" t="s">
        <v>2860</v>
      </c>
      <c r="L770" t="s">
        <v>132</v>
      </c>
      <c r="M770" t="s">
        <v>2861</v>
      </c>
      <c r="N770" t="s">
        <v>51</v>
      </c>
      <c r="O770">
        <v>5</v>
      </c>
      <c r="P770">
        <v>1</v>
      </c>
      <c r="Q770">
        <v>52.294983691584598</v>
      </c>
      <c r="R770">
        <v>5.1586191728759196</v>
      </c>
      <c r="S770" t="s">
        <v>63</v>
      </c>
      <c r="T770">
        <v>95</v>
      </c>
      <c r="U770">
        <v>75</v>
      </c>
      <c r="V770">
        <v>15</v>
      </c>
      <c r="W770">
        <v>0</v>
      </c>
      <c r="Y770">
        <v>180</v>
      </c>
      <c r="Z770" t="s">
        <v>2862</v>
      </c>
      <c r="AA770" s="2">
        <v>43474.373854166668</v>
      </c>
      <c r="AC770" s="2">
        <v>44907.646967592591</v>
      </c>
      <c r="AD770" t="s">
        <v>54</v>
      </c>
      <c r="AE770" t="s">
        <v>55</v>
      </c>
    </row>
    <row r="771" spans="1:31" x14ac:dyDescent="0.25">
      <c r="A771" t="s">
        <v>2864</v>
      </c>
      <c r="B771" t="s">
        <v>2863</v>
      </c>
      <c r="C771" t="s">
        <v>47</v>
      </c>
      <c r="D771" s="2" t="str">
        <f>VLOOKUP(A771,Basis!A:A,1,FALSE)</f>
        <v>VO082</v>
      </c>
      <c r="E771" t="s">
        <v>58</v>
      </c>
      <c r="F771">
        <v>1016709</v>
      </c>
      <c r="G771" s="2">
        <v>43496.425462962965</v>
      </c>
      <c r="H771" s="2"/>
      <c r="K771" t="s">
        <v>2860</v>
      </c>
      <c r="L771" t="s">
        <v>132</v>
      </c>
      <c r="M771" t="s">
        <v>2861</v>
      </c>
      <c r="N771" t="s">
        <v>51</v>
      </c>
      <c r="O771">
        <v>5</v>
      </c>
      <c r="P771">
        <v>1</v>
      </c>
      <c r="Q771">
        <v>52.2949927021305</v>
      </c>
      <c r="R771">
        <v>5.1585123874295098</v>
      </c>
      <c r="S771" t="s">
        <v>63</v>
      </c>
      <c r="T771">
        <v>95</v>
      </c>
      <c r="U771">
        <v>75</v>
      </c>
      <c r="V771">
        <v>15</v>
      </c>
      <c r="W771">
        <v>0</v>
      </c>
      <c r="Y771">
        <v>180</v>
      </c>
      <c r="Z771" t="s">
        <v>2862</v>
      </c>
      <c r="AA771" s="2">
        <v>43474.373854166668</v>
      </c>
      <c r="AC771" s="2">
        <v>44907.646967592591</v>
      </c>
      <c r="AD771" t="s">
        <v>54</v>
      </c>
      <c r="AE771" t="s">
        <v>55</v>
      </c>
    </row>
    <row r="772" spans="1:31" x14ac:dyDescent="0.25">
      <c r="A772" t="s">
        <v>2866</v>
      </c>
      <c r="B772" t="s">
        <v>2865</v>
      </c>
      <c r="C772" t="s">
        <v>167</v>
      </c>
      <c r="D772" s="2" t="str">
        <f>VLOOKUP(A772,Basis!A:A,1,FALSE)</f>
        <v>PO057</v>
      </c>
      <c r="E772" t="s">
        <v>58</v>
      </c>
      <c r="F772">
        <v>1016702</v>
      </c>
      <c r="G772" s="2">
        <v>43496.42591435185</v>
      </c>
      <c r="H772" s="2"/>
      <c r="K772" t="s">
        <v>2860</v>
      </c>
      <c r="L772" t="s">
        <v>132</v>
      </c>
      <c r="M772" t="s">
        <v>2861</v>
      </c>
      <c r="N772" t="s">
        <v>51</v>
      </c>
      <c r="O772">
        <v>5</v>
      </c>
      <c r="P772">
        <v>1</v>
      </c>
      <c r="Q772">
        <v>52.294992115397299</v>
      </c>
      <c r="R772">
        <v>5.1586388703483701</v>
      </c>
      <c r="S772" t="s">
        <v>63</v>
      </c>
      <c r="T772">
        <v>95</v>
      </c>
      <c r="U772">
        <v>75</v>
      </c>
      <c r="V772">
        <v>15</v>
      </c>
      <c r="W772">
        <v>0</v>
      </c>
      <c r="Y772">
        <v>180</v>
      </c>
      <c r="Z772" t="s">
        <v>2862</v>
      </c>
      <c r="AA772" s="2">
        <v>43474.373854166668</v>
      </c>
      <c r="AC772" s="2">
        <v>44907.646967592591</v>
      </c>
      <c r="AD772" t="s">
        <v>54</v>
      </c>
      <c r="AE772" t="s">
        <v>55</v>
      </c>
    </row>
    <row r="773" spans="1:31" x14ac:dyDescent="0.25">
      <c r="A773" t="s">
        <v>2868</v>
      </c>
      <c r="B773" t="s">
        <v>2867</v>
      </c>
      <c r="C773" t="s">
        <v>193</v>
      </c>
      <c r="D773" s="2" t="str">
        <f>VLOOKUP(A773,Basis!A:A,1,FALSE)</f>
        <v>BO053</v>
      </c>
      <c r="E773" t="s">
        <v>58</v>
      </c>
      <c r="F773">
        <v>1016708</v>
      </c>
      <c r="G773" s="2">
        <v>43496.425694444442</v>
      </c>
      <c r="H773" s="2"/>
      <c r="K773" t="s">
        <v>2860</v>
      </c>
      <c r="L773" t="s">
        <v>132</v>
      </c>
      <c r="M773" t="s">
        <v>2861</v>
      </c>
      <c r="N773" t="s">
        <v>51</v>
      </c>
      <c r="O773">
        <v>5</v>
      </c>
      <c r="P773">
        <v>1</v>
      </c>
      <c r="Q773">
        <v>52.294847401839</v>
      </c>
      <c r="R773">
        <v>5.1586767565507099</v>
      </c>
      <c r="S773" t="s">
        <v>63</v>
      </c>
      <c r="T773">
        <v>95</v>
      </c>
      <c r="U773">
        <v>75</v>
      </c>
      <c r="V773">
        <v>15</v>
      </c>
      <c r="W773">
        <v>0</v>
      </c>
      <c r="Y773">
        <v>180</v>
      </c>
      <c r="Z773" t="s">
        <v>2862</v>
      </c>
      <c r="AA773" s="2">
        <v>43474.373854166668</v>
      </c>
      <c r="AC773" s="2">
        <v>44907.646967592591</v>
      </c>
      <c r="AD773" t="s">
        <v>54</v>
      </c>
      <c r="AE773" t="s">
        <v>55</v>
      </c>
    </row>
    <row r="774" spans="1:31" x14ac:dyDescent="0.25">
      <c r="A774" t="s">
        <v>2870</v>
      </c>
      <c r="B774" t="s">
        <v>2869</v>
      </c>
      <c r="C774" t="s">
        <v>79</v>
      </c>
      <c r="D774" s="2" t="str">
        <f>VLOOKUP(A774,Basis!A:A,1,FALSE)</f>
        <v>RO601</v>
      </c>
      <c r="E774" t="s">
        <v>58</v>
      </c>
      <c r="F774">
        <v>1015863</v>
      </c>
      <c r="G774" s="2">
        <v>43496.427569444444</v>
      </c>
      <c r="H774" s="2"/>
      <c r="K774" t="s">
        <v>2871</v>
      </c>
      <c r="L774" t="s">
        <v>2711</v>
      </c>
      <c r="M774" t="s">
        <v>2872</v>
      </c>
      <c r="N774" t="s">
        <v>51</v>
      </c>
      <c r="O774">
        <v>5</v>
      </c>
      <c r="P774">
        <v>1</v>
      </c>
      <c r="Q774">
        <v>52.296511502985197</v>
      </c>
      <c r="R774">
        <v>5.1597661525059104</v>
      </c>
      <c r="S774" t="s">
        <v>63</v>
      </c>
      <c r="T774">
        <v>95</v>
      </c>
      <c r="U774">
        <v>75</v>
      </c>
      <c r="V774">
        <v>15</v>
      </c>
      <c r="W774">
        <v>0</v>
      </c>
      <c r="Y774">
        <v>180</v>
      </c>
      <c r="Z774" t="s">
        <v>2873</v>
      </c>
      <c r="AA774" s="2">
        <v>43474.373854166668</v>
      </c>
      <c r="AC774" s="2">
        <v>44907.646967592591</v>
      </c>
      <c r="AD774" t="s">
        <v>54</v>
      </c>
      <c r="AE774" t="s">
        <v>55</v>
      </c>
    </row>
    <row r="775" spans="1:31" x14ac:dyDescent="0.25">
      <c r="A775" t="s">
        <v>2875</v>
      </c>
      <c r="B775" t="s">
        <v>2874</v>
      </c>
      <c r="C775" t="s">
        <v>79</v>
      </c>
      <c r="D775" s="2" t="str">
        <f>VLOOKUP(A775,Basis!A:A,1,FALSE)</f>
        <v>RO602</v>
      </c>
      <c r="E775" t="s">
        <v>58</v>
      </c>
      <c r="F775">
        <v>1016659</v>
      </c>
      <c r="G775" s="2">
        <v>43496.427754629629</v>
      </c>
      <c r="H775" s="2"/>
      <c r="K775" t="s">
        <v>2871</v>
      </c>
      <c r="L775" t="s">
        <v>2711</v>
      </c>
      <c r="M775" t="s">
        <v>2872</v>
      </c>
      <c r="N775" t="s">
        <v>51</v>
      </c>
      <c r="O775">
        <v>5</v>
      </c>
      <c r="P775">
        <v>1</v>
      </c>
      <c r="Q775">
        <v>52.296574660625602</v>
      </c>
      <c r="R775">
        <v>5.1596671622294599</v>
      </c>
      <c r="S775" t="s">
        <v>63</v>
      </c>
      <c r="T775">
        <v>95</v>
      </c>
      <c r="U775">
        <v>75</v>
      </c>
      <c r="V775">
        <v>15</v>
      </c>
      <c r="W775">
        <v>0</v>
      </c>
      <c r="Y775">
        <v>180</v>
      </c>
      <c r="Z775" t="s">
        <v>2873</v>
      </c>
      <c r="AA775" s="2">
        <v>43474.373854166668</v>
      </c>
      <c r="AC775" s="2">
        <v>44907.646967592591</v>
      </c>
      <c r="AD775" t="s">
        <v>54</v>
      </c>
      <c r="AE775" t="s">
        <v>55</v>
      </c>
    </row>
    <row r="776" spans="1:31" x14ac:dyDescent="0.25">
      <c r="A776" t="s">
        <v>2877</v>
      </c>
      <c r="B776" t="s">
        <v>2876</v>
      </c>
      <c r="C776" t="s">
        <v>47</v>
      </c>
      <c r="D776" s="2" t="str">
        <f>VLOOKUP(A776,Basis!A:A,1,FALSE)</f>
        <v>VO084</v>
      </c>
      <c r="E776" t="s">
        <v>58</v>
      </c>
      <c r="F776">
        <v>1016710</v>
      </c>
      <c r="G776" s="2">
        <v>43496.427986111114</v>
      </c>
      <c r="H776" s="2"/>
      <c r="K776" t="s">
        <v>2871</v>
      </c>
      <c r="L776" t="s">
        <v>2711</v>
      </c>
      <c r="M776" t="s">
        <v>2872</v>
      </c>
      <c r="N776" t="s">
        <v>51</v>
      </c>
      <c r="O776">
        <v>5</v>
      </c>
      <c r="P776">
        <v>1</v>
      </c>
      <c r="Q776">
        <v>52.296535391409201</v>
      </c>
      <c r="R776">
        <v>5.15971384943012</v>
      </c>
      <c r="S776" t="s">
        <v>63</v>
      </c>
      <c r="T776">
        <v>95</v>
      </c>
      <c r="U776">
        <v>75</v>
      </c>
      <c r="V776">
        <v>15</v>
      </c>
      <c r="W776">
        <v>0</v>
      </c>
      <c r="Y776">
        <v>180</v>
      </c>
      <c r="Z776" t="s">
        <v>2873</v>
      </c>
      <c r="AA776" s="2">
        <v>43474.373854166668</v>
      </c>
      <c r="AC776" s="2">
        <v>44907.646967592591</v>
      </c>
      <c r="AD776" t="s">
        <v>54</v>
      </c>
      <c r="AE776" t="s">
        <v>55</v>
      </c>
    </row>
    <row r="777" spans="1:31" x14ac:dyDescent="0.25">
      <c r="A777" t="s">
        <v>2879</v>
      </c>
      <c r="B777" t="s">
        <v>2878</v>
      </c>
      <c r="C777" t="s">
        <v>167</v>
      </c>
      <c r="D777" s="2" t="str">
        <f>VLOOKUP(A777,Basis!A:A,1,FALSE)</f>
        <v>PO216</v>
      </c>
      <c r="E777" t="s">
        <v>58</v>
      </c>
      <c r="F777">
        <v>1016705</v>
      </c>
      <c r="G777" s="2">
        <v>44965.425833333335</v>
      </c>
      <c r="H777" s="2"/>
      <c r="K777" t="s">
        <v>2871</v>
      </c>
      <c r="L777" t="s">
        <v>2711</v>
      </c>
      <c r="M777" t="s">
        <v>2872</v>
      </c>
      <c r="N777" t="s">
        <v>51</v>
      </c>
      <c r="O777">
        <v>5</v>
      </c>
      <c r="P777">
        <v>1</v>
      </c>
      <c r="Q777">
        <v>52.296481621500398</v>
      </c>
      <c r="R777">
        <v>5.1597871910828701</v>
      </c>
      <c r="S777" t="s">
        <v>63</v>
      </c>
      <c r="T777">
        <v>95</v>
      </c>
      <c r="U777">
        <v>75</v>
      </c>
      <c r="V777">
        <v>15</v>
      </c>
      <c r="W777">
        <v>0</v>
      </c>
      <c r="Y777">
        <v>180</v>
      </c>
      <c r="Z777" t="s">
        <v>2873</v>
      </c>
      <c r="AA777" s="2">
        <v>43474.373854166668</v>
      </c>
      <c r="AC777" s="2">
        <v>44907.646967592591</v>
      </c>
      <c r="AD777" t="s">
        <v>54</v>
      </c>
      <c r="AE777" t="s">
        <v>55</v>
      </c>
    </row>
    <row r="778" spans="1:31" x14ac:dyDescent="0.25">
      <c r="A778" t="s">
        <v>2881</v>
      </c>
      <c r="B778" t="s">
        <v>2880</v>
      </c>
      <c r="C778" t="s">
        <v>193</v>
      </c>
      <c r="D778" s="2" t="str">
        <f>VLOOKUP(A778,Basis!A:A,1,FALSE)</f>
        <v>BO054</v>
      </c>
      <c r="E778" t="s">
        <v>58</v>
      </c>
      <c r="F778">
        <v>1015857</v>
      </c>
      <c r="G778" s="2">
        <v>43496.426944444444</v>
      </c>
      <c r="H778" s="2"/>
      <c r="K778" t="s">
        <v>2871</v>
      </c>
      <c r="L778" t="s">
        <v>2711</v>
      </c>
      <c r="M778" t="s">
        <v>2872</v>
      </c>
      <c r="N778" t="s">
        <v>51</v>
      </c>
      <c r="O778">
        <v>5</v>
      </c>
      <c r="P778">
        <v>1</v>
      </c>
      <c r="Q778">
        <v>52.296529398348497</v>
      </c>
      <c r="R778">
        <v>5.1596779748845503</v>
      </c>
      <c r="S778" t="s">
        <v>63</v>
      </c>
      <c r="T778">
        <v>95</v>
      </c>
      <c r="U778">
        <v>75</v>
      </c>
      <c r="V778">
        <v>15</v>
      </c>
      <c r="W778">
        <v>0</v>
      </c>
      <c r="Y778">
        <v>180</v>
      </c>
      <c r="Z778" t="s">
        <v>2873</v>
      </c>
      <c r="AA778" s="2">
        <v>43474.373854166668</v>
      </c>
      <c r="AC778" s="2">
        <v>44907.646967592591</v>
      </c>
      <c r="AD778" t="s">
        <v>54</v>
      </c>
      <c r="AE778" t="s">
        <v>55</v>
      </c>
    </row>
    <row r="779" spans="1:31" x14ac:dyDescent="0.25">
      <c r="A779" t="s">
        <v>2883</v>
      </c>
      <c r="B779" t="s">
        <v>2882</v>
      </c>
      <c r="C779" t="s">
        <v>79</v>
      </c>
      <c r="D779" s="2" t="str">
        <f>VLOOKUP(A779,Basis!A:A,1,FALSE)</f>
        <v>RO619</v>
      </c>
      <c r="E779" t="s">
        <v>58</v>
      </c>
      <c r="F779">
        <v>1016657</v>
      </c>
      <c r="G779" s="2">
        <v>43496.42863425926</v>
      </c>
      <c r="H779" s="2"/>
      <c r="K779" t="s">
        <v>2884</v>
      </c>
      <c r="L779" t="s">
        <v>482</v>
      </c>
      <c r="M779" t="s">
        <v>2885</v>
      </c>
      <c r="N779" t="s">
        <v>51</v>
      </c>
      <c r="O779">
        <v>5</v>
      </c>
      <c r="P779">
        <v>1</v>
      </c>
      <c r="Q779">
        <v>52.297744397122699</v>
      </c>
      <c r="R779">
        <v>5.1637860294479498</v>
      </c>
      <c r="S779" t="s">
        <v>63</v>
      </c>
      <c r="T779">
        <v>95</v>
      </c>
      <c r="U779">
        <v>75</v>
      </c>
      <c r="V779">
        <v>15</v>
      </c>
      <c r="W779">
        <v>0</v>
      </c>
      <c r="Y779">
        <v>180</v>
      </c>
      <c r="Z779" t="s">
        <v>2886</v>
      </c>
      <c r="AA779" s="2">
        <v>43474.373854166668</v>
      </c>
      <c r="AC779" s="2">
        <v>44907.646967592591</v>
      </c>
      <c r="AD779" t="s">
        <v>54</v>
      </c>
      <c r="AE779" t="s">
        <v>55</v>
      </c>
    </row>
    <row r="780" spans="1:31" x14ac:dyDescent="0.25">
      <c r="A780" t="s">
        <v>2888</v>
      </c>
      <c r="B780" t="s">
        <v>2887</v>
      </c>
      <c r="C780" t="s">
        <v>47</v>
      </c>
      <c r="D780" s="2" t="str">
        <f>VLOOKUP(A780,Basis!A:A,1,FALSE)</f>
        <v>VO083</v>
      </c>
      <c r="E780" t="s">
        <v>58</v>
      </c>
      <c r="F780">
        <v>1016704</v>
      </c>
      <c r="G780" s="2">
        <v>43496.428912037038</v>
      </c>
      <c r="H780" s="2"/>
      <c r="K780" t="s">
        <v>2884</v>
      </c>
      <c r="L780" t="s">
        <v>482</v>
      </c>
      <c r="M780" t="s">
        <v>2885</v>
      </c>
      <c r="N780" t="s">
        <v>51</v>
      </c>
      <c r="O780">
        <v>5</v>
      </c>
      <c r="P780">
        <v>1</v>
      </c>
      <c r="Q780">
        <v>52.297663050752398</v>
      </c>
      <c r="R780">
        <v>5.1637980993885204</v>
      </c>
      <c r="S780" t="s">
        <v>63</v>
      </c>
      <c r="T780">
        <v>95</v>
      </c>
      <c r="U780">
        <v>75</v>
      </c>
      <c r="V780">
        <v>15</v>
      </c>
      <c r="W780">
        <v>0</v>
      </c>
      <c r="Y780">
        <v>180</v>
      </c>
      <c r="Z780" t="s">
        <v>2886</v>
      </c>
      <c r="AA780" s="2">
        <v>43474.373854166668</v>
      </c>
      <c r="AC780" s="2">
        <v>44907.646967592591</v>
      </c>
      <c r="AD780" t="s">
        <v>54</v>
      </c>
      <c r="AE780" t="s">
        <v>55</v>
      </c>
    </row>
    <row r="781" spans="1:31" x14ac:dyDescent="0.25">
      <c r="A781" t="s">
        <v>2890</v>
      </c>
      <c r="B781" t="s">
        <v>2889</v>
      </c>
      <c r="C781" t="s">
        <v>167</v>
      </c>
      <c r="D781" s="2" t="str">
        <f>VLOOKUP(A781,Basis!A:A,1,FALSE)</f>
        <v>PO058</v>
      </c>
      <c r="E781" t="s">
        <v>58</v>
      </c>
      <c r="F781">
        <v>1015859</v>
      </c>
      <c r="G781" s="2">
        <v>43496.428379629629</v>
      </c>
      <c r="H781" s="2"/>
      <c r="K781" t="s">
        <v>2884</v>
      </c>
      <c r="L781" t="s">
        <v>482</v>
      </c>
      <c r="M781" t="s">
        <v>2885</v>
      </c>
      <c r="N781" t="s">
        <v>51</v>
      </c>
      <c r="O781">
        <v>5</v>
      </c>
      <c r="P781">
        <v>1</v>
      </c>
      <c r="Q781">
        <v>52.297764848966402</v>
      </c>
      <c r="R781">
        <v>5.1638641487855104</v>
      </c>
      <c r="S781" t="s">
        <v>63</v>
      </c>
      <c r="T781">
        <v>95</v>
      </c>
      <c r="U781">
        <v>75</v>
      </c>
      <c r="V781">
        <v>15</v>
      </c>
      <c r="W781">
        <v>0</v>
      </c>
      <c r="Y781">
        <v>180</v>
      </c>
      <c r="Z781" t="s">
        <v>2886</v>
      </c>
      <c r="AA781" s="2">
        <v>43474.373854166668</v>
      </c>
      <c r="AC781" s="2">
        <v>44907.646967592591</v>
      </c>
      <c r="AD781" t="s">
        <v>54</v>
      </c>
      <c r="AE781" t="s">
        <v>55</v>
      </c>
    </row>
    <row r="782" spans="1:31" x14ac:dyDescent="0.25">
      <c r="A782" t="s">
        <v>2892</v>
      </c>
      <c r="B782" t="s">
        <v>2891</v>
      </c>
      <c r="C782" t="s">
        <v>79</v>
      </c>
      <c r="D782" s="2" t="str">
        <f>VLOOKUP(A782,Basis!A:A,1,FALSE)</f>
        <v>RO659</v>
      </c>
      <c r="E782" t="s">
        <v>58</v>
      </c>
      <c r="F782">
        <v>1015852</v>
      </c>
      <c r="G782" s="2">
        <v>43496.429178240738</v>
      </c>
      <c r="H782" s="2"/>
      <c r="K782" t="s">
        <v>2893</v>
      </c>
      <c r="L782" t="s">
        <v>112</v>
      </c>
      <c r="M782" t="s">
        <v>2894</v>
      </c>
      <c r="N782" t="s">
        <v>51</v>
      </c>
      <c r="O782">
        <v>5</v>
      </c>
      <c r="P782">
        <v>1</v>
      </c>
      <c r="Q782">
        <v>52.296967299999999</v>
      </c>
      <c r="R782">
        <v>5.1669948000000003</v>
      </c>
      <c r="S782" t="s">
        <v>63</v>
      </c>
      <c r="T782">
        <v>95</v>
      </c>
      <c r="U782">
        <v>75</v>
      </c>
      <c r="V782">
        <v>15</v>
      </c>
      <c r="W782">
        <v>0</v>
      </c>
      <c r="Y782">
        <v>180</v>
      </c>
      <c r="Z782" t="s">
        <v>2895</v>
      </c>
      <c r="AA782" s="2">
        <v>43474.373854166668</v>
      </c>
      <c r="AC782" s="2">
        <v>44907.646967592591</v>
      </c>
      <c r="AD782" t="s">
        <v>54</v>
      </c>
      <c r="AE782" t="s">
        <v>55</v>
      </c>
    </row>
    <row r="783" spans="1:31" x14ac:dyDescent="0.25">
      <c r="A783" t="s">
        <v>2897</v>
      </c>
      <c r="B783" t="s">
        <v>2896</v>
      </c>
      <c r="C783" t="s">
        <v>47</v>
      </c>
      <c r="D783" s="2" t="str">
        <f>VLOOKUP(A783,Basis!A:A,1,FALSE)</f>
        <v>VO112</v>
      </c>
      <c r="E783" t="s">
        <v>58</v>
      </c>
      <c r="F783">
        <v>1016658</v>
      </c>
      <c r="G783" s="2">
        <v>43496.429490740738</v>
      </c>
      <c r="H783" s="2"/>
      <c r="K783" t="s">
        <v>2893</v>
      </c>
      <c r="L783" t="s">
        <v>112</v>
      </c>
      <c r="M783" t="s">
        <v>2894</v>
      </c>
      <c r="N783" t="s">
        <v>51</v>
      </c>
      <c r="O783">
        <v>5</v>
      </c>
      <c r="P783">
        <v>1</v>
      </c>
      <c r="Q783">
        <v>52.296967299999999</v>
      </c>
      <c r="R783">
        <v>5.1669948000000003</v>
      </c>
      <c r="S783" t="s">
        <v>63</v>
      </c>
      <c r="T783">
        <v>95</v>
      </c>
      <c r="U783">
        <v>75</v>
      </c>
      <c r="V783">
        <v>15</v>
      </c>
      <c r="W783">
        <v>0</v>
      </c>
      <c r="Y783">
        <v>180</v>
      </c>
      <c r="Z783" t="s">
        <v>2895</v>
      </c>
      <c r="AA783" s="2">
        <v>43474.373854166668</v>
      </c>
      <c r="AC783" s="2">
        <v>44907.646967592591</v>
      </c>
      <c r="AD783" t="s">
        <v>54</v>
      </c>
      <c r="AE783" t="s">
        <v>55</v>
      </c>
    </row>
    <row r="784" spans="1:31" x14ac:dyDescent="0.25">
      <c r="A784" t="s">
        <v>2899</v>
      </c>
      <c r="B784" t="s">
        <v>2898</v>
      </c>
      <c r="C784" t="s">
        <v>47</v>
      </c>
      <c r="D784" s="2" t="str">
        <f>VLOOKUP(A784,Basis!A:A,1,FALSE)</f>
        <v>VO006</v>
      </c>
      <c r="E784" s="2"/>
      <c r="F784" s="2"/>
      <c r="G784" s="2"/>
      <c r="H784" s="2"/>
      <c r="K784" t="s">
        <v>2900</v>
      </c>
      <c r="L784" t="s">
        <v>2355</v>
      </c>
      <c r="M784" t="s">
        <v>2901</v>
      </c>
      <c r="N784" t="s">
        <v>51</v>
      </c>
      <c r="O784">
        <v>5</v>
      </c>
      <c r="P784">
        <v>1</v>
      </c>
      <c r="Q784">
        <v>52.288142999999998</v>
      </c>
      <c r="R784">
        <v>5.1719970000000002</v>
      </c>
      <c r="S784" t="s">
        <v>63</v>
      </c>
      <c r="T784">
        <v>95</v>
      </c>
      <c r="U784">
        <v>75</v>
      </c>
      <c r="V784">
        <v>15</v>
      </c>
      <c r="W784">
        <v>0</v>
      </c>
      <c r="Y784">
        <v>180</v>
      </c>
      <c r="Z784" t="s">
        <v>2902</v>
      </c>
      <c r="AA784" s="2">
        <v>43474.373854166668</v>
      </c>
      <c r="AC784" s="2">
        <v>44903.428564814814</v>
      </c>
      <c r="AD784" t="s">
        <v>54</v>
      </c>
      <c r="AE784" t="s">
        <v>55</v>
      </c>
    </row>
    <row r="785" spans="1:31" x14ac:dyDescent="0.25">
      <c r="A785" t="s">
        <v>2904</v>
      </c>
      <c r="B785" t="s">
        <v>2903</v>
      </c>
      <c r="C785" t="s">
        <v>79</v>
      </c>
      <c r="D785" s="2" t="str">
        <f>VLOOKUP(A785,Basis!A:A,1,FALSE)</f>
        <v>RO624</v>
      </c>
      <c r="E785" t="s">
        <v>58</v>
      </c>
      <c r="F785">
        <v>1017213</v>
      </c>
      <c r="G785" s="2">
        <v>43563.363020833334</v>
      </c>
      <c r="H785" s="2"/>
      <c r="K785" t="s">
        <v>1193</v>
      </c>
      <c r="L785" t="s">
        <v>293</v>
      </c>
      <c r="M785" t="s">
        <v>1194</v>
      </c>
      <c r="N785" t="s">
        <v>43</v>
      </c>
      <c r="O785">
        <v>5</v>
      </c>
      <c r="P785">
        <v>1</v>
      </c>
      <c r="Q785">
        <v>52.260765130000003</v>
      </c>
      <c r="R785">
        <v>5.233294012</v>
      </c>
      <c r="S785" t="s">
        <v>63</v>
      </c>
      <c r="T785">
        <v>95</v>
      </c>
      <c r="U785">
        <v>75</v>
      </c>
      <c r="V785">
        <v>15</v>
      </c>
      <c r="W785">
        <v>0</v>
      </c>
      <c r="Y785">
        <v>180</v>
      </c>
      <c r="Z785" t="s">
        <v>1195</v>
      </c>
      <c r="AA785" s="2">
        <v>43474.373842592591</v>
      </c>
      <c r="AC785" s="2">
        <v>44907.646967592591</v>
      </c>
      <c r="AD785" t="s">
        <v>54</v>
      </c>
      <c r="AE785" t="s">
        <v>55</v>
      </c>
    </row>
    <row r="786" spans="1:31" x14ac:dyDescent="0.25">
      <c r="A786" t="s">
        <v>2906</v>
      </c>
      <c r="B786" t="s">
        <v>2905</v>
      </c>
      <c r="C786" t="s">
        <v>79</v>
      </c>
      <c r="D786" s="2" t="str">
        <f>VLOOKUP(A786,Basis!A:A,1,FALSE)</f>
        <v>RO246</v>
      </c>
      <c r="E786" t="s">
        <v>58</v>
      </c>
      <c r="F786">
        <v>1017220</v>
      </c>
      <c r="G786" s="2">
        <v>43670.345243055555</v>
      </c>
      <c r="H786" s="2"/>
      <c r="K786" t="s">
        <v>86</v>
      </c>
      <c r="L786" t="s">
        <v>87</v>
      </c>
      <c r="M786" t="s">
        <v>88</v>
      </c>
      <c r="N786" t="s">
        <v>62</v>
      </c>
      <c r="O786">
        <v>5</v>
      </c>
      <c r="P786">
        <v>1</v>
      </c>
      <c r="Q786">
        <v>52.297343406875001</v>
      </c>
      <c r="R786">
        <v>5.2494715433616603</v>
      </c>
      <c r="S786" t="s">
        <v>63</v>
      </c>
      <c r="T786">
        <v>95</v>
      </c>
      <c r="U786">
        <v>75</v>
      </c>
      <c r="V786">
        <v>15</v>
      </c>
      <c r="W786">
        <v>0</v>
      </c>
      <c r="Y786">
        <v>180</v>
      </c>
      <c r="Z786" t="s">
        <v>89</v>
      </c>
      <c r="AA786" s="2">
        <v>43474.373842592591</v>
      </c>
      <c r="AC786" s="2">
        <v>44907.646967592591</v>
      </c>
      <c r="AD786" t="s">
        <v>54</v>
      </c>
      <c r="AE786" t="s">
        <v>55</v>
      </c>
    </row>
    <row r="787" spans="1:31" x14ac:dyDescent="0.25">
      <c r="A787" t="s">
        <v>2908</v>
      </c>
      <c r="B787" t="s">
        <v>2907</v>
      </c>
      <c r="C787" t="s">
        <v>79</v>
      </c>
      <c r="D787" s="2" t="str">
        <f>VLOOKUP(A787,Basis!A:A,1,FALSE)</f>
        <v>RO627</v>
      </c>
      <c r="E787" t="s">
        <v>58</v>
      </c>
      <c r="F787">
        <v>1017231</v>
      </c>
      <c r="G787" s="2">
        <v>43563.366620370369</v>
      </c>
      <c r="H787" s="2"/>
      <c r="K787" t="s">
        <v>125</v>
      </c>
      <c r="L787" t="s">
        <v>126</v>
      </c>
      <c r="M787" t="s">
        <v>127</v>
      </c>
      <c r="N787" t="s">
        <v>43</v>
      </c>
      <c r="O787">
        <v>5</v>
      </c>
      <c r="P787">
        <v>1</v>
      </c>
      <c r="Q787">
        <v>52.245715959999998</v>
      </c>
      <c r="R787">
        <v>5.2369893090000001</v>
      </c>
      <c r="S787" t="s">
        <v>63</v>
      </c>
      <c r="T787">
        <v>95</v>
      </c>
      <c r="U787">
        <v>75</v>
      </c>
      <c r="V787">
        <v>15</v>
      </c>
      <c r="W787">
        <v>0</v>
      </c>
      <c r="Y787">
        <v>180</v>
      </c>
      <c r="Z787" t="s">
        <v>128</v>
      </c>
      <c r="AA787" s="2">
        <v>43474.373842592591</v>
      </c>
      <c r="AC787" s="2">
        <v>44907.646967592591</v>
      </c>
      <c r="AD787" t="s">
        <v>54</v>
      </c>
      <c r="AE787" t="s">
        <v>55</v>
      </c>
    </row>
    <row r="788" spans="1:31" x14ac:dyDescent="0.25">
      <c r="A788" t="s">
        <v>2910</v>
      </c>
      <c r="B788" t="s">
        <v>2909</v>
      </c>
      <c r="C788" t="s">
        <v>79</v>
      </c>
      <c r="D788" s="2" t="str">
        <f>VLOOKUP(A788,Basis!A:A,1,FALSE)</f>
        <v>RO262</v>
      </c>
      <c r="E788" t="s">
        <v>58</v>
      </c>
      <c r="F788">
        <v>1017232</v>
      </c>
      <c r="G788" s="2">
        <v>43648.686412037037</v>
      </c>
      <c r="H788" s="2"/>
      <c r="K788" t="s">
        <v>131</v>
      </c>
      <c r="L788" t="s">
        <v>132</v>
      </c>
      <c r="M788" t="s">
        <v>133</v>
      </c>
      <c r="N788" t="s">
        <v>107</v>
      </c>
      <c r="O788">
        <v>5</v>
      </c>
      <c r="P788">
        <v>1</v>
      </c>
      <c r="Q788">
        <v>52.269967943478598</v>
      </c>
      <c r="R788">
        <v>5.2499559335459498</v>
      </c>
      <c r="S788" t="s">
        <v>63</v>
      </c>
      <c r="T788">
        <v>95</v>
      </c>
      <c r="U788">
        <v>75</v>
      </c>
      <c r="V788">
        <v>15</v>
      </c>
      <c r="W788">
        <v>0</v>
      </c>
      <c r="Y788">
        <v>180</v>
      </c>
      <c r="Z788" t="s">
        <v>134</v>
      </c>
      <c r="AA788" s="2">
        <v>43474.373842592591</v>
      </c>
      <c r="AC788" s="2">
        <v>44907.646967592591</v>
      </c>
      <c r="AD788" t="s">
        <v>54</v>
      </c>
      <c r="AE788" t="s">
        <v>55</v>
      </c>
    </row>
    <row r="789" spans="1:31" x14ac:dyDescent="0.25">
      <c r="A789" t="s">
        <v>2912</v>
      </c>
      <c r="B789" t="s">
        <v>2911</v>
      </c>
      <c r="C789" t="s">
        <v>79</v>
      </c>
      <c r="D789" s="2" t="str">
        <f>VLOOKUP(A789,Basis!A:A,1,FALSE)</f>
        <v>RO625</v>
      </c>
      <c r="E789" t="s">
        <v>58</v>
      </c>
      <c r="F789">
        <v>1017233</v>
      </c>
      <c r="G789" s="2">
        <v>43563.364247685182</v>
      </c>
      <c r="H789" s="2"/>
      <c r="K789" t="s">
        <v>137</v>
      </c>
      <c r="L789" t="s">
        <v>132</v>
      </c>
      <c r="M789" t="s">
        <v>138</v>
      </c>
      <c r="N789" t="s">
        <v>43</v>
      </c>
      <c r="O789">
        <v>5</v>
      </c>
      <c r="P789">
        <v>1</v>
      </c>
      <c r="Q789">
        <v>52.26009303</v>
      </c>
      <c r="R789">
        <v>5.2309624619999999</v>
      </c>
      <c r="S789" t="s">
        <v>63</v>
      </c>
      <c r="T789">
        <v>95</v>
      </c>
      <c r="U789">
        <v>75</v>
      </c>
      <c r="V789">
        <v>15</v>
      </c>
      <c r="W789">
        <v>0</v>
      </c>
      <c r="Y789">
        <v>180</v>
      </c>
      <c r="Z789" t="s">
        <v>139</v>
      </c>
      <c r="AA789" s="2">
        <v>43474.373842592591</v>
      </c>
      <c r="AC789" s="2">
        <v>44907.646967592591</v>
      </c>
      <c r="AD789" t="s">
        <v>54</v>
      </c>
      <c r="AE789" t="s">
        <v>55</v>
      </c>
    </row>
    <row r="790" spans="1:31" x14ac:dyDescent="0.25">
      <c r="A790" t="s">
        <v>2914</v>
      </c>
      <c r="B790" t="s">
        <v>2913</v>
      </c>
      <c r="C790" t="s">
        <v>79</v>
      </c>
      <c r="D790" s="2" t="str">
        <f>VLOOKUP(A790,Basis!A:A,1,FALSE)</f>
        <v>RO671</v>
      </c>
      <c r="E790" t="s">
        <v>58</v>
      </c>
      <c r="F790">
        <v>1017238</v>
      </c>
      <c r="G790" s="2">
        <v>43670.429456018515</v>
      </c>
      <c r="H790" s="2"/>
      <c r="K790" t="s">
        <v>117</v>
      </c>
      <c r="L790" t="s">
        <v>118</v>
      </c>
      <c r="M790" t="s">
        <v>119</v>
      </c>
      <c r="N790" t="s">
        <v>62</v>
      </c>
      <c r="O790">
        <v>5</v>
      </c>
      <c r="P790">
        <v>1</v>
      </c>
      <c r="Q790">
        <v>52.297585900000001</v>
      </c>
      <c r="R790">
        <v>5.2686641999999999</v>
      </c>
      <c r="S790" t="s">
        <v>63</v>
      </c>
      <c r="T790">
        <v>95</v>
      </c>
      <c r="U790">
        <v>75</v>
      </c>
      <c r="V790">
        <v>15</v>
      </c>
      <c r="W790">
        <v>0</v>
      </c>
      <c r="Y790">
        <v>180</v>
      </c>
      <c r="Z790" t="s">
        <v>120</v>
      </c>
      <c r="AA790" s="2">
        <v>43474.373842592591</v>
      </c>
      <c r="AC790" s="2">
        <v>44907.646967592591</v>
      </c>
      <c r="AD790" t="s">
        <v>54</v>
      </c>
      <c r="AE790" t="s">
        <v>55</v>
      </c>
    </row>
    <row r="791" spans="1:31" x14ac:dyDescent="0.25">
      <c r="A791" t="s">
        <v>2916</v>
      </c>
      <c r="B791" t="s">
        <v>2915</v>
      </c>
      <c r="C791" t="s">
        <v>79</v>
      </c>
      <c r="D791" s="2" t="str">
        <f>VLOOKUP(A791,Basis!A:A,1,FALSE)</f>
        <v>RO668</v>
      </c>
      <c r="E791" t="s">
        <v>58</v>
      </c>
      <c r="F791">
        <v>1017239</v>
      </c>
      <c r="G791" s="2">
        <v>44098.349363425928</v>
      </c>
      <c r="H791" s="2"/>
      <c r="K791" t="s">
        <v>92</v>
      </c>
      <c r="L791" t="s">
        <v>93</v>
      </c>
      <c r="M791" t="s">
        <v>94</v>
      </c>
      <c r="N791" t="s">
        <v>62</v>
      </c>
      <c r="O791">
        <v>5</v>
      </c>
      <c r="P791">
        <v>1</v>
      </c>
      <c r="Q791">
        <v>52.297173999999998</v>
      </c>
      <c r="R791">
        <v>5.2670728000000002</v>
      </c>
      <c r="S791" t="s">
        <v>63</v>
      </c>
      <c r="T791">
        <v>95</v>
      </c>
      <c r="U791">
        <v>75</v>
      </c>
      <c r="V791">
        <v>15</v>
      </c>
      <c r="W791">
        <v>0</v>
      </c>
      <c r="Y791">
        <v>180</v>
      </c>
      <c r="Z791" t="s">
        <v>95</v>
      </c>
      <c r="AA791" s="2">
        <v>43474.373842592591</v>
      </c>
      <c r="AC791" s="2">
        <v>44907.646967592591</v>
      </c>
      <c r="AD791" t="s">
        <v>54</v>
      </c>
      <c r="AE791" t="s">
        <v>55</v>
      </c>
    </row>
    <row r="792" spans="1:31" x14ac:dyDescent="0.25">
      <c r="A792" t="s">
        <v>2918</v>
      </c>
      <c r="B792" t="s">
        <v>2917</v>
      </c>
      <c r="C792" t="s">
        <v>79</v>
      </c>
      <c r="D792" s="2" t="str">
        <f>VLOOKUP(A792,Basis!A:A,1,FALSE)</f>
        <v>RO687</v>
      </c>
      <c r="E792" t="s">
        <v>58</v>
      </c>
      <c r="F792">
        <v>1017240</v>
      </c>
      <c r="G792" s="2">
        <v>43670.340219907404</v>
      </c>
      <c r="H792" s="2"/>
      <c r="K792" t="s">
        <v>308</v>
      </c>
      <c r="L792" t="s">
        <v>309</v>
      </c>
      <c r="M792" t="s">
        <v>310</v>
      </c>
      <c r="N792" t="s">
        <v>62</v>
      </c>
      <c r="O792">
        <v>5</v>
      </c>
      <c r="P792">
        <v>1</v>
      </c>
      <c r="Q792">
        <v>52.306069999999998</v>
      </c>
      <c r="R792">
        <v>5.2572029999999996</v>
      </c>
      <c r="S792" t="s">
        <v>63</v>
      </c>
      <c r="T792">
        <v>95</v>
      </c>
      <c r="U792">
        <v>75</v>
      </c>
      <c r="V792">
        <v>15</v>
      </c>
      <c r="W792">
        <v>0</v>
      </c>
      <c r="Y792">
        <v>180</v>
      </c>
      <c r="Z792" t="s">
        <v>311</v>
      </c>
      <c r="AA792" s="2">
        <v>43474.373842592591</v>
      </c>
      <c r="AC792" s="2">
        <v>44907.646967592591</v>
      </c>
      <c r="AD792" t="s">
        <v>54</v>
      </c>
      <c r="AE792" t="s">
        <v>55</v>
      </c>
    </row>
    <row r="793" spans="1:31" x14ac:dyDescent="0.25">
      <c r="A793" t="s">
        <v>2920</v>
      </c>
      <c r="B793" t="s">
        <v>2919</v>
      </c>
      <c r="C793" t="s">
        <v>79</v>
      </c>
      <c r="D793" s="2" t="str">
        <f>VLOOKUP(A793,Basis!A:A,1,FALSE)</f>
        <v>RO680</v>
      </c>
      <c r="E793" t="s">
        <v>58</v>
      </c>
      <c r="F793">
        <v>1017241</v>
      </c>
      <c r="G793" s="2">
        <v>44097.576817129629</v>
      </c>
      <c r="H793" s="2"/>
      <c r="K793" t="s">
        <v>98</v>
      </c>
      <c r="L793" t="s">
        <v>99</v>
      </c>
      <c r="M793" t="s">
        <v>100</v>
      </c>
      <c r="N793" t="s">
        <v>62</v>
      </c>
      <c r="O793">
        <v>6</v>
      </c>
      <c r="P793">
        <v>1</v>
      </c>
      <c r="Q793">
        <v>52.304810000000003</v>
      </c>
      <c r="R793">
        <v>5.2556200000000004</v>
      </c>
      <c r="S793" t="s">
        <v>63</v>
      </c>
      <c r="T793">
        <v>95</v>
      </c>
      <c r="U793">
        <v>75</v>
      </c>
      <c r="V793">
        <v>15</v>
      </c>
      <c r="W793">
        <v>0</v>
      </c>
      <c r="Y793">
        <v>180</v>
      </c>
      <c r="Z793" t="s">
        <v>101</v>
      </c>
      <c r="AA793" s="2">
        <v>43474.373842592591</v>
      </c>
      <c r="AC793" s="2">
        <v>44907.646967592591</v>
      </c>
      <c r="AD793" t="s">
        <v>54</v>
      </c>
      <c r="AE793" t="s">
        <v>55</v>
      </c>
    </row>
    <row r="794" spans="1:31" x14ac:dyDescent="0.25">
      <c r="A794" t="s">
        <v>2922</v>
      </c>
      <c r="B794" t="s">
        <v>2921</v>
      </c>
      <c r="C794" t="s">
        <v>79</v>
      </c>
      <c r="D794" s="2" t="str">
        <f>VLOOKUP(A794,Basis!A:A,1,FALSE)</f>
        <v>RO616</v>
      </c>
      <c r="E794" t="s">
        <v>58</v>
      </c>
      <c r="F794">
        <v>1017227</v>
      </c>
      <c r="G794" s="2">
        <v>43670.427222222221</v>
      </c>
      <c r="H794" s="2"/>
      <c r="K794" t="s">
        <v>147</v>
      </c>
      <c r="L794" t="s">
        <v>148</v>
      </c>
      <c r="M794" t="s">
        <v>149</v>
      </c>
      <c r="N794" t="s">
        <v>107</v>
      </c>
      <c r="O794">
        <v>5</v>
      </c>
      <c r="P794">
        <v>1</v>
      </c>
      <c r="Q794">
        <v>52.295620590497101</v>
      </c>
      <c r="R794">
        <v>5.2773960214157398</v>
      </c>
      <c r="S794" t="s">
        <v>63</v>
      </c>
      <c r="T794">
        <v>95</v>
      </c>
      <c r="U794">
        <v>75</v>
      </c>
      <c r="V794">
        <v>15</v>
      </c>
      <c r="W794">
        <v>0</v>
      </c>
      <c r="Y794">
        <v>180</v>
      </c>
      <c r="Z794" t="s">
        <v>150</v>
      </c>
      <c r="AA794" s="2">
        <v>43474.373842592591</v>
      </c>
      <c r="AC794" s="2">
        <v>44907.646967592591</v>
      </c>
      <c r="AD794" t="s">
        <v>54</v>
      </c>
      <c r="AE794" t="s">
        <v>55</v>
      </c>
    </row>
    <row r="795" spans="1:31" x14ac:dyDescent="0.25">
      <c r="A795" t="s">
        <v>2924</v>
      </c>
      <c r="B795" t="s">
        <v>2923</v>
      </c>
      <c r="C795" t="s">
        <v>79</v>
      </c>
      <c r="D795" s="2" t="str">
        <f>VLOOKUP(A795,Basis!A:A,1,FALSE)</f>
        <v>RO657</v>
      </c>
      <c r="E795" t="s">
        <v>58</v>
      </c>
      <c r="F795">
        <v>1017243</v>
      </c>
      <c r="G795" s="2">
        <v>43556.597743055558</v>
      </c>
      <c r="H795" s="2"/>
      <c r="K795" t="s">
        <v>2925</v>
      </c>
      <c r="L795" t="s">
        <v>2926</v>
      </c>
      <c r="M795" t="s">
        <v>2927</v>
      </c>
      <c r="N795" t="s">
        <v>107</v>
      </c>
      <c r="O795">
        <v>5</v>
      </c>
      <c r="P795">
        <v>1</v>
      </c>
      <c r="Q795">
        <v>52.292690999999998</v>
      </c>
      <c r="R795">
        <v>5.2802449999999999</v>
      </c>
      <c r="S795" t="s">
        <v>63</v>
      </c>
      <c r="T795">
        <v>95</v>
      </c>
      <c r="U795">
        <v>75</v>
      </c>
      <c r="V795">
        <v>15</v>
      </c>
      <c r="W795">
        <v>0</v>
      </c>
      <c r="Y795">
        <v>180</v>
      </c>
      <c r="Z795" t="s">
        <v>2928</v>
      </c>
      <c r="AA795" s="2">
        <v>43474.373842592591</v>
      </c>
      <c r="AC795" s="2">
        <v>44907.646967592591</v>
      </c>
      <c r="AD795" t="s">
        <v>54</v>
      </c>
      <c r="AE795" t="s">
        <v>55</v>
      </c>
    </row>
    <row r="796" spans="1:31" x14ac:dyDescent="0.25">
      <c r="A796" t="s">
        <v>2930</v>
      </c>
      <c r="B796" t="s">
        <v>2929</v>
      </c>
      <c r="C796" t="s">
        <v>79</v>
      </c>
      <c r="D796" s="2" t="str">
        <f>VLOOKUP(A796,Basis!A:A,1,FALSE)</f>
        <v>RO661</v>
      </c>
      <c r="E796" t="s">
        <v>58</v>
      </c>
      <c r="F796">
        <v>1017249</v>
      </c>
      <c r="G796" s="2">
        <v>43733.381412037037</v>
      </c>
      <c r="H796" s="2"/>
      <c r="K796" t="s">
        <v>67</v>
      </c>
      <c r="L796" t="s">
        <v>68</v>
      </c>
      <c r="M796" t="s">
        <v>69</v>
      </c>
      <c r="N796" t="s">
        <v>62</v>
      </c>
      <c r="O796">
        <v>5</v>
      </c>
      <c r="P796">
        <v>1</v>
      </c>
      <c r="Q796">
        <v>52.291774699999998</v>
      </c>
      <c r="R796">
        <v>5.2459962000000004</v>
      </c>
      <c r="S796" t="s">
        <v>63</v>
      </c>
      <c r="T796">
        <v>95</v>
      </c>
      <c r="U796">
        <v>75</v>
      </c>
      <c r="V796">
        <v>15</v>
      </c>
      <c r="W796">
        <v>0</v>
      </c>
      <c r="Y796">
        <v>180</v>
      </c>
      <c r="Z796" t="s">
        <v>70</v>
      </c>
      <c r="AA796" s="2">
        <v>43474.373842592591</v>
      </c>
      <c r="AC796" s="2">
        <v>44907.646967592591</v>
      </c>
      <c r="AD796" t="s">
        <v>54</v>
      </c>
      <c r="AE796" t="s">
        <v>55</v>
      </c>
    </row>
    <row r="797" spans="1:31" x14ac:dyDescent="0.25">
      <c r="A797" t="s">
        <v>2932</v>
      </c>
      <c r="B797" t="s">
        <v>2931</v>
      </c>
      <c r="C797" t="s">
        <v>79</v>
      </c>
      <c r="D797" s="2" t="str">
        <f>VLOOKUP(A797,Basis!A:A,1,FALSE)</f>
        <v>RO249</v>
      </c>
      <c r="E797" t="s">
        <v>58</v>
      </c>
      <c r="F797">
        <v>1017252</v>
      </c>
      <c r="G797" s="2">
        <v>43670.343819444446</v>
      </c>
      <c r="H797" s="2"/>
      <c r="K797" t="s">
        <v>86</v>
      </c>
      <c r="L797" t="s">
        <v>316</v>
      </c>
      <c r="M797" t="s">
        <v>317</v>
      </c>
      <c r="N797" t="s">
        <v>62</v>
      </c>
      <c r="O797">
        <v>5</v>
      </c>
      <c r="P797">
        <v>1</v>
      </c>
      <c r="Q797">
        <v>52.298055323820797</v>
      </c>
      <c r="R797">
        <v>5.24800990708661</v>
      </c>
      <c r="S797" t="s">
        <v>63</v>
      </c>
      <c r="T797">
        <v>95</v>
      </c>
      <c r="U797">
        <v>75</v>
      </c>
      <c r="V797">
        <v>15</v>
      </c>
      <c r="W797">
        <v>0</v>
      </c>
      <c r="Y797">
        <v>180</v>
      </c>
      <c r="Z797" t="s">
        <v>318</v>
      </c>
      <c r="AA797" s="2">
        <v>43474.373842592591</v>
      </c>
      <c r="AC797" s="2">
        <v>44907.646967592591</v>
      </c>
      <c r="AD797" t="s">
        <v>54</v>
      </c>
      <c r="AE797" t="s">
        <v>55</v>
      </c>
    </row>
    <row r="798" spans="1:31" x14ac:dyDescent="0.25">
      <c r="A798" t="s">
        <v>2934</v>
      </c>
      <c r="B798" t="s">
        <v>2933</v>
      </c>
      <c r="C798" t="s">
        <v>79</v>
      </c>
      <c r="D798" s="2" t="str">
        <f>VLOOKUP(A798,Basis!A:A,1,FALSE)</f>
        <v>RO640</v>
      </c>
      <c r="E798" t="s">
        <v>58</v>
      </c>
      <c r="F798">
        <v>1017246</v>
      </c>
      <c r="G798" s="2">
        <v>43563.366319444445</v>
      </c>
      <c r="H798" s="2"/>
      <c r="K798" t="s">
        <v>292</v>
      </c>
      <c r="L798" t="s">
        <v>293</v>
      </c>
      <c r="M798" t="s">
        <v>294</v>
      </c>
      <c r="N798" t="s">
        <v>43</v>
      </c>
      <c r="O798">
        <v>5</v>
      </c>
      <c r="P798">
        <v>1</v>
      </c>
      <c r="Q798">
        <v>52.244929859999999</v>
      </c>
      <c r="R798">
        <v>5.2344578510000002</v>
      </c>
      <c r="S798" t="s">
        <v>63</v>
      </c>
      <c r="T798">
        <v>95</v>
      </c>
      <c r="U798">
        <v>75</v>
      </c>
      <c r="V798">
        <v>15</v>
      </c>
      <c r="W798">
        <v>0</v>
      </c>
      <c r="Y798">
        <v>180</v>
      </c>
      <c r="Z798" t="s">
        <v>295</v>
      </c>
      <c r="AA798" s="2">
        <v>43474.373842592591</v>
      </c>
      <c r="AC798" s="2">
        <v>44907.646967592591</v>
      </c>
      <c r="AD798" t="s">
        <v>54</v>
      </c>
      <c r="AE798" t="s">
        <v>55</v>
      </c>
    </row>
    <row r="799" spans="1:31" x14ac:dyDescent="0.25">
      <c r="A799" t="s">
        <v>2936</v>
      </c>
      <c r="B799" t="s">
        <v>2935</v>
      </c>
      <c r="C799" t="s">
        <v>79</v>
      </c>
      <c r="D799" s="2" t="str">
        <f>VLOOKUP(A799,Basis!A:A,1,FALSE)</f>
        <v>RO649</v>
      </c>
      <c r="E799" t="s">
        <v>58</v>
      </c>
      <c r="F799">
        <v>1017259</v>
      </c>
      <c r="G799" s="2">
        <v>43670.431134259263</v>
      </c>
      <c r="H799" s="2"/>
      <c r="K799" t="s">
        <v>73</v>
      </c>
      <c r="L799" t="s">
        <v>74</v>
      </c>
      <c r="M799" t="s">
        <v>75</v>
      </c>
      <c r="N799" t="s">
        <v>62</v>
      </c>
      <c r="O799">
        <v>5</v>
      </c>
      <c r="P799">
        <v>1</v>
      </c>
      <c r="Q799">
        <v>52.291439799999999</v>
      </c>
      <c r="R799">
        <v>5.2647655000000002</v>
      </c>
      <c r="S799" t="s">
        <v>63</v>
      </c>
      <c r="T799">
        <v>95</v>
      </c>
      <c r="U799">
        <v>75</v>
      </c>
      <c r="V799">
        <v>15</v>
      </c>
      <c r="W799">
        <v>0</v>
      </c>
      <c r="Y799">
        <v>180</v>
      </c>
      <c r="Z799" t="s">
        <v>76</v>
      </c>
      <c r="AA799" s="2">
        <v>43474.373842592591</v>
      </c>
      <c r="AC799" s="2">
        <v>44907.646967592591</v>
      </c>
      <c r="AD799" t="s">
        <v>54</v>
      </c>
      <c r="AE799" t="s">
        <v>55</v>
      </c>
    </row>
    <row r="800" spans="1:31" x14ac:dyDescent="0.25">
      <c r="A800" t="s">
        <v>2938</v>
      </c>
      <c r="B800" t="s">
        <v>2937</v>
      </c>
      <c r="C800" t="s">
        <v>167</v>
      </c>
      <c r="D800" s="2" t="str">
        <f>VLOOKUP(A800,Basis!A:A,1,FALSE)</f>
        <v>PO093</v>
      </c>
      <c r="E800" t="s">
        <v>58</v>
      </c>
      <c r="F800">
        <v>1017268</v>
      </c>
      <c r="G800" s="2">
        <v>44342.573229166665</v>
      </c>
      <c r="H800" s="2"/>
      <c r="K800" t="s">
        <v>1251</v>
      </c>
      <c r="L800" t="s">
        <v>1330</v>
      </c>
      <c r="M800" t="s">
        <v>1331</v>
      </c>
      <c r="N800" t="s">
        <v>62</v>
      </c>
      <c r="O800">
        <v>5</v>
      </c>
      <c r="P800">
        <v>1</v>
      </c>
      <c r="Q800">
        <v>52.300735018264803</v>
      </c>
      <c r="R800">
        <v>5.2674887795050296</v>
      </c>
      <c r="S800" t="s">
        <v>63</v>
      </c>
      <c r="T800">
        <v>95</v>
      </c>
      <c r="U800">
        <v>75</v>
      </c>
      <c r="V800">
        <v>15</v>
      </c>
      <c r="W800">
        <v>0</v>
      </c>
      <c r="Y800">
        <v>180</v>
      </c>
      <c r="Z800" t="s">
        <v>1332</v>
      </c>
      <c r="AA800" s="2">
        <v>43474.373842592591</v>
      </c>
      <c r="AC800" s="2">
        <v>44907.646967592591</v>
      </c>
      <c r="AD800" t="s">
        <v>54</v>
      </c>
      <c r="AE800" t="s">
        <v>55</v>
      </c>
    </row>
    <row r="801" spans="1:31" x14ac:dyDescent="0.25">
      <c r="A801" t="s">
        <v>2940</v>
      </c>
      <c r="B801" t="s">
        <v>2939</v>
      </c>
      <c r="C801" t="s">
        <v>167</v>
      </c>
      <c r="D801" s="2" t="str">
        <f>VLOOKUP(A801,Basis!A:A,1,FALSE)</f>
        <v>PO124</v>
      </c>
      <c r="E801" t="s">
        <v>58</v>
      </c>
      <c r="F801">
        <v>1017264</v>
      </c>
      <c r="G801" s="2">
        <v>44411.625659722224</v>
      </c>
      <c r="H801" s="2"/>
      <c r="K801" t="s">
        <v>1433</v>
      </c>
      <c r="L801" t="s">
        <v>270</v>
      </c>
      <c r="M801" t="s">
        <v>1434</v>
      </c>
      <c r="N801" t="s">
        <v>241</v>
      </c>
      <c r="O801">
        <v>5</v>
      </c>
      <c r="P801">
        <v>1</v>
      </c>
      <c r="Q801">
        <v>52.2656981600935</v>
      </c>
      <c r="R801">
        <v>5.1868347544271396</v>
      </c>
      <c r="S801" t="s">
        <v>63</v>
      </c>
      <c r="T801">
        <v>95</v>
      </c>
      <c r="U801">
        <v>75</v>
      </c>
      <c r="V801">
        <v>15</v>
      </c>
      <c r="W801">
        <v>0</v>
      </c>
      <c r="Y801">
        <v>180</v>
      </c>
      <c r="Z801" t="s">
        <v>1435</v>
      </c>
      <c r="AA801" s="2">
        <v>43474.373842592591</v>
      </c>
      <c r="AC801" s="2">
        <v>44907.646967592591</v>
      </c>
      <c r="AD801" t="s">
        <v>54</v>
      </c>
      <c r="AE801" t="s">
        <v>55</v>
      </c>
    </row>
    <row r="802" spans="1:31" x14ac:dyDescent="0.25">
      <c r="A802" t="s">
        <v>2942</v>
      </c>
      <c r="B802" t="s">
        <v>2941</v>
      </c>
      <c r="C802" t="s">
        <v>47</v>
      </c>
      <c r="D802" s="2" t="str">
        <f>VLOOKUP(A802,Basis!A:A,1,FALSE)</f>
        <v>VO399</v>
      </c>
      <c r="E802" t="s">
        <v>58</v>
      </c>
      <c r="F802">
        <v>1017278</v>
      </c>
      <c r="G802" s="2">
        <v>44314.611493055556</v>
      </c>
      <c r="H802" s="2"/>
      <c r="K802" t="s">
        <v>2943</v>
      </c>
      <c r="L802" t="s">
        <v>473</v>
      </c>
      <c r="M802" t="s">
        <v>2944</v>
      </c>
      <c r="N802" t="s">
        <v>241</v>
      </c>
      <c r="O802">
        <v>5</v>
      </c>
      <c r="P802">
        <v>1</v>
      </c>
      <c r="Q802">
        <v>52.275070999999997</v>
      </c>
      <c r="R802">
        <v>5.1662559999999997</v>
      </c>
      <c r="S802" t="s">
        <v>63</v>
      </c>
      <c r="T802">
        <v>95</v>
      </c>
      <c r="U802">
        <v>75</v>
      </c>
      <c r="V802">
        <v>15</v>
      </c>
      <c r="W802">
        <v>0</v>
      </c>
      <c r="Y802">
        <v>180</v>
      </c>
      <c r="Z802" t="s">
        <v>2945</v>
      </c>
      <c r="AA802" s="2">
        <v>43474.373842592591</v>
      </c>
      <c r="AC802" s="2">
        <v>44907.646967592591</v>
      </c>
      <c r="AD802" t="s">
        <v>54</v>
      </c>
      <c r="AE802" t="s">
        <v>55</v>
      </c>
    </row>
    <row r="803" spans="1:31" x14ac:dyDescent="0.25">
      <c r="A803" t="s">
        <v>2947</v>
      </c>
      <c r="B803" t="s">
        <v>2946</v>
      </c>
      <c r="C803" t="s">
        <v>79</v>
      </c>
      <c r="D803" s="2" t="str">
        <f>VLOOKUP(A803,Basis!A:A,1,FALSE)</f>
        <v>RO882</v>
      </c>
      <c r="E803" t="s">
        <v>58</v>
      </c>
      <c r="F803">
        <v>1017280</v>
      </c>
      <c r="G803" s="2">
        <v>44243.403483796297</v>
      </c>
      <c r="H803" s="2"/>
      <c r="K803" t="s">
        <v>2948</v>
      </c>
      <c r="L803" t="s">
        <v>264</v>
      </c>
      <c r="M803" t="s">
        <v>2949</v>
      </c>
      <c r="N803" t="s">
        <v>177</v>
      </c>
      <c r="O803">
        <v>5</v>
      </c>
      <c r="P803">
        <v>1</v>
      </c>
      <c r="Q803">
        <v>52.228667999999999</v>
      </c>
      <c r="R803">
        <v>5.1836498000000004</v>
      </c>
      <c r="S803" t="s">
        <v>63</v>
      </c>
      <c r="T803">
        <v>95</v>
      </c>
      <c r="U803">
        <v>75</v>
      </c>
      <c r="V803">
        <v>15</v>
      </c>
      <c r="W803">
        <v>0</v>
      </c>
      <c r="Y803">
        <v>180</v>
      </c>
      <c r="Z803" t="s">
        <v>2950</v>
      </c>
      <c r="AA803" s="2">
        <v>43474.373842592591</v>
      </c>
      <c r="AC803" s="2">
        <v>44907.646967592591</v>
      </c>
      <c r="AD803" t="s">
        <v>54</v>
      </c>
      <c r="AE803" t="s">
        <v>55</v>
      </c>
    </row>
    <row r="804" spans="1:31" x14ac:dyDescent="0.25">
      <c r="A804" t="s">
        <v>2952</v>
      </c>
      <c r="B804" t="s">
        <v>2951</v>
      </c>
      <c r="C804" t="s">
        <v>47</v>
      </c>
      <c r="D804" s="2" t="str">
        <f>VLOOKUP(A804,Basis!A:A,1,FALSE)</f>
        <v>VO248</v>
      </c>
      <c r="E804" t="s">
        <v>58</v>
      </c>
      <c r="F804">
        <v>1017294</v>
      </c>
      <c r="G804" s="2">
        <v>43781.65960648148</v>
      </c>
      <c r="H804" s="2"/>
      <c r="K804" t="s">
        <v>568</v>
      </c>
      <c r="L804" t="s">
        <v>281</v>
      </c>
      <c r="M804" t="s">
        <v>1320</v>
      </c>
      <c r="N804" t="s">
        <v>177</v>
      </c>
      <c r="O804">
        <v>6</v>
      </c>
      <c r="P804">
        <v>1</v>
      </c>
      <c r="Q804">
        <v>52.217528999999999</v>
      </c>
      <c r="R804">
        <v>5.1321640000000004</v>
      </c>
      <c r="S804" t="s">
        <v>63</v>
      </c>
      <c r="T804">
        <v>95</v>
      </c>
      <c r="U804">
        <v>75</v>
      </c>
      <c r="V804">
        <v>15</v>
      </c>
      <c r="W804">
        <v>0</v>
      </c>
      <c r="Y804">
        <v>180</v>
      </c>
      <c r="Z804" t="s">
        <v>743</v>
      </c>
      <c r="AA804" s="2">
        <v>43474.373831018522</v>
      </c>
      <c r="AC804" s="2">
        <v>44907.646967592591</v>
      </c>
      <c r="AD804" t="s">
        <v>54</v>
      </c>
      <c r="AE804" t="s">
        <v>55</v>
      </c>
    </row>
    <row r="805" spans="1:31" x14ac:dyDescent="0.25">
      <c r="A805" t="s">
        <v>2954</v>
      </c>
      <c r="B805" t="s">
        <v>2953</v>
      </c>
      <c r="C805" t="s">
        <v>79</v>
      </c>
      <c r="D805" s="2" t="str">
        <f>VLOOKUP(A805,Basis!A:A,1,FALSE)</f>
        <v>RO1019</v>
      </c>
      <c r="E805" t="s">
        <v>58</v>
      </c>
      <c r="F805">
        <v>1020026</v>
      </c>
      <c r="G805" s="2">
        <v>44867.441481481481</v>
      </c>
      <c r="H805" s="2"/>
      <c r="K805" t="s">
        <v>324</v>
      </c>
      <c r="L805" t="s">
        <v>350</v>
      </c>
      <c r="M805" t="s">
        <v>351</v>
      </c>
      <c r="N805" t="s">
        <v>177</v>
      </c>
      <c r="O805">
        <v>6</v>
      </c>
      <c r="P805">
        <v>1</v>
      </c>
      <c r="Q805">
        <v>52.2409169998</v>
      </c>
      <c r="R805">
        <v>5.1877440000000004</v>
      </c>
      <c r="S805" t="s">
        <v>63</v>
      </c>
      <c r="T805">
        <v>95</v>
      </c>
      <c r="U805">
        <v>75</v>
      </c>
      <c r="V805">
        <v>15</v>
      </c>
      <c r="W805">
        <v>0</v>
      </c>
      <c r="Y805">
        <v>180</v>
      </c>
      <c r="Z805" t="s">
        <v>352</v>
      </c>
      <c r="AA805" s="2">
        <v>43474.373842592591</v>
      </c>
      <c r="AC805" s="2">
        <v>44907.646967592591</v>
      </c>
      <c r="AD805" t="s">
        <v>54</v>
      </c>
      <c r="AE805" t="s">
        <v>55</v>
      </c>
    </row>
    <row r="806" spans="1:31" x14ac:dyDescent="0.25">
      <c r="A806" t="s">
        <v>2956</v>
      </c>
      <c r="B806" t="s">
        <v>2955</v>
      </c>
      <c r="C806" t="s">
        <v>79</v>
      </c>
      <c r="D806" s="2" t="str">
        <f>VLOOKUP(A806,Basis!A:A,1,FALSE)</f>
        <v>RO166</v>
      </c>
      <c r="E806" t="s">
        <v>58</v>
      </c>
      <c r="F806">
        <v>1019858</v>
      </c>
      <c r="G806" s="2">
        <v>43670.432812500003</v>
      </c>
      <c r="H806" s="2"/>
      <c r="K806" t="s">
        <v>1452</v>
      </c>
      <c r="L806" t="s">
        <v>1453</v>
      </c>
      <c r="M806" t="s">
        <v>1454</v>
      </c>
      <c r="N806" t="s">
        <v>241</v>
      </c>
      <c r="O806">
        <v>5</v>
      </c>
      <c r="P806">
        <v>1</v>
      </c>
      <c r="Q806">
        <v>52.264270428616797</v>
      </c>
      <c r="R806">
        <v>5.1655661780435302</v>
      </c>
      <c r="S806" t="s">
        <v>63</v>
      </c>
      <c r="T806">
        <v>95</v>
      </c>
      <c r="U806">
        <v>75</v>
      </c>
      <c r="V806">
        <v>15</v>
      </c>
      <c r="W806">
        <v>0</v>
      </c>
      <c r="Y806">
        <v>180</v>
      </c>
      <c r="Z806" t="s">
        <v>1455</v>
      </c>
      <c r="AA806" s="2">
        <v>43474.373842592591</v>
      </c>
      <c r="AC806" s="2">
        <v>44907.646967592591</v>
      </c>
      <c r="AD806" t="s">
        <v>54</v>
      </c>
      <c r="AE806" t="s">
        <v>55</v>
      </c>
    </row>
    <row r="807" spans="1:31" x14ac:dyDescent="0.25">
      <c r="A807" t="s">
        <v>2958</v>
      </c>
      <c r="B807" t="s">
        <v>2957</v>
      </c>
      <c r="C807" t="s">
        <v>79</v>
      </c>
      <c r="D807" s="2" t="str">
        <f>VLOOKUP(A807,Basis!A:A,1,FALSE)</f>
        <v>RO622</v>
      </c>
      <c r="E807" t="s">
        <v>58</v>
      </c>
      <c r="F807">
        <v>1019860</v>
      </c>
      <c r="G807" s="2">
        <v>43670.432384259257</v>
      </c>
      <c r="H807" s="2"/>
      <c r="K807" t="s">
        <v>2354</v>
      </c>
      <c r="L807" t="s">
        <v>2355</v>
      </c>
      <c r="M807" t="s">
        <v>2356</v>
      </c>
      <c r="N807" t="s">
        <v>1043</v>
      </c>
      <c r="O807">
        <v>5</v>
      </c>
      <c r="P807">
        <v>1</v>
      </c>
      <c r="Q807">
        <v>52.322372000000001</v>
      </c>
      <c r="R807">
        <v>5.1154339999999996</v>
      </c>
      <c r="S807" t="s">
        <v>63</v>
      </c>
      <c r="T807">
        <v>95</v>
      </c>
      <c r="U807">
        <v>75</v>
      </c>
      <c r="V807">
        <v>15</v>
      </c>
      <c r="W807">
        <v>0</v>
      </c>
      <c r="Y807">
        <v>180</v>
      </c>
      <c r="Z807" t="s">
        <v>2357</v>
      </c>
      <c r="AA807" s="2">
        <v>43474.373842592591</v>
      </c>
      <c r="AC807" s="2">
        <v>44907.646967592591</v>
      </c>
      <c r="AD807" t="s">
        <v>54</v>
      </c>
      <c r="AE807" t="s">
        <v>55</v>
      </c>
    </row>
    <row r="808" spans="1:31" x14ac:dyDescent="0.25">
      <c r="A808" t="s">
        <v>2960</v>
      </c>
      <c r="B808" t="s">
        <v>2959</v>
      </c>
      <c r="C808" t="s">
        <v>193</v>
      </c>
      <c r="D808" s="2" t="str">
        <f>VLOOKUP(A808,Basis!A:A,1,FALSE)</f>
        <v>BO062</v>
      </c>
      <c r="E808" t="s">
        <v>58</v>
      </c>
      <c r="F808">
        <v>1019862</v>
      </c>
      <c r="G808" s="2">
        <v>44838.555972222224</v>
      </c>
      <c r="H808" s="2"/>
      <c r="K808" t="s">
        <v>1947</v>
      </c>
      <c r="L808" t="s">
        <v>281</v>
      </c>
      <c r="M808" t="s">
        <v>1948</v>
      </c>
      <c r="N808" t="s">
        <v>51</v>
      </c>
      <c r="O808">
        <v>5</v>
      </c>
      <c r="P808">
        <v>1</v>
      </c>
      <c r="Q808">
        <v>52.2939498</v>
      </c>
      <c r="R808">
        <v>5.1630628999999999</v>
      </c>
      <c r="S808" t="s">
        <v>63</v>
      </c>
      <c r="T808">
        <v>95</v>
      </c>
      <c r="U808">
        <v>75</v>
      </c>
      <c r="V808">
        <v>15</v>
      </c>
      <c r="W808">
        <v>0</v>
      </c>
      <c r="Y808">
        <v>180</v>
      </c>
      <c r="Z808" t="s">
        <v>1949</v>
      </c>
      <c r="AA808" s="2">
        <v>43474.373854166668</v>
      </c>
      <c r="AC808" s="2">
        <v>44907.646967592591</v>
      </c>
      <c r="AD808" t="s">
        <v>54</v>
      </c>
      <c r="AE808" t="s">
        <v>55</v>
      </c>
    </row>
    <row r="809" spans="1:31" x14ac:dyDescent="0.25">
      <c r="A809" t="s">
        <v>2962</v>
      </c>
      <c r="B809" t="s">
        <v>2961</v>
      </c>
      <c r="C809" t="s">
        <v>167</v>
      </c>
      <c r="D809" s="2" t="str">
        <f>VLOOKUP(A809,Basis!A:A,1,FALSE)</f>
        <v>PO125</v>
      </c>
      <c r="E809" t="s">
        <v>58</v>
      </c>
      <c r="F809">
        <v>1019863</v>
      </c>
      <c r="G809" s="2">
        <v>44405.483078703706</v>
      </c>
      <c r="H809" s="2"/>
      <c r="K809" t="s">
        <v>1510</v>
      </c>
      <c r="L809" t="s">
        <v>264</v>
      </c>
      <c r="M809" t="s">
        <v>1511</v>
      </c>
      <c r="N809" t="s">
        <v>241</v>
      </c>
      <c r="O809">
        <v>5</v>
      </c>
      <c r="P809">
        <v>1</v>
      </c>
      <c r="Q809">
        <v>52.265351275030802</v>
      </c>
      <c r="R809">
        <v>5.1855204720098396</v>
      </c>
      <c r="S809" t="s">
        <v>63</v>
      </c>
      <c r="T809">
        <v>95</v>
      </c>
      <c r="U809">
        <v>75</v>
      </c>
      <c r="V809">
        <v>15</v>
      </c>
      <c r="W809">
        <v>0</v>
      </c>
      <c r="Y809">
        <v>180</v>
      </c>
      <c r="Z809" t="s">
        <v>1512</v>
      </c>
      <c r="AA809" s="2">
        <v>43474.373842592591</v>
      </c>
      <c r="AC809" s="2">
        <v>44907.646967592591</v>
      </c>
      <c r="AD809" t="s">
        <v>54</v>
      </c>
      <c r="AE809" t="s">
        <v>55</v>
      </c>
    </row>
    <row r="810" spans="1:31" x14ac:dyDescent="0.25">
      <c r="A810" t="s">
        <v>2964</v>
      </c>
      <c r="B810" t="s">
        <v>2963</v>
      </c>
      <c r="C810" t="s">
        <v>79</v>
      </c>
      <c r="D810" s="2" t="str">
        <f>VLOOKUP(A810,Basis!A:A,1,FALSE)</f>
        <v>RO156</v>
      </c>
      <c r="E810" t="s">
        <v>58</v>
      </c>
      <c r="F810">
        <v>1019864</v>
      </c>
      <c r="G810" s="2">
        <v>43606.354375000003</v>
      </c>
      <c r="H810" s="2"/>
      <c r="K810" t="s">
        <v>2580</v>
      </c>
      <c r="L810" t="s">
        <v>2965</v>
      </c>
      <c r="M810" t="s">
        <v>2966</v>
      </c>
      <c r="N810" t="s">
        <v>241</v>
      </c>
      <c r="O810">
        <v>5</v>
      </c>
      <c r="P810">
        <v>1</v>
      </c>
      <c r="Q810">
        <v>52.265345281975002</v>
      </c>
      <c r="R810">
        <v>5.1688888482797601</v>
      </c>
      <c r="S810" t="s">
        <v>63</v>
      </c>
      <c r="T810">
        <v>95</v>
      </c>
      <c r="U810">
        <v>75</v>
      </c>
      <c r="V810">
        <v>15</v>
      </c>
      <c r="W810">
        <v>0</v>
      </c>
      <c r="Y810">
        <v>180</v>
      </c>
      <c r="Z810" t="s">
        <v>2967</v>
      </c>
      <c r="AA810" s="2">
        <v>43474.373842592591</v>
      </c>
      <c r="AC810" s="2">
        <v>44907.646967592591</v>
      </c>
      <c r="AD810" t="s">
        <v>54</v>
      </c>
      <c r="AE810" t="s">
        <v>55</v>
      </c>
    </row>
    <row r="811" spans="1:31" x14ac:dyDescent="0.25">
      <c r="A811" t="s">
        <v>2969</v>
      </c>
      <c r="B811" t="s">
        <v>2968</v>
      </c>
      <c r="C811" t="s">
        <v>47</v>
      </c>
      <c r="D811" s="2" t="str">
        <f>VLOOKUP(A811,Basis!A:A,1,FALSE)</f>
        <v>VO097</v>
      </c>
      <c r="E811" t="s">
        <v>58</v>
      </c>
      <c r="F811">
        <v>1019865</v>
      </c>
      <c r="G811" s="2">
        <v>43753.698784722219</v>
      </c>
      <c r="H811" s="2"/>
      <c r="K811" t="s">
        <v>1090</v>
      </c>
      <c r="L811" t="s">
        <v>769</v>
      </c>
      <c r="M811" t="s">
        <v>2669</v>
      </c>
      <c r="N811" t="s">
        <v>177</v>
      </c>
      <c r="O811">
        <v>5</v>
      </c>
      <c r="P811">
        <v>1</v>
      </c>
      <c r="Q811">
        <v>52.225325099999999</v>
      </c>
      <c r="R811">
        <v>5.1701280000000001</v>
      </c>
      <c r="S811" t="s">
        <v>63</v>
      </c>
      <c r="T811">
        <v>95</v>
      </c>
      <c r="U811">
        <v>75</v>
      </c>
      <c r="V811">
        <v>15</v>
      </c>
      <c r="W811">
        <v>0</v>
      </c>
      <c r="Y811">
        <v>180</v>
      </c>
      <c r="Z811" t="s">
        <v>2670</v>
      </c>
      <c r="AA811" s="2">
        <v>43474.373842592591</v>
      </c>
      <c r="AC811" s="2">
        <v>44907.646967592591</v>
      </c>
      <c r="AD811" t="s">
        <v>54</v>
      </c>
      <c r="AE811" t="s">
        <v>55</v>
      </c>
    </row>
    <row r="812" spans="1:31" x14ac:dyDescent="0.25">
      <c r="A812" t="s">
        <v>2971</v>
      </c>
      <c r="B812" t="s">
        <v>2970</v>
      </c>
      <c r="C812" t="s">
        <v>79</v>
      </c>
      <c r="D812" s="2" t="str">
        <f>VLOOKUP(A812,Basis!A:A,1,FALSE)</f>
        <v>RO910</v>
      </c>
      <c r="E812" t="s">
        <v>58</v>
      </c>
      <c r="F812">
        <v>1030329</v>
      </c>
      <c r="G812" s="2">
        <v>44300.409791666665</v>
      </c>
      <c r="H812" s="2"/>
      <c r="K812" t="s">
        <v>2972</v>
      </c>
      <c r="L812" t="s">
        <v>281</v>
      </c>
      <c r="M812" t="s">
        <v>2973</v>
      </c>
      <c r="N812" t="s">
        <v>177</v>
      </c>
      <c r="O812">
        <v>5</v>
      </c>
      <c r="P812">
        <v>1</v>
      </c>
      <c r="Q812">
        <v>52.216740000000001</v>
      </c>
      <c r="R812">
        <v>5.1338499999999998</v>
      </c>
      <c r="S812" t="s">
        <v>63</v>
      </c>
      <c r="T812">
        <v>95</v>
      </c>
      <c r="U812">
        <v>75</v>
      </c>
      <c r="V812">
        <v>15</v>
      </c>
      <c r="W812">
        <v>0</v>
      </c>
      <c r="Y812">
        <v>180</v>
      </c>
      <c r="Z812" t="s">
        <v>2974</v>
      </c>
      <c r="AA812" s="2">
        <v>43474.373831018522</v>
      </c>
      <c r="AC812" s="2">
        <v>44907.646967592591</v>
      </c>
      <c r="AD812" t="s">
        <v>54</v>
      </c>
      <c r="AE812" t="s">
        <v>55</v>
      </c>
    </row>
    <row r="813" spans="1:31" x14ac:dyDescent="0.25">
      <c r="A813" t="s">
        <v>2976</v>
      </c>
      <c r="B813" t="s">
        <v>2975</v>
      </c>
      <c r="C813" t="s">
        <v>79</v>
      </c>
      <c r="D813" s="2" t="str">
        <f>VLOOKUP(A813,Basis!A:A,1,FALSE)</f>
        <v>RO859</v>
      </c>
      <c r="E813" t="s">
        <v>58</v>
      </c>
      <c r="F813">
        <v>1030333</v>
      </c>
      <c r="G813" s="2">
        <v>44084.366400462961</v>
      </c>
      <c r="H813" s="2"/>
      <c r="K813" t="s">
        <v>382</v>
      </c>
      <c r="L813" t="s">
        <v>704</v>
      </c>
      <c r="M813" t="s">
        <v>474</v>
      </c>
      <c r="N813" t="s">
        <v>177</v>
      </c>
      <c r="O813">
        <v>5</v>
      </c>
      <c r="P813">
        <v>1</v>
      </c>
      <c r="Q813">
        <v>52.215417553719298</v>
      </c>
      <c r="R813">
        <v>5.1463225856471304</v>
      </c>
      <c r="S813" t="s">
        <v>63</v>
      </c>
      <c r="T813">
        <v>95</v>
      </c>
      <c r="U813">
        <v>75</v>
      </c>
      <c r="V813">
        <v>15</v>
      </c>
      <c r="W813">
        <v>0</v>
      </c>
      <c r="Y813">
        <v>180</v>
      </c>
      <c r="Z813" t="s">
        <v>705</v>
      </c>
      <c r="AA813" s="2">
        <v>43474.373842592591</v>
      </c>
      <c r="AC813" s="2">
        <v>44907.646967592591</v>
      </c>
      <c r="AD813" t="s">
        <v>54</v>
      </c>
      <c r="AE813" t="s">
        <v>55</v>
      </c>
    </row>
    <row r="814" spans="1:31" x14ac:dyDescent="0.25">
      <c r="A814" t="s">
        <v>2978</v>
      </c>
      <c r="B814" t="s">
        <v>2977</v>
      </c>
      <c r="C814" t="s">
        <v>79</v>
      </c>
      <c r="D814" s="2" t="str">
        <f>VLOOKUP(A814,Basis!A:A,1,FALSE)</f>
        <v>RO840</v>
      </c>
      <c r="E814" t="s">
        <v>58</v>
      </c>
      <c r="F814">
        <v>1030354</v>
      </c>
      <c r="G814" s="2">
        <v>44271.641215277778</v>
      </c>
      <c r="H814" s="2"/>
      <c r="K814" t="s">
        <v>541</v>
      </c>
      <c r="L814" t="s">
        <v>281</v>
      </c>
      <c r="M814" t="s">
        <v>542</v>
      </c>
      <c r="N814" t="s">
        <v>177</v>
      </c>
      <c r="O814">
        <v>5</v>
      </c>
      <c r="P814">
        <v>1</v>
      </c>
      <c r="Q814">
        <v>52.216361984659201</v>
      </c>
      <c r="R814">
        <v>5.1325233746367802</v>
      </c>
      <c r="S814" t="s">
        <v>63</v>
      </c>
      <c r="T814">
        <v>95</v>
      </c>
      <c r="U814">
        <v>75</v>
      </c>
      <c r="V814">
        <v>15</v>
      </c>
      <c r="W814">
        <v>0</v>
      </c>
      <c r="Y814">
        <v>180</v>
      </c>
      <c r="Z814" t="s">
        <v>543</v>
      </c>
      <c r="AA814" s="2">
        <v>43474.373842592591</v>
      </c>
      <c r="AC814" s="2">
        <v>44907.646967592591</v>
      </c>
      <c r="AD814" t="s">
        <v>54</v>
      </c>
      <c r="AE814" t="s">
        <v>55</v>
      </c>
    </row>
    <row r="815" spans="1:31" x14ac:dyDescent="0.25">
      <c r="A815" t="s">
        <v>2980</v>
      </c>
      <c r="B815" t="s">
        <v>2979</v>
      </c>
      <c r="C815" t="s">
        <v>47</v>
      </c>
      <c r="D815" s="2" t="str">
        <f>VLOOKUP(A815,Basis!A:A,1,FALSE)</f>
        <v>VO345</v>
      </c>
      <c r="E815" t="s">
        <v>58</v>
      </c>
      <c r="F815">
        <v>1030355</v>
      </c>
      <c r="G815" s="2">
        <v>44097.607002314813</v>
      </c>
      <c r="H815" s="2"/>
      <c r="K815" t="s">
        <v>188</v>
      </c>
      <c r="L815" t="s">
        <v>2981</v>
      </c>
      <c r="M815" t="s">
        <v>2982</v>
      </c>
      <c r="N815" t="s">
        <v>177</v>
      </c>
      <c r="O815">
        <v>5</v>
      </c>
      <c r="P815">
        <v>1</v>
      </c>
      <c r="Q815">
        <v>52.216183000000001</v>
      </c>
      <c r="R815">
        <v>5.143357</v>
      </c>
      <c r="S815" t="s">
        <v>63</v>
      </c>
      <c r="T815">
        <v>95</v>
      </c>
      <c r="U815">
        <v>75</v>
      </c>
      <c r="V815">
        <v>15</v>
      </c>
      <c r="W815">
        <v>0</v>
      </c>
      <c r="Y815">
        <v>180</v>
      </c>
      <c r="Z815" t="s">
        <v>2983</v>
      </c>
      <c r="AA815" s="2">
        <v>43474.373831018522</v>
      </c>
      <c r="AC815" s="2">
        <v>44907.646967592591</v>
      </c>
      <c r="AD815" t="s">
        <v>54</v>
      </c>
      <c r="AE815" t="s">
        <v>55</v>
      </c>
    </row>
    <row r="816" spans="1:31" x14ac:dyDescent="0.25">
      <c r="A816" t="s">
        <v>2985</v>
      </c>
      <c r="B816" t="s">
        <v>2984</v>
      </c>
      <c r="C816" t="s">
        <v>79</v>
      </c>
      <c r="D816" s="2" t="str">
        <f>VLOOKUP(A816,Basis!A:A,1,FALSE)</f>
        <v>RO857</v>
      </c>
      <c r="E816" t="s">
        <v>58</v>
      </c>
      <c r="F816">
        <v>1030327</v>
      </c>
      <c r="G816" s="2">
        <v>44097.635509259257</v>
      </c>
      <c r="H816" s="2"/>
      <c r="K816" t="s">
        <v>2986</v>
      </c>
      <c r="L816" t="s">
        <v>482</v>
      </c>
      <c r="M816" t="s">
        <v>2987</v>
      </c>
      <c r="N816" t="s">
        <v>241</v>
      </c>
      <c r="O816">
        <v>5</v>
      </c>
      <c r="P816">
        <v>1</v>
      </c>
      <c r="Q816">
        <v>52.264099647339698</v>
      </c>
      <c r="R816">
        <v>5.1757150702226697</v>
      </c>
      <c r="S816" t="s">
        <v>63</v>
      </c>
      <c r="T816">
        <v>95</v>
      </c>
      <c r="U816">
        <v>75</v>
      </c>
      <c r="V816">
        <v>15</v>
      </c>
      <c r="W816">
        <v>0</v>
      </c>
      <c r="Y816">
        <v>180</v>
      </c>
      <c r="Z816" t="s">
        <v>2988</v>
      </c>
      <c r="AA816" s="2">
        <v>43474.373842592591</v>
      </c>
      <c r="AC816" s="2">
        <v>44907.646967592591</v>
      </c>
      <c r="AD816" t="s">
        <v>54</v>
      </c>
      <c r="AE816" t="s">
        <v>55</v>
      </c>
    </row>
    <row r="817" spans="1:31" x14ac:dyDescent="0.25">
      <c r="A817" t="s">
        <v>2990</v>
      </c>
      <c r="B817" t="s">
        <v>2989</v>
      </c>
      <c r="C817" t="s">
        <v>79</v>
      </c>
      <c r="D817" s="2" t="str">
        <f>VLOOKUP(A817,Basis!A:A,1,FALSE)</f>
        <v>RB007</v>
      </c>
      <c r="E817" t="s">
        <v>58</v>
      </c>
      <c r="F817">
        <v>1030359</v>
      </c>
      <c r="G817" s="2">
        <v>44607.634884259256</v>
      </c>
      <c r="H817" s="2"/>
      <c r="K817" t="s">
        <v>521</v>
      </c>
      <c r="L817" t="s">
        <v>516</v>
      </c>
      <c r="M817" t="s">
        <v>523</v>
      </c>
      <c r="N817" t="s">
        <v>62</v>
      </c>
      <c r="O817">
        <v>5</v>
      </c>
      <c r="P817">
        <v>1</v>
      </c>
      <c r="Q817">
        <v>52.297203554820499</v>
      </c>
      <c r="R817">
        <v>5.22862264886985</v>
      </c>
      <c r="S817" t="s">
        <v>63</v>
      </c>
      <c r="T817">
        <v>95</v>
      </c>
      <c r="U817">
        <v>75</v>
      </c>
      <c r="V817">
        <v>15</v>
      </c>
      <c r="W817">
        <v>0</v>
      </c>
      <c r="Y817">
        <v>180</v>
      </c>
      <c r="Z817" t="s">
        <v>2991</v>
      </c>
      <c r="AA817" s="2">
        <v>43474.373842592591</v>
      </c>
      <c r="AC817" s="2">
        <v>44907.646967592591</v>
      </c>
      <c r="AD817" t="s">
        <v>54</v>
      </c>
      <c r="AE817" t="s">
        <v>55</v>
      </c>
    </row>
    <row r="818" spans="1:31" x14ac:dyDescent="0.25">
      <c r="A818" t="s">
        <v>2993</v>
      </c>
      <c r="B818" t="s">
        <v>2992</v>
      </c>
      <c r="C818" t="s">
        <v>79</v>
      </c>
      <c r="D818" s="2" t="str">
        <f>VLOOKUP(A818,Basis!A:A,1,FALSE)</f>
        <v>RO848</v>
      </c>
      <c r="E818" t="s">
        <v>58</v>
      </c>
      <c r="F818">
        <v>1030361</v>
      </c>
      <c r="G818" s="2">
        <v>44098.583472222221</v>
      </c>
      <c r="H818" s="2"/>
      <c r="K818" t="s">
        <v>1040</v>
      </c>
      <c r="L818" t="s">
        <v>1041</v>
      </c>
      <c r="M818" t="s">
        <v>1042</v>
      </c>
      <c r="N818" t="s">
        <v>1043</v>
      </c>
      <c r="O818">
        <v>5</v>
      </c>
      <c r="P818">
        <v>1</v>
      </c>
      <c r="Q818">
        <v>52.325284600000003</v>
      </c>
      <c r="R818">
        <v>5.1259347000000002</v>
      </c>
      <c r="S818" t="s">
        <v>63</v>
      </c>
      <c r="T818">
        <v>95</v>
      </c>
      <c r="U818">
        <v>75</v>
      </c>
      <c r="V818">
        <v>15</v>
      </c>
      <c r="W818">
        <v>0</v>
      </c>
      <c r="Y818">
        <v>180</v>
      </c>
      <c r="Z818" t="s">
        <v>1044</v>
      </c>
      <c r="AA818" s="2">
        <v>43474.373842592591</v>
      </c>
      <c r="AC818" s="2">
        <v>44907.646967592591</v>
      </c>
      <c r="AD818" t="s">
        <v>54</v>
      </c>
      <c r="AE818" t="s">
        <v>55</v>
      </c>
    </row>
    <row r="819" spans="1:31" x14ac:dyDescent="0.25">
      <c r="A819" t="s">
        <v>2995</v>
      </c>
      <c r="B819" t="s">
        <v>2994</v>
      </c>
      <c r="C819" t="s">
        <v>79</v>
      </c>
      <c r="D819" s="2" t="str">
        <f>VLOOKUP(A819,Basis!A:A,1,FALSE)</f>
        <v>RO877</v>
      </c>
      <c r="E819" t="s">
        <v>58</v>
      </c>
      <c r="F819">
        <v>1030362</v>
      </c>
      <c r="G819" s="2">
        <v>44221.366840277777</v>
      </c>
      <c r="H819" s="2"/>
      <c r="K819" t="s">
        <v>2996</v>
      </c>
      <c r="L819" t="s">
        <v>148</v>
      </c>
      <c r="M819" t="s">
        <v>2997</v>
      </c>
      <c r="N819" t="s">
        <v>177</v>
      </c>
      <c r="O819">
        <v>5</v>
      </c>
      <c r="P819">
        <v>1</v>
      </c>
      <c r="Q819">
        <v>52.209457999999998</v>
      </c>
      <c r="R819">
        <v>5.1785110000000003</v>
      </c>
      <c r="S819" t="s">
        <v>63</v>
      </c>
      <c r="T819">
        <v>95</v>
      </c>
      <c r="U819">
        <v>75</v>
      </c>
      <c r="V819">
        <v>15</v>
      </c>
      <c r="W819">
        <v>0</v>
      </c>
      <c r="Y819">
        <v>180</v>
      </c>
      <c r="Z819" t="s">
        <v>2998</v>
      </c>
      <c r="AA819" s="2">
        <v>43474.373831018522</v>
      </c>
      <c r="AC819" s="2">
        <v>44907.646967592591</v>
      </c>
      <c r="AD819" t="s">
        <v>54</v>
      </c>
      <c r="AE819" t="s">
        <v>55</v>
      </c>
    </row>
    <row r="820" spans="1:31" x14ac:dyDescent="0.25">
      <c r="A820" t="s">
        <v>3000</v>
      </c>
      <c r="B820" t="s">
        <v>2999</v>
      </c>
      <c r="C820" t="s">
        <v>79</v>
      </c>
      <c r="D820" s="2" t="str">
        <f>VLOOKUP(A820,Basis!A:A,1,FALSE)</f>
        <v>RO834</v>
      </c>
      <c r="E820" t="s">
        <v>58</v>
      </c>
      <c r="F820">
        <v>1030370</v>
      </c>
      <c r="G820" s="2">
        <v>43978.410868055558</v>
      </c>
      <c r="H820" s="2"/>
      <c r="K820" t="s">
        <v>671</v>
      </c>
      <c r="L820" t="s">
        <v>1061</v>
      </c>
      <c r="M820" t="s">
        <v>1062</v>
      </c>
      <c r="N820" t="s">
        <v>177</v>
      </c>
      <c r="O820">
        <v>5</v>
      </c>
      <c r="P820">
        <v>1</v>
      </c>
      <c r="Q820">
        <v>52.210404421251503</v>
      </c>
      <c r="R820">
        <v>5.1773170000000004</v>
      </c>
      <c r="S820" t="s">
        <v>63</v>
      </c>
      <c r="T820">
        <v>100</v>
      </c>
      <c r="U820">
        <v>80</v>
      </c>
      <c r="V820">
        <v>15</v>
      </c>
      <c r="W820">
        <v>0</v>
      </c>
      <c r="Y820">
        <v>180</v>
      </c>
      <c r="Z820" t="s">
        <v>1063</v>
      </c>
      <c r="AA820" s="2">
        <v>43474.373831018522</v>
      </c>
      <c r="AC820" s="2">
        <v>44907.646967592591</v>
      </c>
      <c r="AD820" t="s">
        <v>54</v>
      </c>
      <c r="AE820" t="s">
        <v>55</v>
      </c>
    </row>
    <row r="821" spans="1:31" x14ac:dyDescent="0.25">
      <c r="A821" t="s">
        <v>3002</v>
      </c>
      <c r="B821" t="s">
        <v>3001</v>
      </c>
      <c r="C821" t="s">
        <v>79</v>
      </c>
      <c r="D821" s="2" t="str">
        <f>VLOOKUP(A821,Basis!A:A,1,FALSE)</f>
        <v>RO815</v>
      </c>
      <c r="E821" t="s">
        <v>58</v>
      </c>
      <c r="F821">
        <v>1030372</v>
      </c>
      <c r="G821" s="2">
        <v>43980.493738425925</v>
      </c>
      <c r="H821" s="2"/>
      <c r="K821" t="s">
        <v>1066</v>
      </c>
      <c r="L821" t="s">
        <v>32</v>
      </c>
      <c r="M821" t="s">
        <v>1067</v>
      </c>
      <c r="N821" t="s">
        <v>241</v>
      </c>
      <c r="O821">
        <v>5</v>
      </c>
      <c r="P821">
        <v>1</v>
      </c>
      <c r="Q821">
        <v>52.267665225129797</v>
      </c>
      <c r="R821">
        <v>5.1906184293378104</v>
      </c>
      <c r="S821" t="s">
        <v>63</v>
      </c>
      <c r="T821">
        <v>95</v>
      </c>
      <c r="U821">
        <v>75</v>
      </c>
      <c r="V821">
        <v>15</v>
      </c>
      <c r="W821">
        <v>0</v>
      </c>
      <c r="Y821">
        <v>180</v>
      </c>
      <c r="Z821" t="s">
        <v>1068</v>
      </c>
      <c r="AA821" s="2">
        <v>43474.373842592591</v>
      </c>
      <c r="AC821" s="2">
        <v>44907.646967592591</v>
      </c>
      <c r="AD821" t="s">
        <v>54</v>
      </c>
      <c r="AE821" t="s">
        <v>55</v>
      </c>
    </row>
    <row r="822" spans="1:31" x14ac:dyDescent="0.25">
      <c r="A822" t="s">
        <v>3004</v>
      </c>
      <c r="B822" t="s">
        <v>3003</v>
      </c>
      <c r="C822" t="s">
        <v>79</v>
      </c>
      <c r="D822" s="2" t="str">
        <f>VLOOKUP(A822,Basis!A:A,1,FALSE)</f>
        <v>RO832</v>
      </c>
      <c r="E822" t="s">
        <v>58</v>
      </c>
      <c r="F822">
        <v>1030373</v>
      </c>
      <c r="G822" s="2">
        <v>43915.382395833331</v>
      </c>
      <c r="H822" s="2"/>
      <c r="K822" t="s">
        <v>1047</v>
      </c>
      <c r="L822" t="s">
        <v>1048</v>
      </c>
      <c r="M822" t="s">
        <v>1049</v>
      </c>
      <c r="N822" t="s">
        <v>241</v>
      </c>
      <c r="O822">
        <v>5</v>
      </c>
      <c r="P822">
        <v>1</v>
      </c>
      <c r="Q822">
        <v>52.279353579555</v>
      </c>
      <c r="R822">
        <v>5.1634696964222604</v>
      </c>
      <c r="S822" t="s">
        <v>63</v>
      </c>
      <c r="T822">
        <v>95</v>
      </c>
      <c r="U822">
        <v>75</v>
      </c>
      <c r="V822">
        <v>15</v>
      </c>
      <c r="W822">
        <v>0</v>
      </c>
      <c r="Y822">
        <v>180</v>
      </c>
      <c r="Z822" t="s">
        <v>1050</v>
      </c>
      <c r="AA822" s="2">
        <v>43474.373842592591</v>
      </c>
      <c r="AC822" s="2">
        <v>44907.646967592591</v>
      </c>
      <c r="AD822" t="s">
        <v>54</v>
      </c>
      <c r="AE822" t="s">
        <v>55</v>
      </c>
    </row>
    <row r="823" spans="1:31" x14ac:dyDescent="0.25">
      <c r="A823" t="s">
        <v>3006</v>
      </c>
      <c r="B823" t="s">
        <v>3005</v>
      </c>
      <c r="C823" t="s">
        <v>47</v>
      </c>
      <c r="D823" s="2" t="str">
        <f>VLOOKUP(A823,Basis!A:A,1,FALSE)</f>
        <v>VO293</v>
      </c>
      <c r="E823" t="s">
        <v>58</v>
      </c>
      <c r="F823">
        <v>1030375</v>
      </c>
      <c r="G823" s="2">
        <v>44495.521215277775</v>
      </c>
      <c r="H823" s="2"/>
      <c r="K823" t="s">
        <v>665</v>
      </c>
      <c r="L823" t="s">
        <v>666</v>
      </c>
      <c r="M823" t="s">
        <v>667</v>
      </c>
      <c r="N823" t="s">
        <v>241</v>
      </c>
      <c r="O823">
        <v>5</v>
      </c>
      <c r="P823">
        <v>1</v>
      </c>
      <c r="Q823">
        <v>52.266095294665803</v>
      </c>
      <c r="R823">
        <v>5.1907235384035797</v>
      </c>
      <c r="S823" t="s">
        <v>63</v>
      </c>
      <c r="T823">
        <v>95</v>
      </c>
      <c r="U823">
        <v>75</v>
      </c>
      <c r="V823">
        <v>15</v>
      </c>
      <c r="W823">
        <v>0</v>
      </c>
      <c r="Y823">
        <v>180</v>
      </c>
      <c r="Z823" t="s">
        <v>668</v>
      </c>
      <c r="AA823" s="2">
        <v>43474.373842592591</v>
      </c>
      <c r="AC823" s="2">
        <v>44907.646967592591</v>
      </c>
      <c r="AD823" t="s">
        <v>54</v>
      </c>
      <c r="AE823" t="s">
        <v>55</v>
      </c>
    </row>
    <row r="824" spans="1:31" x14ac:dyDescent="0.25">
      <c r="A824" t="s">
        <v>3008</v>
      </c>
      <c r="B824" t="s">
        <v>3007</v>
      </c>
      <c r="C824" t="s">
        <v>79</v>
      </c>
      <c r="D824" s="2" t="str">
        <f>VLOOKUP(A824,Basis!A:A,1,FALSE)</f>
        <v>RO817</v>
      </c>
      <c r="E824" t="s">
        <v>58</v>
      </c>
      <c r="F824">
        <v>1030379</v>
      </c>
      <c r="G824" s="2">
        <v>43937.333587962959</v>
      </c>
      <c r="H824" s="2"/>
      <c r="K824" t="s">
        <v>665</v>
      </c>
      <c r="L824" t="s">
        <v>666</v>
      </c>
      <c r="M824" t="s">
        <v>667</v>
      </c>
      <c r="N824" t="s">
        <v>241</v>
      </c>
      <c r="O824">
        <v>5</v>
      </c>
      <c r="P824">
        <v>1</v>
      </c>
      <c r="Q824">
        <v>52.2660761839266</v>
      </c>
      <c r="R824">
        <v>5.1907225325752</v>
      </c>
      <c r="S824" t="s">
        <v>63</v>
      </c>
      <c r="T824">
        <v>95</v>
      </c>
      <c r="U824">
        <v>75</v>
      </c>
      <c r="V824">
        <v>15</v>
      </c>
      <c r="W824">
        <v>0</v>
      </c>
      <c r="Y824">
        <v>180</v>
      </c>
      <c r="Z824" t="s">
        <v>668</v>
      </c>
      <c r="AA824" s="2">
        <v>43474.373842592591</v>
      </c>
      <c r="AC824" s="2">
        <v>44907.646967592591</v>
      </c>
      <c r="AD824" t="s">
        <v>54</v>
      </c>
      <c r="AE824" t="s">
        <v>55</v>
      </c>
    </row>
    <row r="825" spans="1:31" x14ac:dyDescent="0.25">
      <c r="A825" t="s">
        <v>3010</v>
      </c>
      <c r="B825" t="s">
        <v>3009</v>
      </c>
      <c r="C825" t="s">
        <v>79</v>
      </c>
      <c r="D825" s="2" t="str">
        <f>VLOOKUP(A825,Basis!A:A,1,FALSE)</f>
        <v>RO829</v>
      </c>
      <c r="E825" t="s">
        <v>58</v>
      </c>
      <c r="F825">
        <v>1030381</v>
      </c>
      <c r="G825" s="2">
        <v>43915.387303240743</v>
      </c>
      <c r="H825" s="2"/>
      <c r="K825" t="s">
        <v>1071</v>
      </c>
      <c r="L825" t="s">
        <v>1072</v>
      </c>
      <c r="M825" t="s">
        <v>1073</v>
      </c>
      <c r="N825" t="s">
        <v>241</v>
      </c>
      <c r="O825">
        <v>5</v>
      </c>
      <c r="P825">
        <v>1</v>
      </c>
      <c r="Q825">
        <v>52.267975</v>
      </c>
      <c r="R825">
        <v>5.1881690000000003</v>
      </c>
      <c r="S825" t="s">
        <v>63</v>
      </c>
      <c r="T825">
        <v>95</v>
      </c>
      <c r="U825">
        <v>75</v>
      </c>
      <c r="V825">
        <v>15</v>
      </c>
      <c r="W825">
        <v>0</v>
      </c>
      <c r="Y825">
        <v>180</v>
      </c>
      <c r="Z825" t="s">
        <v>1074</v>
      </c>
      <c r="AA825" s="2">
        <v>43474.373842592591</v>
      </c>
      <c r="AC825" s="2">
        <v>44907.646967592591</v>
      </c>
      <c r="AD825" t="s">
        <v>54</v>
      </c>
      <c r="AE825" t="s">
        <v>55</v>
      </c>
    </row>
    <row r="826" spans="1:31" x14ac:dyDescent="0.25">
      <c r="A826" t="s">
        <v>3012</v>
      </c>
      <c r="B826" t="s">
        <v>3011</v>
      </c>
      <c r="C826" t="s">
        <v>79</v>
      </c>
      <c r="D826" s="2" t="str">
        <f>VLOOKUP(A826,Basis!A:A,1,FALSE)</f>
        <v>RO926</v>
      </c>
      <c r="E826" t="s">
        <v>58</v>
      </c>
      <c r="F826">
        <v>1030383</v>
      </c>
      <c r="G826" s="2">
        <v>44368.331805555557</v>
      </c>
      <c r="H826" s="2"/>
      <c r="K826" t="s">
        <v>3013</v>
      </c>
      <c r="L826" t="s">
        <v>3014</v>
      </c>
      <c r="M826" t="s">
        <v>3015</v>
      </c>
      <c r="N826" t="s">
        <v>241</v>
      </c>
      <c r="O826">
        <v>5</v>
      </c>
      <c r="P826">
        <v>1</v>
      </c>
      <c r="Q826">
        <v>52.268442</v>
      </c>
      <c r="R826">
        <v>5.1676840000000004</v>
      </c>
      <c r="S826" t="s">
        <v>63</v>
      </c>
      <c r="T826">
        <v>95</v>
      </c>
      <c r="U826">
        <v>75</v>
      </c>
      <c r="V826">
        <v>15</v>
      </c>
      <c r="W826">
        <v>0</v>
      </c>
      <c r="Y826">
        <v>180</v>
      </c>
      <c r="Z826" t="s">
        <v>3016</v>
      </c>
      <c r="AA826" s="2">
        <v>43474.373842592591</v>
      </c>
      <c r="AC826" s="2">
        <v>44907.646967592591</v>
      </c>
      <c r="AD826" t="s">
        <v>54</v>
      </c>
      <c r="AE826" t="s">
        <v>55</v>
      </c>
    </row>
    <row r="827" spans="1:31" x14ac:dyDescent="0.25">
      <c r="A827" t="s">
        <v>3018</v>
      </c>
      <c r="B827" t="s">
        <v>3017</v>
      </c>
      <c r="C827" t="s">
        <v>79</v>
      </c>
      <c r="D827" s="2" t="str">
        <f>VLOOKUP(A827,Basis!A:A,1,FALSE)</f>
        <v>RO862</v>
      </c>
      <c r="E827" t="s">
        <v>58</v>
      </c>
      <c r="F827">
        <v>1030385</v>
      </c>
      <c r="G827" s="2">
        <v>44105.419629629629</v>
      </c>
      <c r="H827" s="2"/>
      <c r="K827" t="s">
        <v>3019</v>
      </c>
      <c r="L827" t="s">
        <v>482</v>
      </c>
      <c r="M827" t="s">
        <v>3020</v>
      </c>
      <c r="N827" t="s">
        <v>177</v>
      </c>
      <c r="O827">
        <v>5</v>
      </c>
      <c r="P827">
        <v>1</v>
      </c>
      <c r="Q827">
        <v>52.204216690782602</v>
      </c>
      <c r="R827">
        <v>5.1485585421371702</v>
      </c>
      <c r="S827" t="s">
        <v>63</v>
      </c>
      <c r="T827">
        <v>95</v>
      </c>
      <c r="U827">
        <v>75</v>
      </c>
      <c r="V827">
        <v>15</v>
      </c>
      <c r="W827">
        <v>0</v>
      </c>
      <c r="Y827">
        <v>180</v>
      </c>
      <c r="Z827" t="s">
        <v>3021</v>
      </c>
      <c r="AA827" s="2">
        <v>43474.373831018522</v>
      </c>
      <c r="AC827" s="2">
        <v>44907.646967592591</v>
      </c>
      <c r="AD827" t="s">
        <v>54</v>
      </c>
      <c r="AE827" t="s">
        <v>55</v>
      </c>
    </row>
    <row r="828" spans="1:31" x14ac:dyDescent="0.25">
      <c r="A828" t="s">
        <v>3023</v>
      </c>
      <c r="B828" t="s">
        <v>3022</v>
      </c>
      <c r="C828" t="s">
        <v>79</v>
      </c>
      <c r="D828" s="2" t="str">
        <f>VLOOKUP(A828,Basis!A:A,1,FALSE)</f>
        <v>RO828</v>
      </c>
      <c r="E828" t="s">
        <v>58</v>
      </c>
      <c r="F828">
        <v>1030387</v>
      </c>
      <c r="G828" s="2">
        <v>43937.33871527778</v>
      </c>
      <c r="H828" s="2"/>
      <c r="K828" t="s">
        <v>1071</v>
      </c>
      <c r="L828" t="s">
        <v>1077</v>
      </c>
      <c r="M828" t="s">
        <v>1078</v>
      </c>
      <c r="N828" t="s">
        <v>241</v>
      </c>
      <c r="O828">
        <v>5</v>
      </c>
      <c r="P828">
        <v>1</v>
      </c>
      <c r="Q828">
        <v>52.267994999999999</v>
      </c>
      <c r="R828">
        <v>5.1888180000000004</v>
      </c>
      <c r="S828" t="s">
        <v>63</v>
      </c>
      <c r="T828">
        <v>95</v>
      </c>
      <c r="U828">
        <v>75</v>
      </c>
      <c r="V828">
        <v>15</v>
      </c>
      <c r="W828">
        <v>0</v>
      </c>
      <c r="Y828">
        <v>180</v>
      </c>
      <c r="Z828" t="s">
        <v>1079</v>
      </c>
      <c r="AA828" s="2">
        <v>43474.373842592591</v>
      </c>
      <c r="AC828" s="2">
        <v>44907.646967592591</v>
      </c>
      <c r="AD828" t="s">
        <v>54</v>
      </c>
      <c r="AE828" t="s">
        <v>55</v>
      </c>
    </row>
    <row r="829" spans="1:31" x14ac:dyDescent="0.25">
      <c r="A829" t="s">
        <v>3025</v>
      </c>
      <c r="B829" t="s">
        <v>3024</v>
      </c>
      <c r="C829" t="s">
        <v>79</v>
      </c>
      <c r="D829" s="2" t="str">
        <f>VLOOKUP(A829,Basis!A:A,1,FALSE)</f>
        <v>RO819</v>
      </c>
      <c r="E829" t="s">
        <v>58</v>
      </c>
      <c r="F829">
        <v>1030389</v>
      </c>
      <c r="G829" s="2">
        <v>43937.337372685186</v>
      </c>
      <c r="H829" s="2"/>
      <c r="K829" t="s">
        <v>1071</v>
      </c>
      <c r="L829" t="s">
        <v>1114</v>
      </c>
      <c r="M829" t="s">
        <v>1115</v>
      </c>
      <c r="N829" t="s">
        <v>241</v>
      </c>
      <c r="O829">
        <v>5</v>
      </c>
      <c r="P829">
        <v>1</v>
      </c>
      <c r="Q829">
        <v>52.267941999999998</v>
      </c>
      <c r="R829">
        <v>5.1875840000000002</v>
      </c>
      <c r="S829" t="s">
        <v>63</v>
      </c>
      <c r="T829">
        <v>95</v>
      </c>
      <c r="U829">
        <v>75</v>
      </c>
      <c r="V829">
        <v>15</v>
      </c>
      <c r="W829">
        <v>0</v>
      </c>
      <c r="Y829">
        <v>180</v>
      </c>
      <c r="Z829" t="s">
        <v>1116</v>
      </c>
      <c r="AA829" s="2">
        <v>43474.373842592591</v>
      </c>
      <c r="AC829" s="2">
        <v>44907.646967592591</v>
      </c>
      <c r="AD829" t="s">
        <v>54</v>
      </c>
      <c r="AE829" t="s">
        <v>55</v>
      </c>
    </row>
    <row r="830" spans="1:31" x14ac:dyDescent="0.25">
      <c r="A830" t="s">
        <v>3027</v>
      </c>
      <c r="B830" t="s">
        <v>3026</v>
      </c>
      <c r="C830" t="s">
        <v>79</v>
      </c>
      <c r="D830" s="2" t="str">
        <f>VLOOKUP(A830,Basis!A:A,1,FALSE)</f>
        <v>RO842</v>
      </c>
      <c r="E830" t="s">
        <v>58</v>
      </c>
      <c r="F830">
        <v>1030391</v>
      </c>
      <c r="G830" s="2">
        <v>44163.440416666665</v>
      </c>
      <c r="H830" s="2"/>
      <c r="K830" t="s">
        <v>200</v>
      </c>
      <c r="L830" t="s">
        <v>1082</v>
      </c>
      <c r="M830" t="s">
        <v>533</v>
      </c>
      <c r="N830" t="s">
        <v>177</v>
      </c>
      <c r="O830">
        <v>5</v>
      </c>
      <c r="P830">
        <v>1</v>
      </c>
      <c r="Q830">
        <v>52.210917500000001</v>
      </c>
      <c r="R830">
        <v>5.1575470000000001</v>
      </c>
      <c r="S830" t="s">
        <v>63</v>
      </c>
      <c r="T830">
        <v>95</v>
      </c>
      <c r="U830">
        <v>75</v>
      </c>
      <c r="V830">
        <v>15</v>
      </c>
      <c r="W830">
        <v>0</v>
      </c>
      <c r="Y830">
        <v>180</v>
      </c>
      <c r="Z830" t="s">
        <v>1083</v>
      </c>
      <c r="AA830" s="2">
        <v>43474.373831018522</v>
      </c>
      <c r="AC830" s="2">
        <v>44907.646967592591</v>
      </c>
      <c r="AD830" t="s">
        <v>54</v>
      </c>
      <c r="AE830" t="s">
        <v>55</v>
      </c>
    </row>
    <row r="831" spans="1:31" x14ac:dyDescent="0.25">
      <c r="A831" t="s">
        <v>3029</v>
      </c>
      <c r="B831" t="s">
        <v>3028</v>
      </c>
      <c r="C831" t="s">
        <v>79</v>
      </c>
      <c r="D831" s="2" t="str">
        <f>VLOOKUP(A831,Basis!A:A,1,FALSE)</f>
        <v>RO812</v>
      </c>
      <c r="E831" t="s">
        <v>58</v>
      </c>
      <c r="F831">
        <v>1030393</v>
      </c>
      <c r="G831" s="2">
        <v>43937.336273148147</v>
      </c>
      <c r="H831" s="2"/>
      <c r="K831" t="s">
        <v>1103</v>
      </c>
      <c r="L831" t="s">
        <v>1104</v>
      </c>
      <c r="M831" t="s">
        <v>1105</v>
      </c>
      <c r="N831" t="s">
        <v>241</v>
      </c>
      <c r="O831">
        <v>5</v>
      </c>
      <c r="P831">
        <v>1</v>
      </c>
      <c r="Q831">
        <v>52.2704958776499</v>
      </c>
      <c r="R831">
        <v>5.1866696309346603</v>
      </c>
      <c r="S831" t="s">
        <v>63</v>
      </c>
      <c r="T831">
        <v>95</v>
      </c>
      <c r="U831">
        <v>75</v>
      </c>
      <c r="V831">
        <v>15</v>
      </c>
      <c r="W831">
        <v>0</v>
      </c>
      <c r="Y831">
        <v>180</v>
      </c>
      <c r="Z831" t="s">
        <v>1106</v>
      </c>
      <c r="AA831" s="2">
        <v>43474.373842592591</v>
      </c>
      <c r="AC831" s="2">
        <v>44907.646967592591</v>
      </c>
      <c r="AD831" t="s">
        <v>54</v>
      </c>
      <c r="AE831" t="s">
        <v>55</v>
      </c>
    </row>
    <row r="832" spans="1:31" x14ac:dyDescent="0.25">
      <c r="A832" t="s">
        <v>3031</v>
      </c>
      <c r="B832" t="s">
        <v>3030</v>
      </c>
      <c r="C832" t="s">
        <v>79</v>
      </c>
      <c r="D832" s="2" t="str">
        <f>VLOOKUP(A832,Basis!A:A,1,FALSE)</f>
        <v>RO916</v>
      </c>
      <c r="E832" t="s">
        <v>58</v>
      </c>
      <c r="F832">
        <v>1030396</v>
      </c>
      <c r="G832" s="2">
        <v>44307.569837962961</v>
      </c>
      <c r="H832" s="2"/>
      <c r="K832" t="s">
        <v>376</v>
      </c>
      <c r="L832" t="s">
        <v>377</v>
      </c>
      <c r="M832" t="s">
        <v>378</v>
      </c>
      <c r="N832" t="s">
        <v>177</v>
      </c>
      <c r="O832">
        <v>5</v>
      </c>
      <c r="P832">
        <v>1</v>
      </c>
      <c r="Q832">
        <v>52.210562126759598</v>
      </c>
      <c r="R832">
        <v>5.1503402832943497</v>
      </c>
      <c r="S832" t="s">
        <v>63</v>
      </c>
      <c r="T832">
        <v>95</v>
      </c>
      <c r="U832">
        <v>75</v>
      </c>
      <c r="V832">
        <v>15</v>
      </c>
      <c r="W832">
        <v>0</v>
      </c>
      <c r="Y832">
        <v>180</v>
      </c>
      <c r="Z832" t="s">
        <v>379</v>
      </c>
      <c r="AA832" s="2">
        <v>43474.373831018522</v>
      </c>
      <c r="AC832" s="2">
        <v>44907.646967592591</v>
      </c>
      <c r="AD832" t="s">
        <v>54</v>
      </c>
      <c r="AE832" t="s">
        <v>55</v>
      </c>
    </row>
    <row r="833" spans="1:31" x14ac:dyDescent="0.25">
      <c r="A833" t="s">
        <v>3033</v>
      </c>
      <c r="B833" t="s">
        <v>3032</v>
      </c>
      <c r="C833" t="s">
        <v>79</v>
      </c>
      <c r="D833" s="2" t="str">
        <f>VLOOKUP(A833,Basis!A:A,1,FALSE)</f>
        <v>RO831</v>
      </c>
      <c r="E833" t="s">
        <v>58</v>
      </c>
      <c r="F833">
        <v>1030398</v>
      </c>
      <c r="G833" s="2">
        <v>43915.386805555558</v>
      </c>
      <c r="H833" s="2"/>
      <c r="K833" t="s">
        <v>1109</v>
      </c>
      <c r="L833" t="s">
        <v>399</v>
      </c>
      <c r="M833" t="s">
        <v>1110</v>
      </c>
      <c r="N833" t="s">
        <v>241</v>
      </c>
      <c r="O833">
        <v>5</v>
      </c>
      <c r="P833">
        <v>1</v>
      </c>
      <c r="Q833">
        <v>52.269998244058598</v>
      </c>
      <c r="R833">
        <v>5.1827203296173199</v>
      </c>
      <c r="S833" t="s">
        <v>63</v>
      </c>
      <c r="T833">
        <v>95</v>
      </c>
      <c r="U833">
        <v>75</v>
      </c>
      <c r="V833">
        <v>15</v>
      </c>
      <c r="W833">
        <v>0</v>
      </c>
      <c r="Y833">
        <v>180</v>
      </c>
      <c r="Z833" t="s">
        <v>1111</v>
      </c>
      <c r="AA833" s="2">
        <v>43474.373842592591</v>
      </c>
      <c r="AC833" s="2">
        <v>44907.646967592591</v>
      </c>
      <c r="AD833" t="s">
        <v>54</v>
      </c>
      <c r="AE833" t="s">
        <v>55</v>
      </c>
    </row>
    <row r="834" spans="1:31" x14ac:dyDescent="0.25">
      <c r="A834" t="s">
        <v>3035</v>
      </c>
      <c r="B834" t="s">
        <v>3034</v>
      </c>
      <c r="C834" t="s">
        <v>79</v>
      </c>
      <c r="D834" s="2" t="str">
        <f>VLOOKUP(A834,Basis!A:A,1,FALSE)</f>
        <v>RO821</v>
      </c>
      <c r="E834" t="s">
        <v>58</v>
      </c>
      <c r="F834">
        <v>1030405</v>
      </c>
      <c r="G834" s="2">
        <v>44432.575381944444</v>
      </c>
      <c r="H834" s="2"/>
      <c r="K834" t="s">
        <v>1090</v>
      </c>
      <c r="L834" t="s">
        <v>546</v>
      </c>
      <c r="M834" t="s">
        <v>1091</v>
      </c>
      <c r="N834" t="s">
        <v>177</v>
      </c>
      <c r="O834">
        <v>5</v>
      </c>
      <c r="P834">
        <v>1</v>
      </c>
      <c r="Q834">
        <v>52.225733287681102</v>
      </c>
      <c r="R834">
        <v>5.1697101071525102</v>
      </c>
      <c r="S834" t="s">
        <v>63</v>
      </c>
      <c r="T834">
        <v>95</v>
      </c>
      <c r="U834">
        <v>75</v>
      </c>
      <c r="V834">
        <v>15</v>
      </c>
      <c r="W834">
        <v>0</v>
      </c>
      <c r="Y834">
        <v>180</v>
      </c>
      <c r="Z834" t="s">
        <v>1093</v>
      </c>
      <c r="AA834" s="2">
        <v>43474.373842592591</v>
      </c>
      <c r="AC834" s="2">
        <v>44907.646967592591</v>
      </c>
      <c r="AD834" t="s">
        <v>54</v>
      </c>
      <c r="AE834" t="s">
        <v>55</v>
      </c>
    </row>
    <row r="835" spans="1:31" x14ac:dyDescent="0.25">
      <c r="A835" t="s">
        <v>3037</v>
      </c>
      <c r="B835" t="s">
        <v>3036</v>
      </c>
      <c r="C835" t="s">
        <v>79</v>
      </c>
      <c r="D835" s="2" t="str">
        <f>VLOOKUP(A835,Basis!A:A,1,FALSE)</f>
        <v>RO913</v>
      </c>
      <c r="E835" t="s">
        <v>58</v>
      </c>
      <c r="F835">
        <v>1030409</v>
      </c>
      <c r="G835" s="2">
        <v>44307.570601851854</v>
      </c>
      <c r="H835" s="2"/>
      <c r="K835" t="s">
        <v>3038</v>
      </c>
      <c r="L835" t="s">
        <v>281</v>
      </c>
      <c r="M835" t="s">
        <v>3039</v>
      </c>
      <c r="N835" t="s">
        <v>177</v>
      </c>
      <c r="O835">
        <v>5</v>
      </c>
      <c r="P835">
        <v>1</v>
      </c>
      <c r="Q835">
        <v>52.210659</v>
      </c>
      <c r="R835">
        <v>5.1768689999999999</v>
      </c>
      <c r="S835" t="s">
        <v>63</v>
      </c>
      <c r="T835">
        <v>95</v>
      </c>
      <c r="U835">
        <v>75</v>
      </c>
      <c r="V835">
        <v>15</v>
      </c>
      <c r="W835">
        <v>0</v>
      </c>
      <c r="Y835">
        <v>180</v>
      </c>
      <c r="Z835" t="s">
        <v>3040</v>
      </c>
      <c r="AA835" s="2">
        <v>43474.373831018522</v>
      </c>
      <c r="AC835" s="2">
        <v>44907.646967592591</v>
      </c>
      <c r="AD835" t="s">
        <v>54</v>
      </c>
      <c r="AE835" t="s">
        <v>55</v>
      </c>
    </row>
    <row r="836" spans="1:31" x14ac:dyDescent="0.25">
      <c r="A836" t="s">
        <v>3042</v>
      </c>
      <c r="B836" t="s">
        <v>3041</v>
      </c>
      <c r="C836" t="s">
        <v>79</v>
      </c>
      <c r="D836" s="2" t="str">
        <f>VLOOKUP(A836,Basis!A:A,1,FALSE)</f>
        <v>RO816</v>
      </c>
      <c r="E836" t="s">
        <v>58</v>
      </c>
      <c r="F836">
        <v>1030413</v>
      </c>
      <c r="G836" s="2">
        <v>43937.332280092596</v>
      </c>
      <c r="H836" s="2"/>
      <c r="K836" t="s">
        <v>1066</v>
      </c>
      <c r="L836" t="s">
        <v>316</v>
      </c>
      <c r="M836" t="s">
        <v>1119</v>
      </c>
      <c r="N836" t="s">
        <v>241</v>
      </c>
      <c r="O836">
        <v>5</v>
      </c>
      <c r="P836">
        <v>1</v>
      </c>
      <c r="Q836">
        <v>52.267294870738198</v>
      </c>
      <c r="R836">
        <v>5.1907941140282796</v>
      </c>
      <c r="S836" t="s">
        <v>63</v>
      </c>
      <c r="T836">
        <v>95</v>
      </c>
      <c r="U836">
        <v>75</v>
      </c>
      <c r="V836">
        <v>15</v>
      </c>
      <c r="W836">
        <v>0</v>
      </c>
      <c r="Y836">
        <v>180</v>
      </c>
      <c r="Z836" t="s">
        <v>1120</v>
      </c>
      <c r="AA836" s="2">
        <v>43474.373842592591</v>
      </c>
      <c r="AC836" s="2">
        <v>44907.646967592591</v>
      </c>
      <c r="AD836" t="s">
        <v>54</v>
      </c>
      <c r="AE836" t="s">
        <v>55</v>
      </c>
    </row>
    <row r="837" spans="1:31" x14ac:dyDescent="0.25">
      <c r="A837" t="s">
        <v>3044</v>
      </c>
      <c r="B837" t="s">
        <v>3043</v>
      </c>
      <c r="C837" t="s">
        <v>79</v>
      </c>
      <c r="D837" s="2" t="str">
        <f>VLOOKUP(A837,Basis!A:A,1,FALSE)</f>
        <v>RO959</v>
      </c>
      <c r="E837" t="s">
        <v>58</v>
      </c>
      <c r="F837">
        <v>1030414</v>
      </c>
      <c r="G837" s="2">
        <v>44602.560208333336</v>
      </c>
      <c r="H837" s="2"/>
      <c r="K837" t="s">
        <v>2076</v>
      </c>
      <c r="L837" t="s">
        <v>3045</v>
      </c>
      <c r="M837" t="s">
        <v>3046</v>
      </c>
      <c r="N837" t="s">
        <v>241</v>
      </c>
      <c r="O837">
        <v>5</v>
      </c>
      <c r="P837">
        <v>1</v>
      </c>
      <c r="Q837">
        <v>52.272804000000001</v>
      </c>
      <c r="R837">
        <v>5.1630890000000003</v>
      </c>
      <c r="S837" t="s">
        <v>63</v>
      </c>
      <c r="T837">
        <v>95</v>
      </c>
      <c r="U837">
        <v>75</v>
      </c>
      <c r="V837">
        <v>15</v>
      </c>
      <c r="W837">
        <v>0</v>
      </c>
      <c r="Y837">
        <v>180</v>
      </c>
      <c r="Z837" t="s">
        <v>3047</v>
      </c>
      <c r="AA837" s="2">
        <v>43474.373842592591</v>
      </c>
      <c r="AC837" s="2">
        <v>44907.646967592591</v>
      </c>
      <c r="AD837" t="s">
        <v>54</v>
      </c>
      <c r="AE837" t="s">
        <v>55</v>
      </c>
    </row>
    <row r="838" spans="1:31" x14ac:dyDescent="0.25">
      <c r="A838" t="s">
        <v>3049</v>
      </c>
      <c r="B838" t="s">
        <v>3048</v>
      </c>
      <c r="C838" t="s">
        <v>79</v>
      </c>
      <c r="D838" s="2" t="str">
        <f>VLOOKUP(A838,Basis!A:A,1,FALSE)</f>
        <v>RO935</v>
      </c>
      <c r="E838" t="s">
        <v>58</v>
      </c>
      <c r="F838">
        <v>1030422</v>
      </c>
      <c r="G838" s="2">
        <v>44392.612858796296</v>
      </c>
      <c r="H838" s="2"/>
      <c r="K838" t="s">
        <v>2972</v>
      </c>
      <c r="L838" t="s">
        <v>979</v>
      </c>
      <c r="M838" t="s">
        <v>3050</v>
      </c>
      <c r="N838" t="s">
        <v>177</v>
      </c>
      <c r="O838">
        <v>5</v>
      </c>
      <c r="P838">
        <v>1</v>
      </c>
      <c r="Q838">
        <v>52.217303000000001</v>
      </c>
      <c r="R838">
        <v>5.1325269999999996</v>
      </c>
      <c r="S838" t="s">
        <v>63</v>
      </c>
      <c r="T838">
        <v>95</v>
      </c>
      <c r="U838">
        <v>75</v>
      </c>
      <c r="V838">
        <v>15</v>
      </c>
      <c r="W838">
        <v>0</v>
      </c>
      <c r="Y838">
        <v>180</v>
      </c>
      <c r="Z838" t="s">
        <v>3051</v>
      </c>
      <c r="AA838" s="2">
        <v>43474.373831018522</v>
      </c>
      <c r="AC838" s="2">
        <v>44907.646967592591</v>
      </c>
      <c r="AD838" t="s">
        <v>54</v>
      </c>
      <c r="AE838" t="s">
        <v>55</v>
      </c>
    </row>
    <row r="839" spans="1:31" x14ac:dyDescent="0.25">
      <c r="A839" t="s">
        <v>3053</v>
      </c>
      <c r="B839" t="s">
        <v>3052</v>
      </c>
      <c r="C839" t="s">
        <v>79</v>
      </c>
      <c r="D839" s="2" t="str">
        <f>VLOOKUP(A839,Basis!A:A,1,FALSE)</f>
        <v>RO970</v>
      </c>
      <c r="E839" t="s">
        <v>58</v>
      </c>
      <c r="F839">
        <v>1030423</v>
      </c>
      <c r="G839" s="2">
        <v>44651.459236111114</v>
      </c>
      <c r="H839" s="2"/>
      <c r="K839" t="s">
        <v>3054</v>
      </c>
      <c r="L839" t="s">
        <v>3055</v>
      </c>
      <c r="M839" t="s">
        <v>3056</v>
      </c>
      <c r="N839" t="s">
        <v>241</v>
      </c>
      <c r="O839">
        <v>5</v>
      </c>
      <c r="P839">
        <v>1</v>
      </c>
      <c r="Q839">
        <v>52.271465999999997</v>
      </c>
      <c r="R839">
        <v>5.1639499999999998</v>
      </c>
      <c r="S839" t="s">
        <v>63</v>
      </c>
      <c r="T839">
        <v>95</v>
      </c>
      <c r="U839">
        <v>75</v>
      </c>
      <c r="V839">
        <v>15</v>
      </c>
      <c r="W839">
        <v>0</v>
      </c>
      <c r="Y839">
        <v>180</v>
      </c>
      <c r="Z839" t="s">
        <v>3057</v>
      </c>
      <c r="AA839" s="2">
        <v>43474.373854166668</v>
      </c>
      <c r="AC839" s="2">
        <v>44907.646967592591</v>
      </c>
      <c r="AD839" t="s">
        <v>54</v>
      </c>
      <c r="AE839" t="s">
        <v>55</v>
      </c>
    </row>
    <row r="840" spans="1:31" x14ac:dyDescent="0.25">
      <c r="A840" t="s">
        <v>3059</v>
      </c>
      <c r="B840" t="s">
        <v>3058</v>
      </c>
      <c r="C840" t="s">
        <v>47</v>
      </c>
      <c r="D840" s="2" t="str">
        <f>VLOOKUP(A840,Basis!A:A,1,FALSE)</f>
        <v>VO341</v>
      </c>
      <c r="E840" t="s">
        <v>58</v>
      </c>
      <c r="F840">
        <v>1031053</v>
      </c>
      <c r="G840" s="2">
        <v>44833.578310185185</v>
      </c>
      <c r="H840" s="2"/>
      <c r="K840" t="s">
        <v>2071</v>
      </c>
      <c r="L840" t="s">
        <v>93</v>
      </c>
      <c r="M840" t="s">
        <v>2072</v>
      </c>
      <c r="N840" t="s">
        <v>177</v>
      </c>
      <c r="O840">
        <v>5</v>
      </c>
      <c r="P840">
        <v>1</v>
      </c>
      <c r="Q840">
        <v>52.218364000000001</v>
      </c>
      <c r="R840">
        <v>5.143319</v>
      </c>
      <c r="S840" t="s">
        <v>63</v>
      </c>
      <c r="T840">
        <v>95</v>
      </c>
      <c r="U840">
        <v>75</v>
      </c>
      <c r="V840">
        <v>15</v>
      </c>
      <c r="W840">
        <v>0</v>
      </c>
      <c r="Y840">
        <v>180</v>
      </c>
      <c r="Z840" t="s">
        <v>2073</v>
      </c>
      <c r="AA840" s="2">
        <v>43474.373842592591</v>
      </c>
      <c r="AC840" s="2">
        <v>44907.646967592591</v>
      </c>
      <c r="AD840" t="s">
        <v>54</v>
      </c>
      <c r="AE840" t="s">
        <v>55</v>
      </c>
    </row>
    <row r="841" spans="1:31" x14ac:dyDescent="0.25">
      <c r="A841" t="s">
        <v>3061</v>
      </c>
      <c r="B841" t="s">
        <v>3060</v>
      </c>
      <c r="C841" t="s">
        <v>47</v>
      </c>
      <c r="D841" s="2" t="str">
        <f>VLOOKUP(A841,Basis!A:A,1,FALSE)</f>
        <v>VO465</v>
      </c>
      <c r="E841" t="s">
        <v>58</v>
      </c>
      <c r="F841">
        <v>1031102</v>
      </c>
      <c r="G841" s="2">
        <v>44700.312638888892</v>
      </c>
      <c r="H841" s="2"/>
      <c r="K841" t="s">
        <v>1930</v>
      </c>
      <c r="L841" t="s">
        <v>724</v>
      </c>
      <c r="M841" t="s">
        <v>3062</v>
      </c>
      <c r="N841" t="s">
        <v>177</v>
      </c>
      <c r="O841">
        <v>5</v>
      </c>
      <c r="P841">
        <v>1</v>
      </c>
      <c r="Q841">
        <v>52.211559000000001</v>
      </c>
      <c r="R841">
        <v>5.1570229999999997</v>
      </c>
      <c r="S841" t="s">
        <v>63</v>
      </c>
      <c r="T841">
        <v>95</v>
      </c>
      <c r="U841">
        <v>75</v>
      </c>
      <c r="V841">
        <v>15</v>
      </c>
      <c r="W841">
        <v>0</v>
      </c>
      <c r="Y841">
        <v>180</v>
      </c>
      <c r="Z841" t="s">
        <v>3063</v>
      </c>
      <c r="AA841" s="2">
        <v>43474.373831018522</v>
      </c>
      <c r="AC841" s="2">
        <v>44907.646967592591</v>
      </c>
      <c r="AD841" t="s">
        <v>54</v>
      </c>
      <c r="AE841" t="s">
        <v>55</v>
      </c>
    </row>
    <row r="842" spans="1:31" x14ac:dyDescent="0.25">
      <c r="A842" t="s">
        <v>3065</v>
      </c>
      <c r="B842" t="s">
        <v>3064</v>
      </c>
      <c r="C842" t="s">
        <v>47</v>
      </c>
      <c r="D842" s="2" t="str">
        <f>VLOOKUP(A842,Basis!A:A,1,FALSE)</f>
        <v>VO033</v>
      </c>
      <c r="E842" t="s">
        <v>58</v>
      </c>
      <c r="F842">
        <v>1031003</v>
      </c>
      <c r="G842" s="2">
        <v>43755.531736111108</v>
      </c>
      <c r="H842" s="2"/>
      <c r="K842" t="s">
        <v>2580</v>
      </c>
      <c r="L842" t="s">
        <v>1098</v>
      </c>
      <c r="M842" t="s">
        <v>2581</v>
      </c>
      <c r="N842" t="s">
        <v>241</v>
      </c>
      <c r="O842">
        <v>5</v>
      </c>
      <c r="P842">
        <v>1</v>
      </c>
      <c r="Q842">
        <v>52.264986</v>
      </c>
      <c r="R842">
        <v>5.1678930000000003</v>
      </c>
      <c r="S842" t="s">
        <v>63</v>
      </c>
      <c r="T842">
        <v>95</v>
      </c>
      <c r="U842">
        <v>75</v>
      </c>
      <c r="V842">
        <v>15</v>
      </c>
      <c r="W842">
        <v>0</v>
      </c>
      <c r="Y842">
        <v>180</v>
      </c>
      <c r="Z842" t="s">
        <v>2582</v>
      </c>
      <c r="AA842" s="2">
        <v>43474.373842592591</v>
      </c>
      <c r="AC842" s="2">
        <v>44907.646967592591</v>
      </c>
      <c r="AD842" t="s">
        <v>54</v>
      </c>
      <c r="AE842" t="s">
        <v>55</v>
      </c>
    </row>
    <row r="843" spans="1:31" x14ac:dyDescent="0.25">
      <c r="A843" t="s">
        <v>3067</v>
      </c>
      <c r="B843" t="s">
        <v>3066</v>
      </c>
      <c r="C843" t="s">
        <v>47</v>
      </c>
      <c r="D843" s="2" t="str">
        <f>VLOOKUP(A843,Basis!A:A,1,FALSE)</f>
        <v>VO074</v>
      </c>
      <c r="E843" t="s">
        <v>58</v>
      </c>
      <c r="F843">
        <v>1031007</v>
      </c>
      <c r="G843" s="2">
        <v>43755.532418981478</v>
      </c>
      <c r="H843" s="2"/>
      <c r="K843" t="s">
        <v>1770</v>
      </c>
      <c r="L843" t="s">
        <v>2319</v>
      </c>
      <c r="M843" t="s">
        <v>1771</v>
      </c>
      <c r="N843" t="s">
        <v>241</v>
      </c>
      <c r="O843">
        <v>5</v>
      </c>
      <c r="P843">
        <v>1</v>
      </c>
      <c r="Q843">
        <v>52.262853551704701</v>
      </c>
      <c r="R843">
        <v>5.1468048803556199</v>
      </c>
      <c r="S843" t="s">
        <v>63</v>
      </c>
      <c r="T843">
        <v>95</v>
      </c>
      <c r="U843">
        <v>75</v>
      </c>
      <c r="V843">
        <v>15</v>
      </c>
      <c r="W843">
        <v>0</v>
      </c>
      <c r="Y843">
        <v>180</v>
      </c>
      <c r="Z843" t="s">
        <v>3068</v>
      </c>
      <c r="AA843" s="2">
        <v>43474.373854166668</v>
      </c>
      <c r="AC843" s="2">
        <v>44907.646967592591</v>
      </c>
      <c r="AD843" t="s">
        <v>54</v>
      </c>
      <c r="AE843" t="s">
        <v>55</v>
      </c>
    </row>
    <row r="844" spans="1:31" x14ac:dyDescent="0.25">
      <c r="A844" t="s">
        <v>3070</v>
      </c>
      <c r="B844" t="s">
        <v>3069</v>
      </c>
      <c r="C844" t="s">
        <v>47</v>
      </c>
      <c r="D844" s="2" t="str">
        <f>VLOOKUP(A844,Basis!A:A,1,FALSE)</f>
        <v>VO064</v>
      </c>
      <c r="E844" t="s">
        <v>58</v>
      </c>
      <c r="F844">
        <v>1031011</v>
      </c>
      <c r="G844" s="2">
        <v>43754.654918981483</v>
      </c>
      <c r="H844" s="2"/>
      <c r="K844" t="s">
        <v>3071</v>
      </c>
      <c r="L844" t="s">
        <v>607</v>
      </c>
      <c r="M844" t="s">
        <v>3072</v>
      </c>
      <c r="N844" t="s">
        <v>51</v>
      </c>
      <c r="O844">
        <v>5</v>
      </c>
      <c r="P844">
        <v>1</v>
      </c>
      <c r="Q844">
        <v>52.301733093384897</v>
      </c>
      <c r="R844">
        <v>5.1443104259717698</v>
      </c>
      <c r="S844" t="s">
        <v>63</v>
      </c>
      <c r="T844">
        <v>95</v>
      </c>
      <c r="U844">
        <v>75</v>
      </c>
      <c r="V844">
        <v>15</v>
      </c>
      <c r="W844">
        <v>0</v>
      </c>
      <c r="Y844">
        <v>180</v>
      </c>
      <c r="Z844" t="s">
        <v>3073</v>
      </c>
      <c r="AA844" s="2">
        <v>43474.373854166668</v>
      </c>
      <c r="AC844" s="2">
        <v>44907.646967592591</v>
      </c>
      <c r="AD844" t="s">
        <v>54</v>
      </c>
      <c r="AE844" t="s">
        <v>55</v>
      </c>
    </row>
    <row r="845" spans="1:31" x14ac:dyDescent="0.25">
      <c r="A845" t="s">
        <v>3075</v>
      </c>
      <c r="B845" t="s">
        <v>3074</v>
      </c>
      <c r="C845" t="s">
        <v>47</v>
      </c>
      <c r="D845" s="2" t="str">
        <f>VLOOKUP(A845,Basis!A:A,1,FALSE)</f>
        <v>VO018</v>
      </c>
      <c r="E845" t="s">
        <v>58</v>
      </c>
      <c r="F845">
        <v>1031013</v>
      </c>
      <c r="G845" s="2">
        <v>43754.653703703705</v>
      </c>
      <c r="H845" s="2"/>
      <c r="K845" t="s">
        <v>715</v>
      </c>
      <c r="L845" t="s">
        <v>716</v>
      </c>
      <c r="M845" t="s">
        <v>717</v>
      </c>
      <c r="N845" t="s">
        <v>177</v>
      </c>
      <c r="O845">
        <v>5</v>
      </c>
      <c r="P845">
        <v>1</v>
      </c>
      <c r="Q845">
        <v>52.225673100000002</v>
      </c>
      <c r="R845">
        <v>5.1898534999999999</v>
      </c>
      <c r="S845" t="s">
        <v>63</v>
      </c>
      <c r="T845">
        <v>95</v>
      </c>
      <c r="U845">
        <v>75</v>
      </c>
      <c r="V845">
        <v>15</v>
      </c>
      <c r="W845">
        <v>0</v>
      </c>
      <c r="Y845">
        <v>180</v>
      </c>
      <c r="Z845" t="s">
        <v>718</v>
      </c>
      <c r="AA845" s="2">
        <v>43474.373842592591</v>
      </c>
      <c r="AC845" s="2">
        <v>44907.646967592591</v>
      </c>
      <c r="AD845" t="s">
        <v>54</v>
      </c>
      <c r="AE845" t="s">
        <v>55</v>
      </c>
    </row>
    <row r="846" spans="1:31" x14ac:dyDescent="0.25">
      <c r="A846" t="s">
        <v>3077</v>
      </c>
      <c r="B846" t="s">
        <v>3076</v>
      </c>
      <c r="C846" t="s">
        <v>47</v>
      </c>
      <c r="D846" s="2" t="str">
        <f>VLOOKUP(A846,Basis!A:A,1,FALSE)</f>
        <v>VO031</v>
      </c>
      <c r="E846" t="s">
        <v>58</v>
      </c>
      <c r="F846">
        <v>1031014</v>
      </c>
      <c r="G846" s="2">
        <v>43937.328587962962</v>
      </c>
      <c r="H846" s="2"/>
      <c r="K846" t="s">
        <v>3078</v>
      </c>
      <c r="L846" t="s">
        <v>281</v>
      </c>
      <c r="M846" t="s">
        <v>3079</v>
      </c>
      <c r="N846" t="s">
        <v>241</v>
      </c>
      <c r="O846">
        <v>5</v>
      </c>
      <c r="P846">
        <v>1</v>
      </c>
      <c r="Q846">
        <v>52.263497999999998</v>
      </c>
      <c r="R846">
        <v>5.170871</v>
      </c>
      <c r="S846" t="s">
        <v>63</v>
      </c>
      <c r="T846">
        <v>95</v>
      </c>
      <c r="U846">
        <v>75</v>
      </c>
      <c r="V846">
        <v>15</v>
      </c>
      <c r="W846">
        <v>0</v>
      </c>
      <c r="Y846">
        <v>180</v>
      </c>
      <c r="Z846" t="s">
        <v>3080</v>
      </c>
      <c r="AA846" s="2">
        <v>43474.373842592591</v>
      </c>
      <c r="AC846" s="2">
        <v>44907.646967592591</v>
      </c>
      <c r="AD846" t="s">
        <v>54</v>
      </c>
      <c r="AE846" t="s">
        <v>55</v>
      </c>
    </row>
    <row r="847" spans="1:31" x14ac:dyDescent="0.25">
      <c r="A847" t="s">
        <v>3082</v>
      </c>
      <c r="B847" t="s">
        <v>3081</v>
      </c>
      <c r="C847" t="s">
        <v>193</v>
      </c>
      <c r="D847" s="2" t="str">
        <f>VLOOKUP(A847,Basis!A:A,1,FALSE)</f>
        <v>BO058</v>
      </c>
      <c r="E847" t="s">
        <v>58</v>
      </c>
      <c r="F847">
        <v>1031015</v>
      </c>
      <c r="G847" s="2">
        <v>43754.653333333335</v>
      </c>
      <c r="H847" s="2"/>
      <c r="K847" t="s">
        <v>1852</v>
      </c>
      <c r="L847" t="s">
        <v>1552</v>
      </c>
      <c r="M847" t="s">
        <v>1854</v>
      </c>
      <c r="N847" t="s">
        <v>177</v>
      </c>
      <c r="O847">
        <v>5</v>
      </c>
      <c r="P847">
        <v>1</v>
      </c>
      <c r="Q847">
        <v>52.222751000000002</v>
      </c>
      <c r="R847">
        <v>5.1726349999999996</v>
      </c>
      <c r="S847" t="s">
        <v>63</v>
      </c>
      <c r="T847">
        <v>95</v>
      </c>
      <c r="U847">
        <v>75</v>
      </c>
      <c r="V847">
        <v>15</v>
      </c>
      <c r="W847">
        <v>0</v>
      </c>
      <c r="Y847">
        <v>180</v>
      </c>
      <c r="Z847" t="s">
        <v>3083</v>
      </c>
      <c r="AA847" s="2">
        <v>43474.373831018522</v>
      </c>
      <c r="AC847" s="2">
        <v>44907.646967592591</v>
      </c>
      <c r="AD847" t="s">
        <v>54</v>
      </c>
      <c r="AE847" t="s">
        <v>55</v>
      </c>
    </row>
    <row r="848" spans="1:31" x14ac:dyDescent="0.25">
      <c r="A848" t="s">
        <v>3085</v>
      </c>
      <c r="B848" t="s">
        <v>3084</v>
      </c>
      <c r="C848" t="s">
        <v>47</v>
      </c>
      <c r="D848" s="2" t="str">
        <f>VLOOKUP(A848,Basis!A:A,1,FALSE)</f>
        <v>VO035</v>
      </c>
      <c r="E848" t="s">
        <v>58</v>
      </c>
      <c r="F848">
        <v>1031018</v>
      </c>
      <c r="G848" s="2">
        <v>44181.688923611109</v>
      </c>
      <c r="H848" s="2"/>
      <c r="K848" t="s">
        <v>1452</v>
      </c>
      <c r="L848" t="s">
        <v>1453</v>
      </c>
      <c r="M848" t="s">
        <v>1454</v>
      </c>
      <c r="N848" t="s">
        <v>241</v>
      </c>
      <c r="O848">
        <v>5</v>
      </c>
      <c r="P848">
        <v>1</v>
      </c>
      <c r="Q848">
        <v>52.264273446101903</v>
      </c>
      <c r="R848">
        <v>5.1655303873169798</v>
      </c>
      <c r="S848" t="s">
        <v>63</v>
      </c>
      <c r="T848">
        <v>95</v>
      </c>
      <c r="U848">
        <v>75</v>
      </c>
      <c r="V848">
        <v>15</v>
      </c>
      <c r="W848">
        <v>0</v>
      </c>
      <c r="Y848">
        <v>180</v>
      </c>
      <c r="Z848" t="s">
        <v>1455</v>
      </c>
      <c r="AA848" s="2">
        <v>43474.373842592591</v>
      </c>
      <c r="AC848" s="2">
        <v>44907.646967592591</v>
      </c>
      <c r="AD848" t="s">
        <v>54</v>
      </c>
      <c r="AE848" t="s">
        <v>55</v>
      </c>
    </row>
    <row r="849" spans="1:31" x14ac:dyDescent="0.25">
      <c r="A849" t="s">
        <v>3087</v>
      </c>
      <c r="B849" t="s">
        <v>3086</v>
      </c>
      <c r="C849" t="s">
        <v>193</v>
      </c>
      <c r="D849" s="2" t="str">
        <f>VLOOKUP(A849,Basis!A:A,1,FALSE)</f>
        <v>BO051</v>
      </c>
      <c r="E849" t="s">
        <v>58</v>
      </c>
      <c r="F849">
        <v>1031019</v>
      </c>
      <c r="G849" s="2">
        <v>43755.532638888886</v>
      </c>
      <c r="H849" s="2"/>
      <c r="K849" t="s">
        <v>1770</v>
      </c>
      <c r="L849" t="s">
        <v>148</v>
      </c>
      <c r="M849" t="s">
        <v>1771</v>
      </c>
      <c r="N849" t="s">
        <v>241</v>
      </c>
      <c r="O849">
        <v>5</v>
      </c>
      <c r="P849">
        <v>1</v>
      </c>
      <c r="Q849">
        <v>52.262913272764798</v>
      </c>
      <c r="R849">
        <v>5.1467317063409297</v>
      </c>
      <c r="S849" t="s">
        <v>63</v>
      </c>
      <c r="T849">
        <v>95</v>
      </c>
      <c r="U849">
        <v>75</v>
      </c>
      <c r="V849">
        <v>15</v>
      </c>
      <c r="W849">
        <v>0</v>
      </c>
      <c r="Y849">
        <v>180</v>
      </c>
      <c r="Z849" t="s">
        <v>1772</v>
      </c>
      <c r="AA849" s="2">
        <v>43474.373854166668</v>
      </c>
      <c r="AC849" s="2">
        <v>44907.646967592591</v>
      </c>
      <c r="AD849" t="s">
        <v>54</v>
      </c>
      <c r="AE849" t="s">
        <v>55</v>
      </c>
    </row>
    <row r="850" spans="1:31" x14ac:dyDescent="0.25">
      <c r="A850" t="s">
        <v>3089</v>
      </c>
      <c r="B850" t="s">
        <v>3088</v>
      </c>
      <c r="C850" t="s">
        <v>47</v>
      </c>
      <c r="D850" s="2" t="str">
        <f>VLOOKUP(A850,Basis!A:A,1,FALSE)</f>
        <v>VO032</v>
      </c>
      <c r="E850" t="s">
        <v>58</v>
      </c>
      <c r="F850">
        <v>1031021</v>
      </c>
      <c r="G850" s="2">
        <v>43755.531458333331</v>
      </c>
      <c r="H850" s="2"/>
      <c r="K850" t="s">
        <v>2580</v>
      </c>
      <c r="L850" t="s">
        <v>2965</v>
      </c>
      <c r="M850" t="s">
        <v>3090</v>
      </c>
      <c r="N850" t="s">
        <v>241</v>
      </c>
      <c r="O850">
        <v>5</v>
      </c>
      <c r="P850">
        <v>1</v>
      </c>
      <c r="Q850">
        <v>52.265222999999999</v>
      </c>
      <c r="R850">
        <v>5.1684609999999997</v>
      </c>
      <c r="S850" t="s">
        <v>63</v>
      </c>
      <c r="T850">
        <v>95</v>
      </c>
      <c r="U850">
        <v>75</v>
      </c>
      <c r="V850">
        <v>15</v>
      </c>
      <c r="W850">
        <v>0</v>
      </c>
      <c r="Y850">
        <v>180</v>
      </c>
      <c r="Z850" t="s">
        <v>3091</v>
      </c>
      <c r="AA850" s="2">
        <v>43474.373842592591</v>
      </c>
      <c r="AC850" s="2">
        <v>44907.646967592591</v>
      </c>
      <c r="AD850" t="s">
        <v>54</v>
      </c>
      <c r="AE850" t="s">
        <v>55</v>
      </c>
    </row>
    <row r="851" spans="1:31" x14ac:dyDescent="0.25">
      <c r="A851" t="s">
        <v>3093</v>
      </c>
      <c r="B851" t="s">
        <v>3092</v>
      </c>
      <c r="C851" t="s">
        <v>79</v>
      </c>
      <c r="D851" s="2" t="str">
        <f>VLOOKUP(A851,Basis!A:A,1,FALSE)</f>
        <v>RO181</v>
      </c>
      <c r="E851" t="s">
        <v>58</v>
      </c>
      <c r="F851">
        <v>1031024</v>
      </c>
      <c r="G851" s="2">
        <v>43753.44599537037</v>
      </c>
      <c r="H851" s="2"/>
      <c r="K851" t="s">
        <v>2336</v>
      </c>
      <c r="L851" t="s">
        <v>1552</v>
      </c>
      <c r="M851" t="s">
        <v>2337</v>
      </c>
      <c r="N851" t="s">
        <v>241</v>
      </c>
      <c r="O851">
        <v>5</v>
      </c>
      <c r="P851">
        <v>1</v>
      </c>
      <c r="Q851">
        <v>52.271262999999998</v>
      </c>
      <c r="R851">
        <v>5.1613550000000004</v>
      </c>
      <c r="S851" t="s">
        <v>63</v>
      </c>
      <c r="T851">
        <v>95</v>
      </c>
      <c r="U851">
        <v>75</v>
      </c>
      <c r="V851">
        <v>15</v>
      </c>
      <c r="W851">
        <v>0</v>
      </c>
      <c r="Y851">
        <v>180</v>
      </c>
      <c r="Z851" t="s">
        <v>2338</v>
      </c>
      <c r="AA851" s="2">
        <v>43474.373854166668</v>
      </c>
      <c r="AC851" s="2">
        <v>44907.646967592591</v>
      </c>
      <c r="AD851" t="s">
        <v>54</v>
      </c>
      <c r="AE851" t="s">
        <v>55</v>
      </c>
    </row>
    <row r="852" spans="1:31" x14ac:dyDescent="0.25">
      <c r="A852" t="s">
        <v>3095</v>
      </c>
      <c r="B852" t="s">
        <v>3094</v>
      </c>
      <c r="C852" t="s">
        <v>79</v>
      </c>
      <c r="D852" s="2" t="str">
        <f>VLOOKUP(A852,Basis!A:A,1,FALSE)</f>
        <v>RO180</v>
      </c>
      <c r="E852" t="s">
        <v>58</v>
      </c>
      <c r="F852">
        <v>1031025</v>
      </c>
      <c r="G852" s="2">
        <v>43753.445671296293</v>
      </c>
      <c r="H852" s="2"/>
      <c r="K852" t="s">
        <v>2336</v>
      </c>
      <c r="L852" t="s">
        <v>1552</v>
      </c>
      <c r="M852" t="s">
        <v>2337</v>
      </c>
      <c r="N852" t="s">
        <v>241</v>
      </c>
      <c r="O852">
        <v>5</v>
      </c>
      <c r="P852">
        <v>1</v>
      </c>
      <c r="Q852">
        <v>52.271262999999998</v>
      </c>
      <c r="R852">
        <v>5.1613550000000004</v>
      </c>
      <c r="S852" t="s">
        <v>63</v>
      </c>
      <c r="T852">
        <v>95</v>
      </c>
      <c r="U852">
        <v>75</v>
      </c>
      <c r="V852">
        <v>15</v>
      </c>
      <c r="W852">
        <v>0</v>
      </c>
      <c r="Y852">
        <v>180</v>
      </c>
      <c r="Z852" t="s">
        <v>2338</v>
      </c>
      <c r="AA852" s="2">
        <v>43474.373854166668</v>
      </c>
      <c r="AC852" s="2">
        <v>44907.646967592591</v>
      </c>
      <c r="AD852" t="s">
        <v>54</v>
      </c>
      <c r="AE852" t="s">
        <v>55</v>
      </c>
    </row>
    <row r="853" spans="1:31" x14ac:dyDescent="0.25">
      <c r="A853" t="s">
        <v>3097</v>
      </c>
      <c r="B853" t="s">
        <v>3096</v>
      </c>
      <c r="C853" t="s">
        <v>47</v>
      </c>
      <c r="D853" s="2" t="str">
        <f>VLOOKUP(A853,Basis!A:A,1,FALSE)</f>
        <v>VO085</v>
      </c>
      <c r="E853" t="s">
        <v>58</v>
      </c>
      <c r="F853">
        <v>1031027</v>
      </c>
      <c r="G853" s="2">
        <v>43754.654456018521</v>
      </c>
      <c r="H853" s="2"/>
      <c r="K853" t="s">
        <v>2652</v>
      </c>
      <c r="L853" t="s">
        <v>281</v>
      </c>
      <c r="M853" t="s">
        <v>2653</v>
      </c>
      <c r="N853" t="s">
        <v>34</v>
      </c>
      <c r="O853">
        <v>5</v>
      </c>
      <c r="P853">
        <v>1</v>
      </c>
      <c r="Q853">
        <v>52.3310218099992</v>
      </c>
      <c r="R853">
        <v>5.0711791589903399</v>
      </c>
      <c r="S853" t="s">
        <v>63</v>
      </c>
      <c r="T853">
        <v>95</v>
      </c>
      <c r="U853">
        <v>75</v>
      </c>
      <c r="V853">
        <v>15</v>
      </c>
      <c r="W853">
        <v>0</v>
      </c>
      <c r="Y853">
        <v>180</v>
      </c>
      <c r="Z853" t="s">
        <v>2654</v>
      </c>
      <c r="AA853" s="2">
        <v>43474.373842592591</v>
      </c>
      <c r="AC853" s="2">
        <v>44907.646967592591</v>
      </c>
      <c r="AD853" t="s">
        <v>54</v>
      </c>
      <c r="AE853" t="s">
        <v>55</v>
      </c>
    </row>
    <row r="854" spans="1:31" x14ac:dyDescent="0.25">
      <c r="A854" t="s">
        <v>3099</v>
      </c>
      <c r="B854" t="s">
        <v>3098</v>
      </c>
      <c r="C854" t="s">
        <v>79</v>
      </c>
      <c r="D854" s="2" t="str">
        <f>VLOOKUP(A854,Basis!A:A,1,FALSE)</f>
        <v>RO184</v>
      </c>
      <c r="E854" t="s">
        <v>58</v>
      </c>
      <c r="F854">
        <v>1031030</v>
      </c>
      <c r="G854" s="2">
        <v>43753.447118055556</v>
      </c>
      <c r="H854" s="2"/>
      <c r="K854" t="s">
        <v>3100</v>
      </c>
      <c r="L854" t="s">
        <v>3101</v>
      </c>
      <c r="M854" t="s">
        <v>3102</v>
      </c>
      <c r="N854" t="s">
        <v>241</v>
      </c>
      <c r="O854">
        <v>5</v>
      </c>
      <c r="P854">
        <v>1</v>
      </c>
      <c r="Q854">
        <v>52.268606890041603</v>
      </c>
      <c r="R854">
        <v>5.15523791313651</v>
      </c>
      <c r="S854" t="s">
        <v>63</v>
      </c>
      <c r="T854">
        <v>95</v>
      </c>
      <c r="U854">
        <v>75</v>
      </c>
      <c r="V854">
        <v>15</v>
      </c>
      <c r="W854">
        <v>0</v>
      </c>
      <c r="Y854">
        <v>180</v>
      </c>
      <c r="Z854" t="s">
        <v>3103</v>
      </c>
      <c r="AA854" s="2">
        <v>43474.373854166668</v>
      </c>
      <c r="AC854" s="2">
        <v>44907.646967592591</v>
      </c>
      <c r="AD854" t="s">
        <v>54</v>
      </c>
      <c r="AE854" t="s">
        <v>55</v>
      </c>
    </row>
    <row r="855" spans="1:31" x14ac:dyDescent="0.25">
      <c r="A855" t="s">
        <v>3105</v>
      </c>
      <c r="B855" t="s">
        <v>3104</v>
      </c>
      <c r="C855" t="s">
        <v>47</v>
      </c>
      <c r="D855" s="2" t="str">
        <f>VLOOKUP(A855,Basis!A:A,1,FALSE)</f>
        <v>VO318</v>
      </c>
      <c r="E855" t="s">
        <v>58</v>
      </c>
      <c r="F855">
        <v>1031033</v>
      </c>
      <c r="G855" s="2">
        <v>44802.635914351849</v>
      </c>
      <c r="H855" s="2"/>
      <c r="K855" t="s">
        <v>2645</v>
      </c>
      <c r="L855" t="s">
        <v>246</v>
      </c>
      <c r="M855" t="s">
        <v>2646</v>
      </c>
      <c r="N855" t="s">
        <v>177</v>
      </c>
      <c r="O855">
        <v>5</v>
      </c>
      <c r="P855">
        <v>1</v>
      </c>
      <c r="Q855">
        <v>52.223077000000004</v>
      </c>
      <c r="R855">
        <v>5.176323</v>
      </c>
      <c r="S855" t="s">
        <v>63</v>
      </c>
      <c r="T855">
        <v>95</v>
      </c>
      <c r="U855">
        <v>75</v>
      </c>
      <c r="V855">
        <v>15</v>
      </c>
      <c r="W855">
        <v>0</v>
      </c>
      <c r="Y855">
        <v>180</v>
      </c>
      <c r="Z855" t="s">
        <v>2647</v>
      </c>
      <c r="AA855" s="2">
        <v>43474.373831018522</v>
      </c>
      <c r="AC855" s="2">
        <v>44907.646967592591</v>
      </c>
      <c r="AD855" t="s">
        <v>54</v>
      </c>
      <c r="AE855" t="s">
        <v>55</v>
      </c>
    </row>
    <row r="856" spans="1:31" x14ac:dyDescent="0.25">
      <c r="A856" t="s">
        <v>3107</v>
      </c>
      <c r="B856" t="s">
        <v>3106</v>
      </c>
      <c r="C856" t="s">
        <v>79</v>
      </c>
      <c r="D856" s="2" t="str">
        <f>VLOOKUP(A856,Basis!A:A,1,FALSE)</f>
        <v>RO055</v>
      </c>
      <c r="E856" t="s">
        <v>58</v>
      </c>
      <c r="F856">
        <v>1031034</v>
      </c>
      <c r="G856" s="2">
        <v>43755.536608796298</v>
      </c>
      <c r="H856" s="2"/>
      <c r="K856" t="s">
        <v>2129</v>
      </c>
      <c r="L856" t="s">
        <v>112</v>
      </c>
      <c r="M856" t="s">
        <v>2131</v>
      </c>
      <c r="N856" t="s">
        <v>277</v>
      </c>
      <c r="O856">
        <v>5</v>
      </c>
      <c r="P856">
        <v>1</v>
      </c>
      <c r="Q856">
        <v>52.311561042491597</v>
      </c>
      <c r="R856">
        <v>5.0429256074177502</v>
      </c>
      <c r="S856" t="s">
        <v>63</v>
      </c>
      <c r="T856">
        <v>95</v>
      </c>
      <c r="U856">
        <v>75</v>
      </c>
      <c r="V856">
        <v>15</v>
      </c>
      <c r="W856">
        <v>0</v>
      </c>
      <c r="Y856">
        <v>180</v>
      </c>
      <c r="Z856" t="s">
        <v>3108</v>
      </c>
      <c r="AA856" s="2">
        <v>43474.373842592591</v>
      </c>
      <c r="AC856" s="2">
        <v>44907.646967592591</v>
      </c>
      <c r="AD856" t="s">
        <v>54</v>
      </c>
      <c r="AE856" t="s">
        <v>55</v>
      </c>
    </row>
    <row r="857" spans="1:31" x14ac:dyDescent="0.25">
      <c r="A857" t="s">
        <v>3110</v>
      </c>
      <c r="B857" t="s">
        <v>3109</v>
      </c>
      <c r="C857" t="s">
        <v>79</v>
      </c>
      <c r="D857" s="2" t="str">
        <f>VLOOKUP(A857,Basis!A:A,1,FALSE)</f>
        <v>RO648</v>
      </c>
      <c r="E857" t="s">
        <v>58</v>
      </c>
      <c r="F857">
        <v>1031042</v>
      </c>
      <c r="G857" s="2">
        <v>44629.617534722223</v>
      </c>
      <c r="H857" s="2"/>
      <c r="K857" t="s">
        <v>142</v>
      </c>
      <c r="L857" t="s">
        <v>126</v>
      </c>
      <c r="M857" t="s">
        <v>143</v>
      </c>
      <c r="N857" t="s">
        <v>62</v>
      </c>
      <c r="O857">
        <v>5</v>
      </c>
      <c r="P857">
        <v>1</v>
      </c>
      <c r="Q857">
        <v>52.290250499999999</v>
      </c>
      <c r="R857">
        <v>5.2643981000000002</v>
      </c>
      <c r="S857" t="s">
        <v>63</v>
      </c>
      <c r="T857">
        <v>95</v>
      </c>
      <c r="U857">
        <v>75</v>
      </c>
      <c r="V857">
        <v>15</v>
      </c>
      <c r="W857">
        <v>0</v>
      </c>
      <c r="Y857">
        <v>180</v>
      </c>
      <c r="Z857" t="s">
        <v>144</v>
      </c>
      <c r="AA857" s="2">
        <v>43474.373842592591</v>
      </c>
      <c r="AC857" s="2">
        <v>44907.646967592591</v>
      </c>
      <c r="AD857" t="s">
        <v>54</v>
      </c>
      <c r="AE857" t="s">
        <v>55</v>
      </c>
    </row>
    <row r="858" spans="1:31" x14ac:dyDescent="0.25">
      <c r="A858" t="s">
        <v>3112</v>
      </c>
      <c r="B858" t="s">
        <v>3111</v>
      </c>
      <c r="C858" t="s">
        <v>47</v>
      </c>
      <c r="D858" s="2" t="str">
        <f>VLOOKUP(A858,Basis!A:A,1,FALSE)</f>
        <v>VO072</v>
      </c>
      <c r="E858" t="s">
        <v>58</v>
      </c>
      <c r="F858">
        <v>1031048</v>
      </c>
      <c r="G858" s="2">
        <v>43755.531944444447</v>
      </c>
      <c r="H858" s="2"/>
      <c r="K858" t="s">
        <v>2076</v>
      </c>
      <c r="L858" t="s">
        <v>1173</v>
      </c>
      <c r="M858" t="s">
        <v>2077</v>
      </c>
      <c r="N858" t="s">
        <v>241</v>
      </c>
      <c r="O858">
        <v>5</v>
      </c>
      <c r="P858">
        <v>1</v>
      </c>
      <c r="Q858">
        <v>52.268197999999998</v>
      </c>
      <c r="R858">
        <v>5.1628109999999996</v>
      </c>
      <c r="S858" t="s">
        <v>63</v>
      </c>
      <c r="T858">
        <v>95</v>
      </c>
      <c r="U858">
        <v>75</v>
      </c>
      <c r="V858">
        <v>15</v>
      </c>
      <c r="W858">
        <v>0</v>
      </c>
      <c r="Y858">
        <v>180</v>
      </c>
      <c r="Z858" t="s">
        <v>2078</v>
      </c>
      <c r="AA858" s="2">
        <v>43474.373854166668</v>
      </c>
      <c r="AC858" s="2">
        <v>44907.646967592591</v>
      </c>
      <c r="AD858" t="s">
        <v>54</v>
      </c>
      <c r="AE858" t="s">
        <v>55</v>
      </c>
    </row>
    <row r="859" spans="1:31" x14ac:dyDescent="0.25">
      <c r="A859" t="s">
        <v>3114</v>
      </c>
      <c r="B859" t="s">
        <v>3113</v>
      </c>
      <c r="C859" t="s">
        <v>193</v>
      </c>
      <c r="D859" s="2" t="str">
        <f>VLOOKUP(A859,Basis!A:A,1,FALSE)</f>
        <v>BO057</v>
      </c>
      <c r="E859" t="s">
        <v>58</v>
      </c>
      <c r="F859">
        <v>1031049</v>
      </c>
      <c r="G859" s="2">
        <v>43937.329398148147</v>
      </c>
      <c r="H859" s="2"/>
      <c r="K859" t="s">
        <v>3078</v>
      </c>
      <c r="L859" t="s">
        <v>3115</v>
      </c>
      <c r="M859" t="s">
        <v>3116</v>
      </c>
      <c r="N859" t="s">
        <v>241</v>
      </c>
      <c r="O859">
        <v>5</v>
      </c>
      <c r="P859">
        <v>1</v>
      </c>
      <c r="Q859">
        <v>52.2635443881641</v>
      </c>
      <c r="R859">
        <v>5.1702043879825297</v>
      </c>
      <c r="S859" t="s">
        <v>63</v>
      </c>
      <c r="T859">
        <v>95</v>
      </c>
      <c r="U859">
        <v>75</v>
      </c>
      <c r="V859">
        <v>15</v>
      </c>
      <c r="W859">
        <v>0</v>
      </c>
      <c r="Y859">
        <v>180</v>
      </c>
      <c r="Z859" t="s">
        <v>3117</v>
      </c>
      <c r="AA859" s="2">
        <v>43474.373842592591</v>
      </c>
      <c r="AC859" s="2">
        <v>44907.646967592591</v>
      </c>
      <c r="AD859" t="s">
        <v>54</v>
      </c>
      <c r="AE859" t="s">
        <v>55</v>
      </c>
    </row>
    <row r="860" spans="1:31" x14ac:dyDescent="0.25">
      <c r="A860" t="s">
        <v>3119</v>
      </c>
      <c r="B860" t="s">
        <v>3118</v>
      </c>
      <c r="C860" t="s">
        <v>79</v>
      </c>
      <c r="D860" s="2" t="str">
        <f>VLOOKUP(A860,Basis!A:A,1,FALSE)</f>
        <v>RO096</v>
      </c>
      <c r="E860" t="s">
        <v>58</v>
      </c>
      <c r="F860">
        <v>1031051</v>
      </c>
      <c r="G860" s="2">
        <v>43742.389456018522</v>
      </c>
      <c r="H860" s="2"/>
      <c r="K860" t="s">
        <v>2900</v>
      </c>
      <c r="L860" t="s">
        <v>2355</v>
      </c>
      <c r="M860" t="s">
        <v>2901</v>
      </c>
      <c r="N860" t="s">
        <v>51</v>
      </c>
      <c r="O860">
        <v>5</v>
      </c>
      <c r="P860">
        <v>1</v>
      </c>
      <c r="Q860">
        <v>52.288142999999998</v>
      </c>
      <c r="R860">
        <v>5.1719970000000002</v>
      </c>
      <c r="S860" t="s">
        <v>63</v>
      </c>
      <c r="T860">
        <v>95</v>
      </c>
      <c r="U860">
        <v>75</v>
      </c>
      <c r="V860">
        <v>15</v>
      </c>
      <c r="W860">
        <v>0</v>
      </c>
      <c r="Y860">
        <v>180</v>
      </c>
      <c r="Z860" t="s">
        <v>2902</v>
      </c>
      <c r="AA860" s="2">
        <v>43474.373854166668</v>
      </c>
      <c r="AC860" s="2">
        <v>44907.646967592591</v>
      </c>
      <c r="AD860" t="s">
        <v>54</v>
      </c>
      <c r="AE860" t="s">
        <v>55</v>
      </c>
    </row>
    <row r="861" spans="1:31" x14ac:dyDescent="0.25">
      <c r="A861" t="s">
        <v>3121</v>
      </c>
      <c r="B861" t="s">
        <v>3120</v>
      </c>
      <c r="C861" t="s">
        <v>47</v>
      </c>
      <c r="D861" s="2" t="str">
        <f>VLOOKUP(A861,Basis!A:A,1,FALSE)</f>
        <v>VO276</v>
      </c>
      <c r="E861" t="s">
        <v>58</v>
      </c>
      <c r="F861">
        <v>1031061</v>
      </c>
      <c r="G861" s="2">
        <v>43903.415590277778</v>
      </c>
      <c r="H861" s="2"/>
      <c r="K861" t="s">
        <v>257</v>
      </c>
      <c r="L861" t="s">
        <v>879</v>
      </c>
      <c r="M861" t="s">
        <v>259</v>
      </c>
      <c r="N861" t="s">
        <v>51</v>
      </c>
      <c r="O861">
        <v>5</v>
      </c>
      <c r="P861">
        <v>1</v>
      </c>
      <c r="Q861">
        <v>52.282978</v>
      </c>
      <c r="R861">
        <v>5.1553599999999999</v>
      </c>
      <c r="S861" t="s">
        <v>63</v>
      </c>
      <c r="T861">
        <v>95</v>
      </c>
      <c r="U861">
        <v>75</v>
      </c>
      <c r="V861">
        <v>15</v>
      </c>
      <c r="W861">
        <v>0</v>
      </c>
      <c r="Y861">
        <v>180</v>
      </c>
      <c r="Z861" t="s">
        <v>2726</v>
      </c>
      <c r="AA861" s="2">
        <v>43474.373854166668</v>
      </c>
      <c r="AC861" s="2">
        <v>44907.646967592591</v>
      </c>
      <c r="AD861" t="s">
        <v>54</v>
      </c>
      <c r="AE861" t="s">
        <v>55</v>
      </c>
    </row>
    <row r="862" spans="1:31" x14ac:dyDescent="0.25">
      <c r="A862" t="s">
        <v>3123</v>
      </c>
      <c r="B862" t="s">
        <v>3122</v>
      </c>
      <c r="C862" t="s">
        <v>79</v>
      </c>
      <c r="D862" s="2" t="str">
        <f>VLOOKUP(A862,Basis!A:A,1,FALSE)</f>
        <v>RO429</v>
      </c>
      <c r="E862" t="s">
        <v>58</v>
      </c>
      <c r="F862">
        <v>1031064</v>
      </c>
      <c r="G862" s="2">
        <v>44161.606678240743</v>
      </c>
      <c r="H862" s="2"/>
      <c r="K862" t="s">
        <v>1747</v>
      </c>
      <c r="L862" t="s">
        <v>1748</v>
      </c>
      <c r="M862" t="s">
        <v>1749</v>
      </c>
      <c r="N862" t="s">
        <v>177</v>
      </c>
      <c r="O862">
        <v>5</v>
      </c>
      <c r="P862">
        <v>1</v>
      </c>
      <c r="Q862">
        <v>52.227738000000002</v>
      </c>
      <c r="R862">
        <v>5.1840149999999996</v>
      </c>
      <c r="S862" t="s">
        <v>63</v>
      </c>
      <c r="T862">
        <v>95</v>
      </c>
      <c r="U862">
        <v>75</v>
      </c>
      <c r="V862">
        <v>15</v>
      </c>
      <c r="W862">
        <v>0</v>
      </c>
      <c r="Y862">
        <v>180</v>
      </c>
      <c r="Z862" t="s">
        <v>1750</v>
      </c>
      <c r="AA862" s="2">
        <v>43474.373842592591</v>
      </c>
      <c r="AC862" s="2">
        <v>44907.646967592591</v>
      </c>
      <c r="AD862" t="s">
        <v>54</v>
      </c>
      <c r="AE862" t="s">
        <v>55</v>
      </c>
    </row>
    <row r="863" spans="1:31" x14ac:dyDescent="0.25">
      <c r="A863" t="s">
        <v>3125</v>
      </c>
      <c r="B863" t="s">
        <v>3124</v>
      </c>
      <c r="C863" t="s">
        <v>79</v>
      </c>
      <c r="D863" s="2" t="str">
        <f>VLOOKUP(A863,Basis!A:A,1,FALSE)</f>
        <v>RO486</v>
      </c>
      <c r="E863" t="s">
        <v>58</v>
      </c>
      <c r="F863">
        <v>1031145</v>
      </c>
      <c r="G863" s="2">
        <v>43753.447337962964</v>
      </c>
      <c r="H863" s="2"/>
      <c r="K863" t="s">
        <v>3126</v>
      </c>
      <c r="L863" t="s">
        <v>3127</v>
      </c>
      <c r="M863" t="s">
        <v>3128</v>
      </c>
      <c r="N863" t="s">
        <v>51</v>
      </c>
      <c r="O863">
        <v>5</v>
      </c>
      <c r="P863">
        <v>1</v>
      </c>
      <c r="Q863">
        <v>52.290886114400202</v>
      </c>
      <c r="R863">
        <v>5.1556616183418402</v>
      </c>
      <c r="S863" t="s">
        <v>63</v>
      </c>
      <c r="T863">
        <v>95</v>
      </c>
      <c r="U863">
        <v>75</v>
      </c>
      <c r="V863">
        <v>15</v>
      </c>
      <c r="W863">
        <v>0</v>
      </c>
      <c r="Y863">
        <v>180</v>
      </c>
      <c r="Z863" t="s">
        <v>3129</v>
      </c>
      <c r="AA863" s="2">
        <v>43474.373854166668</v>
      </c>
      <c r="AC863" s="2">
        <v>44907.646967592591</v>
      </c>
      <c r="AD863" t="s">
        <v>54</v>
      </c>
      <c r="AE863" t="s">
        <v>55</v>
      </c>
    </row>
    <row r="864" spans="1:31" x14ac:dyDescent="0.25">
      <c r="A864" t="s">
        <v>3131</v>
      </c>
      <c r="B864" t="s">
        <v>3130</v>
      </c>
      <c r="C864" t="s">
        <v>79</v>
      </c>
      <c r="D864" s="2" t="str">
        <f>VLOOKUP(A864,Basis!A:A,1,FALSE)</f>
        <v>RO158</v>
      </c>
      <c r="E864" t="s">
        <v>58</v>
      </c>
      <c r="F864">
        <v>1031150</v>
      </c>
      <c r="G864" s="2">
        <v>43748.542395833334</v>
      </c>
      <c r="H864" s="2"/>
      <c r="K864" t="s">
        <v>1492</v>
      </c>
      <c r="L864" t="s">
        <v>369</v>
      </c>
      <c r="M864" t="s">
        <v>2749</v>
      </c>
      <c r="N864" t="s">
        <v>241</v>
      </c>
      <c r="O864">
        <v>5</v>
      </c>
      <c r="P864">
        <v>1</v>
      </c>
      <c r="Q864">
        <v>52.263024999999999</v>
      </c>
      <c r="R864">
        <v>5.1679069999999996</v>
      </c>
      <c r="S864" t="s">
        <v>63</v>
      </c>
      <c r="T864">
        <v>95</v>
      </c>
      <c r="U864">
        <v>75</v>
      </c>
      <c r="V864">
        <v>15</v>
      </c>
      <c r="W864">
        <v>0</v>
      </c>
      <c r="Y864">
        <v>180</v>
      </c>
      <c r="Z864" t="s">
        <v>3132</v>
      </c>
      <c r="AA864" s="2">
        <v>43474.373842592591</v>
      </c>
      <c r="AC864" s="2">
        <v>44907.646967592591</v>
      </c>
      <c r="AD864" t="s">
        <v>54</v>
      </c>
      <c r="AE864" t="s">
        <v>55</v>
      </c>
    </row>
    <row r="865" spans="1:31" x14ac:dyDescent="0.25">
      <c r="A865" t="s">
        <v>3134</v>
      </c>
      <c r="B865" t="s">
        <v>3133</v>
      </c>
      <c r="C865" t="s">
        <v>79</v>
      </c>
      <c r="D865" s="2" t="str">
        <f>VLOOKUP(A865,Basis!A:A,1,FALSE)</f>
        <v>RO095</v>
      </c>
      <c r="E865" t="s">
        <v>58</v>
      </c>
      <c r="F865">
        <v>1031363</v>
      </c>
      <c r="G865" s="2">
        <v>43742.391643518517</v>
      </c>
      <c r="H865" s="2"/>
      <c r="K865" t="s">
        <v>48</v>
      </c>
      <c r="L865" t="s">
        <v>49</v>
      </c>
      <c r="M865" t="s">
        <v>50</v>
      </c>
      <c r="N865" t="s">
        <v>51</v>
      </c>
      <c r="O865">
        <v>5</v>
      </c>
      <c r="P865">
        <v>1</v>
      </c>
      <c r="Q865">
        <v>52.285592999999999</v>
      </c>
      <c r="R865">
        <v>5.160914</v>
      </c>
      <c r="S865" t="s">
        <v>63</v>
      </c>
      <c r="T865">
        <v>95</v>
      </c>
      <c r="U865">
        <v>75</v>
      </c>
      <c r="V865">
        <v>15</v>
      </c>
      <c r="W865">
        <v>0</v>
      </c>
      <c r="Y865">
        <v>180</v>
      </c>
      <c r="Z865" t="s">
        <v>53</v>
      </c>
      <c r="AA865" s="2">
        <v>43474.373854166668</v>
      </c>
      <c r="AC865" s="2">
        <v>44907.646967592591</v>
      </c>
      <c r="AD865" t="s">
        <v>54</v>
      </c>
      <c r="AE865" t="s">
        <v>55</v>
      </c>
    </row>
    <row r="866" spans="1:31" x14ac:dyDescent="0.25">
      <c r="A866" t="s">
        <v>3136</v>
      </c>
      <c r="B866" t="s">
        <v>3135</v>
      </c>
      <c r="C866" t="s">
        <v>79</v>
      </c>
      <c r="D866" s="2" t="str">
        <f>VLOOKUP(A866,Basis!A:A,1,FALSE)</f>
        <v>RO932</v>
      </c>
      <c r="E866" t="s">
        <v>58</v>
      </c>
      <c r="F866">
        <v>1032088</v>
      </c>
      <c r="G866" s="2">
        <v>44385.637592592589</v>
      </c>
      <c r="H866" s="2"/>
      <c r="K866" t="s">
        <v>3137</v>
      </c>
      <c r="L866" t="s">
        <v>309</v>
      </c>
      <c r="M866" t="s">
        <v>3138</v>
      </c>
      <c r="N866" t="s">
        <v>241</v>
      </c>
      <c r="O866">
        <v>5</v>
      </c>
      <c r="P866">
        <v>1</v>
      </c>
      <c r="Q866">
        <v>52.268369999999997</v>
      </c>
      <c r="R866">
        <v>5.176552</v>
      </c>
      <c r="S866" t="s">
        <v>63</v>
      </c>
      <c r="T866">
        <v>95</v>
      </c>
      <c r="U866">
        <v>75</v>
      </c>
      <c r="V866">
        <v>15</v>
      </c>
      <c r="W866">
        <v>0</v>
      </c>
      <c r="Y866">
        <v>180</v>
      </c>
      <c r="Z866" t="s">
        <v>3139</v>
      </c>
      <c r="AA866" s="2">
        <v>43474.373842592591</v>
      </c>
      <c r="AC866" s="2">
        <v>44907.646967592591</v>
      </c>
      <c r="AD866" t="s">
        <v>54</v>
      </c>
      <c r="AE866" t="s">
        <v>55</v>
      </c>
    </row>
    <row r="867" spans="1:31" x14ac:dyDescent="0.25">
      <c r="A867" t="s">
        <v>3141</v>
      </c>
      <c r="B867" t="s">
        <v>3140</v>
      </c>
      <c r="C867" t="s">
        <v>79</v>
      </c>
      <c r="D867" s="2" t="str">
        <f>VLOOKUP(A867,Basis!A:A,1,FALSE)</f>
        <v>RO357</v>
      </c>
      <c r="E867" t="s">
        <v>58</v>
      </c>
      <c r="F867">
        <v>1032089</v>
      </c>
      <c r="G867" s="2">
        <v>43727.495011574072</v>
      </c>
      <c r="H867" s="2"/>
      <c r="K867" t="s">
        <v>3142</v>
      </c>
      <c r="L867" t="s">
        <v>2475</v>
      </c>
      <c r="M867" t="s">
        <v>3143</v>
      </c>
      <c r="N867" t="s">
        <v>177</v>
      </c>
      <c r="O867">
        <v>5</v>
      </c>
      <c r="P867">
        <v>1</v>
      </c>
      <c r="Q867">
        <v>52.216031905312299</v>
      </c>
      <c r="R867">
        <v>5.1941293571192704</v>
      </c>
      <c r="S867" t="s">
        <v>63</v>
      </c>
      <c r="T867">
        <v>95</v>
      </c>
      <c r="U867">
        <v>75</v>
      </c>
      <c r="V867">
        <v>15</v>
      </c>
      <c r="W867">
        <v>0</v>
      </c>
      <c r="Y867">
        <v>180</v>
      </c>
      <c r="Z867" t="s">
        <v>3144</v>
      </c>
      <c r="AA867" s="2">
        <v>43474.373831018522</v>
      </c>
      <c r="AC867" s="2">
        <v>44907.646967592591</v>
      </c>
      <c r="AD867" t="s">
        <v>54</v>
      </c>
      <c r="AE867" t="s">
        <v>55</v>
      </c>
    </row>
    <row r="868" spans="1:31" x14ac:dyDescent="0.25">
      <c r="A868" t="s">
        <v>3146</v>
      </c>
      <c r="B868" t="s">
        <v>3145</v>
      </c>
      <c r="C868" t="s">
        <v>79</v>
      </c>
      <c r="D868" s="2" t="str">
        <f>VLOOKUP(A868,Basis!A:A,1,FALSE)</f>
        <v>RO058</v>
      </c>
      <c r="E868" t="s">
        <v>58</v>
      </c>
      <c r="F868">
        <v>1032090</v>
      </c>
      <c r="G868" s="2">
        <v>43728.330949074072</v>
      </c>
      <c r="H868" s="2"/>
      <c r="K868" t="s">
        <v>2202</v>
      </c>
      <c r="L868" t="s">
        <v>1086</v>
      </c>
      <c r="M868" t="s">
        <v>3147</v>
      </c>
      <c r="N868" t="s">
        <v>277</v>
      </c>
      <c r="O868">
        <v>5</v>
      </c>
      <c r="P868">
        <v>1</v>
      </c>
      <c r="Q868">
        <v>52.313304687898899</v>
      </c>
      <c r="R868">
        <v>5.0409449636983101</v>
      </c>
      <c r="S868" t="s">
        <v>63</v>
      </c>
      <c r="T868">
        <v>95</v>
      </c>
      <c r="U868">
        <v>75</v>
      </c>
      <c r="V868">
        <v>15</v>
      </c>
      <c r="W868">
        <v>0</v>
      </c>
      <c r="Y868">
        <v>180</v>
      </c>
      <c r="Z868" t="s">
        <v>3148</v>
      </c>
      <c r="AA868" s="2">
        <v>43474.373842592591</v>
      </c>
      <c r="AC868" s="2">
        <v>44907.646967592591</v>
      </c>
      <c r="AD868" t="s">
        <v>54</v>
      </c>
      <c r="AE868" t="s">
        <v>55</v>
      </c>
    </row>
    <row r="869" spans="1:31" x14ac:dyDescent="0.25">
      <c r="A869" t="s">
        <v>3150</v>
      </c>
      <c r="B869" t="s">
        <v>3149</v>
      </c>
      <c r="C869" t="s">
        <v>79</v>
      </c>
      <c r="D869" s="2" t="str">
        <f>VLOOKUP(A869,Basis!A:A,1,FALSE)</f>
        <v>RO674</v>
      </c>
      <c r="E869" t="s">
        <v>58</v>
      </c>
      <c r="F869">
        <v>1031067</v>
      </c>
      <c r="G869" s="2">
        <v>43978.552083333336</v>
      </c>
      <c r="H869" s="2"/>
      <c r="K869" t="s">
        <v>2659</v>
      </c>
      <c r="L869" t="s">
        <v>2660</v>
      </c>
      <c r="M869" t="s">
        <v>2661</v>
      </c>
      <c r="N869" t="s">
        <v>177</v>
      </c>
      <c r="O869">
        <v>5</v>
      </c>
      <c r="P869">
        <v>1</v>
      </c>
      <c r="Q869">
        <v>52.227096899999999</v>
      </c>
      <c r="R869">
        <v>5.1758221000000004</v>
      </c>
      <c r="S869" t="s">
        <v>63</v>
      </c>
      <c r="T869">
        <v>95</v>
      </c>
      <c r="U869">
        <v>75</v>
      </c>
      <c r="V869">
        <v>15</v>
      </c>
      <c r="W869">
        <v>0</v>
      </c>
      <c r="Y869">
        <v>180</v>
      </c>
      <c r="Z869" t="s">
        <v>2662</v>
      </c>
      <c r="AA869" s="2">
        <v>43474.373842592591</v>
      </c>
      <c r="AC869" s="2">
        <v>44907.646967592591</v>
      </c>
      <c r="AD869" t="s">
        <v>54</v>
      </c>
      <c r="AE869" t="s">
        <v>55</v>
      </c>
    </row>
    <row r="870" spans="1:31" x14ac:dyDescent="0.25">
      <c r="A870" t="s">
        <v>3152</v>
      </c>
      <c r="B870" t="s">
        <v>3151</v>
      </c>
      <c r="C870" t="s">
        <v>79</v>
      </c>
      <c r="D870" s="2" t="str">
        <f>VLOOKUP(A870,Basis!A:A,1,FALSE)</f>
        <v>RO663</v>
      </c>
      <c r="E870" t="s">
        <v>58</v>
      </c>
      <c r="F870">
        <v>1031070</v>
      </c>
      <c r="G870" s="2">
        <v>44676.626562500001</v>
      </c>
      <c r="H870" s="2"/>
      <c r="K870" t="s">
        <v>2179</v>
      </c>
      <c r="L870" t="s">
        <v>1336</v>
      </c>
      <c r="M870" t="s">
        <v>2180</v>
      </c>
      <c r="N870" t="s">
        <v>62</v>
      </c>
      <c r="O870">
        <v>5</v>
      </c>
      <c r="P870">
        <v>1</v>
      </c>
      <c r="Q870">
        <v>52.293372499999997</v>
      </c>
      <c r="R870">
        <v>5.2646804999999999</v>
      </c>
      <c r="S870" t="s">
        <v>63</v>
      </c>
      <c r="T870">
        <v>95</v>
      </c>
      <c r="U870">
        <v>75</v>
      </c>
      <c r="V870">
        <v>15</v>
      </c>
      <c r="W870">
        <v>0</v>
      </c>
      <c r="Y870">
        <v>180</v>
      </c>
      <c r="Z870" t="s">
        <v>2181</v>
      </c>
      <c r="AA870" s="2">
        <v>43474.373842592591</v>
      </c>
      <c r="AC870" s="2">
        <v>44907.646967592591</v>
      </c>
      <c r="AD870" t="s">
        <v>54</v>
      </c>
      <c r="AE870" t="s">
        <v>55</v>
      </c>
    </row>
    <row r="871" spans="1:31" x14ac:dyDescent="0.25">
      <c r="A871" t="s">
        <v>3154</v>
      </c>
      <c r="B871" t="s">
        <v>3153</v>
      </c>
      <c r="C871" t="s">
        <v>79</v>
      </c>
      <c r="D871" s="2" t="str">
        <f>VLOOKUP(A871,Basis!A:A,1,FALSE)</f>
        <v>RO113.</v>
      </c>
      <c r="E871" t="s">
        <v>58</v>
      </c>
      <c r="F871">
        <v>1031114</v>
      </c>
      <c r="G871" s="2">
        <v>44747.602881944447</v>
      </c>
      <c r="H871" s="2"/>
      <c r="K871" t="s">
        <v>1940</v>
      </c>
      <c r="L871" t="s">
        <v>697</v>
      </c>
      <c r="M871" t="s">
        <v>3155</v>
      </c>
      <c r="N871" t="s">
        <v>177</v>
      </c>
      <c r="O871">
        <v>5</v>
      </c>
      <c r="P871">
        <v>1</v>
      </c>
      <c r="Q871">
        <v>52.208011890810198</v>
      </c>
      <c r="R871">
        <v>5.1620522327769196</v>
      </c>
      <c r="S871" t="s">
        <v>63</v>
      </c>
      <c r="T871">
        <v>95</v>
      </c>
      <c r="U871">
        <v>75</v>
      </c>
      <c r="V871">
        <v>15</v>
      </c>
      <c r="W871">
        <v>0</v>
      </c>
      <c r="Y871">
        <v>180</v>
      </c>
      <c r="Z871" t="s">
        <v>3156</v>
      </c>
      <c r="AA871" s="2">
        <v>43474.373831018522</v>
      </c>
      <c r="AC871" s="2">
        <v>44907.646967592591</v>
      </c>
      <c r="AD871" t="s">
        <v>54</v>
      </c>
      <c r="AE871" t="s">
        <v>55</v>
      </c>
    </row>
    <row r="872" spans="1:31" x14ac:dyDescent="0.25">
      <c r="A872" t="s">
        <v>3158</v>
      </c>
      <c r="B872" t="s">
        <v>3157</v>
      </c>
      <c r="C872" t="s">
        <v>79</v>
      </c>
      <c r="D872" s="2" t="str">
        <f>VLOOKUP(A872,Basis!A:A,1,FALSE)</f>
        <v>RO060</v>
      </c>
      <c r="E872" t="s">
        <v>58</v>
      </c>
      <c r="F872">
        <v>1031335</v>
      </c>
      <c r="G872" s="2">
        <v>43742.388148148151</v>
      </c>
      <c r="H872" s="2"/>
      <c r="K872" t="s">
        <v>2593</v>
      </c>
      <c r="L872" t="s">
        <v>468</v>
      </c>
      <c r="M872" t="s">
        <v>2602</v>
      </c>
      <c r="N872" t="s">
        <v>277</v>
      </c>
      <c r="O872">
        <v>5</v>
      </c>
      <c r="P872">
        <v>1</v>
      </c>
      <c r="Q872">
        <v>52.313753077809103</v>
      </c>
      <c r="R872">
        <v>5.0393360573845296</v>
      </c>
      <c r="S872" t="s">
        <v>63</v>
      </c>
      <c r="T872">
        <v>95</v>
      </c>
      <c r="U872">
        <v>75</v>
      </c>
      <c r="V872">
        <v>15</v>
      </c>
      <c r="W872">
        <v>0</v>
      </c>
      <c r="Y872">
        <v>180</v>
      </c>
      <c r="Z872" t="s">
        <v>3159</v>
      </c>
      <c r="AA872" s="2">
        <v>43474.373842592591</v>
      </c>
      <c r="AC872" s="2">
        <v>44907.646967592591</v>
      </c>
      <c r="AD872" t="s">
        <v>54</v>
      </c>
      <c r="AE872" t="s">
        <v>55</v>
      </c>
    </row>
    <row r="873" spans="1:31" x14ac:dyDescent="0.25">
      <c r="A873" t="s">
        <v>3161</v>
      </c>
      <c r="B873" t="s">
        <v>3160</v>
      </c>
      <c r="C873" t="s">
        <v>79</v>
      </c>
      <c r="D873" s="2" t="str">
        <f>VLOOKUP(A873,Basis!A:A,1,FALSE)</f>
        <v>RO502</v>
      </c>
      <c r="E873" t="s">
        <v>58</v>
      </c>
      <c r="F873">
        <v>1031158</v>
      </c>
      <c r="G873" s="2">
        <v>44439.641006944446</v>
      </c>
      <c r="H873" s="2"/>
      <c r="K873" t="s">
        <v>1875</v>
      </c>
      <c r="L873" t="s">
        <v>1876</v>
      </c>
      <c r="M873" t="s">
        <v>1877</v>
      </c>
      <c r="N873" t="s">
        <v>277</v>
      </c>
      <c r="O873">
        <v>5</v>
      </c>
      <c r="P873">
        <v>1</v>
      </c>
      <c r="Q873">
        <v>52.315151999999998</v>
      </c>
      <c r="R873">
        <v>5.029318</v>
      </c>
      <c r="S873" t="s">
        <v>63</v>
      </c>
      <c r="T873">
        <v>95</v>
      </c>
      <c r="U873">
        <v>75</v>
      </c>
      <c r="V873">
        <v>15</v>
      </c>
      <c r="W873">
        <v>0</v>
      </c>
      <c r="Y873">
        <v>180</v>
      </c>
      <c r="Z873" t="s">
        <v>1878</v>
      </c>
      <c r="AA873" s="2">
        <v>43474.373842592591</v>
      </c>
      <c r="AC873" s="2">
        <v>44907.646967592591</v>
      </c>
      <c r="AD873" t="s">
        <v>54</v>
      </c>
      <c r="AE873" t="s">
        <v>55</v>
      </c>
    </row>
    <row r="874" spans="1:31" x14ac:dyDescent="0.25">
      <c r="A874" t="s">
        <v>3163</v>
      </c>
      <c r="B874" t="s">
        <v>3162</v>
      </c>
      <c r="C874" t="s">
        <v>79</v>
      </c>
      <c r="D874" s="2" t="str">
        <f>VLOOKUP(A874,Basis!A:A,1,FALSE)</f>
        <v>RO395</v>
      </c>
      <c r="E874" t="s">
        <v>58</v>
      </c>
      <c r="F874">
        <v>1031256</v>
      </c>
      <c r="G874" s="2">
        <v>43978.464317129627</v>
      </c>
      <c r="H874" s="2"/>
      <c r="K874" t="s">
        <v>2420</v>
      </c>
      <c r="L874" t="s">
        <v>246</v>
      </c>
      <c r="M874" t="s">
        <v>2421</v>
      </c>
      <c r="N874" t="s">
        <v>184</v>
      </c>
      <c r="O874">
        <v>5</v>
      </c>
      <c r="P874">
        <v>1</v>
      </c>
      <c r="Q874">
        <v>52.204271759886502</v>
      </c>
      <c r="R874">
        <v>5.1381168700802498</v>
      </c>
      <c r="S874" t="s">
        <v>63</v>
      </c>
      <c r="T874">
        <v>95</v>
      </c>
      <c r="U874">
        <v>75</v>
      </c>
      <c r="V874">
        <v>15</v>
      </c>
      <c r="W874">
        <v>0</v>
      </c>
      <c r="Y874">
        <v>180</v>
      </c>
      <c r="Z874" t="s">
        <v>2422</v>
      </c>
      <c r="AA874" s="2">
        <v>43474.373842592591</v>
      </c>
      <c r="AC874" s="2">
        <v>44907.646967592591</v>
      </c>
      <c r="AD874" t="s">
        <v>54</v>
      </c>
      <c r="AE874" t="s">
        <v>55</v>
      </c>
    </row>
    <row r="875" spans="1:31" x14ac:dyDescent="0.25">
      <c r="A875" t="s">
        <v>3165</v>
      </c>
      <c r="B875" t="s">
        <v>3164</v>
      </c>
      <c r="C875" t="s">
        <v>79</v>
      </c>
      <c r="D875" s="2" t="str">
        <f>VLOOKUP(A875,Basis!A:A,1,FALSE)</f>
        <v>RO189</v>
      </c>
      <c r="E875" t="s">
        <v>58</v>
      </c>
      <c r="F875">
        <v>1016739</v>
      </c>
      <c r="G875" s="2">
        <v>43699.507800925923</v>
      </c>
      <c r="H875" s="2"/>
      <c r="K875" t="s">
        <v>1226</v>
      </c>
      <c r="L875" t="s">
        <v>93</v>
      </c>
      <c r="M875" t="s">
        <v>1227</v>
      </c>
      <c r="N875" t="s">
        <v>62</v>
      </c>
      <c r="O875">
        <v>6</v>
      </c>
      <c r="P875">
        <v>1</v>
      </c>
      <c r="Q875">
        <v>52.303249999999998</v>
      </c>
      <c r="R875">
        <v>5.2351299999999998</v>
      </c>
      <c r="S875" t="s">
        <v>63</v>
      </c>
      <c r="T875">
        <v>95</v>
      </c>
      <c r="U875">
        <v>75</v>
      </c>
      <c r="V875">
        <v>15</v>
      </c>
      <c r="W875">
        <v>0</v>
      </c>
      <c r="Y875">
        <v>180</v>
      </c>
      <c r="Z875" t="s">
        <v>1228</v>
      </c>
      <c r="AA875" s="2">
        <v>43474.373842592591</v>
      </c>
      <c r="AC875" s="2">
        <v>44907.646967592591</v>
      </c>
      <c r="AD875" t="s">
        <v>54</v>
      </c>
      <c r="AE875" t="s">
        <v>55</v>
      </c>
    </row>
    <row r="876" spans="1:31" x14ac:dyDescent="0.25">
      <c r="A876" t="s">
        <v>3167</v>
      </c>
      <c r="B876" t="s">
        <v>3166</v>
      </c>
      <c r="C876" t="s">
        <v>79</v>
      </c>
      <c r="D876" s="2" t="str">
        <f>VLOOKUP(A876,Basis!A:A,1,FALSE)</f>
        <v>RO190</v>
      </c>
      <c r="E876" t="s">
        <v>58</v>
      </c>
      <c r="F876">
        <v>1016855</v>
      </c>
      <c r="G876" s="2">
        <v>43699.508263888885</v>
      </c>
      <c r="H876" s="2"/>
      <c r="K876" t="s">
        <v>1226</v>
      </c>
      <c r="L876" t="s">
        <v>105</v>
      </c>
      <c r="M876" t="s">
        <v>1227</v>
      </c>
      <c r="N876" t="s">
        <v>62</v>
      </c>
      <c r="O876">
        <v>6</v>
      </c>
      <c r="P876">
        <v>1</v>
      </c>
      <c r="Q876">
        <v>52.304189999999998</v>
      </c>
      <c r="R876">
        <v>5.2350599999999998</v>
      </c>
      <c r="S876" t="s">
        <v>63</v>
      </c>
      <c r="T876">
        <v>95</v>
      </c>
      <c r="U876">
        <v>75</v>
      </c>
      <c r="V876">
        <v>15</v>
      </c>
      <c r="W876">
        <v>0</v>
      </c>
      <c r="Y876">
        <v>180</v>
      </c>
      <c r="Z876" t="s">
        <v>1231</v>
      </c>
      <c r="AA876" s="2">
        <v>43474.373842592591</v>
      </c>
      <c r="AC876" s="2">
        <v>44907.646967592591</v>
      </c>
      <c r="AD876" t="s">
        <v>54</v>
      </c>
      <c r="AE876" t="s">
        <v>55</v>
      </c>
    </row>
    <row r="877" spans="1:31" x14ac:dyDescent="0.25">
      <c r="A877" t="s">
        <v>3169</v>
      </c>
      <c r="B877" t="s">
        <v>3168</v>
      </c>
      <c r="C877" t="s">
        <v>79</v>
      </c>
      <c r="D877" s="2" t="str">
        <f>VLOOKUP(A877,Basis!A:A,1,FALSE)</f>
        <v>RO206</v>
      </c>
      <c r="E877" t="s">
        <v>58</v>
      </c>
      <c r="F877">
        <v>1016711</v>
      </c>
      <c r="G877" s="2">
        <v>43699.508715277778</v>
      </c>
      <c r="H877" s="2"/>
      <c r="K877" t="s">
        <v>117</v>
      </c>
      <c r="L877" t="s">
        <v>1246</v>
      </c>
      <c r="M877" t="s">
        <v>1247</v>
      </c>
      <c r="N877" t="s">
        <v>62</v>
      </c>
      <c r="O877">
        <v>6</v>
      </c>
      <c r="P877">
        <v>1</v>
      </c>
      <c r="Q877">
        <v>52.297780062120701</v>
      </c>
      <c r="R877">
        <v>5.2698804717560002</v>
      </c>
      <c r="S877" t="s">
        <v>63</v>
      </c>
      <c r="T877">
        <v>95</v>
      </c>
      <c r="U877">
        <v>75</v>
      </c>
      <c r="V877">
        <v>15</v>
      </c>
      <c r="W877">
        <v>0</v>
      </c>
      <c r="Y877">
        <v>180</v>
      </c>
      <c r="Z877" t="s">
        <v>1248</v>
      </c>
      <c r="AA877" s="2">
        <v>43474.373842592591</v>
      </c>
      <c r="AC877" s="2">
        <v>44907.646967592591</v>
      </c>
      <c r="AD877" t="s">
        <v>54</v>
      </c>
      <c r="AE877" t="s">
        <v>55</v>
      </c>
    </row>
    <row r="878" spans="1:31" x14ac:dyDescent="0.25">
      <c r="A878" t="s">
        <v>3171</v>
      </c>
      <c r="B878" t="s">
        <v>3170</v>
      </c>
      <c r="C878" t="s">
        <v>79</v>
      </c>
      <c r="D878" s="2" t="str">
        <f>VLOOKUP(A878,Basis!A:A,1,FALSE)</f>
        <v>RO245</v>
      </c>
      <c r="E878" t="s">
        <v>58</v>
      </c>
      <c r="F878">
        <v>1016851</v>
      </c>
      <c r="G878" s="2">
        <v>43699.509236111109</v>
      </c>
      <c r="H878" s="2"/>
      <c r="K878" t="s">
        <v>161</v>
      </c>
      <c r="L878" t="s">
        <v>1640</v>
      </c>
      <c r="M878" t="s">
        <v>1641</v>
      </c>
      <c r="N878" t="s">
        <v>62</v>
      </c>
      <c r="O878">
        <v>6</v>
      </c>
      <c r="P878">
        <v>1</v>
      </c>
      <c r="Q878">
        <v>52.296593226541098</v>
      </c>
      <c r="R878">
        <v>5.2497834339786804</v>
      </c>
      <c r="S878" t="s">
        <v>63</v>
      </c>
      <c r="T878">
        <v>95</v>
      </c>
      <c r="U878">
        <v>75</v>
      </c>
      <c r="V878">
        <v>15</v>
      </c>
      <c r="W878">
        <v>0</v>
      </c>
      <c r="Y878">
        <v>180</v>
      </c>
      <c r="Z878" t="s">
        <v>1642</v>
      </c>
      <c r="AA878" s="2">
        <v>43474.373842592591</v>
      </c>
      <c r="AC878" s="2">
        <v>44907.646967592591</v>
      </c>
      <c r="AD878" t="s">
        <v>54</v>
      </c>
      <c r="AE878" t="s">
        <v>55</v>
      </c>
    </row>
    <row r="879" spans="1:31" x14ac:dyDescent="0.25">
      <c r="A879" t="s">
        <v>3173</v>
      </c>
      <c r="B879" t="s">
        <v>3172</v>
      </c>
      <c r="C879" t="s">
        <v>79</v>
      </c>
      <c r="D879" s="2" t="str">
        <f>VLOOKUP(A879,Basis!A:A,1,FALSE)</f>
        <v>RO258</v>
      </c>
      <c r="E879" t="s">
        <v>58</v>
      </c>
      <c r="F879">
        <v>1016729</v>
      </c>
      <c r="G879" s="2">
        <v>43699.509664351855</v>
      </c>
      <c r="H879" s="2"/>
      <c r="K879" t="s">
        <v>774</v>
      </c>
      <c r="L879" t="s">
        <v>207</v>
      </c>
      <c r="M879" t="s">
        <v>1649</v>
      </c>
      <c r="N879" t="s">
        <v>107</v>
      </c>
      <c r="O879">
        <v>5</v>
      </c>
      <c r="P879">
        <v>1</v>
      </c>
      <c r="Q879">
        <v>52.285550000000001</v>
      </c>
      <c r="R879">
        <v>5.2681750000000003</v>
      </c>
      <c r="S879" t="s">
        <v>63</v>
      </c>
      <c r="T879">
        <v>95</v>
      </c>
      <c r="U879">
        <v>75</v>
      </c>
      <c r="V879">
        <v>15</v>
      </c>
      <c r="W879">
        <v>0</v>
      </c>
      <c r="Y879">
        <v>180</v>
      </c>
      <c r="Z879" t="s">
        <v>1650</v>
      </c>
      <c r="AA879" s="2">
        <v>43474.373842592591</v>
      </c>
      <c r="AC879" s="2">
        <v>44907.646967592591</v>
      </c>
      <c r="AD879" t="s">
        <v>54</v>
      </c>
      <c r="AE879" t="s">
        <v>55</v>
      </c>
    </row>
    <row r="880" spans="1:31" x14ac:dyDescent="0.25">
      <c r="A880" t="s">
        <v>3175</v>
      </c>
      <c r="B880" t="s">
        <v>3174</v>
      </c>
      <c r="C880" t="s">
        <v>79</v>
      </c>
      <c r="D880" s="2" t="str">
        <f>VLOOKUP(A880,Basis!A:A,1,FALSE)</f>
        <v>RO261</v>
      </c>
      <c r="E880" t="s">
        <v>58</v>
      </c>
      <c r="F880">
        <v>1016745</v>
      </c>
      <c r="G880" s="2">
        <v>43699.510115740741</v>
      </c>
      <c r="H880" s="2"/>
      <c r="K880" t="s">
        <v>774</v>
      </c>
      <c r="L880" t="s">
        <v>1645</v>
      </c>
      <c r="M880" t="s">
        <v>776</v>
      </c>
      <c r="N880" t="s">
        <v>107</v>
      </c>
      <c r="O880">
        <v>5</v>
      </c>
      <c r="P880">
        <v>1</v>
      </c>
      <c r="Q880">
        <v>52.285997999999999</v>
      </c>
      <c r="R880">
        <v>5.2694939999999999</v>
      </c>
      <c r="S880" t="s">
        <v>63</v>
      </c>
      <c r="T880">
        <v>95</v>
      </c>
      <c r="U880">
        <v>75</v>
      </c>
      <c r="V880">
        <v>15</v>
      </c>
      <c r="W880">
        <v>0</v>
      </c>
      <c r="Y880">
        <v>180</v>
      </c>
      <c r="Z880" t="s">
        <v>1646</v>
      </c>
      <c r="AA880" s="2">
        <v>43474.373842592591</v>
      </c>
      <c r="AC880" s="2">
        <v>44907.646967592591</v>
      </c>
      <c r="AD880" t="s">
        <v>54</v>
      </c>
      <c r="AE880" t="s">
        <v>55</v>
      </c>
    </row>
    <row r="881" spans="1:31" x14ac:dyDescent="0.25">
      <c r="A881" t="s">
        <v>3177</v>
      </c>
      <c r="B881" t="s">
        <v>3176</v>
      </c>
      <c r="C881" t="s">
        <v>79</v>
      </c>
      <c r="D881" s="2" t="str">
        <f>VLOOKUP(A881,Basis!A:A,1,FALSE)</f>
        <v>RO269</v>
      </c>
      <c r="E881" t="s">
        <v>58</v>
      </c>
      <c r="F881">
        <v>1016746</v>
      </c>
      <c r="G881" s="2">
        <v>43699.510671296295</v>
      </c>
      <c r="H881" s="2"/>
      <c r="K881" t="s">
        <v>1655</v>
      </c>
      <c r="L881" t="s">
        <v>32</v>
      </c>
      <c r="M881" t="s">
        <v>1656</v>
      </c>
      <c r="N881" t="s">
        <v>43</v>
      </c>
      <c r="O881">
        <v>5</v>
      </c>
      <c r="P881">
        <v>1</v>
      </c>
      <c r="Q881">
        <v>52.2532323841492</v>
      </c>
      <c r="R881">
        <v>5.23468930274736</v>
      </c>
      <c r="S881" t="s">
        <v>63</v>
      </c>
      <c r="T881">
        <v>95</v>
      </c>
      <c r="U881">
        <v>75</v>
      </c>
      <c r="V881">
        <v>15</v>
      </c>
      <c r="W881">
        <v>0</v>
      </c>
      <c r="Y881">
        <v>180</v>
      </c>
      <c r="Z881" t="s">
        <v>1657</v>
      </c>
      <c r="AA881" s="2">
        <v>43474.373842592591</v>
      </c>
      <c r="AC881" s="2">
        <v>44907.646967592591</v>
      </c>
      <c r="AD881" t="s">
        <v>54</v>
      </c>
      <c r="AE881" t="s">
        <v>55</v>
      </c>
    </row>
    <row r="882" spans="1:31" x14ac:dyDescent="0.25">
      <c r="A882" t="s">
        <v>3179</v>
      </c>
      <c r="B882" t="s">
        <v>3178</v>
      </c>
      <c r="C882" t="s">
        <v>79</v>
      </c>
      <c r="D882" s="2" t="str">
        <f>VLOOKUP(A882,Basis!A:A,1,FALSE)</f>
        <v>RO645</v>
      </c>
      <c r="E882" t="s">
        <v>58</v>
      </c>
      <c r="F882">
        <v>1016721</v>
      </c>
      <c r="G882" s="2">
        <v>43699.511111111111</v>
      </c>
      <c r="H882" s="2"/>
      <c r="K882" t="s">
        <v>245</v>
      </c>
      <c r="L882" t="s">
        <v>487</v>
      </c>
      <c r="M882" t="s">
        <v>488</v>
      </c>
      <c r="N882" t="s">
        <v>62</v>
      </c>
      <c r="O882">
        <v>5</v>
      </c>
      <c r="P882">
        <v>1</v>
      </c>
      <c r="Q882">
        <v>52.298385699999997</v>
      </c>
      <c r="R882">
        <v>5.2713222999999996</v>
      </c>
      <c r="S882" t="s">
        <v>63</v>
      </c>
      <c r="T882">
        <v>95</v>
      </c>
      <c r="U882">
        <v>75</v>
      </c>
      <c r="V882">
        <v>15</v>
      </c>
      <c r="W882">
        <v>0</v>
      </c>
      <c r="Y882">
        <v>180</v>
      </c>
      <c r="Z882" t="s">
        <v>489</v>
      </c>
      <c r="AA882" s="2">
        <v>43474.373842592591</v>
      </c>
      <c r="AC882" s="2">
        <v>44907.646967592591</v>
      </c>
      <c r="AD882" t="s">
        <v>54</v>
      </c>
      <c r="AE882" t="s">
        <v>55</v>
      </c>
    </row>
    <row r="883" spans="1:31" x14ac:dyDescent="0.25">
      <c r="A883" t="s">
        <v>3181</v>
      </c>
      <c r="B883" t="s">
        <v>3180</v>
      </c>
      <c r="C883" t="s">
        <v>79</v>
      </c>
      <c r="D883" s="2" t="str">
        <f>VLOOKUP(A883,Basis!A:A,1,FALSE)</f>
        <v>RO681</v>
      </c>
      <c r="E883" t="s">
        <v>58</v>
      </c>
      <c r="F883">
        <v>1016741</v>
      </c>
      <c r="G883" s="2">
        <v>43699.511828703704</v>
      </c>
      <c r="H883" s="2"/>
      <c r="K883" t="s">
        <v>1402</v>
      </c>
      <c r="L883" t="s">
        <v>132</v>
      </c>
      <c r="M883" t="s">
        <v>1403</v>
      </c>
      <c r="N883" t="s">
        <v>62</v>
      </c>
      <c r="O883">
        <v>5</v>
      </c>
      <c r="P883">
        <v>1</v>
      </c>
      <c r="Q883">
        <v>52.297699999999999</v>
      </c>
      <c r="R883">
        <v>5.2417999999999996</v>
      </c>
      <c r="S883" t="s">
        <v>63</v>
      </c>
      <c r="T883">
        <v>95</v>
      </c>
      <c r="U883">
        <v>75</v>
      </c>
      <c r="V883">
        <v>15</v>
      </c>
      <c r="W883">
        <v>0</v>
      </c>
      <c r="Y883">
        <v>180</v>
      </c>
      <c r="Z883" t="s">
        <v>1404</v>
      </c>
      <c r="AA883" s="2">
        <v>43474.373842592591</v>
      </c>
      <c r="AC883" s="2">
        <v>44907.646967592591</v>
      </c>
      <c r="AD883" t="s">
        <v>54</v>
      </c>
      <c r="AE883" t="s">
        <v>55</v>
      </c>
    </row>
    <row r="884" spans="1:31" x14ac:dyDescent="0.25">
      <c r="A884" t="s">
        <v>3183</v>
      </c>
      <c r="B884" t="s">
        <v>3182</v>
      </c>
      <c r="C884" t="s">
        <v>79</v>
      </c>
      <c r="D884" s="2" t="str">
        <f>VLOOKUP(A884,Basis!A:A,1,FALSE)</f>
        <v>RO688</v>
      </c>
      <c r="E884" t="s">
        <v>58</v>
      </c>
      <c r="F884">
        <v>1016854</v>
      </c>
      <c r="G884" s="2">
        <v>43699.512546296297</v>
      </c>
      <c r="H884" s="2"/>
      <c r="K884" t="s">
        <v>1725</v>
      </c>
      <c r="L884" t="s">
        <v>1726</v>
      </c>
      <c r="M884" t="s">
        <v>1727</v>
      </c>
      <c r="N884" t="s">
        <v>62</v>
      </c>
      <c r="O884">
        <v>5</v>
      </c>
      <c r="P884">
        <v>1</v>
      </c>
      <c r="Q884">
        <v>52.294178000000002</v>
      </c>
      <c r="R884">
        <v>5.2644789999999997</v>
      </c>
      <c r="S884" t="s">
        <v>63</v>
      </c>
      <c r="T884">
        <v>95</v>
      </c>
      <c r="U884">
        <v>70</v>
      </c>
      <c r="V884">
        <v>15</v>
      </c>
      <c r="W884">
        <v>0</v>
      </c>
      <c r="Y884">
        <v>180</v>
      </c>
      <c r="Z884" t="s">
        <v>1728</v>
      </c>
      <c r="AA884" s="2">
        <v>43474.373842592591</v>
      </c>
      <c r="AC884" s="2">
        <v>44907.646967592591</v>
      </c>
      <c r="AD884" t="s">
        <v>54</v>
      </c>
      <c r="AE884" t="s">
        <v>55</v>
      </c>
    </row>
    <row r="885" spans="1:31" x14ac:dyDescent="0.25">
      <c r="A885" t="s">
        <v>3185</v>
      </c>
      <c r="B885" t="s">
        <v>3184</v>
      </c>
      <c r="C885" t="s">
        <v>79</v>
      </c>
      <c r="D885" s="2" t="str">
        <f>VLOOKUP(A885,Basis!A:A,1,FALSE)</f>
        <v>RO689</v>
      </c>
      <c r="E885" t="s">
        <v>58</v>
      </c>
      <c r="F885">
        <v>1016725</v>
      </c>
      <c r="G885" s="2">
        <v>43699.514768518522</v>
      </c>
      <c r="H885" s="2"/>
      <c r="K885" t="s">
        <v>502</v>
      </c>
      <c r="L885" t="s">
        <v>793</v>
      </c>
      <c r="M885" t="s">
        <v>1212</v>
      </c>
      <c r="N885" t="s">
        <v>62</v>
      </c>
      <c r="O885">
        <v>5</v>
      </c>
      <c r="P885">
        <v>1</v>
      </c>
      <c r="Q885">
        <v>52.311573000000003</v>
      </c>
      <c r="R885">
        <v>5.2504169999999997</v>
      </c>
      <c r="S885" t="s">
        <v>63</v>
      </c>
      <c r="T885">
        <v>95</v>
      </c>
      <c r="U885">
        <v>75</v>
      </c>
      <c r="V885">
        <v>15</v>
      </c>
      <c r="W885">
        <v>0</v>
      </c>
      <c r="Y885">
        <v>180</v>
      </c>
      <c r="Z885" t="s">
        <v>1213</v>
      </c>
      <c r="AA885" s="2">
        <v>43474.373842592591</v>
      </c>
      <c r="AC885" s="2">
        <v>44907.646967592591</v>
      </c>
      <c r="AD885" t="s">
        <v>54</v>
      </c>
      <c r="AE885" t="s">
        <v>55</v>
      </c>
    </row>
    <row r="886" spans="1:31" x14ac:dyDescent="0.25">
      <c r="A886" t="s">
        <v>3187</v>
      </c>
      <c r="B886" t="s">
        <v>3186</v>
      </c>
      <c r="C886" t="s">
        <v>167</v>
      </c>
      <c r="D886" s="2" t="str">
        <f>VLOOKUP(A886,Basis!A:A,1,FALSE)</f>
        <v>PO089</v>
      </c>
      <c r="E886" t="s">
        <v>58</v>
      </c>
      <c r="F886">
        <v>1031085</v>
      </c>
      <c r="G886" s="2">
        <v>44221.610289351855</v>
      </c>
      <c r="H886" s="2"/>
      <c r="K886" t="s">
        <v>67</v>
      </c>
      <c r="L886" t="s">
        <v>68</v>
      </c>
      <c r="M886" t="s">
        <v>69</v>
      </c>
      <c r="N886" t="s">
        <v>62</v>
      </c>
      <c r="O886">
        <v>5</v>
      </c>
      <c r="P886">
        <v>1</v>
      </c>
      <c r="Q886">
        <v>52.291774699999998</v>
      </c>
      <c r="R886">
        <v>5.2459962000000004</v>
      </c>
      <c r="S886" t="s">
        <v>63</v>
      </c>
      <c r="T886">
        <v>95</v>
      </c>
      <c r="U886">
        <v>75</v>
      </c>
      <c r="V886">
        <v>15</v>
      </c>
      <c r="W886">
        <v>0</v>
      </c>
      <c r="Y886">
        <v>180</v>
      </c>
      <c r="Z886" t="s">
        <v>70</v>
      </c>
      <c r="AA886" s="2">
        <v>43474.373842592591</v>
      </c>
      <c r="AC886" s="2">
        <v>44907.646967592591</v>
      </c>
      <c r="AD886" t="s">
        <v>54</v>
      </c>
      <c r="AE886" t="s">
        <v>55</v>
      </c>
    </row>
    <row r="887" spans="1:31" x14ac:dyDescent="0.25">
      <c r="A887" t="s">
        <v>3189</v>
      </c>
      <c r="B887" t="s">
        <v>3188</v>
      </c>
      <c r="C887" t="s">
        <v>79</v>
      </c>
      <c r="D887" s="2" t="str">
        <f>VLOOKUP(A887,Basis!A:A,1,FALSE)</f>
        <v>RO749</v>
      </c>
      <c r="E887" t="s">
        <v>58</v>
      </c>
      <c r="F887">
        <v>1031542</v>
      </c>
      <c r="G887" s="2">
        <v>44159.664305555554</v>
      </c>
      <c r="H887" s="2"/>
      <c r="K887" t="s">
        <v>679</v>
      </c>
      <c r="L887" t="s">
        <v>411</v>
      </c>
      <c r="M887" t="s">
        <v>680</v>
      </c>
      <c r="N887" t="s">
        <v>62</v>
      </c>
      <c r="O887">
        <v>5</v>
      </c>
      <c r="P887">
        <v>1</v>
      </c>
      <c r="Q887">
        <v>52.294729217004303</v>
      </c>
      <c r="R887">
        <v>5.2608158625711301</v>
      </c>
      <c r="S887" t="s">
        <v>63</v>
      </c>
      <c r="T887">
        <v>95</v>
      </c>
      <c r="U887">
        <v>75</v>
      </c>
      <c r="V887">
        <v>15</v>
      </c>
      <c r="W887">
        <v>0</v>
      </c>
      <c r="Y887">
        <v>180</v>
      </c>
      <c r="Z887" t="s">
        <v>681</v>
      </c>
      <c r="AA887" s="2">
        <v>43474.373842592591</v>
      </c>
      <c r="AC887" s="2">
        <v>44907.646967592591</v>
      </c>
      <c r="AD887" t="s">
        <v>54</v>
      </c>
      <c r="AE887" t="s">
        <v>55</v>
      </c>
    </row>
    <row r="888" spans="1:31" x14ac:dyDescent="0.25">
      <c r="A888" t="s">
        <v>3191</v>
      </c>
      <c r="B888" t="s">
        <v>3190</v>
      </c>
      <c r="C888" t="s">
        <v>47</v>
      </c>
      <c r="D888" s="2" t="str">
        <f>VLOOKUP(A888,Basis!A:A,1,FALSE)</f>
        <v>VO123</v>
      </c>
      <c r="E888" t="s">
        <v>58</v>
      </c>
      <c r="F888">
        <v>1031544</v>
      </c>
      <c r="G888" s="2">
        <v>44256.355324074073</v>
      </c>
      <c r="H888" s="2"/>
      <c r="K888" t="s">
        <v>2613</v>
      </c>
      <c r="L888" t="s">
        <v>118</v>
      </c>
      <c r="M888" t="s">
        <v>2614</v>
      </c>
      <c r="N888" t="s">
        <v>62</v>
      </c>
      <c r="O888">
        <v>5</v>
      </c>
      <c r="P888">
        <v>1</v>
      </c>
      <c r="Q888">
        <v>52.291896999999999</v>
      </c>
      <c r="R888">
        <v>5.2549200000000003</v>
      </c>
      <c r="S888" t="s">
        <v>63</v>
      </c>
      <c r="T888">
        <v>95</v>
      </c>
      <c r="U888">
        <v>75</v>
      </c>
      <c r="V888">
        <v>15</v>
      </c>
      <c r="W888">
        <v>0</v>
      </c>
      <c r="Y888">
        <v>180</v>
      </c>
      <c r="Z888" t="s">
        <v>2615</v>
      </c>
      <c r="AA888" s="2">
        <v>43474.373842592591</v>
      </c>
      <c r="AC888" s="2">
        <v>44907.646967592591</v>
      </c>
      <c r="AD888" t="s">
        <v>54</v>
      </c>
      <c r="AE888" t="s">
        <v>55</v>
      </c>
    </row>
    <row r="889" spans="1:31" x14ac:dyDescent="0.25">
      <c r="A889" t="s">
        <v>3193</v>
      </c>
      <c r="B889" t="s">
        <v>3192</v>
      </c>
      <c r="C889" t="s">
        <v>79</v>
      </c>
      <c r="D889" s="2" t="str">
        <f>VLOOKUP(A889,Basis!A:A,1,FALSE)</f>
        <v>RO247</v>
      </c>
      <c r="E889" t="s">
        <v>58</v>
      </c>
      <c r="F889">
        <v>1016719</v>
      </c>
      <c r="G889" s="2">
        <v>43643.415752314817</v>
      </c>
      <c r="H889" s="2"/>
      <c r="K889" t="s">
        <v>86</v>
      </c>
      <c r="L889" t="s">
        <v>510</v>
      </c>
      <c r="M889" t="s">
        <v>511</v>
      </c>
      <c r="N889" t="s">
        <v>62</v>
      </c>
      <c r="O889">
        <v>5</v>
      </c>
      <c r="P889">
        <v>1</v>
      </c>
      <c r="Q889">
        <v>52.297682580586802</v>
      </c>
      <c r="R889">
        <v>5.2489873208154396</v>
      </c>
      <c r="S889" t="s">
        <v>63</v>
      </c>
      <c r="T889">
        <v>95</v>
      </c>
      <c r="U889">
        <v>75</v>
      </c>
      <c r="V889">
        <v>15</v>
      </c>
      <c r="W889">
        <v>0</v>
      </c>
      <c r="Y889">
        <v>180</v>
      </c>
      <c r="Z889" t="s">
        <v>512</v>
      </c>
      <c r="AA889" s="2">
        <v>43474.373842592591</v>
      </c>
      <c r="AC889" s="2">
        <v>44907.646967592591</v>
      </c>
      <c r="AD889" t="s">
        <v>54</v>
      </c>
      <c r="AE889" t="s">
        <v>55</v>
      </c>
    </row>
    <row r="890" spans="1:31" x14ac:dyDescent="0.25">
      <c r="A890" t="s">
        <v>3195</v>
      </c>
      <c r="B890" t="s">
        <v>3194</v>
      </c>
      <c r="C890" t="s">
        <v>79</v>
      </c>
      <c r="D890" s="2" t="str">
        <f>VLOOKUP(A890,Basis!A:A,1,FALSE)</f>
        <v>RO468</v>
      </c>
      <c r="E890" t="s">
        <v>58</v>
      </c>
      <c r="F890">
        <v>1016858</v>
      </c>
      <c r="G890" s="2">
        <v>43643.444814814815</v>
      </c>
      <c r="H890" s="2"/>
      <c r="K890" t="s">
        <v>1697</v>
      </c>
      <c r="L890" t="s">
        <v>1007</v>
      </c>
      <c r="M890" t="s">
        <v>1698</v>
      </c>
      <c r="N890" t="s">
        <v>62</v>
      </c>
      <c r="O890">
        <v>5</v>
      </c>
      <c r="P890">
        <v>1</v>
      </c>
      <c r="Q890">
        <v>52.293601767208699</v>
      </c>
      <c r="R890">
        <v>5.26828296483054</v>
      </c>
      <c r="S890" t="s">
        <v>63</v>
      </c>
      <c r="T890">
        <v>95</v>
      </c>
      <c r="U890">
        <v>75</v>
      </c>
      <c r="V890">
        <v>15</v>
      </c>
      <c r="W890">
        <v>0</v>
      </c>
      <c r="Y890">
        <v>180</v>
      </c>
      <c r="Z890" t="s">
        <v>1699</v>
      </c>
      <c r="AA890" s="2">
        <v>43474.373842592591</v>
      </c>
      <c r="AC890" s="2">
        <v>44907.646967592591</v>
      </c>
      <c r="AD890" t="s">
        <v>54</v>
      </c>
      <c r="AE890" t="s">
        <v>55</v>
      </c>
    </row>
    <row r="891" spans="1:31" x14ac:dyDescent="0.25">
      <c r="A891" t="s">
        <v>3197</v>
      </c>
      <c r="B891" t="s">
        <v>3196</v>
      </c>
      <c r="C891" t="s">
        <v>47</v>
      </c>
      <c r="D891" s="2" t="str">
        <f>VLOOKUP(A891,Basis!A:A,1,FALSE)</f>
        <v>VO398</v>
      </c>
      <c r="E891" t="s">
        <v>58</v>
      </c>
      <c r="F891">
        <v>1031306</v>
      </c>
      <c r="G891" s="2">
        <v>44307.633645833332</v>
      </c>
      <c r="H891" s="2"/>
      <c r="K891" t="s">
        <v>2385</v>
      </c>
      <c r="L891" t="s">
        <v>569</v>
      </c>
      <c r="M891" t="s">
        <v>3198</v>
      </c>
      <c r="N891" t="s">
        <v>177</v>
      </c>
      <c r="O891">
        <v>5</v>
      </c>
      <c r="P891">
        <v>1</v>
      </c>
      <c r="Q891">
        <v>52.240152999999999</v>
      </c>
      <c r="R891">
        <v>5.1853290000000003</v>
      </c>
      <c r="S891" t="s">
        <v>63</v>
      </c>
      <c r="T891">
        <v>95</v>
      </c>
      <c r="U891">
        <v>75</v>
      </c>
      <c r="V891">
        <v>15</v>
      </c>
      <c r="W891">
        <v>0</v>
      </c>
      <c r="Y891">
        <v>180</v>
      </c>
      <c r="Z891" t="s">
        <v>3199</v>
      </c>
      <c r="AA891" s="2">
        <v>43474.373842592591</v>
      </c>
      <c r="AC891" s="2">
        <v>44907.646967592591</v>
      </c>
      <c r="AD891" t="s">
        <v>54</v>
      </c>
      <c r="AE891" t="s">
        <v>55</v>
      </c>
    </row>
    <row r="892" spans="1:31" x14ac:dyDescent="0.25">
      <c r="A892" t="s">
        <v>3201</v>
      </c>
      <c r="B892" t="s">
        <v>3200</v>
      </c>
      <c r="C892" t="s">
        <v>79</v>
      </c>
      <c r="D892" s="2" t="str">
        <f>VLOOKUP(A892,Basis!A:A,1,FALSE)</f>
        <v>RO917</v>
      </c>
      <c r="E892" t="s">
        <v>58</v>
      </c>
      <c r="F892">
        <v>1031375</v>
      </c>
      <c r="G892" s="2">
        <v>44307.634201388886</v>
      </c>
      <c r="H892" s="2"/>
      <c r="K892" t="s">
        <v>2385</v>
      </c>
      <c r="L892" t="s">
        <v>569</v>
      </c>
      <c r="M892" t="s">
        <v>3198</v>
      </c>
      <c r="N892" t="s">
        <v>177</v>
      </c>
      <c r="O892">
        <v>5</v>
      </c>
      <c r="P892">
        <v>1</v>
      </c>
      <c r="Q892">
        <v>52.240152999999999</v>
      </c>
      <c r="R892">
        <v>5.1853290000000003</v>
      </c>
      <c r="S892" t="s">
        <v>63</v>
      </c>
      <c r="T892">
        <v>95</v>
      </c>
      <c r="U892">
        <v>75</v>
      </c>
      <c r="V892">
        <v>15</v>
      </c>
      <c r="W892">
        <v>0</v>
      </c>
      <c r="Y892">
        <v>180</v>
      </c>
      <c r="Z892" t="s">
        <v>3199</v>
      </c>
      <c r="AA892" s="2">
        <v>43474.373842592591</v>
      </c>
      <c r="AC892" s="2">
        <v>44907.646967592591</v>
      </c>
      <c r="AD892" t="s">
        <v>54</v>
      </c>
      <c r="AE892" t="s">
        <v>55</v>
      </c>
    </row>
    <row r="893" spans="1:31" x14ac:dyDescent="0.25">
      <c r="A893" t="s">
        <v>3203</v>
      </c>
      <c r="B893" t="s">
        <v>3202</v>
      </c>
      <c r="C893" t="s">
        <v>79</v>
      </c>
      <c r="D893" s="2" t="str">
        <f>VLOOKUP(A893,Basis!A:A,1,FALSE)</f>
        <v>RO958</v>
      </c>
      <c r="E893" t="s">
        <v>58</v>
      </c>
      <c r="F893">
        <v>1031434</v>
      </c>
      <c r="G893" s="2">
        <v>44602.544861111113</v>
      </c>
      <c r="H893" s="2"/>
      <c r="K893" t="s">
        <v>3204</v>
      </c>
      <c r="L893" t="s">
        <v>462</v>
      </c>
      <c r="M893" t="s">
        <v>3205</v>
      </c>
      <c r="N893" t="s">
        <v>241</v>
      </c>
      <c r="O893">
        <v>5</v>
      </c>
      <c r="P893">
        <v>1</v>
      </c>
      <c r="Q893">
        <v>52.267986000000001</v>
      </c>
      <c r="R893">
        <v>5.1738759999999999</v>
      </c>
      <c r="S893" t="s">
        <v>63</v>
      </c>
      <c r="T893">
        <v>95</v>
      </c>
      <c r="U893">
        <v>75</v>
      </c>
      <c r="V893">
        <v>15</v>
      </c>
      <c r="W893">
        <v>0</v>
      </c>
      <c r="Y893">
        <v>180</v>
      </c>
      <c r="Z893" t="s">
        <v>3206</v>
      </c>
      <c r="AA893" s="2">
        <v>43474.373842592591</v>
      </c>
      <c r="AC893" s="2">
        <v>44907.646967592591</v>
      </c>
      <c r="AD893" t="s">
        <v>54</v>
      </c>
      <c r="AE893" t="s">
        <v>55</v>
      </c>
    </row>
    <row r="894" spans="1:31" x14ac:dyDescent="0.25">
      <c r="A894" t="s">
        <v>3208</v>
      </c>
      <c r="B894" t="s">
        <v>3207</v>
      </c>
      <c r="C894" t="s">
        <v>47</v>
      </c>
      <c r="D894" s="2" t="str">
        <f>VLOOKUP(A894,Basis!A:A,1,FALSE)</f>
        <v>VO165</v>
      </c>
      <c r="E894" t="s">
        <v>58</v>
      </c>
      <c r="F894">
        <v>1015829</v>
      </c>
      <c r="G894" s="2">
        <v>43699.61513888889</v>
      </c>
      <c r="H894" s="2"/>
      <c r="K894" t="s">
        <v>2251</v>
      </c>
      <c r="L894" t="s">
        <v>281</v>
      </c>
      <c r="M894" t="s">
        <v>2252</v>
      </c>
      <c r="N894" t="s">
        <v>62</v>
      </c>
      <c r="O894">
        <v>5</v>
      </c>
      <c r="P894">
        <v>1</v>
      </c>
      <c r="Q894">
        <v>52.2911273455734</v>
      </c>
      <c r="R894">
        <v>5.2456715237398104</v>
      </c>
      <c r="S894" t="s">
        <v>63</v>
      </c>
      <c r="T894">
        <v>95</v>
      </c>
      <c r="U894">
        <v>75</v>
      </c>
      <c r="V894">
        <v>15</v>
      </c>
      <c r="W894">
        <v>0</v>
      </c>
      <c r="Y894">
        <v>180</v>
      </c>
      <c r="Z894" t="s">
        <v>2253</v>
      </c>
      <c r="AA894" s="2">
        <v>43474.373842592591</v>
      </c>
      <c r="AC894" s="2">
        <v>44907.646967592591</v>
      </c>
      <c r="AD894" t="s">
        <v>54</v>
      </c>
      <c r="AE894" t="s">
        <v>55</v>
      </c>
    </row>
    <row r="895" spans="1:31" x14ac:dyDescent="0.25">
      <c r="A895" t="s">
        <v>3210</v>
      </c>
      <c r="B895" t="s">
        <v>3209</v>
      </c>
      <c r="C895" t="s">
        <v>47</v>
      </c>
      <c r="D895" s="2" t="str">
        <f>VLOOKUP(A895,Basis!A:A,1,FALSE)</f>
        <v>VO185</v>
      </c>
      <c r="E895" t="s">
        <v>58</v>
      </c>
      <c r="F895">
        <v>1016742</v>
      </c>
      <c r="G895" s="2">
        <v>43699.679918981485</v>
      </c>
      <c r="H895" s="2"/>
      <c r="K895" t="s">
        <v>1402</v>
      </c>
      <c r="L895" t="s">
        <v>132</v>
      </c>
      <c r="M895" t="s">
        <v>1403</v>
      </c>
      <c r="N895" t="s">
        <v>62</v>
      </c>
      <c r="O895">
        <v>5</v>
      </c>
      <c r="P895">
        <v>1</v>
      </c>
      <c r="Q895">
        <v>52.297699999999999</v>
      </c>
      <c r="R895">
        <v>5.2417999999999996</v>
      </c>
      <c r="S895" t="s">
        <v>63</v>
      </c>
      <c r="T895">
        <v>95</v>
      </c>
      <c r="U895">
        <v>75</v>
      </c>
      <c r="V895">
        <v>15</v>
      </c>
      <c r="W895">
        <v>0</v>
      </c>
      <c r="Y895">
        <v>180</v>
      </c>
      <c r="Z895" t="s">
        <v>1404</v>
      </c>
      <c r="AA895" s="2">
        <v>43474.373842592591</v>
      </c>
      <c r="AC895" s="2">
        <v>44907.646967592591</v>
      </c>
      <c r="AD895" t="s">
        <v>54</v>
      </c>
      <c r="AE895" t="s">
        <v>55</v>
      </c>
    </row>
    <row r="896" spans="1:31" x14ac:dyDescent="0.25">
      <c r="A896" t="s">
        <v>3212</v>
      </c>
      <c r="B896" t="s">
        <v>3211</v>
      </c>
      <c r="C896" t="s">
        <v>167</v>
      </c>
      <c r="D896" s="2" t="str">
        <f>VLOOKUP(A896,Basis!A:A,1,FALSE)</f>
        <v>PO098</v>
      </c>
      <c r="E896" t="s">
        <v>58</v>
      </c>
      <c r="F896">
        <v>1016210</v>
      </c>
      <c r="G896" s="2">
        <v>43699.499398148146</v>
      </c>
      <c r="H896" s="2"/>
      <c r="K896" t="s">
        <v>3213</v>
      </c>
      <c r="L896" t="s">
        <v>807</v>
      </c>
      <c r="M896" t="s">
        <v>3214</v>
      </c>
      <c r="N896" t="s">
        <v>43</v>
      </c>
      <c r="O896">
        <v>5</v>
      </c>
      <c r="P896">
        <v>1</v>
      </c>
      <c r="Q896">
        <v>52.260179850321499</v>
      </c>
      <c r="R896">
        <v>5.2321484126199298</v>
      </c>
      <c r="S896" t="s">
        <v>63</v>
      </c>
      <c r="T896">
        <v>95</v>
      </c>
      <c r="U896">
        <v>75</v>
      </c>
      <c r="V896">
        <v>15</v>
      </c>
      <c r="W896">
        <v>0</v>
      </c>
      <c r="Y896">
        <v>180</v>
      </c>
      <c r="Z896" t="s">
        <v>3215</v>
      </c>
      <c r="AA896" s="2">
        <v>43474.373842592591</v>
      </c>
      <c r="AC896" s="2">
        <v>44907.646967592591</v>
      </c>
      <c r="AD896" t="s">
        <v>54</v>
      </c>
      <c r="AE896" t="s">
        <v>55</v>
      </c>
    </row>
    <row r="897" spans="1:31" x14ac:dyDescent="0.25">
      <c r="A897" t="s">
        <v>3217</v>
      </c>
      <c r="B897" t="s">
        <v>3216</v>
      </c>
      <c r="C897" t="s">
        <v>47</v>
      </c>
      <c r="D897" s="2" t="str">
        <f>VLOOKUP(A897,Basis!A:A,1,FALSE)</f>
        <v>VO207</v>
      </c>
      <c r="E897" t="s">
        <v>58</v>
      </c>
      <c r="F897">
        <v>1016734</v>
      </c>
      <c r="G897" s="2">
        <v>43700.485856481479</v>
      </c>
      <c r="H897" s="2"/>
      <c r="K897" t="s">
        <v>665</v>
      </c>
      <c r="L897" t="s">
        <v>2806</v>
      </c>
      <c r="M897" t="s">
        <v>2807</v>
      </c>
      <c r="N897" t="s">
        <v>241</v>
      </c>
      <c r="O897">
        <v>5</v>
      </c>
      <c r="P897">
        <v>1</v>
      </c>
      <c r="Q897">
        <v>52.266582828063797</v>
      </c>
      <c r="R897">
        <v>5.1916355732876696</v>
      </c>
      <c r="S897" t="s">
        <v>63</v>
      </c>
      <c r="T897">
        <v>95</v>
      </c>
      <c r="U897">
        <v>75</v>
      </c>
      <c r="V897">
        <v>15</v>
      </c>
      <c r="W897">
        <v>0</v>
      </c>
      <c r="Y897">
        <v>180</v>
      </c>
      <c r="Z897" t="s">
        <v>2808</v>
      </c>
      <c r="AA897" s="2">
        <v>43474.373842592591</v>
      </c>
      <c r="AC897" s="2">
        <v>44907.646967592591</v>
      </c>
      <c r="AD897" t="s">
        <v>54</v>
      </c>
      <c r="AE897" t="s">
        <v>55</v>
      </c>
    </row>
    <row r="898" spans="1:31" x14ac:dyDescent="0.25">
      <c r="A898" t="s">
        <v>3219</v>
      </c>
      <c r="B898" t="s">
        <v>3218</v>
      </c>
      <c r="C898" t="s">
        <v>47</v>
      </c>
      <c r="D898" s="2" t="str">
        <f>VLOOKUP(A898,Basis!A:A,1,FALSE)</f>
        <v>VO251</v>
      </c>
      <c r="E898" t="s">
        <v>58</v>
      </c>
      <c r="F898">
        <v>1015853</v>
      </c>
      <c r="G898" s="2">
        <v>43700.494768518518</v>
      </c>
      <c r="H898" s="2"/>
      <c r="K898" t="s">
        <v>161</v>
      </c>
      <c r="L898" t="s">
        <v>162</v>
      </c>
      <c r="M898" t="s">
        <v>163</v>
      </c>
      <c r="N898" t="s">
        <v>62</v>
      </c>
      <c r="O898">
        <v>5</v>
      </c>
      <c r="P898">
        <v>1</v>
      </c>
      <c r="Q898">
        <v>52.295893589083398</v>
      </c>
      <c r="R898">
        <v>5.2562989387710202</v>
      </c>
      <c r="S898" t="s">
        <v>63</v>
      </c>
      <c r="T898">
        <v>95</v>
      </c>
      <c r="U898">
        <v>75</v>
      </c>
      <c r="V898">
        <v>15</v>
      </c>
      <c r="W898">
        <v>0</v>
      </c>
      <c r="Y898">
        <v>180</v>
      </c>
      <c r="Z898" t="s">
        <v>164</v>
      </c>
      <c r="AA898" s="2">
        <v>43474.373842592591</v>
      </c>
      <c r="AC898" s="2">
        <v>44907.646967592591</v>
      </c>
      <c r="AD898" t="s">
        <v>54</v>
      </c>
      <c r="AE898" t="s">
        <v>55</v>
      </c>
    </row>
    <row r="899" spans="1:31" x14ac:dyDescent="0.25">
      <c r="A899" t="s">
        <v>3221</v>
      </c>
      <c r="B899" t="s">
        <v>3220</v>
      </c>
      <c r="C899" t="s">
        <v>167</v>
      </c>
      <c r="D899" s="2" t="str">
        <f>VLOOKUP(A899,Basis!A:A,1,FALSE)</f>
        <v>PO121</v>
      </c>
      <c r="E899" t="s">
        <v>58</v>
      </c>
      <c r="F899">
        <v>1016205</v>
      </c>
      <c r="G899" s="2">
        <v>44420.447048611109</v>
      </c>
      <c r="H899" s="2"/>
      <c r="K899" t="s">
        <v>1103</v>
      </c>
      <c r="L899" t="s">
        <v>1104</v>
      </c>
      <c r="M899" t="s">
        <v>1105</v>
      </c>
      <c r="N899" t="s">
        <v>241</v>
      </c>
      <c r="O899">
        <v>5</v>
      </c>
      <c r="P899">
        <v>1</v>
      </c>
      <c r="Q899">
        <v>52.270500906791803</v>
      </c>
      <c r="R899">
        <v>5.1867006439763896</v>
      </c>
      <c r="S899" t="s">
        <v>63</v>
      </c>
      <c r="T899">
        <v>95</v>
      </c>
      <c r="U899">
        <v>75</v>
      </c>
      <c r="V899">
        <v>15</v>
      </c>
      <c r="W899">
        <v>0</v>
      </c>
      <c r="Y899">
        <v>180</v>
      </c>
      <c r="Z899" t="s">
        <v>1106</v>
      </c>
      <c r="AA899" s="2">
        <v>43474.373842592591</v>
      </c>
      <c r="AC899" s="2">
        <v>44907.646967592591</v>
      </c>
      <c r="AD899" t="s">
        <v>54</v>
      </c>
      <c r="AE899" t="s">
        <v>55</v>
      </c>
    </row>
    <row r="900" spans="1:31" x14ac:dyDescent="0.25">
      <c r="A900" t="s">
        <v>3223</v>
      </c>
      <c r="B900" t="s">
        <v>3222</v>
      </c>
      <c r="C900" t="s">
        <v>47</v>
      </c>
      <c r="D900" s="2" t="str">
        <f>VLOOKUP(A900,Basis!A:A,1,FALSE)</f>
        <v>VO388</v>
      </c>
      <c r="E900" t="s">
        <v>58</v>
      </c>
      <c r="F900">
        <v>1016172</v>
      </c>
      <c r="G900" s="2">
        <v>44284.546446759261</v>
      </c>
      <c r="H900" s="2"/>
      <c r="K900" t="s">
        <v>174</v>
      </c>
      <c r="L900" t="s">
        <v>3224</v>
      </c>
      <c r="M900" t="s">
        <v>3225</v>
      </c>
      <c r="N900" t="s">
        <v>177</v>
      </c>
      <c r="O900">
        <v>6</v>
      </c>
      <c r="P900">
        <v>1</v>
      </c>
      <c r="Q900">
        <v>52.218184999999998</v>
      </c>
      <c r="R900">
        <v>5.1725989999999999</v>
      </c>
      <c r="S900" t="s">
        <v>63</v>
      </c>
      <c r="T900">
        <v>95</v>
      </c>
      <c r="U900">
        <v>75</v>
      </c>
      <c r="V900">
        <v>15</v>
      </c>
      <c r="W900">
        <v>0</v>
      </c>
      <c r="Y900">
        <v>180</v>
      </c>
      <c r="Z900" t="s">
        <v>3226</v>
      </c>
      <c r="AA900" s="2">
        <v>43474.373831018522</v>
      </c>
      <c r="AC900" s="2">
        <v>44907.646967592591</v>
      </c>
      <c r="AD900" t="s">
        <v>54</v>
      </c>
      <c r="AE900" t="s">
        <v>55</v>
      </c>
    </row>
    <row r="901" spans="1:31" x14ac:dyDescent="0.25">
      <c r="A901" t="s">
        <v>3228</v>
      </c>
      <c r="B901" t="s">
        <v>3227</v>
      </c>
      <c r="C901" t="s">
        <v>167</v>
      </c>
      <c r="D901" s="2" t="str">
        <f>VLOOKUP(A901,Basis!A:A,1,FALSE)</f>
        <v>PO122</v>
      </c>
      <c r="E901" t="s">
        <v>58</v>
      </c>
      <c r="F901">
        <v>1016173</v>
      </c>
      <c r="G901" s="2">
        <v>44420.428379629629</v>
      </c>
      <c r="H901" s="2"/>
      <c r="K901" t="s">
        <v>1476</v>
      </c>
      <c r="L901" t="s">
        <v>270</v>
      </c>
      <c r="M901" t="s">
        <v>1477</v>
      </c>
      <c r="N901" t="s">
        <v>241</v>
      </c>
      <c r="O901">
        <v>5</v>
      </c>
      <c r="P901">
        <v>1</v>
      </c>
      <c r="Q901">
        <v>52.266039177824098</v>
      </c>
      <c r="R901">
        <v>5.1896357350099702</v>
      </c>
      <c r="S901" t="s">
        <v>63</v>
      </c>
      <c r="T901">
        <v>95</v>
      </c>
      <c r="U901">
        <v>75</v>
      </c>
      <c r="V901">
        <v>15</v>
      </c>
      <c r="W901">
        <v>0</v>
      </c>
      <c r="Y901">
        <v>180</v>
      </c>
      <c r="Z901" t="s">
        <v>1478</v>
      </c>
      <c r="AA901" s="2">
        <v>43474.373842592591</v>
      </c>
      <c r="AC901" s="2">
        <v>44907.646967592591</v>
      </c>
      <c r="AD901" t="s">
        <v>54</v>
      </c>
      <c r="AE901" t="s">
        <v>55</v>
      </c>
    </row>
    <row r="902" spans="1:31" x14ac:dyDescent="0.25">
      <c r="A902" t="s">
        <v>3230</v>
      </c>
      <c r="B902" t="s">
        <v>3229</v>
      </c>
      <c r="C902" t="s">
        <v>79</v>
      </c>
      <c r="D902" s="2" t="str">
        <f>VLOOKUP(A902,Basis!A:A,1,FALSE)</f>
        <v>RO029</v>
      </c>
      <c r="E902" t="s">
        <v>58</v>
      </c>
      <c r="F902">
        <v>1016174</v>
      </c>
      <c r="G902" s="2">
        <v>44964.386284722219</v>
      </c>
      <c r="H902" s="2"/>
      <c r="K902" t="s">
        <v>2294</v>
      </c>
      <c r="L902" t="s">
        <v>2480</v>
      </c>
      <c r="M902" t="s">
        <v>2481</v>
      </c>
      <c r="N902" t="s">
        <v>277</v>
      </c>
      <c r="O902">
        <v>5</v>
      </c>
      <c r="P902">
        <v>1</v>
      </c>
      <c r="Q902">
        <v>52.312704753179403</v>
      </c>
      <c r="R902">
        <v>5.03800568171315</v>
      </c>
      <c r="S902" t="s">
        <v>63</v>
      </c>
      <c r="T902">
        <v>95</v>
      </c>
      <c r="U902">
        <v>75</v>
      </c>
      <c r="V902">
        <v>15</v>
      </c>
      <c r="W902">
        <v>0</v>
      </c>
      <c r="Y902">
        <v>180</v>
      </c>
      <c r="Z902" t="s">
        <v>2482</v>
      </c>
      <c r="AA902" s="2">
        <v>43474.373842592591</v>
      </c>
      <c r="AC902" s="2">
        <v>44907.646967592591</v>
      </c>
      <c r="AD902" t="s">
        <v>54</v>
      </c>
      <c r="AE902" t="s">
        <v>55</v>
      </c>
    </row>
    <row r="903" spans="1:31" x14ac:dyDescent="0.25">
      <c r="A903" t="s">
        <v>3232</v>
      </c>
      <c r="B903" t="s">
        <v>3231</v>
      </c>
      <c r="C903" t="s">
        <v>79</v>
      </c>
      <c r="D903" s="2" t="str">
        <f>VLOOKUP(A903,Basis!A:A,1,FALSE)</f>
        <v>RO984</v>
      </c>
      <c r="E903" t="s">
        <v>58</v>
      </c>
      <c r="F903">
        <v>1016177</v>
      </c>
      <c r="G903" s="2">
        <v>44700.311840277776</v>
      </c>
      <c r="H903" s="2"/>
      <c r="K903" t="s">
        <v>1930</v>
      </c>
      <c r="L903" t="s">
        <v>724</v>
      </c>
      <c r="M903" t="s">
        <v>3062</v>
      </c>
      <c r="N903" t="s">
        <v>177</v>
      </c>
      <c r="O903">
        <v>5</v>
      </c>
      <c r="P903">
        <v>1</v>
      </c>
      <c r="Q903">
        <v>52.211559000000001</v>
      </c>
      <c r="R903">
        <v>5.1570229999999997</v>
      </c>
      <c r="S903" t="s">
        <v>63</v>
      </c>
      <c r="T903">
        <v>95</v>
      </c>
      <c r="U903">
        <v>75</v>
      </c>
      <c r="V903">
        <v>15</v>
      </c>
      <c r="W903">
        <v>0</v>
      </c>
      <c r="Y903">
        <v>180</v>
      </c>
      <c r="Z903" t="s">
        <v>3063</v>
      </c>
      <c r="AA903" s="2">
        <v>43474.373831018522</v>
      </c>
      <c r="AC903" s="2">
        <v>44907.646967592591</v>
      </c>
      <c r="AD903" t="s">
        <v>54</v>
      </c>
      <c r="AE903" t="s">
        <v>55</v>
      </c>
    </row>
    <row r="904" spans="1:31" x14ac:dyDescent="0.25">
      <c r="A904" t="s">
        <v>3234</v>
      </c>
      <c r="B904" t="s">
        <v>3233</v>
      </c>
      <c r="C904" t="s">
        <v>167</v>
      </c>
      <c r="D904" s="2" t="str">
        <f>VLOOKUP(A904,Basis!A:A,1,FALSE)</f>
        <v>PO100</v>
      </c>
      <c r="E904" t="s">
        <v>58</v>
      </c>
      <c r="F904">
        <v>1016178</v>
      </c>
      <c r="G904" s="2">
        <v>43732.481157407405</v>
      </c>
      <c r="H904" s="2"/>
      <c r="K904" t="s">
        <v>2289</v>
      </c>
      <c r="L904" t="s">
        <v>2504</v>
      </c>
      <c r="M904" t="s">
        <v>2505</v>
      </c>
      <c r="N904" t="s">
        <v>177</v>
      </c>
      <c r="O904">
        <v>5</v>
      </c>
      <c r="P904">
        <v>1</v>
      </c>
      <c r="Q904">
        <v>52.232165000000002</v>
      </c>
      <c r="R904">
        <v>5.1922810000000004</v>
      </c>
      <c r="S904" t="s">
        <v>63</v>
      </c>
      <c r="T904">
        <v>95</v>
      </c>
      <c r="U904">
        <v>75</v>
      </c>
      <c r="V904">
        <v>15</v>
      </c>
      <c r="W904">
        <v>0</v>
      </c>
      <c r="Y904">
        <v>180</v>
      </c>
      <c r="Z904" t="s">
        <v>2506</v>
      </c>
      <c r="AA904" s="2">
        <v>43474.373842592591</v>
      </c>
      <c r="AC904" s="2">
        <v>44907.646967592591</v>
      </c>
      <c r="AD904" t="s">
        <v>54</v>
      </c>
      <c r="AE904" t="s">
        <v>55</v>
      </c>
    </row>
    <row r="905" spans="1:31" x14ac:dyDescent="0.25">
      <c r="A905" t="s">
        <v>3236</v>
      </c>
      <c r="B905" t="s">
        <v>3235</v>
      </c>
      <c r="C905" t="s">
        <v>79</v>
      </c>
      <c r="D905" s="2" t="str">
        <f>VLOOKUP(A905,Basis!A:A,1,FALSE)</f>
        <v>RO869</v>
      </c>
      <c r="E905" t="s">
        <v>58</v>
      </c>
      <c r="F905">
        <v>1016192</v>
      </c>
      <c r="G905" s="2">
        <v>44089.556990740741</v>
      </c>
      <c r="H905" s="2"/>
      <c r="K905" t="s">
        <v>3237</v>
      </c>
      <c r="L905" t="s">
        <v>175</v>
      </c>
      <c r="M905" t="s">
        <v>3238</v>
      </c>
      <c r="N905" t="s">
        <v>177</v>
      </c>
      <c r="O905">
        <v>5</v>
      </c>
      <c r="P905">
        <v>1</v>
      </c>
      <c r="Q905">
        <v>52.209940000000003</v>
      </c>
      <c r="R905">
        <v>5.1508500000000002</v>
      </c>
      <c r="S905" t="s">
        <v>63</v>
      </c>
      <c r="T905">
        <v>95</v>
      </c>
      <c r="U905">
        <v>75</v>
      </c>
      <c r="V905">
        <v>15</v>
      </c>
      <c r="W905">
        <v>0</v>
      </c>
      <c r="Y905">
        <v>180</v>
      </c>
      <c r="Z905" t="s">
        <v>3239</v>
      </c>
      <c r="AA905" s="2">
        <v>43474.373831018522</v>
      </c>
      <c r="AC905" s="2">
        <v>44907.646967592591</v>
      </c>
      <c r="AD905" t="s">
        <v>54</v>
      </c>
      <c r="AE905" t="s">
        <v>55</v>
      </c>
    </row>
    <row r="906" spans="1:31" x14ac:dyDescent="0.25">
      <c r="A906" t="s">
        <v>3241</v>
      </c>
      <c r="B906" t="s">
        <v>3240</v>
      </c>
      <c r="C906" t="s">
        <v>79</v>
      </c>
      <c r="D906" s="2" t="str">
        <f>VLOOKUP(A906,Basis!A:A,1,FALSE)</f>
        <v>RO918</v>
      </c>
      <c r="E906" t="s">
        <v>58</v>
      </c>
      <c r="F906">
        <v>1015851</v>
      </c>
      <c r="G906" s="2">
        <v>44312.375300925924</v>
      </c>
      <c r="H906" s="2"/>
      <c r="K906" t="s">
        <v>2943</v>
      </c>
      <c r="L906" t="s">
        <v>473</v>
      </c>
      <c r="M906" t="s">
        <v>2944</v>
      </c>
      <c r="N906" t="s">
        <v>241</v>
      </c>
      <c r="O906">
        <v>5</v>
      </c>
      <c r="P906">
        <v>1</v>
      </c>
      <c r="Q906">
        <v>52.275070999999997</v>
      </c>
      <c r="R906">
        <v>5.1662559999999997</v>
      </c>
      <c r="S906" t="s">
        <v>63</v>
      </c>
      <c r="T906">
        <v>95</v>
      </c>
      <c r="U906">
        <v>75</v>
      </c>
      <c r="V906">
        <v>15</v>
      </c>
      <c r="W906">
        <v>0</v>
      </c>
      <c r="Y906">
        <v>180</v>
      </c>
      <c r="Z906" t="s">
        <v>2945</v>
      </c>
      <c r="AA906" s="2">
        <v>43474.373842592591</v>
      </c>
      <c r="AC906" s="2">
        <v>44907.646967592591</v>
      </c>
      <c r="AD906" t="s">
        <v>54</v>
      </c>
      <c r="AE906" t="s">
        <v>55</v>
      </c>
    </row>
    <row r="907" spans="1:31" x14ac:dyDescent="0.25">
      <c r="A907" t="s">
        <v>3243</v>
      </c>
      <c r="B907" t="s">
        <v>3242</v>
      </c>
      <c r="C907" t="s">
        <v>47</v>
      </c>
      <c r="D907" s="2" t="str">
        <f>VLOOKUP(A907,Basis!A:A,1,FALSE)</f>
        <v>VO320</v>
      </c>
      <c r="E907" t="s">
        <v>58</v>
      </c>
      <c r="F907">
        <v>1016202</v>
      </c>
      <c r="G907" s="2">
        <v>43976.659201388888</v>
      </c>
      <c r="H907" s="2"/>
      <c r="K907" t="s">
        <v>1149</v>
      </c>
      <c r="L907" t="s">
        <v>175</v>
      </c>
      <c r="M907" t="s">
        <v>1150</v>
      </c>
      <c r="N907" t="s">
        <v>177</v>
      </c>
      <c r="O907">
        <v>5</v>
      </c>
      <c r="P907">
        <v>1</v>
      </c>
      <c r="Q907">
        <v>52.2099286225179</v>
      </c>
      <c r="R907">
        <v>5.1520454976755703</v>
      </c>
      <c r="S907" t="s">
        <v>63</v>
      </c>
      <c r="T907">
        <v>95</v>
      </c>
      <c r="U907">
        <v>75</v>
      </c>
      <c r="V907">
        <v>15</v>
      </c>
      <c r="W907">
        <v>0</v>
      </c>
      <c r="Y907">
        <v>180</v>
      </c>
      <c r="Z907" t="s">
        <v>1151</v>
      </c>
      <c r="AA907" s="2">
        <v>43474.373831018522</v>
      </c>
      <c r="AC907" s="2">
        <v>44907.646967592591</v>
      </c>
      <c r="AD907" t="s">
        <v>54</v>
      </c>
      <c r="AE907" t="s">
        <v>55</v>
      </c>
    </row>
    <row r="908" spans="1:31" x14ac:dyDescent="0.25">
      <c r="A908" t="s">
        <v>3245</v>
      </c>
      <c r="B908" t="s">
        <v>3244</v>
      </c>
      <c r="C908" t="s">
        <v>79</v>
      </c>
      <c r="D908" s="2" t="str">
        <f>VLOOKUP(A908,Basis!A:A,1,FALSE)</f>
        <v>RO855</v>
      </c>
      <c r="E908" t="s">
        <v>58</v>
      </c>
      <c r="F908">
        <v>1015812</v>
      </c>
      <c r="G908" s="2">
        <v>44095.60659722222</v>
      </c>
      <c r="H908" s="2"/>
      <c r="K908" t="s">
        <v>188</v>
      </c>
      <c r="L908" t="s">
        <v>2981</v>
      </c>
      <c r="M908" t="s">
        <v>2982</v>
      </c>
      <c r="N908" t="s">
        <v>177</v>
      </c>
      <c r="O908">
        <v>5</v>
      </c>
      <c r="P908">
        <v>1</v>
      </c>
      <c r="Q908">
        <v>52.216183000000001</v>
      </c>
      <c r="R908">
        <v>5.143357</v>
      </c>
      <c r="S908" t="s">
        <v>63</v>
      </c>
      <c r="T908">
        <v>95</v>
      </c>
      <c r="U908">
        <v>75</v>
      </c>
      <c r="V908">
        <v>15</v>
      </c>
      <c r="W908">
        <v>0</v>
      </c>
      <c r="Y908">
        <v>180</v>
      </c>
      <c r="Z908" t="s">
        <v>2983</v>
      </c>
      <c r="AA908" s="2">
        <v>43474.373831018522</v>
      </c>
      <c r="AC908" s="2">
        <v>44907.646967592591</v>
      </c>
      <c r="AD908" t="s">
        <v>54</v>
      </c>
      <c r="AE908" t="s">
        <v>55</v>
      </c>
    </row>
    <row r="909" spans="1:31" x14ac:dyDescent="0.25">
      <c r="A909" t="s">
        <v>3247</v>
      </c>
      <c r="B909" t="s">
        <v>3246</v>
      </c>
      <c r="C909" t="s">
        <v>79</v>
      </c>
      <c r="D909" s="2" t="str">
        <f>VLOOKUP(A909,Basis!A:A,1,FALSE)</f>
        <v>RO990</v>
      </c>
      <c r="E909" t="s">
        <v>58</v>
      </c>
      <c r="F909">
        <v>1015816</v>
      </c>
      <c r="G909" s="2">
        <v>44726.611909722225</v>
      </c>
      <c r="H909" s="2"/>
      <c r="K909" t="s">
        <v>3248</v>
      </c>
      <c r="L909" t="s">
        <v>2475</v>
      </c>
      <c r="M909" t="s">
        <v>3249</v>
      </c>
      <c r="N909" t="s">
        <v>241</v>
      </c>
      <c r="O909">
        <v>6</v>
      </c>
      <c r="P909">
        <v>1</v>
      </c>
      <c r="Q909">
        <v>52.268417800000002</v>
      </c>
      <c r="R909">
        <v>5.1831706000000004</v>
      </c>
      <c r="S909" t="s">
        <v>63</v>
      </c>
      <c r="T909">
        <v>95</v>
      </c>
      <c r="U909">
        <v>75</v>
      </c>
      <c r="V909">
        <v>15</v>
      </c>
      <c r="W909">
        <v>0</v>
      </c>
      <c r="Y909">
        <v>180</v>
      </c>
      <c r="Z909" t="s">
        <v>3250</v>
      </c>
      <c r="AA909" s="2">
        <v>43474.373842592591</v>
      </c>
      <c r="AC909" s="2">
        <v>44907.646967592591</v>
      </c>
      <c r="AD909" t="s">
        <v>54</v>
      </c>
      <c r="AE909" t="s">
        <v>55</v>
      </c>
    </row>
    <row r="910" spans="1:31" x14ac:dyDescent="0.25">
      <c r="A910" t="s">
        <v>3252</v>
      </c>
      <c r="B910" t="s">
        <v>3251</v>
      </c>
      <c r="C910" t="s">
        <v>79</v>
      </c>
      <c r="D910" s="2" t="str">
        <f>VLOOKUP(A910,Basis!A:A,1,FALSE)</f>
        <v>RO864</v>
      </c>
      <c r="E910" t="s">
        <v>58</v>
      </c>
      <c r="F910">
        <v>1015824</v>
      </c>
      <c r="G910" s="2">
        <v>44112.658530092594</v>
      </c>
      <c r="H910" s="2"/>
      <c r="K910" t="s">
        <v>3253</v>
      </c>
      <c r="L910" t="s">
        <v>2319</v>
      </c>
      <c r="M910" t="s">
        <v>3254</v>
      </c>
      <c r="N910" t="s">
        <v>62</v>
      </c>
      <c r="O910">
        <v>5</v>
      </c>
      <c r="P910">
        <v>1</v>
      </c>
      <c r="Q910">
        <v>52.295742463369201</v>
      </c>
      <c r="R910">
        <v>5.2636618539739999</v>
      </c>
      <c r="S910" t="s">
        <v>63</v>
      </c>
      <c r="T910">
        <v>95</v>
      </c>
      <c r="U910">
        <v>75</v>
      </c>
      <c r="V910">
        <v>15</v>
      </c>
      <c r="W910">
        <v>0</v>
      </c>
      <c r="Y910">
        <v>180</v>
      </c>
      <c r="Z910" t="s">
        <v>3255</v>
      </c>
      <c r="AA910" s="2">
        <v>43474.373842592591</v>
      </c>
      <c r="AC910" s="2">
        <v>44907.646967592591</v>
      </c>
      <c r="AD910" t="s">
        <v>54</v>
      </c>
      <c r="AE910" t="s">
        <v>55</v>
      </c>
    </row>
    <row r="911" spans="1:31" x14ac:dyDescent="0.25">
      <c r="A911" t="s">
        <v>3257</v>
      </c>
      <c r="B911" t="s">
        <v>3256</v>
      </c>
      <c r="C911" t="s">
        <v>79</v>
      </c>
      <c r="D911" s="2" t="str">
        <f>VLOOKUP(A911,Basis!A:A,1,FALSE)</f>
        <v>RO985</v>
      </c>
      <c r="E911" t="s">
        <v>58</v>
      </c>
      <c r="F911">
        <v>1015825</v>
      </c>
      <c r="G911" s="2">
        <v>44700.316874999997</v>
      </c>
      <c r="H911" s="2"/>
      <c r="K911" t="s">
        <v>1930</v>
      </c>
      <c r="L911" t="s">
        <v>3258</v>
      </c>
      <c r="M911" t="s">
        <v>3259</v>
      </c>
      <c r="N911" t="s">
        <v>177</v>
      </c>
      <c r="O911">
        <v>5</v>
      </c>
      <c r="P911">
        <v>1</v>
      </c>
      <c r="Q911">
        <v>52.212450500000003</v>
      </c>
      <c r="R911">
        <v>5.1543519</v>
      </c>
      <c r="S911" t="s">
        <v>63</v>
      </c>
      <c r="T911">
        <v>95</v>
      </c>
      <c r="U911">
        <v>75</v>
      </c>
      <c r="V911">
        <v>15</v>
      </c>
      <c r="W911">
        <v>0</v>
      </c>
      <c r="Y911">
        <v>180</v>
      </c>
      <c r="Z911" t="s">
        <v>3260</v>
      </c>
      <c r="AA911" s="2">
        <v>43474.373831018522</v>
      </c>
      <c r="AC911" s="2">
        <v>44907.646967592591</v>
      </c>
      <c r="AD911" t="s">
        <v>54</v>
      </c>
      <c r="AE911" t="s">
        <v>55</v>
      </c>
    </row>
    <row r="912" spans="1:31" x14ac:dyDescent="0.25">
      <c r="A912" t="s">
        <v>3262</v>
      </c>
      <c r="B912" t="s">
        <v>3261</v>
      </c>
      <c r="C912" t="s">
        <v>79</v>
      </c>
      <c r="D912" s="2" t="str">
        <f>VLOOKUP(A912,Basis!A:A,1,FALSE)</f>
        <v>RO947</v>
      </c>
      <c r="E912" t="s">
        <v>58</v>
      </c>
      <c r="F912">
        <v>1015828</v>
      </c>
      <c r="G912" s="2">
        <v>44552.603645833333</v>
      </c>
      <c r="H912" s="2"/>
      <c r="K912" t="s">
        <v>1492</v>
      </c>
      <c r="L912" t="s">
        <v>1645</v>
      </c>
      <c r="M912" t="s">
        <v>2966</v>
      </c>
      <c r="N912" t="s">
        <v>241</v>
      </c>
      <c r="O912">
        <v>5</v>
      </c>
      <c r="P912">
        <v>1</v>
      </c>
      <c r="Q912">
        <v>52.265912999999998</v>
      </c>
      <c r="R912">
        <v>5.1676460000000004</v>
      </c>
      <c r="S912" t="s">
        <v>63</v>
      </c>
      <c r="T912">
        <v>95</v>
      </c>
      <c r="U912">
        <v>75</v>
      </c>
      <c r="V912">
        <v>15</v>
      </c>
      <c r="W912">
        <v>0</v>
      </c>
      <c r="Y912">
        <v>180</v>
      </c>
      <c r="Z912" t="s">
        <v>3263</v>
      </c>
      <c r="AA912" s="2">
        <v>43474.373842592591</v>
      </c>
      <c r="AC912" s="2">
        <v>44907.646967592591</v>
      </c>
      <c r="AD912" t="s">
        <v>54</v>
      </c>
      <c r="AE912" t="s">
        <v>55</v>
      </c>
    </row>
    <row r="913" spans="1:31" x14ac:dyDescent="0.25">
      <c r="A913" t="s">
        <v>3265</v>
      </c>
      <c r="B913" t="s">
        <v>3264</v>
      </c>
      <c r="C913" t="s">
        <v>79</v>
      </c>
      <c r="D913" s="2" t="str">
        <f>VLOOKUP(A913,Basis!A:A,1,FALSE)</f>
        <v>RO948</v>
      </c>
      <c r="E913" t="s">
        <v>58</v>
      </c>
      <c r="F913">
        <v>1015830</v>
      </c>
      <c r="G913" s="2">
        <v>44553.426932870374</v>
      </c>
      <c r="H913" s="2"/>
      <c r="K913" t="s">
        <v>257</v>
      </c>
      <c r="L913" t="s">
        <v>1312</v>
      </c>
      <c r="M913" t="s">
        <v>259</v>
      </c>
      <c r="N913" t="s">
        <v>51</v>
      </c>
      <c r="O913">
        <v>6</v>
      </c>
      <c r="P913">
        <v>1</v>
      </c>
      <c r="Q913">
        <v>52.282800000000002</v>
      </c>
      <c r="R913">
        <v>5.1560300000000003</v>
      </c>
      <c r="S913" t="s">
        <v>63</v>
      </c>
      <c r="T913">
        <v>95</v>
      </c>
      <c r="U913">
        <v>75</v>
      </c>
      <c r="V913">
        <v>15</v>
      </c>
      <c r="W913">
        <v>0</v>
      </c>
      <c r="Y913">
        <v>180</v>
      </c>
      <c r="Z913" t="s">
        <v>1313</v>
      </c>
      <c r="AA913" s="2">
        <v>43474.373854166668</v>
      </c>
      <c r="AC913" s="2">
        <v>44907.646967592591</v>
      </c>
      <c r="AD913" t="s">
        <v>54</v>
      </c>
      <c r="AE913" t="s">
        <v>55</v>
      </c>
    </row>
    <row r="914" spans="1:31" x14ac:dyDescent="0.25">
      <c r="A914" t="s">
        <v>3267</v>
      </c>
      <c r="B914" t="s">
        <v>3266</v>
      </c>
      <c r="C914" t="s">
        <v>79</v>
      </c>
      <c r="D914" s="2" t="str">
        <f>VLOOKUP(A914,Basis!A:A,1,FALSE)</f>
        <v>RO858</v>
      </c>
      <c r="E914" t="s">
        <v>58</v>
      </c>
      <c r="F914">
        <v>1015832</v>
      </c>
      <c r="G914" s="2">
        <v>44084.614340277774</v>
      </c>
      <c r="H914" s="2"/>
      <c r="K914" t="s">
        <v>568</v>
      </c>
      <c r="L914" t="s">
        <v>569</v>
      </c>
      <c r="M914" t="s">
        <v>570</v>
      </c>
      <c r="N914" t="s">
        <v>177</v>
      </c>
      <c r="O914">
        <v>5</v>
      </c>
      <c r="P914">
        <v>1</v>
      </c>
      <c r="Q914">
        <v>52.218154664250001</v>
      </c>
      <c r="R914">
        <v>5.1328323315876796</v>
      </c>
      <c r="S914" t="s">
        <v>63</v>
      </c>
      <c r="T914">
        <v>95</v>
      </c>
      <c r="U914">
        <v>75</v>
      </c>
      <c r="V914">
        <v>15</v>
      </c>
      <c r="W914">
        <v>0</v>
      </c>
      <c r="Y914">
        <v>180</v>
      </c>
      <c r="Z914" t="s">
        <v>571</v>
      </c>
      <c r="AA914" s="2">
        <v>43474.373842592591</v>
      </c>
      <c r="AC914" s="2">
        <v>44907.646967592591</v>
      </c>
      <c r="AD914" t="s">
        <v>54</v>
      </c>
      <c r="AE914" t="s">
        <v>55</v>
      </c>
    </row>
    <row r="915" spans="1:31" x14ac:dyDescent="0.25">
      <c r="A915" t="s">
        <v>3269</v>
      </c>
      <c r="B915" t="s">
        <v>3268</v>
      </c>
      <c r="C915" t="s">
        <v>47</v>
      </c>
      <c r="D915" s="2" t="str">
        <f>VLOOKUP(A915,Basis!A:A,1,FALSE)</f>
        <v>VO347</v>
      </c>
      <c r="E915" t="s">
        <v>58</v>
      </c>
      <c r="F915">
        <v>1015834</v>
      </c>
      <c r="G915" s="2">
        <v>44084.458171296297</v>
      </c>
      <c r="H915" s="2"/>
      <c r="K915" t="s">
        <v>568</v>
      </c>
      <c r="L915" t="s">
        <v>569</v>
      </c>
      <c r="M915" t="s">
        <v>570</v>
      </c>
      <c r="N915" t="s">
        <v>177</v>
      </c>
      <c r="O915">
        <v>5</v>
      </c>
      <c r="P915">
        <v>1</v>
      </c>
      <c r="Q915">
        <v>52.2181777144337</v>
      </c>
      <c r="R915">
        <v>5.1327931042808403</v>
      </c>
      <c r="S915" t="s">
        <v>63</v>
      </c>
      <c r="T915">
        <v>95</v>
      </c>
      <c r="U915">
        <v>75</v>
      </c>
      <c r="V915">
        <v>15</v>
      </c>
      <c r="W915">
        <v>0</v>
      </c>
      <c r="Y915">
        <v>180</v>
      </c>
      <c r="Z915" t="s">
        <v>571</v>
      </c>
      <c r="AA915" s="2">
        <v>43474.373842592591</v>
      </c>
      <c r="AC915" s="2">
        <v>44907.646967592591</v>
      </c>
      <c r="AD915" t="s">
        <v>54</v>
      </c>
      <c r="AE915" t="s">
        <v>55</v>
      </c>
    </row>
    <row r="916" spans="1:31" x14ac:dyDescent="0.25">
      <c r="A916" t="s">
        <v>3271</v>
      </c>
      <c r="B916" t="s">
        <v>3270</v>
      </c>
      <c r="C916" t="s">
        <v>47</v>
      </c>
      <c r="D916" s="2" t="str">
        <f>VLOOKUP(A916,Basis!A:A,1,FALSE)</f>
        <v>VO363</v>
      </c>
      <c r="E916" t="s">
        <v>58</v>
      </c>
      <c r="F916">
        <v>1015846</v>
      </c>
      <c r="G916" s="2">
        <v>44935.639988425923</v>
      </c>
      <c r="H916" s="2"/>
      <c r="K916" t="s">
        <v>2948</v>
      </c>
      <c r="L916" t="s">
        <v>264</v>
      </c>
      <c r="M916" t="s">
        <v>2949</v>
      </c>
      <c r="N916" t="s">
        <v>177</v>
      </c>
      <c r="O916">
        <v>5</v>
      </c>
      <c r="P916">
        <v>1</v>
      </c>
      <c r="Q916">
        <v>52.228667999999999</v>
      </c>
      <c r="R916">
        <v>5.183649</v>
      </c>
      <c r="S916" t="s">
        <v>63</v>
      </c>
      <c r="T916">
        <v>95</v>
      </c>
      <c r="U916">
        <v>75</v>
      </c>
      <c r="V916">
        <v>15</v>
      </c>
      <c r="W916">
        <v>0</v>
      </c>
      <c r="Y916">
        <v>180</v>
      </c>
      <c r="Z916" t="s">
        <v>2950</v>
      </c>
      <c r="AA916" s="2">
        <v>43474.373842592591</v>
      </c>
      <c r="AC916" s="2">
        <v>44907.646967592591</v>
      </c>
      <c r="AD916" t="s">
        <v>54</v>
      </c>
      <c r="AE916" t="s">
        <v>55</v>
      </c>
    </row>
    <row r="917" spans="1:31" x14ac:dyDescent="0.25">
      <c r="A917" t="s">
        <v>3273</v>
      </c>
      <c r="B917" t="s">
        <v>3272</v>
      </c>
      <c r="C917" t="s">
        <v>47</v>
      </c>
      <c r="D917" s="2" t="str">
        <f>VLOOKUP(A917,Basis!A:A,1,FALSE)</f>
        <v>VO343</v>
      </c>
      <c r="E917" t="s">
        <v>58</v>
      </c>
      <c r="F917">
        <v>1015849</v>
      </c>
      <c r="G917" s="2">
        <v>44084.467870370368</v>
      </c>
      <c r="H917" s="2"/>
      <c r="K917" t="s">
        <v>2071</v>
      </c>
      <c r="L917" t="s">
        <v>3274</v>
      </c>
      <c r="M917" t="s">
        <v>3275</v>
      </c>
      <c r="N917" t="s">
        <v>177</v>
      </c>
      <c r="O917">
        <v>5</v>
      </c>
      <c r="P917">
        <v>1</v>
      </c>
      <c r="Q917">
        <v>52.219119463164603</v>
      </c>
      <c r="R917">
        <v>5.1444761361974702</v>
      </c>
      <c r="S917" t="s">
        <v>63</v>
      </c>
      <c r="T917">
        <v>95</v>
      </c>
      <c r="U917">
        <v>75</v>
      </c>
      <c r="V917">
        <v>15</v>
      </c>
      <c r="W917">
        <v>0</v>
      </c>
      <c r="Y917">
        <v>180</v>
      </c>
      <c r="Z917" t="s">
        <v>3276</v>
      </c>
      <c r="AA917" s="2">
        <v>43474.373842592591</v>
      </c>
      <c r="AC917" s="2">
        <v>44907.646967592591</v>
      </c>
      <c r="AD917" t="s">
        <v>54</v>
      </c>
      <c r="AE917" t="s">
        <v>55</v>
      </c>
    </row>
    <row r="918" spans="1:31" x14ac:dyDescent="0.25">
      <c r="A918" t="s">
        <v>3278</v>
      </c>
      <c r="B918" t="s">
        <v>3277</v>
      </c>
      <c r="C918" t="s">
        <v>47</v>
      </c>
      <c r="D918" s="2" t="str">
        <f>VLOOKUP(A918,Basis!A:A,1,FALSE)</f>
        <v>VO344</v>
      </c>
      <c r="E918" t="s">
        <v>58</v>
      </c>
      <c r="F918">
        <v>1015850</v>
      </c>
      <c r="G918" s="2">
        <v>44089.467997685184</v>
      </c>
      <c r="H918" s="2"/>
      <c r="K918" t="s">
        <v>188</v>
      </c>
      <c r="L918" t="s">
        <v>1365</v>
      </c>
      <c r="M918" t="s">
        <v>1366</v>
      </c>
      <c r="N918" t="s">
        <v>177</v>
      </c>
      <c r="O918">
        <v>5</v>
      </c>
      <c r="P918">
        <v>1</v>
      </c>
      <c r="Q918">
        <v>52.217382774736897</v>
      </c>
      <c r="R918">
        <v>5.1429498754489602</v>
      </c>
      <c r="S918" t="s">
        <v>63</v>
      </c>
      <c r="T918">
        <v>95</v>
      </c>
      <c r="U918">
        <v>75</v>
      </c>
      <c r="V918">
        <v>15</v>
      </c>
      <c r="W918">
        <v>0</v>
      </c>
      <c r="Y918">
        <v>180</v>
      </c>
      <c r="Z918" t="s">
        <v>1367</v>
      </c>
      <c r="AA918" s="2">
        <v>43474.373831018522</v>
      </c>
      <c r="AC918" s="2">
        <v>44907.646967592591</v>
      </c>
      <c r="AD918" t="s">
        <v>54</v>
      </c>
      <c r="AE918" t="s">
        <v>55</v>
      </c>
    </row>
    <row r="919" spans="1:31" x14ac:dyDescent="0.25">
      <c r="A919" t="s">
        <v>3280</v>
      </c>
      <c r="B919" t="s">
        <v>3279</v>
      </c>
      <c r="C919" t="s">
        <v>79</v>
      </c>
      <c r="D919" s="2" t="str">
        <f>VLOOKUP(A919,Basis!A:A,1,FALSE)</f>
        <v>RO870</v>
      </c>
      <c r="E919" t="s">
        <v>58</v>
      </c>
      <c r="F919">
        <v>1015858</v>
      </c>
      <c r="G919" s="2">
        <v>44090.555775462963</v>
      </c>
      <c r="H919" s="2"/>
      <c r="K919" t="s">
        <v>376</v>
      </c>
      <c r="L919" t="s">
        <v>281</v>
      </c>
      <c r="M919" t="s">
        <v>3281</v>
      </c>
      <c r="N919" t="s">
        <v>177</v>
      </c>
      <c r="O919">
        <v>5</v>
      </c>
      <c r="P919">
        <v>1</v>
      </c>
      <c r="Q919">
        <v>52.209760000000003</v>
      </c>
      <c r="R919">
        <v>5.1531500000000001</v>
      </c>
      <c r="S919" t="s">
        <v>63</v>
      </c>
      <c r="T919">
        <v>95</v>
      </c>
      <c r="U919">
        <v>75</v>
      </c>
      <c r="V919">
        <v>15</v>
      </c>
      <c r="W919">
        <v>0</v>
      </c>
      <c r="Y919">
        <v>180</v>
      </c>
      <c r="Z919" t="s">
        <v>3282</v>
      </c>
      <c r="AA919" s="2">
        <v>43474.373831018522</v>
      </c>
      <c r="AC919" s="2">
        <v>44907.646967592591</v>
      </c>
      <c r="AD919" t="s">
        <v>54</v>
      </c>
      <c r="AE919" t="s">
        <v>55</v>
      </c>
    </row>
    <row r="920" spans="1:31" x14ac:dyDescent="0.25">
      <c r="A920" t="s">
        <v>3284</v>
      </c>
      <c r="B920" t="s">
        <v>3283</v>
      </c>
      <c r="C920" t="s">
        <v>79</v>
      </c>
      <c r="D920" s="2" t="str">
        <f>VLOOKUP(A920,Basis!A:A,1,FALSE)</f>
        <v>RO379</v>
      </c>
      <c r="E920" t="s">
        <v>58</v>
      </c>
      <c r="F920">
        <v>1032250</v>
      </c>
      <c r="G920" s="2">
        <v>43727.496701388889</v>
      </c>
      <c r="H920" s="2"/>
      <c r="K920" t="s">
        <v>2289</v>
      </c>
      <c r="L920" t="s">
        <v>3285</v>
      </c>
      <c r="M920" t="s">
        <v>3286</v>
      </c>
      <c r="N920" t="s">
        <v>177</v>
      </c>
      <c r="O920">
        <v>5</v>
      </c>
      <c r="P920">
        <v>1</v>
      </c>
      <c r="Q920">
        <v>52.232800363611602</v>
      </c>
      <c r="R920">
        <v>5.19350909628458</v>
      </c>
      <c r="S920" t="s">
        <v>63</v>
      </c>
      <c r="T920">
        <v>95</v>
      </c>
      <c r="U920">
        <v>75</v>
      </c>
      <c r="V920">
        <v>15</v>
      </c>
      <c r="W920">
        <v>0</v>
      </c>
      <c r="Y920">
        <v>180</v>
      </c>
      <c r="Z920" t="s">
        <v>3287</v>
      </c>
      <c r="AA920" s="2">
        <v>43474.373842592591</v>
      </c>
      <c r="AC920" s="2">
        <v>44907.646967592591</v>
      </c>
      <c r="AD920" t="s">
        <v>54</v>
      </c>
      <c r="AE920" t="s">
        <v>55</v>
      </c>
    </row>
    <row r="921" spans="1:31" x14ac:dyDescent="0.25">
      <c r="A921" t="s">
        <v>3289</v>
      </c>
      <c r="B921" t="s">
        <v>3288</v>
      </c>
      <c r="C921" t="s">
        <v>79</v>
      </c>
      <c r="D921" s="2" t="str">
        <f>VLOOKUP(A921,Basis!A:A,1,FALSE)</f>
        <v>RO183</v>
      </c>
      <c r="E921" t="s">
        <v>58</v>
      </c>
      <c r="F921">
        <v>1019868</v>
      </c>
      <c r="G921" s="2">
        <v>43606.356180555558</v>
      </c>
      <c r="H921" s="2"/>
      <c r="K921" t="s">
        <v>3290</v>
      </c>
      <c r="L921" t="s">
        <v>105</v>
      </c>
      <c r="M921" t="s">
        <v>3291</v>
      </c>
      <c r="N921" t="s">
        <v>241</v>
      </c>
      <c r="O921">
        <v>5</v>
      </c>
      <c r="P921">
        <v>1</v>
      </c>
      <c r="Q921">
        <v>52.270242000000003</v>
      </c>
      <c r="R921">
        <v>5.1578679999999997</v>
      </c>
      <c r="S921" t="s">
        <v>63</v>
      </c>
      <c r="T921">
        <v>95</v>
      </c>
      <c r="U921">
        <v>75</v>
      </c>
      <c r="V921">
        <v>15</v>
      </c>
      <c r="W921">
        <v>0</v>
      </c>
      <c r="Y921">
        <v>180</v>
      </c>
      <c r="Z921" t="s">
        <v>3292</v>
      </c>
      <c r="AA921" s="2">
        <v>43474.373854166668</v>
      </c>
      <c r="AC921" s="2">
        <v>44907.646967592591</v>
      </c>
      <c r="AD921" t="s">
        <v>54</v>
      </c>
      <c r="AE921" t="s">
        <v>55</v>
      </c>
    </row>
    <row r="922" spans="1:31" x14ac:dyDescent="0.25">
      <c r="A922" t="s">
        <v>3294</v>
      </c>
      <c r="B922" t="s">
        <v>3293</v>
      </c>
      <c r="C922" t="s">
        <v>79</v>
      </c>
      <c r="D922" s="2" t="str">
        <f>VLOOKUP(A922,Basis!A:A,1,FALSE)</f>
        <v>RO529</v>
      </c>
      <c r="E922" t="s">
        <v>58</v>
      </c>
      <c r="F922">
        <v>1019869</v>
      </c>
      <c r="G922" s="2">
        <v>43606.356585648151</v>
      </c>
      <c r="H922" s="2"/>
      <c r="K922" t="s">
        <v>3071</v>
      </c>
      <c r="L922" t="s">
        <v>607</v>
      </c>
      <c r="M922" t="s">
        <v>3072</v>
      </c>
      <c r="N922" t="s">
        <v>51</v>
      </c>
      <c r="O922">
        <v>5</v>
      </c>
      <c r="P922">
        <v>1</v>
      </c>
      <c r="Q922">
        <v>52.3016661638881</v>
      </c>
      <c r="R922">
        <v>5.1443535927730997</v>
      </c>
      <c r="S922" t="s">
        <v>63</v>
      </c>
      <c r="T922">
        <v>95</v>
      </c>
      <c r="U922">
        <v>75</v>
      </c>
      <c r="V922">
        <v>15</v>
      </c>
      <c r="W922">
        <v>0</v>
      </c>
      <c r="Y922">
        <v>180</v>
      </c>
      <c r="Z922" t="s">
        <v>3073</v>
      </c>
      <c r="AA922" s="2">
        <v>43474.373854166668</v>
      </c>
      <c r="AC922" s="2">
        <v>44907.646967592591</v>
      </c>
      <c r="AD922" t="s">
        <v>54</v>
      </c>
      <c r="AE922" t="s">
        <v>55</v>
      </c>
    </row>
    <row r="923" spans="1:31" x14ac:dyDescent="0.25">
      <c r="A923" t="s">
        <v>3296</v>
      </c>
      <c r="B923" t="s">
        <v>3295</v>
      </c>
      <c r="C923" t="s">
        <v>79</v>
      </c>
      <c r="D923" s="2" t="str">
        <f>VLOOKUP(A923,Basis!A:A,1,FALSE)</f>
        <v>RO159</v>
      </c>
      <c r="E923" t="s">
        <v>58</v>
      </c>
      <c r="F923">
        <v>1019870</v>
      </c>
      <c r="G923" s="2">
        <v>43606.355324074073</v>
      </c>
      <c r="H923" s="2"/>
      <c r="K923" t="s">
        <v>3078</v>
      </c>
      <c r="L923" t="s">
        <v>3115</v>
      </c>
      <c r="M923" t="s">
        <v>3116</v>
      </c>
      <c r="N923" t="s">
        <v>241</v>
      </c>
      <c r="O923">
        <v>5</v>
      </c>
      <c r="P923">
        <v>1</v>
      </c>
      <c r="Q923">
        <v>52.263583280194801</v>
      </c>
      <c r="R923">
        <v>5.1701846066910502</v>
      </c>
      <c r="S923" t="s">
        <v>63</v>
      </c>
      <c r="T923">
        <v>95</v>
      </c>
      <c r="U923">
        <v>70</v>
      </c>
      <c r="V923">
        <v>15</v>
      </c>
      <c r="W923">
        <v>0</v>
      </c>
      <c r="Y923">
        <v>180</v>
      </c>
      <c r="Z923" t="s">
        <v>3117</v>
      </c>
      <c r="AA923" s="2">
        <v>43474.373842592591</v>
      </c>
      <c r="AC923" s="2">
        <v>44907.646967592591</v>
      </c>
      <c r="AD923" t="s">
        <v>54</v>
      </c>
      <c r="AE923" t="s">
        <v>55</v>
      </c>
    </row>
    <row r="924" spans="1:31" x14ac:dyDescent="0.25">
      <c r="A924" t="s">
        <v>3298</v>
      </c>
      <c r="B924" t="s">
        <v>3297</v>
      </c>
      <c r="C924" t="s">
        <v>79</v>
      </c>
      <c r="D924" s="2" t="str">
        <f>VLOOKUP(A924,Basis!A:A,1,FALSE)</f>
        <v>RO157</v>
      </c>
      <c r="E924" t="s">
        <v>58</v>
      </c>
      <c r="F924">
        <v>1019871</v>
      </c>
      <c r="G924" s="2">
        <v>43606.355092592596</v>
      </c>
      <c r="H924" s="2"/>
      <c r="K924" t="s">
        <v>2580</v>
      </c>
      <c r="L924" t="s">
        <v>1098</v>
      </c>
      <c r="M924" t="s">
        <v>2581</v>
      </c>
      <c r="N924" t="s">
        <v>241</v>
      </c>
      <c r="O924">
        <v>5</v>
      </c>
      <c r="P924">
        <v>1</v>
      </c>
      <c r="Q924">
        <v>52.264986</v>
      </c>
      <c r="R924">
        <v>5.1678930000000003</v>
      </c>
      <c r="S924" t="s">
        <v>63</v>
      </c>
      <c r="T924">
        <v>95</v>
      </c>
      <c r="U924">
        <v>75</v>
      </c>
      <c r="V924">
        <v>15</v>
      </c>
      <c r="W924">
        <v>0</v>
      </c>
      <c r="Y924">
        <v>180</v>
      </c>
      <c r="Z924" t="s">
        <v>2582</v>
      </c>
      <c r="AA924" s="2">
        <v>43474.373842592591</v>
      </c>
      <c r="AC924" s="2">
        <v>44907.646967592591</v>
      </c>
      <c r="AD924" t="s">
        <v>54</v>
      </c>
      <c r="AE924" t="s">
        <v>55</v>
      </c>
    </row>
    <row r="925" spans="1:31" x14ac:dyDescent="0.25">
      <c r="A925" t="s">
        <v>3300</v>
      </c>
      <c r="B925" t="s">
        <v>3299</v>
      </c>
      <c r="C925" t="s">
        <v>79</v>
      </c>
      <c r="D925" s="2" t="str">
        <f>VLOOKUP(A925,Basis!A:A,1,FALSE)</f>
        <v>RO106</v>
      </c>
      <c r="E925" t="s">
        <v>58</v>
      </c>
      <c r="F925">
        <v>1019877</v>
      </c>
      <c r="G925" s="2">
        <v>43602.524155092593</v>
      </c>
      <c r="H925" s="2"/>
      <c r="K925" t="s">
        <v>1047</v>
      </c>
      <c r="L925" t="s">
        <v>3301</v>
      </c>
      <c r="M925" t="s">
        <v>1049</v>
      </c>
      <c r="N925" t="s">
        <v>241</v>
      </c>
      <c r="O925">
        <v>5</v>
      </c>
      <c r="P925">
        <v>1</v>
      </c>
      <c r="Q925">
        <v>52.278416063685199</v>
      </c>
      <c r="R925">
        <v>5.1640273444402602</v>
      </c>
      <c r="S925" t="s">
        <v>63</v>
      </c>
      <c r="T925">
        <v>95</v>
      </c>
      <c r="U925">
        <v>75</v>
      </c>
      <c r="V925">
        <v>15</v>
      </c>
      <c r="W925">
        <v>0</v>
      </c>
      <c r="Y925">
        <v>180</v>
      </c>
      <c r="Z925" t="s">
        <v>3302</v>
      </c>
      <c r="AA925" s="2">
        <v>43474.373842592591</v>
      </c>
      <c r="AC925" s="2">
        <v>44907.646967592591</v>
      </c>
      <c r="AD925" t="s">
        <v>54</v>
      </c>
      <c r="AE925" t="s">
        <v>55</v>
      </c>
    </row>
    <row r="926" spans="1:31" x14ac:dyDescent="0.25">
      <c r="A926" t="s">
        <v>3304</v>
      </c>
      <c r="B926" t="s">
        <v>3303</v>
      </c>
      <c r="C926" t="s">
        <v>79</v>
      </c>
      <c r="D926" s="2" t="str">
        <f>VLOOKUP(A926,Basis!A:A,1,FALSE)</f>
        <v>RO376</v>
      </c>
      <c r="E926" t="s">
        <v>58</v>
      </c>
      <c r="F926">
        <v>1019882</v>
      </c>
      <c r="G926" s="2">
        <v>44272.641585648147</v>
      </c>
      <c r="H926" s="2"/>
      <c r="K926" t="s">
        <v>3305</v>
      </c>
      <c r="L926" t="s">
        <v>1925</v>
      </c>
      <c r="M926" t="s">
        <v>3306</v>
      </c>
      <c r="N926" t="s">
        <v>177</v>
      </c>
      <c r="O926">
        <v>5</v>
      </c>
      <c r="P926">
        <v>1</v>
      </c>
      <c r="Q926">
        <v>52.229750000000003</v>
      </c>
      <c r="R926">
        <v>5.1974419999999997</v>
      </c>
      <c r="S926" t="s">
        <v>63</v>
      </c>
      <c r="T926">
        <v>95</v>
      </c>
      <c r="U926">
        <v>75</v>
      </c>
      <c r="V926">
        <v>15</v>
      </c>
      <c r="W926">
        <v>0</v>
      </c>
      <c r="Y926">
        <v>180</v>
      </c>
      <c r="Z926" t="s">
        <v>3307</v>
      </c>
      <c r="AA926" s="2">
        <v>43474.373842592591</v>
      </c>
      <c r="AC926" s="2">
        <v>44907.646967592591</v>
      </c>
      <c r="AD926" t="s">
        <v>54</v>
      </c>
      <c r="AE926" t="s">
        <v>55</v>
      </c>
    </row>
    <row r="927" spans="1:31" x14ac:dyDescent="0.25">
      <c r="A927" t="s">
        <v>3309</v>
      </c>
      <c r="B927" t="s">
        <v>3308</v>
      </c>
      <c r="C927" t="s">
        <v>79</v>
      </c>
      <c r="D927" s="2" t="str">
        <f>VLOOKUP(A927,Basis!A:A,1,FALSE)</f>
        <v>RO466</v>
      </c>
      <c r="E927" t="s">
        <v>58</v>
      </c>
      <c r="F927">
        <v>1019883</v>
      </c>
      <c r="G927" s="2">
        <v>43602.528715277775</v>
      </c>
      <c r="H927" s="2"/>
      <c r="K927" t="s">
        <v>3013</v>
      </c>
      <c r="L927" t="s">
        <v>3310</v>
      </c>
      <c r="M927" t="s">
        <v>3311</v>
      </c>
      <c r="N927" t="s">
        <v>241</v>
      </c>
      <c r="O927">
        <v>5</v>
      </c>
      <c r="P927">
        <v>1</v>
      </c>
      <c r="Q927">
        <v>52.266317373190297</v>
      </c>
      <c r="R927">
        <v>5.1691247988540399</v>
      </c>
      <c r="S927" t="s">
        <v>63</v>
      </c>
      <c r="T927">
        <v>95</v>
      </c>
      <c r="U927">
        <v>75</v>
      </c>
      <c r="V927">
        <v>15</v>
      </c>
      <c r="W927">
        <v>0</v>
      </c>
      <c r="Y927">
        <v>180</v>
      </c>
      <c r="Z927" t="s">
        <v>3312</v>
      </c>
      <c r="AA927" s="2">
        <v>43474.373842592591</v>
      </c>
      <c r="AC927" s="2">
        <v>44907.646967592591</v>
      </c>
      <c r="AD927" t="s">
        <v>54</v>
      </c>
      <c r="AE927" t="s">
        <v>55</v>
      </c>
    </row>
    <row r="928" spans="1:31" x14ac:dyDescent="0.25">
      <c r="A928" t="s">
        <v>3314</v>
      </c>
      <c r="B928" t="s">
        <v>3313</v>
      </c>
      <c r="C928" t="s">
        <v>79</v>
      </c>
      <c r="D928" s="2" t="str">
        <f>VLOOKUP(A928,Basis!A:A,1,FALSE)</f>
        <v>RO814</v>
      </c>
      <c r="E928" t="s">
        <v>58</v>
      </c>
      <c r="F928">
        <v>1019884</v>
      </c>
      <c r="G928" s="2">
        <v>44658.537835648145</v>
      </c>
      <c r="H928" s="2"/>
      <c r="K928" t="s">
        <v>3315</v>
      </c>
      <c r="L928" t="s">
        <v>93</v>
      </c>
      <c r="M928" t="s">
        <v>3316</v>
      </c>
      <c r="N928" t="s">
        <v>62</v>
      </c>
      <c r="O928">
        <v>5</v>
      </c>
      <c r="P928">
        <v>1</v>
      </c>
      <c r="Q928">
        <v>52.294110129636103</v>
      </c>
      <c r="R928">
        <v>5.2666374295998999</v>
      </c>
      <c r="S928" t="s">
        <v>63</v>
      </c>
      <c r="T928">
        <v>95</v>
      </c>
      <c r="U928">
        <v>75</v>
      </c>
      <c r="V928">
        <v>15</v>
      </c>
      <c r="W928">
        <v>0</v>
      </c>
      <c r="Y928">
        <v>180</v>
      </c>
      <c r="Z928" t="s">
        <v>3317</v>
      </c>
      <c r="AA928" s="2">
        <v>43474.373842592591</v>
      </c>
      <c r="AC928" s="2">
        <v>44907.646967592591</v>
      </c>
      <c r="AD928" t="s">
        <v>54</v>
      </c>
      <c r="AE928" t="s">
        <v>55</v>
      </c>
    </row>
    <row r="929" spans="1:31" x14ac:dyDescent="0.25">
      <c r="A929" t="s">
        <v>3319</v>
      </c>
      <c r="B929" t="s">
        <v>3318</v>
      </c>
      <c r="C929" t="s">
        <v>79</v>
      </c>
      <c r="D929" s="2" t="str">
        <f>VLOOKUP(A929,Basis!A:A,1,FALSE)</f>
        <v>RO946</v>
      </c>
      <c r="E929" t="s">
        <v>58</v>
      </c>
      <c r="F929">
        <v>1019885</v>
      </c>
      <c r="G929" s="2">
        <v>44552.611805555556</v>
      </c>
      <c r="H929" s="2"/>
      <c r="K929" t="s">
        <v>3320</v>
      </c>
      <c r="L929" t="s">
        <v>41</v>
      </c>
      <c r="M929" t="s">
        <v>3321</v>
      </c>
      <c r="N929" t="s">
        <v>177</v>
      </c>
      <c r="O929">
        <v>5</v>
      </c>
      <c r="P929">
        <v>1</v>
      </c>
      <c r="Q929">
        <v>52.223856400000003</v>
      </c>
      <c r="R929">
        <v>5.1735619000000002</v>
      </c>
      <c r="S929" t="s">
        <v>63</v>
      </c>
      <c r="T929">
        <v>95</v>
      </c>
      <c r="U929">
        <v>75</v>
      </c>
      <c r="V929">
        <v>15</v>
      </c>
      <c r="W929">
        <v>0</v>
      </c>
      <c r="Y929">
        <v>180</v>
      </c>
      <c r="Z929" t="s">
        <v>3322</v>
      </c>
      <c r="AA929" s="2">
        <v>43474.373831018522</v>
      </c>
      <c r="AC929" s="2">
        <v>44907.646967592591</v>
      </c>
      <c r="AD929" t="s">
        <v>54</v>
      </c>
      <c r="AE929" t="s">
        <v>55</v>
      </c>
    </row>
    <row r="930" spans="1:31" x14ac:dyDescent="0.25">
      <c r="A930" t="s">
        <v>3324</v>
      </c>
      <c r="B930" t="s">
        <v>3323</v>
      </c>
      <c r="C930" t="s">
        <v>79</v>
      </c>
      <c r="D930" s="2" t="str">
        <f>VLOOKUP(A930,Basis!A:A,1,FALSE)</f>
        <v>RO902</v>
      </c>
      <c r="E930" t="s">
        <v>58</v>
      </c>
      <c r="F930">
        <v>1019886</v>
      </c>
      <c r="G930" s="2">
        <v>44348.471180555556</v>
      </c>
      <c r="H930" s="2"/>
      <c r="K930" t="s">
        <v>216</v>
      </c>
      <c r="L930" t="s">
        <v>3325</v>
      </c>
      <c r="M930" t="s">
        <v>3326</v>
      </c>
      <c r="N930" t="s">
        <v>241</v>
      </c>
      <c r="O930">
        <v>5</v>
      </c>
      <c r="P930">
        <v>1</v>
      </c>
      <c r="Q930">
        <v>52.282122999999999</v>
      </c>
      <c r="R930">
        <v>5.1633240000000002</v>
      </c>
      <c r="S930" t="s">
        <v>63</v>
      </c>
      <c r="T930">
        <v>95</v>
      </c>
      <c r="U930">
        <v>75</v>
      </c>
      <c r="V930">
        <v>15</v>
      </c>
      <c r="W930">
        <v>0</v>
      </c>
      <c r="Y930">
        <v>180</v>
      </c>
      <c r="Z930" t="s">
        <v>3327</v>
      </c>
      <c r="AA930" s="2">
        <v>43474.373842592591</v>
      </c>
      <c r="AC930" s="2">
        <v>44907.646967592591</v>
      </c>
      <c r="AD930" t="s">
        <v>54</v>
      </c>
      <c r="AE930" t="s">
        <v>55</v>
      </c>
    </row>
    <row r="931" spans="1:31" x14ac:dyDescent="0.25">
      <c r="A931" t="s">
        <v>3329</v>
      </c>
      <c r="B931" t="s">
        <v>3328</v>
      </c>
      <c r="C931" t="s">
        <v>79</v>
      </c>
      <c r="D931" s="2" t="str">
        <f>VLOOKUP(A931,Basis!A:A,1,FALSE)</f>
        <v>RO167</v>
      </c>
      <c r="E931" t="s">
        <v>58</v>
      </c>
      <c r="F931">
        <v>1019889</v>
      </c>
      <c r="G931" s="2">
        <v>43606.49459490741</v>
      </c>
      <c r="H931" s="2"/>
      <c r="K931" t="s">
        <v>1452</v>
      </c>
      <c r="L931" t="s">
        <v>1048</v>
      </c>
      <c r="M931" t="s">
        <v>3330</v>
      </c>
      <c r="N931" t="s">
        <v>241</v>
      </c>
      <c r="O931">
        <v>5</v>
      </c>
      <c r="P931">
        <v>1</v>
      </c>
      <c r="Q931">
        <v>52.265129615601403</v>
      </c>
      <c r="R931">
        <v>5.1656069140929404</v>
      </c>
      <c r="S931" t="s">
        <v>63</v>
      </c>
      <c r="T931">
        <v>95</v>
      </c>
      <c r="U931">
        <v>75</v>
      </c>
      <c r="V931">
        <v>15</v>
      </c>
      <c r="W931">
        <v>0</v>
      </c>
      <c r="Y931">
        <v>180</v>
      </c>
      <c r="Z931" t="s">
        <v>3331</v>
      </c>
      <c r="AA931" s="2">
        <v>43474.373842592591</v>
      </c>
      <c r="AC931" s="2">
        <v>44907.646967592591</v>
      </c>
      <c r="AD931" t="s">
        <v>54</v>
      </c>
      <c r="AE931" t="s">
        <v>55</v>
      </c>
    </row>
    <row r="932" spans="1:31" x14ac:dyDescent="0.25">
      <c r="A932" t="s">
        <v>3333</v>
      </c>
      <c r="B932" t="s">
        <v>3332</v>
      </c>
      <c r="C932" t="s">
        <v>79</v>
      </c>
      <c r="D932" s="2" t="str">
        <f>VLOOKUP(A932,Basis!A:A,1,FALSE)</f>
        <v>RO162</v>
      </c>
      <c r="E932" t="s">
        <v>58</v>
      </c>
      <c r="F932">
        <v>1019893</v>
      </c>
      <c r="G932" s="2">
        <v>43602.535300925927</v>
      </c>
      <c r="H932" s="2"/>
      <c r="K932" t="s">
        <v>3334</v>
      </c>
      <c r="L932" t="s">
        <v>281</v>
      </c>
      <c r="M932" t="s">
        <v>3335</v>
      </c>
      <c r="N932" t="s">
        <v>750</v>
      </c>
      <c r="O932">
        <v>5</v>
      </c>
      <c r="P932">
        <v>1</v>
      </c>
      <c r="Q932">
        <v>52.249463126111998</v>
      </c>
      <c r="R932">
        <v>5.0478544179397096</v>
      </c>
      <c r="S932" t="s">
        <v>63</v>
      </c>
      <c r="T932">
        <v>95</v>
      </c>
      <c r="U932">
        <v>75</v>
      </c>
      <c r="V932">
        <v>15</v>
      </c>
      <c r="W932">
        <v>0</v>
      </c>
      <c r="Y932">
        <v>180</v>
      </c>
      <c r="Z932" t="s">
        <v>3336</v>
      </c>
      <c r="AA932" s="2">
        <v>43474.373842592591</v>
      </c>
      <c r="AC932" s="2">
        <v>44907.646967592591</v>
      </c>
      <c r="AD932" t="s">
        <v>54</v>
      </c>
      <c r="AE932" t="s">
        <v>55</v>
      </c>
    </row>
    <row r="933" spans="1:31" x14ac:dyDescent="0.25">
      <c r="A933" t="s">
        <v>3338</v>
      </c>
      <c r="B933" t="s">
        <v>3337</v>
      </c>
      <c r="C933" t="s">
        <v>79</v>
      </c>
      <c r="D933" s="2" t="str">
        <f>VLOOKUP(A933,Basis!A:A,1,FALSE)</f>
        <v>RO160</v>
      </c>
      <c r="E933" t="s">
        <v>58</v>
      </c>
      <c r="F933">
        <v>1019894</v>
      </c>
      <c r="G933" s="2">
        <v>43602.535752314812</v>
      </c>
      <c r="H933" s="2"/>
      <c r="K933" t="s">
        <v>3339</v>
      </c>
      <c r="L933" t="s">
        <v>516</v>
      </c>
      <c r="M933" t="s">
        <v>3340</v>
      </c>
      <c r="N933" t="s">
        <v>750</v>
      </c>
      <c r="O933">
        <v>5</v>
      </c>
      <c r="P933">
        <v>1</v>
      </c>
      <c r="Q933">
        <v>52.250736630570401</v>
      </c>
      <c r="R933">
        <v>5.0461520534055699</v>
      </c>
      <c r="S933" t="s">
        <v>63</v>
      </c>
      <c r="T933">
        <v>95</v>
      </c>
      <c r="U933">
        <v>75</v>
      </c>
      <c r="V933">
        <v>15</v>
      </c>
      <c r="W933">
        <v>0</v>
      </c>
      <c r="Y933">
        <v>180</v>
      </c>
      <c r="Z933" t="s">
        <v>3341</v>
      </c>
      <c r="AA933" s="2">
        <v>43474.373842592591</v>
      </c>
      <c r="AC933" s="2">
        <v>44907.646967592591</v>
      </c>
      <c r="AD933" t="s">
        <v>54</v>
      </c>
      <c r="AE933" t="s">
        <v>55</v>
      </c>
    </row>
    <row r="934" spans="1:31" x14ac:dyDescent="0.25">
      <c r="A934" t="s">
        <v>3343</v>
      </c>
      <c r="B934" t="s">
        <v>3342</v>
      </c>
      <c r="C934" t="s">
        <v>79</v>
      </c>
      <c r="D934" s="2" t="str">
        <f>VLOOKUP(A934,Basis!A:A,1,FALSE)</f>
        <v>RO161</v>
      </c>
      <c r="E934" t="s">
        <v>58</v>
      </c>
      <c r="F934">
        <v>1019895</v>
      </c>
      <c r="G934" s="2">
        <v>43602.535543981481</v>
      </c>
      <c r="H934" s="2"/>
      <c r="K934" t="s">
        <v>3344</v>
      </c>
      <c r="L934" t="s">
        <v>503</v>
      </c>
      <c r="M934" t="s">
        <v>3345</v>
      </c>
      <c r="N934" t="s">
        <v>750</v>
      </c>
      <c r="O934">
        <v>5</v>
      </c>
      <c r="P934">
        <v>1</v>
      </c>
      <c r="Q934">
        <v>52.250802428510298</v>
      </c>
      <c r="R934">
        <v>5.0486197695183099</v>
      </c>
      <c r="S934" t="s">
        <v>63</v>
      </c>
      <c r="T934">
        <v>95</v>
      </c>
      <c r="U934">
        <v>75</v>
      </c>
      <c r="V934">
        <v>15</v>
      </c>
      <c r="W934">
        <v>0</v>
      </c>
      <c r="Y934">
        <v>180</v>
      </c>
      <c r="Z934" t="s">
        <v>3346</v>
      </c>
      <c r="AA934" s="2">
        <v>43474.373842592591</v>
      </c>
      <c r="AC934" s="2">
        <v>44907.646967592591</v>
      </c>
      <c r="AD934" t="s">
        <v>54</v>
      </c>
      <c r="AE934" t="s">
        <v>55</v>
      </c>
    </row>
    <row r="935" spans="1:31" x14ac:dyDescent="0.25">
      <c r="A935" t="s">
        <v>3348</v>
      </c>
      <c r="B935" t="s">
        <v>3347</v>
      </c>
      <c r="C935" t="s">
        <v>79</v>
      </c>
      <c r="D935" s="2" t="str">
        <f>VLOOKUP(A935,Basis!A:A,1,FALSE)</f>
        <v>RO620</v>
      </c>
      <c r="E935" t="s">
        <v>58</v>
      </c>
      <c r="F935">
        <v>1019896</v>
      </c>
      <c r="G935" s="2">
        <v>43602.535925925928</v>
      </c>
      <c r="H935" s="2"/>
      <c r="K935" t="s">
        <v>2652</v>
      </c>
      <c r="L935" t="s">
        <v>281</v>
      </c>
      <c r="M935" t="s">
        <v>2653</v>
      </c>
      <c r="N935" t="s">
        <v>34</v>
      </c>
      <c r="O935">
        <v>5</v>
      </c>
      <c r="P935">
        <v>1</v>
      </c>
      <c r="Q935">
        <v>52.3310218099992</v>
      </c>
      <c r="R935">
        <v>5.0711791589903399</v>
      </c>
      <c r="S935" t="s">
        <v>63</v>
      </c>
      <c r="T935">
        <v>95</v>
      </c>
      <c r="U935">
        <v>75</v>
      </c>
      <c r="V935">
        <v>15</v>
      </c>
      <c r="W935">
        <v>0</v>
      </c>
      <c r="Y935">
        <v>180</v>
      </c>
      <c r="Z935" t="s">
        <v>2654</v>
      </c>
      <c r="AA935" s="2">
        <v>43474.373842592591</v>
      </c>
      <c r="AC935" s="2">
        <v>44907.646967592591</v>
      </c>
      <c r="AD935" t="s">
        <v>54</v>
      </c>
      <c r="AE935" t="s">
        <v>55</v>
      </c>
    </row>
    <row r="936" spans="1:31" x14ac:dyDescent="0.25">
      <c r="A936" t="s">
        <v>3350</v>
      </c>
      <c r="B936" t="s">
        <v>3349</v>
      </c>
      <c r="C936" t="s">
        <v>79</v>
      </c>
      <c r="D936" s="2" t="str">
        <f>VLOOKUP(A936,Basis!A:A,1,FALSE)</f>
        <v>RO074</v>
      </c>
      <c r="E936" t="s">
        <v>58</v>
      </c>
      <c r="F936">
        <v>1019856</v>
      </c>
      <c r="G936" s="2">
        <v>43599.372546296298</v>
      </c>
      <c r="H936" s="2"/>
      <c r="K936" t="s">
        <v>3351</v>
      </c>
      <c r="L936" t="s">
        <v>3352</v>
      </c>
      <c r="M936" t="s">
        <v>3353</v>
      </c>
      <c r="N936" t="s">
        <v>34</v>
      </c>
      <c r="O936">
        <v>5</v>
      </c>
      <c r="P936">
        <v>1</v>
      </c>
      <c r="Q936">
        <v>52.328273000000003</v>
      </c>
      <c r="R936">
        <v>5.0656220000000003</v>
      </c>
      <c r="S936" t="s">
        <v>63</v>
      </c>
      <c r="T936">
        <v>95</v>
      </c>
      <c r="U936">
        <v>75</v>
      </c>
      <c r="V936">
        <v>15</v>
      </c>
      <c r="W936">
        <v>0</v>
      </c>
      <c r="Y936">
        <v>180</v>
      </c>
      <c r="Z936" t="s">
        <v>3354</v>
      </c>
      <c r="AA936" s="2">
        <v>43474.373842592591</v>
      </c>
      <c r="AC936" s="2">
        <v>44907.646967592591</v>
      </c>
      <c r="AD936" t="s">
        <v>54</v>
      </c>
      <c r="AE936" t="s">
        <v>55</v>
      </c>
    </row>
    <row r="937" spans="1:31" x14ac:dyDescent="0.25">
      <c r="A937" t="s">
        <v>3356</v>
      </c>
      <c r="B937" t="s">
        <v>3355</v>
      </c>
      <c r="C937" t="s">
        <v>47</v>
      </c>
      <c r="D937" s="2" t="str">
        <f>VLOOKUP(A937,Basis!A:A,1,FALSE)</f>
        <v>VO007</v>
      </c>
      <c r="E937" t="s">
        <v>58</v>
      </c>
      <c r="F937">
        <v>1019853</v>
      </c>
      <c r="G937" s="2">
        <v>43599.372974537036</v>
      </c>
      <c r="H937" s="2"/>
      <c r="K937" t="s">
        <v>3357</v>
      </c>
      <c r="L937" t="s">
        <v>32</v>
      </c>
      <c r="M937" t="s">
        <v>3358</v>
      </c>
      <c r="N937" t="s">
        <v>1043</v>
      </c>
      <c r="O937">
        <v>5</v>
      </c>
      <c r="P937">
        <v>1</v>
      </c>
      <c r="Q937">
        <v>52.327407030437399</v>
      </c>
      <c r="R937">
        <v>5.1171545684385302</v>
      </c>
      <c r="S937" t="s">
        <v>63</v>
      </c>
      <c r="T937">
        <v>95</v>
      </c>
      <c r="U937">
        <v>75</v>
      </c>
      <c r="V937">
        <v>15</v>
      </c>
      <c r="W937">
        <v>0</v>
      </c>
      <c r="Y937">
        <v>180</v>
      </c>
      <c r="Z937" t="s">
        <v>3359</v>
      </c>
      <c r="AA937" s="2">
        <v>43474.373842592591</v>
      </c>
      <c r="AC937" s="2">
        <v>44907.646967592591</v>
      </c>
      <c r="AD937" t="s">
        <v>54</v>
      </c>
      <c r="AE937" t="s">
        <v>55</v>
      </c>
    </row>
    <row r="938" spans="1:31" x14ac:dyDescent="0.25">
      <c r="A938" t="s">
        <v>3361</v>
      </c>
      <c r="B938" t="s">
        <v>3360</v>
      </c>
      <c r="C938" t="s">
        <v>47</v>
      </c>
      <c r="D938" s="2" t="str">
        <f>VLOOKUP(A938,Basis!A:A,1,FALSE)</f>
        <v>VO289</v>
      </c>
      <c r="E938" t="s">
        <v>58</v>
      </c>
      <c r="F938">
        <v>1019890</v>
      </c>
      <c r="G938" s="2">
        <v>43867.376655092594</v>
      </c>
      <c r="H938" s="2"/>
      <c r="K938" t="s">
        <v>3362</v>
      </c>
      <c r="L938" t="s">
        <v>3363</v>
      </c>
      <c r="M938" t="s">
        <v>3364</v>
      </c>
      <c r="N938" t="s">
        <v>241</v>
      </c>
      <c r="O938">
        <v>5</v>
      </c>
      <c r="P938">
        <v>1</v>
      </c>
      <c r="Q938">
        <v>52.267569000000002</v>
      </c>
      <c r="R938">
        <v>5.1712689999999997</v>
      </c>
      <c r="S938" t="s">
        <v>63</v>
      </c>
      <c r="T938">
        <v>95</v>
      </c>
      <c r="U938">
        <v>75</v>
      </c>
      <c r="V938">
        <v>15</v>
      </c>
      <c r="W938">
        <v>0</v>
      </c>
      <c r="Y938">
        <v>180</v>
      </c>
      <c r="Z938" t="s">
        <v>3365</v>
      </c>
      <c r="AA938" s="2">
        <v>43474.373842592591</v>
      </c>
      <c r="AC938" s="2">
        <v>44907.646967592591</v>
      </c>
      <c r="AD938" t="s">
        <v>54</v>
      </c>
      <c r="AE938" t="s">
        <v>55</v>
      </c>
    </row>
    <row r="939" spans="1:31" x14ac:dyDescent="0.25">
      <c r="A939" t="s">
        <v>3367</v>
      </c>
      <c r="B939" t="s">
        <v>3366</v>
      </c>
      <c r="C939" t="s">
        <v>79</v>
      </c>
      <c r="D939" s="2" t="str">
        <f>VLOOKUP(A939,Basis!A:A,1,FALSE)</f>
        <v>RO434</v>
      </c>
      <c r="E939" t="s">
        <v>58</v>
      </c>
      <c r="F939">
        <v>1019891</v>
      </c>
      <c r="G939" s="2">
        <v>43600.343206018515</v>
      </c>
      <c r="H939" s="2"/>
      <c r="K939" t="s">
        <v>3362</v>
      </c>
      <c r="L939" t="s">
        <v>3363</v>
      </c>
      <c r="M939" t="s">
        <v>3364</v>
      </c>
      <c r="N939" t="s">
        <v>241</v>
      </c>
      <c r="O939">
        <v>5</v>
      </c>
      <c r="P939">
        <v>1</v>
      </c>
      <c r="Q939">
        <v>52.267569000000002</v>
      </c>
      <c r="R939">
        <v>5.1712689999999997</v>
      </c>
      <c r="S939" t="s">
        <v>63</v>
      </c>
      <c r="T939">
        <v>95</v>
      </c>
      <c r="U939">
        <v>75</v>
      </c>
      <c r="V939">
        <v>15</v>
      </c>
      <c r="W939">
        <v>0</v>
      </c>
      <c r="Y939">
        <v>180</v>
      </c>
      <c r="Z939" t="s">
        <v>3365</v>
      </c>
      <c r="AA939" s="2">
        <v>43474.373842592591</v>
      </c>
      <c r="AC939" s="2">
        <v>44907.646967592591</v>
      </c>
      <c r="AD939" t="s">
        <v>54</v>
      </c>
      <c r="AE939" t="s">
        <v>55</v>
      </c>
    </row>
    <row r="940" spans="1:31" x14ac:dyDescent="0.25">
      <c r="A940" t="s">
        <v>3369</v>
      </c>
      <c r="B940" t="s">
        <v>3368</v>
      </c>
      <c r="C940" t="s">
        <v>47</v>
      </c>
      <c r="D940" s="2" t="str">
        <f>VLOOKUP(A940,Basis!A:A,1,FALSE)</f>
        <v>VO334</v>
      </c>
      <c r="E940" t="s">
        <v>58</v>
      </c>
      <c r="F940">
        <v>1019878</v>
      </c>
      <c r="G940" s="2">
        <v>44075.636041666665</v>
      </c>
      <c r="H940" s="2"/>
      <c r="K940" t="s">
        <v>1808</v>
      </c>
      <c r="L940" t="s">
        <v>1809</v>
      </c>
      <c r="M940" t="s">
        <v>1810</v>
      </c>
      <c r="N940" t="s">
        <v>177</v>
      </c>
      <c r="O940">
        <v>5</v>
      </c>
      <c r="P940">
        <v>1</v>
      </c>
      <c r="Q940">
        <v>52.225690999999998</v>
      </c>
      <c r="R940">
        <v>5.1927539999999999</v>
      </c>
      <c r="S940" t="s">
        <v>63</v>
      </c>
      <c r="T940">
        <v>95</v>
      </c>
      <c r="U940">
        <v>75</v>
      </c>
      <c r="V940">
        <v>15</v>
      </c>
      <c r="W940">
        <v>0</v>
      </c>
      <c r="Y940">
        <v>180</v>
      </c>
      <c r="Z940" t="s">
        <v>1811</v>
      </c>
      <c r="AA940" s="2">
        <v>43474.373842592591</v>
      </c>
      <c r="AC940" s="2">
        <v>44907.646967592591</v>
      </c>
      <c r="AD940" t="s">
        <v>54</v>
      </c>
      <c r="AE940" t="s">
        <v>55</v>
      </c>
    </row>
    <row r="941" spans="1:31" x14ac:dyDescent="0.25">
      <c r="A941" t="s">
        <v>3371</v>
      </c>
      <c r="B941" t="s">
        <v>3370</v>
      </c>
      <c r="C941" t="s">
        <v>47</v>
      </c>
      <c r="D941" s="2" t="str">
        <f>VLOOKUP(A941,Basis!A:A,1,FALSE)</f>
        <v>VO010</v>
      </c>
      <c r="E941" s="2"/>
      <c r="F941" s="2"/>
      <c r="G941" s="2"/>
      <c r="H941" s="2"/>
      <c r="K941" t="s">
        <v>3372</v>
      </c>
      <c r="L941" t="s">
        <v>93</v>
      </c>
      <c r="M941" t="s">
        <v>3373</v>
      </c>
      <c r="N941" t="s">
        <v>277</v>
      </c>
      <c r="O941">
        <v>5</v>
      </c>
      <c r="P941">
        <v>1</v>
      </c>
      <c r="Q941">
        <v>52.298344415661198</v>
      </c>
      <c r="R941">
        <v>5.0431307964073904</v>
      </c>
      <c r="S941" t="s">
        <v>63</v>
      </c>
      <c r="T941">
        <v>95</v>
      </c>
      <c r="U941">
        <v>75</v>
      </c>
      <c r="V941">
        <v>15</v>
      </c>
      <c r="W941">
        <v>1</v>
      </c>
      <c r="Y941">
        <v>180</v>
      </c>
      <c r="Z941" t="s">
        <v>3374</v>
      </c>
      <c r="AA941" s="2">
        <v>43474.373842592591</v>
      </c>
      <c r="AC941" s="2">
        <v>44879.615254629629</v>
      </c>
      <c r="AD941" t="s">
        <v>54</v>
      </c>
      <c r="AE941" t="s">
        <v>55</v>
      </c>
    </row>
    <row r="942" spans="1:31" x14ac:dyDescent="0.25">
      <c r="A942" t="s">
        <v>3376</v>
      </c>
      <c r="B942" t="s">
        <v>3375</v>
      </c>
      <c r="C942" t="s">
        <v>47</v>
      </c>
      <c r="D942" s="2" t="str">
        <f>VLOOKUP(A942,Basis!A:A,1,FALSE)</f>
        <v>VO030</v>
      </c>
      <c r="E942" s="2"/>
      <c r="F942" s="2"/>
      <c r="G942" s="2"/>
      <c r="H942" s="2"/>
      <c r="K942" t="s">
        <v>1492</v>
      </c>
      <c r="L942" t="s">
        <v>1493</v>
      </c>
      <c r="M942" t="s">
        <v>1494</v>
      </c>
      <c r="N942" t="s">
        <v>241</v>
      </c>
      <c r="O942">
        <v>5</v>
      </c>
      <c r="P942">
        <v>1</v>
      </c>
      <c r="Q942">
        <v>52.263327799786097</v>
      </c>
      <c r="R942">
        <v>5.1676478236961803</v>
      </c>
      <c r="S942" t="s">
        <v>63</v>
      </c>
      <c r="T942">
        <v>95</v>
      </c>
      <c r="U942">
        <v>75</v>
      </c>
      <c r="V942">
        <v>15</v>
      </c>
      <c r="W942">
        <v>0</v>
      </c>
      <c r="Y942">
        <v>180</v>
      </c>
      <c r="Z942" t="s">
        <v>1495</v>
      </c>
      <c r="AA942" s="2">
        <v>43474.373842592591</v>
      </c>
      <c r="AC942" s="2">
        <v>44903.428564814814</v>
      </c>
      <c r="AD942" t="s">
        <v>54</v>
      </c>
      <c r="AE942" t="s">
        <v>55</v>
      </c>
    </row>
    <row r="943" spans="1:31" x14ac:dyDescent="0.25">
      <c r="A943" t="s">
        <v>3378</v>
      </c>
      <c r="B943" t="s">
        <v>3377</v>
      </c>
      <c r="C943" t="s">
        <v>79</v>
      </c>
      <c r="D943" s="2" t="str">
        <f>VLOOKUP(A943,Basis!A:A,1,FALSE)</f>
        <v>RO151</v>
      </c>
      <c r="E943" s="2"/>
      <c r="F943" s="2"/>
      <c r="G943" s="2"/>
      <c r="H943" s="2"/>
      <c r="K943" t="s">
        <v>1492</v>
      </c>
      <c r="L943" t="s">
        <v>3379</v>
      </c>
      <c r="M943" t="s">
        <v>3380</v>
      </c>
      <c r="N943" t="s">
        <v>241</v>
      </c>
      <c r="O943">
        <v>5</v>
      </c>
      <c r="P943">
        <v>1</v>
      </c>
      <c r="Q943">
        <v>52.261683773298103</v>
      </c>
      <c r="R943">
        <v>5.1706870179671496</v>
      </c>
      <c r="S943" t="s">
        <v>63</v>
      </c>
      <c r="T943">
        <v>95</v>
      </c>
      <c r="U943">
        <v>75</v>
      </c>
      <c r="V943">
        <v>15</v>
      </c>
      <c r="W943">
        <v>0</v>
      </c>
      <c r="Y943">
        <v>180</v>
      </c>
      <c r="Z943" t="s">
        <v>3381</v>
      </c>
      <c r="AA943" s="2">
        <v>43474.373842592591</v>
      </c>
      <c r="AC943" s="2">
        <v>44903.428564814814</v>
      </c>
      <c r="AD943" t="s">
        <v>54</v>
      </c>
      <c r="AE943" t="s">
        <v>55</v>
      </c>
    </row>
    <row r="944" spans="1:31" x14ac:dyDescent="0.25">
      <c r="A944" t="s">
        <v>3383</v>
      </c>
      <c r="B944" t="s">
        <v>3382</v>
      </c>
      <c r="C944" t="s">
        <v>79</v>
      </c>
      <c r="D944" s="2" t="str">
        <f>VLOOKUP(A944,Basis!A:A,1,FALSE)</f>
        <v>RO150</v>
      </c>
      <c r="E944" s="2"/>
      <c r="F944" s="2"/>
      <c r="G944" s="2"/>
      <c r="H944" s="2"/>
      <c r="K944" t="s">
        <v>1492</v>
      </c>
      <c r="L944" t="s">
        <v>3384</v>
      </c>
      <c r="M944" t="s">
        <v>3385</v>
      </c>
      <c r="N944" t="s">
        <v>241</v>
      </c>
      <c r="O944">
        <v>5</v>
      </c>
      <c r="P944">
        <v>1</v>
      </c>
      <c r="Q944">
        <v>52.261667009491703</v>
      </c>
      <c r="R944">
        <v>5.1714415568906498</v>
      </c>
      <c r="S944" t="s">
        <v>63</v>
      </c>
      <c r="T944">
        <v>95</v>
      </c>
      <c r="U944">
        <v>75</v>
      </c>
      <c r="V944">
        <v>15</v>
      </c>
      <c r="W944">
        <v>0</v>
      </c>
      <c r="Y944">
        <v>180</v>
      </c>
      <c r="Z944" t="s">
        <v>3386</v>
      </c>
      <c r="AA944" s="2">
        <v>43474.373842592591</v>
      </c>
      <c r="AC944" s="2">
        <v>44903.428564814814</v>
      </c>
      <c r="AD944" t="s">
        <v>54</v>
      </c>
      <c r="AE944" t="s">
        <v>55</v>
      </c>
    </row>
    <row r="945" spans="1:31" x14ac:dyDescent="0.25">
      <c r="A945" t="s">
        <v>3388</v>
      </c>
      <c r="B945" t="s">
        <v>3387</v>
      </c>
      <c r="C945" t="s">
        <v>79</v>
      </c>
      <c r="D945" s="2" t="str">
        <f>VLOOKUP(A945,Basis!A:A,1,FALSE)</f>
        <v>RO149</v>
      </c>
      <c r="E945" s="2"/>
      <c r="F945" s="2"/>
      <c r="G945" s="2"/>
      <c r="H945" s="2"/>
      <c r="K945" t="s">
        <v>1492</v>
      </c>
      <c r="L945" t="s">
        <v>3389</v>
      </c>
      <c r="M945" t="s">
        <v>3390</v>
      </c>
      <c r="N945" t="s">
        <v>241</v>
      </c>
      <c r="O945">
        <v>5</v>
      </c>
      <c r="P945">
        <v>1</v>
      </c>
      <c r="Q945">
        <v>52.2617571987698</v>
      </c>
      <c r="R945">
        <v>5.1720193214762702</v>
      </c>
      <c r="S945" t="s">
        <v>63</v>
      </c>
      <c r="T945">
        <v>95</v>
      </c>
      <c r="U945">
        <v>75</v>
      </c>
      <c r="V945">
        <v>15</v>
      </c>
      <c r="W945">
        <v>0</v>
      </c>
      <c r="Y945">
        <v>180</v>
      </c>
      <c r="Z945" t="s">
        <v>3391</v>
      </c>
      <c r="AA945" s="2">
        <v>43474.373842592591</v>
      </c>
      <c r="AC945" s="2">
        <v>44903.428564814814</v>
      </c>
      <c r="AD945" t="s">
        <v>54</v>
      </c>
      <c r="AE945" t="s">
        <v>55</v>
      </c>
    </row>
    <row r="946" spans="1:31" x14ac:dyDescent="0.25">
      <c r="A946" t="s">
        <v>3393</v>
      </c>
      <c r="B946" t="s">
        <v>3392</v>
      </c>
      <c r="C946" t="s">
        <v>79</v>
      </c>
      <c r="D946" s="2" t="str">
        <f>VLOOKUP(A946,Basis!A:A,1,FALSE)</f>
        <v>RO173</v>
      </c>
      <c r="E946" s="2"/>
      <c r="F946" s="2"/>
      <c r="G946" s="2"/>
      <c r="H946" s="2"/>
      <c r="K946" t="s">
        <v>3394</v>
      </c>
      <c r="L946" t="s">
        <v>2130</v>
      </c>
      <c r="M946" t="s">
        <v>3395</v>
      </c>
      <c r="N946" t="s">
        <v>241</v>
      </c>
      <c r="O946">
        <v>5</v>
      </c>
      <c r="P946">
        <v>1</v>
      </c>
      <c r="Q946">
        <v>52.267383760821303</v>
      </c>
      <c r="R946">
        <v>5.1661783922511804</v>
      </c>
      <c r="S946" t="s">
        <v>63</v>
      </c>
      <c r="T946">
        <v>95</v>
      </c>
      <c r="U946">
        <v>75</v>
      </c>
      <c r="V946">
        <v>15</v>
      </c>
      <c r="W946">
        <v>0</v>
      </c>
      <c r="Y946">
        <v>180</v>
      </c>
      <c r="Z946" t="s">
        <v>3396</v>
      </c>
      <c r="AA946" s="2">
        <v>43474.373842592591</v>
      </c>
      <c r="AC946" s="2">
        <v>44903.428564814814</v>
      </c>
      <c r="AD946" t="s">
        <v>54</v>
      </c>
      <c r="AE946" t="s">
        <v>55</v>
      </c>
    </row>
    <row r="947" spans="1:31" x14ac:dyDescent="0.25">
      <c r="A947" t="s">
        <v>3398</v>
      </c>
      <c r="B947" t="s">
        <v>3397</v>
      </c>
      <c r="C947" t="s">
        <v>79</v>
      </c>
      <c r="D947" s="2" t="str">
        <f>VLOOKUP(A947,Basis!A:A,1,FALSE)</f>
        <v>RO928</v>
      </c>
      <c r="E947" t="s">
        <v>58</v>
      </c>
      <c r="F947">
        <v>1020029</v>
      </c>
      <c r="G947" s="2">
        <v>44383.522557870368</v>
      </c>
      <c r="H947" s="2"/>
      <c r="K947" t="s">
        <v>1012</v>
      </c>
      <c r="L947" t="s">
        <v>49</v>
      </c>
      <c r="M947" t="s">
        <v>1013</v>
      </c>
      <c r="N947" t="s">
        <v>184</v>
      </c>
      <c r="O947">
        <v>5</v>
      </c>
      <c r="P947">
        <v>1</v>
      </c>
      <c r="Q947">
        <v>52.207050000000002</v>
      </c>
      <c r="R947">
        <v>5.0808489999999997</v>
      </c>
      <c r="S947" t="s">
        <v>63</v>
      </c>
      <c r="T947">
        <v>95</v>
      </c>
      <c r="U947">
        <v>75</v>
      </c>
      <c r="V947">
        <v>15</v>
      </c>
      <c r="W947">
        <v>0</v>
      </c>
      <c r="Y947">
        <v>180</v>
      </c>
      <c r="Z947" t="s">
        <v>1014</v>
      </c>
      <c r="AA947" s="2">
        <v>43474.373842592591</v>
      </c>
      <c r="AC947" s="2">
        <v>44907.646967592591</v>
      </c>
      <c r="AD947" t="s">
        <v>54</v>
      </c>
      <c r="AE947" t="s">
        <v>55</v>
      </c>
    </row>
    <row r="948" spans="1:31" x14ac:dyDescent="0.25">
      <c r="A948" t="s">
        <v>3400</v>
      </c>
      <c r="B948" t="s">
        <v>3399</v>
      </c>
      <c r="C948" t="s">
        <v>79</v>
      </c>
      <c r="D948" s="2" t="str">
        <f>VLOOKUP(A948,Basis!A:A,1,FALSE)</f>
        <v>RO498</v>
      </c>
      <c r="E948" t="s">
        <v>58</v>
      </c>
      <c r="F948">
        <v>1019847</v>
      </c>
      <c r="G948" s="2">
        <v>43592.378958333335</v>
      </c>
      <c r="H948" s="2"/>
      <c r="K948" t="s">
        <v>1875</v>
      </c>
      <c r="L948" t="s">
        <v>2098</v>
      </c>
      <c r="M948" t="s">
        <v>2099</v>
      </c>
      <c r="N948" t="s">
        <v>277</v>
      </c>
      <c r="O948">
        <v>5</v>
      </c>
      <c r="P948">
        <v>1</v>
      </c>
      <c r="Q948">
        <v>52.316096783664399</v>
      </c>
      <c r="R948">
        <v>5.0288078840868797</v>
      </c>
      <c r="S948" t="s">
        <v>63</v>
      </c>
      <c r="T948">
        <v>95</v>
      </c>
      <c r="U948">
        <v>75</v>
      </c>
      <c r="V948">
        <v>15</v>
      </c>
      <c r="W948">
        <v>0</v>
      </c>
      <c r="Y948">
        <v>180</v>
      </c>
      <c r="Z948" t="s">
        <v>2100</v>
      </c>
      <c r="AA948" s="2">
        <v>43474.373842592591</v>
      </c>
      <c r="AC948" s="2">
        <v>44907.646967592591</v>
      </c>
      <c r="AD948" t="s">
        <v>54</v>
      </c>
      <c r="AE948" t="s">
        <v>55</v>
      </c>
    </row>
    <row r="949" spans="1:31" x14ac:dyDescent="0.25">
      <c r="A949" t="s">
        <v>3402</v>
      </c>
      <c r="B949" t="s">
        <v>3401</v>
      </c>
      <c r="C949" t="s">
        <v>79</v>
      </c>
      <c r="D949" s="2" t="str">
        <f>VLOOKUP(A949,Basis!A:A,1,FALSE)</f>
        <v>RO008</v>
      </c>
      <c r="E949" t="s">
        <v>58</v>
      </c>
      <c r="F949">
        <v>1019850</v>
      </c>
      <c r="G949" s="2">
        <v>43592.379942129628</v>
      </c>
      <c r="H949" s="2"/>
      <c r="K949" t="s">
        <v>2135</v>
      </c>
      <c r="L949" t="s">
        <v>281</v>
      </c>
      <c r="M949" t="s">
        <v>3403</v>
      </c>
      <c r="N949" t="s">
        <v>277</v>
      </c>
      <c r="O949">
        <v>5</v>
      </c>
      <c r="P949">
        <v>1</v>
      </c>
      <c r="Q949">
        <v>52.310014958542098</v>
      </c>
      <c r="R949">
        <v>5.0329252425628104</v>
      </c>
      <c r="S949" t="s">
        <v>63</v>
      </c>
      <c r="T949">
        <v>95</v>
      </c>
      <c r="U949">
        <v>75</v>
      </c>
      <c r="V949">
        <v>15</v>
      </c>
      <c r="W949">
        <v>0</v>
      </c>
      <c r="Y949">
        <v>180</v>
      </c>
      <c r="Z949" t="s">
        <v>3404</v>
      </c>
      <c r="AA949" s="2">
        <v>43474.373842592591</v>
      </c>
      <c r="AC949" s="2">
        <v>44907.646967592591</v>
      </c>
      <c r="AD949" t="s">
        <v>54</v>
      </c>
      <c r="AE949" t="s">
        <v>55</v>
      </c>
    </row>
    <row r="950" spans="1:31" x14ac:dyDescent="0.25">
      <c r="A950" t="s">
        <v>3406</v>
      </c>
      <c r="B950" t="s">
        <v>3405</v>
      </c>
      <c r="C950" t="s">
        <v>193</v>
      </c>
      <c r="D950" s="2" t="str">
        <f>VLOOKUP(A950,Basis!A:A,1,FALSE)</f>
        <v>GFE0037</v>
      </c>
      <c r="E950" t="s">
        <v>323</v>
      </c>
      <c r="F950">
        <v>1031083</v>
      </c>
      <c r="G950" s="2">
        <v>43976.640706018516</v>
      </c>
      <c r="H950" s="2"/>
      <c r="K950" t="s">
        <v>961</v>
      </c>
      <c r="L950" t="s">
        <v>222</v>
      </c>
      <c r="M950" t="s">
        <v>962</v>
      </c>
      <c r="N950" t="s">
        <v>51</v>
      </c>
      <c r="O950">
        <v>5</v>
      </c>
      <c r="P950">
        <v>1</v>
      </c>
      <c r="Q950">
        <v>52.289333953570797</v>
      </c>
      <c r="R950">
        <v>5.1608132198501</v>
      </c>
      <c r="S950" t="s">
        <v>63</v>
      </c>
      <c r="T950">
        <v>95</v>
      </c>
      <c r="U950">
        <v>75</v>
      </c>
      <c r="V950">
        <v>15</v>
      </c>
      <c r="W950">
        <v>0</v>
      </c>
      <c r="Y950">
        <v>180</v>
      </c>
      <c r="Z950" t="s">
        <v>963</v>
      </c>
      <c r="AA950" s="2">
        <v>43474.373854166668</v>
      </c>
      <c r="AC950" s="2">
        <v>44880.676296296297</v>
      </c>
      <c r="AD950" t="s">
        <v>54</v>
      </c>
      <c r="AE950" t="s">
        <v>330</v>
      </c>
    </row>
    <row r="951" spans="1:31" x14ac:dyDescent="0.25">
      <c r="A951" t="s">
        <v>3408</v>
      </c>
      <c r="B951" t="s">
        <v>3407</v>
      </c>
      <c r="C951" t="s">
        <v>193</v>
      </c>
      <c r="D951" s="2" t="str">
        <f>VLOOKUP(A951,Basis!A:A,1,FALSE)</f>
        <v>GFE0149</v>
      </c>
      <c r="E951" t="s">
        <v>323</v>
      </c>
      <c r="F951">
        <v>1031101</v>
      </c>
      <c r="G951" s="2">
        <v>44095.608564814815</v>
      </c>
      <c r="H951" s="2"/>
      <c r="K951" t="s">
        <v>188</v>
      </c>
      <c r="L951" t="s">
        <v>2981</v>
      </c>
      <c r="M951" t="s">
        <v>2982</v>
      </c>
      <c r="N951" t="s">
        <v>177</v>
      </c>
      <c r="O951">
        <v>5</v>
      </c>
      <c r="P951">
        <v>1</v>
      </c>
      <c r="Q951">
        <v>52.216183000000001</v>
      </c>
      <c r="R951">
        <v>5.143357</v>
      </c>
      <c r="S951" t="s">
        <v>63</v>
      </c>
      <c r="T951">
        <v>95</v>
      </c>
      <c r="U951">
        <v>75</v>
      </c>
      <c r="V951">
        <v>15</v>
      </c>
      <c r="W951">
        <v>0</v>
      </c>
      <c r="Y951">
        <v>180</v>
      </c>
      <c r="Z951" t="s">
        <v>2983</v>
      </c>
      <c r="AA951" s="2">
        <v>43474.373831018522</v>
      </c>
      <c r="AC951" s="2">
        <v>44880.676296296297</v>
      </c>
      <c r="AD951" t="s">
        <v>54</v>
      </c>
      <c r="AE951" t="s">
        <v>330</v>
      </c>
    </row>
    <row r="952" spans="1:31" x14ac:dyDescent="0.25">
      <c r="A952" t="s">
        <v>3410</v>
      </c>
      <c r="B952" t="s">
        <v>3409</v>
      </c>
      <c r="C952" t="s">
        <v>79</v>
      </c>
      <c r="D952" s="2" t="str">
        <f>VLOOKUP(A952,Basis!A:A,1,FALSE)</f>
        <v>RB035</v>
      </c>
      <c r="E952" t="s">
        <v>58</v>
      </c>
      <c r="F952">
        <v>1034651</v>
      </c>
      <c r="G952" s="2">
        <v>43753.945011574076</v>
      </c>
      <c r="H952" s="2"/>
      <c r="K952" t="s">
        <v>3411</v>
      </c>
      <c r="L952" t="s">
        <v>3412</v>
      </c>
      <c r="M952" t="s">
        <v>3413</v>
      </c>
      <c r="N952" t="s">
        <v>277</v>
      </c>
      <c r="O952">
        <v>5</v>
      </c>
      <c r="P952">
        <v>1</v>
      </c>
      <c r="Q952">
        <v>52.310253800872999</v>
      </c>
      <c r="R952">
        <v>5.0225278269546303</v>
      </c>
      <c r="S952" t="s">
        <v>63</v>
      </c>
      <c r="T952">
        <v>95</v>
      </c>
      <c r="U952">
        <v>75</v>
      </c>
      <c r="V952">
        <v>15</v>
      </c>
      <c r="W952">
        <v>0</v>
      </c>
      <c r="Y952">
        <v>180</v>
      </c>
      <c r="Z952" t="s">
        <v>3414</v>
      </c>
      <c r="AA952" s="2">
        <v>43474.373842592591</v>
      </c>
      <c r="AC952" s="2">
        <v>44907.646967592591</v>
      </c>
      <c r="AD952" t="s">
        <v>54</v>
      </c>
      <c r="AE952" t="s">
        <v>55</v>
      </c>
    </row>
    <row r="953" spans="1:31" x14ac:dyDescent="0.25">
      <c r="A953" t="s">
        <v>3416</v>
      </c>
      <c r="B953" t="s">
        <v>3415</v>
      </c>
      <c r="C953" t="s">
        <v>79</v>
      </c>
      <c r="D953" s="2" t="str">
        <f>VLOOKUP(A953,Basis!A:A,1,FALSE)</f>
        <v>RB029</v>
      </c>
      <c r="E953" t="s">
        <v>58</v>
      </c>
      <c r="F953">
        <v>1034654</v>
      </c>
      <c r="G953" s="2">
        <v>43748.492974537039</v>
      </c>
      <c r="H953" s="2"/>
      <c r="K953" t="s">
        <v>3417</v>
      </c>
      <c r="L953" t="s">
        <v>68</v>
      </c>
      <c r="M953" t="s">
        <v>3418</v>
      </c>
      <c r="N953" t="s">
        <v>177</v>
      </c>
      <c r="O953">
        <v>5</v>
      </c>
      <c r="P953">
        <v>1</v>
      </c>
      <c r="Q953">
        <v>52.223295578781702</v>
      </c>
      <c r="R953">
        <v>5.20141591318436</v>
      </c>
      <c r="S953" t="s">
        <v>63</v>
      </c>
      <c r="T953">
        <v>95</v>
      </c>
      <c r="U953">
        <v>75</v>
      </c>
      <c r="V953">
        <v>15</v>
      </c>
      <c r="W953">
        <v>0</v>
      </c>
      <c r="Y953">
        <v>180</v>
      </c>
      <c r="Z953" t="s">
        <v>3419</v>
      </c>
      <c r="AA953" s="2">
        <v>43474.373842592591</v>
      </c>
      <c r="AC953" s="2">
        <v>44907.646967592591</v>
      </c>
      <c r="AD953" t="s">
        <v>54</v>
      </c>
      <c r="AE953" t="s">
        <v>55</v>
      </c>
    </row>
    <row r="954" spans="1:31" x14ac:dyDescent="0.25">
      <c r="A954" t="s">
        <v>3421</v>
      </c>
      <c r="B954" t="s">
        <v>3420</v>
      </c>
      <c r="C954" t="s">
        <v>79</v>
      </c>
      <c r="D954" s="2" t="str">
        <f>VLOOKUP(A954,Basis!A:A,1,FALSE)</f>
        <v>RB003</v>
      </c>
      <c r="E954" t="s">
        <v>58</v>
      </c>
      <c r="F954">
        <v>1034662</v>
      </c>
      <c r="G954" s="2">
        <v>43753.945879629631</v>
      </c>
      <c r="H954" s="2"/>
      <c r="K954" t="s">
        <v>3126</v>
      </c>
      <c r="L954" t="s">
        <v>3422</v>
      </c>
      <c r="M954" t="s">
        <v>3128</v>
      </c>
      <c r="N954" t="s">
        <v>51</v>
      </c>
      <c r="O954">
        <v>5</v>
      </c>
      <c r="P954">
        <v>1</v>
      </c>
      <c r="Q954">
        <v>52.290472425569099</v>
      </c>
      <c r="R954">
        <v>5.1518831402111296</v>
      </c>
      <c r="S954" t="s">
        <v>63</v>
      </c>
      <c r="T954">
        <v>95</v>
      </c>
      <c r="U954">
        <v>75</v>
      </c>
      <c r="V954">
        <v>15</v>
      </c>
      <c r="W954">
        <v>0</v>
      </c>
      <c r="Y954">
        <v>180</v>
      </c>
      <c r="Z954" t="s">
        <v>3423</v>
      </c>
      <c r="AA954" s="2">
        <v>43474.373854166668</v>
      </c>
      <c r="AC954" s="2">
        <v>44907.646967592591</v>
      </c>
      <c r="AD954" t="s">
        <v>54</v>
      </c>
      <c r="AE954" t="s">
        <v>55</v>
      </c>
    </row>
    <row r="955" spans="1:31" x14ac:dyDescent="0.25">
      <c r="A955" t="s">
        <v>3425</v>
      </c>
      <c r="B955" t="s">
        <v>3424</v>
      </c>
      <c r="C955" t="s">
        <v>79</v>
      </c>
      <c r="D955" s="2" t="str">
        <f>VLOOKUP(A955,Basis!A:A,1,FALSE)</f>
        <v>RB033</v>
      </c>
      <c r="E955" t="s">
        <v>58</v>
      </c>
      <c r="F955">
        <v>1034896</v>
      </c>
      <c r="G955" s="2">
        <v>43748.49486111111</v>
      </c>
      <c r="H955" s="2"/>
      <c r="K955" t="s">
        <v>3417</v>
      </c>
      <c r="L955" t="s">
        <v>3310</v>
      </c>
      <c r="M955" t="s">
        <v>3426</v>
      </c>
      <c r="N955" t="s">
        <v>177</v>
      </c>
      <c r="O955">
        <v>5</v>
      </c>
      <c r="P955">
        <v>1</v>
      </c>
      <c r="Q955">
        <v>52.2219006205464</v>
      </c>
      <c r="R955">
        <v>5.2008488774348098</v>
      </c>
      <c r="S955" t="s">
        <v>63</v>
      </c>
      <c r="T955">
        <v>95</v>
      </c>
      <c r="U955">
        <v>75</v>
      </c>
      <c r="V955">
        <v>15</v>
      </c>
      <c r="W955">
        <v>0</v>
      </c>
      <c r="Y955">
        <v>180</v>
      </c>
      <c r="Z955" t="s">
        <v>3427</v>
      </c>
      <c r="AA955" s="2">
        <v>43474.373842592591</v>
      </c>
      <c r="AC955" s="2">
        <v>44907.646967592591</v>
      </c>
      <c r="AD955" t="s">
        <v>54</v>
      </c>
      <c r="AE955" t="s">
        <v>55</v>
      </c>
    </row>
    <row r="956" spans="1:31" x14ac:dyDescent="0.25">
      <c r="A956" t="s">
        <v>3429</v>
      </c>
      <c r="B956" t="s">
        <v>3428</v>
      </c>
      <c r="C956" t="s">
        <v>79</v>
      </c>
      <c r="D956" s="2" t="str">
        <f>VLOOKUP(A956,Basis!A:A,1,FALSE)</f>
        <v>RB034</v>
      </c>
      <c r="E956" t="s">
        <v>58</v>
      </c>
      <c r="F956">
        <v>1034911</v>
      </c>
      <c r="G956" s="2">
        <v>43748.537407407406</v>
      </c>
      <c r="H956" s="2"/>
      <c r="K956" t="s">
        <v>3430</v>
      </c>
      <c r="L956" t="s">
        <v>522</v>
      </c>
      <c r="M956" t="s">
        <v>3431</v>
      </c>
      <c r="N956" t="s">
        <v>750</v>
      </c>
      <c r="O956">
        <v>5</v>
      </c>
      <c r="P956">
        <v>1</v>
      </c>
      <c r="Q956">
        <v>52.263580807533401</v>
      </c>
      <c r="R956">
        <v>5.0416409969376801</v>
      </c>
      <c r="S956" t="s">
        <v>63</v>
      </c>
      <c r="T956">
        <v>95</v>
      </c>
      <c r="U956">
        <v>75</v>
      </c>
      <c r="V956">
        <v>15</v>
      </c>
      <c r="W956">
        <v>0</v>
      </c>
      <c r="Y956">
        <v>180</v>
      </c>
      <c r="Z956" t="s">
        <v>3432</v>
      </c>
      <c r="AA956" s="2">
        <v>43474.373842592591</v>
      </c>
      <c r="AC956" s="2">
        <v>44907.646967592591</v>
      </c>
      <c r="AD956" t="s">
        <v>54</v>
      </c>
      <c r="AE956" t="s">
        <v>55</v>
      </c>
    </row>
    <row r="957" spans="1:31" x14ac:dyDescent="0.25">
      <c r="A957" t="s">
        <v>3434</v>
      </c>
      <c r="B957" t="s">
        <v>3433</v>
      </c>
      <c r="C957" t="s">
        <v>79</v>
      </c>
      <c r="D957" s="2" t="str">
        <f>VLOOKUP(A957,Basis!A:A,1,FALSE)</f>
        <v>RB028</v>
      </c>
      <c r="E957" t="s">
        <v>58</v>
      </c>
      <c r="F957">
        <v>1034958</v>
      </c>
      <c r="G957" s="2">
        <v>43748.492800925924</v>
      </c>
      <c r="H957" s="2"/>
      <c r="K957" t="s">
        <v>3417</v>
      </c>
      <c r="L957" t="s">
        <v>68</v>
      </c>
      <c r="M957" t="s">
        <v>3418</v>
      </c>
      <c r="N957" t="s">
        <v>177</v>
      </c>
      <c r="O957">
        <v>5</v>
      </c>
      <c r="P957">
        <v>1</v>
      </c>
      <c r="Q957">
        <v>52.223262051169002</v>
      </c>
      <c r="R957">
        <v>5.2014246303636602</v>
      </c>
      <c r="S957" t="s">
        <v>63</v>
      </c>
      <c r="T957">
        <v>95</v>
      </c>
      <c r="U957">
        <v>75</v>
      </c>
      <c r="V957">
        <v>15</v>
      </c>
      <c r="W957">
        <v>0</v>
      </c>
      <c r="Y957">
        <v>180</v>
      </c>
      <c r="Z957" t="s">
        <v>3419</v>
      </c>
      <c r="AA957" s="2">
        <v>43474.373842592591</v>
      </c>
      <c r="AC957" s="2">
        <v>44907.646967592591</v>
      </c>
      <c r="AD957" t="s">
        <v>54</v>
      </c>
      <c r="AE957" t="s">
        <v>55</v>
      </c>
    </row>
    <row r="958" spans="1:31" x14ac:dyDescent="0.25">
      <c r="A958" t="s">
        <v>3436</v>
      </c>
      <c r="B958" t="s">
        <v>3435</v>
      </c>
      <c r="C958" t="s">
        <v>79</v>
      </c>
      <c r="D958" s="2" t="str">
        <f>VLOOKUP(A958,Basis!A:A,1,FALSE)</f>
        <v>RB027</v>
      </c>
      <c r="E958" t="s">
        <v>58</v>
      </c>
      <c r="F958">
        <v>1034959</v>
      </c>
      <c r="G958" s="2">
        <v>43748.490104166667</v>
      </c>
      <c r="H958" s="2"/>
      <c r="K958" t="s">
        <v>3437</v>
      </c>
      <c r="L958" t="s">
        <v>207</v>
      </c>
      <c r="M958" t="s">
        <v>3438</v>
      </c>
      <c r="N958" t="s">
        <v>177</v>
      </c>
      <c r="O958">
        <v>5</v>
      </c>
      <c r="P958">
        <v>1</v>
      </c>
      <c r="Q958">
        <v>52.242294000000001</v>
      </c>
      <c r="R958">
        <v>5.1777550000000003</v>
      </c>
      <c r="S958" t="s">
        <v>63</v>
      </c>
      <c r="T958">
        <v>95</v>
      </c>
      <c r="U958">
        <v>75</v>
      </c>
      <c r="V958">
        <v>15</v>
      </c>
      <c r="W958">
        <v>0</v>
      </c>
      <c r="Y958">
        <v>180</v>
      </c>
      <c r="Z958" t="s">
        <v>3439</v>
      </c>
      <c r="AA958" s="2">
        <v>43474.373842592591</v>
      </c>
      <c r="AC958" s="2">
        <v>44907.646967592591</v>
      </c>
      <c r="AD958" t="s">
        <v>54</v>
      </c>
      <c r="AE958" t="s">
        <v>55</v>
      </c>
    </row>
    <row r="959" spans="1:31" x14ac:dyDescent="0.25">
      <c r="A959" t="s">
        <v>3441</v>
      </c>
      <c r="B959" t="s">
        <v>3440</v>
      </c>
      <c r="C959" t="s">
        <v>79</v>
      </c>
      <c r="D959" s="2" t="str">
        <f>VLOOKUP(A959,Basis!A:A,1,FALSE)</f>
        <v>RB031</v>
      </c>
      <c r="E959" t="s">
        <v>58</v>
      </c>
      <c r="F959">
        <v>1034965</v>
      </c>
      <c r="G959" s="2">
        <v>43748.492627314816</v>
      </c>
      <c r="H959" s="2"/>
      <c r="K959" t="s">
        <v>3417</v>
      </c>
      <c r="L959" t="s">
        <v>3442</v>
      </c>
      <c r="M959" t="s">
        <v>3418</v>
      </c>
      <c r="N959" t="s">
        <v>177</v>
      </c>
      <c r="O959">
        <v>5</v>
      </c>
      <c r="P959">
        <v>1</v>
      </c>
      <c r="Q959">
        <v>52.222684999999998</v>
      </c>
      <c r="R959">
        <v>5.2010009999999998</v>
      </c>
      <c r="S959" t="s">
        <v>63</v>
      </c>
      <c r="T959">
        <v>95</v>
      </c>
      <c r="U959">
        <v>75</v>
      </c>
      <c r="V959">
        <v>15</v>
      </c>
      <c r="W959">
        <v>0</v>
      </c>
      <c r="Y959">
        <v>180</v>
      </c>
      <c r="Z959" t="s">
        <v>3443</v>
      </c>
      <c r="AA959" s="2">
        <v>43474.373842592591</v>
      </c>
      <c r="AC959" s="2">
        <v>44907.646967592591</v>
      </c>
      <c r="AD959" t="s">
        <v>54</v>
      </c>
      <c r="AE959" t="s">
        <v>55</v>
      </c>
    </row>
    <row r="960" spans="1:31" x14ac:dyDescent="0.25">
      <c r="A960" t="s">
        <v>3445</v>
      </c>
      <c r="B960" t="s">
        <v>3444</v>
      </c>
      <c r="C960" t="s">
        <v>79</v>
      </c>
      <c r="D960" s="2" t="str">
        <f>VLOOKUP(A960,Basis!A:A,1,FALSE)</f>
        <v>RB016</v>
      </c>
      <c r="E960" t="s">
        <v>58</v>
      </c>
      <c r="F960">
        <v>1034967</v>
      </c>
      <c r="G960" s="2">
        <v>44690.579976851855</v>
      </c>
      <c r="H960" s="2"/>
      <c r="K960" t="s">
        <v>3446</v>
      </c>
      <c r="L960" t="s">
        <v>814</v>
      </c>
      <c r="M960" t="s">
        <v>3447</v>
      </c>
      <c r="N960" t="s">
        <v>177</v>
      </c>
      <c r="O960">
        <v>5</v>
      </c>
      <c r="P960">
        <v>1</v>
      </c>
      <c r="Q960">
        <v>52.209415999999997</v>
      </c>
      <c r="R960">
        <v>5.153931</v>
      </c>
      <c r="S960" t="s">
        <v>63</v>
      </c>
      <c r="T960">
        <v>95</v>
      </c>
      <c r="U960">
        <v>75</v>
      </c>
      <c r="V960">
        <v>15</v>
      </c>
      <c r="W960">
        <v>0</v>
      </c>
      <c r="Y960">
        <v>180</v>
      </c>
      <c r="Z960" t="s">
        <v>3448</v>
      </c>
      <c r="AA960" s="2">
        <v>43474.373831018522</v>
      </c>
      <c r="AC960" s="2">
        <v>44907.646967592591</v>
      </c>
      <c r="AD960" t="s">
        <v>54</v>
      </c>
      <c r="AE960" t="s">
        <v>55</v>
      </c>
    </row>
    <row r="961" spans="1:31" x14ac:dyDescent="0.25">
      <c r="A961" t="s">
        <v>3450</v>
      </c>
      <c r="B961" t="s">
        <v>3449</v>
      </c>
      <c r="C961" t="s">
        <v>79</v>
      </c>
      <c r="D961" s="2" t="str">
        <f>VLOOKUP(A961,Basis!A:A,1,FALSE)</f>
        <v>RB032</v>
      </c>
      <c r="E961" t="s">
        <v>58</v>
      </c>
      <c r="F961">
        <v>1034970</v>
      </c>
      <c r="G961" s="2">
        <v>43753.940474537034</v>
      </c>
      <c r="H961" s="2"/>
      <c r="K961" t="s">
        <v>3417</v>
      </c>
      <c r="L961" t="s">
        <v>3310</v>
      </c>
      <c r="M961" t="s">
        <v>3426</v>
      </c>
      <c r="N961" t="s">
        <v>177</v>
      </c>
      <c r="O961">
        <v>5</v>
      </c>
      <c r="P961">
        <v>1</v>
      </c>
      <c r="Q961">
        <v>52.221898483161098</v>
      </c>
      <c r="R961">
        <v>5.2008748613346398</v>
      </c>
      <c r="S961" t="s">
        <v>63</v>
      </c>
      <c r="T961">
        <v>95</v>
      </c>
      <c r="U961">
        <v>75</v>
      </c>
      <c r="V961">
        <v>15</v>
      </c>
      <c r="W961">
        <v>0</v>
      </c>
      <c r="Y961">
        <v>180</v>
      </c>
      <c r="Z961" t="s">
        <v>3427</v>
      </c>
      <c r="AA961" s="2">
        <v>43474.373842592591</v>
      </c>
      <c r="AC961" s="2">
        <v>44907.646967592591</v>
      </c>
      <c r="AD961" t="s">
        <v>54</v>
      </c>
      <c r="AE961" t="s">
        <v>55</v>
      </c>
    </row>
    <row r="962" spans="1:31" x14ac:dyDescent="0.25">
      <c r="A962" t="s">
        <v>3452</v>
      </c>
      <c r="B962" t="s">
        <v>3451</v>
      </c>
      <c r="C962" t="s">
        <v>79</v>
      </c>
      <c r="D962" s="2" t="str">
        <f>VLOOKUP(A962,Basis!A:A,1,FALSE)</f>
        <v>RB037</v>
      </c>
      <c r="E962" t="s">
        <v>58</v>
      </c>
      <c r="F962">
        <v>1034385</v>
      </c>
      <c r="G962" s="2">
        <v>43748.491956018515</v>
      </c>
      <c r="H962" s="2"/>
      <c r="K962" t="s">
        <v>3417</v>
      </c>
      <c r="L962" t="s">
        <v>2462</v>
      </c>
      <c r="M962" t="s">
        <v>3453</v>
      </c>
      <c r="N962" t="s">
        <v>177</v>
      </c>
      <c r="O962">
        <v>5</v>
      </c>
      <c r="P962">
        <v>1</v>
      </c>
      <c r="Q962">
        <v>52.225758014295501</v>
      </c>
      <c r="R962">
        <v>5.2022241801071898</v>
      </c>
      <c r="S962" t="s">
        <v>63</v>
      </c>
      <c r="T962">
        <v>95</v>
      </c>
      <c r="U962">
        <v>75</v>
      </c>
      <c r="V962">
        <v>15</v>
      </c>
      <c r="W962">
        <v>0</v>
      </c>
      <c r="Y962">
        <v>180</v>
      </c>
      <c r="Z962" t="s">
        <v>3454</v>
      </c>
      <c r="AA962" s="2">
        <v>43474.373842592591</v>
      </c>
      <c r="AC962" s="2">
        <v>44907.646967592591</v>
      </c>
      <c r="AD962" t="s">
        <v>54</v>
      </c>
      <c r="AE962" t="s">
        <v>55</v>
      </c>
    </row>
    <row r="963" spans="1:31" x14ac:dyDescent="0.25">
      <c r="A963" t="s">
        <v>3456</v>
      </c>
      <c r="B963" t="s">
        <v>3455</v>
      </c>
      <c r="C963" t="s">
        <v>79</v>
      </c>
      <c r="D963" s="2" t="str">
        <f>VLOOKUP(A963,Basis!A:A,1,FALSE)</f>
        <v>RB036</v>
      </c>
      <c r="E963" t="s">
        <v>58</v>
      </c>
      <c r="F963">
        <v>1034390</v>
      </c>
      <c r="G963" s="2">
        <v>43748.528865740744</v>
      </c>
      <c r="H963" s="2"/>
      <c r="K963" t="s">
        <v>3457</v>
      </c>
      <c r="L963" t="s">
        <v>879</v>
      </c>
      <c r="M963" t="s">
        <v>3458</v>
      </c>
      <c r="N963" t="s">
        <v>184</v>
      </c>
      <c r="O963">
        <v>5</v>
      </c>
      <c r="P963">
        <v>1</v>
      </c>
      <c r="Q963">
        <v>52.196687813896901</v>
      </c>
      <c r="R963">
        <v>5.1382821612107898</v>
      </c>
      <c r="S963" t="s">
        <v>63</v>
      </c>
      <c r="T963">
        <v>95</v>
      </c>
      <c r="U963">
        <v>75</v>
      </c>
      <c r="V963">
        <v>15</v>
      </c>
      <c r="W963">
        <v>0</v>
      </c>
      <c r="Y963">
        <v>180</v>
      </c>
      <c r="Z963" t="s">
        <v>3459</v>
      </c>
      <c r="AA963" s="2">
        <v>43474.373842592591</v>
      </c>
      <c r="AC963" s="2">
        <v>44907.646967592591</v>
      </c>
      <c r="AD963" t="s">
        <v>54</v>
      </c>
      <c r="AE963" t="s">
        <v>55</v>
      </c>
    </row>
    <row r="964" spans="1:31" x14ac:dyDescent="0.25">
      <c r="A964" t="s">
        <v>3461</v>
      </c>
      <c r="B964" t="s">
        <v>3460</v>
      </c>
      <c r="C964" t="s">
        <v>79</v>
      </c>
      <c r="D964" s="2" t="str">
        <f>VLOOKUP(A964,Basis!A:A,1,FALSE)</f>
        <v>RB014</v>
      </c>
      <c r="E964" t="s">
        <v>58</v>
      </c>
      <c r="F964">
        <v>1034394</v>
      </c>
      <c r="G964" s="2">
        <v>43748.485243055555</v>
      </c>
      <c r="H964" s="2"/>
      <c r="K964" t="s">
        <v>3462</v>
      </c>
      <c r="L964" t="s">
        <v>2094</v>
      </c>
      <c r="M964" t="s">
        <v>3463</v>
      </c>
      <c r="N964" t="s">
        <v>177</v>
      </c>
      <c r="O964">
        <v>5</v>
      </c>
      <c r="P964">
        <v>1</v>
      </c>
      <c r="Q964">
        <v>52.207472000000003</v>
      </c>
      <c r="R964">
        <v>5.1613579999999999</v>
      </c>
      <c r="S964" t="s">
        <v>63</v>
      </c>
      <c r="T964">
        <v>95</v>
      </c>
      <c r="U964">
        <v>75</v>
      </c>
      <c r="V964">
        <v>15</v>
      </c>
      <c r="W964">
        <v>0</v>
      </c>
      <c r="Y964">
        <v>180</v>
      </c>
      <c r="Z964" t="s">
        <v>3464</v>
      </c>
      <c r="AA964" s="2">
        <v>43474.373831018522</v>
      </c>
      <c r="AC964" s="2">
        <v>44907.646967592591</v>
      </c>
      <c r="AD964" t="s">
        <v>54</v>
      </c>
      <c r="AE964" t="s">
        <v>55</v>
      </c>
    </row>
    <row r="965" spans="1:31" x14ac:dyDescent="0.25">
      <c r="A965" t="s">
        <v>3466</v>
      </c>
      <c r="B965" t="s">
        <v>3465</v>
      </c>
      <c r="C965" t="s">
        <v>47</v>
      </c>
      <c r="D965" s="2" t="str">
        <f>VLOOKUP(A965,Basis!A:A,1,FALSE)</f>
        <v>VO108</v>
      </c>
      <c r="E965" t="s">
        <v>58</v>
      </c>
      <c r="F965">
        <v>1034712</v>
      </c>
      <c r="G965" s="2">
        <v>44130.34</v>
      </c>
      <c r="H965" s="2"/>
      <c r="K965" t="s">
        <v>679</v>
      </c>
      <c r="L965" t="s">
        <v>105</v>
      </c>
      <c r="M965" t="s">
        <v>680</v>
      </c>
      <c r="N965" t="s">
        <v>62</v>
      </c>
      <c r="O965">
        <v>5</v>
      </c>
      <c r="P965">
        <v>1</v>
      </c>
      <c r="Q965">
        <v>52.294962699999999</v>
      </c>
      <c r="R965">
        <v>5.2607926999999997</v>
      </c>
      <c r="S965" t="s">
        <v>63</v>
      </c>
      <c r="T965">
        <v>95</v>
      </c>
      <c r="U965">
        <v>75</v>
      </c>
      <c r="V965">
        <v>15</v>
      </c>
      <c r="W965">
        <v>0</v>
      </c>
      <c r="Y965">
        <v>180</v>
      </c>
      <c r="Z965" t="s">
        <v>1849</v>
      </c>
      <c r="AA965" s="2">
        <v>43474.373842592591</v>
      </c>
      <c r="AC965" s="2">
        <v>44907.646967592591</v>
      </c>
      <c r="AD965" t="s">
        <v>54</v>
      </c>
      <c r="AE965" t="s">
        <v>55</v>
      </c>
    </row>
    <row r="966" spans="1:31" x14ac:dyDescent="0.25">
      <c r="A966" t="s">
        <v>3468</v>
      </c>
      <c r="B966" t="s">
        <v>3467</v>
      </c>
      <c r="C966" t="s">
        <v>79</v>
      </c>
      <c r="D966" s="2" t="str">
        <f>VLOOKUP(A966,Basis!A:A,1,FALSE)</f>
        <v>RO153</v>
      </c>
      <c r="E966" t="s">
        <v>58</v>
      </c>
      <c r="F966">
        <v>1034715</v>
      </c>
      <c r="G966" s="2">
        <v>44368.400381944448</v>
      </c>
      <c r="H966" s="2"/>
      <c r="K966" t="s">
        <v>1492</v>
      </c>
      <c r="L966" t="s">
        <v>3469</v>
      </c>
      <c r="M966" t="s">
        <v>3470</v>
      </c>
      <c r="N966" t="s">
        <v>241</v>
      </c>
      <c r="O966">
        <v>5</v>
      </c>
      <c r="P966">
        <v>1</v>
      </c>
      <c r="Q966">
        <v>52.261560852688</v>
      </c>
      <c r="R966">
        <v>5.1694199256647098</v>
      </c>
      <c r="S966" t="s">
        <v>63</v>
      </c>
      <c r="T966">
        <v>95</v>
      </c>
      <c r="U966">
        <v>75</v>
      </c>
      <c r="V966">
        <v>15</v>
      </c>
      <c r="W966">
        <v>0</v>
      </c>
      <c r="Y966">
        <v>180</v>
      </c>
      <c r="Z966" t="s">
        <v>3471</v>
      </c>
      <c r="AA966" s="2">
        <v>43474.373842592591</v>
      </c>
      <c r="AC966" s="2">
        <v>44907.646967592591</v>
      </c>
      <c r="AD966" t="s">
        <v>54</v>
      </c>
      <c r="AE966" t="s">
        <v>55</v>
      </c>
    </row>
    <row r="967" spans="1:31" x14ac:dyDescent="0.25">
      <c r="A967" t="s">
        <v>3473</v>
      </c>
      <c r="B967" t="s">
        <v>3472</v>
      </c>
      <c r="C967" t="s">
        <v>79</v>
      </c>
      <c r="D967" s="2" t="str">
        <f>VLOOKUP(A967,Basis!A:A,1,FALSE)</f>
        <v>RO154</v>
      </c>
      <c r="E967" t="s">
        <v>58</v>
      </c>
      <c r="F967">
        <v>1034716</v>
      </c>
      <c r="G967" s="2">
        <v>44672.491828703707</v>
      </c>
      <c r="H967" s="2"/>
      <c r="K967" t="s">
        <v>1492</v>
      </c>
      <c r="L967" t="s">
        <v>3474</v>
      </c>
      <c r="M967" t="s">
        <v>3470</v>
      </c>
      <c r="N967" t="s">
        <v>241</v>
      </c>
      <c r="O967">
        <v>5</v>
      </c>
      <c r="P967">
        <v>1</v>
      </c>
      <c r="Q967">
        <v>52.261806999999997</v>
      </c>
      <c r="R967">
        <v>5.1686969999999999</v>
      </c>
      <c r="S967" t="s">
        <v>63</v>
      </c>
      <c r="T967">
        <v>95</v>
      </c>
      <c r="U967">
        <v>75</v>
      </c>
      <c r="V967">
        <v>15</v>
      </c>
      <c r="W967">
        <v>0</v>
      </c>
      <c r="Y967">
        <v>180</v>
      </c>
      <c r="Z967" t="s">
        <v>3475</v>
      </c>
      <c r="AA967" s="2">
        <v>43474.373842592591</v>
      </c>
      <c r="AC967" s="2">
        <v>44907.646967592591</v>
      </c>
      <c r="AD967" t="s">
        <v>54</v>
      </c>
      <c r="AE967" t="s">
        <v>55</v>
      </c>
    </row>
    <row r="968" spans="1:31" x14ac:dyDescent="0.25">
      <c r="A968" t="s">
        <v>3477</v>
      </c>
      <c r="B968" t="s">
        <v>3476</v>
      </c>
      <c r="C968" t="s">
        <v>79</v>
      </c>
      <c r="D968" s="2" t="str">
        <f>VLOOKUP(A968,Basis!A:A,1,FALSE)</f>
        <v>RO152</v>
      </c>
      <c r="E968" t="s">
        <v>58</v>
      </c>
      <c r="F968">
        <v>1034720</v>
      </c>
      <c r="G968" s="2">
        <v>44490.402997685182</v>
      </c>
      <c r="H968" s="2"/>
      <c r="K968" t="s">
        <v>1492</v>
      </c>
      <c r="L968" t="s">
        <v>3478</v>
      </c>
      <c r="M968" t="s">
        <v>3479</v>
      </c>
      <c r="N968" t="s">
        <v>241</v>
      </c>
      <c r="O968">
        <v>5</v>
      </c>
      <c r="P968">
        <v>1</v>
      </c>
      <c r="Q968">
        <v>52.261617933448598</v>
      </c>
      <c r="R968">
        <v>5.1700842753100904</v>
      </c>
      <c r="S968" t="s">
        <v>63</v>
      </c>
      <c r="T968">
        <v>95</v>
      </c>
      <c r="U968">
        <v>75</v>
      </c>
      <c r="V968">
        <v>15</v>
      </c>
      <c r="W968">
        <v>0</v>
      </c>
      <c r="Y968">
        <v>180</v>
      </c>
      <c r="Z968" t="s">
        <v>3480</v>
      </c>
      <c r="AA968" s="2">
        <v>43474.373842592591</v>
      </c>
      <c r="AC968" s="2">
        <v>44907.646967592591</v>
      </c>
      <c r="AD968" t="s">
        <v>54</v>
      </c>
      <c r="AE968" t="s">
        <v>55</v>
      </c>
    </row>
    <row r="969" spans="1:31" x14ac:dyDescent="0.25">
      <c r="A969" t="s">
        <v>3482</v>
      </c>
      <c r="B969" t="s">
        <v>3481</v>
      </c>
      <c r="C969" t="s">
        <v>79</v>
      </c>
      <c r="D969" s="2" t="str">
        <f>VLOOKUP(A969,Basis!A:A,1,FALSE)</f>
        <v>RB038</v>
      </c>
      <c r="E969" t="s">
        <v>58</v>
      </c>
      <c r="F969">
        <v>1034549</v>
      </c>
      <c r="G969" s="2">
        <v>43748.492164351854</v>
      </c>
      <c r="H969" s="2"/>
      <c r="K969" t="s">
        <v>3417</v>
      </c>
      <c r="L969" t="s">
        <v>3483</v>
      </c>
      <c r="M969" t="s">
        <v>3453</v>
      </c>
      <c r="N969" t="s">
        <v>177</v>
      </c>
      <c r="O969">
        <v>5</v>
      </c>
      <c r="P969">
        <v>1</v>
      </c>
      <c r="Q969">
        <v>52.223925311167001</v>
      </c>
      <c r="R969">
        <v>5.2016076073098896</v>
      </c>
      <c r="S969" t="s">
        <v>63</v>
      </c>
      <c r="T969">
        <v>95</v>
      </c>
      <c r="U969">
        <v>75</v>
      </c>
      <c r="V969">
        <v>15</v>
      </c>
      <c r="W969">
        <v>0</v>
      </c>
      <c r="Y969">
        <v>180</v>
      </c>
      <c r="Z969" t="s">
        <v>3484</v>
      </c>
      <c r="AA969" s="2">
        <v>43474.373842592591</v>
      </c>
      <c r="AC969" s="2">
        <v>44907.646967592591</v>
      </c>
      <c r="AD969" t="s">
        <v>54</v>
      </c>
      <c r="AE969" t="s">
        <v>55</v>
      </c>
    </row>
    <row r="970" spans="1:31" x14ac:dyDescent="0.25">
      <c r="A970" t="s">
        <v>3486</v>
      </c>
      <c r="B970" t="s">
        <v>3485</v>
      </c>
      <c r="C970" t="s">
        <v>79</v>
      </c>
      <c r="D970" s="2" t="str">
        <f>VLOOKUP(A970,Basis!A:A,1,FALSE)</f>
        <v>RB046</v>
      </c>
      <c r="E970" t="s">
        <v>58</v>
      </c>
      <c r="F970">
        <v>1034555</v>
      </c>
      <c r="G970" s="2">
        <v>43748.496215277781</v>
      </c>
      <c r="H970" s="2"/>
      <c r="K970" t="s">
        <v>181</v>
      </c>
      <c r="L970" t="s">
        <v>3487</v>
      </c>
      <c r="M970" t="s">
        <v>183</v>
      </c>
      <c r="N970" t="s">
        <v>184</v>
      </c>
      <c r="O970">
        <v>5</v>
      </c>
      <c r="P970">
        <v>1</v>
      </c>
      <c r="Q970">
        <v>52.206993824850997</v>
      </c>
      <c r="R970">
        <v>5.0816468149470904</v>
      </c>
      <c r="S970" t="s">
        <v>63</v>
      </c>
      <c r="T970">
        <v>95</v>
      </c>
      <c r="U970">
        <v>75</v>
      </c>
      <c r="V970">
        <v>15</v>
      </c>
      <c r="W970">
        <v>0</v>
      </c>
      <c r="Y970">
        <v>180</v>
      </c>
      <c r="Z970" t="s">
        <v>3488</v>
      </c>
      <c r="AA970" s="2">
        <v>43474.373842592591</v>
      </c>
      <c r="AC970" s="2">
        <v>44907.646967592591</v>
      </c>
      <c r="AD970" t="s">
        <v>54</v>
      </c>
      <c r="AE970" t="s">
        <v>55</v>
      </c>
    </row>
    <row r="971" spans="1:31" x14ac:dyDescent="0.25">
      <c r="A971" t="s">
        <v>3490</v>
      </c>
      <c r="B971" t="s">
        <v>3489</v>
      </c>
      <c r="C971" t="s">
        <v>47</v>
      </c>
      <c r="D971" s="2" t="str">
        <f>VLOOKUP(A971,Basis!A:A,1,FALSE)</f>
        <v>VO466</v>
      </c>
      <c r="E971" t="s">
        <v>58</v>
      </c>
      <c r="F971">
        <v>1034393</v>
      </c>
      <c r="G971" s="2">
        <v>44700.317476851851</v>
      </c>
      <c r="H971" s="2"/>
      <c r="K971" t="s">
        <v>1930</v>
      </c>
      <c r="L971" t="s">
        <v>3258</v>
      </c>
      <c r="M971" t="s">
        <v>3259</v>
      </c>
      <c r="N971" t="s">
        <v>177</v>
      </c>
      <c r="O971">
        <v>5</v>
      </c>
      <c r="P971">
        <v>1</v>
      </c>
      <c r="Q971">
        <v>52.212450500000003</v>
      </c>
      <c r="R971">
        <v>5.1543519</v>
      </c>
      <c r="S971" t="s">
        <v>63</v>
      </c>
      <c r="T971">
        <v>95</v>
      </c>
      <c r="U971">
        <v>75</v>
      </c>
      <c r="V971">
        <v>15</v>
      </c>
      <c r="W971">
        <v>0</v>
      </c>
      <c r="Y971">
        <v>180</v>
      </c>
      <c r="Z971" t="s">
        <v>3260</v>
      </c>
      <c r="AA971" s="2">
        <v>43474.373831018522</v>
      </c>
      <c r="AC971" s="2">
        <v>44907.646967592591</v>
      </c>
      <c r="AD971" t="s">
        <v>54</v>
      </c>
      <c r="AE971" t="s">
        <v>55</v>
      </c>
    </row>
    <row r="972" spans="1:31" x14ac:dyDescent="0.25">
      <c r="A972" t="s">
        <v>3492</v>
      </c>
      <c r="B972" t="s">
        <v>3491</v>
      </c>
      <c r="C972" t="s">
        <v>79</v>
      </c>
      <c r="D972" s="2" t="str">
        <f>VLOOKUP(A972,Basis!A:A,1,FALSE)</f>
        <v>RO960</v>
      </c>
      <c r="E972" t="s">
        <v>58</v>
      </c>
      <c r="F972">
        <v>1034418</v>
      </c>
      <c r="G972" s="2">
        <v>44602.578564814816</v>
      </c>
      <c r="H972" s="2"/>
      <c r="K972" t="s">
        <v>1739</v>
      </c>
      <c r="L972" t="s">
        <v>3493</v>
      </c>
      <c r="M972" t="s">
        <v>3494</v>
      </c>
      <c r="N972" t="s">
        <v>177</v>
      </c>
      <c r="O972">
        <v>5</v>
      </c>
      <c r="P972">
        <v>1</v>
      </c>
      <c r="Q972">
        <v>52.219504999999998</v>
      </c>
      <c r="R972">
        <v>5.126868</v>
      </c>
      <c r="S972" t="s">
        <v>63</v>
      </c>
      <c r="T972">
        <v>95</v>
      </c>
      <c r="U972">
        <v>75</v>
      </c>
      <c r="V972">
        <v>15</v>
      </c>
      <c r="W972">
        <v>0</v>
      </c>
      <c r="Y972">
        <v>180</v>
      </c>
      <c r="Z972" t="s">
        <v>3495</v>
      </c>
      <c r="AA972" s="2">
        <v>43474.373842592591</v>
      </c>
      <c r="AC972" s="2">
        <v>44907.646967592591</v>
      </c>
      <c r="AD972" t="s">
        <v>54</v>
      </c>
      <c r="AE972" t="s">
        <v>55</v>
      </c>
    </row>
    <row r="973" spans="1:31" x14ac:dyDescent="0.25">
      <c r="A973" t="s">
        <v>3497</v>
      </c>
      <c r="B973" t="s">
        <v>3496</v>
      </c>
      <c r="C973" t="s">
        <v>47</v>
      </c>
      <c r="D973" s="2" t="str">
        <f>VLOOKUP(A973,Basis!A:A,1,FALSE)</f>
        <v>VO264</v>
      </c>
      <c r="E973" t="s">
        <v>58</v>
      </c>
      <c r="F973">
        <v>1034558</v>
      </c>
      <c r="G973" s="2">
        <v>43760.394861111112</v>
      </c>
      <c r="H973" s="2"/>
      <c r="K973" t="s">
        <v>723</v>
      </c>
      <c r="L973" t="s">
        <v>411</v>
      </c>
      <c r="M973" t="s">
        <v>725</v>
      </c>
      <c r="N973" t="s">
        <v>62</v>
      </c>
      <c r="O973">
        <v>5</v>
      </c>
      <c r="P973">
        <v>1</v>
      </c>
      <c r="Q973">
        <v>52.299600611489502</v>
      </c>
      <c r="R973">
        <v>5.2827847469647304</v>
      </c>
      <c r="S973" t="s">
        <v>63</v>
      </c>
      <c r="T973">
        <v>95</v>
      </c>
      <c r="U973">
        <v>75</v>
      </c>
      <c r="V973">
        <v>15</v>
      </c>
      <c r="W973">
        <v>0</v>
      </c>
      <c r="Y973">
        <v>180</v>
      </c>
      <c r="Z973" t="s">
        <v>3498</v>
      </c>
      <c r="AA973" s="2">
        <v>43474.373842592591</v>
      </c>
      <c r="AC973" s="2">
        <v>44907.646967592591</v>
      </c>
      <c r="AD973" t="s">
        <v>54</v>
      </c>
      <c r="AE973" t="s">
        <v>55</v>
      </c>
    </row>
    <row r="974" spans="1:31" x14ac:dyDescent="0.25">
      <c r="A974" t="s">
        <v>3500</v>
      </c>
      <c r="B974" t="s">
        <v>3499</v>
      </c>
      <c r="C974" t="s">
        <v>47</v>
      </c>
      <c r="D974" s="2" t="str">
        <f>VLOOKUP(A974,Basis!A:A,1,FALSE)</f>
        <v>VO265</v>
      </c>
      <c r="E974" t="s">
        <v>58</v>
      </c>
      <c r="F974">
        <v>1034602</v>
      </c>
      <c r="G974" s="2">
        <v>43760.39503472222</v>
      </c>
      <c r="H974" s="2"/>
      <c r="K974" t="s">
        <v>723</v>
      </c>
      <c r="L974" t="s">
        <v>3501</v>
      </c>
      <c r="M974" t="s">
        <v>725</v>
      </c>
      <c r="N974" t="s">
        <v>62</v>
      </c>
      <c r="O974">
        <v>5</v>
      </c>
      <c r="P974">
        <v>1</v>
      </c>
      <c r="Q974">
        <v>52.299052560750702</v>
      </c>
      <c r="R974">
        <v>5.2837957721252797</v>
      </c>
      <c r="S974" t="s">
        <v>63</v>
      </c>
      <c r="T974">
        <v>95</v>
      </c>
      <c r="U974">
        <v>75</v>
      </c>
      <c r="V974">
        <v>15</v>
      </c>
      <c r="W974">
        <v>0</v>
      </c>
      <c r="Y974">
        <v>180</v>
      </c>
      <c r="Z974" t="s">
        <v>3502</v>
      </c>
      <c r="AA974" s="2">
        <v>43474.373842592591</v>
      </c>
      <c r="AC974" s="2">
        <v>44907.646967592591</v>
      </c>
      <c r="AD974" t="s">
        <v>54</v>
      </c>
      <c r="AE974" t="s">
        <v>55</v>
      </c>
    </row>
    <row r="975" spans="1:31" x14ac:dyDescent="0.25">
      <c r="A975" t="s">
        <v>3504</v>
      </c>
      <c r="B975" t="s">
        <v>3503</v>
      </c>
      <c r="C975" t="s">
        <v>79</v>
      </c>
      <c r="D975" s="2" t="str">
        <f>VLOOKUP(A975,Basis!A:A,1,FALSE)</f>
        <v>RO086</v>
      </c>
      <c r="E975" t="s">
        <v>58</v>
      </c>
      <c r="F975">
        <v>1034605</v>
      </c>
      <c r="G975" s="2">
        <v>43749.599988425929</v>
      </c>
      <c r="H975" s="2"/>
      <c r="K975" t="s">
        <v>3505</v>
      </c>
      <c r="L975" t="s">
        <v>195</v>
      </c>
      <c r="M975" t="s">
        <v>3506</v>
      </c>
      <c r="N975" t="s">
        <v>51</v>
      </c>
      <c r="O975">
        <v>5</v>
      </c>
      <c r="P975">
        <v>1</v>
      </c>
      <c r="Q975">
        <v>52.291236310314702</v>
      </c>
      <c r="R975">
        <v>5.1532985921997101</v>
      </c>
      <c r="S975" t="s">
        <v>63</v>
      </c>
      <c r="T975">
        <v>95</v>
      </c>
      <c r="U975">
        <v>75</v>
      </c>
      <c r="V975">
        <v>15</v>
      </c>
      <c r="W975">
        <v>0</v>
      </c>
      <c r="Y975">
        <v>180</v>
      </c>
      <c r="Z975" t="s">
        <v>3507</v>
      </c>
      <c r="AA975" s="2">
        <v>43474.373854166668</v>
      </c>
      <c r="AC975" s="2">
        <v>44907.646967592591</v>
      </c>
      <c r="AD975" t="s">
        <v>54</v>
      </c>
      <c r="AE975" t="s">
        <v>55</v>
      </c>
    </row>
    <row r="976" spans="1:31" x14ac:dyDescent="0.25">
      <c r="A976" t="s">
        <v>3509</v>
      </c>
      <c r="B976" t="s">
        <v>3508</v>
      </c>
      <c r="C976" t="s">
        <v>47</v>
      </c>
      <c r="D976" s="2" t="str">
        <f>VLOOKUP(A976,Basis!A:A,1,FALSE)</f>
        <v>VO447</v>
      </c>
      <c r="E976" t="s">
        <v>58</v>
      </c>
      <c r="F976">
        <v>1034620</v>
      </c>
      <c r="G976" s="2">
        <v>44643.59884259259</v>
      </c>
      <c r="H976" s="2"/>
      <c r="K976" t="s">
        <v>2795</v>
      </c>
      <c r="L976" t="s">
        <v>2796</v>
      </c>
      <c r="M976" t="s">
        <v>2797</v>
      </c>
      <c r="N976" t="s">
        <v>51</v>
      </c>
      <c r="O976">
        <v>5</v>
      </c>
      <c r="P976">
        <v>1</v>
      </c>
      <c r="Q976">
        <v>52.287766599999998</v>
      </c>
      <c r="R976">
        <v>5.1750157999999997</v>
      </c>
      <c r="S976" t="s">
        <v>63</v>
      </c>
      <c r="T976">
        <v>95</v>
      </c>
      <c r="U976">
        <v>75</v>
      </c>
      <c r="V976">
        <v>15</v>
      </c>
      <c r="W976">
        <v>0</v>
      </c>
      <c r="Y976">
        <v>180</v>
      </c>
      <c r="Z976" t="s">
        <v>2798</v>
      </c>
      <c r="AA976" s="2">
        <v>43474.373854166668</v>
      </c>
      <c r="AC976" s="2">
        <v>44907.646967592591</v>
      </c>
      <c r="AD976" t="s">
        <v>54</v>
      </c>
      <c r="AE976" t="s">
        <v>55</v>
      </c>
    </row>
    <row r="977" spans="1:31" x14ac:dyDescent="0.25">
      <c r="A977" t="s">
        <v>3511</v>
      </c>
      <c r="B977" t="s">
        <v>3510</v>
      </c>
      <c r="C977" t="s">
        <v>79</v>
      </c>
      <c r="D977" s="2" t="str">
        <f>VLOOKUP(A977,Basis!A:A,1,FALSE)</f>
        <v>RO076</v>
      </c>
      <c r="E977" t="s">
        <v>58</v>
      </c>
      <c r="F977">
        <v>1034625</v>
      </c>
      <c r="G977" s="2">
        <v>43749.598483796297</v>
      </c>
      <c r="H977" s="2"/>
      <c r="K977" t="s">
        <v>3512</v>
      </c>
      <c r="L977" t="s">
        <v>2711</v>
      </c>
      <c r="M977" t="s">
        <v>3513</v>
      </c>
      <c r="N977" t="s">
        <v>34</v>
      </c>
      <c r="O977">
        <v>5</v>
      </c>
      <c r="P977">
        <v>1</v>
      </c>
      <c r="Q977">
        <v>52.329153651420299</v>
      </c>
      <c r="R977">
        <v>5.0709758978384301</v>
      </c>
      <c r="S977" t="s">
        <v>63</v>
      </c>
      <c r="T977">
        <v>95</v>
      </c>
      <c r="U977">
        <v>75</v>
      </c>
      <c r="V977">
        <v>15</v>
      </c>
      <c r="W977">
        <v>0</v>
      </c>
      <c r="Y977">
        <v>180</v>
      </c>
      <c r="Z977" t="s">
        <v>3514</v>
      </c>
      <c r="AA977" s="2">
        <v>43474.373842592591</v>
      </c>
      <c r="AC977" s="2">
        <v>44907.646967592591</v>
      </c>
      <c r="AD977" t="s">
        <v>54</v>
      </c>
      <c r="AE977" t="s">
        <v>55</v>
      </c>
    </row>
    <row r="978" spans="1:31" x14ac:dyDescent="0.25">
      <c r="A978" t="s">
        <v>3516</v>
      </c>
      <c r="B978" t="s">
        <v>3515</v>
      </c>
      <c r="C978" t="s">
        <v>167</v>
      </c>
      <c r="D978" s="2" t="str">
        <f>VLOOKUP(A978,Basis!A:A,1,FALSE)</f>
        <v>PO086</v>
      </c>
      <c r="E978" t="s">
        <v>58</v>
      </c>
      <c r="F978">
        <v>1034646</v>
      </c>
      <c r="G978" s="2">
        <v>44377.621805555558</v>
      </c>
      <c r="H978" s="2"/>
      <c r="K978" t="s">
        <v>679</v>
      </c>
      <c r="L978" t="s">
        <v>105</v>
      </c>
      <c r="M978" t="s">
        <v>680</v>
      </c>
      <c r="N978" t="s">
        <v>62</v>
      </c>
      <c r="O978">
        <v>5</v>
      </c>
      <c r="P978">
        <v>1</v>
      </c>
      <c r="Q978">
        <v>52.294962699999999</v>
      </c>
      <c r="R978">
        <v>5.2607926999999997</v>
      </c>
      <c r="S978" t="s">
        <v>63</v>
      </c>
      <c r="T978">
        <v>95</v>
      </c>
      <c r="U978">
        <v>75</v>
      </c>
      <c r="V978">
        <v>15</v>
      </c>
      <c r="W978">
        <v>0</v>
      </c>
      <c r="Y978">
        <v>180</v>
      </c>
      <c r="Z978" t="s">
        <v>1849</v>
      </c>
      <c r="AA978" s="2">
        <v>43474.373842592591</v>
      </c>
      <c r="AC978" s="2">
        <v>44907.646967592591</v>
      </c>
      <c r="AD978" t="s">
        <v>54</v>
      </c>
      <c r="AE978" t="s">
        <v>55</v>
      </c>
    </row>
    <row r="979" spans="1:31" x14ac:dyDescent="0.25">
      <c r="A979" t="s">
        <v>3518</v>
      </c>
      <c r="B979" t="s">
        <v>3517</v>
      </c>
      <c r="C979" t="s">
        <v>79</v>
      </c>
      <c r="D979" s="2" t="str">
        <f>VLOOKUP(A979,Basis!A:A,1,FALSE)</f>
        <v>RO979</v>
      </c>
      <c r="E979" t="s">
        <v>58</v>
      </c>
      <c r="F979">
        <v>1034704</v>
      </c>
      <c r="G979" s="2">
        <v>44671.445601851854</v>
      </c>
      <c r="H979" s="2"/>
      <c r="K979" t="s">
        <v>2948</v>
      </c>
      <c r="L979" t="s">
        <v>195</v>
      </c>
      <c r="M979" t="s">
        <v>3519</v>
      </c>
      <c r="N979" t="s">
        <v>177</v>
      </c>
      <c r="O979">
        <v>6</v>
      </c>
      <c r="P979">
        <v>1</v>
      </c>
      <c r="Q979">
        <v>52.228411000000001</v>
      </c>
      <c r="R979">
        <v>5.1832960000000003</v>
      </c>
      <c r="S979" t="s">
        <v>35</v>
      </c>
      <c r="T979">
        <v>95</v>
      </c>
      <c r="U979">
        <v>75</v>
      </c>
      <c r="V979">
        <v>15</v>
      </c>
      <c r="W979">
        <v>0</v>
      </c>
      <c r="Y979">
        <v>180</v>
      </c>
      <c r="Z979" t="s">
        <v>3520</v>
      </c>
      <c r="AA979" s="2">
        <v>43474.373842592591</v>
      </c>
      <c r="AC979" s="2">
        <v>44907.646967592591</v>
      </c>
      <c r="AD979" t="s">
        <v>54</v>
      </c>
      <c r="AE979" t="s">
        <v>55</v>
      </c>
    </row>
    <row r="980" spans="1:31" x14ac:dyDescent="0.25">
      <c r="A980" t="s">
        <v>3522</v>
      </c>
      <c r="B980" t="s">
        <v>3521</v>
      </c>
      <c r="C980" t="s">
        <v>79</v>
      </c>
      <c r="D980" s="2" t="str">
        <f>VLOOKUP(A980,Basis!A:A,1,FALSE)</f>
        <v>RO907</v>
      </c>
      <c r="E980" t="s">
        <v>58</v>
      </c>
      <c r="F980">
        <v>1034706</v>
      </c>
      <c r="G980" s="2">
        <v>44287.318981481483</v>
      </c>
      <c r="H980" s="2"/>
      <c r="K980" t="s">
        <v>3523</v>
      </c>
      <c r="L980" t="s">
        <v>3524</v>
      </c>
      <c r="M980" t="s">
        <v>3525</v>
      </c>
      <c r="N980" t="s">
        <v>177</v>
      </c>
      <c r="O980">
        <v>5</v>
      </c>
      <c r="P980">
        <v>1</v>
      </c>
      <c r="Q980">
        <v>52.2240337</v>
      </c>
      <c r="R980">
        <v>5.1865015000000003</v>
      </c>
      <c r="S980" t="s">
        <v>63</v>
      </c>
      <c r="T980">
        <v>95</v>
      </c>
      <c r="U980">
        <v>75</v>
      </c>
      <c r="V980">
        <v>15</v>
      </c>
      <c r="W980">
        <v>0</v>
      </c>
      <c r="Y980">
        <v>180</v>
      </c>
      <c r="Z980" t="s">
        <v>3526</v>
      </c>
      <c r="AA980" s="2">
        <v>43474.373842592591</v>
      </c>
      <c r="AC980" s="2">
        <v>44907.646967592591</v>
      </c>
      <c r="AD980" t="s">
        <v>54</v>
      </c>
      <c r="AE980" t="s">
        <v>55</v>
      </c>
    </row>
    <row r="981" spans="1:31" x14ac:dyDescent="0.25">
      <c r="A981" t="s">
        <v>3528</v>
      </c>
      <c r="B981" t="s">
        <v>3527</v>
      </c>
      <c r="C981" t="s">
        <v>79</v>
      </c>
      <c r="D981" s="2" t="str">
        <f>VLOOKUP(A981,Basis!A:A,1,FALSE)</f>
        <v>RO098</v>
      </c>
      <c r="E981" t="s">
        <v>58</v>
      </c>
      <c r="F981">
        <v>1034709</v>
      </c>
      <c r="G981" s="2">
        <v>43753.698206018518</v>
      </c>
      <c r="H981" s="2"/>
      <c r="K981" t="s">
        <v>1844</v>
      </c>
      <c r="L981" t="s">
        <v>281</v>
      </c>
      <c r="M981" t="s">
        <v>1845</v>
      </c>
      <c r="N981" t="s">
        <v>51</v>
      </c>
      <c r="O981">
        <v>5</v>
      </c>
      <c r="P981">
        <v>1</v>
      </c>
      <c r="Q981">
        <v>52.289676</v>
      </c>
      <c r="R981">
        <v>5.1699031</v>
      </c>
      <c r="S981" t="s">
        <v>63</v>
      </c>
      <c r="T981">
        <v>95</v>
      </c>
      <c r="U981">
        <v>75</v>
      </c>
      <c r="V981">
        <v>15</v>
      </c>
      <c r="W981">
        <v>0</v>
      </c>
      <c r="Y981">
        <v>180</v>
      </c>
      <c r="Z981" t="s">
        <v>1846</v>
      </c>
      <c r="AA981" s="2">
        <v>43474.373854166668</v>
      </c>
      <c r="AC981" s="2">
        <v>44907.646967592591</v>
      </c>
      <c r="AD981" t="s">
        <v>54</v>
      </c>
      <c r="AE981" t="s">
        <v>55</v>
      </c>
    </row>
    <row r="982" spans="1:31" x14ac:dyDescent="0.25">
      <c r="A982" t="s">
        <v>3530</v>
      </c>
      <c r="B982" t="s">
        <v>3529</v>
      </c>
      <c r="C982" t="s">
        <v>47</v>
      </c>
      <c r="D982" s="2" t="str">
        <f>VLOOKUP(A982,Basis!A:A,1,FALSE)</f>
        <v>VO467</v>
      </c>
      <c r="E982" t="s">
        <v>58</v>
      </c>
      <c r="F982">
        <v>1034882</v>
      </c>
      <c r="G982" s="2">
        <v>44700.320625</v>
      </c>
      <c r="H982" s="2"/>
      <c r="K982" t="s">
        <v>1930</v>
      </c>
      <c r="L982" t="s">
        <v>1931</v>
      </c>
      <c r="M982" t="s">
        <v>1932</v>
      </c>
      <c r="N982" t="s">
        <v>177</v>
      </c>
      <c r="O982">
        <v>5</v>
      </c>
      <c r="P982">
        <v>1</v>
      </c>
      <c r="Q982">
        <v>52.212809</v>
      </c>
      <c r="R982">
        <v>5.153276</v>
      </c>
      <c r="S982" t="s">
        <v>63</v>
      </c>
      <c r="T982">
        <v>95</v>
      </c>
      <c r="U982">
        <v>75</v>
      </c>
      <c r="V982">
        <v>15</v>
      </c>
      <c r="W982">
        <v>0</v>
      </c>
      <c r="Y982">
        <v>180</v>
      </c>
      <c r="Z982" t="s">
        <v>1933</v>
      </c>
      <c r="AA982" s="2">
        <v>43474.373831018522</v>
      </c>
      <c r="AC982" s="2">
        <v>44907.646967592591</v>
      </c>
      <c r="AD982" t="s">
        <v>54</v>
      </c>
      <c r="AE982" t="s">
        <v>55</v>
      </c>
    </row>
    <row r="983" spans="1:31" x14ac:dyDescent="0.25">
      <c r="A983" t="s">
        <v>3532</v>
      </c>
      <c r="B983" t="s">
        <v>3531</v>
      </c>
      <c r="C983" t="s">
        <v>47</v>
      </c>
      <c r="D983" s="2" t="str">
        <f>VLOOKUP(A983,Basis!A:A,1,FALSE)</f>
        <v>VO261</v>
      </c>
      <c r="E983" t="s">
        <v>58</v>
      </c>
      <c r="F983">
        <v>1034884</v>
      </c>
      <c r="G983" s="2">
        <v>43760.394201388888</v>
      </c>
      <c r="H983" s="2"/>
      <c r="K983" t="s">
        <v>723</v>
      </c>
      <c r="L983" t="s">
        <v>93</v>
      </c>
      <c r="M983" t="s">
        <v>3533</v>
      </c>
      <c r="N983" t="s">
        <v>62</v>
      </c>
      <c r="O983">
        <v>5</v>
      </c>
      <c r="P983">
        <v>1</v>
      </c>
      <c r="Q983">
        <v>52.300747758757602</v>
      </c>
      <c r="R983">
        <v>5.2804438490469803</v>
      </c>
      <c r="S983" t="s">
        <v>63</v>
      </c>
      <c r="T983">
        <v>95</v>
      </c>
      <c r="U983">
        <v>75</v>
      </c>
      <c r="V983">
        <v>15</v>
      </c>
      <c r="W983">
        <v>0</v>
      </c>
      <c r="Y983">
        <v>180</v>
      </c>
      <c r="Z983" t="s">
        <v>3534</v>
      </c>
      <c r="AA983" s="2">
        <v>43474.373842592591</v>
      </c>
      <c r="AC983" s="2">
        <v>44907.646967592591</v>
      </c>
      <c r="AD983" t="s">
        <v>54</v>
      </c>
      <c r="AE983" t="s">
        <v>55</v>
      </c>
    </row>
    <row r="984" spans="1:31" x14ac:dyDescent="0.25">
      <c r="A984" t="s">
        <v>3536</v>
      </c>
      <c r="B984" t="s">
        <v>3535</v>
      </c>
      <c r="C984" t="s">
        <v>47</v>
      </c>
      <c r="D984" s="2" t="str">
        <f>VLOOKUP(A984,Basis!A:A,1,FALSE)</f>
        <v>VO262</v>
      </c>
      <c r="E984" t="s">
        <v>58</v>
      </c>
      <c r="F984">
        <v>1034631</v>
      </c>
      <c r="G984" s="2">
        <v>43760.394432870373</v>
      </c>
      <c r="H984" s="2"/>
      <c r="K984" t="s">
        <v>723</v>
      </c>
      <c r="L984" t="s">
        <v>1289</v>
      </c>
      <c r="M984" t="s">
        <v>3533</v>
      </c>
      <c r="N984" t="s">
        <v>62</v>
      </c>
      <c r="O984">
        <v>5</v>
      </c>
      <c r="P984">
        <v>1</v>
      </c>
      <c r="Q984">
        <v>52.300377949189702</v>
      </c>
      <c r="R984">
        <v>5.2813547104646297</v>
      </c>
      <c r="S984" t="s">
        <v>63</v>
      </c>
      <c r="T984">
        <v>95</v>
      </c>
      <c r="U984">
        <v>75</v>
      </c>
      <c r="V984">
        <v>15</v>
      </c>
      <c r="W984">
        <v>0</v>
      </c>
      <c r="Y984">
        <v>180</v>
      </c>
      <c r="Z984" t="s">
        <v>3537</v>
      </c>
      <c r="AA984" s="2">
        <v>43474.373842592591</v>
      </c>
      <c r="AC984" s="2">
        <v>44907.646967592591</v>
      </c>
      <c r="AD984" t="s">
        <v>54</v>
      </c>
      <c r="AE984" t="s">
        <v>55</v>
      </c>
    </row>
    <row r="985" spans="1:31" x14ac:dyDescent="0.25">
      <c r="A985" t="s">
        <v>3539</v>
      </c>
      <c r="B985" t="s">
        <v>3538</v>
      </c>
      <c r="C985" t="s">
        <v>193</v>
      </c>
      <c r="D985" s="2" t="str">
        <f>VLOOKUP(A985,Basis!A:A,1,FALSE)</f>
        <v>BO056</v>
      </c>
      <c r="E985" t="s">
        <v>58</v>
      </c>
      <c r="F985">
        <v>1034632</v>
      </c>
      <c r="G985" s="2">
        <v>43753.696643518517</v>
      </c>
      <c r="H985" s="2"/>
      <c r="K985" t="s">
        <v>1814</v>
      </c>
      <c r="L985" t="s">
        <v>730</v>
      </c>
      <c r="M985" t="s">
        <v>1973</v>
      </c>
      <c r="N985" t="s">
        <v>177</v>
      </c>
      <c r="O985">
        <v>5</v>
      </c>
      <c r="P985">
        <v>1</v>
      </c>
      <c r="Q985">
        <v>52.224592426840402</v>
      </c>
      <c r="R985">
        <v>5.1818245556253801</v>
      </c>
      <c r="S985" t="s">
        <v>63</v>
      </c>
      <c r="T985">
        <v>95</v>
      </c>
      <c r="U985">
        <v>75</v>
      </c>
      <c r="V985">
        <v>15</v>
      </c>
      <c r="W985">
        <v>0</v>
      </c>
      <c r="Y985">
        <v>180</v>
      </c>
      <c r="Z985" t="s">
        <v>1974</v>
      </c>
      <c r="AA985" s="2">
        <v>43474.373831018522</v>
      </c>
      <c r="AC985" s="2">
        <v>44907.646967592591</v>
      </c>
      <c r="AD985" t="s">
        <v>54</v>
      </c>
      <c r="AE985" t="s">
        <v>55</v>
      </c>
    </row>
    <row r="986" spans="1:31" x14ac:dyDescent="0.25">
      <c r="A986" t="s">
        <v>3541</v>
      </c>
      <c r="B986" t="s">
        <v>3540</v>
      </c>
      <c r="C986" t="s">
        <v>79</v>
      </c>
      <c r="D986" s="2" t="str">
        <f>VLOOKUP(A986,Basis!A:A,1,FALSE)</f>
        <v>RO473</v>
      </c>
      <c r="E986" t="s">
        <v>58</v>
      </c>
      <c r="F986">
        <v>1030843</v>
      </c>
      <c r="G986" s="2">
        <v>43748.659756944442</v>
      </c>
      <c r="H986" s="2"/>
      <c r="K986" t="s">
        <v>3542</v>
      </c>
      <c r="L986" t="s">
        <v>2284</v>
      </c>
      <c r="M986" t="s">
        <v>3543</v>
      </c>
      <c r="N986" t="s">
        <v>277</v>
      </c>
      <c r="O986">
        <v>5</v>
      </c>
      <c r="P986">
        <v>1</v>
      </c>
      <c r="Q986">
        <v>52.3011097312461</v>
      </c>
      <c r="R986">
        <v>5.0433576107072096</v>
      </c>
      <c r="S986" t="s">
        <v>63</v>
      </c>
      <c r="T986">
        <v>95</v>
      </c>
      <c r="U986">
        <v>75</v>
      </c>
      <c r="V986">
        <v>15</v>
      </c>
      <c r="W986">
        <v>0</v>
      </c>
      <c r="Y986">
        <v>180</v>
      </c>
      <c r="Z986" t="s">
        <v>3544</v>
      </c>
      <c r="AA986" s="2">
        <v>43474.373842592591</v>
      </c>
      <c r="AC986" s="2">
        <v>44907.646967592591</v>
      </c>
      <c r="AD986" t="s">
        <v>54</v>
      </c>
      <c r="AE986" t="s">
        <v>55</v>
      </c>
    </row>
    <row r="987" spans="1:31" x14ac:dyDescent="0.25">
      <c r="A987" t="s">
        <v>3546</v>
      </c>
      <c r="B987" t="s">
        <v>3545</v>
      </c>
      <c r="C987" t="s">
        <v>79</v>
      </c>
      <c r="D987" s="2" t="str">
        <f>VLOOKUP(A987,Basis!A:A,1,FALSE)</f>
        <v>RO068</v>
      </c>
      <c r="E987" t="s">
        <v>58</v>
      </c>
      <c r="F987">
        <v>1034569</v>
      </c>
      <c r="G987" s="2">
        <v>43749.57917824074</v>
      </c>
      <c r="H987" s="2"/>
      <c r="K987" t="s">
        <v>2145</v>
      </c>
      <c r="L987" t="s">
        <v>2228</v>
      </c>
      <c r="M987" t="s">
        <v>2146</v>
      </c>
      <c r="N987" t="s">
        <v>277</v>
      </c>
      <c r="O987">
        <v>5</v>
      </c>
      <c r="P987">
        <v>1</v>
      </c>
      <c r="Q987">
        <v>52.312723067637798</v>
      </c>
      <c r="R987">
        <v>5.0474280305253796</v>
      </c>
      <c r="S987" t="s">
        <v>63</v>
      </c>
      <c r="T987">
        <v>100</v>
      </c>
      <c r="U987">
        <v>80</v>
      </c>
      <c r="V987">
        <v>15</v>
      </c>
      <c r="W987">
        <v>0</v>
      </c>
      <c r="Y987">
        <v>180</v>
      </c>
      <c r="Z987" t="s">
        <v>2229</v>
      </c>
      <c r="AA987" s="2">
        <v>43474.373842592591</v>
      </c>
      <c r="AC987" s="2">
        <v>44907.646967592591</v>
      </c>
      <c r="AD987" t="s">
        <v>54</v>
      </c>
      <c r="AE987" t="s">
        <v>55</v>
      </c>
    </row>
    <row r="988" spans="1:31" x14ac:dyDescent="0.25">
      <c r="A988" t="s">
        <v>3548</v>
      </c>
      <c r="B988" t="s">
        <v>3547</v>
      </c>
      <c r="C988" t="s">
        <v>79</v>
      </c>
      <c r="D988" s="2" t="str">
        <f>VLOOKUP(A988,Basis!A:A,1,FALSE)</f>
        <v>RO613</v>
      </c>
      <c r="E988" t="s">
        <v>58</v>
      </c>
      <c r="F988">
        <v>1034924</v>
      </c>
      <c r="G988" s="2">
        <v>44285.319571759261</v>
      </c>
      <c r="H988" s="2"/>
      <c r="K988" t="s">
        <v>3320</v>
      </c>
      <c r="L988" t="s">
        <v>41</v>
      </c>
      <c r="M988" t="s">
        <v>3321</v>
      </c>
      <c r="N988" t="s">
        <v>177</v>
      </c>
      <c r="O988">
        <v>5</v>
      </c>
      <c r="P988">
        <v>1</v>
      </c>
      <c r="Q988">
        <v>52.223856400000003</v>
      </c>
      <c r="R988">
        <v>5.1735619000000002</v>
      </c>
      <c r="S988" t="s">
        <v>63</v>
      </c>
      <c r="T988">
        <v>95</v>
      </c>
      <c r="U988">
        <v>75</v>
      </c>
      <c r="V988">
        <v>15</v>
      </c>
      <c r="W988">
        <v>0</v>
      </c>
      <c r="Y988">
        <v>180</v>
      </c>
      <c r="Z988" t="s">
        <v>3322</v>
      </c>
      <c r="AA988" s="2">
        <v>43474.373831018522</v>
      </c>
      <c r="AC988" s="2">
        <v>44907.646967592591</v>
      </c>
      <c r="AD988" t="s">
        <v>54</v>
      </c>
      <c r="AE988" t="s">
        <v>55</v>
      </c>
    </row>
    <row r="989" spans="1:31" x14ac:dyDescent="0.25">
      <c r="A989" t="s">
        <v>3550</v>
      </c>
      <c r="B989" t="s">
        <v>3549</v>
      </c>
      <c r="C989" t="s">
        <v>79</v>
      </c>
      <c r="D989" s="2" t="str">
        <f>VLOOKUP(A989,Basis!A:A,1,FALSE)</f>
        <v>RO322</v>
      </c>
      <c r="E989" t="s">
        <v>58</v>
      </c>
      <c r="F989">
        <v>1034596</v>
      </c>
      <c r="G989" s="2">
        <v>43753.470451388886</v>
      </c>
      <c r="H989" s="2"/>
      <c r="K989" t="s">
        <v>3019</v>
      </c>
      <c r="L989" t="s">
        <v>3551</v>
      </c>
      <c r="M989" t="s">
        <v>3552</v>
      </c>
      <c r="N989" t="s">
        <v>177</v>
      </c>
      <c r="O989">
        <v>5</v>
      </c>
      <c r="P989">
        <v>1</v>
      </c>
      <c r="Q989">
        <v>52.203348535161702</v>
      </c>
      <c r="R989">
        <v>5.1495894324082396</v>
      </c>
      <c r="S989" t="s">
        <v>63</v>
      </c>
      <c r="T989">
        <v>100</v>
      </c>
      <c r="U989">
        <v>80</v>
      </c>
      <c r="V989">
        <v>15</v>
      </c>
      <c r="W989">
        <v>0</v>
      </c>
      <c r="Y989">
        <v>180</v>
      </c>
      <c r="Z989" t="s">
        <v>3553</v>
      </c>
      <c r="AA989" s="2">
        <v>43474.373831018522</v>
      </c>
      <c r="AC989" s="2">
        <v>44907.646967592591</v>
      </c>
      <c r="AD989" t="s">
        <v>54</v>
      </c>
      <c r="AE989" t="s">
        <v>55</v>
      </c>
    </row>
    <row r="990" spans="1:31" x14ac:dyDescent="0.25">
      <c r="A990" t="s">
        <v>3555</v>
      </c>
      <c r="B990" t="s">
        <v>3554</v>
      </c>
      <c r="C990" t="s">
        <v>79</v>
      </c>
      <c r="D990" s="2" t="str">
        <f>VLOOKUP(A990,Basis!A:A,1,FALSE)</f>
        <v>RO472</v>
      </c>
      <c r="E990" t="s">
        <v>58</v>
      </c>
      <c r="F990">
        <v>1034611</v>
      </c>
      <c r="G990" s="2">
        <v>43749.528900462959</v>
      </c>
      <c r="H990" s="2"/>
      <c r="K990" t="s">
        <v>3556</v>
      </c>
      <c r="L990" t="s">
        <v>195</v>
      </c>
      <c r="M990" t="s">
        <v>3557</v>
      </c>
      <c r="N990" t="s">
        <v>241</v>
      </c>
      <c r="O990">
        <v>5</v>
      </c>
      <c r="P990">
        <v>1</v>
      </c>
      <c r="Q990">
        <v>52.281009508345498</v>
      </c>
      <c r="R990">
        <v>5.1556762866723904</v>
      </c>
      <c r="S990" t="s">
        <v>63</v>
      </c>
      <c r="T990">
        <v>100</v>
      </c>
      <c r="U990">
        <v>80</v>
      </c>
      <c r="V990">
        <v>15</v>
      </c>
      <c r="W990">
        <v>0</v>
      </c>
      <c r="Y990">
        <v>180</v>
      </c>
      <c r="Z990" t="s">
        <v>3558</v>
      </c>
      <c r="AA990" s="2">
        <v>43474.373854166668</v>
      </c>
      <c r="AC990" s="2">
        <v>44907.646967592591</v>
      </c>
      <c r="AD990" t="s">
        <v>54</v>
      </c>
      <c r="AE990" t="s">
        <v>55</v>
      </c>
    </row>
    <row r="991" spans="1:31" x14ac:dyDescent="0.25">
      <c r="A991" t="s">
        <v>3560</v>
      </c>
      <c r="B991" t="s">
        <v>3559</v>
      </c>
      <c r="C991" t="s">
        <v>79</v>
      </c>
      <c r="D991" s="2" t="str">
        <f>VLOOKUP(A991,Basis!A:A,1,FALSE)</f>
        <v>RO087</v>
      </c>
      <c r="E991" t="s">
        <v>58</v>
      </c>
      <c r="F991">
        <v>1034643</v>
      </c>
      <c r="G991" s="2">
        <v>43753.697766203702</v>
      </c>
      <c r="H991" s="2"/>
      <c r="K991" t="s">
        <v>3126</v>
      </c>
      <c r="L991" t="s">
        <v>3561</v>
      </c>
      <c r="M991" t="s">
        <v>3128</v>
      </c>
      <c r="N991" t="s">
        <v>51</v>
      </c>
      <c r="O991">
        <v>5</v>
      </c>
      <c r="P991">
        <v>1</v>
      </c>
      <c r="Q991">
        <v>52.290416685913002</v>
      </c>
      <c r="R991">
        <v>5.1544317416894803</v>
      </c>
      <c r="S991" t="s">
        <v>63</v>
      </c>
      <c r="T991">
        <v>95</v>
      </c>
      <c r="U991">
        <v>75</v>
      </c>
      <c r="V991">
        <v>15</v>
      </c>
      <c r="W991">
        <v>0</v>
      </c>
      <c r="Y991">
        <v>180</v>
      </c>
      <c r="Z991" t="s">
        <v>3562</v>
      </c>
      <c r="AA991" s="2">
        <v>43474.373854166668</v>
      </c>
      <c r="AC991" s="2">
        <v>44907.646967592591</v>
      </c>
      <c r="AD991" t="s">
        <v>54</v>
      </c>
      <c r="AE991" t="s">
        <v>55</v>
      </c>
    </row>
    <row r="992" spans="1:31" x14ac:dyDescent="0.25">
      <c r="A992" t="s">
        <v>3564</v>
      </c>
      <c r="B992" t="s">
        <v>3563</v>
      </c>
      <c r="C992" t="s">
        <v>79</v>
      </c>
      <c r="D992" s="2" t="str">
        <f>VLOOKUP(A992,Basis!A:A,1,FALSE)</f>
        <v>RO836</v>
      </c>
      <c r="E992" t="s">
        <v>58</v>
      </c>
      <c r="F992">
        <v>1034734</v>
      </c>
      <c r="G992" s="2">
        <v>43976.658726851849</v>
      </c>
      <c r="H992" s="2"/>
      <c r="K992" t="s">
        <v>1149</v>
      </c>
      <c r="L992" t="s">
        <v>175</v>
      </c>
      <c r="M992" t="s">
        <v>1150</v>
      </c>
      <c r="N992" t="s">
        <v>177</v>
      </c>
      <c r="O992">
        <v>5</v>
      </c>
      <c r="P992">
        <v>1</v>
      </c>
      <c r="Q992">
        <v>52.209886880640099</v>
      </c>
      <c r="R992">
        <v>5.1520839706111303</v>
      </c>
      <c r="S992" t="s">
        <v>63</v>
      </c>
      <c r="T992">
        <v>95</v>
      </c>
      <c r="U992">
        <v>75</v>
      </c>
      <c r="V992">
        <v>15</v>
      </c>
      <c r="W992">
        <v>0</v>
      </c>
      <c r="Y992">
        <v>180</v>
      </c>
      <c r="Z992" t="s">
        <v>1151</v>
      </c>
      <c r="AA992" s="2">
        <v>43474.373831018522</v>
      </c>
      <c r="AC992" s="2">
        <v>44907.646967592591</v>
      </c>
      <c r="AD992" t="s">
        <v>54</v>
      </c>
      <c r="AE992" t="s">
        <v>55</v>
      </c>
    </row>
    <row r="993" spans="1:31" x14ac:dyDescent="0.25">
      <c r="A993" t="s">
        <v>3566</v>
      </c>
      <c r="B993" t="s">
        <v>3565</v>
      </c>
      <c r="C993" t="s">
        <v>167</v>
      </c>
      <c r="D993" s="2" t="str">
        <f>VLOOKUP(A993,Basis!A:A,1,FALSE)</f>
        <v>PO169</v>
      </c>
      <c r="E993" t="s">
        <v>58</v>
      </c>
      <c r="F993">
        <v>1034749</v>
      </c>
      <c r="G993" s="2">
        <v>44539.488333333335</v>
      </c>
      <c r="H993" s="2"/>
      <c r="K993" t="s">
        <v>1492</v>
      </c>
      <c r="L993" t="s">
        <v>1645</v>
      </c>
      <c r="M993" t="s">
        <v>2966</v>
      </c>
      <c r="N993" t="s">
        <v>241</v>
      </c>
      <c r="O993">
        <v>5</v>
      </c>
      <c r="P993">
        <v>1</v>
      </c>
      <c r="Q993">
        <v>52.265912999999998</v>
      </c>
      <c r="R993">
        <v>5.1676460000000004</v>
      </c>
      <c r="S993" t="s">
        <v>63</v>
      </c>
      <c r="T993">
        <v>95</v>
      </c>
      <c r="U993">
        <v>75</v>
      </c>
      <c r="V993">
        <v>15</v>
      </c>
      <c r="W993">
        <v>0</v>
      </c>
      <c r="Y993">
        <v>180</v>
      </c>
      <c r="Z993" t="s">
        <v>3263</v>
      </c>
      <c r="AA993" s="2">
        <v>43474.373842592591</v>
      </c>
      <c r="AC993" s="2">
        <v>44907.646967592591</v>
      </c>
      <c r="AD993" t="s">
        <v>54</v>
      </c>
      <c r="AE993" t="s">
        <v>55</v>
      </c>
    </row>
    <row r="994" spans="1:31" x14ac:dyDescent="0.25">
      <c r="A994" t="s">
        <v>3568</v>
      </c>
      <c r="B994" t="s">
        <v>3567</v>
      </c>
      <c r="C994" t="s">
        <v>79</v>
      </c>
      <c r="D994" s="2" t="str">
        <f>VLOOKUP(A994,Basis!A:A,1,FALSE)</f>
        <v>RO643</v>
      </c>
      <c r="E994" t="s">
        <v>58</v>
      </c>
      <c r="F994">
        <v>1034750</v>
      </c>
      <c r="G994" s="2">
        <v>43937.301064814812</v>
      </c>
      <c r="H994" s="2"/>
      <c r="K994" t="s">
        <v>1764</v>
      </c>
      <c r="L994" t="s">
        <v>3569</v>
      </c>
      <c r="M994" t="s">
        <v>3570</v>
      </c>
      <c r="N994" t="s">
        <v>177</v>
      </c>
      <c r="O994">
        <v>5</v>
      </c>
      <c r="P994">
        <v>1</v>
      </c>
      <c r="Q994">
        <v>52.215341000000002</v>
      </c>
      <c r="R994">
        <v>5.1657570000000002</v>
      </c>
      <c r="S994" t="s">
        <v>63</v>
      </c>
      <c r="T994">
        <v>95</v>
      </c>
      <c r="U994">
        <v>75</v>
      </c>
      <c r="V994">
        <v>15</v>
      </c>
      <c r="W994">
        <v>0</v>
      </c>
      <c r="Y994">
        <v>180</v>
      </c>
      <c r="Z994" t="s">
        <v>3571</v>
      </c>
      <c r="AA994" s="2">
        <v>43474.373831018522</v>
      </c>
      <c r="AC994" s="2">
        <v>44907.646967592591</v>
      </c>
      <c r="AD994" t="s">
        <v>54</v>
      </c>
      <c r="AE994" t="s">
        <v>55</v>
      </c>
    </row>
    <row r="995" spans="1:31" x14ac:dyDescent="0.25">
      <c r="A995" t="s">
        <v>3573</v>
      </c>
      <c r="B995" t="s">
        <v>3572</v>
      </c>
      <c r="C995" t="s">
        <v>47</v>
      </c>
      <c r="D995" s="2" t="str">
        <f>VLOOKUP(A995,Basis!A:A,1,FALSE)</f>
        <v>VO102</v>
      </c>
      <c r="E995" t="s">
        <v>58</v>
      </c>
      <c r="F995">
        <v>1034764</v>
      </c>
      <c r="G995" s="2">
        <v>43937.301782407405</v>
      </c>
      <c r="H995" s="2"/>
      <c r="K995" t="s">
        <v>1764</v>
      </c>
      <c r="L995" t="s">
        <v>3569</v>
      </c>
      <c r="M995" t="s">
        <v>3570</v>
      </c>
      <c r="N995" t="s">
        <v>177</v>
      </c>
      <c r="O995">
        <v>5</v>
      </c>
      <c r="P995">
        <v>1</v>
      </c>
      <c r="Q995">
        <v>52.215341000000002</v>
      </c>
      <c r="R995">
        <v>5.1657570000000002</v>
      </c>
      <c r="S995" t="s">
        <v>63</v>
      </c>
      <c r="T995">
        <v>95</v>
      </c>
      <c r="U995">
        <v>75</v>
      </c>
      <c r="V995">
        <v>15</v>
      </c>
      <c r="W995">
        <v>0</v>
      </c>
      <c r="Y995">
        <v>180</v>
      </c>
      <c r="Z995" t="s">
        <v>3571</v>
      </c>
      <c r="AA995" s="2">
        <v>43474.373831018522</v>
      </c>
      <c r="AC995" s="2">
        <v>44907.646967592591</v>
      </c>
      <c r="AD995" t="s">
        <v>54</v>
      </c>
      <c r="AE995" t="s">
        <v>55</v>
      </c>
    </row>
    <row r="996" spans="1:31" x14ac:dyDescent="0.25">
      <c r="A996" t="s">
        <v>3575</v>
      </c>
      <c r="B996" t="s">
        <v>3574</v>
      </c>
      <c r="C996" t="s">
        <v>193</v>
      </c>
      <c r="D996" s="2" t="str">
        <f>VLOOKUP(A996,Basis!A:A,1,FALSE)</f>
        <v>GFE0039</v>
      </c>
      <c r="E996" t="s">
        <v>323</v>
      </c>
      <c r="F996">
        <v>1034711</v>
      </c>
      <c r="G996" s="2">
        <v>43976.637546296297</v>
      </c>
      <c r="H996" s="2"/>
      <c r="K996" t="s">
        <v>3576</v>
      </c>
      <c r="L996" t="s">
        <v>281</v>
      </c>
      <c r="M996" t="s">
        <v>3577</v>
      </c>
      <c r="N996" t="s">
        <v>43</v>
      </c>
      <c r="O996">
        <v>5</v>
      </c>
      <c r="P996">
        <v>1</v>
      </c>
      <c r="Q996">
        <v>52.247010000000003</v>
      </c>
      <c r="R996">
        <v>5.2352920000000003</v>
      </c>
      <c r="S996" t="s">
        <v>63</v>
      </c>
      <c r="T996">
        <v>95</v>
      </c>
      <c r="U996">
        <v>75</v>
      </c>
      <c r="V996">
        <v>15</v>
      </c>
      <c r="W996">
        <v>0</v>
      </c>
      <c r="Y996">
        <v>180</v>
      </c>
      <c r="Z996" t="s">
        <v>3578</v>
      </c>
      <c r="AA996" s="2">
        <v>43474.373842592591</v>
      </c>
      <c r="AC996" s="2">
        <v>44880.676296296297</v>
      </c>
      <c r="AD996" t="s">
        <v>54</v>
      </c>
      <c r="AE996" t="s">
        <v>330</v>
      </c>
    </row>
    <row r="997" spans="1:31" x14ac:dyDescent="0.25">
      <c r="A997" t="s">
        <v>3580</v>
      </c>
      <c r="B997" t="s">
        <v>3579</v>
      </c>
      <c r="C997" t="s">
        <v>193</v>
      </c>
      <c r="D997" s="2" t="str">
        <f>VLOOKUP(A997,Basis!A:A,1,FALSE)</f>
        <v>GFE0001</v>
      </c>
      <c r="E997" t="s">
        <v>323</v>
      </c>
      <c r="F997">
        <v>1034770</v>
      </c>
      <c r="G997" s="2">
        <v>43817.500023148146</v>
      </c>
      <c r="H997" s="2"/>
      <c r="K997" t="s">
        <v>1335</v>
      </c>
      <c r="L997" t="s">
        <v>148</v>
      </c>
      <c r="M997" t="s">
        <v>1337</v>
      </c>
      <c r="N997" t="s">
        <v>62</v>
      </c>
      <c r="O997">
        <v>5</v>
      </c>
      <c r="P997">
        <v>1</v>
      </c>
      <c r="Q997">
        <v>52.294786999999999</v>
      </c>
      <c r="R997">
        <v>5.2655969999999996</v>
      </c>
      <c r="S997" t="s">
        <v>63</v>
      </c>
      <c r="T997">
        <v>95</v>
      </c>
      <c r="U997">
        <v>75</v>
      </c>
      <c r="V997">
        <v>15</v>
      </c>
      <c r="W997">
        <v>0</v>
      </c>
      <c r="Y997">
        <v>180</v>
      </c>
      <c r="Z997" t="s">
        <v>1620</v>
      </c>
      <c r="AA997" s="2">
        <v>43474.373842592591</v>
      </c>
      <c r="AC997" s="2">
        <v>44880.676296296297</v>
      </c>
      <c r="AD997" t="s">
        <v>54</v>
      </c>
      <c r="AE997" t="s">
        <v>330</v>
      </c>
    </row>
    <row r="998" spans="1:31" x14ac:dyDescent="0.25">
      <c r="A998" t="s">
        <v>3582</v>
      </c>
      <c r="B998" t="s">
        <v>3581</v>
      </c>
      <c r="C998" t="s">
        <v>193</v>
      </c>
      <c r="D998" s="2" t="str">
        <f>VLOOKUP(A998,Basis!A:A,1,FALSE)</f>
        <v>GFE0040</v>
      </c>
      <c r="E998" t="s">
        <v>323</v>
      </c>
      <c r="F998">
        <v>1034739</v>
      </c>
      <c r="G998" s="2">
        <v>43903.399745370371</v>
      </c>
      <c r="H998" s="2"/>
      <c r="K998" t="s">
        <v>2645</v>
      </c>
      <c r="L998" t="s">
        <v>246</v>
      </c>
      <c r="M998" t="s">
        <v>2646</v>
      </c>
      <c r="N998" t="s">
        <v>177</v>
      </c>
      <c r="O998">
        <v>5</v>
      </c>
      <c r="P998">
        <v>1</v>
      </c>
      <c r="Q998">
        <v>52.223077000000004</v>
      </c>
      <c r="R998">
        <v>5.176323</v>
      </c>
      <c r="S998" t="s">
        <v>63</v>
      </c>
      <c r="T998">
        <v>95</v>
      </c>
      <c r="U998">
        <v>75</v>
      </c>
      <c r="V998">
        <v>15</v>
      </c>
      <c r="W998">
        <v>0</v>
      </c>
      <c r="Y998">
        <v>180</v>
      </c>
      <c r="Z998" t="s">
        <v>2647</v>
      </c>
      <c r="AA998" s="2">
        <v>43474.373831018522</v>
      </c>
      <c r="AC998" s="2">
        <v>44880.676296296297</v>
      </c>
      <c r="AD998" t="s">
        <v>54</v>
      </c>
      <c r="AE998" t="s">
        <v>330</v>
      </c>
    </row>
    <row r="999" spans="1:31" x14ac:dyDescent="0.25">
      <c r="A999" t="s">
        <v>3584</v>
      </c>
      <c r="B999" t="s">
        <v>3583</v>
      </c>
      <c r="C999" t="s">
        <v>193</v>
      </c>
      <c r="D999" s="2" t="str">
        <f>VLOOKUP(A999,Basis!A:A,1,FALSE)</f>
        <v>GFE0254</v>
      </c>
      <c r="E999" t="s">
        <v>323</v>
      </c>
      <c r="F999">
        <v>1036084</v>
      </c>
      <c r="G999" s="2">
        <v>44690.449340277781</v>
      </c>
      <c r="H999" s="2"/>
      <c r="K999" t="s">
        <v>1793</v>
      </c>
      <c r="L999" t="s">
        <v>1086</v>
      </c>
      <c r="M999" t="s">
        <v>1794</v>
      </c>
      <c r="N999" t="s">
        <v>177</v>
      </c>
      <c r="O999">
        <v>5</v>
      </c>
      <c r="P999">
        <v>1</v>
      </c>
      <c r="Q999">
        <v>52.228380799999996</v>
      </c>
      <c r="R999">
        <v>5.1779691999999997</v>
      </c>
      <c r="S999" t="s">
        <v>63</v>
      </c>
      <c r="T999">
        <v>95</v>
      </c>
      <c r="U999">
        <v>75</v>
      </c>
      <c r="V999">
        <v>15</v>
      </c>
      <c r="W999">
        <v>0</v>
      </c>
      <c r="Y999">
        <v>180</v>
      </c>
      <c r="Z999" t="s">
        <v>1795</v>
      </c>
      <c r="AA999" s="2">
        <v>43474.373831018522</v>
      </c>
      <c r="AC999" s="2">
        <v>44880.676296296297</v>
      </c>
      <c r="AD999" t="s">
        <v>54</v>
      </c>
      <c r="AE999" t="s">
        <v>330</v>
      </c>
    </row>
    <row r="1000" spans="1:31" x14ac:dyDescent="0.25">
      <c r="A1000" t="s">
        <v>3586</v>
      </c>
      <c r="B1000" t="s">
        <v>3585</v>
      </c>
      <c r="C1000" t="s">
        <v>47</v>
      </c>
      <c r="D1000" s="2" t="str">
        <f>VLOOKUP(A1000,Basis!A:A,1,FALSE)</f>
        <v>VO307</v>
      </c>
      <c r="E1000" t="s">
        <v>58</v>
      </c>
      <c r="F1000">
        <v>1037196</v>
      </c>
      <c r="G1000" s="2">
        <v>44096.569537037038</v>
      </c>
      <c r="H1000" s="2"/>
      <c r="K1000" t="s">
        <v>188</v>
      </c>
      <c r="L1000" t="s">
        <v>1360</v>
      </c>
      <c r="M1000" t="s">
        <v>1361</v>
      </c>
      <c r="N1000" t="s">
        <v>177</v>
      </c>
      <c r="O1000">
        <v>5</v>
      </c>
      <c r="P1000">
        <v>1</v>
      </c>
      <c r="Q1000">
        <v>52.215086999999997</v>
      </c>
      <c r="R1000">
        <v>5.1418860000000004</v>
      </c>
      <c r="S1000" t="s">
        <v>63</v>
      </c>
      <c r="T1000">
        <v>95</v>
      </c>
      <c r="U1000">
        <v>75</v>
      </c>
      <c r="V1000">
        <v>15</v>
      </c>
      <c r="W1000">
        <v>0</v>
      </c>
      <c r="Y1000">
        <v>180</v>
      </c>
      <c r="Z1000" t="s">
        <v>1362</v>
      </c>
      <c r="AA1000" s="2">
        <v>43474.373831018522</v>
      </c>
      <c r="AC1000" s="2">
        <v>44907.646967592591</v>
      </c>
      <c r="AD1000" t="s">
        <v>54</v>
      </c>
      <c r="AE1000" t="s">
        <v>55</v>
      </c>
    </row>
    <row r="1001" spans="1:31" x14ac:dyDescent="0.25">
      <c r="A1001" t="s">
        <v>3588</v>
      </c>
      <c r="B1001" t="s">
        <v>3587</v>
      </c>
      <c r="C1001" t="s">
        <v>47</v>
      </c>
      <c r="D1001" s="2" t="str">
        <f>VLOOKUP(A1001,Basis!A:A,1,FALSE)</f>
        <v>VO337</v>
      </c>
      <c r="E1001" t="s">
        <v>58</v>
      </c>
      <c r="F1001">
        <v>1037207</v>
      </c>
      <c r="G1001" s="2">
        <v>44117.553159722222</v>
      </c>
      <c r="H1001" s="2"/>
      <c r="K1001" t="s">
        <v>2613</v>
      </c>
      <c r="L1001" t="s">
        <v>2368</v>
      </c>
      <c r="M1001" t="s">
        <v>3589</v>
      </c>
      <c r="N1001" t="s">
        <v>62</v>
      </c>
      <c r="O1001">
        <v>5</v>
      </c>
      <c r="P1001">
        <v>1</v>
      </c>
      <c r="Q1001">
        <v>52.291473000000003</v>
      </c>
      <c r="R1001">
        <v>5.2544069999999996</v>
      </c>
      <c r="S1001" t="s">
        <v>63</v>
      </c>
      <c r="T1001">
        <v>95</v>
      </c>
      <c r="U1001">
        <v>75</v>
      </c>
      <c r="V1001">
        <v>15</v>
      </c>
      <c r="W1001">
        <v>0</v>
      </c>
      <c r="Y1001">
        <v>180</v>
      </c>
      <c r="Z1001" t="s">
        <v>3590</v>
      </c>
      <c r="AA1001" s="2">
        <v>43474.373842592591</v>
      </c>
      <c r="AC1001" s="2">
        <v>44907.646967592591</v>
      </c>
      <c r="AD1001" t="s">
        <v>54</v>
      </c>
      <c r="AE1001" t="s">
        <v>55</v>
      </c>
    </row>
    <row r="1002" spans="1:31" x14ac:dyDescent="0.25">
      <c r="A1002" t="s">
        <v>3592</v>
      </c>
      <c r="B1002" t="s">
        <v>3591</v>
      </c>
      <c r="C1002" t="s">
        <v>47</v>
      </c>
      <c r="D1002" s="2" t="str">
        <f>VLOOKUP(A1002,Basis!A:A,1,FALSE)</f>
        <v>VO303</v>
      </c>
      <c r="E1002" t="s">
        <v>58</v>
      </c>
      <c r="F1002">
        <v>1037208</v>
      </c>
      <c r="G1002" s="2">
        <v>44089.557743055557</v>
      </c>
      <c r="H1002" s="2"/>
      <c r="K1002" t="s">
        <v>3237</v>
      </c>
      <c r="L1002" t="s">
        <v>175</v>
      </c>
      <c r="M1002" t="s">
        <v>3238</v>
      </c>
      <c r="N1002" t="s">
        <v>177</v>
      </c>
      <c r="O1002">
        <v>5</v>
      </c>
      <c r="P1002">
        <v>1</v>
      </c>
      <c r="Q1002">
        <v>52.209940000000003</v>
      </c>
      <c r="R1002">
        <v>5.1508500000000002</v>
      </c>
      <c r="S1002" t="s">
        <v>63</v>
      </c>
      <c r="T1002">
        <v>95</v>
      </c>
      <c r="U1002">
        <v>75</v>
      </c>
      <c r="V1002">
        <v>15</v>
      </c>
      <c r="W1002">
        <v>0</v>
      </c>
      <c r="Y1002">
        <v>180</v>
      </c>
      <c r="Z1002" t="s">
        <v>3239</v>
      </c>
      <c r="AA1002" s="2">
        <v>43474.373831018522</v>
      </c>
      <c r="AC1002" s="2">
        <v>44907.646967592591</v>
      </c>
      <c r="AD1002" t="s">
        <v>54</v>
      </c>
      <c r="AE1002" t="s">
        <v>55</v>
      </c>
    </row>
    <row r="1003" spans="1:31" x14ac:dyDescent="0.25">
      <c r="A1003" t="s">
        <v>3594</v>
      </c>
      <c r="B1003" t="s">
        <v>3593</v>
      </c>
      <c r="C1003" t="s">
        <v>47</v>
      </c>
      <c r="D1003" s="2" t="str">
        <f>VLOOKUP(A1003,Basis!A:A,1,FALSE)</f>
        <v>VO361</v>
      </c>
      <c r="E1003" t="s">
        <v>58</v>
      </c>
      <c r="F1003">
        <v>1037189</v>
      </c>
      <c r="G1003" s="2">
        <v>44231.650578703702</v>
      </c>
      <c r="H1003" s="2"/>
      <c r="K1003" t="s">
        <v>541</v>
      </c>
      <c r="L1003" t="s">
        <v>1360</v>
      </c>
      <c r="M1003" t="s">
        <v>3595</v>
      </c>
      <c r="N1003" t="s">
        <v>177</v>
      </c>
      <c r="O1003">
        <v>5</v>
      </c>
      <c r="P1003">
        <v>1</v>
      </c>
      <c r="Q1003">
        <v>52.216012999999997</v>
      </c>
      <c r="R1003">
        <v>5.1315480000000004</v>
      </c>
      <c r="S1003" t="s">
        <v>63</v>
      </c>
      <c r="T1003">
        <v>95</v>
      </c>
      <c r="U1003">
        <v>75</v>
      </c>
      <c r="V1003">
        <v>15</v>
      </c>
      <c r="W1003">
        <v>0</v>
      </c>
      <c r="Y1003">
        <v>180</v>
      </c>
      <c r="Z1003" t="s">
        <v>3596</v>
      </c>
      <c r="AA1003" s="2">
        <v>43474.373842592591</v>
      </c>
      <c r="AC1003" s="2">
        <v>44907.646967592591</v>
      </c>
      <c r="AD1003" t="s">
        <v>54</v>
      </c>
      <c r="AE1003" t="s">
        <v>55</v>
      </c>
    </row>
    <row r="1004" spans="1:31" x14ac:dyDescent="0.25">
      <c r="A1004" t="s">
        <v>3598</v>
      </c>
      <c r="B1004" t="s">
        <v>3597</v>
      </c>
      <c r="C1004" t="s">
        <v>47</v>
      </c>
      <c r="D1004" s="2" t="str">
        <f>VLOOKUP(A1004,Basis!A:A,1,FALSE)</f>
        <v>VO296</v>
      </c>
      <c r="E1004" t="s">
        <v>58</v>
      </c>
      <c r="F1004">
        <v>1036985</v>
      </c>
      <c r="G1004" s="2">
        <v>44405.477141203701</v>
      </c>
      <c r="H1004" s="2"/>
      <c r="K1004" t="s">
        <v>263</v>
      </c>
      <c r="L1004" t="s">
        <v>264</v>
      </c>
      <c r="M1004" t="s">
        <v>265</v>
      </c>
      <c r="N1004" t="s">
        <v>241</v>
      </c>
      <c r="O1004">
        <v>5</v>
      </c>
      <c r="P1004">
        <v>1</v>
      </c>
      <c r="Q1004">
        <v>52.265272066045803</v>
      </c>
      <c r="R1004">
        <v>5.1842191815424599</v>
      </c>
      <c r="S1004" t="s">
        <v>63</v>
      </c>
      <c r="T1004">
        <v>95</v>
      </c>
      <c r="U1004">
        <v>75</v>
      </c>
      <c r="V1004">
        <v>15</v>
      </c>
      <c r="W1004">
        <v>0</v>
      </c>
      <c r="Y1004">
        <v>180</v>
      </c>
      <c r="Z1004" t="s">
        <v>266</v>
      </c>
      <c r="AA1004" s="2">
        <v>43474.373842592591</v>
      </c>
      <c r="AC1004" s="2">
        <v>44907.646967592591</v>
      </c>
      <c r="AD1004" t="s">
        <v>54</v>
      </c>
      <c r="AE1004" t="s">
        <v>55</v>
      </c>
    </row>
    <row r="1005" spans="1:31" x14ac:dyDescent="0.25">
      <c r="A1005" t="s">
        <v>3600</v>
      </c>
      <c r="B1005" t="s">
        <v>3599</v>
      </c>
      <c r="C1005" t="s">
        <v>79</v>
      </c>
      <c r="D1005" s="2" t="str">
        <f>VLOOKUP(A1005,Basis!A:A,1,FALSE)</f>
        <v>RO822</v>
      </c>
      <c r="E1005" t="s">
        <v>58</v>
      </c>
      <c r="F1005">
        <v>1036993</v>
      </c>
      <c r="G1005" s="2">
        <v>43892.522013888891</v>
      </c>
      <c r="H1005" s="2"/>
      <c r="K1005" t="s">
        <v>1476</v>
      </c>
      <c r="L1005" t="s">
        <v>270</v>
      </c>
      <c r="M1005" t="s">
        <v>1477</v>
      </c>
      <c r="N1005" t="s">
        <v>241</v>
      </c>
      <c r="O1005">
        <v>5</v>
      </c>
      <c r="P1005">
        <v>1</v>
      </c>
      <c r="Q1005">
        <v>52.266051457312201</v>
      </c>
      <c r="R1005">
        <v>5.1895088329959602</v>
      </c>
      <c r="S1005" t="s">
        <v>63</v>
      </c>
      <c r="T1005">
        <v>95</v>
      </c>
      <c r="U1005">
        <v>75</v>
      </c>
      <c r="V1005">
        <v>15</v>
      </c>
      <c r="W1005">
        <v>0</v>
      </c>
      <c r="Y1005">
        <v>180</v>
      </c>
      <c r="Z1005" t="s">
        <v>1478</v>
      </c>
      <c r="AA1005" s="2">
        <v>43474.373842592591</v>
      </c>
      <c r="AC1005" s="2">
        <v>44907.646967592591</v>
      </c>
      <c r="AD1005" t="s">
        <v>54</v>
      </c>
      <c r="AE1005" t="s">
        <v>55</v>
      </c>
    </row>
    <row r="1006" spans="1:31" x14ac:dyDescent="0.25">
      <c r="A1006" t="s">
        <v>3602</v>
      </c>
      <c r="B1006" t="s">
        <v>3601</v>
      </c>
      <c r="C1006" t="s">
        <v>79</v>
      </c>
      <c r="D1006" s="2" t="str">
        <f>VLOOKUP(A1006,Basis!A:A,1,FALSE)</f>
        <v>RO885</v>
      </c>
      <c r="E1006" t="s">
        <v>58</v>
      </c>
      <c r="F1006">
        <v>1037045</v>
      </c>
      <c r="G1006" s="2">
        <v>44238.545636574076</v>
      </c>
      <c r="H1006" s="2"/>
      <c r="K1006" t="s">
        <v>3603</v>
      </c>
      <c r="L1006" t="s">
        <v>281</v>
      </c>
      <c r="M1006" t="s">
        <v>3604</v>
      </c>
      <c r="N1006" t="s">
        <v>177</v>
      </c>
      <c r="O1006">
        <v>5</v>
      </c>
      <c r="P1006">
        <v>1</v>
      </c>
      <c r="Q1006">
        <v>52.228692811962397</v>
      </c>
      <c r="R1006">
        <v>5.2008737716872204</v>
      </c>
      <c r="S1006" t="s">
        <v>63</v>
      </c>
      <c r="T1006">
        <v>95</v>
      </c>
      <c r="U1006">
        <v>75</v>
      </c>
      <c r="V1006">
        <v>15</v>
      </c>
      <c r="W1006">
        <v>0</v>
      </c>
      <c r="Y1006">
        <v>180</v>
      </c>
      <c r="Z1006" t="s">
        <v>3605</v>
      </c>
      <c r="AA1006" s="2">
        <v>43474.373842592591</v>
      </c>
      <c r="AC1006" s="2">
        <v>44907.646967592591</v>
      </c>
      <c r="AD1006" t="s">
        <v>54</v>
      </c>
      <c r="AE1006" t="s">
        <v>55</v>
      </c>
    </row>
    <row r="1007" spans="1:31" x14ac:dyDescent="0.25">
      <c r="A1007" t="s">
        <v>3607</v>
      </c>
      <c r="B1007" t="s">
        <v>3606</v>
      </c>
      <c r="C1007" t="s">
        <v>79</v>
      </c>
      <c r="D1007" s="2" t="str">
        <f>VLOOKUP(A1007,Basis!A:A,1,FALSE)</f>
        <v>RO903</v>
      </c>
      <c r="E1007" t="s">
        <v>58</v>
      </c>
      <c r="F1007">
        <v>1037046</v>
      </c>
      <c r="G1007" s="2">
        <v>44284.551006944443</v>
      </c>
      <c r="H1007" s="2"/>
      <c r="K1007" t="s">
        <v>2509</v>
      </c>
      <c r="L1007" t="s">
        <v>920</v>
      </c>
      <c r="M1007" t="s">
        <v>3608</v>
      </c>
      <c r="N1007" t="s">
        <v>177</v>
      </c>
      <c r="O1007">
        <v>6</v>
      </c>
      <c r="P1007">
        <v>1</v>
      </c>
      <c r="Q1007">
        <v>52.237904649276501</v>
      </c>
      <c r="R1007">
        <v>5.1744918990928399</v>
      </c>
      <c r="S1007" t="s">
        <v>63</v>
      </c>
      <c r="T1007">
        <v>95</v>
      </c>
      <c r="U1007">
        <v>75</v>
      </c>
      <c r="V1007">
        <v>15</v>
      </c>
      <c r="W1007">
        <v>0</v>
      </c>
      <c r="Y1007">
        <v>180</v>
      </c>
      <c r="Z1007" t="s">
        <v>3609</v>
      </c>
      <c r="AA1007" s="2">
        <v>43474.373842592591</v>
      </c>
      <c r="AC1007" s="2">
        <v>44907.646967592591</v>
      </c>
      <c r="AD1007" t="s">
        <v>54</v>
      </c>
      <c r="AE1007" t="s">
        <v>55</v>
      </c>
    </row>
    <row r="1008" spans="1:31" x14ac:dyDescent="0.25">
      <c r="A1008" t="s">
        <v>3611</v>
      </c>
      <c r="B1008" t="s">
        <v>3610</v>
      </c>
      <c r="C1008" t="s">
        <v>79</v>
      </c>
      <c r="D1008" s="2" t="str">
        <f>VLOOKUP(A1008,Basis!A:A,1,FALSE)</f>
        <v>RO894</v>
      </c>
      <c r="E1008" t="s">
        <v>58</v>
      </c>
      <c r="F1008">
        <v>1037229</v>
      </c>
      <c r="G1008" s="2">
        <v>44272.370844907404</v>
      </c>
      <c r="H1008" s="2"/>
      <c r="K1008" t="s">
        <v>1103</v>
      </c>
      <c r="L1008" t="s">
        <v>1533</v>
      </c>
      <c r="M1008" t="s">
        <v>3612</v>
      </c>
      <c r="N1008" t="s">
        <v>241</v>
      </c>
      <c r="O1008">
        <v>6</v>
      </c>
      <c r="P1008">
        <v>1</v>
      </c>
      <c r="Q1008">
        <v>52.271121999999998</v>
      </c>
      <c r="R1008">
        <v>5.1875910000000003</v>
      </c>
      <c r="S1008" t="s">
        <v>63</v>
      </c>
      <c r="T1008">
        <v>95</v>
      </c>
      <c r="U1008">
        <v>75</v>
      </c>
      <c r="V1008">
        <v>15</v>
      </c>
      <c r="W1008">
        <v>0</v>
      </c>
      <c r="Y1008">
        <v>180</v>
      </c>
      <c r="Z1008" t="s">
        <v>3613</v>
      </c>
      <c r="AA1008" s="2">
        <v>43474.373842592591</v>
      </c>
      <c r="AC1008" s="2">
        <v>44907.646967592591</v>
      </c>
      <c r="AD1008" t="s">
        <v>54</v>
      </c>
      <c r="AE1008" t="s">
        <v>55</v>
      </c>
    </row>
    <row r="1009" spans="1:31" x14ac:dyDescent="0.25">
      <c r="A1009" t="s">
        <v>3615</v>
      </c>
      <c r="B1009" t="s">
        <v>3614</v>
      </c>
      <c r="C1009" t="s">
        <v>79</v>
      </c>
      <c r="D1009" s="2" t="str">
        <f>VLOOKUP(A1009,Basis!A:A,1,FALSE)</f>
        <v>RO943</v>
      </c>
      <c r="E1009" t="s">
        <v>58</v>
      </c>
      <c r="F1009">
        <v>1037230</v>
      </c>
      <c r="G1009" s="2">
        <v>44539.53125</v>
      </c>
      <c r="H1009" s="2"/>
      <c r="K1009" t="s">
        <v>1492</v>
      </c>
      <c r="L1009" t="s">
        <v>3616</v>
      </c>
      <c r="M1009" t="s">
        <v>3617</v>
      </c>
      <c r="N1009" t="s">
        <v>241</v>
      </c>
      <c r="O1009">
        <v>5</v>
      </c>
      <c r="P1009">
        <v>1</v>
      </c>
      <c r="Q1009">
        <v>52.261985815178797</v>
      </c>
      <c r="R1009">
        <v>5.1728911232251402</v>
      </c>
      <c r="S1009" t="s">
        <v>63</v>
      </c>
      <c r="T1009">
        <v>95</v>
      </c>
      <c r="U1009">
        <v>75</v>
      </c>
      <c r="V1009">
        <v>15</v>
      </c>
      <c r="W1009">
        <v>0</v>
      </c>
      <c r="Y1009">
        <v>180</v>
      </c>
      <c r="Z1009" t="s">
        <v>3618</v>
      </c>
      <c r="AA1009" s="2">
        <v>43474.373842592591</v>
      </c>
      <c r="AC1009" s="2">
        <v>44907.646967592591</v>
      </c>
      <c r="AD1009" t="s">
        <v>54</v>
      </c>
      <c r="AE1009" t="s">
        <v>55</v>
      </c>
    </row>
    <row r="1010" spans="1:31" x14ac:dyDescent="0.25">
      <c r="A1010" t="s">
        <v>3620</v>
      </c>
      <c r="B1010" t="s">
        <v>3619</v>
      </c>
      <c r="C1010" t="s">
        <v>79</v>
      </c>
      <c r="D1010" s="2" t="str">
        <f>VLOOKUP(A1010,Basis!A:A,1,FALSE)</f>
        <v>RO886</v>
      </c>
      <c r="E1010" t="s">
        <v>58</v>
      </c>
      <c r="F1010">
        <v>1037239</v>
      </c>
      <c r="G1010" s="2">
        <v>44238.512986111113</v>
      </c>
      <c r="H1010" s="2"/>
      <c r="K1010" t="s">
        <v>3621</v>
      </c>
      <c r="L1010" t="s">
        <v>281</v>
      </c>
      <c r="M1010" t="s">
        <v>3622</v>
      </c>
      <c r="N1010" t="s">
        <v>177</v>
      </c>
      <c r="O1010">
        <v>5</v>
      </c>
      <c r="P1010">
        <v>1</v>
      </c>
      <c r="Q1010">
        <v>52.229613941211497</v>
      </c>
      <c r="R1010">
        <v>5.2010590117473203</v>
      </c>
      <c r="S1010" t="s">
        <v>63</v>
      </c>
      <c r="T1010">
        <v>95</v>
      </c>
      <c r="U1010">
        <v>75</v>
      </c>
      <c r="V1010">
        <v>15</v>
      </c>
      <c r="W1010">
        <v>0</v>
      </c>
      <c r="Y1010">
        <v>180</v>
      </c>
      <c r="Z1010" t="s">
        <v>3623</v>
      </c>
      <c r="AA1010" s="2">
        <v>43474.373842592591</v>
      </c>
      <c r="AC1010" s="2">
        <v>44907.646967592591</v>
      </c>
      <c r="AD1010" t="s">
        <v>54</v>
      </c>
      <c r="AE1010" t="s">
        <v>55</v>
      </c>
    </row>
    <row r="1011" spans="1:31" x14ac:dyDescent="0.25">
      <c r="A1011" t="s">
        <v>3625</v>
      </c>
      <c r="B1011" t="s">
        <v>3624</v>
      </c>
      <c r="C1011" t="s">
        <v>79</v>
      </c>
      <c r="D1011" s="2" t="str">
        <f>VLOOKUP(A1011,Basis!A:A,1,FALSE)</f>
        <v>RO911</v>
      </c>
      <c r="E1011" t="s">
        <v>58</v>
      </c>
      <c r="F1011">
        <v>1037240</v>
      </c>
      <c r="G1011" s="2">
        <v>44299.360023148147</v>
      </c>
      <c r="H1011" s="2"/>
      <c r="K1011" t="s">
        <v>3626</v>
      </c>
      <c r="L1011" t="s">
        <v>775</v>
      </c>
      <c r="M1011" t="s">
        <v>3627</v>
      </c>
      <c r="N1011" t="s">
        <v>177</v>
      </c>
      <c r="O1011">
        <v>5</v>
      </c>
      <c r="P1011">
        <v>1</v>
      </c>
      <c r="Q1011">
        <v>52.210338</v>
      </c>
      <c r="R1011">
        <v>5.1538440000000003</v>
      </c>
      <c r="S1011" t="s">
        <v>63</v>
      </c>
      <c r="T1011">
        <v>95</v>
      </c>
      <c r="U1011">
        <v>75</v>
      </c>
      <c r="V1011">
        <v>15</v>
      </c>
      <c r="W1011">
        <v>0</v>
      </c>
      <c r="Y1011">
        <v>180</v>
      </c>
      <c r="Z1011" t="s">
        <v>3628</v>
      </c>
      <c r="AA1011" s="2">
        <v>43474.373831018522</v>
      </c>
      <c r="AC1011" s="2">
        <v>44907.646967592591</v>
      </c>
      <c r="AD1011" t="s">
        <v>54</v>
      </c>
      <c r="AE1011" t="s">
        <v>55</v>
      </c>
    </row>
    <row r="1012" spans="1:31" x14ac:dyDescent="0.25">
      <c r="A1012" t="s">
        <v>3630</v>
      </c>
      <c r="B1012" t="s">
        <v>3629</v>
      </c>
      <c r="C1012" t="s">
        <v>79</v>
      </c>
      <c r="D1012" s="2" t="str">
        <f>VLOOKUP(A1012,Basis!A:A,1,FALSE)</f>
        <v>RO890</v>
      </c>
      <c r="E1012" t="s">
        <v>58</v>
      </c>
      <c r="F1012">
        <v>1037242</v>
      </c>
      <c r="G1012" s="2">
        <v>44644.495717592596</v>
      </c>
      <c r="H1012" s="2"/>
      <c r="K1012" t="s">
        <v>324</v>
      </c>
      <c r="L1012" t="s">
        <v>3310</v>
      </c>
      <c r="M1012" t="s">
        <v>3631</v>
      </c>
      <c r="N1012" t="s">
        <v>177</v>
      </c>
      <c r="O1012">
        <v>5</v>
      </c>
      <c r="P1012">
        <v>1</v>
      </c>
      <c r="Q1012">
        <v>52.240708689253999</v>
      </c>
      <c r="R1012">
        <v>5.1887625083375601</v>
      </c>
      <c r="S1012" t="s">
        <v>63</v>
      </c>
      <c r="T1012">
        <v>95</v>
      </c>
      <c r="U1012">
        <v>75</v>
      </c>
      <c r="V1012">
        <v>15</v>
      </c>
      <c r="W1012">
        <v>0</v>
      </c>
      <c r="Y1012">
        <v>180</v>
      </c>
      <c r="Z1012" t="s">
        <v>3632</v>
      </c>
      <c r="AA1012" s="2">
        <v>43474.373842592591</v>
      </c>
      <c r="AC1012" s="2">
        <v>44907.646967592591</v>
      </c>
      <c r="AD1012" t="s">
        <v>54</v>
      </c>
      <c r="AE1012" t="s">
        <v>55</v>
      </c>
    </row>
    <row r="1013" spans="1:31" x14ac:dyDescent="0.25">
      <c r="A1013" t="s">
        <v>3634</v>
      </c>
      <c r="B1013" t="s">
        <v>3633</v>
      </c>
      <c r="C1013" t="s">
        <v>79</v>
      </c>
      <c r="D1013" s="2" t="str">
        <f>VLOOKUP(A1013,Basis!A:A,1,FALSE)</f>
        <v>RO915</v>
      </c>
      <c r="E1013" t="s">
        <v>58</v>
      </c>
      <c r="F1013">
        <v>1037245</v>
      </c>
      <c r="G1013" s="2">
        <v>44305.606793981482</v>
      </c>
      <c r="H1013" s="2"/>
      <c r="K1013" t="s">
        <v>3038</v>
      </c>
      <c r="L1013" t="s">
        <v>652</v>
      </c>
      <c r="M1013" t="s">
        <v>3635</v>
      </c>
      <c r="N1013" t="s">
        <v>177</v>
      </c>
      <c r="O1013">
        <v>5</v>
      </c>
      <c r="P1013">
        <v>1</v>
      </c>
      <c r="Q1013">
        <v>52.210648999999997</v>
      </c>
      <c r="R1013">
        <v>5.1752159999999998</v>
      </c>
      <c r="S1013" t="s">
        <v>63</v>
      </c>
      <c r="T1013">
        <v>95</v>
      </c>
      <c r="U1013">
        <v>75</v>
      </c>
      <c r="V1013">
        <v>15</v>
      </c>
      <c r="W1013">
        <v>0</v>
      </c>
      <c r="Y1013">
        <v>180</v>
      </c>
      <c r="Z1013" t="s">
        <v>3636</v>
      </c>
      <c r="AA1013" s="2">
        <v>43474.373831018522</v>
      </c>
      <c r="AC1013" s="2">
        <v>44907.646967592591</v>
      </c>
      <c r="AD1013" t="s">
        <v>54</v>
      </c>
      <c r="AE1013" t="s">
        <v>55</v>
      </c>
    </row>
    <row r="1014" spans="1:31" x14ac:dyDescent="0.25">
      <c r="A1014" t="s">
        <v>3638</v>
      </c>
      <c r="B1014" t="s">
        <v>3637</v>
      </c>
      <c r="C1014" t="s">
        <v>79</v>
      </c>
      <c r="D1014" s="2" t="str">
        <f>VLOOKUP(A1014,Basis!A:A,1,FALSE)</f>
        <v>RO966</v>
      </c>
      <c r="E1014" t="s">
        <v>58</v>
      </c>
      <c r="F1014">
        <v>1037246</v>
      </c>
      <c r="G1014" s="2">
        <v>44644.397372685184</v>
      </c>
      <c r="H1014" s="2"/>
      <c r="K1014" t="s">
        <v>3639</v>
      </c>
      <c r="L1014" t="s">
        <v>334</v>
      </c>
      <c r="M1014" t="s">
        <v>3640</v>
      </c>
      <c r="N1014" t="s">
        <v>241</v>
      </c>
      <c r="O1014">
        <v>5</v>
      </c>
      <c r="P1014">
        <v>1</v>
      </c>
      <c r="Q1014">
        <v>52.266360800000001</v>
      </c>
      <c r="R1014">
        <v>5.1833435000000003</v>
      </c>
      <c r="S1014" t="s">
        <v>63</v>
      </c>
      <c r="T1014">
        <v>95</v>
      </c>
      <c r="U1014">
        <v>75</v>
      </c>
      <c r="V1014">
        <v>15</v>
      </c>
      <c r="W1014">
        <v>0</v>
      </c>
      <c r="Y1014">
        <v>180</v>
      </c>
      <c r="Z1014" t="s">
        <v>3641</v>
      </c>
      <c r="AA1014" s="2">
        <v>43474.373842592591</v>
      </c>
      <c r="AC1014" s="2">
        <v>44907.646967592591</v>
      </c>
      <c r="AD1014" t="s">
        <v>54</v>
      </c>
      <c r="AE1014" t="s">
        <v>55</v>
      </c>
    </row>
    <row r="1015" spans="1:31" x14ac:dyDescent="0.25">
      <c r="A1015" t="s">
        <v>3643</v>
      </c>
      <c r="B1015" t="s">
        <v>3642</v>
      </c>
      <c r="C1015" t="s">
        <v>79</v>
      </c>
      <c r="D1015" s="2" t="str">
        <f>VLOOKUP(A1015,Basis!A:A,1,FALSE)</f>
        <v>RO860</v>
      </c>
      <c r="E1015" t="s">
        <v>58</v>
      </c>
      <c r="F1015">
        <v>1037247</v>
      </c>
      <c r="G1015" s="2">
        <v>44096.39503472222</v>
      </c>
      <c r="H1015" s="2"/>
      <c r="K1015" t="s">
        <v>3644</v>
      </c>
      <c r="L1015" t="s">
        <v>3645</v>
      </c>
      <c r="M1015" t="s">
        <v>3646</v>
      </c>
      <c r="N1015" t="s">
        <v>241</v>
      </c>
      <c r="O1015">
        <v>5</v>
      </c>
      <c r="P1015">
        <v>1</v>
      </c>
      <c r="Q1015">
        <v>52.273212999999998</v>
      </c>
      <c r="R1015">
        <v>5.1912260000000003</v>
      </c>
      <c r="S1015" t="s">
        <v>63</v>
      </c>
      <c r="T1015">
        <v>95</v>
      </c>
      <c r="U1015">
        <v>75</v>
      </c>
      <c r="V1015">
        <v>15</v>
      </c>
      <c r="W1015">
        <v>0</v>
      </c>
      <c r="Y1015">
        <v>180</v>
      </c>
      <c r="Z1015" t="s">
        <v>3647</v>
      </c>
      <c r="AA1015" s="2">
        <v>43474.373842592591</v>
      </c>
      <c r="AC1015" s="2">
        <v>44907.646967592591</v>
      </c>
      <c r="AD1015" t="s">
        <v>54</v>
      </c>
      <c r="AE1015" t="s">
        <v>55</v>
      </c>
    </row>
    <row r="1016" spans="1:31" x14ac:dyDescent="0.25">
      <c r="A1016" t="s">
        <v>3649</v>
      </c>
      <c r="B1016" t="s">
        <v>3648</v>
      </c>
      <c r="C1016" t="s">
        <v>79</v>
      </c>
      <c r="D1016" s="2" t="str">
        <f>VLOOKUP(A1016,Basis!A:A,1,FALSE)</f>
        <v>RO950</v>
      </c>
      <c r="E1016" t="s">
        <v>58</v>
      </c>
      <c r="F1016">
        <v>1037248</v>
      </c>
      <c r="G1016" s="2">
        <v>44593.460949074077</v>
      </c>
      <c r="H1016" s="2"/>
      <c r="K1016" t="s">
        <v>245</v>
      </c>
      <c r="L1016" t="s">
        <v>468</v>
      </c>
      <c r="M1016" t="s">
        <v>3650</v>
      </c>
      <c r="N1016" t="s">
        <v>62</v>
      </c>
      <c r="O1016">
        <v>5</v>
      </c>
      <c r="P1016">
        <v>1</v>
      </c>
      <c r="Q1016">
        <v>52.294536000000001</v>
      </c>
      <c r="R1016">
        <v>5.2672639999999999</v>
      </c>
      <c r="S1016" t="s">
        <v>63</v>
      </c>
      <c r="T1016">
        <v>95</v>
      </c>
      <c r="U1016">
        <v>75</v>
      </c>
      <c r="V1016">
        <v>15</v>
      </c>
      <c r="W1016">
        <v>0</v>
      </c>
      <c r="Y1016">
        <v>180</v>
      </c>
      <c r="Z1016" t="s">
        <v>3651</v>
      </c>
      <c r="AA1016" s="2">
        <v>43474.373842592591</v>
      </c>
      <c r="AC1016" s="2">
        <v>44907.646967592591</v>
      </c>
      <c r="AD1016" t="s">
        <v>54</v>
      </c>
      <c r="AE1016" t="s">
        <v>55</v>
      </c>
    </row>
    <row r="1017" spans="1:31" x14ac:dyDescent="0.25">
      <c r="A1017" t="s">
        <v>3653</v>
      </c>
      <c r="B1017" t="s">
        <v>3652</v>
      </c>
      <c r="C1017" t="s">
        <v>79</v>
      </c>
      <c r="D1017" s="2" t="str">
        <f>VLOOKUP(A1017,Basis!A:A,1,FALSE)</f>
        <v>RO893</v>
      </c>
      <c r="E1017" t="s">
        <v>58</v>
      </c>
      <c r="F1017">
        <v>1037249</v>
      </c>
      <c r="G1017" s="2">
        <v>44271.634733796294</v>
      </c>
      <c r="H1017" s="2"/>
      <c r="K1017" t="s">
        <v>1930</v>
      </c>
      <c r="L1017" t="s">
        <v>3654</v>
      </c>
      <c r="M1017" t="s">
        <v>3655</v>
      </c>
      <c r="N1017" t="s">
        <v>241</v>
      </c>
      <c r="O1017">
        <v>5</v>
      </c>
      <c r="P1017">
        <v>1</v>
      </c>
      <c r="Q1017">
        <v>52.266247999999997</v>
      </c>
      <c r="R1017">
        <v>5.1780549999999996</v>
      </c>
      <c r="S1017" t="s">
        <v>63</v>
      </c>
      <c r="T1017">
        <v>95</v>
      </c>
      <c r="U1017">
        <v>75</v>
      </c>
      <c r="V1017">
        <v>15</v>
      </c>
      <c r="W1017">
        <v>0</v>
      </c>
      <c r="Y1017">
        <v>180</v>
      </c>
      <c r="Z1017" t="s">
        <v>3656</v>
      </c>
      <c r="AA1017" s="2">
        <v>43474.373842592591</v>
      </c>
      <c r="AC1017" s="2">
        <v>44907.646967592591</v>
      </c>
      <c r="AD1017" t="s">
        <v>54</v>
      </c>
      <c r="AE1017" t="s">
        <v>55</v>
      </c>
    </row>
    <row r="1018" spans="1:31" x14ac:dyDescent="0.25">
      <c r="A1018" t="s">
        <v>3658</v>
      </c>
      <c r="B1018" t="s">
        <v>3657</v>
      </c>
      <c r="C1018" t="s">
        <v>79</v>
      </c>
      <c r="D1018" s="2" t="str">
        <f>VLOOKUP(A1018,Basis!A:A,1,FALSE)</f>
        <v>RO899</v>
      </c>
      <c r="E1018" t="s">
        <v>58</v>
      </c>
      <c r="F1018">
        <v>1037252</v>
      </c>
      <c r="G1018" s="2">
        <v>44271.633680555555</v>
      </c>
      <c r="H1018" s="2"/>
      <c r="K1018" t="s">
        <v>1930</v>
      </c>
      <c r="L1018" t="s">
        <v>93</v>
      </c>
      <c r="M1018" t="s">
        <v>3659</v>
      </c>
      <c r="N1018" t="s">
        <v>241</v>
      </c>
      <c r="O1018">
        <v>5</v>
      </c>
      <c r="P1018">
        <v>1</v>
      </c>
      <c r="Q1018">
        <v>52.267744999999998</v>
      </c>
      <c r="R1018">
        <v>5.1767659999999998</v>
      </c>
      <c r="S1018" t="s">
        <v>63</v>
      </c>
      <c r="T1018">
        <v>95</v>
      </c>
      <c r="U1018">
        <v>75</v>
      </c>
      <c r="V1018">
        <v>15</v>
      </c>
      <c r="W1018">
        <v>0</v>
      </c>
      <c r="Y1018">
        <v>180</v>
      </c>
      <c r="Z1018" t="s">
        <v>3660</v>
      </c>
      <c r="AA1018" s="2">
        <v>43474.373842592591</v>
      </c>
      <c r="AC1018" s="2">
        <v>44907.646967592591</v>
      </c>
      <c r="AD1018" t="s">
        <v>54</v>
      </c>
      <c r="AE1018" t="s">
        <v>55</v>
      </c>
    </row>
    <row r="1019" spans="1:31" x14ac:dyDescent="0.25">
      <c r="A1019" t="s">
        <v>3662</v>
      </c>
      <c r="B1019" t="s">
        <v>3661</v>
      </c>
      <c r="C1019" t="s">
        <v>79</v>
      </c>
      <c r="D1019" s="2" t="str">
        <f>VLOOKUP(A1019,Basis!A:A,1,FALSE)</f>
        <v>RO823</v>
      </c>
      <c r="E1019" t="s">
        <v>58</v>
      </c>
      <c r="F1019">
        <v>1037234</v>
      </c>
      <c r="G1019" s="2">
        <v>43892.56826388889</v>
      </c>
      <c r="H1019" s="2"/>
      <c r="K1019" t="s">
        <v>614</v>
      </c>
      <c r="L1019" t="s">
        <v>270</v>
      </c>
      <c r="M1019" t="s">
        <v>615</v>
      </c>
      <c r="N1019" t="s">
        <v>241</v>
      </c>
      <c r="O1019">
        <v>5</v>
      </c>
      <c r="P1019">
        <v>1</v>
      </c>
      <c r="Q1019">
        <v>52.266033771496502</v>
      </c>
      <c r="R1019">
        <v>5.1882325206000202</v>
      </c>
      <c r="S1019" t="s">
        <v>63</v>
      </c>
      <c r="T1019">
        <v>95</v>
      </c>
      <c r="U1019">
        <v>75</v>
      </c>
      <c r="V1019">
        <v>15</v>
      </c>
      <c r="W1019">
        <v>0</v>
      </c>
      <c r="Y1019">
        <v>180</v>
      </c>
      <c r="Z1019" t="s">
        <v>616</v>
      </c>
      <c r="AA1019" s="2">
        <v>43474.373842592591</v>
      </c>
      <c r="AC1019" s="2">
        <v>44907.646967592591</v>
      </c>
      <c r="AD1019" t="s">
        <v>54</v>
      </c>
      <c r="AE1019" t="s">
        <v>55</v>
      </c>
    </row>
    <row r="1020" spans="1:31" x14ac:dyDescent="0.25">
      <c r="A1020" t="s">
        <v>3664</v>
      </c>
      <c r="B1020" t="s">
        <v>3663</v>
      </c>
      <c r="C1020" t="s">
        <v>79</v>
      </c>
      <c r="D1020" s="2" t="str">
        <f>VLOOKUP(A1020,Basis!A:A,1,FALSE)</f>
        <v>RO825</v>
      </c>
      <c r="E1020" t="s">
        <v>58</v>
      </c>
      <c r="F1020">
        <v>1037235</v>
      </c>
      <c r="G1020" s="2">
        <v>43892.591365740744</v>
      </c>
      <c r="H1020" s="2"/>
      <c r="K1020" t="s">
        <v>1510</v>
      </c>
      <c r="L1020" t="s">
        <v>264</v>
      </c>
      <c r="M1020" t="s">
        <v>1511</v>
      </c>
      <c r="N1020" t="s">
        <v>241</v>
      </c>
      <c r="O1020">
        <v>5</v>
      </c>
      <c r="P1020">
        <v>1</v>
      </c>
      <c r="Q1020">
        <v>52.265351275030802</v>
      </c>
      <c r="R1020">
        <v>5.1855204720098396</v>
      </c>
      <c r="S1020" t="s">
        <v>63</v>
      </c>
      <c r="T1020">
        <v>95</v>
      </c>
      <c r="U1020">
        <v>75</v>
      </c>
      <c r="V1020">
        <v>15</v>
      </c>
      <c r="W1020">
        <v>0</v>
      </c>
      <c r="Y1020">
        <v>180</v>
      </c>
      <c r="Z1020" t="s">
        <v>1512</v>
      </c>
      <c r="AA1020" s="2">
        <v>43474.373842592591</v>
      </c>
      <c r="AC1020" s="2">
        <v>44907.646967592591</v>
      </c>
      <c r="AD1020" t="s">
        <v>54</v>
      </c>
      <c r="AE1020" t="s">
        <v>55</v>
      </c>
    </row>
    <row r="1021" spans="1:31" x14ac:dyDescent="0.25">
      <c r="A1021" t="s">
        <v>3666</v>
      </c>
      <c r="B1021" t="s">
        <v>3665</v>
      </c>
      <c r="C1021" t="s">
        <v>79</v>
      </c>
      <c r="D1021" s="2" t="str">
        <f>VLOOKUP(A1021,Basis!A:A,1,FALSE)</f>
        <v>RO898</v>
      </c>
      <c r="E1021" t="s">
        <v>58</v>
      </c>
      <c r="F1021">
        <v>1036895</v>
      </c>
      <c r="G1021" s="2">
        <v>44270.400671296295</v>
      </c>
      <c r="H1021" s="2"/>
      <c r="K1021" t="s">
        <v>1071</v>
      </c>
      <c r="L1021" t="s">
        <v>68</v>
      </c>
      <c r="M1021" t="s">
        <v>3667</v>
      </c>
      <c r="N1021" t="s">
        <v>241</v>
      </c>
      <c r="O1021">
        <v>5</v>
      </c>
      <c r="P1021">
        <v>1</v>
      </c>
      <c r="Q1021">
        <v>52.268045000000001</v>
      </c>
      <c r="R1021">
        <v>5.1904789999999998</v>
      </c>
      <c r="S1021" t="s">
        <v>63</v>
      </c>
      <c r="T1021">
        <v>95</v>
      </c>
      <c r="U1021">
        <v>75</v>
      </c>
      <c r="V1021">
        <v>15</v>
      </c>
      <c r="W1021">
        <v>0</v>
      </c>
      <c r="Y1021">
        <v>180</v>
      </c>
      <c r="Z1021" t="s">
        <v>3668</v>
      </c>
      <c r="AA1021" s="2">
        <v>43474.373842592591</v>
      </c>
      <c r="AC1021" s="2">
        <v>44907.646967592591</v>
      </c>
      <c r="AD1021" t="s">
        <v>54</v>
      </c>
      <c r="AE1021" t="s">
        <v>55</v>
      </c>
    </row>
    <row r="1022" spans="1:31" x14ac:dyDescent="0.25">
      <c r="A1022" t="s">
        <v>3670</v>
      </c>
      <c r="B1022" t="s">
        <v>3669</v>
      </c>
      <c r="C1022" t="s">
        <v>79</v>
      </c>
      <c r="D1022" s="2" t="str">
        <f>VLOOKUP(A1022,Basis!A:A,1,FALSE)</f>
        <v>RO887</v>
      </c>
      <c r="E1022" t="s">
        <v>58</v>
      </c>
      <c r="F1022">
        <v>1036914</v>
      </c>
      <c r="G1022" s="2">
        <v>44238.496018518519</v>
      </c>
      <c r="H1022" s="2"/>
      <c r="K1022" t="s">
        <v>3671</v>
      </c>
      <c r="L1022" t="s">
        <v>3672</v>
      </c>
      <c r="M1022" t="s">
        <v>3673</v>
      </c>
      <c r="N1022" t="s">
        <v>177</v>
      </c>
      <c r="O1022">
        <v>5</v>
      </c>
      <c r="P1022">
        <v>1</v>
      </c>
      <c r="Q1022">
        <v>52.230440999999999</v>
      </c>
      <c r="R1022">
        <v>5.2011459999999996</v>
      </c>
      <c r="S1022" t="s">
        <v>63</v>
      </c>
      <c r="T1022">
        <v>95</v>
      </c>
      <c r="U1022">
        <v>75</v>
      </c>
      <c r="V1022">
        <v>15</v>
      </c>
      <c r="W1022">
        <v>0</v>
      </c>
      <c r="Y1022">
        <v>180</v>
      </c>
      <c r="Z1022" t="s">
        <v>3674</v>
      </c>
      <c r="AA1022" s="2">
        <v>43474.373842592591</v>
      </c>
      <c r="AC1022" s="2">
        <v>44907.646967592591</v>
      </c>
      <c r="AD1022" t="s">
        <v>54</v>
      </c>
      <c r="AE1022" t="s">
        <v>55</v>
      </c>
    </row>
    <row r="1023" spans="1:31" x14ac:dyDescent="0.25">
      <c r="A1023" t="s">
        <v>3676</v>
      </c>
      <c r="B1023" t="s">
        <v>3675</v>
      </c>
      <c r="C1023" t="s">
        <v>79</v>
      </c>
      <c r="D1023" s="2" t="str">
        <f>VLOOKUP(A1023,Basis!A:A,1,FALSE)</f>
        <v>RO908</v>
      </c>
      <c r="E1023" t="s">
        <v>58</v>
      </c>
      <c r="F1023">
        <v>1036925</v>
      </c>
      <c r="G1023" s="2">
        <v>44284.545972222222</v>
      </c>
      <c r="H1023" s="2"/>
      <c r="K1023" t="s">
        <v>174</v>
      </c>
      <c r="L1023" t="s">
        <v>3224</v>
      </c>
      <c r="M1023" t="s">
        <v>3225</v>
      </c>
      <c r="N1023" t="s">
        <v>177</v>
      </c>
      <c r="O1023">
        <v>6</v>
      </c>
      <c r="P1023">
        <v>1</v>
      </c>
      <c r="Q1023">
        <v>52.218184999999998</v>
      </c>
      <c r="R1023">
        <v>5.1725989999999999</v>
      </c>
      <c r="S1023" t="s">
        <v>63</v>
      </c>
      <c r="T1023">
        <v>95</v>
      </c>
      <c r="U1023">
        <v>75</v>
      </c>
      <c r="V1023">
        <v>15</v>
      </c>
      <c r="W1023">
        <v>0</v>
      </c>
      <c r="Y1023">
        <v>180</v>
      </c>
      <c r="Z1023" t="s">
        <v>3226</v>
      </c>
      <c r="AA1023" s="2">
        <v>43474.373831018522</v>
      </c>
      <c r="AC1023" s="2">
        <v>44907.646967592591</v>
      </c>
      <c r="AD1023" t="s">
        <v>54</v>
      </c>
      <c r="AE1023" t="s">
        <v>55</v>
      </c>
    </row>
    <row r="1024" spans="1:31" x14ac:dyDescent="0.25">
      <c r="A1024" t="s">
        <v>3678</v>
      </c>
      <c r="B1024" t="s">
        <v>3677</v>
      </c>
      <c r="C1024" t="s">
        <v>79</v>
      </c>
      <c r="D1024" s="2" t="str">
        <f>VLOOKUP(A1024,Basis!A:A,1,FALSE)</f>
        <v>RO906</v>
      </c>
      <c r="E1024" t="s">
        <v>58</v>
      </c>
      <c r="F1024">
        <v>1037022</v>
      </c>
      <c r="G1024" s="2">
        <v>44284.549097222225</v>
      </c>
      <c r="H1024" s="2"/>
      <c r="K1024" t="s">
        <v>324</v>
      </c>
      <c r="L1024" t="s">
        <v>3679</v>
      </c>
      <c r="M1024" t="s">
        <v>326</v>
      </c>
      <c r="N1024" t="s">
        <v>177</v>
      </c>
      <c r="O1024">
        <v>6</v>
      </c>
      <c r="P1024">
        <v>1</v>
      </c>
      <c r="Q1024">
        <v>52.241284999999998</v>
      </c>
      <c r="R1024">
        <v>5.1864860000000004</v>
      </c>
      <c r="S1024" t="s">
        <v>63</v>
      </c>
      <c r="T1024">
        <v>95</v>
      </c>
      <c r="U1024">
        <v>75</v>
      </c>
      <c r="V1024">
        <v>15</v>
      </c>
      <c r="W1024">
        <v>0</v>
      </c>
      <c r="Y1024">
        <v>180</v>
      </c>
      <c r="Z1024" t="s">
        <v>3680</v>
      </c>
      <c r="AA1024" s="2">
        <v>43474.373842592591</v>
      </c>
      <c r="AC1024" s="2">
        <v>44907.646967592591</v>
      </c>
      <c r="AD1024" t="s">
        <v>54</v>
      </c>
      <c r="AE1024" t="s">
        <v>55</v>
      </c>
    </row>
    <row r="1025" spans="1:31" x14ac:dyDescent="0.25">
      <c r="A1025" t="s">
        <v>3682</v>
      </c>
      <c r="B1025" t="s">
        <v>3681</v>
      </c>
      <c r="C1025" t="s">
        <v>79</v>
      </c>
      <c r="D1025" s="2" t="str">
        <f>VLOOKUP(A1025,Basis!A:A,1,FALSE)</f>
        <v>RO897</v>
      </c>
      <c r="E1025" t="s">
        <v>58</v>
      </c>
      <c r="F1025">
        <v>1037030</v>
      </c>
      <c r="G1025" s="2">
        <v>44270.440729166665</v>
      </c>
      <c r="H1025" s="2"/>
      <c r="K1025" t="s">
        <v>3248</v>
      </c>
      <c r="L1025" t="s">
        <v>3683</v>
      </c>
      <c r="M1025" t="s">
        <v>3684</v>
      </c>
      <c r="N1025" t="s">
        <v>241</v>
      </c>
      <c r="O1025">
        <v>6</v>
      </c>
      <c r="P1025">
        <v>1</v>
      </c>
      <c r="Q1025">
        <v>52.268529999999998</v>
      </c>
      <c r="R1025">
        <v>5.1828649999999996</v>
      </c>
      <c r="S1025" t="s">
        <v>63</v>
      </c>
      <c r="T1025">
        <v>95</v>
      </c>
      <c r="U1025">
        <v>75</v>
      </c>
      <c r="V1025">
        <v>15</v>
      </c>
      <c r="W1025">
        <v>0</v>
      </c>
      <c r="Y1025">
        <v>180</v>
      </c>
      <c r="Z1025" t="s">
        <v>3685</v>
      </c>
      <c r="AA1025" s="2">
        <v>43474.373842592591</v>
      </c>
      <c r="AC1025" s="2">
        <v>44907.646967592591</v>
      </c>
      <c r="AD1025" t="s">
        <v>54</v>
      </c>
      <c r="AE1025" t="s">
        <v>55</v>
      </c>
    </row>
    <row r="1026" spans="1:31" x14ac:dyDescent="0.25">
      <c r="A1026" t="s">
        <v>3687</v>
      </c>
      <c r="B1026" t="s">
        <v>3686</v>
      </c>
      <c r="C1026" t="s">
        <v>79</v>
      </c>
      <c r="D1026" s="2" t="str">
        <f>VLOOKUP(A1026,Basis!A:A,1,FALSE)</f>
        <v>RO883</v>
      </c>
      <c r="E1026" t="s">
        <v>58</v>
      </c>
      <c r="F1026">
        <v>1037065</v>
      </c>
      <c r="G1026" s="2">
        <v>44238.570150462961</v>
      </c>
      <c r="H1026" s="2"/>
      <c r="K1026" t="s">
        <v>3688</v>
      </c>
      <c r="L1026" t="s">
        <v>2319</v>
      </c>
      <c r="M1026" t="s">
        <v>3689</v>
      </c>
      <c r="N1026" t="s">
        <v>177</v>
      </c>
      <c r="O1026">
        <v>6</v>
      </c>
      <c r="P1026">
        <v>1</v>
      </c>
      <c r="Q1026">
        <v>52.2318462515736</v>
      </c>
      <c r="R1026">
        <v>5.1844757515985398</v>
      </c>
      <c r="S1026" t="s">
        <v>63</v>
      </c>
      <c r="T1026">
        <v>95</v>
      </c>
      <c r="U1026">
        <v>75</v>
      </c>
      <c r="V1026">
        <v>15</v>
      </c>
      <c r="W1026">
        <v>0</v>
      </c>
      <c r="Y1026">
        <v>180</v>
      </c>
      <c r="Z1026" t="s">
        <v>3690</v>
      </c>
      <c r="AA1026" s="2">
        <v>43474.373842592591</v>
      </c>
      <c r="AC1026" s="2">
        <v>44907.646967592591</v>
      </c>
      <c r="AD1026" t="s">
        <v>54</v>
      </c>
      <c r="AE1026" t="s">
        <v>55</v>
      </c>
    </row>
    <row r="1027" spans="1:31" x14ac:dyDescent="0.25">
      <c r="A1027" t="s">
        <v>3692</v>
      </c>
      <c r="B1027" t="s">
        <v>3691</v>
      </c>
      <c r="C1027" t="s">
        <v>167</v>
      </c>
      <c r="D1027" s="2" t="str">
        <f>VLOOKUP(A1027,Basis!A:A,1,FALSE)</f>
        <v>PO155</v>
      </c>
      <c r="E1027" t="s">
        <v>58</v>
      </c>
      <c r="F1027">
        <v>1037074</v>
      </c>
      <c r="G1027" s="2">
        <v>44312.378217592595</v>
      </c>
      <c r="H1027" s="2"/>
      <c r="K1027" t="s">
        <v>3693</v>
      </c>
      <c r="L1027" t="s">
        <v>3694</v>
      </c>
      <c r="M1027" t="s">
        <v>3695</v>
      </c>
      <c r="N1027" t="s">
        <v>184</v>
      </c>
      <c r="O1027">
        <v>6</v>
      </c>
      <c r="P1027">
        <v>1</v>
      </c>
      <c r="Q1027">
        <v>52.207092500000002</v>
      </c>
      <c r="R1027">
        <v>5.0679604999999999</v>
      </c>
      <c r="S1027" t="s">
        <v>63</v>
      </c>
      <c r="T1027">
        <v>95</v>
      </c>
      <c r="U1027">
        <v>75</v>
      </c>
      <c r="V1027">
        <v>15</v>
      </c>
      <c r="W1027">
        <v>0</v>
      </c>
      <c r="Y1027">
        <v>180</v>
      </c>
      <c r="Z1027" t="s">
        <v>3696</v>
      </c>
      <c r="AA1027" s="2">
        <v>43474.373842592591</v>
      </c>
      <c r="AC1027" s="2">
        <v>44907.646967592591</v>
      </c>
      <c r="AD1027" t="s">
        <v>54</v>
      </c>
      <c r="AE1027" t="s">
        <v>55</v>
      </c>
    </row>
    <row r="1028" spans="1:31" x14ac:dyDescent="0.25">
      <c r="A1028" t="s">
        <v>3698</v>
      </c>
      <c r="B1028" t="s">
        <v>3697</v>
      </c>
      <c r="C1028" t="s">
        <v>167</v>
      </c>
      <c r="D1028" s="2" t="str">
        <f>VLOOKUP(A1028,Basis!A:A,1,FALSE)</f>
        <v>PO213</v>
      </c>
      <c r="E1028" t="s">
        <v>58</v>
      </c>
      <c r="F1028">
        <v>1037098</v>
      </c>
      <c r="G1028" s="2">
        <v>44959.519386574073</v>
      </c>
      <c r="H1028" s="2"/>
      <c r="K1028" t="s">
        <v>2189</v>
      </c>
      <c r="L1028" t="s">
        <v>2190</v>
      </c>
      <c r="M1028" t="s">
        <v>2191</v>
      </c>
      <c r="N1028" t="s">
        <v>277</v>
      </c>
      <c r="O1028">
        <v>5</v>
      </c>
      <c r="P1028">
        <v>1</v>
      </c>
      <c r="Q1028">
        <v>52.309834000000002</v>
      </c>
      <c r="R1028">
        <v>5.03559</v>
      </c>
      <c r="S1028" t="s">
        <v>63</v>
      </c>
      <c r="T1028">
        <v>95</v>
      </c>
      <c r="U1028">
        <v>75</v>
      </c>
      <c r="V1028">
        <v>15</v>
      </c>
      <c r="W1028">
        <v>0</v>
      </c>
      <c r="Y1028">
        <v>180</v>
      </c>
      <c r="Z1028" t="s">
        <v>2192</v>
      </c>
      <c r="AA1028" s="2">
        <v>43474.373842592591</v>
      </c>
      <c r="AC1028" s="2">
        <v>44907.646967592591</v>
      </c>
      <c r="AD1028" t="s">
        <v>54</v>
      </c>
      <c r="AE1028" t="s">
        <v>55</v>
      </c>
    </row>
    <row r="1029" spans="1:31" x14ac:dyDescent="0.25">
      <c r="A1029" t="s">
        <v>3700</v>
      </c>
      <c r="B1029" t="s">
        <v>3699</v>
      </c>
      <c r="C1029" t="s">
        <v>167</v>
      </c>
      <c r="D1029" s="2" t="str">
        <f>VLOOKUP(A1029,Basis!A:A,1,FALSE)</f>
        <v>PO160</v>
      </c>
      <c r="E1029" t="s">
        <v>58</v>
      </c>
      <c r="F1029">
        <v>1036996</v>
      </c>
      <c r="G1029" s="2">
        <v>44357.436041666668</v>
      </c>
      <c r="H1029" s="2"/>
      <c r="K1029" t="s">
        <v>3038</v>
      </c>
      <c r="L1029" t="s">
        <v>3701</v>
      </c>
      <c r="M1029" t="s">
        <v>3702</v>
      </c>
      <c r="N1029" t="s">
        <v>177</v>
      </c>
      <c r="O1029">
        <v>5</v>
      </c>
      <c r="P1029">
        <v>1</v>
      </c>
      <c r="Q1029">
        <v>52.210664999999999</v>
      </c>
      <c r="R1029">
        <v>5.1763110000000001</v>
      </c>
      <c r="S1029" t="s">
        <v>63</v>
      </c>
      <c r="T1029">
        <v>95</v>
      </c>
      <c r="U1029">
        <v>75</v>
      </c>
      <c r="V1029">
        <v>15</v>
      </c>
      <c r="W1029">
        <v>0</v>
      </c>
      <c r="Y1029">
        <v>180</v>
      </c>
      <c r="Z1029" t="s">
        <v>3703</v>
      </c>
      <c r="AA1029" s="2">
        <v>43474.373831018522</v>
      </c>
      <c r="AC1029" s="2">
        <v>44907.646967592591</v>
      </c>
      <c r="AD1029" t="s">
        <v>54</v>
      </c>
      <c r="AE1029" t="s">
        <v>55</v>
      </c>
    </row>
    <row r="1030" spans="1:31" x14ac:dyDescent="0.25">
      <c r="A1030" t="s">
        <v>3705</v>
      </c>
      <c r="B1030" t="s">
        <v>3704</v>
      </c>
      <c r="C1030" t="s">
        <v>47</v>
      </c>
      <c r="D1030" s="2" t="str">
        <f>VLOOKUP(A1030,Basis!A:A,1,FALSE)</f>
        <v>VO427</v>
      </c>
      <c r="E1030" t="s">
        <v>58</v>
      </c>
      <c r="F1030">
        <v>1038051</v>
      </c>
      <c r="G1030" s="2">
        <v>44552.60434027778</v>
      </c>
      <c r="H1030" s="2"/>
      <c r="K1030" t="s">
        <v>1492</v>
      </c>
      <c r="L1030" t="s">
        <v>1645</v>
      </c>
      <c r="M1030" t="s">
        <v>2966</v>
      </c>
      <c r="N1030" t="s">
        <v>241</v>
      </c>
      <c r="O1030">
        <v>5</v>
      </c>
      <c r="P1030">
        <v>1</v>
      </c>
      <c r="Q1030">
        <v>52.265912999999998</v>
      </c>
      <c r="R1030">
        <v>5.1676460000000004</v>
      </c>
      <c r="S1030" t="s">
        <v>63</v>
      </c>
      <c r="T1030">
        <v>95</v>
      </c>
      <c r="U1030">
        <v>75</v>
      </c>
      <c r="V1030">
        <v>15</v>
      </c>
      <c r="W1030">
        <v>0</v>
      </c>
      <c r="Y1030">
        <v>180</v>
      </c>
      <c r="Z1030" t="s">
        <v>3263</v>
      </c>
      <c r="AA1030" s="2">
        <v>43474.373842592591</v>
      </c>
      <c r="AC1030" s="2">
        <v>44907.646967592591</v>
      </c>
      <c r="AD1030" t="s">
        <v>54</v>
      </c>
      <c r="AE1030" t="s">
        <v>55</v>
      </c>
    </row>
    <row r="1031" spans="1:31" x14ac:dyDescent="0.25">
      <c r="A1031" t="s">
        <v>3707</v>
      </c>
      <c r="B1031" t="s">
        <v>3706</v>
      </c>
      <c r="C1031" t="s">
        <v>167</v>
      </c>
      <c r="D1031" s="2" t="str">
        <f>VLOOKUP(A1031,Basis!A:A,1,FALSE)</f>
        <v>PO135</v>
      </c>
      <c r="E1031" t="s">
        <v>58</v>
      </c>
      <c r="F1031">
        <v>1038163</v>
      </c>
      <c r="G1031" s="2">
        <v>43969.460868055554</v>
      </c>
      <c r="H1031" s="2"/>
      <c r="K1031" t="s">
        <v>2613</v>
      </c>
      <c r="L1031" t="s">
        <v>118</v>
      </c>
      <c r="M1031" t="s">
        <v>2614</v>
      </c>
      <c r="N1031" t="s">
        <v>62</v>
      </c>
      <c r="O1031">
        <v>5</v>
      </c>
      <c r="P1031">
        <v>1</v>
      </c>
      <c r="Q1031">
        <v>52.291896999999999</v>
      </c>
      <c r="R1031">
        <v>5.2549200000000003</v>
      </c>
      <c r="S1031" t="s">
        <v>63</v>
      </c>
      <c r="T1031">
        <v>95</v>
      </c>
      <c r="U1031">
        <v>75</v>
      </c>
      <c r="V1031">
        <v>15</v>
      </c>
      <c r="W1031">
        <v>0</v>
      </c>
      <c r="Y1031">
        <v>180</v>
      </c>
      <c r="Z1031" t="s">
        <v>2615</v>
      </c>
      <c r="AA1031" s="2">
        <v>43474.373842592591</v>
      </c>
      <c r="AC1031" s="2">
        <v>44907.646967592591</v>
      </c>
      <c r="AD1031" t="s">
        <v>54</v>
      </c>
      <c r="AE1031" t="s">
        <v>55</v>
      </c>
    </row>
    <row r="1032" spans="1:31" x14ac:dyDescent="0.25">
      <c r="A1032" t="s">
        <v>3709</v>
      </c>
      <c r="B1032" t="s">
        <v>3708</v>
      </c>
      <c r="C1032" t="s">
        <v>79</v>
      </c>
      <c r="D1032" s="2" t="str">
        <f>VLOOKUP(A1032,Basis!A:A,1,FALSE)</f>
        <v>RO930</v>
      </c>
      <c r="E1032" t="s">
        <v>58</v>
      </c>
      <c r="F1032">
        <v>1038388</v>
      </c>
      <c r="G1032" s="2">
        <v>44385.648240740738</v>
      </c>
      <c r="H1032" s="2"/>
      <c r="K1032" t="s">
        <v>3710</v>
      </c>
      <c r="L1032" t="s">
        <v>561</v>
      </c>
      <c r="M1032" t="s">
        <v>3711</v>
      </c>
      <c r="N1032" t="s">
        <v>241</v>
      </c>
      <c r="O1032">
        <v>5</v>
      </c>
      <c r="P1032">
        <v>1</v>
      </c>
      <c r="Q1032">
        <v>52.267699999999998</v>
      </c>
      <c r="R1032">
        <v>5.1742319999999999</v>
      </c>
      <c r="S1032" t="s">
        <v>63</v>
      </c>
      <c r="T1032">
        <v>95</v>
      </c>
      <c r="U1032">
        <v>75</v>
      </c>
      <c r="V1032">
        <v>15</v>
      </c>
      <c r="W1032">
        <v>0</v>
      </c>
      <c r="Y1032">
        <v>180</v>
      </c>
      <c r="Z1032" t="s">
        <v>3712</v>
      </c>
      <c r="AA1032" s="2">
        <v>43474.373842592591</v>
      </c>
      <c r="AC1032" s="2">
        <v>44907.646967592591</v>
      </c>
      <c r="AD1032" t="s">
        <v>54</v>
      </c>
      <c r="AE1032" t="s">
        <v>55</v>
      </c>
    </row>
    <row r="1033" spans="1:31" x14ac:dyDescent="0.25">
      <c r="A1033" t="s">
        <v>3714</v>
      </c>
      <c r="B1033" t="s">
        <v>3713</v>
      </c>
      <c r="C1033" t="s">
        <v>79</v>
      </c>
      <c r="D1033" s="2" t="str">
        <f>VLOOKUP(A1033,Basis!A:A,1,FALSE)</f>
        <v>RO968</v>
      </c>
      <c r="E1033" t="s">
        <v>58</v>
      </c>
      <c r="F1033">
        <v>1038430</v>
      </c>
      <c r="G1033" s="2">
        <v>44643.587280092594</v>
      </c>
      <c r="H1033" s="2"/>
      <c r="K1033" t="s">
        <v>3644</v>
      </c>
      <c r="L1033" t="s">
        <v>3715</v>
      </c>
      <c r="M1033" t="s">
        <v>3716</v>
      </c>
      <c r="N1033" t="s">
        <v>51</v>
      </c>
      <c r="O1033">
        <v>5</v>
      </c>
      <c r="P1033">
        <v>1</v>
      </c>
      <c r="Q1033">
        <v>52.287506447222299</v>
      </c>
      <c r="R1033">
        <v>5.1737551298040696</v>
      </c>
      <c r="S1033" t="s">
        <v>63</v>
      </c>
      <c r="T1033">
        <v>95</v>
      </c>
      <c r="U1033">
        <v>75</v>
      </c>
      <c r="V1033">
        <v>15</v>
      </c>
      <c r="W1033">
        <v>0</v>
      </c>
      <c r="Y1033">
        <v>180</v>
      </c>
      <c r="Z1033" t="s">
        <v>3717</v>
      </c>
      <c r="AA1033" s="2">
        <v>43474.373854166668</v>
      </c>
      <c r="AC1033" s="2">
        <v>44907.646967592591</v>
      </c>
      <c r="AD1033" t="s">
        <v>54</v>
      </c>
      <c r="AE1033" t="s">
        <v>55</v>
      </c>
    </row>
    <row r="1034" spans="1:31" x14ac:dyDescent="0.25">
      <c r="A1034" t="s">
        <v>3719</v>
      </c>
      <c r="B1034" t="s">
        <v>3718</v>
      </c>
      <c r="C1034" t="s">
        <v>47</v>
      </c>
      <c r="D1034" s="2" t="str">
        <f>VLOOKUP(A1034,Basis!A:A,1,FALSE)</f>
        <v>VO448</v>
      </c>
      <c r="E1034" t="s">
        <v>58</v>
      </c>
      <c r="F1034">
        <v>1038433</v>
      </c>
      <c r="G1034" s="2">
        <v>44643.58798611111</v>
      </c>
      <c r="H1034" s="2"/>
      <c r="K1034" t="s">
        <v>3644</v>
      </c>
      <c r="L1034" t="s">
        <v>3715</v>
      </c>
      <c r="M1034" t="s">
        <v>3716</v>
      </c>
      <c r="N1034" t="s">
        <v>51</v>
      </c>
      <c r="O1034">
        <v>5</v>
      </c>
      <c r="P1034">
        <v>1</v>
      </c>
      <c r="Q1034">
        <v>52.287661260973898</v>
      </c>
      <c r="R1034">
        <v>5.1735403854448103</v>
      </c>
      <c r="S1034" t="s">
        <v>63</v>
      </c>
      <c r="T1034">
        <v>95</v>
      </c>
      <c r="U1034">
        <v>75</v>
      </c>
      <c r="V1034">
        <v>15</v>
      </c>
      <c r="W1034">
        <v>0</v>
      </c>
      <c r="Y1034">
        <v>180</v>
      </c>
      <c r="Z1034" t="s">
        <v>3717</v>
      </c>
      <c r="AA1034" s="2">
        <v>43474.373854166668</v>
      </c>
      <c r="AC1034" s="2">
        <v>44907.646967592591</v>
      </c>
      <c r="AD1034" t="s">
        <v>54</v>
      </c>
      <c r="AE1034" t="s">
        <v>55</v>
      </c>
    </row>
    <row r="1035" spans="1:31" x14ac:dyDescent="0.25">
      <c r="A1035" t="s">
        <v>3721</v>
      </c>
      <c r="B1035" t="s">
        <v>3720</v>
      </c>
      <c r="C1035" t="s">
        <v>47</v>
      </c>
      <c r="D1035" s="2" t="str">
        <f>VLOOKUP(A1035,Basis!A:A,1,FALSE)</f>
        <v>VO428</v>
      </c>
      <c r="E1035" t="s">
        <v>58</v>
      </c>
      <c r="F1035">
        <v>1038447</v>
      </c>
      <c r="G1035" s="2">
        <v>44553.427673611113</v>
      </c>
      <c r="H1035" s="2"/>
      <c r="K1035" t="s">
        <v>257</v>
      </c>
      <c r="L1035" t="s">
        <v>1312</v>
      </c>
      <c r="M1035" t="s">
        <v>259</v>
      </c>
      <c r="N1035" t="s">
        <v>51</v>
      </c>
      <c r="O1035">
        <v>6</v>
      </c>
      <c r="P1035">
        <v>1</v>
      </c>
      <c r="Q1035">
        <v>52.282800000000002</v>
      </c>
      <c r="R1035">
        <v>5.1560300000000003</v>
      </c>
      <c r="S1035" t="s">
        <v>63</v>
      </c>
      <c r="T1035">
        <v>95</v>
      </c>
      <c r="U1035">
        <v>75</v>
      </c>
      <c r="V1035">
        <v>15</v>
      </c>
      <c r="W1035">
        <v>0</v>
      </c>
      <c r="Y1035">
        <v>180</v>
      </c>
      <c r="Z1035" t="s">
        <v>1313</v>
      </c>
      <c r="AA1035" s="2">
        <v>43474.373854166668</v>
      </c>
      <c r="AC1035" s="2">
        <v>44907.646967592591</v>
      </c>
      <c r="AD1035" t="s">
        <v>54</v>
      </c>
      <c r="AE1035" t="s">
        <v>55</v>
      </c>
    </row>
    <row r="1036" spans="1:31" x14ac:dyDescent="0.25">
      <c r="A1036" t="s">
        <v>3723</v>
      </c>
      <c r="B1036" t="s">
        <v>3722</v>
      </c>
      <c r="C1036" t="s">
        <v>47</v>
      </c>
      <c r="D1036" s="2" t="str">
        <f>VLOOKUP(A1036,Basis!A:A,1,FALSE)</f>
        <v>VO481</v>
      </c>
      <c r="E1036" t="s">
        <v>58</v>
      </c>
      <c r="F1036">
        <v>1038382</v>
      </c>
      <c r="G1036" s="2">
        <v>44749.472708333335</v>
      </c>
      <c r="H1036" s="2"/>
      <c r="K1036" t="s">
        <v>3724</v>
      </c>
      <c r="L1036" t="s">
        <v>334</v>
      </c>
      <c r="M1036" t="s">
        <v>3725</v>
      </c>
      <c r="N1036" t="s">
        <v>750</v>
      </c>
      <c r="O1036">
        <v>5</v>
      </c>
      <c r="P1036">
        <v>1</v>
      </c>
      <c r="Q1036">
        <v>52.255991245668604</v>
      </c>
      <c r="R1036">
        <v>5.0482692383276699</v>
      </c>
      <c r="S1036" t="s">
        <v>63</v>
      </c>
      <c r="T1036">
        <v>95</v>
      </c>
      <c r="U1036">
        <v>75</v>
      </c>
      <c r="V1036">
        <v>15</v>
      </c>
      <c r="W1036">
        <v>0</v>
      </c>
      <c r="Y1036">
        <v>180</v>
      </c>
      <c r="Z1036" t="s">
        <v>3726</v>
      </c>
      <c r="AA1036" s="2">
        <v>43474.373842592591</v>
      </c>
      <c r="AC1036" s="2">
        <v>44907.646967592591</v>
      </c>
      <c r="AD1036" t="s">
        <v>54</v>
      </c>
      <c r="AE1036" t="s">
        <v>55</v>
      </c>
    </row>
    <row r="1037" spans="1:31" x14ac:dyDescent="0.25">
      <c r="A1037" t="s">
        <v>3728</v>
      </c>
      <c r="B1037" t="s">
        <v>3727</v>
      </c>
      <c r="C1037" t="s">
        <v>79</v>
      </c>
      <c r="D1037" s="2" t="str">
        <f>VLOOKUP(A1037,Basis!A:A,1,FALSE)</f>
        <v>RO997</v>
      </c>
      <c r="E1037" t="s">
        <v>58</v>
      </c>
      <c r="F1037">
        <v>1038389</v>
      </c>
      <c r="G1037" s="2">
        <v>44749.538229166668</v>
      </c>
      <c r="H1037" s="2"/>
      <c r="K1037" t="s">
        <v>3729</v>
      </c>
      <c r="L1037" t="s">
        <v>222</v>
      </c>
      <c r="M1037" t="s">
        <v>3730</v>
      </c>
      <c r="N1037" t="s">
        <v>62</v>
      </c>
      <c r="O1037">
        <v>6</v>
      </c>
      <c r="P1037">
        <v>1</v>
      </c>
      <c r="Q1037">
        <v>52.291519000000001</v>
      </c>
      <c r="R1037">
        <v>5.2615600000000002</v>
      </c>
      <c r="S1037" t="s">
        <v>63</v>
      </c>
      <c r="T1037">
        <v>100</v>
      </c>
      <c r="U1037">
        <v>80</v>
      </c>
      <c r="V1037">
        <v>15</v>
      </c>
      <c r="W1037">
        <v>0</v>
      </c>
      <c r="Y1037">
        <v>180</v>
      </c>
      <c r="Z1037" t="s">
        <v>3731</v>
      </c>
      <c r="AA1037" s="2">
        <v>43474.373842592591</v>
      </c>
      <c r="AC1037" s="2">
        <v>44907.646967592591</v>
      </c>
      <c r="AD1037" t="s">
        <v>54</v>
      </c>
      <c r="AE1037" t="s">
        <v>55</v>
      </c>
    </row>
    <row r="1038" spans="1:31" x14ac:dyDescent="0.25">
      <c r="A1038" t="s">
        <v>3733</v>
      </c>
      <c r="B1038" t="s">
        <v>3732</v>
      </c>
      <c r="C1038" t="s">
        <v>79</v>
      </c>
      <c r="D1038" s="2" t="str">
        <f>VLOOKUP(A1038,Basis!A:A,1,FALSE)</f>
        <v>RO998</v>
      </c>
      <c r="E1038" t="s">
        <v>58</v>
      </c>
      <c r="F1038">
        <v>1038390</v>
      </c>
      <c r="G1038" s="2">
        <v>44749.485243055555</v>
      </c>
      <c r="H1038" s="2"/>
      <c r="K1038" t="s">
        <v>3734</v>
      </c>
      <c r="L1038" t="s">
        <v>399</v>
      </c>
      <c r="M1038" t="s">
        <v>3735</v>
      </c>
      <c r="N1038" t="s">
        <v>177</v>
      </c>
      <c r="O1038">
        <v>5</v>
      </c>
      <c r="P1038">
        <v>1</v>
      </c>
      <c r="Q1038">
        <v>52.224355000000003</v>
      </c>
      <c r="R1038">
        <v>5.1556800000000003</v>
      </c>
      <c r="S1038" t="s">
        <v>63</v>
      </c>
      <c r="T1038">
        <v>95</v>
      </c>
      <c r="U1038">
        <v>75</v>
      </c>
      <c r="V1038">
        <v>15</v>
      </c>
      <c r="W1038">
        <v>0</v>
      </c>
      <c r="Y1038">
        <v>180</v>
      </c>
      <c r="Z1038" t="s">
        <v>3736</v>
      </c>
      <c r="AA1038" s="2">
        <v>43474.373842592591</v>
      </c>
      <c r="AC1038" s="2">
        <v>44907.646967592591</v>
      </c>
      <c r="AD1038" t="s">
        <v>54</v>
      </c>
      <c r="AE1038" t="s">
        <v>55</v>
      </c>
    </row>
    <row r="1039" spans="1:31" x14ac:dyDescent="0.25">
      <c r="A1039" t="s">
        <v>3738</v>
      </c>
      <c r="B1039" t="s">
        <v>3737</v>
      </c>
      <c r="C1039" t="s">
        <v>79</v>
      </c>
      <c r="D1039" s="2" t="str">
        <f>VLOOKUP(A1039,Basis!A:A,1,FALSE)</f>
        <v>RO999</v>
      </c>
      <c r="E1039" t="s">
        <v>58</v>
      </c>
      <c r="F1039">
        <v>1038392</v>
      </c>
      <c r="G1039" s="2">
        <v>44749.472071759257</v>
      </c>
      <c r="H1039" s="2"/>
      <c r="K1039" t="s">
        <v>3724</v>
      </c>
      <c r="L1039" t="s">
        <v>334</v>
      </c>
      <c r="M1039" t="s">
        <v>3725</v>
      </c>
      <c r="N1039" t="s">
        <v>750</v>
      </c>
      <c r="O1039">
        <v>5</v>
      </c>
      <c r="P1039">
        <v>1</v>
      </c>
      <c r="Q1039">
        <v>52.255896</v>
      </c>
      <c r="R1039">
        <v>5.0482670000000001</v>
      </c>
      <c r="S1039" t="s">
        <v>63</v>
      </c>
      <c r="T1039">
        <v>95</v>
      </c>
      <c r="U1039">
        <v>75</v>
      </c>
      <c r="V1039">
        <v>15</v>
      </c>
      <c r="W1039">
        <v>0</v>
      </c>
      <c r="Y1039">
        <v>180</v>
      </c>
      <c r="Z1039" t="s">
        <v>3726</v>
      </c>
      <c r="AA1039" s="2">
        <v>43474.373842592591</v>
      </c>
      <c r="AC1039" s="2">
        <v>44907.646967592591</v>
      </c>
      <c r="AD1039" t="s">
        <v>54</v>
      </c>
      <c r="AE1039" t="s">
        <v>55</v>
      </c>
    </row>
    <row r="1040" spans="1:31" x14ac:dyDescent="0.25">
      <c r="A1040" t="s">
        <v>3740</v>
      </c>
      <c r="B1040" t="s">
        <v>3739</v>
      </c>
      <c r="C1040" t="s">
        <v>47</v>
      </c>
      <c r="D1040" s="2" t="str">
        <f>VLOOKUP(A1040,Basis!A:A,1,FALSE)</f>
        <v>VO490</v>
      </c>
      <c r="E1040" t="s">
        <v>58</v>
      </c>
      <c r="F1040">
        <v>1038416</v>
      </c>
      <c r="G1040" s="2">
        <v>44851.466585648152</v>
      </c>
      <c r="H1040" s="2"/>
      <c r="K1040" t="s">
        <v>651</v>
      </c>
      <c r="L1040" t="s">
        <v>3741</v>
      </c>
      <c r="M1040" t="s">
        <v>3742</v>
      </c>
      <c r="N1040" t="s">
        <v>177</v>
      </c>
      <c r="O1040">
        <v>5</v>
      </c>
      <c r="P1040">
        <v>1</v>
      </c>
      <c r="Q1040">
        <v>52.221063100000002</v>
      </c>
      <c r="R1040">
        <v>5.1683747999999996</v>
      </c>
      <c r="S1040" t="s">
        <v>63</v>
      </c>
      <c r="T1040">
        <v>95</v>
      </c>
      <c r="U1040">
        <v>75</v>
      </c>
      <c r="V1040">
        <v>15</v>
      </c>
      <c r="W1040">
        <v>0</v>
      </c>
      <c r="Y1040">
        <v>180</v>
      </c>
      <c r="Z1040" t="s">
        <v>3743</v>
      </c>
      <c r="AA1040" s="2">
        <v>43474.373831018522</v>
      </c>
      <c r="AC1040" s="2">
        <v>44907.646967592591</v>
      </c>
      <c r="AD1040" t="s">
        <v>54</v>
      </c>
      <c r="AE1040" t="s">
        <v>55</v>
      </c>
    </row>
    <row r="1041" spans="1:31" x14ac:dyDescent="0.25">
      <c r="A1041" t="s">
        <v>3745</v>
      </c>
      <c r="B1041" t="s">
        <v>3744</v>
      </c>
      <c r="C1041" t="s">
        <v>79</v>
      </c>
      <c r="D1041" s="2" t="str">
        <f>VLOOKUP(A1041,Basis!A:A,1,FALSE)</f>
        <v>RO1002</v>
      </c>
      <c r="E1041" t="s">
        <v>58</v>
      </c>
      <c r="F1041">
        <v>1038418</v>
      </c>
      <c r="G1041" s="2">
        <v>44858.456597222219</v>
      </c>
      <c r="H1041" s="2"/>
      <c r="K1041" t="s">
        <v>345</v>
      </c>
      <c r="L1041" t="s">
        <v>1557</v>
      </c>
      <c r="M1041" t="s">
        <v>1558</v>
      </c>
      <c r="N1041" t="s">
        <v>241</v>
      </c>
      <c r="O1041">
        <v>6</v>
      </c>
      <c r="P1041">
        <v>1</v>
      </c>
      <c r="Q1041">
        <v>52.267615890000002</v>
      </c>
      <c r="R1041">
        <v>5.1635377299999998</v>
      </c>
      <c r="S1041" t="s">
        <v>63</v>
      </c>
      <c r="T1041">
        <v>95</v>
      </c>
      <c r="U1041">
        <v>75</v>
      </c>
      <c r="V1041">
        <v>15</v>
      </c>
      <c r="W1041">
        <v>0</v>
      </c>
      <c r="Y1041">
        <v>180</v>
      </c>
      <c r="Z1041" t="s">
        <v>1559</v>
      </c>
      <c r="AA1041" s="2">
        <v>43474.373842592591</v>
      </c>
      <c r="AC1041" s="2">
        <v>44907.646967592591</v>
      </c>
      <c r="AD1041" t="s">
        <v>54</v>
      </c>
      <c r="AE1041" t="s">
        <v>55</v>
      </c>
    </row>
    <row r="1042" spans="1:31" x14ac:dyDescent="0.25">
      <c r="A1042" t="s">
        <v>3747</v>
      </c>
      <c r="B1042" t="s">
        <v>3746</v>
      </c>
      <c r="C1042" t="s">
        <v>167</v>
      </c>
      <c r="D1042" s="2" t="str">
        <f>VLOOKUP(A1042,Basis!A:A,1,FALSE)</f>
        <v>PO203</v>
      </c>
      <c r="E1042" t="s">
        <v>58</v>
      </c>
      <c r="F1042">
        <v>1038403</v>
      </c>
      <c r="G1042" s="2">
        <v>44860.385034722225</v>
      </c>
      <c r="H1042" s="2"/>
      <c r="K1042" t="s">
        <v>382</v>
      </c>
      <c r="L1042" t="s">
        <v>473</v>
      </c>
      <c r="M1042" t="s">
        <v>474</v>
      </c>
      <c r="N1042" t="s">
        <v>177</v>
      </c>
      <c r="O1042">
        <v>5</v>
      </c>
      <c r="P1042">
        <v>1</v>
      </c>
      <c r="Q1042">
        <v>52.215319999999998</v>
      </c>
      <c r="R1042">
        <v>5.1461709989999997</v>
      </c>
      <c r="S1042" t="s">
        <v>63</v>
      </c>
      <c r="T1042">
        <v>95</v>
      </c>
      <c r="U1042">
        <v>75</v>
      </c>
      <c r="V1042">
        <v>15</v>
      </c>
      <c r="W1042">
        <v>0</v>
      </c>
      <c r="Y1042">
        <v>180</v>
      </c>
      <c r="Z1042" t="s">
        <v>475</v>
      </c>
      <c r="AA1042" s="2">
        <v>43474.373842592591</v>
      </c>
      <c r="AC1042" s="2">
        <v>44907.646967592591</v>
      </c>
      <c r="AD1042" t="s">
        <v>54</v>
      </c>
      <c r="AE1042" t="s">
        <v>55</v>
      </c>
    </row>
    <row r="1043" spans="1:31" x14ac:dyDescent="0.25">
      <c r="A1043" t="s">
        <v>3749</v>
      </c>
      <c r="B1043" t="s">
        <v>3748</v>
      </c>
      <c r="C1043" t="s">
        <v>47</v>
      </c>
      <c r="D1043" s="2" t="str">
        <f>VLOOKUP(A1043,Basis!A:A,1,FALSE)</f>
        <v>VO483</v>
      </c>
      <c r="E1043" t="s">
        <v>58</v>
      </c>
      <c r="F1043">
        <v>1038423</v>
      </c>
      <c r="G1043" s="2">
        <v>44858.457256944443</v>
      </c>
      <c r="H1043" s="2"/>
      <c r="K1043" t="s">
        <v>345</v>
      </c>
      <c r="L1043" t="s">
        <v>1557</v>
      </c>
      <c r="M1043" t="s">
        <v>1558</v>
      </c>
      <c r="N1043" t="s">
        <v>241</v>
      </c>
      <c r="O1043">
        <v>6</v>
      </c>
      <c r="P1043">
        <v>1</v>
      </c>
      <c r="Q1043">
        <v>52.267615890000002</v>
      </c>
      <c r="R1043">
        <v>5.1635377299999998</v>
      </c>
      <c r="S1043" t="s">
        <v>63</v>
      </c>
      <c r="T1043">
        <v>95</v>
      </c>
      <c r="U1043">
        <v>75</v>
      </c>
      <c r="V1043">
        <v>15</v>
      </c>
      <c r="W1043">
        <v>0</v>
      </c>
      <c r="Y1043">
        <v>180</v>
      </c>
      <c r="Z1043" t="s">
        <v>1559</v>
      </c>
      <c r="AA1043" s="2">
        <v>43474.373842592591</v>
      </c>
      <c r="AC1043" s="2">
        <v>44907.646967592591</v>
      </c>
      <c r="AD1043" t="s">
        <v>54</v>
      </c>
      <c r="AE1043" t="s">
        <v>55</v>
      </c>
    </row>
    <row r="1044" spans="1:31" x14ac:dyDescent="0.25">
      <c r="A1044" t="s">
        <v>3751</v>
      </c>
      <c r="B1044" t="s">
        <v>3750</v>
      </c>
      <c r="C1044" t="s">
        <v>47</v>
      </c>
      <c r="D1044" s="2" t="str">
        <f>VLOOKUP(A1044,Basis!A:A,1,FALSE)</f>
        <v>VO438</v>
      </c>
      <c r="E1044" t="s">
        <v>58</v>
      </c>
      <c r="F1044">
        <v>1015806</v>
      </c>
      <c r="G1044" s="2">
        <v>44602.545370370368</v>
      </c>
      <c r="H1044" s="2"/>
      <c r="K1044" t="s">
        <v>3204</v>
      </c>
      <c r="L1044" t="s">
        <v>462</v>
      </c>
      <c r="M1044" t="s">
        <v>3205</v>
      </c>
      <c r="N1044" t="s">
        <v>241</v>
      </c>
      <c r="O1044">
        <v>6</v>
      </c>
      <c r="P1044">
        <v>1</v>
      </c>
      <c r="Q1044">
        <v>52.267986000000001</v>
      </c>
      <c r="R1044">
        <v>5.1738759999999999</v>
      </c>
      <c r="S1044" t="s">
        <v>35</v>
      </c>
      <c r="T1044">
        <v>100</v>
      </c>
      <c r="U1044">
        <v>80</v>
      </c>
      <c r="V1044">
        <v>10</v>
      </c>
      <c r="W1044">
        <v>0</v>
      </c>
      <c r="Y1044">
        <v>180</v>
      </c>
      <c r="Z1044" t="s">
        <v>3206</v>
      </c>
      <c r="AA1044" s="2">
        <v>44600.43172453704</v>
      </c>
      <c r="AB1044" t="s">
        <v>329</v>
      </c>
      <c r="AC1044" s="2">
        <v>44907.648182870369</v>
      </c>
      <c r="AD1044" t="s">
        <v>54</v>
      </c>
      <c r="AE1044" t="s">
        <v>55</v>
      </c>
    </row>
    <row r="1045" spans="1:31" x14ac:dyDescent="0.25">
      <c r="A1045" t="s">
        <v>3753</v>
      </c>
      <c r="B1045" t="s">
        <v>3752</v>
      </c>
      <c r="C1045" t="s">
        <v>167</v>
      </c>
      <c r="D1045" s="2" t="str">
        <f>VLOOKUP(A1045,Basis!A:A,1,FALSE)</f>
        <v>PO152</v>
      </c>
      <c r="E1045" t="s">
        <v>58</v>
      </c>
      <c r="F1045">
        <v>1015800</v>
      </c>
      <c r="G1045" s="2">
        <v>44096.52716435185</v>
      </c>
      <c r="H1045" s="2"/>
      <c r="K1045" t="s">
        <v>3754</v>
      </c>
      <c r="L1045" t="s">
        <v>2089</v>
      </c>
      <c r="M1045" t="s">
        <v>3755</v>
      </c>
      <c r="N1045" t="s">
        <v>241</v>
      </c>
      <c r="O1045">
        <v>6</v>
      </c>
      <c r="P1045">
        <v>1</v>
      </c>
      <c r="Q1045">
        <v>52.272491455078097</v>
      </c>
      <c r="R1045">
        <v>5.1599869728088397</v>
      </c>
      <c r="S1045" t="s">
        <v>35</v>
      </c>
      <c r="T1045">
        <v>100</v>
      </c>
      <c r="U1045">
        <v>80</v>
      </c>
      <c r="V1045">
        <v>10</v>
      </c>
      <c r="W1045">
        <v>0</v>
      </c>
      <c r="Y1045">
        <v>180</v>
      </c>
      <c r="Z1045" t="s">
        <v>3756</v>
      </c>
      <c r="AA1045" s="2">
        <v>44096.506527777776</v>
      </c>
      <c r="AB1045" t="s">
        <v>329</v>
      </c>
      <c r="AC1045" s="2">
        <v>44907.648182870369</v>
      </c>
      <c r="AD1045" t="s">
        <v>54</v>
      </c>
      <c r="AE1045" t="s">
        <v>55</v>
      </c>
    </row>
    <row r="1046" spans="1:31" x14ac:dyDescent="0.25">
      <c r="A1046" t="s">
        <v>3758</v>
      </c>
      <c r="B1046" t="s">
        <v>3757</v>
      </c>
      <c r="C1046" t="s">
        <v>167</v>
      </c>
      <c r="D1046" s="2" t="str">
        <f>VLOOKUP(A1046,Basis!A:A,1,FALSE)</f>
        <v>PO172</v>
      </c>
      <c r="E1046" t="s">
        <v>58</v>
      </c>
      <c r="F1046">
        <v>1017267</v>
      </c>
      <c r="G1046" s="2">
        <v>44964.471516203703</v>
      </c>
      <c r="H1046" s="2"/>
      <c r="K1046" t="s">
        <v>1930</v>
      </c>
      <c r="L1046" t="s">
        <v>3759</v>
      </c>
      <c r="M1046" t="s">
        <v>3760</v>
      </c>
      <c r="N1046" t="s">
        <v>177</v>
      </c>
      <c r="O1046">
        <v>6</v>
      </c>
      <c r="P1046">
        <v>1</v>
      </c>
      <c r="Q1046">
        <v>52.211928999999998</v>
      </c>
      <c r="R1046">
        <v>5.1555410000000004</v>
      </c>
      <c r="S1046" t="s">
        <v>35</v>
      </c>
      <c r="T1046">
        <v>100</v>
      </c>
      <c r="U1046">
        <v>80</v>
      </c>
      <c r="V1046">
        <v>10</v>
      </c>
      <c r="W1046">
        <v>0</v>
      </c>
      <c r="Y1046">
        <v>180</v>
      </c>
      <c r="Z1046" t="s">
        <v>3761</v>
      </c>
      <c r="AA1046" s="2">
        <v>44592.547488425924</v>
      </c>
      <c r="AB1046" t="s">
        <v>329</v>
      </c>
      <c r="AC1046" s="2">
        <v>44907.648182870369</v>
      </c>
      <c r="AD1046" t="s">
        <v>54</v>
      </c>
      <c r="AE1046" t="s">
        <v>55</v>
      </c>
    </row>
    <row r="1047" spans="1:31" x14ac:dyDescent="0.25">
      <c r="A1047" t="s">
        <v>3763</v>
      </c>
      <c r="B1047" t="s">
        <v>3762</v>
      </c>
      <c r="C1047" t="s">
        <v>167</v>
      </c>
      <c r="D1047" s="2" t="str">
        <f>VLOOKUP(A1047,Basis!A:A,1,FALSE)</f>
        <v>PO165</v>
      </c>
      <c r="E1047" t="s">
        <v>58</v>
      </c>
      <c r="F1047">
        <v>1017327</v>
      </c>
      <c r="G1047" s="2">
        <v>44385.649444444447</v>
      </c>
      <c r="H1047" s="2"/>
      <c r="K1047" t="s">
        <v>3710</v>
      </c>
      <c r="L1047" t="s">
        <v>561</v>
      </c>
      <c r="M1047" t="s">
        <v>3711</v>
      </c>
      <c r="N1047" t="s">
        <v>241</v>
      </c>
      <c r="O1047">
        <v>6</v>
      </c>
      <c r="P1047">
        <v>1</v>
      </c>
      <c r="Q1047">
        <v>52.267699999999998</v>
      </c>
      <c r="R1047">
        <v>5.1742319999999999</v>
      </c>
      <c r="S1047" t="s">
        <v>35</v>
      </c>
      <c r="T1047">
        <v>100</v>
      </c>
      <c r="U1047">
        <v>80</v>
      </c>
      <c r="V1047">
        <v>10</v>
      </c>
      <c r="W1047">
        <v>0</v>
      </c>
      <c r="Y1047">
        <v>180</v>
      </c>
      <c r="Z1047" t="s">
        <v>3712</v>
      </c>
      <c r="AA1047" s="2">
        <v>44385.508761574078</v>
      </c>
      <c r="AB1047" t="s">
        <v>329</v>
      </c>
      <c r="AC1047" s="2">
        <v>44907.648182870369</v>
      </c>
      <c r="AD1047" t="s">
        <v>54</v>
      </c>
      <c r="AE1047" t="s">
        <v>55</v>
      </c>
    </row>
    <row r="1048" spans="1:31" x14ac:dyDescent="0.25">
      <c r="A1048" t="s">
        <v>3765</v>
      </c>
      <c r="B1048" t="s">
        <v>3764</v>
      </c>
      <c r="C1048" t="s">
        <v>79</v>
      </c>
      <c r="D1048" s="2" t="str">
        <f>VLOOKUP(A1048,Basis!A:A,1,FALSE)</f>
        <v>RO1007</v>
      </c>
      <c r="E1048" t="s">
        <v>58</v>
      </c>
      <c r="F1048">
        <v>1038439</v>
      </c>
      <c r="G1048" s="2">
        <v>44844.526562500003</v>
      </c>
      <c r="H1048" s="2"/>
      <c r="K1048" t="s">
        <v>1521</v>
      </c>
      <c r="L1048" t="s">
        <v>1522</v>
      </c>
      <c r="M1048" t="s">
        <v>1523</v>
      </c>
      <c r="N1048" t="s">
        <v>62</v>
      </c>
      <c r="O1048">
        <v>5</v>
      </c>
      <c r="P1048">
        <v>1</v>
      </c>
      <c r="Q1048">
        <v>52.292594010990399</v>
      </c>
      <c r="R1048">
        <v>5.2629924751867199</v>
      </c>
      <c r="S1048" t="s">
        <v>63</v>
      </c>
      <c r="T1048">
        <v>95</v>
      </c>
      <c r="U1048">
        <v>75</v>
      </c>
      <c r="V1048">
        <v>15</v>
      </c>
      <c r="W1048">
        <v>0</v>
      </c>
      <c r="Y1048">
        <v>180</v>
      </c>
      <c r="Z1048" t="s">
        <v>1524</v>
      </c>
      <c r="AA1048" s="2">
        <v>43474.373842592591</v>
      </c>
      <c r="AC1048" s="2">
        <v>44907.646967592591</v>
      </c>
      <c r="AD1048" t="s">
        <v>54</v>
      </c>
      <c r="AE1048" t="s">
        <v>55</v>
      </c>
    </row>
    <row r="1049" spans="1:31" x14ac:dyDescent="0.25">
      <c r="A1049" t="s">
        <v>3767</v>
      </c>
      <c r="B1049" t="s">
        <v>3766</v>
      </c>
      <c r="C1049" t="s">
        <v>79</v>
      </c>
      <c r="D1049" s="2" t="str">
        <f>VLOOKUP(A1049,Basis!A:A,1,FALSE)</f>
        <v>RO983</v>
      </c>
      <c r="E1049" t="s">
        <v>58</v>
      </c>
      <c r="F1049">
        <v>1038444</v>
      </c>
      <c r="G1049" s="2">
        <v>44697.39607638889</v>
      </c>
      <c r="H1049" s="2"/>
      <c r="K1049" t="s">
        <v>1047</v>
      </c>
      <c r="L1049" t="s">
        <v>3768</v>
      </c>
      <c r="M1049" t="s">
        <v>3769</v>
      </c>
      <c r="N1049" t="s">
        <v>241</v>
      </c>
      <c r="O1049">
        <v>5</v>
      </c>
      <c r="P1049">
        <v>1</v>
      </c>
      <c r="Q1049">
        <v>52.277380000000001</v>
      </c>
      <c r="R1049">
        <v>5.1644370000000004</v>
      </c>
      <c r="S1049" t="s">
        <v>63</v>
      </c>
      <c r="T1049">
        <v>95</v>
      </c>
      <c r="U1049">
        <v>75</v>
      </c>
      <c r="V1049">
        <v>15</v>
      </c>
      <c r="W1049">
        <v>0</v>
      </c>
      <c r="Y1049">
        <v>180</v>
      </c>
      <c r="Z1049" t="s">
        <v>3770</v>
      </c>
      <c r="AA1049" s="2">
        <v>43474.373842592591</v>
      </c>
      <c r="AC1049" s="2">
        <v>44907.646967592591</v>
      </c>
      <c r="AD1049" t="s">
        <v>54</v>
      </c>
      <c r="AE1049" t="s">
        <v>55</v>
      </c>
    </row>
    <row r="1050" spans="1:31" x14ac:dyDescent="0.25">
      <c r="A1050" t="s">
        <v>3772</v>
      </c>
      <c r="B1050" t="s">
        <v>3771</v>
      </c>
      <c r="C1050" t="s">
        <v>79</v>
      </c>
      <c r="D1050" s="2" t="str">
        <f>VLOOKUP(A1050,Basis!A:A,1,FALSE)</f>
        <v>RO988</v>
      </c>
      <c r="E1050" t="s">
        <v>58</v>
      </c>
      <c r="F1050">
        <v>1038481</v>
      </c>
      <c r="G1050" s="2">
        <v>44706.408310185187</v>
      </c>
      <c r="H1050" s="2"/>
      <c r="K1050" t="s">
        <v>3773</v>
      </c>
      <c r="L1050" t="s">
        <v>281</v>
      </c>
      <c r="M1050" t="s">
        <v>3774</v>
      </c>
      <c r="N1050" t="s">
        <v>43</v>
      </c>
      <c r="O1050">
        <v>5</v>
      </c>
      <c r="P1050">
        <v>1</v>
      </c>
      <c r="Q1050">
        <v>52.251846999999998</v>
      </c>
      <c r="R1050">
        <v>5.2282905</v>
      </c>
      <c r="S1050" t="s">
        <v>63</v>
      </c>
      <c r="T1050">
        <v>95</v>
      </c>
      <c r="U1050">
        <v>75</v>
      </c>
      <c r="V1050">
        <v>15</v>
      </c>
      <c r="W1050">
        <v>0</v>
      </c>
      <c r="Y1050">
        <v>180</v>
      </c>
      <c r="Z1050" t="s">
        <v>3775</v>
      </c>
      <c r="AA1050" s="2">
        <v>43474.373842592591</v>
      </c>
      <c r="AC1050" s="2">
        <v>44907.646967592591</v>
      </c>
      <c r="AD1050" t="s">
        <v>54</v>
      </c>
      <c r="AE1050" t="s">
        <v>55</v>
      </c>
    </row>
    <row r="1051" spans="1:31" x14ac:dyDescent="0.25">
      <c r="A1051" t="s">
        <v>3777</v>
      </c>
      <c r="B1051" t="s">
        <v>3776</v>
      </c>
      <c r="C1051" t="s">
        <v>47</v>
      </c>
      <c r="D1051" s="2" t="str">
        <f>VLOOKUP(A1051,Basis!A:A,1,FALSE)</f>
        <v>VO463</v>
      </c>
      <c r="E1051" t="s">
        <v>58</v>
      </c>
      <c r="F1051">
        <v>1039019</v>
      </c>
      <c r="G1051" s="2">
        <v>44697.382048611114</v>
      </c>
      <c r="H1051" s="2"/>
      <c r="K1051" t="s">
        <v>2634</v>
      </c>
      <c r="L1051" t="s">
        <v>2635</v>
      </c>
      <c r="M1051" t="s">
        <v>2636</v>
      </c>
      <c r="N1051" t="s">
        <v>2125</v>
      </c>
      <c r="O1051">
        <v>5</v>
      </c>
      <c r="P1051">
        <v>1</v>
      </c>
      <c r="Q1051">
        <v>52.242046999999999</v>
      </c>
      <c r="R1051">
        <v>5.110341</v>
      </c>
      <c r="S1051" t="s">
        <v>63</v>
      </c>
      <c r="T1051">
        <v>95</v>
      </c>
      <c r="U1051">
        <v>75</v>
      </c>
      <c r="V1051">
        <v>15</v>
      </c>
      <c r="W1051">
        <v>0</v>
      </c>
      <c r="Y1051">
        <v>180</v>
      </c>
      <c r="Z1051" t="s">
        <v>2637</v>
      </c>
      <c r="AA1051" s="2">
        <v>43474.373842592591</v>
      </c>
      <c r="AC1051" s="2">
        <v>44907.646967592591</v>
      </c>
      <c r="AD1051" t="s">
        <v>54</v>
      </c>
      <c r="AE1051" t="s">
        <v>55</v>
      </c>
    </row>
    <row r="1052" spans="1:31" x14ac:dyDescent="0.25">
      <c r="A1052" t="s">
        <v>3779</v>
      </c>
      <c r="B1052" t="s">
        <v>3778</v>
      </c>
      <c r="C1052" t="s">
        <v>47</v>
      </c>
      <c r="D1052" s="2" t="str">
        <f>VLOOKUP(A1052,Basis!A:A,1,FALSE)</f>
        <v>VO449</v>
      </c>
      <c r="E1052" t="s">
        <v>58</v>
      </c>
      <c r="F1052">
        <v>1038441</v>
      </c>
      <c r="G1052" s="2">
        <v>44643.555949074071</v>
      </c>
      <c r="H1052" s="2"/>
      <c r="K1052" t="s">
        <v>461</v>
      </c>
      <c r="L1052" t="s">
        <v>462</v>
      </c>
      <c r="M1052" t="s">
        <v>463</v>
      </c>
      <c r="N1052" t="s">
        <v>62</v>
      </c>
      <c r="O1052">
        <v>5</v>
      </c>
      <c r="P1052">
        <v>1</v>
      </c>
      <c r="Q1052">
        <v>52.309044999999998</v>
      </c>
      <c r="R1052">
        <v>5.2495649999999996</v>
      </c>
      <c r="S1052" t="s">
        <v>63</v>
      </c>
      <c r="T1052">
        <v>95</v>
      </c>
      <c r="U1052">
        <v>75</v>
      </c>
      <c r="V1052">
        <v>15</v>
      </c>
      <c r="W1052">
        <v>0</v>
      </c>
      <c r="Y1052">
        <v>180</v>
      </c>
      <c r="Z1052" t="s">
        <v>464</v>
      </c>
      <c r="AA1052" s="2">
        <v>43474.373842592591</v>
      </c>
      <c r="AC1052" s="2">
        <v>44907.646967592591</v>
      </c>
      <c r="AD1052" t="s">
        <v>54</v>
      </c>
      <c r="AE1052" t="s">
        <v>55</v>
      </c>
    </row>
    <row r="1053" spans="1:31" x14ac:dyDescent="0.25">
      <c r="A1053" t="s">
        <v>3781</v>
      </c>
      <c r="B1053" t="s">
        <v>3780</v>
      </c>
      <c r="C1053" t="s">
        <v>79</v>
      </c>
      <c r="D1053" s="2" t="str">
        <f>VLOOKUP(A1053,Basis!A:A,1,FALSE)</f>
        <v>RO969</v>
      </c>
      <c r="E1053" t="s">
        <v>58</v>
      </c>
      <c r="F1053">
        <v>1039102</v>
      </c>
      <c r="G1053" s="2">
        <v>44643.556608796294</v>
      </c>
      <c r="H1053" s="2"/>
      <c r="K1053" t="s">
        <v>461</v>
      </c>
      <c r="L1053" t="s">
        <v>462</v>
      </c>
      <c r="M1053" t="s">
        <v>463</v>
      </c>
      <c r="N1053" t="s">
        <v>62</v>
      </c>
      <c r="O1053">
        <v>5</v>
      </c>
      <c r="P1053">
        <v>1</v>
      </c>
      <c r="Q1053">
        <v>52.309044999999998</v>
      </c>
      <c r="R1053">
        <v>5.2495649999999996</v>
      </c>
      <c r="S1053" t="s">
        <v>63</v>
      </c>
      <c r="T1053">
        <v>95</v>
      </c>
      <c r="U1053">
        <v>75</v>
      </c>
      <c r="V1053">
        <v>15</v>
      </c>
      <c r="W1053">
        <v>0</v>
      </c>
      <c r="Y1053">
        <v>180</v>
      </c>
      <c r="Z1053" t="s">
        <v>464</v>
      </c>
      <c r="AA1053" s="2">
        <v>43474.373842592591</v>
      </c>
      <c r="AC1053" s="2">
        <v>44907.646967592591</v>
      </c>
      <c r="AD1053" t="s">
        <v>54</v>
      </c>
      <c r="AE1053" t="s">
        <v>55</v>
      </c>
    </row>
    <row r="1054" spans="1:31" x14ac:dyDescent="0.25">
      <c r="A1054" t="s">
        <v>3783</v>
      </c>
      <c r="B1054" t="s">
        <v>3782</v>
      </c>
      <c r="C1054" t="s">
        <v>47</v>
      </c>
      <c r="D1054" s="2" t="str">
        <f>VLOOKUP(A1054,Basis!A:A,1,FALSE)</f>
        <v>VO469</v>
      </c>
      <c r="E1054" t="s">
        <v>58</v>
      </c>
      <c r="F1054">
        <v>1038427</v>
      </c>
      <c r="G1054" s="2">
        <v>44706.408831018518</v>
      </c>
      <c r="H1054" s="2"/>
      <c r="K1054" t="s">
        <v>3773</v>
      </c>
      <c r="L1054" t="s">
        <v>281</v>
      </c>
      <c r="M1054" t="s">
        <v>3774</v>
      </c>
      <c r="N1054" t="s">
        <v>43</v>
      </c>
      <c r="O1054">
        <v>5</v>
      </c>
      <c r="P1054">
        <v>1</v>
      </c>
      <c r="Q1054">
        <v>52.251846999999998</v>
      </c>
      <c r="R1054">
        <v>5.2282905</v>
      </c>
      <c r="S1054" t="s">
        <v>63</v>
      </c>
      <c r="T1054">
        <v>95</v>
      </c>
      <c r="U1054">
        <v>75</v>
      </c>
      <c r="V1054">
        <v>15</v>
      </c>
      <c r="W1054">
        <v>0</v>
      </c>
      <c r="Y1054">
        <v>180</v>
      </c>
      <c r="Z1054" t="s">
        <v>3775</v>
      </c>
      <c r="AA1054" s="2">
        <v>43474.373842592591</v>
      </c>
      <c r="AC1054" s="2">
        <v>44907.646967592591</v>
      </c>
      <c r="AD1054" t="s">
        <v>54</v>
      </c>
      <c r="AE1054" t="s">
        <v>55</v>
      </c>
    </row>
    <row r="1055" spans="1:31" x14ac:dyDescent="0.25">
      <c r="A1055" t="s">
        <v>3785</v>
      </c>
      <c r="B1055" t="s">
        <v>3784</v>
      </c>
      <c r="C1055" t="s">
        <v>167</v>
      </c>
      <c r="D1055" s="2" t="str">
        <f>VLOOKUP(A1055,Basis!A:A,1,FALSE)</f>
        <v>PO131</v>
      </c>
      <c r="E1055" t="s">
        <v>58</v>
      </c>
      <c r="F1055">
        <v>1012531</v>
      </c>
      <c r="G1055" s="2">
        <v>43978.499143518522</v>
      </c>
      <c r="H1055" s="2"/>
      <c r="K1055" t="s">
        <v>2645</v>
      </c>
      <c r="L1055" t="s">
        <v>246</v>
      </c>
      <c r="M1055" t="s">
        <v>2646</v>
      </c>
      <c r="N1055" t="s">
        <v>177</v>
      </c>
      <c r="O1055">
        <v>5</v>
      </c>
      <c r="P1055">
        <v>1</v>
      </c>
      <c r="Q1055">
        <v>52.223077000000004</v>
      </c>
      <c r="R1055">
        <v>5.176323</v>
      </c>
      <c r="S1055" t="s">
        <v>63</v>
      </c>
      <c r="T1055">
        <v>95</v>
      </c>
      <c r="U1055">
        <v>75</v>
      </c>
      <c r="V1055">
        <v>15</v>
      </c>
      <c r="W1055">
        <v>0</v>
      </c>
      <c r="Y1055">
        <v>180</v>
      </c>
      <c r="Z1055" t="s">
        <v>2647</v>
      </c>
      <c r="AA1055" s="2">
        <v>43474.373831018522</v>
      </c>
      <c r="AC1055" s="2">
        <v>44907.646967592591</v>
      </c>
      <c r="AD1055" t="s">
        <v>54</v>
      </c>
      <c r="AE1055" t="s">
        <v>55</v>
      </c>
    </row>
    <row r="1056" spans="1:31" x14ac:dyDescent="0.25">
      <c r="A1056" t="s">
        <v>3787</v>
      </c>
      <c r="B1056" t="s">
        <v>3786</v>
      </c>
      <c r="C1056" t="s">
        <v>79</v>
      </c>
      <c r="D1056" s="2" t="str">
        <f>VLOOKUP(A1056,Basis!A:A,1,FALSE)</f>
        <v>RO383</v>
      </c>
      <c r="E1056" t="s">
        <v>58</v>
      </c>
      <c r="F1056">
        <v>1007948</v>
      </c>
      <c r="G1056" s="2">
        <v>43978.622164351851</v>
      </c>
      <c r="H1056" s="2"/>
      <c r="K1056" t="s">
        <v>3788</v>
      </c>
      <c r="L1056" t="s">
        <v>3789</v>
      </c>
      <c r="M1056" t="s">
        <v>3790</v>
      </c>
      <c r="N1056" t="s">
        <v>177</v>
      </c>
      <c r="O1056">
        <v>5</v>
      </c>
      <c r="P1056">
        <v>1</v>
      </c>
      <c r="Q1056">
        <v>52.224776912529201</v>
      </c>
      <c r="R1056">
        <v>5.1898610405672203</v>
      </c>
      <c r="S1056" t="s">
        <v>63</v>
      </c>
      <c r="T1056">
        <v>95</v>
      </c>
      <c r="U1056">
        <v>75</v>
      </c>
      <c r="V1056">
        <v>15</v>
      </c>
      <c r="W1056">
        <v>0</v>
      </c>
      <c r="Y1056">
        <v>180</v>
      </c>
      <c r="Z1056" t="s">
        <v>3791</v>
      </c>
      <c r="AA1056" s="2">
        <v>43474.373842592591</v>
      </c>
      <c r="AC1056" s="2">
        <v>44907.646967592591</v>
      </c>
      <c r="AD1056" t="s">
        <v>54</v>
      </c>
      <c r="AE1056" t="s">
        <v>55</v>
      </c>
    </row>
    <row r="1057" spans="1:31" x14ac:dyDescent="0.25">
      <c r="A1057" t="s">
        <v>3793</v>
      </c>
      <c r="B1057" t="s">
        <v>3792</v>
      </c>
      <c r="C1057" t="s">
        <v>79</v>
      </c>
      <c r="D1057" s="2" t="str">
        <f>VLOOKUP(A1057,Basis!A:A,1,FALSE)</f>
        <v>RO679</v>
      </c>
      <c r="E1057" t="s">
        <v>58</v>
      </c>
      <c r="F1057">
        <v>1012534</v>
      </c>
      <c r="G1057" s="2">
        <v>43978.486504629633</v>
      </c>
      <c r="H1057" s="2"/>
      <c r="K1057" t="s">
        <v>651</v>
      </c>
      <c r="L1057" t="s">
        <v>3741</v>
      </c>
      <c r="M1057" t="s">
        <v>3742</v>
      </c>
      <c r="N1057" t="s">
        <v>177</v>
      </c>
      <c r="O1057">
        <v>5</v>
      </c>
      <c r="P1057">
        <v>1</v>
      </c>
      <c r="Q1057">
        <v>52.2210641</v>
      </c>
      <c r="R1057">
        <v>5.1683747999999996</v>
      </c>
      <c r="S1057" t="s">
        <v>63</v>
      </c>
      <c r="T1057">
        <v>95</v>
      </c>
      <c r="U1057">
        <v>75</v>
      </c>
      <c r="V1057">
        <v>15</v>
      </c>
      <c r="W1057">
        <v>0</v>
      </c>
      <c r="Y1057">
        <v>180</v>
      </c>
      <c r="Z1057" t="s">
        <v>3743</v>
      </c>
      <c r="AA1057" s="2">
        <v>43474.373831018522</v>
      </c>
      <c r="AC1057" s="2">
        <v>44907.646967592591</v>
      </c>
      <c r="AD1057" t="s">
        <v>54</v>
      </c>
      <c r="AE1057" t="s">
        <v>55</v>
      </c>
    </row>
    <row r="1058" spans="1:31" x14ac:dyDescent="0.25">
      <c r="A1058" t="s">
        <v>3795</v>
      </c>
      <c r="B1058" t="s">
        <v>3794</v>
      </c>
      <c r="C1058" t="s">
        <v>79</v>
      </c>
      <c r="D1058" s="2" t="str">
        <f>VLOOKUP(A1058,Basis!A:A,1,FALSE)</f>
        <v>RO824</v>
      </c>
      <c r="E1058" t="s">
        <v>58</v>
      </c>
      <c r="F1058">
        <v>1007950</v>
      </c>
      <c r="G1058" s="2">
        <v>43980.534074074072</v>
      </c>
      <c r="H1058" s="2"/>
      <c r="K1058" t="s">
        <v>1433</v>
      </c>
      <c r="L1058" t="s">
        <v>270</v>
      </c>
      <c r="M1058" t="s">
        <v>1434</v>
      </c>
      <c r="N1058" t="s">
        <v>241</v>
      </c>
      <c r="O1058">
        <v>5</v>
      </c>
      <c r="P1058">
        <v>1</v>
      </c>
      <c r="Q1058">
        <v>52.265749122064797</v>
      </c>
      <c r="R1058">
        <v>5.1869792584378196</v>
      </c>
      <c r="S1058" t="s">
        <v>63</v>
      </c>
      <c r="T1058">
        <v>95</v>
      </c>
      <c r="U1058">
        <v>75</v>
      </c>
      <c r="V1058">
        <v>15</v>
      </c>
      <c r="W1058">
        <v>0</v>
      </c>
      <c r="Y1058">
        <v>180</v>
      </c>
      <c r="Z1058" t="s">
        <v>1435</v>
      </c>
      <c r="AA1058" s="2">
        <v>43474.373842592591</v>
      </c>
      <c r="AC1058" s="2">
        <v>44907.646967592591</v>
      </c>
      <c r="AD1058" t="s">
        <v>54</v>
      </c>
      <c r="AE1058" t="s">
        <v>55</v>
      </c>
    </row>
    <row r="1059" spans="1:31" x14ac:dyDescent="0.25">
      <c r="A1059" t="s">
        <v>3797</v>
      </c>
      <c r="B1059" t="s">
        <v>3796</v>
      </c>
      <c r="C1059" t="s">
        <v>79</v>
      </c>
      <c r="D1059" s="2" t="str">
        <f>VLOOKUP(A1059,Basis!A:A,1,FALSE)</f>
        <v>RO515</v>
      </c>
      <c r="E1059" t="s">
        <v>58</v>
      </c>
      <c r="F1059">
        <v>1012529</v>
      </c>
      <c r="G1059" s="2">
        <v>43980.597928240742</v>
      </c>
      <c r="H1059" s="2"/>
      <c r="K1059" t="s">
        <v>2710</v>
      </c>
      <c r="L1059" t="s">
        <v>2711</v>
      </c>
      <c r="M1059" t="s">
        <v>2712</v>
      </c>
      <c r="N1059" t="s">
        <v>750</v>
      </c>
      <c r="O1059">
        <v>5</v>
      </c>
      <c r="P1059">
        <v>1</v>
      </c>
      <c r="Q1059">
        <v>52.264491375584399</v>
      </c>
      <c r="R1059">
        <v>5.0454446207778902</v>
      </c>
      <c r="S1059" t="s">
        <v>63</v>
      </c>
      <c r="T1059">
        <v>95</v>
      </c>
      <c r="U1059">
        <v>75</v>
      </c>
      <c r="V1059">
        <v>15</v>
      </c>
      <c r="W1059">
        <v>0</v>
      </c>
      <c r="Y1059">
        <v>180</v>
      </c>
      <c r="Z1059" t="s">
        <v>2713</v>
      </c>
      <c r="AA1059" s="2">
        <v>43474.373842592591</v>
      </c>
      <c r="AC1059" s="2">
        <v>44907.646967592591</v>
      </c>
      <c r="AD1059" t="s">
        <v>54</v>
      </c>
      <c r="AE1059" t="s">
        <v>55</v>
      </c>
    </row>
    <row r="1060" spans="1:31" x14ac:dyDescent="0.25">
      <c r="A1060" t="s">
        <v>3799</v>
      </c>
      <c r="B1060" t="s">
        <v>3798</v>
      </c>
      <c r="C1060" t="s">
        <v>79</v>
      </c>
      <c r="D1060" s="2" t="str">
        <f>VLOOKUP(A1060,Basis!A:A,1,FALSE)</f>
        <v>RB015</v>
      </c>
      <c r="E1060" t="s">
        <v>58</v>
      </c>
      <c r="F1060">
        <v>1036451</v>
      </c>
      <c r="G1060" s="2">
        <v>44690.58021990741</v>
      </c>
      <c r="H1060" s="2"/>
      <c r="K1060" t="s">
        <v>3446</v>
      </c>
      <c r="L1060" t="s">
        <v>935</v>
      </c>
      <c r="M1060" t="s">
        <v>3800</v>
      </c>
      <c r="N1060" t="s">
        <v>177</v>
      </c>
      <c r="O1060">
        <v>5</v>
      </c>
      <c r="P1060">
        <v>1</v>
      </c>
      <c r="Q1060">
        <v>52.209305000000001</v>
      </c>
      <c r="R1060">
        <v>5.1543559999999999</v>
      </c>
      <c r="S1060" t="s">
        <v>63</v>
      </c>
      <c r="T1060">
        <v>95</v>
      </c>
      <c r="U1060">
        <v>75</v>
      </c>
      <c r="V1060">
        <v>15</v>
      </c>
      <c r="W1060">
        <v>0</v>
      </c>
      <c r="Y1060">
        <v>180</v>
      </c>
      <c r="Z1060" t="s">
        <v>3801</v>
      </c>
      <c r="AA1060" s="2">
        <v>43474.373831018522</v>
      </c>
      <c r="AC1060" s="2">
        <v>44907.646967592591</v>
      </c>
      <c r="AD1060" t="s">
        <v>54</v>
      </c>
      <c r="AE1060" t="s">
        <v>55</v>
      </c>
    </row>
    <row r="1061" spans="1:31" x14ac:dyDescent="0.25">
      <c r="A1061" t="s">
        <v>3803</v>
      </c>
      <c r="B1061" t="s">
        <v>3802</v>
      </c>
      <c r="C1061" t="s">
        <v>79</v>
      </c>
      <c r="D1061" s="2" t="str">
        <f>VLOOKUP(A1061,Basis!A:A,1,FALSE)</f>
        <v>RO851</v>
      </c>
      <c r="E1061" t="s">
        <v>58</v>
      </c>
      <c r="F1061">
        <v>1016201</v>
      </c>
      <c r="G1061" s="2">
        <v>44088.448888888888</v>
      </c>
      <c r="H1061" s="2"/>
      <c r="K1061" t="s">
        <v>2071</v>
      </c>
      <c r="L1061" t="s">
        <v>3274</v>
      </c>
      <c r="M1061" t="s">
        <v>3275</v>
      </c>
      <c r="N1061" t="s">
        <v>177</v>
      </c>
      <c r="O1061">
        <v>5</v>
      </c>
      <c r="P1061">
        <v>1</v>
      </c>
      <c r="Q1061">
        <v>52.218941999999998</v>
      </c>
      <c r="R1061">
        <v>5.1445939999999997</v>
      </c>
      <c r="S1061" t="s">
        <v>63</v>
      </c>
      <c r="T1061">
        <v>95</v>
      </c>
      <c r="U1061">
        <v>75</v>
      </c>
      <c r="V1061">
        <v>15</v>
      </c>
      <c r="W1061">
        <v>0</v>
      </c>
      <c r="Y1061">
        <v>180</v>
      </c>
      <c r="Z1061" t="s">
        <v>3276</v>
      </c>
      <c r="AA1061" s="2">
        <v>43474.373842592591</v>
      </c>
      <c r="AC1061" s="2">
        <v>44907.646967592591</v>
      </c>
      <c r="AD1061" t="s">
        <v>54</v>
      </c>
      <c r="AE1061" t="s">
        <v>55</v>
      </c>
    </row>
    <row r="1062" spans="1:31" x14ac:dyDescent="0.25">
      <c r="A1062" t="s">
        <v>3805</v>
      </c>
      <c r="B1062" t="s">
        <v>3804</v>
      </c>
      <c r="C1062" t="s">
        <v>79</v>
      </c>
      <c r="D1062" s="2" t="str">
        <f>VLOOKUP(A1062,Basis!A:A,1,FALSE)</f>
        <v>RO1017</v>
      </c>
      <c r="E1062" t="s">
        <v>58</v>
      </c>
      <c r="F1062">
        <v>1040740</v>
      </c>
      <c r="G1062" s="2">
        <v>44867.432604166665</v>
      </c>
      <c r="H1062" s="2"/>
      <c r="K1062" t="s">
        <v>376</v>
      </c>
      <c r="L1062" t="s">
        <v>1569</v>
      </c>
      <c r="M1062" t="s">
        <v>1570</v>
      </c>
      <c r="N1062" t="s">
        <v>177</v>
      </c>
      <c r="O1062">
        <v>5</v>
      </c>
      <c r="P1062">
        <v>1</v>
      </c>
      <c r="Q1062">
        <v>52.2107408289353</v>
      </c>
      <c r="R1062">
        <v>5.1497555617291004</v>
      </c>
      <c r="S1062" t="s">
        <v>63</v>
      </c>
      <c r="T1062">
        <v>95</v>
      </c>
      <c r="U1062">
        <v>75</v>
      </c>
      <c r="V1062">
        <v>15</v>
      </c>
      <c r="W1062">
        <v>0</v>
      </c>
      <c r="Y1062">
        <v>180</v>
      </c>
      <c r="Z1062" t="s">
        <v>1571</v>
      </c>
      <c r="AA1062" s="2">
        <v>43474.373831018522</v>
      </c>
      <c r="AC1062" s="2">
        <v>44907.646967592591</v>
      </c>
      <c r="AD1062" t="s">
        <v>54</v>
      </c>
      <c r="AE1062" t="s">
        <v>55</v>
      </c>
    </row>
    <row r="1063" spans="1:31" x14ac:dyDescent="0.25">
      <c r="A1063" t="s">
        <v>3807</v>
      </c>
      <c r="B1063" t="s">
        <v>3806</v>
      </c>
      <c r="C1063" t="s">
        <v>79</v>
      </c>
      <c r="D1063" s="2" t="str">
        <f>VLOOKUP(A1063,Basis!A:A,1,FALSE)</f>
        <v>RO974</v>
      </c>
      <c r="E1063" t="s">
        <v>58</v>
      </c>
      <c r="F1063">
        <v>1041022</v>
      </c>
      <c r="G1063" s="2">
        <v>44670.361689814818</v>
      </c>
      <c r="H1063" s="2"/>
      <c r="K1063" t="s">
        <v>3808</v>
      </c>
      <c r="L1063" t="s">
        <v>3809</v>
      </c>
      <c r="M1063" t="s">
        <v>3810</v>
      </c>
      <c r="N1063" t="s">
        <v>177</v>
      </c>
      <c r="O1063">
        <v>5</v>
      </c>
      <c r="P1063">
        <v>1</v>
      </c>
      <c r="Q1063">
        <v>52.229570000000002</v>
      </c>
      <c r="R1063">
        <v>5.1819959999999998</v>
      </c>
      <c r="S1063" t="s">
        <v>63</v>
      </c>
      <c r="T1063">
        <v>95</v>
      </c>
      <c r="U1063">
        <v>75</v>
      </c>
      <c r="V1063">
        <v>15</v>
      </c>
      <c r="W1063">
        <v>0</v>
      </c>
      <c r="Y1063">
        <v>180</v>
      </c>
      <c r="Z1063" t="s">
        <v>3811</v>
      </c>
      <c r="AA1063" s="2">
        <v>43474.373842592591</v>
      </c>
      <c r="AC1063" s="2">
        <v>44907.646967592591</v>
      </c>
      <c r="AD1063" t="s">
        <v>54</v>
      </c>
      <c r="AE1063" t="s">
        <v>55</v>
      </c>
    </row>
    <row r="1064" spans="1:31" x14ac:dyDescent="0.25">
      <c r="A1064" t="s">
        <v>3813</v>
      </c>
      <c r="B1064" t="s">
        <v>3812</v>
      </c>
      <c r="C1064" t="s">
        <v>79</v>
      </c>
      <c r="D1064" s="2" t="str">
        <f>VLOOKUP(A1064,Basis!A:A,1,FALSE)</f>
        <v>RO977</v>
      </c>
      <c r="E1064" t="s">
        <v>58</v>
      </c>
      <c r="F1064">
        <v>1041030</v>
      </c>
      <c r="G1064" s="2">
        <v>44671.471388888887</v>
      </c>
      <c r="H1064" s="2"/>
      <c r="K1064" t="s">
        <v>3814</v>
      </c>
      <c r="L1064" t="s">
        <v>298</v>
      </c>
      <c r="M1064" t="s">
        <v>3815</v>
      </c>
      <c r="N1064" t="s">
        <v>177</v>
      </c>
      <c r="O1064">
        <v>5</v>
      </c>
      <c r="P1064">
        <v>1</v>
      </c>
      <c r="Q1064">
        <v>52.2719539</v>
      </c>
      <c r="R1064">
        <v>5.1378079999999997</v>
      </c>
      <c r="S1064" t="s">
        <v>63</v>
      </c>
      <c r="T1064">
        <v>95</v>
      </c>
      <c r="U1064">
        <v>75</v>
      </c>
      <c r="V1064">
        <v>15</v>
      </c>
      <c r="W1064">
        <v>0</v>
      </c>
      <c r="Y1064">
        <v>180</v>
      </c>
      <c r="Z1064" t="s">
        <v>3816</v>
      </c>
      <c r="AA1064" s="2">
        <v>43474.373842592591</v>
      </c>
      <c r="AC1064" s="2">
        <v>44907.646967592591</v>
      </c>
      <c r="AD1064" t="s">
        <v>54</v>
      </c>
      <c r="AE1064" t="s">
        <v>55</v>
      </c>
    </row>
    <row r="1065" spans="1:31" x14ac:dyDescent="0.25">
      <c r="A1065" t="s">
        <v>3818</v>
      </c>
      <c r="B1065" t="s">
        <v>3817</v>
      </c>
      <c r="C1065" t="s">
        <v>79</v>
      </c>
      <c r="D1065" s="2" t="str">
        <f>VLOOKUP(A1065,Basis!A:A,1,FALSE)</f>
        <v>RO1018</v>
      </c>
      <c r="E1065" t="s">
        <v>58</v>
      </c>
      <c r="F1065">
        <v>1041049</v>
      </c>
      <c r="G1065" s="2">
        <v>44867.448194444441</v>
      </c>
      <c r="H1065" s="2"/>
      <c r="K1065" t="s">
        <v>324</v>
      </c>
      <c r="L1065" t="s">
        <v>325</v>
      </c>
      <c r="M1065" t="s">
        <v>326</v>
      </c>
      <c r="N1065" t="s">
        <v>177</v>
      </c>
      <c r="O1065">
        <v>6</v>
      </c>
      <c r="P1065">
        <v>1</v>
      </c>
      <c r="Q1065">
        <v>52.241133998999999</v>
      </c>
      <c r="R1065">
        <v>5.1869869900000003</v>
      </c>
      <c r="S1065" t="s">
        <v>63</v>
      </c>
      <c r="T1065">
        <v>95</v>
      </c>
      <c r="U1065">
        <v>75</v>
      </c>
      <c r="V1065">
        <v>15</v>
      </c>
      <c r="W1065">
        <v>0</v>
      </c>
      <c r="Y1065">
        <v>180</v>
      </c>
      <c r="Z1065" t="s">
        <v>328</v>
      </c>
      <c r="AA1065" s="2">
        <v>43474.373842592591</v>
      </c>
      <c r="AC1065" s="2">
        <v>44907.646967592591</v>
      </c>
      <c r="AD1065" t="s">
        <v>54</v>
      </c>
      <c r="AE1065" t="s">
        <v>55</v>
      </c>
    </row>
    <row r="1066" spans="1:31" x14ac:dyDescent="0.25">
      <c r="A1066" t="s">
        <v>3820</v>
      </c>
      <c r="B1066" t="s">
        <v>3819</v>
      </c>
      <c r="C1066" t="s">
        <v>79</v>
      </c>
      <c r="D1066" s="2" t="str">
        <f>VLOOKUP(A1066,Basis!A:A,1,FALSE)</f>
        <v>RO1014</v>
      </c>
      <c r="E1066" t="s">
        <v>58</v>
      </c>
      <c r="F1066">
        <v>1041064</v>
      </c>
      <c r="G1066" s="2">
        <v>44860.601550925923</v>
      </c>
      <c r="H1066" s="2"/>
      <c r="K1066" t="s">
        <v>382</v>
      </c>
      <c r="L1066" t="s">
        <v>383</v>
      </c>
      <c r="M1066" t="s">
        <v>384</v>
      </c>
      <c r="N1066" t="s">
        <v>177</v>
      </c>
      <c r="O1066">
        <v>5</v>
      </c>
      <c r="P1066">
        <v>1</v>
      </c>
      <c r="Q1066">
        <v>52.216057134840803</v>
      </c>
      <c r="R1066">
        <v>5.1452114805627103</v>
      </c>
      <c r="S1066" t="s">
        <v>63</v>
      </c>
      <c r="T1066">
        <v>95</v>
      </c>
      <c r="U1066">
        <v>75</v>
      </c>
      <c r="V1066">
        <v>15</v>
      </c>
      <c r="W1066">
        <v>0</v>
      </c>
      <c r="Y1066">
        <v>180</v>
      </c>
      <c r="Z1066" t="s">
        <v>385</v>
      </c>
      <c r="AA1066" s="2">
        <v>43474.373842592591</v>
      </c>
      <c r="AC1066" s="2">
        <v>44907.646967592591</v>
      </c>
      <c r="AD1066" t="s">
        <v>54</v>
      </c>
      <c r="AE1066" t="s">
        <v>55</v>
      </c>
    </row>
    <row r="1067" spans="1:31" x14ac:dyDescent="0.25">
      <c r="A1067" t="s">
        <v>3822</v>
      </c>
      <c r="B1067" t="s">
        <v>3821</v>
      </c>
      <c r="C1067" t="s">
        <v>47</v>
      </c>
      <c r="D1067" s="2" t="str">
        <f>VLOOKUP(A1067,Basis!A:A,1,FALSE)</f>
        <v>VO497</v>
      </c>
      <c r="E1067" t="s">
        <v>58</v>
      </c>
      <c r="F1067">
        <v>1041026</v>
      </c>
      <c r="G1067" s="2">
        <v>44860.403912037036</v>
      </c>
      <c r="H1067" s="2"/>
      <c r="K1067" t="s">
        <v>382</v>
      </c>
      <c r="L1067" t="s">
        <v>383</v>
      </c>
      <c r="M1067" t="s">
        <v>384</v>
      </c>
      <c r="N1067" t="s">
        <v>177</v>
      </c>
      <c r="O1067">
        <v>5</v>
      </c>
      <c r="P1067">
        <v>1</v>
      </c>
      <c r="Q1067">
        <v>52.216016985524597</v>
      </c>
      <c r="R1067">
        <v>5.1453463453847403</v>
      </c>
      <c r="S1067" t="s">
        <v>63</v>
      </c>
      <c r="T1067">
        <v>95</v>
      </c>
      <c r="U1067">
        <v>75</v>
      </c>
      <c r="V1067">
        <v>15</v>
      </c>
      <c r="W1067">
        <v>0</v>
      </c>
      <c r="Y1067">
        <v>180</v>
      </c>
      <c r="Z1067" t="s">
        <v>385</v>
      </c>
      <c r="AA1067" s="2">
        <v>43474.373842592591</v>
      </c>
      <c r="AC1067" s="2">
        <v>44907.646967592591</v>
      </c>
      <c r="AD1067" t="s">
        <v>54</v>
      </c>
      <c r="AE1067" t="s">
        <v>55</v>
      </c>
    </row>
    <row r="1068" spans="1:31" x14ac:dyDescent="0.25">
      <c r="A1068" t="s">
        <v>3824</v>
      </c>
      <c r="B1068" t="s">
        <v>3823</v>
      </c>
      <c r="C1068" t="s">
        <v>79</v>
      </c>
      <c r="D1068" s="2" t="str">
        <f>VLOOKUP(A1068,Basis!A:A,1,FALSE)</f>
        <v>RO1016</v>
      </c>
      <c r="E1068" t="s">
        <v>58</v>
      </c>
      <c r="F1068">
        <v>1040756</v>
      </c>
      <c r="G1068" s="2">
        <v>44867.426122685189</v>
      </c>
      <c r="H1068" s="2"/>
      <c r="K1068" t="s">
        <v>3462</v>
      </c>
      <c r="L1068" t="s">
        <v>1007</v>
      </c>
      <c r="M1068" t="s">
        <v>3825</v>
      </c>
      <c r="N1068" t="s">
        <v>177</v>
      </c>
      <c r="O1068">
        <v>6</v>
      </c>
      <c r="P1068">
        <v>1</v>
      </c>
      <c r="Q1068">
        <v>52.207267999000003</v>
      </c>
      <c r="R1068">
        <v>5.1630959990000003</v>
      </c>
      <c r="S1068" t="s">
        <v>63</v>
      </c>
      <c r="T1068">
        <v>95</v>
      </c>
      <c r="U1068">
        <v>75</v>
      </c>
      <c r="V1068">
        <v>15</v>
      </c>
      <c r="W1068">
        <v>0</v>
      </c>
      <c r="Y1068">
        <v>180</v>
      </c>
      <c r="Z1068" t="s">
        <v>3826</v>
      </c>
      <c r="AA1068" s="2">
        <v>43474.373831018522</v>
      </c>
      <c r="AC1068" s="2">
        <v>44907.646967592591</v>
      </c>
      <c r="AD1068" t="s">
        <v>54</v>
      </c>
      <c r="AE1068" t="s">
        <v>55</v>
      </c>
    </row>
    <row r="1069" spans="1:31" x14ac:dyDescent="0.25">
      <c r="A1069" t="s">
        <v>3828</v>
      </c>
      <c r="B1069" t="s">
        <v>3827</v>
      </c>
      <c r="C1069" t="s">
        <v>79</v>
      </c>
      <c r="D1069" s="2" t="str">
        <f>VLOOKUP(A1069,Basis!A:A,1,FALSE)</f>
        <v>RO952</v>
      </c>
      <c r="E1069" t="s">
        <v>58</v>
      </c>
      <c r="F1069">
        <v>1040837</v>
      </c>
      <c r="G1069" s="2">
        <v>44593.445844907408</v>
      </c>
      <c r="H1069" s="2"/>
      <c r="K1069" t="s">
        <v>3829</v>
      </c>
      <c r="L1069" t="s">
        <v>1082</v>
      </c>
      <c r="M1069" t="s">
        <v>3830</v>
      </c>
      <c r="N1069" t="s">
        <v>177</v>
      </c>
      <c r="O1069">
        <v>6</v>
      </c>
      <c r="P1069">
        <v>1</v>
      </c>
      <c r="Q1069">
        <v>52.209491999999997</v>
      </c>
      <c r="R1069">
        <v>5.16167</v>
      </c>
      <c r="S1069" t="s">
        <v>63</v>
      </c>
      <c r="T1069">
        <v>95</v>
      </c>
      <c r="U1069">
        <v>75</v>
      </c>
      <c r="V1069">
        <v>15</v>
      </c>
      <c r="W1069">
        <v>0</v>
      </c>
      <c r="Y1069">
        <v>180</v>
      </c>
      <c r="Z1069" t="s">
        <v>3831</v>
      </c>
      <c r="AA1069" s="2">
        <v>43474.373831018522</v>
      </c>
      <c r="AC1069" s="2">
        <v>44907.646967592591</v>
      </c>
      <c r="AD1069" t="s">
        <v>54</v>
      </c>
      <c r="AE1069" t="s">
        <v>55</v>
      </c>
    </row>
    <row r="1070" spans="1:31" x14ac:dyDescent="0.25">
      <c r="A1070" t="s">
        <v>3833</v>
      </c>
      <c r="B1070" t="s">
        <v>3832</v>
      </c>
      <c r="C1070" t="s">
        <v>79</v>
      </c>
      <c r="D1070" s="2" t="str">
        <f>VLOOKUP(A1070,Basis!A:A,1,FALSE)</f>
        <v>RO002</v>
      </c>
      <c r="E1070" t="s">
        <v>58</v>
      </c>
      <c r="F1070">
        <v>1037518</v>
      </c>
      <c r="G1070" s="2">
        <v>44250.637337962966</v>
      </c>
      <c r="H1070" s="2"/>
      <c r="K1070" t="s">
        <v>3834</v>
      </c>
      <c r="L1070" t="s">
        <v>1726</v>
      </c>
      <c r="M1070" t="s">
        <v>3835</v>
      </c>
      <c r="N1070" t="s">
        <v>277</v>
      </c>
      <c r="O1070">
        <v>5</v>
      </c>
      <c r="P1070">
        <v>1</v>
      </c>
      <c r="Q1070">
        <v>52.297232472386497</v>
      </c>
      <c r="R1070">
        <v>5.0397722516255801</v>
      </c>
      <c r="S1070" t="s">
        <v>35</v>
      </c>
      <c r="T1070">
        <v>95</v>
      </c>
      <c r="U1070">
        <v>75</v>
      </c>
      <c r="V1070">
        <v>15</v>
      </c>
      <c r="W1070">
        <v>0</v>
      </c>
      <c r="Y1070">
        <v>180</v>
      </c>
      <c r="Z1070" t="s">
        <v>3836</v>
      </c>
      <c r="AA1070" s="2">
        <v>43474.373842592591</v>
      </c>
      <c r="AC1070" s="2">
        <v>44907.646967592591</v>
      </c>
      <c r="AD1070" t="s">
        <v>54</v>
      </c>
      <c r="AE1070" t="s">
        <v>55</v>
      </c>
    </row>
    <row r="1071" spans="1:31" x14ac:dyDescent="0.25">
      <c r="A1071" t="s">
        <v>3838</v>
      </c>
      <c r="B1071" t="s">
        <v>3837</v>
      </c>
      <c r="C1071" t="s">
        <v>79</v>
      </c>
      <c r="D1071" s="2" t="str">
        <f>VLOOKUP(A1071,Basis!A:A,1,FALSE)</f>
        <v>RO798</v>
      </c>
      <c r="E1071" t="s">
        <v>58</v>
      </c>
      <c r="F1071">
        <v>1037372</v>
      </c>
      <c r="G1071" s="2">
        <v>44245.645868055559</v>
      </c>
      <c r="H1071" s="2"/>
      <c r="K1071" t="s">
        <v>1808</v>
      </c>
      <c r="L1071" t="s">
        <v>1809</v>
      </c>
      <c r="M1071" t="s">
        <v>1810</v>
      </c>
      <c r="N1071" t="s">
        <v>177</v>
      </c>
      <c r="O1071">
        <v>5</v>
      </c>
      <c r="P1071">
        <v>1</v>
      </c>
      <c r="Q1071">
        <v>52.225690999999998</v>
      </c>
      <c r="R1071">
        <v>5.1927539999999999</v>
      </c>
      <c r="S1071" t="s">
        <v>63</v>
      </c>
      <c r="T1071">
        <v>100</v>
      </c>
      <c r="U1071">
        <v>80</v>
      </c>
      <c r="V1071">
        <v>15</v>
      </c>
      <c r="W1071">
        <v>0</v>
      </c>
      <c r="Y1071">
        <v>180</v>
      </c>
      <c r="Z1071" t="s">
        <v>1811</v>
      </c>
      <c r="AA1071" s="2">
        <v>43474.373842592591</v>
      </c>
      <c r="AC1071" s="2">
        <v>44907.646967592591</v>
      </c>
      <c r="AD1071" t="s">
        <v>54</v>
      </c>
      <c r="AE1071" t="s">
        <v>55</v>
      </c>
    </row>
    <row r="1072" spans="1:31" x14ac:dyDescent="0.25">
      <c r="A1072" t="s">
        <v>3840</v>
      </c>
      <c r="B1072" t="s">
        <v>3839</v>
      </c>
      <c r="C1072" t="s">
        <v>167</v>
      </c>
      <c r="D1072" s="2" t="str">
        <f>VLOOKUP(A1072,Basis!A:A,1,FALSE)</f>
        <v>PO187</v>
      </c>
      <c r="E1072" t="s">
        <v>58</v>
      </c>
      <c r="F1072">
        <v>1040828</v>
      </c>
      <c r="G1072" s="2">
        <v>44700.31318287037</v>
      </c>
      <c r="H1072" s="2"/>
      <c r="K1072" t="s">
        <v>1930</v>
      </c>
      <c r="L1072" t="s">
        <v>724</v>
      </c>
      <c r="M1072" t="s">
        <v>3062</v>
      </c>
      <c r="N1072" t="s">
        <v>177</v>
      </c>
      <c r="O1072">
        <v>5</v>
      </c>
      <c r="P1072">
        <v>1</v>
      </c>
      <c r="Q1072">
        <v>52.211559000000001</v>
      </c>
      <c r="R1072">
        <v>5.1570229999999997</v>
      </c>
      <c r="S1072" t="s">
        <v>63</v>
      </c>
      <c r="T1072">
        <v>95</v>
      </c>
      <c r="U1072">
        <v>75</v>
      </c>
      <c r="V1072">
        <v>15</v>
      </c>
      <c r="W1072">
        <v>0</v>
      </c>
      <c r="Y1072">
        <v>180</v>
      </c>
      <c r="Z1072" t="s">
        <v>3063</v>
      </c>
      <c r="AA1072" s="2">
        <v>43474.373831018522</v>
      </c>
      <c r="AC1072" s="2">
        <v>44907.646967592591</v>
      </c>
      <c r="AD1072" t="s">
        <v>54</v>
      </c>
      <c r="AE1072" t="s">
        <v>55</v>
      </c>
    </row>
    <row r="1073" spans="1:31" x14ac:dyDescent="0.25">
      <c r="A1073" t="s">
        <v>3842</v>
      </c>
      <c r="B1073" t="s">
        <v>3841</v>
      </c>
      <c r="C1073" t="s">
        <v>79</v>
      </c>
      <c r="D1073" s="2" t="str">
        <f>VLOOKUP(A1073,Basis!A:A,1,FALSE)</f>
        <v>RO978</v>
      </c>
      <c r="E1073" t="s">
        <v>58</v>
      </c>
      <c r="F1073">
        <v>1040833</v>
      </c>
      <c r="G1073" s="2">
        <v>44671.467418981483</v>
      </c>
      <c r="H1073" s="2"/>
      <c r="K1073" t="s">
        <v>2489</v>
      </c>
      <c r="L1073" t="s">
        <v>3843</v>
      </c>
      <c r="M1073" t="s">
        <v>3844</v>
      </c>
      <c r="N1073" t="s">
        <v>177</v>
      </c>
      <c r="O1073">
        <v>5</v>
      </c>
      <c r="P1073">
        <v>1</v>
      </c>
      <c r="Q1073">
        <v>52.228826599999998</v>
      </c>
      <c r="R1073">
        <v>5.18486358</v>
      </c>
      <c r="S1073" t="s">
        <v>63</v>
      </c>
      <c r="T1073">
        <v>95</v>
      </c>
      <c r="U1073">
        <v>75</v>
      </c>
      <c r="V1073">
        <v>15</v>
      </c>
      <c r="W1073">
        <v>0</v>
      </c>
      <c r="Y1073">
        <v>180</v>
      </c>
      <c r="Z1073" t="s">
        <v>3845</v>
      </c>
      <c r="AA1073" s="2">
        <v>43474.373842592591</v>
      </c>
      <c r="AC1073" s="2">
        <v>44907.646967592591</v>
      </c>
      <c r="AD1073" t="s">
        <v>54</v>
      </c>
      <c r="AE1073" t="s">
        <v>55</v>
      </c>
    </row>
    <row r="1074" spans="1:31" x14ac:dyDescent="0.25">
      <c r="A1074" t="s">
        <v>3847</v>
      </c>
      <c r="B1074" t="s">
        <v>3846</v>
      </c>
      <c r="C1074" t="s">
        <v>167</v>
      </c>
      <c r="D1074" s="2" t="str">
        <f>VLOOKUP(A1074,Basis!A:A,1,FALSE)</f>
        <v>PO138</v>
      </c>
      <c r="E1074" t="s">
        <v>58</v>
      </c>
      <c r="F1074">
        <v>1040059</v>
      </c>
      <c r="G1074" s="2">
        <v>44182.45957175926</v>
      </c>
      <c r="H1074" s="2"/>
      <c r="K1074" t="s">
        <v>497</v>
      </c>
      <c r="L1074" t="s">
        <v>281</v>
      </c>
      <c r="M1074" t="s">
        <v>498</v>
      </c>
      <c r="N1074" t="s">
        <v>177</v>
      </c>
      <c r="O1074">
        <v>5</v>
      </c>
      <c r="P1074">
        <v>1</v>
      </c>
      <c r="Q1074">
        <v>52.216141540605797</v>
      </c>
      <c r="R1074">
        <v>5.1396887283820103</v>
      </c>
      <c r="S1074" t="s">
        <v>63</v>
      </c>
      <c r="T1074">
        <v>95</v>
      </c>
      <c r="U1074">
        <v>75</v>
      </c>
      <c r="V1074">
        <v>15</v>
      </c>
      <c r="W1074">
        <v>0</v>
      </c>
      <c r="Y1074">
        <v>180</v>
      </c>
      <c r="Z1074" t="s">
        <v>499</v>
      </c>
      <c r="AA1074" s="2">
        <v>43474.373831018522</v>
      </c>
      <c r="AC1074" s="2">
        <v>44907.646967592591</v>
      </c>
      <c r="AD1074" t="s">
        <v>54</v>
      </c>
      <c r="AE1074" t="s">
        <v>55</v>
      </c>
    </row>
    <row r="1075" spans="1:31" x14ac:dyDescent="0.25">
      <c r="A1075" t="s">
        <v>3849</v>
      </c>
      <c r="B1075" t="s">
        <v>3848</v>
      </c>
      <c r="C1075" t="s">
        <v>193</v>
      </c>
      <c r="D1075" s="2" t="str">
        <f>VLOOKUP(A1075,Basis!A:A,1,FALSE)</f>
        <v>GFE0047</v>
      </c>
      <c r="E1075" t="s">
        <v>323</v>
      </c>
      <c r="F1075">
        <v>1039636</v>
      </c>
      <c r="G1075" s="2">
        <v>44183.495358796295</v>
      </c>
      <c r="H1075" s="2"/>
      <c r="K1075" t="s">
        <v>451</v>
      </c>
      <c r="L1075" t="s">
        <v>1853</v>
      </c>
      <c r="M1075" t="s">
        <v>895</v>
      </c>
      <c r="N1075" t="s">
        <v>62</v>
      </c>
      <c r="O1075">
        <v>5</v>
      </c>
      <c r="P1075">
        <v>1</v>
      </c>
      <c r="Q1075">
        <v>52.298951223541302</v>
      </c>
      <c r="R1075">
        <v>5.2676245663364103</v>
      </c>
      <c r="S1075" t="s">
        <v>63</v>
      </c>
      <c r="T1075">
        <v>95</v>
      </c>
      <c r="U1075">
        <v>75</v>
      </c>
      <c r="V1075">
        <v>15</v>
      </c>
      <c r="W1075">
        <v>0</v>
      </c>
      <c r="Y1075">
        <v>180</v>
      </c>
      <c r="Z1075" t="s">
        <v>3850</v>
      </c>
      <c r="AA1075" s="2">
        <v>43474.373842592591</v>
      </c>
      <c r="AC1075" s="2">
        <v>44880.676296296297</v>
      </c>
      <c r="AD1075" t="s">
        <v>54</v>
      </c>
      <c r="AE1075" t="s">
        <v>330</v>
      </c>
    </row>
    <row r="1076" spans="1:31" x14ac:dyDescent="0.25">
      <c r="A1076" t="s">
        <v>3852</v>
      </c>
      <c r="B1076" t="s">
        <v>3851</v>
      </c>
      <c r="C1076" t="s">
        <v>79</v>
      </c>
      <c r="D1076" s="2" t="str">
        <f>VLOOKUP(A1076,Basis!A:A,1,FALSE)</f>
        <v>RO276</v>
      </c>
      <c r="E1076" t="s">
        <v>58</v>
      </c>
      <c r="F1076">
        <v>1035109</v>
      </c>
      <c r="G1076" s="2">
        <v>44648.625196759262</v>
      </c>
      <c r="H1076" s="2"/>
      <c r="K1076" t="s">
        <v>216</v>
      </c>
      <c r="L1076" t="s">
        <v>3853</v>
      </c>
      <c r="M1076" t="s">
        <v>3854</v>
      </c>
      <c r="N1076" t="s">
        <v>177</v>
      </c>
      <c r="O1076">
        <v>5</v>
      </c>
      <c r="P1076">
        <v>1</v>
      </c>
      <c r="Q1076">
        <v>52.222641000000003</v>
      </c>
      <c r="R1076">
        <v>5.1662090000000003</v>
      </c>
      <c r="S1076" t="s">
        <v>63</v>
      </c>
      <c r="T1076">
        <v>95</v>
      </c>
      <c r="U1076">
        <v>75</v>
      </c>
      <c r="V1076">
        <v>15</v>
      </c>
      <c r="W1076">
        <v>0</v>
      </c>
      <c r="Y1076">
        <v>180</v>
      </c>
      <c r="Z1076" t="s">
        <v>3855</v>
      </c>
      <c r="AA1076" s="2">
        <v>43474.373842592591</v>
      </c>
      <c r="AC1076" s="2">
        <v>44907.646967592591</v>
      </c>
      <c r="AD1076" t="s">
        <v>54</v>
      </c>
      <c r="AE1076" t="s">
        <v>55</v>
      </c>
    </row>
    <row r="1077" spans="1:31" x14ac:dyDescent="0.25">
      <c r="A1077" t="s">
        <v>3857</v>
      </c>
      <c r="B1077" t="s">
        <v>3856</v>
      </c>
      <c r="C1077" t="s">
        <v>79</v>
      </c>
      <c r="D1077" s="2" t="str">
        <f>VLOOKUP(A1077,Basis!A:A,1,FALSE)</f>
        <v>RO833</v>
      </c>
      <c r="E1077" t="s">
        <v>58</v>
      </c>
      <c r="F1077">
        <v>1019800</v>
      </c>
      <c r="G1077" s="2">
        <v>44217.523495370369</v>
      </c>
      <c r="H1077" s="2"/>
      <c r="K1077" t="s">
        <v>1594</v>
      </c>
      <c r="L1077" t="s">
        <v>849</v>
      </c>
      <c r="M1077" t="s">
        <v>1595</v>
      </c>
      <c r="N1077" t="s">
        <v>51</v>
      </c>
      <c r="O1077">
        <v>5</v>
      </c>
      <c r="P1077">
        <v>1</v>
      </c>
      <c r="Q1077">
        <v>52.289121999999999</v>
      </c>
      <c r="R1077">
        <v>5.1503690000000004</v>
      </c>
      <c r="S1077" t="s">
        <v>63</v>
      </c>
      <c r="T1077">
        <v>95</v>
      </c>
      <c r="U1077">
        <v>75</v>
      </c>
      <c r="V1077">
        <v>15</v>
      </c>
      <c r="W1077">
        <v>0</v>
      </c>
      <c r="Y1077">
        <v>180</v>
      </c>
      <c r="Z1077" t="s">
        <v>1596</v>
      </c>
      <c r="AA1077" s="2">
        <v>43474.373854166668</v>
      </c>
      <c r="AC1077" s="2">
        <v>44907.646967592591</v>
      </c>
      <c r="AD1077" t="s">
        <v>54</v>
      </c>
      <c r="AE1077" t="s">
        <v>55</v>
      </c>
    </row>
    <row r="1078" spans="1:31" x14ac:dyDescent="0.25">
      <c r="A1078" t="s">
        <v>3859</v>
      </c>
      <c r="B1078" t="s">
        <v>3858</v>
      </c>
      <c r="C1078" t="s">
        <v>79</v>
      </c>
      <c r="D1078" s="2" t="str">
        <f>VLOOKUP(A1078,Basis!A:A,1,FALSE)</f>
        <v>RO879</v>
      </c>
      <c r="E1078" t="s">
        <v>58</v>
      </c>
      <c r="F1078">
        <v>1015842</v>
      </c>
      <c r="G1078" s="2">
        <v>44243.732662037037</v>
      </c>
      <c r="H1078" s="2"/>
      <c r="K1078" t="s">
        <v>541</v>
      </c>
      <c r="L1078" t="s">
        <v>1360</v>
      </c>
      <c r="M1078" t="s">
        <v>3595</v>
      </c>
      <c r="N1078" t="s">
        <v>177</v>
      </c>
      <c r="O1078">
        <v>5</v>
      </c>
      <c r="P1078">
        <v>1</v>
      </c>
      <c r="Q1078">
        <v>52.216012999999997</v>
      </c>
      <c r="R1078">
        <v>5.1315480000000004</v>
      </c>
      <c r="S1078" t="s">
        <v>63</v>
      </c>
      <c r="T1078">
        <v>95</v>
      </c>
      <c r="U1078">
        <v>75</v>
      </c>
      <c r="V1078">
        <v>15</v>
      </c>
      <c r="W1078">
        <v>0</v>
      </c>
      <c r="Y1078">
        <v>180</v>
      </c>
      <c r="Z1078" t="s">
        <v>3596</v>
      </c>
      <c r="AA1078" s="2">
        <v>43474.373842592591</v>
      </c>
      <c r="AC1078" s="2">
        <v>44907.646967592591</v>
      </c>
      <c r="AD1078" t="s">
        <v>54</v>
      </c>
      <c r="AE1078" t="s">
        <v>55</v>
      </c>
    </row>
    <row r="1079" spans="1:31" x14ac:dyDescent="0.25">
      <c r="A1079" t="s">
        <v>3861</v>
      </c>
      <c r="B1079" t="s">
        <v>3860</v>
      </c>
      <c r="C1079" t="s">
        <v>79</v>
      </c>
      <c r="D1079" s="2" t="str">
        <f>VLOOKUP(A1079,Basis!A:A,1,FALSE)</f>
        <v>RB030</v>
      </c>
      <c r="E1079" t="s">
        <v>58</v>
      </c>
      <c r="F1079">
        <v>1018368</v>
      </c>
      <c r="G1079" s="2">
        <v>44257.589479166665</v>
      </c>
      <c r="H1079" s="2"/>
      <c r="K1079" t="s">
        <v>3417</v>
      </c>
      <c r="L1079" t="s">
        <v>3442</v>
      </c>
      <c r="M1079" t="s">
        <v>3418</v>
      </c>
      <c r="N1079" t="s">
        <v>177</v>
      </c>
      <c r="O1079">
        <v>5</v>
      </c>
      <c r="P1079">
        <v>1</v>
      </c>
      <c r="Q1079">
        <v>52.222684999999998</v>
      </c>
      <c r="R1079">
        <v>5.2010009999999998</v>
      </c>
      <c r="S1079" t="s">
        <v>63</v>
      </c>
      <c r="T1079">
        <v>95</v>
      </c>
      <c r="U1079">
        <v>75</v>
      </c>
      <c r="V1079">
        <v>15</v>
      </c>
      <c r="W1079">
        <v>0</v>
      </c>
      <c r="Y1079">
        <v>180</v>
      </c>
      <c r="Z1079" t="s">
        <v>3443</v>
      </c>
      <c r="AA1079" s="2">
        <v>43474.373842592591</v>
      </c>
      <c r="AC1079" s="2">
        <v>44907.646967592591</v>
      </c>
      <c r="AD1079" t="s">
        <v>54</v>
      </c>
      <c r="AE1079" t="s">
        <v>55</v>
      </c>
    </row>
    <row r="1080" spans="1:31" x14ac:dyDescent="0.25">
      <c r="A1080" t="s">
        <v>3863</v>
      </c>
      <c r="B1080" t="s">
        <v>3862</v>
      </c>
      <c r="C1080" t="s">
        <v>79</v>
      </c>
      <c r="D1080" s="2" t="str">
        <f>VLOOKUP(A1080,Basis!A:A,1,FALSE)</f>
        <v>RO914</v>
      </c>
      <c r="E1080" t="s">
        <v>58</v>
      </c>
      <c r="F1080">
        <v>1016196</v>
      </c>
      <c r="G1080" s="2">
        <v>44312.345104166663</v>
      </c>
      <c r="H1080" s="2"/>
      <c r="K1080" t="s">
        <v>3394</v>
      </c>
      <c r="L1080" t="s">
        <v>81</v>
      </c>
      <c r="M1080" t="s">
        <v>3864</v>
      </c>
      <c r="N1080" t="s">
        <v>241</v>
      </c>
      <c r="O1080">
        <v>6</v>
      </c>
      <c r="P1080">
        <v>1</v>
      </c>
      <c r="Q1080">
        <v>52.267628999999999</v>
      </c>
      <c r="R1080">
        <v>5.1655540000000002</v>
      </c>
      <c r="S1080" t="s">
        <v>63</v>
      </c>
      <c r="T1080">
        <v>95</v>
      </c>
      <c r="U1080">
        <v>75</v>
      </c>
      <c r="V1080">
        <v>15</v>
      </c>
      <c r="W1080">
        <v>0</v>
      </c>
      <c r="Y1080">
        <v>180</v>
      </c>
      <c r="Z1080" t="s">
        <v>3865</v>
      </c>
      <c r="AA1080" s="2">
        <v>43474.373842592591</v>
      </c>
      <c r="AC1080" s="2">
        <v>44907.646967592591</v>
      </c>
      <c r="AD1080" t="s">
        <v>54</v>
      </c>
      <c r="AE1080" t="s">
        <v>55</v>
      </c>
    </row>
    <row r="1081" spans="1:31" x14ac:dyDescent="0.25">
      <c r="A1081" t="s">
        <v>3867</v>
      </c>
      <c r="B1081" t="s">
        <v>3866</v>
      </c>
      <c r="C1081" t="s">
        <v>79</v>
      </c>
      <c r="D1081" s="2" t="str">
        <f>VLOOKUP(A1081,Basis!A:A,1,FALSE)</f>
        <v>RO185</v>
      </c>
      <c r="E1081" t="s">
        <v>58</v>
      </c>
      <c r="F1081">
        <v>1006792</v>
      </c>
      <c r="G1081" s="2">
        <v>44421.387025462966</v>
      </c>
      <c r="H1081" s="2"/>
      <c r="K1081" t="s">
        <v>2673</v>
      </c>
      <c r="L1081" t="s">
        <v>281</v>
      </c>
      <c r="M1081" t="s">
        <v>2674</v>
      </c>
      <c r="N1081" t="s">
        <v>62</v>
      </c>
      <c r="O1081">
        <v>5</v>
      </c>
      <c r="P1081">
        <v>1</v>
      </c>
      <c r="Q1081">
        <v>52.306629000000001</v>
      </c>
      <c r="R1081">
        <v>5.2388310000000002</v>
      </c>
      <c r="S1081" t="s">
        <v>63</v>
      </c>
      <c r="T1081">
        <v>95</v>
      </c>
      <c r="U1081">
        <v>75</v>
      </c>
      <c r="V1081">
        <v>15</v>
      </c>
      <c r="W1081">
        <v>0</v>
      </c>
      <c r="Y1081">
        <v>180</v>
      </c>
      <c r="Z1081" t="s">
        <v>2688</v>
      </c>
      <c r="AA1081" s="2">
        <v>43474.373842592591</v>
      </c>
      <c r="AC1081" s="2">
        <v>44907.646967592591</v>
      </c>
      <c r="AD1081" t="s">
        <v>54</v>
      </c>
      <c r="AE1081" t="s">
        <v>55</v>
      </c>
    </row>
    <row r="1082" spans="1:31" x14ac:dyDescent="0.25">
      <c r="A1082" t="s">
        <v>3869</v>
      </c>
      <c r="B1082" t="s">
        <v>3868</v>
      </c>
      <c r="C1082" t="s">
        <v>79</v>
      </c>
      <c r="D1082" s="2" t="str">
        <f>VLOOKUP(A1082,Basis!A:A,1,FALSE)</f>
        <v>RO607</v>
      </c>
      <c r="E1082" t="s">
        <v>58</v>
      </c>
      <c r="F1082">
        <v>1005061</v>
      </c>
      <c r="G1082" s="2">
        <v>44421.428877314815</v>
      </c>
      <c r="H1082" s="2"/>
      <c r="K1082" t="s">
        <v>1852</v>
      </c>
      <c r="L1082" t="s">
        <v>1552</v>
      </c>
      <c r="M1082" t="s">
        <v>1854</v>
      </c>
      <c r="N1082" t="s">
        <v>177</v>
      </c>
      <c r="O1082">
        <v>5</v>
      </c>
      <c r="P1082">
        <v>1</v>
      </c>
      <c r="Q1082">
        <v>52.222751000000002</v>
      </c>
      <c r="R1082">
        <v>5.1726349999999996</v>
      </c>
      <c r="S1082" t="s">
        <v>63</v>
      </c>
      <c r="T1082">
        <v>100</v>
      </c>
      <c r="U1082">
        <v>80</v>
      </c>
      <c r="V1082">
        <v>15</v>
      </c>
      <c r="W1082">
        <v>0</v>
      </c>
      <c r="Y1082">
        <v>180</v>
      </c>
      <c r="Z1082" t="s">
        <v>3083</v>
      </c>
      <c r="AA1082" s="2">
        <v>43474.373831018522</v>
      </c>
      <c r="AC1082" s="2">
        <v>44907.646967592591</v>
      </c>
      <c r="AD1082" t="s">
        <v>54</v>
      </c>
      <c r="AE1082" t="s">
        <v>55</v>
      </c>
    </row>
    <row r="1083" spans="1:31" x14ac:dyDescent="0.25">
      <c r="A1083" t="s">
        <v>3871</v>
      </c>
      <c r="B1083" t="s">
        <v>3870</v>
      </c>
      <c r="C1083" t="s">
        <v>79</v>
      </c>
      <c r="D1083" s="2" t="str">
        <f>VLOOKUP(A1083,Basis!A:A,1,FALSE)</f>
        <v>RO024</v>
      </c>
      <c r="E1083" t="s">
        <v>58</v>
      </c>
      <c r="F1083">
        <v>1019744</v>
      </c>
      <c r="G1083" s="2">
        <v>44482.414247685185</v>
      </c>
      <c r="H1083" s="2"/>
      <c r="K1083" t="s">
        <v>2189</v>
      </c>
      <c r="L1083" t="s">
        <v>2197</v>
      </c>
      <c r="M1083" t="s">
        <v>2198</v>
      </c>
      <c r="N1083" t="s">
        <v>277</v>
      </c>
      <c r="O1083">
        <v>5</v>
      </c>
      <c r="P1083">
        <v>1</v>
      </c>
      <c r="Q1083">
        <v>52.309201999999999</v>
      </c>
      <c r="R1083">
        <v>5.0359150000000001</v>
      </c>
      <c r="S1083" t="s">
        <v>63</v>
      </c>
      <c r="T1083">
        <v>95</v>
      </c>
      <c r="U1083">
        <v>75</v>
      </c>
      <c r="V1083">
        <v>15</v>
      </c>
      <c r="W1083">
        <v>0</v>
      </c>
      <c r="Y1083">
        <v>180</v>
      </c>
      <c r="Z1083" t="s">
        <v>2199</v>
      </c>
      <c r="AA1083" s="2">
        <v>43474.373842592591</v>
      </c>
      <c r="AC1083" s="2">
        <v>44907.646967592591</v>
      </c>
      <c r="AD1083" t="s">
        <v>54</v>
      </c>
      <c r="AE1083" t="s">
        <v>55</v>
      </c>
    </row>
    <row r="1084" spans="1:31" x14ac:dyDescent="0.25">
      <c r="A1084" t="s">
        <v>3873</v>
      </c>
      <c r="B1084" t="s">
        <v>3872</v>
      </c>
      <c r="C1084" t="s">
        <v>79</v>
      </c>
      <c r="D1084" s="2" t="str">
        <f>VLOOKUP(A1084,Basis!A:A,1,FALSE)</f>
        <v>RO813</v>
      </c>
      <c r="E1084" t="s">
        <v>58</v>
      </c>
      <c r="F1084">
        <v>1030866</v>
      </c>
      <c r="G1084" s="2">
        <v>44463.481192129628</v>
      </c>
      <c r="H1084" s="2"/>
      <c r="K1084" t="s">
        <v>748</v>
      </c>
      <c r="L1084" t="s">
        <v>334</v>
      </c>
      <c r="M1084" t="s">
        <v>749</v>
      </c>
      <c r="N1084" t="s">
        <v>750</v>
      </c>
      <c r="O1084">
        <v>5</v>
      </c>
      <c r="P1084">
        <v>1</v>
      </c>
      <c r="Q1084">
        <v>52.252379232134899</v>
      </c>
      <c r="R1084">
        <v>5.0463837292092304</v>
      </c>
      <c r="S1084" t="s">
        <v>63</v>
      </c>
      <c r="T1084">
        <v>95</v>
      </c>
      <c r="U1084">
        <v>80</v>
      </c>
      <c r="V1084">
        <v>15</v>
      </c>
      <c r="W1084">
        <v>0</v>
      </c>
      <c r="Y1084">
        <v>180</v>
      </c>
      <c r="Z1084" t="s">
        <v>751</v>
      </c>
      <c r="AA1084" s="2">
        <v>43474.373842592591</v>
      </c>
      <c r="AC1084" s="2">
        <v>44907.646967592591</v>
      </c>
      <c r="AD1084" t="s">
        <v>54</v>
      </c>
      <c r="AE1084" t="s">
        <v>55</v>
      </c>
    </row>
    <row r="1085" spans="1:31" x14ac:dyDescent="0.25">
      <c r="A1085" t="s">
        <v>3875</v>
      </c>
      <c r="B1085" t="s">
        <v>3874</v>
      </c>
      <c r="C1085" t="s">
        <v>167</v>
      </c>
      <c r="D1085" s="2" t="str">
        <f>VLOOKUP(A1085,Basis!A:A,1,FALSE)</f>
        <v>PO214</v>
      </c>
      <c r="E1085" t="s">
        <v>58</v>
      </c>
      <c r="F1085">
        <v>1040743</v>
      </c>
      <c r="G1085" s="2">
        <v>44959.508564814816</v>
      </c>
      <c r="H1085" s="2"/>
      <c r="K1085" t="s">
        <v>2266</v>
      </c>
      <c r="L1085" t="s">
        <v>1283</v>
      </c>
      <c r="M1085" t="s">
        <v>2267</v>
      </c>
      <c r="N1085" t="s">
        <v>277</v>
      </c>
      <c r="O1085">
        <v>5</v>
      </c>
      <c r="P1085">
        <v>1</v>
      </c>
      <c r="Q1085">
        <v>52.311092913199502</v>
      </c>
      <c r="R1085">
        <v>5.0373544078367196</v>
      </c>
      <c r="S1085" t="s">
        <v>63</v>
      </c>
      <c r="T1085">
        <v>95</v>
      </c>
      <c r="U1085">
        <v>75</v>
      </c>
      <c r="V1085">
        <v>15</v>
      </c>
      <c r="W1085">
        <v>0</v>
      </c>
      <c r="Y1085">
        <v>180</v>
      </c>
      <c r="Z1085" t="s">
        <v>2268</v>
      </c>
      <c r="AA1085" s="2">
        <v>43474.373842592591</v>
      </c>
      <c r="AC1085" s="2">
        <v>44907.646967592591</v>
      </c>
      <c r="AD1085" t="s">
        <v>54</v>
      </c>
      <c r="AE1085" t="s">
        <v>55</v>
      </c>
    </row>
    <row r="1086" spans="1:31" x14ac:dyDescent="0.25">
      <c r="A1086" t="s">
        <v>3877</v>
      </c>
      <c r="B1086" t="s">
        <v>3876</v>
      </c>
      <c r="C1086" t="s">
        <v>167</v>
      </c>
      <c r="D1086" s="2" t="str">
        <f>VLOOKUP(A1086,Basis!A:A,1,FALSE)</f>
        <v>PO212</v>
      </c>
      <c r="E1086" t="s">
        <v>58</v>
      </c>
      <c r="F1086">
        <v>1040738</v>
      </c>
      <c r="G1086" s="2">
        <v>44959.511250000003</v>
      </c>
      <c r="H1086" s="2"/>
      <c r="K1086" t="s">
        <v>2189</v>
      </c>
      <c r="L1086" t="s">
        <v>2197</v>
      </c>
      <c r="M1086" t="s">
        <v>2198</v>
      </c>
      <c r="N1086" t="s">
        <v>277</v>
      </c>
      <c r="O1086">
        <v>5</v>
      </c>
      <c r="P1086">
        <v>1</v>
      </c>
      <c r="Q1086">
        <v>52.309201999999999</v>
      </c>
      <c r="R1086">
        <v>5.0359150000000001</v>
      </c>
      <c r="S1086" t="s">
        <v>63</v>
      </c>
      <c r="T1086">
        <v>95</v>
      </c>
      <c r="U1086">
        <v>75</v>
      </c>
      <c r="V1086">
        <v>15</v>
      </c>
      <c r="W1086">
        <v>0</v>
      </c>
      <c r="Y1086">
        <v>180</v>
      </c>
      <c r="Z1086" t="s">
        <v>2199</v>
      </c>
      <c r="AA1086" s="2">
        <v>43474.373842592591</v>
      </c>
      <c r="AC1086" s="2">
        <v>44907.646967592591</v>
      </c>
      <c r="AD1086" t="s">
        <v>54</v>
      </c>
      <c r="AE1086" t="s">
        <v>55</v>
      </c>
    </row>
    <row r="1087" spans="1:31" x14ac:dyDescent="0.25">
      <c r="A1087" t="s">
        <v>3879</v>
      </c>
      <c r="B1087" t="s">
        <v>3878</v>
      </c>
      <c r="C1087" t="s">
        <v>167</v>
      </c>
      <c r="D1087" s="2" t="str">
        <f>VLOOKUP(A1087,Basis!A:A,1,FALSE)</f>
        <v>PO177</v>
      </c>
      <c r="E1087" t="s">
        <v>58</v>
      </c>
      <c r="F1087">
        <v>1040821</v>
      </c>
      <c r="G1087" s="2">
        <v>44643.599236111113</v>
      </c>
      <c r="H1087" s="2"/>
      <c r="K1087" t="s">
        <v>2795</v>
      </c>
      <c r="L1087" t="s">
        <v>2796</v>
      </c>
      <c r="M1087" t="s">
        <v>2797</v>
      </c>
      <c r="N1087" t="s">
        <v>51</v>
      </c>
      <c r="O1087">
        <v>6</v>
      </c>
      <c r="P1087">
        <v>1</v>
      </c>
      <c r="Q1087">
        <v>52.287766599999998</v>
      </c>
      <c r="R1087">
        <v>5.1750157999999997</v>
      </c>
      <c r="S1087" t="s">
        <v>63</v>
      </c>
      <c r="T1087">
        <v>95</v>
      </c>
      <c r="U1087">
        <v>75</v>
      </c>
      <c r="V1087">
        <v>15</v>
      </c>
      <c r="W1087">
        <v>0</v>
      </c>
      <c r="Y1087">
        <v>180</v>
      </c>
      <c r="Z1087" t="s">
        <v>2798</v>
      </c>
      <c r="AA1087" s="2">
        <v>43474.373854166668</v>
      </c>
      <c r="AC1087" s="2">
        <v>44907.646967592591</v>
      </c>
      <c r="AD1087" t="s">
        <v>54</v>
      </c>
      <c r="AE1087" t="s">
        <v>55</v>
      </c>
    </row>
    <row r="1088" spans="1:31" x14ac:dyDescent="0.25">
      <c r="A1088" t="s">
        <v>3881</v>
      </c>
      <c r="B1088" t="s">
        <v>3880</v>
      </c>
      <c r="C1088" t="s">
        <v>79</v>
      </c>
      <c r="D1088" s="2" t="str">
        <f>VLOOKUP(A1088,Basis!A:A,1,FALSE)</f>
        <v>RO953</v>
      </c>
      <c r="E1088" t="s">
        <v>58</v>
      </c>
      <c r="F1088">
        <v>1040801</v>
      </c>
      <c r="G1088" s="2">
        <v>44593.437905092593</v>
      </c>
      <c r="H1088" s="2"/>
      <c r="K1088" t="s">
        <v>3882</v>
      </c>
      <c r="L1088" t="s">
        <v>1312</v>
      </c>
      <c r="M1088" t="s">
        <v>3883</v>
      </c>
      <c r="N1088" t="s">
        <v>177</v>
      </c>
      <c r="O1088">
        <v>6</v>
      </c>
      <c r="P1088">
        <v>1</v>
      </c>
      <c r="Q1088">
        <v>52.211163999999997</v>
      </c>
      <c r="R1088">
        <v>5.151904</v>
      </c>
      <c r="S1088" t="s">
        <v>63</v>
      </c>
      <c r="T1088">
        <v>95</v>
      </c>
      <c r="U1088">
        <v>75</v>
      </c>
      <c r="V1088">
        <v>15</v>
      </c>
      <c r="W1088">
        <v>0</v>
      </c>
      <c r="Y1088">
        <v>180</v>
      </c>
      <c r="Z1088" t="s">
        <v>3884</v>
      </c>
      <c r="AA1088" s="2">
        <v>43474.373831018522</v>
      </c>
      <c r="AC1088" s="2">
        <v>44907.646967592591</v>
      </c>
      <c r="AD1088" t="s">
        <v>54</v>
      </c>
      <c r="AE1088" t="s">
        <v>55</v>
      </c>
    </row>
    <row r="1089" spans="1:31" x14ac:dyDescent="0.25">
      <c r="A1089" t="s">
        <v>3886</v>
      </c>
      <c r="B1089" t="s">
        <v>3885</v>
      </c>
      <c r="C1089" t="s">
        <v>167</v>
      </c>
      <c r="D1089" s="2" t="str">
        <f>VLOOKUP(A1089,Basis!A:A,1,FALSE)</f>
        <v>PO188</v>
      </c>
      <c r="E1089" t="s">
        <v>58</v>
      </c>
      <c r="F1089">
        <v>1040804</v>
      </c>
      <c r="G1089" s="2">
        <v>44700.318229166667</v>
      </c>
      <c r="H1089" s="2"/>
      <c r="K1089" t="s">
        <v>1930</v>
      </c>
      <c r="L1089" t="s">
        <v>3258</v>
      </c>
      <c r="M1089" t="s">
        <v>3259</v>
      </c>
      <c r="N1089" t="s">
        <v>177</v>
      </c>
      <c r="O1089">
        <v>5</v>
      </c>
      <c r="P1089">
        <v>1</v>
      </c>
      <c r="Q1089">
        <v>52.212450500000003</v>
      </c>
      <c r="R1089">
        <v>5.1543519</v>
      </c>
      <c r="S1089" t="s">
        <v>63</v>
      </c>
      <c r="T1089">
        <v>95</v>
      </c>
      <c r="U1089">
        <v>75</v>
      </c>
      <c r="V1089">
        <v>15</v>
      </c>
      <c r="W1089">
        <v>0</v>
      </c>
      <c r="Y1089">
        <v>180</v>
      </c>
      <c r="Z1089" t="s">
        <v>3260</v>
      </c>
      <c r="AA1089" s="2">
        <v>43474.373831018522</v>
      </c>
      <c r="AC1089" s="2">
        <v>44907.646967592591</v>
      </c>
      <c r="AD1089" t="s">
        <v>54</v>
      </c>
      <c r="AE1089" t="s">
        <v>55</v>
      </c>
    </row>
    <row r="1090" spans="1:31" x14ac:dyDescent="0.25">
      <c r="A1090" t="s">
        <v>3888</v>
      </c>
      <c r="B1090" t="s">
        <v>3887</v>
      </c>
      <c r="C1090" t="s">
        <v>79</v>
      </c>
      <c r="D1090" s="2" t="str">
        <f>VLOOKUP(A1090,Basis!A:A,1,FALSE)</f>
        <v>RO980</v>
      </c>
      <c r="E1090" t="s">
        <v>58</v>
      </c>
      <c r="F1090">
        <v>1040812</v>
      </c>
      <c r="G1090" s="2">
        <v>44672.600243055553</v>
      </c>
      <c r="H1090" s="2"/>
      <c r="K1090" t="s">
        <v>3889</v>
      </c>
      <c r="L1090" t="s">
        <v>169</v>
      </c>
      <c r="M1090" t="s">
        <v>3890</v>
      </c>
      <c r="N1090" t="s">
        <v>34</v>
      </c>
      <c r="O1090">
        <v>5</v>
      </c>
      <c r="P1090">
        <v>1</v>
      </c>
      <c r="Q1090">
        <v>52.3263769</v>
      </c>
      <c r="R1090">
        <v>5.0742409999999998</v>
      </c>
      <c r="S1090" t="s">
        <v>63</v>
      </c>
      <c r="T1090">
        <v>95</v>
      </c>
      <c r="U1090">
        <v>75</v>
      </c>
      <c r="V1090">
        <v>15</v>
      </c>
      <c r="W1090">
        <v>0</v>
      </c>
      <c r="Y1090">
        <v>180</v>
      </c>
      <c r="Z1090" t="s">
        <v>3891</v>
      </c>
      <c r="AA1090" s="2">
        <v>43474.373842592591</v>
      </c>
      <c r="AC1090" s="2">
        <v>44907.646967592591</v>
      </c>
      <c r="AD1090" t="s">
        <v>54</v>
      </c>
      <c r="AE1090" t="s">
        <v>55</v>
      </c>
    </row>
    <row r="1091" spans="1:31" x14ac:dyDescent="0.25">
      <c r="A1091" t="s">
        <v>3893</v>
      </c>
      <c r="B1091" t="s">
        <v>3892</v>
      </c>
      <c r="C1091" t="s">
        <v>79</v>
      </c>
      <c r="D1091" s="2" t="str">
        <f>VLOOKUP(A1091,Basis!A:A,1,FALSE)</f>
        <v>RO987</v>
      </c>
      <c r="E1091" t="s">
        <v>58</v>
      </c>
      <c r="F1091">
        <v>1040799</v>
      </c>
      <c r="G1091" s="2">
        <v>44706.387280092589</v>
      </c>
      <c r="H1091" s="2"/>
      <c r="K1091" t="s">
        <v>3894</v>
      </c>
      <c r="L1091" t="s">
        <v>93</v>
      </c>
      <c r="M1091" t="s">
        <v>3895</v>
      </c>
      <c r="N1091" t="s">
        <v>177</v>
      </c>
      <c r="O1091">
        <v>5</v>
      </c>
      <c r="P1091">
        <v>1</v>
      </c>
      <c r="Q1091">
        <v>52.233767</v>
      </c>
      <c r="R1091">
        <v>5.1994369999999996</v>
      </c>
      <c r="S1091" t="s">
        <v>63</v>
      </c>
      <c r="T1091">
        <v>95</v>
      </c>
      <c r="U1091">
        <v>75</v>
      </c>
      <c r="V1091">
        <v>15</v>
      </c>
      <c r="W1091">
        <v>0</v>
      </c>
      <c r="Y1091">
        <v>180</v>
      </c>
      <c r="Z1091" t="s">
        <v>3896</v>
      </c>
      <c r="AA1091" s="2">
        <v>43474.373842592591</v>
      </c>
      <c r="AC1091" s="2">
        <v>44907.646967592591</v>
      </c>
      <c r="AD1091" t="s">
        <v>54</v>
      </c>
      <c r="AE1091" t="s">
        <v>55</v>
      </c>
    </row>
    <row r="1092" spans="1:31" x14ac:dyDescent="0.25">
      <c r="A1092" t="s">
        <v>3898</v>
      </c>
      <c r="B1092" t="s">
        <v>3897</v>
      </c>
      <c r="C1092" t="s">
        <v>167</v>
      </c>
      <c r="D1092" s="2" t="str">
        <f>VLOOKUP(A1092,Basis!A:A,1,FALSE)</f>
        <v>PO189</v>
      </c>
      <c r="E1092" t="s">
        <v>58</v>
      </c>
      <c r="F1092">
        <v>1041158</v>
      </c>
      <c r="G1092" s="2">
        <v>44700.32099537037</v>
      </c>
      <c r="H1092" s="2"/>
      <c r="K1092" t="s">
        <v>1930</v>
      </c>
      <c r="L1092" t="s">
        <v>1931</v>
      </c>
      <c r="M1092" t="s">
        <v>1932</v>
      </c>
      <c r="N1092" t="s">
        <v>177</v>
      </c>
      <c r="O1092">
        <v>5</v>
      </c>
      <c r="P1092">
        <v>1</v>
      </c>
      <c r="Q1092">
        <v>52.212809</v>
      </c>
      <c r="R1092">
        <v>5.153276</v>
      </c>
      <c r="S1092" t="s">
        <v>63</v>
      </c>
      <c r="T1092">
        <v>95</v>
      </c>
      <c r="U1092">
        <v>75</v>
      </c>
      <c r="V1092">
        <v>15</v>
      </c>
      <c r="W1092">
        <v>0</v>
      </c>
      <c r="Y1092">
        <v>180</v>
      </c>
      <c r="Z1092" t="s">
        <v>1933</v>
      </c>
      <c r="AA1092" s="2">
        <v>43474.373831018522</v>
      </c>
      <c r="AC1092" s="2">
        <v>44907.646967592591</v>
      </c>
      <c r="AD1092" t="s">
        <v>54</v>
      </c>
      <c r="AE1092" t="s">
        <v>55</v>
      </c>
    </row>
    <row r="1093" spans="1:31" x14ac:dyDescent="0.25">
      <c r="A1093" t="s">
        <v>3900</v>
      </c>
      <c r="B1093" t="s">
        <v>3899</v>
      </c>
      <c r="C1093" t="s">
        <v>79</v>
      </c>
      <c r="D1093" s="2" t="str">
        <f>VLOOKUP(A1093,Basis!A:A,1,FALSE)</f>
        <v>RO956</v>
      </c>
      <c r="E1093" t="s">
        <v>58</v>
      </c>
      <c r="F1093">
        <v>1041146</v>
      </c>
      <c r="G1093" s="2">
        <v>44601.348229166666</v>
      </c>
      <c r="H1093" s="2"/>
      <c r="K1093" t="s">
        <v>2385</v>
      </c>
      <c r="L1093" t="s">
        <v>652</v>
      </c>
      <c r="M1093" t="s">
        <v>2392</v>
      </c>
      <c r="N1093" t="s">
        <v>177</v>
      </c>
      <c r="O1093">
        <v>5</v>
      </c>
      <c r="P1093">
        <v>1</v>
      </c>
      <c r="Q1093">
        <v>52.238599999999998</v>
      </c>
      <c r="R1093">
        <v>5.185937</v>
      </c>
      <c r="S1093" t="s">
        <v>63</v>
      </c>
      <c r="T1093">
        <v>95</v>
      </c>
      <c r="U1093">
        <v>75</v>
      </c>
      <c r="V1093">
        <v>15</v>
      </c>
      <c r="W1093">
        <v>0</v>
      </c>
      <c r="Y1093">
        <v>180</v>
      </c>
      <c r="Z1093" t="s">
        <v>3901</v>
      </c>
      <c r="AA1093" s="2">
        <v>43474.373842592591</v>
      </c>
      <c r="AC1093" s="2">
        <v>44907.646967592591</v>
      </c>
      <c r="AD1093" t="s">
        <v>54</v>
      </c>
      <c r="AE1093" t="s">
        <v>55</v>
      </c>
    </row>
    <row r="1094" spans="1:31" x14ac:dyDescent="0.25">
      <c r="A1094" t="s">
        <v>3903</v>
      </c>
      <c r="B1094" t="s">
        <v>3902</v>
      </c>
      <c r="C1094" t="s">
        <v>79</v>
      </c>
      <c r="D1094" s="2" t="str">
        <f>VLOOKUP(A1094,Basis!A:A,1,FALSE)</f>
        <v>RO991</v>
      </c>
      <c r="E1094" t="s">
        <v>58</v>
      </c>
      <c r="F1094">
        <v>1041133</v>
      </c>
      <c r="G1094" s="2">
        <v>44726.607141203705</v>
      </c>
      <c r="H1094" s="2"/>
      <c r="K1094" t="s">
        <v>3904</v>
      </c>
      <c r="L1094" t="s">
        <v>3905</v>
      </c>
      <c r="M1094" t="s">
        <v>3906</v>
      </c>
      <c r="N1094" t="s">
        <v>241</v>
      </c>
      <c r="O1094">
        <v>5</v>
      </c>
      <c r="P1094">
        <v>1</v>
      </c>
      <c r="Q1094">
        <v>52.274602999999999</v>
      </c>
      <c r="R1094">
        <v>5.1695489999999999</v>
      </c>
      <c r="S1094" t="s">
        <v>63</v>
      </c>
      <c r="T1094">
        <v>95</v>
      </c>
      <c r="U1094">
        <v>75</v>
      </c>
      <c r="V1094">
        <v>15</v>
      </c>
      <c r="W1094">
        <v>0</v>
      </c>
      <c r="Y1094">
        <v>180</v>
      </c>
      <c r="Z1094" t="s">
        <v>3907</v>
      </c>
      <c r="AA1094" s="2">
        <v>43474.373842592591</v>
      </c>
      <c r="AC1094" s="2">
        <v>44907.646967592591</v>
      </c>
      <c r="AD1094" t="s">
        <v>54</v>
      </c>
      <c r="AE1094" t="s">
        <v>55</v>
      </c>
    </row>
    <row r="1095" spans="1:31" x14ac:dyDescent="0.25">
      <c r="A1095" t="s">
        <v>3909</v>
      </c>
      <c r="B1095" t="s">
        <v>3908</v>
      </c>
      <c r="C1095" t="s">
        <v>79</v>
      </c>
      <c r="D1095" s="2" t="str">
        <f>VLOOKUP(A1095,Basis!A:A,1,FALSE)</f>
        <v>RO971</v>
      </c>
      <c r="E1095" t="s">
        <v>58</v>
      </c>
      <c r="F1095">
        <v>1041094</v>
      </c>
      <c r="G1095" s="2">
        <v>44658.408877314818</v>
      </c>
      <c r="H1095" s="2"/>
      <c r="K1095" t="s">
        <v>461</v>
      </c>
      <c r="L1095" t="s">
        <v>411</v>
      </c>
      <c r="M1095" t="s">
        <v>3910</v>
      </c>
      <c r="N1095" t="s">
        <v>62</v>
      </c>
      <c r="O1095">
        <v>5</v>
      </c>
      <c r="P1095">
        <v>1</v>
      </c>
      <c r="Q1095">
        <v>52.309313099999997</v>
      </c>
      <c r="R1095">
        <v>5.2486857999999996</v>
      </c>
      <c r="S1095" t="s">
        <v>63</v>
      </c>
      <c r="T1095">
        <v>95</v>
      </c>
      <c r="U1095">
        <v>75</v>
      </c>
      <c r="V1095">
        <v>15</v>
      </c>
      <c r="W1095">
        <v>0</v>
      </c>
      <c r="Y1095">
        <v>180</v>
      </c>
      <c r="Z1095" t="s">
        <v>3911</v>
      </c>
      <c r="AA1095" s="2">
        <v>43474.373842592591</v>
      </c>
      <c r="AC1095" s="2">
        <v>44907.646967592591</v>
      </c>
      <c r="AD1095" t="s">
        <v>54</v>
      </c>
      <c r="AE1095" t="s">
        <v>55</v>
      </c>
    </row>
    <row r="1096" spans="1:31" x14ac:dyDescent="0.25">
      <c r="A1096" t="s">
        <v>3913</v>
      </c>
      <c r="B1096" t="s">
        <v>3912</v>
      </c>
      <c r="C1096" t="s">
        <v>79</v>
      </c>
      <c r="D1096" s="2" t="str">
        <f>VLOOKUP(A1096,Basis!A:A,1,FALSE)</f>
        <v>RO972</v>
      </c>
      <c r="E1096" t="s">
        <v>58</v>
      </c>
      <c r="F1096">
        <v>1041078</v>
      </c>
      <c r="G1096" s="2">
        <v>44658.399398148147</v>
      </c>
      <c r="H1096" s="2"/>
      <c r="K1096" t="s">
        <v>461</v>
      </c>
      <c r="L1096" t="s">
        <v>3914</v>
      </c>
      <c r="M1096" t="s">
        <v>3915</v>
      </c>
      <c r="N1096" t="s">
        <v>62</v>
      </c>
      <c r="O1096">
        <v>5</v>
      </c>
      <c r="P1096">
        <v>1</v>
      </c>
      <c r="Q1096">
        <v>52.309127099999998</v>
      </c>
      <c r="R1096">
        <v>5.2507520000000003</v>
      </c>
      <c r="S1096" t="s">
        <v>63</v>
      </c>
      <c r="T1096">
        <v>95</v>
      </c>
      <c r="U1096">
        <v>75</v>
      </c>
      <c r="V1096">
        <v>15</v>
      </c>
      <c r="W1096">
        <v>0</v>
      </c>
      <c r="Y1096">
        <v>180</v>
      </c>
      <c r="Z1096" t="s">
        <v>3916</v>
      </c>
      <c r="AA1096" s="2">
        <v>43474.373842592591</v>
      </c>
      <c r="AC1096" s="2">
        <v>44907.646967592591</v>
      </c>
      <c r="AD1096" t="s">
        <v>54</v>
      </c>
      <c r="AE1096" t="s">
        <v>55</v>
      </c>
    </row>
    <row r="1097" spans="1:31" x14ac:dyDescent="0.25">
      <c r="A1097" t="s">
        <v>3918</v>
      </c>
      <c r="B1097" t="s">
        <v>3917</v>
      </c>
      <c r="C1097" t="s">
        <v>79</v>
      </c>
      <c r="D1097" s="2" t="str">
        <f>VLOOKUP(A1097,Basis!A:A,1,FALSE)</f>
        <v>RO995</v>
      </c>
      <c r="E1097" t="s">
        <v>58</v>
      </c>
      <c r="F1097">
        <v>1040735</v>
      </c>
      <c r="G1097" s="2">
        <v>44746.42015046296</v>
      </c>
      <c r="H1097" s="2"/>
      <c r="K1097" t="s">
        <v>3919</v>
      </c>
      <c r="L1097" t="s">
        <v>3920</v>
      </c>
      <c r="M1097" t="s">
        <v>3921</v>
      </c>
      <c r="N1097" t="s">
        <v>241</v>
      </c>
      <c r="O1097">
        <v>5</v>
      </c>
      <c r="P1097">
        <v>1</v>
      </c>
      <c r="Q1097">
        <v>52.272320000000001</v>
      </c>
      <c r="R1097">
        <v>5.1616809999999997</v>
      </c>
      <c r="S1097" t="s">
        <v>63</v>
      </c>
      <c r="T1097">
        <v>95</v>
      </c>
      <c r="U1097">
        <v>75</v>
      </c>
      <c r="V1097">
        <v>15</v>
      </c>
      <c r="W1097">
        <v>0</v>
      </c>
      <c r="Y1097">
        <v>180</v>
      </c>
      <c r="Z1097" t="s">
        <v>3922</v>
      </c>
      <c r="AA1097" s="2">
        <v>43474.373854166668</v>
      </c>
      <c r="AC1097" s="2">
        <v>44907.646967592591</v>
      </c>
      <c r="AD1097" t="s">
        <v>54</v>
      </c>
      <c r="AE1097" t="s">
        <v>55</v>
      </c>
    </row>
    <row r="1098" spans="1:31" x14ac:dyDescent="0.25">
      <c r="A1098" t="s">
        <v>3924</v>
      </c>
      <c r="B1098" t="s">
        <v>3923</v>
      </c>
      <c r="C1098" t="s">
        <v>79</v>
      </c>
      <c r="D1098" s="2" t="str">
        <f>VLOOKUP(A1098,Basis!A:A,1,FALSE)</f>
        <v>RO994</v>
      </c>
      <c r="E1098" t="s">
        <v>58</v>
      </c>
      <c r="F1098">
        <v>1040788</v>
      </c>
      <c r="G1098" s="2">
        <v>44746.44809027778</v>
      </c>
      <c r="H1098" s="2"/>
      <c r="K1098" t="s">
        <v>3925</v>
      </c>
      <c r="L1098" t="s">
        <v>1041</v>
      </c>
      <c r="M1098" t="s">
        <v>3926</v>
      </c>
      <c r="N1098" t="s">
        <v>51</v>
      </c>
      <c r="O1098">
        <v>6</v>
      </c>
      <c r="P1098">
        <v>1</v>
      </c>
      <c r="Q1098">
        <v>52.284109999999998</v>
      </c>
      <c r="R1098">
        <v>5.1584810000000001</v>
      </c>
      <c r="S1098" t="s">
        <v>63</v>
      </c>
      <c r="T1098">
        <v>95</v>
      </c>
      <c r="U1098">
        <v>75</v>
      </c>
      <c r="V1098">
        <v>15</v>
      </c>
      <c r="W1098">
        <v>0</v>
      </c>
      <c r="Y1098">
        <v>180</v>
      </c>
      <c r="Z1098" t="s">
        <v>3927</v>
      </c>
      <c r="AA1098" s="2">
        <v>43474.373854166668</v>
      </c>
      <c r="AC1098" s="2">
        <v>44907.646967592591</v>
      </c>
      <c r="AD1098" t="s">
        <v>54</v>
      </c>
      <c r="AE1098" t="s">
        <v>55</v>
      </c>
    </row>
    <row r="1099" spans="1:31" x14ac:dyDescent="0.25">
      <c r="A1099" t="s">
        <v>3929</v>
      </c>
      <c r="B1099" t="s">
        <v>3928</v>
      </c>
      <c r="C1099" t="s">
        <v>47</v>
      </c>
      <c r="D1099" s="2" t="str">
        <f>VLOOKUP(A1099,Basis!A:A,1,FALSE)</f>
        <v>VO472</v>
      </c>
      <c r="E1099" t="s">
        <v>58</v>
      </c>
      <c r="F1099">
        <v>1040775</v>
      </c>
      <c r="G1099" s="2">
        <v>44726.608240740738</v>
      </c>
      <c r="H1099" s="2"/>
      <c r="K1099" t="s">
        <v>3904</v>
      </c>
      <c r="L1099" t="s">
        <v>3905</v>
      </c>
      <c r="M1099" t="s">
        <v>3906</v>
      </c>
      <c r="N1099" t="s">
        <v>241</v>
      </c>
      <c r="O1099">
        <v>5</v>
      </c>
      <c r="P1099">
        <v>1</v>
      </c>
      <c r="Q1099">
        <v>52.274602999999999</v>
      </c>
      <c r="R1099">
        <v>5.1695489999999999</v>
      </c>
      <c r="S1099" t="s">
        <v>63</v>
      </c>
      <c r="T1099">
        <v>95</v>
      </c>
      <c r="U1099">
        <v>75</v>
      </c>
      <c r="V1099">
        <v>15</v>
      </c>
      <c r="W1099">
        <v>0</v>
      </c>
      <c r="Y1099">
        <v>180</v>
      </c>
      <c r="Z1099" t="s">
        <v>3907</v>
      </c>
      <c r="AA1099" s="2">
        <v>43474.373842592591</v>
      </c>
      <c r="AC1099" s="2">
        <v>44907.646967592591</v>
      </c>
      <c r="AD1099" t="s">
        <v>54</v>
      </c>
      <c r="AE1099" t="s">
        <v>55</v>
      </c>
    </row>
    <row r="1100" spans="1:31" x14ac:dyDescent="0.25">
      <c r="A1100" t="s">
        <v>3931</v>
      </c>
      <c r="B1100" t="s">
        <v>3930</v>
      </c>
      <c r="C1100" t="s">
        <v>79</v>
      </c>
      <c r="D1100" s="2" t="str">
        <f>VLOOKUP(A1100,Basis!A:A,1,FALSE)</f>
        <v>RO1009</v>
      </c>
      <c r="E1100" t="s">
        <v>58</v>
      </c>
      <c r="F1100">
        <v>1040736</v>
      </c>
      <c r="G1100" s="2">
        <v>44852.514050925929</v>
      </c>
      <c r="H1100" s="2"/>
      <c r="K1100" t="s">
        <v>345</v>
      </c>
      <c r="L1100" t="s">
        <v>246</v>
      </c>
      <c r="M1100" t="s">
        <v>346</v>
      </c>
      <c r="N1100" t="s">
        <v>241</v>
      </c>
      <c r="O1100">
        <v>6</v>
      </c>
      <c r="P1100">
        <v>1</v>
      </c>
      <c r="Q1100">
        <v>52.267837200000002</v>
      </c>
      <c r="R1100">
        <v>5.1645392000000001</v>
      </c>
      <c r="S1100" t="s">
        <v>63</v>
      </c>
      <c r="T1100">
        <v>95</v>
      </c>
      <c r="U1100">
        <v>75</v>
      </c>
      <c r="V1100">
        <v>15</v>
      </c>
      <c r="W1100">
        <v>0</v>
      </c>
      <c r="Y1100">
        <v>180</v>
      </c>
      <c r="Z1100" t="s">
        <v>347</v>
      </c>
      <c r="AA1100" s="2">
        <v>43474.373842592591</v>
      </c>
      <c r="AC1100" s="2">
        <v>44907.646967592591</v>
      </c>
      <c r="AD1100" t="s">
        <v>54</v>
      </c>
      <c r="AE1100" t="s">
        <v>55</v>
      </c>
    </row>
    <row r="1101" spans="1:31" x14ac:dyDescent="0.25">
      <c r="A1101" t="s">
        <v>3933</v>
      </c>
      <c r="B1101" t="s">
        <v>3932</v>
      </c>
      <c r="C1101" t="s">
        <v>79</v>
      </c>
      <c r="D1101" s="2" t="str">
        <f>VLOOKUP(A1101,Basis!A:A,1,FALSE)</f>
        <v>RO951</v>
      </c>
      <c r="E1101" t="s">
        <v>58</v>
      </c>
      <c r="F1101">
        <v>1040732</v>
      </c>
      <c r="G1101" s="2">
        <v>44593.458668981482</v>
      </c>
      <c r="H1101" s="2"/>
      <c r="K1101" t="s">
        <v>245</v>
      </c>
      <c r="L1101" t="s">
        <v>3310</v>
      </c>
      <c r="M1101" t="s">
        <v>3934</v>
      </c>
      <c r="N1101" t="s">
        <v>62</v>
      </c>
      <c r="O1101">
        <v>5</v>
      </c>
      <c r="P1101">
        <v>1</v>
      </c>
      <c r="Q1101">
        <v>52.295418499999997</v>
      </c>
      <c r="R1101">
        <v>5.2685738000000004</v>
      </c>
      <c r="S1101" t="s">
        <v>63</v>
      </c>
      <c r="T1101">
        <v>95</v>
      </c>
      <c r="U1101">
        <v>75</v>
      </c>
      <c r="V1101">
        <v>15</v>
      </c>
      <c r="W1101">
        <v>0</v>
      </c>
      <c r="Y1101">
        <v>180</v>
      </c>
      <c r="Z1101" t="s">
        <v>3935</v>
      </c>
      <c r="AA1101" s="2">
        <v>43474.373842592591</v>
      </c>
      <c r="AC1101" s="2">
        <v>44907.646967592591</v>
      </c>
      <c r="AD1101" t="s">
        <v>54</v>
      </c>
      <c r="AE1101" t="s">
        <v>55</v>
      </c>
    </row>
    <row r="1102" spans="1:31" x14ac:dyDescent="0.25">
      <c r="A1102" t="s">
        <v>3937</v>
      </c>
      <c r="B1102" t="s">
        <v>3936</v>
      </c>
      <c r="C1102" t="s">
        <v>79</v>
      </c>
      <c r="D1102" s="2" t="str">
        <f>VLOOKUP(A1102,Basis!A:A,1,FALSE)</f>
        <v>RO976</v>
      </c>
      <c r="E1102" t="s">
        <v>58</v>
      </c>
      <c r="F1102">
        <v>1040766</v>
      </c>
      <c r="G1102" s="2">
        <v>44670.356458333335</v>
      </c>
      <c r="H1102" s="2"/>
      <c r="K1102" t="s">
        <v>3938</v>
      </c>
      <c r="L1102" t="s">
        <v>112</v>
      </c>
      <c r="M1102" t="s">
        <v>3939</v>
      </c>
      <c r="N1102" t="s">
        <v>177</v>
      </c>
      <c r="O1102">
        <v>5</v>
      </c>
      <c r="P1102">
        <v>1</v>
      </c>
      <c r="Q1102">
        <v>52.2346329998256</v>
      </c>
      <c r="R1102">
        <v>5.1984299997801102</v>
      </c>
      <c r="S1102" t="s">
        <v>63</v>
      </c>
      <c r="T1102">
        <v>95</v>
      </c>
      <c r="U1102">
        <v>75</v>
      </c>
      <c r="V1102">
        <v>15</v>
      </c>
      <c r="W1102">
        <v>0</v>
      </c>
      <c r="Y1102">
        <v>180</v>
      </c>
      <c r="Z1102" t="s">
        <v>3940</v>
      </c>
      <c r="AA1102" s="2">
        <v>43474.373842592591</v>
      </c>
      <c r="AC1102" s="2">
        <v>44907.646967592591</v>
      </c>
      <c r="AD1102" t="s">
        <v>54</v>
      </c>
      <c r="AE1102" t="s">
        <v>55</v>
      </c>
    </row>
    <row r="1103" spans="1:31" x14ac:dyDescent="0.25">
      <c r="A1103" t="s">
        <v>3942</v>
      </c>
      <c r="B1103" t="s">
        <v>3941</v>
      </c>
      <c r="C1103" t="s">
        <v>79</v>
      </c>
      <c r="D1103" s="2" t="str">
        <f>VLOOKUP(A1103,Basis!A:A,1,FALSE)</f>
        <v>RO356</v>
      </c>
      <c r="E1103" t="s">
        <v>58</v>
      </c>
      <c r="F1103">
        <v>1006004</v>
      </c>
      <c r="G1103" s="2">
        <v>44515.545706018522</v>
      </c>
      <c r="H1103" s="2"/>
      <c r="K1103" t="s">
        <v>3142</v>
      </c>
      <c r="L1103" t="s">
        <v>2475</v>
      </c>
      <c r="M1103" t="s">
        <v>3143</v>
      </c>
      <c r="N1103" t="s">
        <v>177</v>
      </c>
      <c r="O1103">
        <v>5</v>
      </c>
      <c r="P1103">
        <v>1</v>
      </c>
      <c r="Q1103">
        <v>52.216350878637499</v>
      </c>
      <c r="R1103">
        <v>5.1956174802083499</v>
      </c>
      <c r="S1103" t="s">
        <v>63</v>
      </c>
      <c r="T1103">
        <v>95</v>
      </c>
      <c r="U1103">
        <v>75</v>
      </c>
      <c r="V1103">
        <v>15</v>
      </c>
      <c r="W1103">
        <v>0</v>
      </c>
      <c r="Y1103">
        <v>180</v>
      </c>
      <c r="Z1103" t="s">
        <v>3144</v>
      </c>
      <c r="AA1103" s="2">
        <v>43474.373831018522</v>
      </c>
      <c r="AC1103" s="2">
        <v>44907.646967592591</v>
      </c>
      <c r="AD1103" t="s">
        <v>54</v>
      </c>
      <c r="AE1103" t="s">
        <v>55</v>
      </c>
    </row>
    <row r="1104" spans="1:31" x14ac:dyDescent="0.25">
      <c r="A1104" t="s">
        <v>3944</v>
      </c>
      <c r="B1104" t="s">
        <v>3943</v>
      </c>
      <c r="C1104" t="s">
        <v>167</v>
      </c>
      <c r="D1104" s="2" t="str">
        <f>VLOOKUP(A1104,Basis!A:A,1,FALSE)</f>
        <v>PO153</v>
      </c>
      <c r="E1104" t="s">
        <v>58</v>
      </c>
      <c r="F1104">
        <v>1018667</v>
      </c>
      <c r="G1104" s="2">
        <v>44666.369814814818</v>
      </c>
      <c r="H1104" s="2"/>
      <c r="K1104" t="s">
        <v>3237</v>
      </c>
      <c r="L1104" t="s">
        <v>175</v>
      </c>
      <c r="M1104" t="s">
        <v>3238</v>
      </c>
      <c r="N1104" t="s">
        <v>177</v>
      </c>
      <c r="O1104">
        <v>5</v>
      </c>
      <c r="P1104">
        <v>1</v>
      </c>
      <c r="Q1104">
        <v>52.209940000000003</v>
      </c>
      <c r="R1104">
        <v>5.1508500000000002</v>
      </c>
      <c r="S1104" t="s">
        <v>63</v>
      </c>
      <c r="T1104">
        <v>95</v>
      </c>
      <c r="U1104">
        <v>75</v>
      </c>
      <c r="V1104">
        <v>15</v>
      </c>
      <c r="W1104">
        <v>0</v>
      </c>
      <c r="Y1104">
        <v>180</v>
      </c>
      <c r="Z1104" t="s">
        <v>3239</v>
      </c>
      <c r="AA1104" s="2">
        <v>43474.373831018522</v>
      </c>
      <c r="AC1104" s="2">
        <v>44907.646967592591</v>
      </c>
      <c r="AD1104" t="s">
        <v>54</v>
      </c>
      <c r="AE1104" t="s">
        <v>55</v>
      </c>
    </row>
    <row r="1105" spans="1:31" x14ac:dyDescent="0.25">
      <c r="A1105" t="s">
        <v>3946</v>
      </c>
      <c r="B1105" t="s">
        <v>3945</v>
      </c>
      <c r="C1105" t="s">
        <v>193</v>
      </c>
      <c r="D1105" s="2" t="str">
        <f>VLOOKUP(A1105,Basis!A:A,1,FALSE)</f>
        <v>GFE0282</v>
      </c>
      <c r="E1105" t="s">
        <v>323</v>
      </c>
      <c r="F1105">
        <v>1048121</v>
      </c>
      <c r="G1105" s="2">
        <v>44769.404722222222</v>
      </c>
      <c r="H1105" s="2"/>
      <c r="K1105" t="s">
        <v>188</v>
      </c>
      <c r="L1105" t="s">
        <v>340</v>
      </c>
      <c r="M1105" t="s">
        <v>2008</v>
      </c>
      <c r="N1105" t="s">
        <v>177</v>
      </c>
      <c r="O1105">
        <v>5</v>
      </c>
      <c r="P1105">
        <v>1</v>
      </c>
      <c r="Q1105">
        <v>52.215782753240497</v>
      </c>
      <c r="R1105">
        <v>5.1425400842029099</v>
      </c>
      <c r="S1105" t="s">
        <v>63</v>
      </c>
      <c r="T1105">
        <v>95</v>
      </c>
      <c r="U1105">
        <v>75</v>
      </c>
      <c r="V1105">
        <v>15</v>
      </c>
      <c r="W1105">
        <v>0</v>
      </c>
      <c r="Y1105">
        <v>180</v>
      </c>
      <c r="Z1105" t="s">
        <v>2009</v>
      </c>
      <c r="AA1105" s="2">
        <v>43474.373831018522</v>
      </c>
      <c r="AC1105" s="2">
        <v>44880.676296296297</v>
      </c>
      <c r="AD1105" t="s">
        <v>54</v>
      </c>
      <c r="AE1105" t="s">
        <v>330</v>
      </c>
    </row>
    <row r="1106" spans="1:31" x14ac:dyDescent="0.25">
      <c r="A1106" t="s">
        <v>3948</v>
      </c>
      <c r="B1106" t="s">
        <v>3947</v>
      </c>
      <c r="C1106" t="s">
        <v>79</v>
      </c>
      <c r="D1106" s="2" t="str">
        <f>VLOOKUP(A1106,Basis!A:A,1,FALSE)</f>
        <v>RO085</v>
      </c>
      <c r="E1106" t="s">
        <v>58</v>
      </c>
      <c r="F1106">
        <v>1019804</v>
      </c>
      <c r="G1106" s="2">
        <v>44609.513888888891</v>
      </c>
      <c r="H1106" s="2"/>
      <c r="K1106" t="s">
        <v>3505</v>
      </c>
      <c r="L1106" t="s">
        <v>195</v>
      </c>
      <c r="M1106" t="s">
        <v>3506</v>
      </c>
      <c r="N1106" t="s">
        <v>51</v>
      </c>
      <c r="O1106">
        <v>5</v>
      </c>
      <c r="P1106">
        <v>1</v>
      </c>
      <c r="Q1106">
        <v>52.291185013067199</v>
      </c>
      <c r="R1106">
        <v>5.1533038727987099</v>
      </c>
      <c r="S1106" t="s">
        <v>63</v>
      </c>
      <c r="T1106">
        <v>95</v>
      </c>
      <c r="U1106">
        <v>75</v>
      </c>
      <c r="V1106">
        <v>15</v>
      </c>
      <c r="W1106">
        <v>0</v>
      </c>
      <c r="Y1106">
        <v>180</v>
      </c>
      <c r="Z1106" t="s">
        <v>3507</v>
      </c>
      <c r="AA1106" s="2">
        <v>43474.373854166668</v>
      </c>
      <c r="AC1106" s="2">
        <v>44907.646967592591</v>
      </c>
      <c r="AD1106" t="s">
        <v>54</v>
      </c>
      <c r="AE1106" t="s">
        <v>55</v>
      </c>
    </row>
    <row r="1107" spans="1:31" x14ac:dyDescent="0.25">
      <c r="A1107" t="s">
        <v>3950</v>
      </c>
      <c r="B1107" t="s">
        <v>3949</v>
      </c>
      <c r="C1107" t="s">
        <v>79</v>
      </c>
      <c r="D1107" s="2" t="str">
        <f>VLOOKUP(A1107,Basis!A:A,1,FALSE)</f>
        <v>RO139</v>
      </c>
      <c r="E1107" t="s">
        <v>58</v>
      </c>
      <c r="F1107">
        <v>1019085</v>
      </c>
      <c r="G1107" s="2">
        <v>44609.564328703702</v>
      </c>
      <c r="H1107" s="2"/>
      <c r="K1107" t="s">
        <v>2166</v>
      </c>
      <c r="L1107" t="s">
        <v>2167</v>
      </c>
      <c r="M1107" t="s">
        <v>2168</v>
      </c>
      <c r="N1107" t="s">
        <v>277</v>
      </c>
      <c r="O1107">
        <v>5</v>
      </c>
      <c r="P1107">
        <v>1</v>
      </c>
      <c r="Q1107">
        <v>52.309371521745199</v>
      </c>
      <c r="R1107">
        <v>5.03318432718984</v>
      </c>
      <c r="S1107" t="s">
        <v>63</v>
      </c>
      <c r="T1107">
        <v>95</v>
      </c>
      <c r="U1107">
        <v>75</v>
      </c>
      <c r="V1107">
        <v>15</v>
      </c>
      <c r="W1107">
        <v>0</v>
      </c>
      <c r="Y1107">
        <v>180</v>
      </c>
      <c r="Z1107" t="s">
        <v>2169</v>
      </c>
      <c r="AA1107" s="2">
        <v>43474.373842592591</v>
      </c>
      <c r="AC1107" s="2">
        <v>44907.646967592591</v>
      </c>
      <c r="AD1107" t="s">
        <v>54</v>
      </c>
      <c r="AE1107" t="s">
        <v>55</v>
      </c>
    </row>
    <row r="1108" spans="1:31" x14ac:dyDescent="0.25">
      <c r="A1108" t="s">
        <v>3952</v>
      </c>
      <c r="B1108" t="s">
        <v>3951</v>
      </c>
      <c r="C1108" t="s">
        <v>47</v>
      </c>
      <c r="D1108" s="2" t="str">
        <f>VLOOKUP(A1108,Basis!A:A,1,FALSE)</f>
        <v>VO263</v>
      </c>
      <c r="E1108" t="s">
        <v>58</v>
      </c>
      <c r="F1108">
        <v>1030972</v>
      </c>
      <c r="G1108" s="2">
        <v>44614.596006944441</v>
      </c>
      <c r="H1108" s="2"/>
      <c r="K1108" t="s">
        <v>723</v>
      </c>
      <c r="L1108" t="s">
        <v>1438</v>
      </c>
      <c r="M1108" t="s">
        <v>3533</v>
      </c>
      <c r="N1108" t="s">
        <v>62</v>
      </c>
      <c r="O1108">
        <v>5</v>
      </c>
      <c r="P1108">
        <v>1</v>
      </c>
      <c r="Q1108">
        <v>52.299904916484202</v>
      </c>
      <c r="R1108">
        <v>5.2820972632665901</v>
      </c>
      <c r="S1108" t="s">
        <v>63</v>
      </c>
      <c r="T1108">
        <v>95</v>
      </c>
      <c r="U1108">
        <v>75</v>
      </c>
      <c r="V1108">
        <v>15</v>
      </c>
      <c r="W1108">
        <v>0</v>
      </c>
      <c r="Y1108">
        <v>180</v>
      </c>
      <c r="Z1108" t="s">
        <v>3953</v>
      </c>
      <c r="AA1108" s="2">
        <v>43474.373842592591</v>
      </c>
      <c r="AC1108" s="2">
        <v>44907.646967592591</v>
      </c>
      <c r="AD1108" t="s">
        <v>54</v>
      </c>
      <c r="AE1108" t="s">
        <v>55</v>
      </c>
    </row>
    <row r="1109" spans="1:31" x14ac:dyDescent="0.25">
      <c r="A1109" t="s">
        <v>3955</v>
      </c>
      <c r="B1109" t="s">
        <v>3954</v>
      </c>
      <c r="C1109" t="s">
        <v>79</v>
      </c>
      <c r="D1109" s="2" t="str">
        <f>VLOOKUP(A1109,Basis!A:A,1,FALSE)</f>
        <v>RO1031</v>
      </c>
      <c r="E1109" t="s">
        <v>58</v>
      </c>
      <c r="F1109">
        <v>1048926</v>
      </c>
      <c r="G1109" s="2">
        <v>44909.621435185189</v>
      </c>
      <c r="H1109" s="2"/>
      <c r="K1109" t="s">
        <v>1546</v>
      </c>
      <c r="L1109" t="s">
        <v>1565</v>
      </c>
      <c r="M1109" t="s">
        <v>1547</v>
      </c>
      <c r="N1109" t="s">
        <v>177</v>
      </c>
      <c r="O1109">
        <v>6</v>
      </c>
      <c r="P1109">
        <v>1</v>
      </c>
      <c r="Q1109">
        <v>52.241451990000002</v>
      </c>
      <c r="R1109">
        <v>5.1639519900000002</v>
      </c>
      <c r="S1109" t="s">
        <v>63</v>
      </c>
      <c r="T1109">
        <v>95</v>
      </c>
      <c r="U1109">
        <v>75</v>
      </c>
      <c r="V1109">
        <v>15</v>
      </c>
      <c r="W1109">
        <v>0</v>
      </c>
      <c r="Y1109">
        <v>180</v>
      </c>
      <c r="Z1109" t="s">
        <v>1566</v>
      </c>
      <c r="AA1109" s="2">
        <v>43474.373842592591</v>
      </c>
      <c r="AC1109" s="2">
        <v>44907.646967592591</v>
      </c>
      <c r="AD1109" t="s">
        <v>54</v>
      </c>
      <c r="AE1109" t="s">
        <v>55</v>
      </c>
    </row>
    <row r="1110" spans="1:31" x14ac:dyDescent="0.25">
      <c r="A1110" t="s">
        <v>3957</v>
      </c>
      <c r="B1110" t="s">
        <v>3956</v>
      </c>
      <c r="C1110" t="s">
        <v>79</v>
      </c>
      <c r="D1110" s="2" t="str">
        <f>VLOOKUP(A1110,Basis!A:A,1,FALSE)</f>
        <v>RO884</v>
      </c>
      <c r="E1110" t="s">
        <v>58</v>
      </c>
      <c r="F1110">
        <v>1041958</v>
      </c>
      <c r="G1110" s="2">
        <v>44770.513495370367</v>
      </c>
      <c r="H1110" s="2"/>
      <c r="K1110" t="s">
        <v>3523</v>
      </c>
      <c r="L1110" t="s">
        <v>528</v>
      </c>
      <c r="M1110" t="s">
        <v>3958</v>
      </c>
      <c r="N1110" t="s">
        <v>177</v>
      </c>
      <c r="O1110">
        <v>5</v>
      </c>
      <c r="P1110">
        <v>1</v>
      </c>
      <c r="Q1110">
        <v>52.224773999999996</v>
      </c>
      <c r="R1110">
        <v>5.1863599999999996</v>
      </c>
      <c r="S1110" t="s">
        <v>63</v>
      </c>
      <c r="T1110">
        <v>95</v>
      </c>
      <c r="U1110">
        <v>75</v>
      </c>
      <c r="V1110">
        <v>15</v>
      </c>
      <c r="W1110">
        <v>0</v>
      </c>
      <c r="Y1110">
        <v>180</v>
      </c>
      <c r="Z1110" t="s">
        <v>3959</v>
      </c>
      <c r="AA1110" s="2">
        <v>43474.373842592591</v>
      </c>
      <c r="AC1110" s="2">
        <v>44907.646967592591</v>
      </c>
      <c r="AD1110" t="s">
        <v>54</v>
      </c>
      <c r="AE1110" t="s">
        <v>55</v>
      </c>
    </row>
    <row r="1111" spans="1:31" x14ac:dyDescent="0.25">
      <c r="A1111" t="s">
        <v>3961</v>
      </c>
      <c r="B1111" t="s">
        <v>3960</v>
      </c>
      <c r="C1111" t="s">
        <v>79</v>
      </c>
      <c r="D1111" s="2" t="str">
        <f>VLOOKUP(A1111,Basis!A:A,1,FALSE)</f>
        <v>RO377</v>
      </c>
      <c r="E1111" t="s">
        <v>58</v>
      </c>
      <c r="F1111">
        <v>1007224</v>
      </c>
      <c r="G1111" s="2">
        <v>44952.382592592592</v>
      </c>
      <c r="H1111" s="2"/>
      <c r="K1111" t="s">
        <v>2289</v>
      </c>
      <c r="L1111" t="s">
        <v>585</v>
      </c>
      <c r="M1111" t="s">
        <v>3962</v>
      </c>
      <c r="N1111" t="s">
        <v>177</v>
      </c>
      <c r="O1111">
        <v>5</v>
      </c>
      <c r="P1111">
        <v>1</v>
      </c>
      <c r="Q1111">
        <v>52.2331998451168</v>
      </c>
      <c r="R1111">
        <v>5.19487543032057</v>
      </c>
      <c r="S1111" t="s">
        <v>63</v>
      </c>
      <c r="T1111">
        <v>95</v>
      </c>
      <c r="U1111">
        <v>75</v>
      </c>
      <c r="V1111">
        <v>15</v>
      </c>
      <c r="W1111">
        <v>0</v>
      </c>
      <c r="Y1111">
        <v>180</v>
      </c>
      <c r="Z1111" t="s">
        <v>3963</v>
      </c>
      <c r="AA1111" s="2">
        <v>43474.373842592591</v>
      </c>
      <c r="AC1111" s="2">
        <v>44907.646967592591</v>
      </c>
      <c r="AD1111" t="s">
        <v>54</v>
      </c>
      <c r="AE1111" t="s">
        <v>55</v>
      </c>
    </row>
    <row r="1112" spans="1:31" x14ac:dyDescent="0.25">
      <c r="A1112" t="s">
        <v>3965</v>
      </c>
      <c r="B1112" t="s">
        <v>3964</v>
      </c>
      <c r="C1112" t="s">
        <v>193</v>
      </c>
      <c r="D1112" s="2" t="str">
        <f>VLOOKUP(A1112,Basis!A:A,1,FALSE)</f>
        <v>GFE0222</v>
      </c>
      <c r="E1112" t="s">
        <v>323</v>
      </c>
      <c r="F1112">
        <v>1035710</v>
      </c>
      <c r="G1112" s="2">
        <v>44629.395682870374</v>
      </c>
      <c r="H1112" s="2"/>
      <c r="K1112" t="s">
        <v>3213</v>
      </c>
      <c r="L1112" t="s">
        <v>807</v>
      </c>
      <c r="M1112" t="s">
        <v>3214</v>
      </c>
      <c r="N1112" t="s">
        <v>43</v>
      </c>
      <c r="O1112">
        <v>5</v>
      </c>
      <c r="P1112">
        <v>1</v>
      </c>
      <c r="Q1112" s="2"/>
      <c r="R1112" s="2"/>
      <c r="S1112" t="s">
        <v>52</v>
      </c>
      <c r="T1112">
        <v>100</v>
      </c>
      <c r="U1112">
        <v>80</v>
      </c>
      <c r="V1112">
        <v>10</v>
      </c>
      <c r="W1112">
        <v>0</v>
      </c>
      <c r="Y1112">
        <v>180</v>
      </c>
      <c r="Z1112" t="s">
        <v>3215</v>
      </c>
      <c r="AA1112" s="2">
        <v>43733.385011574072</v>
      </c>
      <c r="AB1112" t="s">
        <v>54</v>
      </c>
      <c r="AC1112" s="2">
        <v>44889.637546296297</v>
      </c>
      <c r="AD1112" t="s">
        <v>54</v>
      </c>
      <c r="AE1112" t="s">
        <v>330</v>
      </c>
    </row>
    <row r="1113" spans="1:31" x14ac:dyDescent="0.25">
      <c r="A1113" t="s">
        <v>3967</v>
      </c>
      <c r="B1113" t="s">
        <v>3966</v>
      </c>
      <c r="C1113" t="s">
        <v>47</v>
      </c>
      <c r="D1113" s="2" t="str">
        <f>VLOOKUP(A1113,Basis!A:A,1,FALSE)</f>
        <v>VO141</v>
      </c>
      <c r="E1113" t="s">
        <v>58</v>
      </c>
      <c r="F1113">
        <v>1017247</v>
      </c>
      <c r="G1113" s="2">
        <v>43556.601458333331</v>
      </c>
      <c r="H1113" s="2"/>
      <c r="K1113" t="s">
        <v>2925</v>
      </c>
      <c r="L1113" t="s">
        <v>2926</v>
      </c>
      <c r="M1113" t="s">
        <v>2927</v>
      </c>
      <c r="N1113" t="s">
        <v>107</v>
      </c>
      <c r="O1113">
        <v>5</v>
      </c>
      <c r="P1113">
        <v>1</v>
      </c>
      <c r="Q1113">
        <v>52.292690277099602</v>
      </c>
      <c r="R1113">
        <v>5.2802448272705096</v>
      </c>
      <c r="S1113" t="s">
        <v>63</v>
      </c>
      <c r="T1113">
        <v>100</v>
      </c>
      <c r="U1113">
        <v>80</v>
      </c>
      <c r="V1113">
        <v>15</v>
      </c>
      <c r="W1113">
        <v>0</v>
      </c>
      <c r="Y1113">
        <v>180</v>
      </c>
      <c r="Z1113" t="s">
        <v>2928</v>
      </c>
      <c r="AA1113" s="2">
        <v>43556.600439814814</v>
      </c>
      <c r="AB1113" t="s">
        <v>54</v>
      </c>
      <c r="AC1113" s="2">
        <v>44907.646967592591</v>
      </c>
      <c r="AD1113" t="s">
        <v>54</v>
      </c>
      <c r="AE1113" t="s">
        <v>55</v>
      </c>
    </row>
    <row r="1114" spans="1:31" x14ac:dyDescent="0.25">
      <c r="A1114" t="s">
        <v>3969</v>
      </c>
      <c r="B1114" t="s">
        <v>3968</v>
      </c>
      <c r="C1114" t="s">
        <v>79</v>
      </c>
      <c r="D1114" s="2" t="str">
        <f>VLOOKUP(A1114,Basis!A:A,1,FALSE)</f>
        <v>RO993</v>
      </c>
      <c r="E1114" t="s">
        <v>58</v>
      </c>
      <c r="F1114">
        <v>1017261</v>
      </c>
      <c r="G1114" s="2">
        <v>44726.582106481481</v>
      </c>
      <c r="H1114" s="2"/>
      <c r="K1114" t="s">
        <v>3970</v>
      </c>
      <c r="L1114" t="s">
        <v>93</v>
      </c>
      <c r="M1114" t="s">
        <v>3971</v>
      </c>
      <c r="N1114" t="s">
        <v>43</v>
      </c>
      <c r="O1114">
        <v>6</v>
      </c>
      <c r="P1114">
        <v>1</v>
      </c>
      <c r="Q1114">
        <v>52.255302</v>
      </c>
      <c r="R1114">
        <v>5.2308209999999997</v>
      </c>
      <c r="S1114" t="s">
        <v>35</v>
      </c>
      <c r="T1114">
        <v>100</v>
      </c>
      <c r="U1114">
        <v>80</v>
      </c>
      <c r="V1114">
        <v>10</v>
      </c>
      <c r="W1114">
        <v>0</v>
      </c>
      <c r="Y1114">
        <v>180</v>
      </c>
      <c r="Z1114" t="s">
        <v>3972</v>
      </c>
      <c r="AA1114" s="2">
        <v>44721.454502314817</v>
      </c>
      <c r="AB1114" t="s">
        <v>329</v>
      </c>
      <c r="AC1114" s="2">
        <v>44907.648182870369</v>
      </c>
      <c r="AD1114" t="s">
        <v>54</v>
      </c>
      <c r="AE1114" t="s">
        <v>55</v>
      </c>
    </row>
    <row r="1115" spans="1:31" x14ac:dyDescent="0.25">
      <c r="A1115" t="s">
        <v>3974</v>
      </c>
      <c r="B1115" t="s">
        <v>3973</v>
      </c>
      <c r="C1115" t="s">
        <v>167</v>
      </c>
      <c r="D1115" s="2" t="str">
        <f>VLOOKUP(A1115,Basis!A:A,1,FALSE)</f>
        <v>PO140</v>
      </c>
      <c r="E1115" t="s">
        <v>58</v>
      </c>
      <c r="F1115">
        <v>1017269</v>
      </c>
      <c r="G1115" s="2">
        <v>44454.608368055553</v>
      </c>
      <c r="H1115" s="2"/>
      <c r="K1115" t="s">
        <v>422</v>
      </c>
      <c r="L1115" t="s">
        <v>879</v>
      </c>
      <c r="M1115" t="s">
        <v>3975</v>
      </c>
      <c r="N1115" t="s">
        <v>177</v>
      </c>
      <c r="O1115">
        <v>6</v>
      </c>
      <c r="P1115">
        <v>1</v>
      </c>
      <c r="Q1115">
        <v>52.243911743164098</v>
      </c>
      <c r="R1115">
        <v>5.1744728088378897</v>
      </c>
      <c r="S1115" t="s">
        <v>35</v>
      </c>
      <c r="T1115">
        <v>100</v>
      </c>
      <c r="U1115">
        <v>80</v>
      </c>
      <c r="V1115">
        <v>10</v>
      </c>
      <c r="W1115">
        <v>0</v>
      </c>
      <c r="Y1115">
        <v>180</v>
      </c>
      <c r="Z1115" t="s">
        <v>3976</v>
      </c>
      <c r="AA1115" s="2">
        <v>44145.3671875</v>
      </c>
      <c r="AB1115" t="s">
        <v>329</v>
      </c>
      <c r="AC1115" s="2">
        <v>44907.648182870369</v>
      </c>
      <c r="AD1115" t="s">
        <v>54</v>
      </c>
      <c r="AE1115" t="s">
        <v>55</v>
      </c>
    </row>
    <row r="1116" spans="1:31" x14ac:dyDescent="0.25">
      <c r="A1116" t="s">
        <v>3978</v>
      </c>
      <c r="B1116" t="s">
        <v>3977</v>
      </c>
      <c r="C1116" t="s">
        <v>79</v>
      </c>
      <c r="D1116" s="2" t="str">
        <f>VLOOKUP(A1116,Basis!A:A,1,FALSE)</f>
        <v>RO934</v>
      </c>
      <c r="E1116" t="s">
        <v>58</v>
      </c>
      <c r="F1116">
        <v>1017285</v>
      </c>
      <c r="G1116" s="2">
        <v>44392.570115740738</v>
      </c>
      <c r="H1116" s="2"/>
      <c r="K1116" t="s">
        <v>3979</v>
      </c>
      <c r="L1116" t="s">
        <v>281</v>
      </c>
      <c r="M1116" t="s">
        <v>3980</v>
      </c>
      <c r="N1116" t="s">
        <v>184</v>
      </c>
      <c r="O1116">
        <v>6</v>
      </c>
      <c r="P1116">
        <v>1</v>
      </c>
      <c r="Q1116">
        <v>52.19849</v>
      </c>
      <c r="R1116">
        <v>5.1375209999999996</v>
      </c>
      <c r="S1116" t="s">
        <v>35</v>
      </c>
      <c r="T1116">
        <v>100</v>
      </c>
      <c r="U1116">
        <v>80</v>
      </c>
      <c r="V1116">
        <v>10</v>
      </c>
      <c r="W1116">
        <v>0</v>
      </c>
      <c r="Y1116">
        <v>180</v>
      </c>
      <c r="Z1116" t="s">
        <v>3981</v>
      </c>
      <c r="AA1116" s="2">
        <v>44392.555</v>
      </c>
      <c r="AB1116" t="s">
        <v>329</v>
      </c>
      <c r="AC1116" s="2">
        <v>44907.648182870369</v>
      </c>
      <c r="AD1116" t="s">
        <v>54</v>
      </c>
      <c r="AE1116" t="s">
        <v>55</v>
      </c>
    </row>
    <row r="1117" spans="1:31" x14ac:dyDescent="0.25">
      <c r="A1117" t="s">
        <v>3983</v>
      </c>
      <c r="B1117" t="s">
        <v>3982</v>
      </c>
      <c r="C1117" t="s">
        <v>47</v>
      </c>
      <c r="D1117" s="2" t="str">
        <f>VLOOKUP(A1117,Basis!A:A,1,FALSE)</f>
        <v>VO404</v>
      </c>
      <c r="E1117" t="s">
        <v>58</v>
      </c>
      <c r="F1117">
        <v>1017272</v>
      </c>
      <c r="G1117" s="2">
        <v>44328.599791666667</v>
      </c>
      <c r="H1117" s="2"/>
      <c r="K1117" t="s">
        <v>3984</v>
      </c>
      <c r="L1117" t="s">
        <v>93</v>
      </c>
      <c r="M1117" t="s">
        <v>3985</v>
      </c>
      <c r="N1117" t="s">
        <v>177</v>
      </c>
      <c r="O1117">
        <v>6</v>
      </c>
      <c r="P1117">
        <v>1</v>
      </c>
      <c r="Q1117">
        <v>52.231158000000001</v>
      </c>
      <c r="R1117">
        <v>5.1878479999999998</v>
      </c>
      <c r="S1117" t="s">
        <v>35</v>
      </c>
      <c r="T1117">
        <v>100</v>
      </c>
      <c r="U1117">
        <v>80</v>
      </c>
      <c r="V1117">
        <v>10</v>
      </c>
      <c r="W1117">
        <v>0</v>
      </c>
      <c r="Y1117">
        <v>180</v>
      </c>
      <c r="Z1117" t="s">
        <v>3986</v>
      </c>
      <c r="AA1117" s="2">
        <v>44322.636817129627</v>
      </c>
      <c r="AB1117" t="s">
        <v>329</v>
      </c>
      <c r="AC1117" s="2">
        <v>44907.648182870369</v>
      </c>
      <c r="AD1117" t="s">
        <v>54</v>
      </c>
      <c r="AE1117" t="s">
        <v>55</v>
      </c>
    </row>
    <row r="1118" spans="1:31" x14ac:dyDescent="0.25">
      <c r="A1118" t="s">
        <v>3988</v>
      </c>
      <c r="B1118" t="s">
        <v>3987</v>
      </c>
      <c r="C1118" t="s">
        <v>79</v>
      </c>
      <c r="D1118" s="2" t="str">
        <f>VLOOKUP(A1118,Basis!A:A,1,FALSE)</f>
        <v>RO945</v>
      </c>
      <c r="E1118" t="s">
        <v>58</v>
      </c>
      <c r="F1118">
        <v>1017273</v>
      </c>
      <c r="G1118" s="2">
        <v>44546.475624999999</v>
      </c>
      <c r="H1118" s="2"/>
      <c r="K1118" t="s">
        <v>3989</v>
      </c>
      <c r="L1118" t="s">
        <v>2368</v>
      </c>
      <c r="M1118" t="s">
        <v>3990</v>
      </c>
      <c r="N1118" t="s">
        <v>177</v>
      </c>
      <c r="O1118">
        <v>6</v>
      </c>
      <c r="P1118">
        <v>1</v>
      </c>
      <c r="Q1118">
        <v>52.239492200000001</v>
      </c>
      <c r="R1118">
        <v>5.1882511999999998</v>
      </c>
      <c r="S1118" t="s">
        <v>35</v>
      </c>
      <c r="T1118">
        <v>100</v>
      </c>
      <c r="U1118">
        <v>80</v>
      </c>
      <c r="V1118">
        <v>10</v>
      </c>
      <c r="W1118">
        <v>0</v>
      </c>
      <c r="Y1118">
        <v>180</v>
      </c>
      <c r="Z1118" t="s">
        <v>3991</v>
      </c>
      <c r="AA1118" s="2">
        <v>44546.469583333332</v>
      </c>
      <c r="AB1118" t="s">
        <v>329</v>
      </c>
      <c r="AC1118" s="2">
        <v>44907.648182870369</v>
      </c>
      <c r="AD1118" t="s">
        <v>54</v>
      </c>
      <c r="AE1118" t="s">
        <v>55</v>
      </c>
    </row>
    <row r="1119" spans="1:31" x14ac:dyDescent="0.25">
      <c r="A1119" t="s">
        <v>3993</v>
      </c>
      <c r="B1119" t="s">
        <v>3992</v>
      </c>
      <c r="C1119" t="s">
        <v>79</v>
      </c>
      <c r="D1119" s="2" t="str">
        <f>VLOOKUP(A1119,Basis!A:A,1,FALSE)</f>
        <v>RO954</v>
      </c>
      <c r="E1119" t="s">
        <v>58</v>
      </c>
      <c r="F1119">
        <v>1017275</v>
      </c>
      <c r="G1119" s="2">
        <v>44594.528078703705</v>
      </c>
      <c r="H1119" s="2"/>
      <c r="K1119" t="s">
        <v>1930</v>
      </c>
      <c r="L1119" t="s">
        <v>3759</v>
      </c>
      <c r="M1119" t="s">
        <v>3760</v>
      </c>
      <c r="N1119" t="s">
        <v>177</v>
      </c>
      <c r="O1119">
        <v>6</v>
      </c>
      <c r="P1119">
        <v>1</v>
      </c>
      <c r="Q1119">
        <v>52.211928999999998</v>
      </c>
      <c r="R1119">
        <v>5.1555410000000004</v>
      </c>
      <c r="S1119" t="s">
        <v>35</v>
      </c>
      <c r="T1119">
        <v>100</v>
      </c>
      <c r="U1119">
        <v>80</v>
      </c>
      <c r="V1119">
        <v>10</v>
      </c>
      <c r="W1119">
        <v>0</v>
      </c>
      <c r="Y1119">
        <v>180</v>
      </c>
      <c r="Z1119" t="s">
        <v>3761</v>
      </c>
      <c r="AA1119" s="2">
        <v>44592.545011574075</v>
      </c>
      <c r="AB1119" t="s">
        <v>329</v>
      </c>
      <c r="AC1119" s="2">
        <v>44907.648182870369</v>
      </c>
      <c r="AD1119" t="s">
        <v>54</v>
      </c>
      <c r="AE1119" t="s">
        <v>55</v>
      </c>
    </row>
    <row r="1120" spans="1:31" x14ac:dyDescent="0.25">
      <c r="A1120" t="s">
        <v>3995</v>
      </c>
      <c r="B1120" t="s">
        <v>3994</v>
      </c>
      <c r="C1120" t="s">
        <v>79</v>
      </c>
      <c r="D1120" s="2" t="str">
        <f>VLOOKUP(A1120,Basis!A:A,1,FALSE)</f>
        <v>RO895</v>
      </c>
      <c r="E1120" t="s">
        <v>58</v>
      </c>
      <c r="F1120">
        <v>1017276</v>
      </c>
      <c r="G1120" s="2">
        <v>44273.632870370369</v>
      </c>
      <c r="H1120" s="2"/>
      <c r="K1120" t="s">
        <v>1103</v>
      </c>
      <c r="L1120" t="s">
        <v>1533</v>
      </c>
      <c r="M1120" t="s">
        <v>3612</v>
      </c>
      <c r="N1120" t="s">
        <v>241</v>
      </c>
      <c r="O1120">
        <v>6</v>
      </c>
      <c r="P1120">
        <v>1</v>
      </c>
      <c r="Q1120">
        <v>52.271121999999998</v>
      </c>
      <c r="R1120">
        <v>5.1875910000000003</v>
      </c>
      <c r="S1120" t="s">
        <v>35</v>
      </c>
      <c r="T1120">
        <v>100</v>
      </c>
      <c r="U1120">
        <v>80</v>
      </c>
      <c r="V1120">
        <v>10</v>
      </c>
      <c r="W1120">
        <v>0</v>
      </c>
      <c r="Y1120">
        <v>180</v>
      </c>
      <c r="Z1120" t="s">
        <v>3613</v>
      </c>
      <c r="AA1120" s="2">
        <v>44263.41847222222</v>
      </c>
      <c r="AB1120" t="s">
        <v>329</v>
      </c>
      <c r="AC1120" s="2">
        <v>44907.648182870369</v>
      </c>
      <c r="AD1120" t="s">
        <v>54</v>
      </c>
      <c r="AE1120" t="s">
        <v>55</v>
      </c>
    </row>
    <row r="1121" spans="1:31" x14ac:dyDescent="0.25">
      <c r="A1121" t="s">
        <v>3997</v>
      </c>
      <c r="B1121" t="s">
        <v>3996</v>
      </c>
      <c r="C1121" t="s">
        <v>47</v>
      </c>
      <c r="D1121" s="2" t="str">
        <f>VLOOKUP(A1121,Basis!A:A,1,FALSE)</f>
        <v>VO403</v>
      </c>
      <c r="E1121" t="s">
        <v>58</v>
      </c>
      <c r="F1121">
        <v>1017310</v>
      </c>
      <c r="G1121" s="2">
        <v>44328.596412037034</v>
      </c>
      <c r="H1121" s="2"/>
      <c r="K1121" t="s">
        <v>3984</v>
      </c>
      <c r="L1121" t="s">
        <v>1522</v>
      </c>
      <c r="M1121" t="s">
        <v>3985</v>
      </c>
      <c r="N1121" t="s">
        <v>177</v>
      </c>
      <c r="O1121">
        <v>6</v>
      </c>
      <c r="P1121">
        <v>1</v>
      </c>
      <c r="Q1121">
        <v>52.231084000000003</v>
      </c>
      <c r="R1121">
        <v>5.1896409999999999</v>
      </c>
      <c r="S1121" t="s">
        <v>35</v>
      </c>
      <c r="T1121">
        <v>100</v>
      </c>
      <c r="U1121">
        <v>80</v>
      </c>
      <c r="V1121">
        <v>10</v>
      </c>
      <c r="W1121">
        <v>0</v>
      </c>
      <c r="Y1121">
        <v>180</v>
      </c>
      <c r="Z1121" t="s">
        <v>3998</v>
      </c>
      <c r="AA1121" s="2">
        <v>44322.50104166667</v>
      </c>
      <c r="AB1121" t="s">
        <v>329</v>
      </c>
      <c r="AC1121" s="2">
        <v>44907.648182870369</v>
      </c>
      <c r="AD1121" t="s">
        <v>54</v>
      </c>
      <c r="AE1121" t="s">
        <v>55</v>
      </c>
    </row>
    <row r="1122" spans="1:31" x14ac:dyDescent="0.25">
      <c r="A1122" t="s">
        <v>4000</v>
      </c>
      <c r="B1122" t="s">
        <v>3999</v>
      </c>
      <c r="C1122" t="s">
        <v>167</v>
      </c>
      <c r="D1122" s="2" t="str">
        <f>VLOOKUP(A1122,Basis!A:A,1,FALSE)</f>
        <v>PO191</v>
      </c>
      <c r="E1122" t="s">
        <v>58</v>
      </c>
      <c r="F1122">
        <v>1017314</v>
      </c>
      <c r="G1122" s="2">
        <v>44706.409259259257</v>
      </c>
      <c r="H1122" s="2"/>
      <c r="K1122" t="s">
        <v>3773</v>
      </c>
      <c r="L1122" t="s">
        <v>281</v>
      </c>
      <c r="M1122" t="s">
        <v>3774</v>
      </c>
      <c r="N1122" t="s">
        <v>43</v>
      </c>
      <c r="O1122">
        <v>6</v>
      </c>
      <c r="P1122">
        <v>1</v>
      </c>
      <c r="Q1122">
        <v>52.251846999999998</v>
      </c>
      <c r="R1122">
        <v>5.2282905</v>
      </c>
      <c r="S1122" t="s">
        <v>35</v>
      </c>
      <c r="T1122">
        <v>100</v>
      </c>
      <c r="U1122">
        <v>80</v>
      </c>
      <c r="V1122">
        <v>10</v>
      </c>
      <c r="W1122">
        <v>0</v>
      </c>
      <c r="Y1122">
        <v>180</v>
      </c>
      <c r="Z1122" t="s">
        <v>3775</v>
      </c>
      <c r="AA1122" s="2">
        <v>44706.400520833333</v>
      </c>
      <c r="AB1122" t="s">
        <v>329</v>
      </c>
      <c r="AC1122" s="2">
        <v>44907.648182870369</v>
      </c>
      <c r="AD1122" t="s">
        <v>54</v>
      </c>
      <c r="AE1122" t="s">
        <v>55</v>
      </c>
    </row>
    <row r="1123" spans="1:31" x14ac:dyDescent="0.25">
      <c r="A1123" t="s">
        <v>4002</v>
      </c>
      <c r="B1123" t="s">
        <v>4001</v>
      </c>
      <c r="C1123" t="s">
        <v>167</v>
      </c>
      <c r="D1123" s="2" t="str">
        <f>VLOOKUP(A1123,Basis!A:A,1,FALSE)</f>
        <v>PO146</v>
      </c>
      <c r="E1123" t="s">
        <v>58</v>
      </c>
      <c r="F1123">
        <v>1017308</v>
      </c>
      <c r="G1123" s="2">
        <v>44263.624710648146</v>
      </c>
      <c r="H1123" s="2"/>
      <c r="K1123" t="s">
        <v>1282</v>
      </c>
      <c r="L1123" t="s">
        <v>169</v>
      </c>
      <c r="M1123" t="s">
        <v>1284</v>
      </c>
      <c r="N1123" t="s">
        <v>277</v>
      </c>
      <c r="O1123">
        <v>6</v>
      </c>
      <c r="P1123">
        <v>1</v>
      </c>
      <c r="Q1123">
        <v>52.319899999999997</v>
      </c>
      <c r="R1123">
        <v>5.0319900000000004</v>
      </c>
      <c r="S1123" t="s">
        <v>35</v>
      </c>
      <c r="T1123">
        <v>100</v>
      </c>
      <c r="U1123">
        <v>80</v>
      </c>
      <c r="V1123">
        <v>10</v>
      </c>
      <c r="W1123">
        <v>0</v>
      </c>
      <c r="Y1123">
        <v>180</v>
      </c>
      <c r="Z1123" t="s">
        <v>4003</v>
      </c>
      <c r="AA1123" s="2">
        <v>44250.544131944444</v>
      </c>
      <c r="AB1123" t="s">
        <v>329</v>
      </c>
      <c r="AC1123" s="2">
        <v>44907.648182870369</v>
      </c>
      <c r="AD1123" t="s">
        <v>54</v>
      </c>
      <c r="AE1123" t="s">
        <v>55</v>
      </c>
    </row>
    <row r="1124" spans="1:31" x14ac:dyDescent="0.25">
      <c r="A1124" t="s">
        <v>4005</v>
      </c>
      <c r="B1124" t="s">
        <v>4004</v>
      </c>
      <c r="C1124" t="s">
        <v>79</v>
      </c>
      <c r="D1124" s="2" t="str">
        <f>VLOOKUP(A1124,Basis!A:A,1,FALSE)</f>
        <v>RO955</v>
      </c>
      <c r="E1124" t="s">
        <v>58</v>
      </c>
      <c r="F1124">
        <v>1017300</v>
      </c>
      <c r="G1124" s="2">
        <v>44594.529050925928</v>
      </c>
      <c r="H1124" s="2"/>
      <c r="K1124" t="s">
        <v>1930</v>
      </c>
      <c r="L1124" t="s">
        <v>3759</v>
      </c>
      <c r="M1124" t="s">
        <v>3760</v>
      </c>
      <c r="N1124" t="s">
        <v>177</v>
      </c>
      <c r="O1124">
        <v>6</v>
      </c>
      <c r="P1124">
        <v>1</v>
      </c>
      <c r="Q1124">
        <v>52.211928999999998</v>
      </c>
      <c r="R1124">
        <v>5.1555410000000004</v>
      </c>
      <c r="S1124" t="s">
        <v>35</v>
      </c>
      <c r="T1124">
        <v>100</v>
      </c>
      <c r="U1124">
        <v>80</v>
      </c>
      <c r="V1124">
        <v>10</v>
      </c>
      <c r="W1124">
        <v>0</v>
      </c>
      <c r="Y1124">
        <v>180</v>
      </c>
      <c r="Z1124" t="s">
        <v>3761</v>
      </c>
      <c r="AA1124" s="2">
        <v>44592.545972222222</v>
      </c>
      <c r="AB1124" t="s">
        <v>329</v>
      </c>
      <c r="AC1124" s="2">
        <v>44907.648182870369</v>
      </c>
      <c r="AD1124" t="s">
        <v>54</v>
      </c>
      <c r="AE1124" t="s">
        <v>55</v>
      </c>
    </row>
    <row r="1125" spans="1:31" x14ac:dyDescent="0.25">
      <c r="A1125" t="s">
        <v>4007</v>
      </c>
      <c r="B1125" t="s">
        <v>4006</v>
      </c>
      <c r="C1125" t="s">
        <v>79</v>
      </c>
      <c r="D1125" s="2" t="str">
        <f>VLOOKUP(A1125,Basis!A:A,1,FALSE)</f>
        <v>X05</v>
      </c>
      <c r="E1125" s="2"/>
      <c r="F1125" s="2"/>
      <c r="G1125" s="2"/>
      <c r="H1125" s="2"/>
      <c r="K1125" t="s">
        <v>4008</v>
      </c>
      <c r="L1125" t="s">
        <v>118</v>
      </c>
      <c r="M1125" t="s">
        <v>4009</v>
      </c>
      <c r="N1125" t="s">
        <v>177</v>
      </c>
      <c r="O1125">
        <v>3</v>
      </c>
      <c r="P1125">
        <v>1</v>
      </c>
      <c r="Q1125">
        <v>52.22269</v>
      </c>
      <c r="R1125">
        <v>5.2027599999999996</v>
      </c>
      <c r="S1125" t="s">
        <v>35</v>
      </c>
      <c r="T1125">
        <v>100</v>
      </c>
      <c r="U1125">
        <v>80</v>
      </c>
      <c r="V1125">
        <v>10</v>
      </c>
      <c r="W1125">
        <v>1</v>
      </c>
      <c r="Y1125">
        <v>180</v>
      </c>
      <c r="Z1125" t="s">
        <v>4010</v>
      </c>
      <c r="AA1125" s="2">
        <v>44728.322083333333</v>
      </c>
      <c r="AB1125" t="s">
        <v>329</v>
      </c>
      <c r="AC1125" s="2">
        <v>44879.616493055553</v>
      </c>
      <c r="AD1125" t="s">
        <v>54</v>
      </c>
      <c r="AE1125" t="s">
        <v>55</v>
      </c>
    </row>
    <row r="1126" spans="1:31" x14ac:dyDescent="0.25">
      <c r="A1126" t="s">
        <v>4012</v>
      </c>
      <c r="B1126" t="s">
        <v>4011</v>
      </c>
      <c r="C1126" t="s">
        <v>79</v>
      </c>
      <c r="D1126" s="2" t="str">
        <f>VLOOKUP(A1126,Basis!A:A,1,FALSE)</f>
        <v>X11</v>
      </c>
      <c r="E1126" s="2"/>
      <c r="F1126" s="2"/>
      <c r="G1126" s="2"/>
      <c r="H1126" s="2"/>
      <c r="K1126" t="s">
        <v>4008</v>
      </c>
      <c r="L1126" t="s">
        <v>118</v>
      </c>
      <c r="M1126" t="s">
        <v>4009</v>
      </c>
      <c r="N1126" t="s">
        <v>177</v>
      </c>
      <c r="O1126">
        <v>3</v>
      </c>
      <c r="P1126">
        <v>1</v>
      </c>
      <c r="Q1126">
        <v>52.22269</v>
      </c>
      <c r="R1126">
        <v>5.2027599999999996</v>
      </c>
      <c r="S1126" t="s">
        <v>35</v>
      </c>
      <c r="T1126">
        <v>100</v>
      </c>
      <c r="U1126">
        <v>80</v>
      </c>
      <c r="V1126">
        <v>10</v>
      </c>
      <c r="W1126">
        <v>1</v>
      </c>
      <c r="Y1126">
        <v>180</v>
      </c>
      <c r="Z1126" t="s">
        <v>4010</v>
      </c>
      <c r="AA1126" s="2">
        <v>44728.322928240741</v>
      </c>
      <c r="AB1126" t="s">
        <v>329</v>
      </c>
      <c r="AC1126" s="2">
        <v>44879.616493055553</v>
      </c>
      <c r="AD1126" t="s">
        <v>54</v>
      </c>
      <c r="AE1126" t="s">
        <v>55</v>
      </c>
    </row>
    <row r="1127" spans="1:31" x14ac:dyDescent="0.25">
      <c r="A1127" t="s">
        <v>4014</v>
      </c>
      <c r="B1127" t="s">
        <v>4013</v>
      </c>
      <c r="C1127" t="s">
        <v>193</v>
      </c>
      <c r="D1127" s="2" t="str">
        <f>VLOOKUP(A1127,Basis!A:A,1,FALSE)</f>
        <v>GFE0250</v>
      </c>
      <c r="E1127" t="s">
        <v>323</v>
      </c>
      <c r="F1127">
        <v>1031092</v>
      </c>
      <c r="G1127" s="2">
        <v>44672.600925925923</v>
      </c>
      <c r="H1127" s="2"/>
      <c r="K1127" t="s">
        <v>3889</v>
      </c>
      <c r="L1127" t="s">
        <v>169</v>
      </c>
      <c r="M1127" t="s">
        <v>3890</v>
      </c>
      <c r="N1127" t="s">
        <v>34</v>
      </c>
      <c r="O1127">
        <v>1</v>
      </c>
      <c r="P1127">
        <v>1</v>
      </c>
      <c r="Q1127">
        <v>52.236376</v>
      </c>
      <c r="R1127">
        <v>5.0742409999999998</v>
      </c>
      <c r="S1127" t="s">
        <v>52</v>
      </c>
      <c r="T1127">
        <v>100</v>
      </c>
      <c r="U1127">
        <v>80</v>
      </c>
      <c r="V1127">
        <v>10</v>
      </c>
      <c r="W1127">
        <v>0</v>
      </c>
      <c r="Y1127">
        <v>180</v>
      </c>
      <c r="Z1127" t="s">
        <v>3891</v>
      </c>
      <c r="AA1127" s="2">
        <v>44664.554166666669</v>
      </c>
      <c r="AB1127" t="s">
        <v>329</v>
      </c>
      <c r="AC1127" s="2">
        <v>44889.637546296297</v>
      </c>
      <c r="AD1127" t="s">
        <v>54</v>
      </c>
      <c r="AE1127" t="s">
        <v>330</v>
      </c>
    </row>
    <row r="1128" spans="1:31" x14ac:dyDescent="0.25">
      <c r="A1128" t="s">
        <v>4016</v>
      </c>
      <c r="B1128" t="s">
        <v>4015</v>
      </c>
      <c r="C1128" t="s">
        <v>193</v>
      </c>
      <c r="D1128" s="2" t="str">
        <f>VLOOKUP(A1128,Basis!A:A,1,FALSE)</f>
        <v>GFE0247</v>
      </c>
      <c r="E1128" t="s">
        <v>323</v>
      </c>
      <c r="F1128">
        <v>1031093</v>
      </c>
      <c r="G1128" s="2">
        <v>44671.468518518515</v>
      </c>
      <c r="H1128" s="2"/>
      <c r="K1128" t="s">
        <v>2489</v>
      </c>
      <c r="L1128" t="s">
        <v>3843</v>
      </c>
      <c r="M1128" t="s">
        <v>3844</v>
      </c>
      <c r="N1128" t="s">
        <v>177</v>
      </c>
      <c r="O1128">
        <v>1</v>
      </c>
      <c r="P1128">
        <v>1</v>
      </c>
      <c r="Q1128">
        <v>52.228826599999998</v>
      </c>
      <c r="R1128">
        <v>5.1848634999999996</v>
      </c>
      <c r="S1128" t="s">
        <v>52</v>
      </c>
      <c r="T1128">
        <v>100</v>
      </c>
      <c r="U1128">
        <v>80</v>
      </c>
      <c r="V1128">
        <v>10</v>
      </c>
      <c r="W1128">
        <v>0</v>
      </c>
      <c r="Y1128">
        <v>180</v>
      </c>
      <c r="Z1128" t="s">
        <v>3845</v>
      </c>
      <c r="AA1128" s="2">
        <v>44664.520624999997</v>
      </c>
      <c r="AB1128" t="s">
        <v>329</v>
      </c>
      <c r="AC1128" s="2">
        <v>44889.637546296297</v>
      </c>
      <c r="AD1128" t="s">
        <v>54</v>
      </c>
      <c r="AE1128" t="s">
        <v>330</v>
      </c>
    </row>
    <row r="1129" spans="1:31" x14ac:dyDescent="0.25">
      <c r="A1129" t="s">
        <v>4018</v>
      </c>
      <c r="B1129" t="s">
        <v>4017</v>
      </c>
      <c r="C1129" t="s">
        <v>193</v>
      </c>
      <c r="D1129" s="2" t="str">
        <f>VLOOKUP(A1129,Basis!A:A,1,FALSE)</f>
        <v>GFE0242</v>
      </c>
      <c r="E1129" t="s">
        <v>323</v>
      </c>
      <c r="F1129">
        <v>1031096</v>
      </c>
      <c r="G1129" s="2">
        <v>44670.393657407411</v>
      </c>
      <c r="H1129" s="2"/>
      <c r="K1129" t="s">
        <v>2404</v>
      </c>
      <c r="L1129" t="s">
        <v>482</v>
      </c>
      <c r="M1129" t="s">
        <v>2405</v>
      </c>
      <c r="N1129" t="s">
        <v>177</v>
      </c>
      <c r="O1129">
        <v>1</v>
      </c>
      <c r="P1129">
        <v>1</v>
      </c>
      <c r="Q1129">
        <v>52.239029000000002</v>
      </c>
      <c r="R1129">
        <v>5.1750499999999997</v>
      </c>
      <c r="S1129" t="s">
        <v>52</v>
      </c>
      <c r="T1129">
        <v>100</v>
      </c>
      <c r="U1129">
        <v>80</v>
      </c>
      <c r="V1129">
        <v>10</v>
      </c>
      <c r="W1129">
        <v>0</v>
      </c>
      <c r="Y1129">
        <v>180</v>
      </c>
      <c r="Z1129" t="s">
        <v>4019</v>
      </c>
      <c r="AA1129" s="2">
        <v>44670.391006944446</v>
      </c>
      <c r="AB1129" t="s">
        <v>329</v>
      </c>
      <c r="AC1129" s="2">
        <v>44889.637546296297</v>
      </c>
      <c r="AD1129" t="s">
        <v>54</v>
      </c>
      <c r="AE1129" t="s">
        <v>330</v>
      </c>
    </row>
    <row r="1130" spans="1:31" x14ac:dyDescent="0.25">
      <c r="A1130" t="s">
        <v>4021</v>
      </c>
      <c r="B1130" t="s">
        <v>4020</v>
      </c>
      <c r="C1130" t="s">
        <v>193</v>
      </c>
      <c r="D1130" s="2" t="str">
        <f>VLOOKUP(A1130,Basis!A:A,1,FALSE)</f>
        <v>GFE0256</v>
      </c>
      <c r="E1130" t="s">
        <v>323</v>
      </c>
      <c r="F1130">
        <v>1031115</v>
      </c>
      <c r="G1130" s="2">
        <v>44691.472534722219</v>
      </c>
      <c r="H1130" s="2"/>
      <c r="K1130" t="s">
        <v>4022</v>
      </c>
      <c r="L1130" t="s">
        <v>3701</v>
      </c>
      <c r="M1130" t="s">
        <v>4023</v>
      </c>
      <c r="N1130" t="s">
        <v>62</v>
      </c>
      <c r="O1130">
        <v>1</v>
      </c>
      <c r="P1130">
        <v>1</v>
      </c>
      <c r="Q1130">
        <v>52.298172000000001</v>
      </c>
      <c r="R1130">
        <v>5.2322509999999998</v>
      </c>
      <c r="S1130" t="s">
        <v>52</v>
      </c>
      <c r="T1130">
        <v>100</v>
      </c>
      <c r="U1130">
        <v>80</v>
      </c>
      <c r="V1130">
        <v>10</v>
      </c>
      <c r="W1130">
        <v>0</v>
      </c>
      <c r="Y1130">
        <v>180</v>
      </c>
      <c r="Z1130" t="s">
        <v>4024</v>
      </c>
      <c r="AA1130" s="2">
        <v>44671.520462962966</v>
      </c>
      <c r="AB1130" t="s">
        <v>329</v>
      </c>
      <c r="AC1130" s="2">
        <v>44889.637546296297</v>
      </c>
      <c r="AD1130" t="s">
        <v>54</v>
      </c>
      <c r="AE1130" t="s">
        <v>330</v>
      </c>
    </row>
    <row r="1131" spans="1:31" x14ac:dyDescent="0.25">
      <c r="A1131" t="s">
        <v>4026</v>
      </c>
      <c r="B1131" t="s">
        <v>4025</v>
      </c>
      <c r="C1131" t="s">
        <v>193</v>
      </c>
      <c r="D1131" s="2" t="str">
        <f>VLOOKUP(A1131,Basis!A:A,1,FALSE)</f>
        <v>GFE0075</v>
      </c>
      <c r="E1131" t="s">
        <v>323</v>
      </c>
      <c r="F1131">
        <v>1031116</v>
      </c>
      <c r="G1131" s="2">
        <v>44193.422442129631</v>
      </c>
      <c r="H1131" s="2"/>
      <c r="K1131" t="s">
        <v>1251</v>
      </c>
      <c r="L1131" t="s">
        <v>81</v>
      </c>
      <c r="M1131" t="s">
        <v>1252</v>
      </c>
      <c r="N1131" t="s">
        <v>62</v>
      </c>
      <c r="O1131">
        <v>1</v>
      </c>
      <c r="P1131">
        <v>1</v>
      </c>
      <c r="Q1131">
        <v>52.301157000000003</v>
      </c>
      <c r="R1131">
        <v>5.2668799999999996</v>
      </c>
      <c r="S1131" t="s">
        <v>52</v>
      </c>
      <c r="T1131">
        <v>100</v>
      </c>
      <c r="U1131">
        <v>80</v>
      </c>
      <c r="V1131">
        <v>10</v>
      </c>
      <c r="W1131">
        <v>0</v>
      </c>
      <c r="Y1131">
        <v>180</v>
      </c>
      <c r="Z1131" t="s">
        <v>1253</v>
      </c>
      <c r="AA1131" s="2">
        <v>44186.647152777776</v>
      </c>
      <c r="AB1131" t="s">
        <v>329</v>
      </c>
      <c r="AC1131" s="2">
        <v>44889.637546296297</v>
      </c>
      <c r="AD1131" t="s">
        <v>54</v>
      </c>
      <c r="AE1131" t="s">
        <v>330</v>
      </c>
    </row>
    <row r="1132" spans="1:31" x14ac:dyDescent="0.25">
      <c r="A1132" t="s">
        <v>4028</v>
      </c>
      <c r="B1132" t="s">
        <v>4027</v>
      </c>
      <c r="C1132" t="s">
        <v>193</v>
      </c>
      <c r="D1132" s="2" t="str">
        <f>VLOOKUP(A1132,Basis!A:A,1,FALSE)</f>
        <v>GFE0236</v>
      </c>
      <c r="E1132" t="s">
        <v>323</v>
      </c>
      <c r="F1132">
        <v>1031119</v>
      </c>
      <c r="G1132" s="2">
        <v>44643.601354166669</v>
      </c>
      <c r="H1132" s="2"/>
      <c r="K1132" t="s">
        <v>2795</v>
      </c>
      <c r="L1132" t="s">
        <v>2796</v>
      </c>
      <c r="M1132" t="s">
        <v>2797</v>
      </c>
      <c r="N1132" t="s">
        <v>51</v>
      </c>
      <c r="O1132">
        <v>1</v>
      </c>
      <c r="P1132">
        <v>1</v>
      </c>
      <c r="Q1132">
        <v>52.287766599999998</v>
      </c>
      <c r="R1132">
        <v>5.1750157999999997</v>
      </c>
      <c r="S1132" t="s">
        <v>52</v>
      </c>
      <c r="T1132">
        <v>100</v>
      </c>
      <c r="U1132">
        <v>80</v>
      </c>
      <c r="V1132">
        <v>10</v>
      </c>
      <c r="W1132">
        <v>0</v>
      </c>
      <c r="Y1132">
        <v>180</v>
      </c>
      <c r="Z1132" t="s">
        <v>2798</v>
      </c>
      <c r="AA1132" s="2">
        <v>44642.476493055554</v>
      </c>
      <c r="AB1132" t="s">
        <v>329</v>
      </c>
      <c r="AC1132" s="2">
        <v>44889.637546296297</v>
      </c>
      <c r="AD1132" t="s">
        <v>54</v>
      </c>
      <c r="AE1132" t="s">
        <v>330</v>
      </c>
    </row>
    <row r="1133" spans="1:31" x14ac:dyDescent="0.25">
      <c r="A1133" t="s">
        <v>4030</v>
      </c>
      <c r="B1133" t="s">
        <v>4029</v>
      </c>
      <c r="C1133" t="s">
        <v>193</v>
      </c>
      <c r="D1133" s="2" t="str">
        <f>VLOOKUP(A1133,Basis!A:A,1,FALSE)</f>
        <v>GFE0091</v>
      </c>
      <c r="E1133" t="s">
        <v>323</v>
      </c>
      <c r="F1133">
        <v>1031507</v>
      </c>
      <c r="G1133" s="2">
        <v>44221.37263888889</v>
      </c>
      <c r="H1133" s="2"/>
      <c r="K1133" t="s">
        <v>245</v>
      </c>
      <c r="L1133" t="s">
        <v>3310</v>
      </c>
      <c r="M1133" t="s">
        <v>3934</v>
      </c>
      <c r="N1133" t="s">
        <v>62</v>
      </c>
      <c r="O1133">
        <v>1</v>
      </c>
      <c r="P1133">
        <v>1</v>
      </c>
      <c r="Q1133">
        <v>52.295444000000003</v>
      </c>
      <c r="R1133">
        <v>5.2683989999999996</v>
      </c>
      <c r="S1133" t="s">
        <v>52</v>
      </c>
      <c r="T1133">
        <v>100</v>
      </c>
      <c r="U1133">
        <v>80</v>
      </c>
      <c r="V1133">
        <v>10</v>
      </c>
      <c r="W1133">
        <v>0</v>
      </c>
      <c r="Y1133">
        <v>180</v>
      </c>
      <c r="Z1133" t="s">
        <v>3935</v>
      </c>
      <c r="AA1133" s="2">
        <v>44188.584837962961</v>
      </c>
      <c r="AB1133" t="s">
        <v>329</v>
      </c>
      <c r="AC1133" s="2">
        <v>44889.637546296297</v>
      </c>
      <c r="AD1133" t="s">
        <v>54</v>
      </c>
      <c r="AE1133" t="s">
        <v>330</v>
      </c>
    </row>
    <row r="1134" spans="1:31" x14ac:dyDescent="0.25">
      <c r="A1134" t="s">
        <v>4032</v>
      </c>
      <c r="B1134" t="s">
        <v>4031</v>
      </c>
      <c r="C1134" t="s">
        <v>193</v>
      </c>
      <c r="D1134" s="2" t="str">
        <f>VLOOKUP(A1134,Basis!A:A,1,FALSE)</f>
        <v>GFE0094</v>
      </c>
      <c r="E1134" t="s">
        <v>323</v>
      </c>
      <c r="F1134">
        <v>1031508</v>
      </c>
      <c r="G1134" s="2">
        <v>44211.611354166664</v>
      </c>
      <c r="H1134" s="2"/>
      <c r="K1134" t="s">
        <v>245</v>
      </c>
      <c r="L1134" t="s">
        <v>468</v>
      </c>
      <c r="M1134" t="s">
        <v>3650</v>
      </c>
      <c r="N1134" t="s">
        <v>62</v>
      </c>
      <c r="O1134">
        <v>1</v>
      </c>
      <c r="P1134">
        <v>1</v>
      </c>
      <c r="Q1134">
        <v>52.294494999999998</v>
      </c>
      <c r="R1134">
        <v>5.2672790000000003</v>
      </c>
      <c r="S1134" t="s">
        <v>52</v>
      </c>
      <c r="T1134">
        <v>100</v>
      </c>
      <c r="U1134">
        <v>80</v>
      </c>
      <c r="V1134">
        <v>10</v>
      </c>
      <c r="W1134">
        <v>0</v>
      </c>
      <c r="Y1134">
        <v>180</v>
      </c>
      <c r="Z1134" t="s">
        <v>3651</v>
      </c>
      <c r="AA1134" s="2">
        <v>44210.406527777777</v>
      </c>
      <c r="AB1134" t="s">
        <v>329</v>
      </c>
      <c r="AC1134" s="2">
        <v>44889.637546296297</v>
      </c>
      <c r="AD1134" t="s">
        <v>54</v>
      </c>
      <c r="AE1134" t="s">
        <v>330</v>
      </c>
    </row>
    <row r="1135" spans="1:31" x14ac:dyDescent="0.25">
      <c r="A1135" t="s">
        <v>4034</v>
      </c>
      <c r="B1135" t="s">
        <v>4033</v>
      </c>
      <c r="C1135" t="s">
        <v>193</v>
      </c>
      <c r="D1135" s="2" t="str">
        <f>VLOOKUP(A1135,Basis!A:A,1,FALSE)</f>
        <v>GFE0092</v>
      </c>
      <c r="E1135" t="s">
        <v>323</v>
      </c>
      <c r="F1135">
        <v>1031509</v>
      </c>
      <c r="G1135" s="2">
        <v>44221.373043981483</v>
      </c>
      <c r="H1135" s="2"/>
      <c r="K1135" t="s">
        <v>245</v>
      </c>
      <c r="L1135" t="s">
        <v>3310</v>
      </c>
      <c r="M1135" t="s">
        <v>3934</v>
      </c>
      <c r="N1135" t="s">
        <v>62</v>
      </c>
      <c r="O1135">
        <v>1</v>
      </c>
      <c r="P1135">
        <v>1</v>
      </c>
      <c r="Q1135">
        <v>52.295444488525398</v>
      </c>
      <c r="R1135">
        <v>5.2683987617492702</v>
      </c>
      <c r="S1135" t="s">
        <v>52</v>
      </c>
      <c r="T1135">
        <v>100</v>
      </c>
      <c r="U1135">
        <v>80</v>
      </c>
      <c r="V1135">
        <v>10</v>
      </c>
      <c r="W1135">
        <v>0</v>
      </c>
      <c r="Y1135">
        <v>180</v>
      </c>
      <c r="Z1135" t="s">
        <v>3935</v>
      </c>
      <c r="AA1135" s="2">
        <v>44188.586053240739</v>
      </c>
      <c r="AB1135" t="s">
        <v>329</v>
      </c>
      <c r="AC1135" s="2">
        <v>44889.637546296297</v>
      </c>
      <c r="AD1135" t="s">
        <v>54</v>
      </c>
      <c r="AE1135" t="s">
        <v>330</v>
      </c>
    </row>
    <row r="1136" spans="1:31" x14ac:dyDescent="0.25">
      <c r="A1136" t="s">
        <v>4036</v>
      </c>
      <c r="B1136" t="s">
        <v>4035</v>
      </c>
      <c r="C1136" t="s">
        <v>79</v>
      </c>
      <c r="D1136" s="2" t="str">
        <f>VLOOKUP(A1136,Basis!A:A,1,FALSE)</f>
        <v>RO929</v>
      </c>
      <c r="E1136" t="s">
        <v>58</v>
      </c>
      <c r="F1136">
        <v>1016164</v>
      </c>
      <c r="G1136" s="2">
        <v>44383.534953703704</v>
      </c>
      <c r="H1136" s="2"/>
      <c r="K1136" t="s">
        <v>696</v>
      </c>
      <c r="L1136" t="s">
        <v>81</v>
      </c>
      <c r="M1136" t="s">
        <v>4037</v>
      </c>
      <c r="N1136" t="s">
        <v>177</v>
      </c>
      <c r="O1136">
        <v>6</v>
      </c>
      <c r="P1136">
        <v>1</v>
      </c>
      <c r="Q1136">
        <v>52.238610000000001</v>
      </c>
      <c r="R1136">
        <v>5.1870859999999999</v>
      </c>
      <c r="S1136" t="s">
        <v>35</v>
      </c>
      <c r="T1136">
        <v>100</v>
      </c>
      <c r="U1136">
        <v>80</v>
      </c>
      <c r="V1136">
        <v>10</v>
      </c>
      <c r="W1136">
        <v>0</v>
      </c>
      <c r="Y1136">
        <v>180</v>
      </c>
      <c r="Z1136" t="s">
        <v>4038</v>
      </c>
      <c r="AA1136" s="2">
        <v>44382.570972222224</v>
      </c>
      <c r="AB1136" t="s">
        <v>329</v>
      </c>
      <c r="AC1136" s="2">
        <v>44907.648182870369</v>
      </c>
      <c r="AD1136" t="s">
        <v>54</v>
      </c>
      <c r="AE1136" t="s">
        <v>55</v>
      </c>
    </row>
    <row r="1137" spans="1:31" x14ac:dyDescent="0.25">
      <c r="A1137" t="s">
        <v>4040</v>
      </c>
      <c r="B1137" t="s">
        <v>4039</v>
      </c>
      <c r="C1137" t="s">
        <v>79</v>
      </c>
      <c r="D1137" s="2" t="str">
        <f>VLOOKUP(A1137,Basis!A:A,1,FALSE)</f>
        <v>RO949</v>
      </c>
      <c r="E1137" t="s">
        <v>58</v>
      </c>
      <c r="F1137">
        <v>1015821</v>
      </c>
      <c r="G1137" s="2">
        <v>44567.483877314815</v>
      </c>
      <c r="H1137" s="2"/>
      <c r="K1137" t="s">
        <v>3644</v>
      </c>
      <c r="L1137" t="s">
        <v>4041</v>
      </c>
      <c r="M1137" t="s">
        <v>4042</v>
      </c>
      <c r="N1137" t="s">
        <v>51</v>
      </c>
      <c r="O1137">
        <v>6</v>
      </c>
      <c r="P1137">
        <v>1</v>
      </c>
      <c r="Q1137">
        <v>52.288812999999998</v>
      </c>
      <c r="R1137">
        <v>5.1740539999999999</v>
      </c>
      <c r="S1137" t="s">
        <v>35</v>
      </c>
      <c r="T1137">
        <v>100</v>
      </c>
      <c r="U1137">
        <v>80</v>
      </c>
      <c r="V1137">
        <v>10</v>
      </c>
      <c r="W1137">
        <v>0</v>
      </c>
      <c r="Y1137">
        <v>180</v>
      </c>
      <c r="Z1137" t="s">
        <v>4043</v>
      </c>
      <c r="AA1137" s="2">
        <v>44566.406446759262</v>
      </c>
      <c r="AB1137" t="s">
        <v>329</v>
      </c>
      <c r="AC1137" s="2">
        <v>44907.648182870369</v>
      </c>
      <c r="AD1137" t="s">
        <v>54</v>
      </c>
      <c r="AE1137" t="s">
        <v>55</v>
      </c>
    </row>
    <row r="1138" spans="1:31" x14ac:dyDescent="0.25">
      <c r="A1138" t="s">
        <v>4045</v>
      </c>
      <c r="B1138" t="s">
        <v>4044</v>
      </c>
      <c r="C1138" t="s">
        <v>79</v>
      </c>
      <c r="D1138" s="2" t="str">
        <f>VLOOKUP(A1138,Basis!A:A,1,FALSE)</f>
        <v>RO957</v>
      </c>
      <c r="E1138" t="s">
        <v>58</v>
      </c>
      <c r="F1138">
        <v>1015835</v>
      </c>
      <c r="G1138" s="2">
        <v>44602.519444444442</v>
      </c>
      <c r="H1138" s="2"/>
      <c r="K1138" t="s">
        <v>4046</v>
      </c>
      <c r="L1138" t="s">
        <v>281</v>
      </c>
      <c r="M1138" t="s">
        <v>4047</v>
      </c>
      <c r="N1138" t="s">
        <v>34</v>
      </c>
      <c r="O1138">
        <v>6</v>
      </c>
      <c r="P1138">
        <v>1</v>
      </c>
      <c r="Q1138">
        <v>52.332250000000002</v>
      </c>
      <c r="R1138">
        <v>5.0640799999999997</v>
      </c>
      <c r="S1138" t="s">
        <v>35</v>
      </c>
      <c r="T1138">
        <v>100</v>
      </c>
      <c r="U1138">
        <v>80</v>
      </c>
      <c r="V1138">
        <v>10</v>
      </c>
      <c r="W1138">
        <v>0</v>
      </c>
      <c r="Y1138">
        <v>180</v>
      </c>
      <c r="Z1138" t="s">
        <v>4048</v>
      </c>
      <c r="AA1138" s="2">
        <v>44600.500532407408</v>
      </c>
      <c r="AB1138" t="s">
        <v>329</v>
      </c>
      <c r="AC1138" s="2">
        <v>44907.648182870369</v>
      </c>
      <c r="AD1138" t="s">
        <v>54</v>
      </c>
      <c r="AE1138" t="s">
        <v>55</v>
      </c>
    </row>
    <row r="1139" spans="1:31" x14ac:dyDescent="0.25">
      <c r="A1139" t="s">
        <v>4050</v>
      </c>
      <c r="B1139" t="s">
        <v>4049</v>
      </c>
      <c r="C1139" t="s">
        <v>79</v>
      </c>
      <c r="D1139" s="2" t="str">
        <f>VLOOKUP(A1139,Basis!A:A,1,FALSE)</f>
        <v>RO866</v>
      </c>
      <c r="E1139" t="s">
        <v>58</v>
      </c>
      <c r="F1139">
        <v>1015813</v>
      </c>
      <c r="G1139" s="2">
        <v>44096.514178240737</v>
      </c>
      <c r="H1139" s="2"/>
      <c r="K1139" t="s">
        <v>3754</v>
      </c>
      <c r="L1139" t="s">
        <v>2089</v>
      </c>
      <c r="M1139" t="s">
        <v>3755</v>
      </c>
      <c r="N1139" t="s">
        <v>241</v>
      </c>
      <c r="O1139">
        <v>6</v>
      </c>
      <c r="P1139">
        <v>1</v>
      </c>
      <c r="Q1139">
        <v>52.272489999999998</v>
      </c>
      <c r="R1139">
        <v>5.1599870000000001</v>
      </c>
      <c r="S1139" t="s">
        <v>35</v>
      </c>
      <c r="T1139">
        <v>100</v>
      </c>
      <c r="U1139">
        <v>80</v>
      </c>
      <c r="V1139">
        <v>10</v>
      </c>
      <c r="W1139">
        <v>0</v>
      </c>
      <c r="Y1139">
        <v>180</v>
      </c>
      <c r="Z1139" t="s">
        <v>3756</v>
      </c>
      <c r="AA1139" s="2">
        <v>44096.500879629632</v>
      </c>
      <c r="AB1139" t="s">
        <v>329</v>
      </c>
      <c r="AC1139" s="2">
        <v>44907.648182870369</v>
      </c>
      <c r="AD1139" t="s">
        <v>54</v>
      </c>
      <c r="AE1139" t="s">
        <v>55</v>
      </c>
    </row>
    <row r="1140" spans="1:31" x14ac:dyDescent="0.25">
      <c r="A1140" t="s">
        <v>4052</v>
      </c>
      <c r="B1140" t="s">
        <v>4051</v>
      </c>
      <c r="C1140" t="s">
        <v>79</v>
      </c>
      <c r="D1140" s="2" t="str">
        <f>VLOOKUP(A1140,Basis!A:A,1,FALSE)</f>
        <v>RO873</v>
      </c>
      <c r="E1140" t="s">
        <v>58</v>
      </c>
      <c r="F1140">
        <v>1016208</v>
      </c>
      <c r="G1140" s="2">
        <v>44175.605810185189</v>
      </c>
      <c r="H1140" s="2"/>
      <c r="K1140" t="s">
        <v>1156</v>
      </c>
      <c r="L1140" t="s">
        <v>112</v>
      </c>
      <c r="M1140" t="s">
        <v>4053</v>
      </c>
      <c r="N1140" t="s">
        <v>177</v>
      </c>
      <c r="O1140">
        <v>6</v>
      </c>
      <c r="P1140">
        <v>1</v>
      </c>
      <c r="Q1140">
        <v>52.22007</v>
      </c>
      <c r="R1140">
        <v>5.1797199999999997</v>
      </c>
      <c r="S1140" t="s">
        <v>35</v>
      </c>
      <c r="T1140">
        <v>100</v>
      </c>
      <c r="U1140">
        <v>80</v>
      </c>
      <c r="V1140">
        <v>10</v>
      </c>
      <c r="W1140">
        <v>0</v>
      </c>
      <c r="Y1140">
        <v>180</v>
      </c>
      <c r="Z1140" t="s">
        <v>4054</v>
      </c>
      <c r="AA1140" s="2">
        <v>44175.600057870368</v>
      </c>
      <c r="AB1140" t="s">
        <v>329</v>
      </c>
      <c r="AC1140" s="2">
        <v>44907.648182870369</v>
      </c>
      <c r="AD1140" t="s">
        <v>54</v>
      </c>
      <c r="AE1140" t="s">
        <v>55</v>
      </c>
    </row>
    <row r="1141" spans="1:31" x14ac:dyDescent="0.25">
      <c r="A1141" t="s">
        <v>4056</v>
      </c>
      <c r="B1141" t="s">
        <v>4055</v>
      </c>
      <c r="C1141" t="s">
        <v>167</v>
      </c>
      <c r="D1141" s="2" t="str">
        <f>VLOOKUP(A1141,Basis!A:A,1,FALSE)</f>
        <v>PO141</v>
      </c>
      <c r="E1141" t="s">
        <v>58</v>
      </c>
      <c r="F1141">
        <v>1016194</v>
      </c>
      <c r="G1141" s="2">
        <v>44165.660624999997</v>
      </c>
      <c r="H1141" s="2"/>
      <c r="K1141" t="s">
        <v>174</v>
      </c>
      <c r="L1141" t="s">
        <v>4057</v>
      </c>
      <c r="M1141" t="s">
        <v>4058</v>
      </c>
      <c r="N1141" t="s">
        <v>177</v>
      </c>
      <c r="O1141">
        <v>6</v>
      </c>
      <c r="P1141">
        <v>1</v>
      </c>
      <c r="Q1141">
        <v>52.215274999999998</v>
      </c>
      <c r="R1141">
        <v>5.1714979999999997</v>
      </c>
      <c r="S1141" t="s">
        <v>35</v>
      </c>
      <c r="T1141">
        <v>100</v>
      </c>
      <c r="U1141">
        <v>80</v>
      </c>
      <c r="V1141">
        <v>10</v>
      </c>
      <c r="W1141">
        <v>0</v>
      </c>
      <c r="Y1141">
        <v>180</v>
      </c>
      <c r="Z1141" t="s">
        <v>4059</v>
      </c>
      <c r="AA1141" s="2">
        <v>44165.649629629632</v>
      </c>
      <c r="AB1141" t="s">
        <v>329</v>
      </c>
      <c r="AC1141" s="2">
        <v>44907.648182870369</v>
      </c>
      <c r="AD1141" t="s">
        <v>54</v>
      </c>
      <c r="AE1141" t="s">
        <v>55</v>
      </c>
    </row>
    <row r="1142" spans="1:31" x14ac:dyDescent="0.25">
      <c r="A1142" t="s">
        <v>4061</v>
      </c>
      <c r="B1142" t="s">
        <v>4060</v>
      </c>
      <c r="C1142" t="s">
        <v>47</v>
      </c>
      <c r="D1142" s="2" t="str">
        <f>VLOOKUP(A1142,Basis!A:A,1,FALSE)</f>
        <v>VO146</v>
      </c>
      <c r="E1142" t="s">
        <v>58</v>
      </c>
      <c r="F1142">
        <v>1016171</v>
      </c>
      <c r="G1142" s="2">
        <v>43699.601574074077</v>
      </c>
      <c r="H1142" s="2"/>
      <c r="K1142" t="s">
        <v>1793</v>
      </c>
      <c r="L1142" t="s">
        <v>281</v>
      </c>
      <c r="M1142" t="s">
        <v>1794</v>
      </c>
      <c r="N1142" t="s">
        <v>177</v>
      </c>
      <c r="O1142">
        <v>6</v>
      </c>
      <c r="P1142">
        <v>1</v>
      </c>
      <c r="Q1142">
        <v>52.227749000000003</v>
      </c>
      <c r="R1142">
        <v>5.17706</v>
      </c>
      <c r="S1142" t="s">
        <v>35</v>
      </c>
      <c r="T1142">
        <v>100</v>
      </c>
      <c r="U1142">
        <v>80</v>
      </c>
      <c r="V1142">
        <v>10</v>
      </c>
      <c r="W1142">
        <v>0</v>
      </c>
      <c r="Y1142">
        <v>180</v>
      </c>
      <c r="Z1142" t="s">
        <v>4062</v>
      </c>
      <c r="AA1142" s="2">
        <v>44385.606782407405</v>
      </c>
      <c r="AB1142" t="s">
        <v>329</v>
      </c>
      <c r="AC1142" s="2">
        <v>44907.648182870369</v>
      </c>
      <c r="AD1142" t="s">
        <v>54</v>
      </c>
      <c r="AE1142" t="s">
        <v>55</v>
      </c>
    </row>
    <row r="1143" spans="1:31" x14ac:dyDescent="0.25">
      <c r="A1143" t="s">
        <v>4064</v>
      </c>
      <c r="B1143" t="s">
        <v>4063</v>
      </c>
      <c r="C1143" t="s">
        <v>167</v>
      </c>
      <c r="D1143" s="2" t="str">
        <f>VLOOKUP(A1143,Basis!A:A,1,FALSE)</f>
        <v>PO144</v>
      </c>
      <c r="E1143" t="s">
        <v>58</v>
      </c>
      <c r="F1143">
        <v>1031068</v>
      </c>
      <c r="G1143" s="2">
        <v>44210.468414351853</v>
      </c>
      <c r="H1143" s="2"/>
      <c r="K1143" t="s">
        <v>4065</v>
      </c>
      <c r="L1143" t="s">
        <v>293</v>
      </c>
      <c r="M1143" t="s">
        <v>4066</v>
      </c>
      <c r="N1143" t="s">
        <v>43</v>
      </c>
      <c r="O1143">
        <v>6</v>
      </c>
      <c r="P1143">
        <v>1</v>
      </c>
      <c r="Q1143">
        <v>52.257877000000001</v>
      </c>
      <c r="R1143">
        <v>5.2093619999999996</v>
      </c>
      <c r="S1143" t="s">
        <v>35</v>
      </c>
      <c r="T1143">
        <v>100</v>
      </c>
      <c r="U1143">
        <v>80</v>
      </c>
      <c r="V1143">
        <v>10</v>
      </c>
      <c r="W1143">
        <v>0</v>
      </c>
      <c r="Y1143">
        <v>180</v>
      </c>
      <c r="Z1143" t="s">
        <v>4067</v>
      </c>
      <c r="AA1143" s="2">
        <v>44210.460312499999</v>
      </c>
      <c r="AB1143" t="s">
        <v>329</v>
      </c>
      <c r="AC1143" s="2">
        <v>44907.648182870369</v>
      </c>
      <c r="AD1143" t="s">
        <v>54</v>
      </c>
      <c r="AE1143" t="s">
        <v>55</v>
      </c>
    </row>
    <row r="1144" spans="1:31" x14ac:dyDescent="0.25">
      <c r="A1144" t="s">
        <v>4069</v>
      </c>
      <c r="B1144" t="s">
        <v>4068</v>
      </c>
      <c r="C1144" t="s">
        <v>167</v>
      </c>
      <c r="D1144" s="2" t="str">
        <f>VLOOKUP(A1144,Basis!A:A,1,FALSE)</f>
        <v>PO162</v>
      </c>
      <c r="E1144" t="s">
        <v>58</v>
      </c>
      <c r="F1144">
        <v>1031069</v>
      </c>
      <c r="G1144" s="2">
        <v>44383.52615740741</v>
      </c>
      <c r="H1144" s="2"/>
      <c r="K1144" t="s">
        <v>1012</v>
      </c>
      <c r="L1144" t="s">
        <v>49</v>
      </c>
      <c r="M1144" t="s">
        <v>1013</v>
      </c>
      <c r="N1144" t="s">
        <v>184</v>
      </c>
      <c r="O1144">
        <v>6</v>
      </c>
      <c r="P1144">
        <v>1</v>
      </c>
      <c r="Q1144">
        <v>52.207050000000002</v>
      </c>
      <c r="R1144">
        <v>5.0808489999999997</v>
      </c>
      <c r="S1144" t="s">
        <v>35</v>
      </c>
      <c r="T1144">
        <v>100</v>
      </c>
      <c r="U1144">
        <v>80</v>
      </c>
      <c r="V1144">
        <v>10</v>
      </c>
      <c r="W1144">
        <v>0</v>
      </c>
      <c r="Y1144">
        <v>180</v>
      </c>
      <c r="Z1144" t="s">
        <v>1014</v>
      </c>
      <c r="AA1144" s="2">
        <v>44382.610601851855</v>
      </c>
      <c r="AB1144" t="s">
        <v>329</v>
      </c>
      <c r="AC1144" s="2">
        <v>44907.648182870369</v>
      </c>
      <c r="AD1144" t="s">
        <v>54</v>
      </c>
      <c r="AE1144" t="s">
        <v>55</v>
      </c>
    </row>
    <row r="1145" spans="1:31" x14ac:dyDescent="0.25">
      <c r="A1145" t="s">
        <v>4071</v>
      </c>
      <c r="B1145" t="s">
        <v>4070</v>
      </c>
      <c r="C1145" t="s">
        <v>167</v>
      </c>
      <c r="D1145" s="2" t="str">
        <f>VLOOKUP(A1145,Basis!A:A,1,FALSE)</f>
        <v>PO185</v>
      </c>
      <c r="E1145" t="s">
        <v>58</v>
      </c>
      <c r="F1145">
        <v>1031135</v>
      </c>
      <c r="G1145" s="2">
        <v>44697.382534722223</v>
      </c>
      <c r="H1145" s="2"/>
      <c r="K1145" t="s">
        <v>2634</v>
      </c>
      <c r="L1145" t="s">
        <v>2635</v>
      </c>
      <c r="M1145" t="s">
        <v>2636</v>
      </c>
      <c r="N1145" t="s">
        <v>2125</v>
      </c>
      <c r="O1145">
        <v>6</v>
      </c>
      <c r="P1145">
        <v>1</v>
      </c>
      <c r="Q1145">
        <v>52.242046999999999</v>
      </c>
      <c r="R1145">
        <v>5.110341</v>
      </c>
      <c r="S1145" t="s">
        <v>35</v>
      </c>
      <c r="T1145">
        <v>100</v>
      </c>
      <c r="U1145">
        <v>80</v>
      </c>
      <c r="V1145">
        <v>10</v>
      </c>
      <c r="W1145">
        <v>0</v>
      </c>
      <c r="Y1145">
        <v>180</v>
      </c>
      <c r="Z1145" t="s">
        <v>2637</v>
      </c>
      <c r="AA1145" s="2">
        <v>44690.393657407411</v>
      </c>
      <c r="AB1145" t="s">
        <v>329</v>
      </c>
      <c r="AC1145" s="2">
        <v>44907.648182870369</v>
      </c>
      <c r="AD1145" t="s">
        <v>54</v>
      </c>
      <c r="AE1145" t="s">
        <v>55</v>
      </c>
    </row>
    <row r="1146" spans="1:31" x14ac:dyDescent="0.25">
      <c r="A1146" t="s">
        <v>4073</v>
      </c>
      <c r="B1146" t="s">
        <v>4072</v>
      </c>
      <c r="C1146" t="s">
        <v>47</v>
      </c>
      <c r="D1146" s="2" t="str">
        <f>VLOOKUP(A1146,Basis!A:A,1,FALSE)</f>
        <v>VO397</v>
      </c>
      <c r="E1146" t="s">
        <v>58</v>
      </c>
      <c r="F1146">
        <v>1030408</v>
      </c>
      <c r="G1146" s="2">
        <v>44307.571006944447</v>
      </c>
      <c r="H1146" s="2"/>
      <c r="K1146" t="s">
        <v>3038</v>
      </c>
      <c r="L1146" t="s">
        <v>281</v>
      </c>
      <c r="M1146" t="s">
        <v>3039</v>
      </c>
      <c r="N1146" t="s">
        <v>177</v>
      </c>
      <c r="O1146">
        <v>6</v>
      </c>
      <c r="P1146">
        <v>1</v>
      </c>
      <c r="Q1146">
        <v>52.210659</v>
      </c>
      <c r="R1146">
        <v>5.1768689999999999</v>
      </c>
      <c r="S1146" t="s">
        <v>35</v>
      </c>
      <c r="T1146">
        <v>100</v>
      </c>
      <c r="U1146">
        <v>80</v>
      </c>
      <c r="V1146">
        <v>10</v>
      </c>
      <c r="W1146">
        <v>0</v>
      </c>
      <c r="Y1146">
        <v>180</v>
      </c>
      <c r="Z1146" t="s">
        <v>3040</v>
      </c>
      <c r="AA1146" s="2">
        <v>44301.631122685183</v>
      </c>
      <c r="AB1146" t="s">
        <v>329</v>
      </c>
      <c r="AC1146" s="2">
        <v>44907.648182870369</v>
      </c>
      <c r="AD1146" t="s">
        <v>54</v>
      </c>
      <c r="AE1146" t="s">
        <v>55</v>
      </c>
    </row>
    <row r="1147" spans="1:31" x14ac:dyDescent="0.25">
      <c r="A1147" t="s">
        <v>4075</v>
      </c>
      <c r="B1147" t="s">
        <v>4074</v>
      </c>
      <c r="C1147" t="s">
        <v>47</v>
      </c>
      <c r="D1147" s="2" t="str">
        <f>VLOOKUP(A1147,Basis!A:A,1,FALSE)</f>
        <v>VO439</v>
      </c>
      <c r="E1147" t="s">
        <v>58</v>
      </c>
      <c r="F1147">
        <v>1030412</v>
      </c>
      <c r="G1147" s="2">
        <v>44602.561851851853</v>
      </c>
      <c r="H1147" s="2"/>
      <c r="K1147" t="s">
        <v>2076</v>
      </c>
      <c r="L1147" t="s">
        <v>4076</v>
      </c>
      <c r="M1147" t="s">
        <v>3046</v>
      </c>
      <c r="N1147" t="s">
        <v>241</v>
      </c>
      <c r="O1147">
        <v>6</v>
      </c>
      <c r="P1147">
        <v>1</v>
      </c>
      <c r="Q1147">
        <v>52.272804000000001</v>
      </c>
      <c r="R1147">
        <v>5.1630890000000003</v>
      </c>
      <c r="S1147" t="s">
        <v>35</v>
      </c>
      <c r="T1147">
        <v>100</v>
      </c>
      <c r="U1147">
        <v>80</v>
      </c>
      <c r="V1147">
        <v>10</v>
      </c>
      <c r="W1147">
        <v>0</v>
      </c>
      <c r="Y1147">
        <v>180</v>
      </c>
      <c r="Z1147" t="s">
        <v>3047</v>
      </c>
      <c r="AA1147" s="2">
        <v>44600.422627314816</v>
      </c>
      <c r="AB1147" t="s">
        <v>329</v>
      </c>
      <c r="AC1147" s="2">
        <v>44907.648182870369</v>
      </c>
      <c r="AD1147" t="s">
        <v>54</v>
      </c>
      <c r="AE1147" t="s">
        <v>55</v>
      </c>
    </row>
    <row r="1148" spans="1:31" x14ac:dyDescent="0.25">
      <c r="A1148" t="s">
        <v>4078</v>
      </c>
      <c r="B1148" t="s">
        <v>4077</v>
      </c>
      <c r="C1148" t="s">
        <v>79</v>
      </c>
      <c r="D1148" s="2" t="str">
        <f>VLOOKUP(A1148,Basis!A:A,1,FALSE)</f>
        <v>RO896</v>
      </c>
      <c r="E1148" t="s">
        <v>58</v>
      </c>
      <c r="F1148">
        <v>1030415</v>
      </c>
      <c r="G1148" s="2">
        <v>44272.406018518515</v>
      </c>
      <c r="H1148" s="2"/>
      <c r="K1148" t="s">
        <v>4079</v>
      </c>
      <c r="L1148" t="s">
        <v>807</v>
      </c>
      <c r="M1148" t="s">
        <v>4080</v>
      </c>
      <c r="N1148" t="s">
        <v>241</v>
      </c>
      <c r="O1148">
        <v>6</v>
      </c>
      <c r="P1148">
        <v>1</v>
      </c>
      <c r="Q1148">
        <v>52.267904999999999</v>
      </c>
      <c r="R1148">
        <v>5.1869379999999996</v>
      </c>
      <c r="S1148" t="s">
        <v>35</v>
      </c>
      <c r="T1148">
        <v>100</v>
      </c>
      <c r="U1148">
        <v>80</v>
      </c>
      <c r="V1148">
        <v>10</v>
      </c>
      <c r="W1148">
        <v>0</v>
      </c>
      <c r="Y1148">
        <v>180</v>
      </c>
      <c r="Z1148" t="s">
        <v>4081</v>
      </c>
      <c r="AA1148" s="2">
        <v>44259.49386574074</v>
      </c>
      <c r="AB1148" t="s">
        <v>329</v>
      </c>
      <c r="AC1148" s="2">
        <v>44907.648182870369</v>
      </c>
      <c r="AD1148" t="s">
        <v>54</v>
      </c>
      <c r="AE1148" t="s">
        <v>55</v>
      </c>
    </row>
    <row r="1149" spans="1:31" x14ac:dyDescent="0.25">
      <c r="A1149" t="s">
        <v>4083</v>
      </c>
      <c r="B1149" t="s">
        <v>4082</v>
      </c>
      <c r="C1149" t="s">
        <v>47</v>
      </c>
      <c r="D1149" s="2" t="str">
        <f>VLOOKUP(A1149,Basis!A:A,1,FALSE)</f>
        <v>VO377</v>
      </c>
      <c r="E1149" t="s">
        <v>58</v>
      </c>
      <c r="F1149">
        <v>1030416</v>
      </c>
      <c r="G1149" s="2">
        <v>44272.406446759262</v>
      </c>
      <c r="H1149" s="2"/>
      <c r="K1149" t="s">
        <v>4079</v>
      </c>
      <c r="L1149" t="s">
        <v>807</v>
      </c>
      <c r="M1149" t="s">
        <v>4080</v>
      </c>
      <c r="N1149" t="s">
        <v>241</v>
      </c>
      <c r="O1149">
        <v>6</v>
      </c>
      <c r="P1149">
        <v>1</v>
      </c>
      <c r="Q1149">
        <v>52.267904999999999</v>
      </c>
      <c r="R1149">
        <v>5.1869379999999996</v>
      </c>
      <c r="S1149" t="s">
        <v>35</v>
      </c>
      <c r="T1149">
        <v>100</v>
      </c>
      <c r="U1149">
        <v>80</v>
      </c>
      <c r="V1149">
        <v>10</v>
      </c>
      <c r="W1149">
        <v>0</v>
      </c>
      <c r="Y1149">
        <v>180</v>
      </c>
      <c r="Z1149" t="s">
        <v>4081</v>
      </c>
      <c r="AA1149" s="2">
        <v>44259.495636574073</v>
      </c>
      <c r="AB1149" t="s">
        <v>329</v>
      </c>
      <c r="AC1149" s="2">
        <v>44907.648182870369</v>
      </c>
      <c r="AD1149" t="s">
        <v>54</v>
      </c>
      <c r="AE1149" t="s">
        <v>55</v>
      </c>
    </row>
    <row r="1150" spans="1:31" x14ac:dyDescent="0.25">
      <c r="A1150" t="s">
        <v>4085</v>
      </c>
      <c r="B1150" t="s">
        <v>4084</v>
      </c>
      <c r="C1150" t="s">
        <v>47</v>
      </c>
      <c r="D1150" s="2" t="str">
        <f>VLOOKUP(A1150,Basis!A:A,1,FALSE)</f>
        <v>VO414</v>
      </c>
      <c r="E1150" t="s">
        <v>58</v>
      </c>
      <c r="F1150">
        <v>1030417</v>
      </c>
      <c r="G1150" s="2">
        <v>44392.536435185182</v>
      </c>
      <c r="H1150" s="2"/>
      <c r="K1150" t="s">
        <v>3344</v>
      </c>
      <c r="L1150" t="s">
        <v>1360</v>
      </c>
      <c r="M1150" t="s">
        <v>4086</v>
      </c>
      <c r="N1150" t="s">
        <v>241</v>
      </c>
      <c r="O1150">
        <v>6</v>
      </c>
      <c r="P1150">
        <v>1</v>
      </c>
      <c r="Q1150">
        <v>52.276411000000003</v>
      </c>
      <c r="R1150">
        <v>5.1607370000000001</v>
      </c>
      <c r="S1150" t="s">
        <v>35</v>
      </c>
      <c r="T1150">
        <v>100</v>
      </c>
      <c r="U1150">
        <v>75</v>
      </c>
      <c r="V1150">
        <v>10</v>
      </c>
      <c r="W1150">
        <v>0</v>
      </c>
      <c r="Y1150">
        <v>180</v>
      </c>
      <c r="Z1150" t="s">
        <v>4087</v>
      </c>
      <c r="AA1150" s="2">
        <v>44385.366249999999</v>
      </c>
      <c r="AB1150" t="s">
        <v>329</v>
      </c>
      <c r="AC1150" s="2">
        <v>44907.648182870369</v>
      </c>
      <c r="AD1150" t="s">
        <v>54</v>
      </c>
      <c r="AE1150" t="s">
        <v>55</v>
      </c>
    </row>
    <row r="1151" spans="1:31" x14ac:dyDescent="0.25">
      <c r="A1151" t="s">
        <v>4089</v>
      </c>
      <c r="B1151" t="s">
        <v>4088</v>
      </c>
      <c r="C1151" t="s">
        <v>79</v>
      </c>
      <c r="D1151" s="2" t="str">
        <f>VLOOKUP(A1151,Basis!A:A,1,FALSE)</f>
        <v>RO933</v>
      </c>
      <c r="E1151" t="s">
        <v>58</v>
      </c>
      <c r="F1151">
        <v>1030418</v>
      </c>
      <c r="G1151" s="2">
        <v>44392.534907407404</v>
      </c>
      <c r="H1151" s="2"/>
      <c r="K1151" t="s">
        <v>3344</v>
      </c>
      <c r="L1151" t="s">
        <v>1360</v>
      </c>
      <c r="M1151" t="s">
        <v>4086</v>
      </c>
      <c r="N1151" t="s">
        <v>241</v>
      </c>
      <c r="O1151">
        <v>6</v>
      </c>
      <c r="P1151">
        <v>1</v>
      </c>
      <c r="Q1151">
        <v>52.276411000000003</v>
      </c>
      <c r="R1151">
        <v>5.1607370000000001</v>
      </c>
      <c r="S1151" t="s">
        <v>35</v>
      </c>
      <c r="T1151">
        <v>100</v>
      </c>
      <c r="U1151">
        <v>75</v>
      </c>
      <c r="V1151">
        <v>10</v>
      </c>
      <c r="W1151">
        <v>0</v>
      </c>
      <c r="Y1151">
        <v>180</v>
      </c>
      <c r="Z1151" t="s">
        <v>4087</v>
      </c>
      <c r="AA1151" s="2">
        <v>44385.331863425927</v>
      </c>
      <c r="AB1151" t="s">
        <v>329</v>
      </c>
      <c r="AC1151" s="2">
        <v>44907.648182870369</v>
      </c>
      <c r="AD1151" t="s">
        <v>54</v>
      </c>
      <c r="AE1151" t="s">
        <v>55</v>
      </c>
    </row>
    <row r="1152" spans="1:31" x14ac:dyDescent="0.25">
      <c r="A1152" t="s">
        <v>4091</v>
      </c>
      <c r="B1152" t="s">
        <v>4090</v>
      </c>
      <c r="C1152" t="s">
        <v>47</v>
      </c>
      <c r="D1152" s="2" t="str">
        <f>VLOOKUP(A1152,Basis!A:A,1,FALSE)</f>
        <v>VO455</v>
      </c>
      <c r="E1152" t="s">
        <v>58</v>
      </c>
      <c r="F1152">
        <v>1030410</v>
      </c>
      <c r="G1152" s="2">
        <v>44651.462314814817</v>
      </c>
      <c r="H1152" s="2"/>
      <c r="K1152" t="s">
        <v>3054</v>
      </c>
      <c r="L1152" t="s">
        <v>3055</v>
      </c>
      <c r="M1152" t="s">
        <v>3056</v>
      </c>
      <c r="N1152" t="s">
        <v>241</v>
      </c>
      <c r="O1152">
        <v>6</v>
      </c>
      <c r="P1152">
        <v>1</v>
      </c>
      <c r="Q1152">
        <v>52.271465999999997</v>
      </c>
      <c r="R1152">
        <v>5.1639499999999998</v>
      </c>
      <c r="S1152" t="s">
        <v>35</v>
      </c>
      <c r="T1152">
        <v>100</v>
      </c>
      <c r="U1152">
        <v>80</v>
      </c>
      <c r="V1152">
        <v>10</v>
      </c>
      <c r="W1152">
        <v>0</v>
      </c>
      <c r="Y1152">
        <v>180</v>
      </c>
      <c r="Z1152" t="s">
        <v>3057</v>
      </c>
      <c r="AA1152" s="2">
        <v>44644.568599537037</v>
      </c>
      <c r="AB1152" t="s">
        <v>329</v>
      </c>
      <c r="AC1152" s="2">
        <v>44907.648182870369</v>
      </c>
      <c r="AD1152" t="s">
        <v>54</v>
      </c>
      <c r="AE1152" t="s">
        <v>55</v>
      </c>
    </row>
    <row r="1153" spans="1:31" x14ac:dyDescent="0.25">
      <c r="A1153" t="s">
        <v>4093</v>
      </c>
      <c r="B1153" t="s">
        <v>4092</v>
      </c>
      <c r="C1153" t="s">
        <v>47</v>
      </c>
      <c r="D1153" s="2" t="str">
        <f>VLOOKUP(A1153,Basis!A:A,1,FALSE)</f>
        <v>VO416</v>
      </c>
      <c r="E1153" t="s">
        <v>58</v>
      </c>
      <c r="F1153">
        <v>1030402</v>
      </c>
      <c r="G1153" s="2">
        <v>44392.61347222222</v>
      </c>
      <c r="H1153" s="2"/>
      <c r="K1153" t="s">
        <v>2972</v>
      </c>
      <c r="L1153" t="s">
        <v>979</v>
      </c>
      <c r="M1153" t="s">
        <v>3050</v>
      </c>
      <c r="N1153" t="s">
        <v>177</v>
      </c>
      <c r="O1153">
        <v>6</v>
      </c>
      <c r="P1153">
        <v>1</v>
      </c>
      <c r="Q1153">
        <v>52.217303000000001</v>
      </c>
      <c r="R1153">
        <v>5.1325269999999996</v>
      </c>
      <c r="S1153" t="s">
        <v>35</v>
      </c>
      <c r="T1153">
        <v>100</v>
      </c>
      <c r="U1153">
        <v>80</v>
      </c>
      <c r="V1153">
        <v>10</v>
      </c>
      <c r="W1153">
        <v>0</v>
      </c>
      <c r="Y1153">
        <v>180</v>
      </c>
      <c r="Z1153" t="s">
        <v>3051</v>
      </c>
      <c r="AA1153" s="2">
        <v>44392.600717592592</v>
      </c>
      <c r="AB1153" t="s">
        <v>329</v>
      </c>
      <c r="AC1153" s="2">
        <v>44907.648182870369</v>
      </c>
      <c r="AD1153" t="s">
        <v>54</v>
      </c>
      <c r="AE1153" t="s">
        <v>55</v>
      </c>
    </row>
    <row r="1154" spans="1:31" x14ac:dyDescent="0.25">
      <c r="A1154" t="s">
        <v>4095</v>
      </c>
      <c r="B1154" t="s">
        <v>4094</v>
      </c>
      <c r="C1154" t="s">
        <v>47</v>
      </c>
      <c r="D1154" s="2" t="str">
        <f>VLOOKUP(A1154,Basis!A:A,1,FALSE)</f>
        <v>VO418</v>
      </c>
      <c r="E1154" t="s">
        <v>58</v>
      </c>
      <c r="F1154">
        <v>1020003</v>
      </c>
      <c r="G1154" s="2">
        <v>44433.526666666665</v>
      </c>
      <c r="H1154" s="2"/>
      <c r="K1154" t="s">
        <v>2289</v>
      </c>
      <c r="L1154" t="s">
        <v>2785</v>
      </c>
      <c r="M1154" t="s">
        <v>2786</v>
      </c>
      <c r="N1154" t="s">
        <v>177</v>
      </c>
      <c r="O1154">
        <v>6</v>
      </c>
      <c r="P1154">
        <v>1</v>
      </c>
      <c r="Q1154">
        <v>52.232022000000001</v>
      </c>
      <c r="R1154">
        <v>5.1926019999999999</v>
      </c>
      <c r="S1154" t="s">
        <v>35</v>
      </c>
      <c r="T1154">
        <v>100</v>
      </c>
      <c r="U1154">
        <v>80</v>
      </c>
      <c r="V1154">
        <v>10</v>
      </c>
      <c r="W1154">
        <v>0</v>
      </c>
      <c r="Y1154">
        <v>180</v>
      </c>
      <c r="Z1154" t="s">
        <v>2787</v>
      </c>
      <c r="AA1154" s="2">
        <v>44426.542453703703</v>
      </c>
      <c r="AB1154" t="s">
        <v>329</v>
      </c>
      <c r="AC1154" s="2">
        <v>44907.648182870369</v>
      </c>
      <c r="AD1154" t="s">
        <v>54</v>
      </c>
      <c r="AE1154" t="s">
        <v>55</v>
      </c>
    </row>
    <row r="1155" spans="1:31" x14ac:dyDescent="0.25">
      <c r="A1155" t="s">
        <v>4097</v>
      </c>
      <c r="B1155" t="s">
        <v>4096</v>
      </c>
      <c r="C1155" t="s">
        <v>47</v>
      </c>
      <c r="D1155" s="2" t="str">
        <f>VLOOKUP(A1155,Basis!A:A,1,FALSE)</f>
        <v>VO396</v>
      </c>
      <c r="E1155" t="s">
        <v>58</v>
      </c>
      <c r="F1155">
        <v>1030395</v>
      </c>
      <c r="G1155" s="2">
        <v>44307.56927083333</v>
      </c>
      <c r="H1155" s="2"/>
      <c r="K1155" t="s">
        <v>376</v>
      </c>
      <c r="L1155" t="s">
        <v>377</v>
      </c>
      <c r="M1155" t="s">
        <v>378</v>
      </c>
      <c r="N1155" t="s">
        <v>177</v>
      </c>
      <c r="O1155">
        <v>6</v>
      </c>
      <c r="P1155">
        <v>1</v>
      </c>
      <c r="Q1155">
        <v>52.210562000000003</v>
      </c>
      <c r="R1155">
        <v>5.1503399999999999</v>
      </c>
      <c r="S1155" t="s">
        <v>35</v>
      </c>
      <c r="T1155">
        <v>100</v>
      </c>
      <c r="U1155">
        <v>80</v>
      </c>
      <c r="V1155">
        <v>10</v>
      </c>
      <c r="W1155">
        <v>0</v>
      </c>
      <c r="Y1155">
        <v>180</v>
      </c>
      <c r="Z1155" t="s">
        <v>379</v>
      </c>
      <c r="AA1155" s="2">
        <v>44356.321469907409</v>
      </c>
      <c r="AB1155" t="s">
        <v>329</v>
      </c>
      <c r="AC1155" s="2">
        <v>44907.648182870369</v>
      </c>
      <c r="AD1155" t="s">
        <v>54</v>
      </c>
      <c r="AE1155" t="s">
        <v>55</v>
      </c>
    </row>
    <row r="1156" spans="1:31" x14ac:dyDescent="0.25">
      <c r="A1156" t="s">
        <v>4099</v>
      </c>
      <c r="B1156" t="s">
        <v>4098</v>
      </c>
      <c r="C1156" t="s">
        <v>47</v>
      </c>
      <c r="D1156" s="2" t="str">
        <f>VLOOKUP(A1156,Basis!A:A,1,FALSE)</f>
        <v>VO308</v>
      </c>
      <c r="E1156" t="s">
        <v>58</v>
      </c>
      <c r="F1156">
        <v>1030384</v>
      </c>
      <c r="G1156" s="2">
        <v>44105.422858796293</v>
      </c>
      <c r="H1156" s="2"/>
      <c r="K1156" t="s">
        <v>3019</v>
      </c>
      <c r="L1156" t="s">
        <v>482</v>
      </c>
      <c r="M1156" t="s">
        <v>3020</v>
      </c>
      <c r="N1156" t="s">
        <v>177</v>
      </c>
      <c r="O1156">
        <v>6</v>
      </c>
      <c r="P1156">
        <v>1</v>
      </c>
      <c r="Q1156">
        <v>52.204216690782602</v>
      </c>
      <c r="R1156">
        <v>5.1485585421371702</v>
      </c>
      <c r="S1156" t="s">
        <v>35</v>
      </c>
      <c r="T1156">
        <v>100</v>
      </c>
      <c r="U1156">
        <v>80</v>
      </c>
      <c r="V1156">
        <v>10</v>
      </c>
      <c r="W1156">
        <v>0</v>
      </c>
      <c r="Y1156">
        <v>180</v>
      </c>
      <c r="Z1156" t="s">
        <v>3021</v>
      </c>
      <c r="AA1156" s="2">
        <v>44103.494733796295</v>
      </c>
      <c r="AB1156" t="s">
        <v>329</v>
      </c>
      <c r="AC1156" s="2">
        <v>44907.648182870369</v>
      </c>
      <c r="AD1156" t="s">
        <v>54</v>
      </c>
      <c r="AE1156" t="s">
        <v>55</v>
      </c>
    </row>
    <row r="1157" spans="1:31" x14ac:dyDescent="0.25">
      <c r="A1157" t="s">
        <v>4101</v>
      </c>
      <c r="B1157" t="s">
        <v>4100</v>
      </c>
      <c r="C1157" t="s">
        <v>47</v>
      </c>
      <c r="D1157" s="2" t="str">
        <f>VLOOKUP(A1157,Basis!A:A,1,FALSE)</f>
        <v>VO405</v>
      </c>
      <c r="E1157" t="s">
        <v>58</v>
      </c>
      <c r="F1157">
        <v>1030382</v>
      </c>
      <c r="G1157" s="2">
        <v>44368.332719907405</v>
      </c>
      <c r="H1157" s="2"/>
      <c r="K1157" t="s">
        <v>3013</v>
      </c>
      <c r="L1157" t="s">
        <v>3014</v>
      </c>
      <c r="M1157" t="s">
        <v>3015</v>
      </c>
      <c r="N1157" t="s">
        <v>241</v>
      </c>
      <c r="O1157">
        <v>6</v>
      </c>
      <c r="P1157">
        <v>1</v>
      </c>
      <c r="Q1157">
        <v>52.268442</v>
      </c>
      <c r="R1157">
        <v>5.1676840000000004</v>
      </c>
      <c r="S1157" t="s">
        <v>35</v>
      </c>
      <c r="T1157">
        <v>100</v>
      </c>
      <c r="U1157">
        <v>80</v>
      </c>
      <c r="V1157">
        <v>10</v>
      </c>
      <c r="W1157">
        <v>0</v>
      </c>
      <c r="Y1157">
        <v>180</v>
      </c>
      <c r="Z1157" t="s">
        <v>3016</v>
      </c>
      <c r="AA1157" s="2">
        <v>44364.337372685186</v>
      </c>
      <c r="AB1157" t="s">
        <v>329</v>
      </c>
      <c r="AC1157" s="2">
        <v>44907.648182870369</v>
      </c>
      <c r="AD1157" t="s">
        <v>54</v>
      </c>
      <c r="AE1157" t="s">
        <v>55</v>
      </c>
    </row>
    <row r="1158" spans="1:31" x14ac:dyDescent="0.25">
      <c r="A1158" t="s">
        <v>4103</v>
      </c>
      <c r="B1158" t="s">
        <v>4102</v>
      </c>
      <c r="C1158" t="s">
        <v>47</v>
      </c>
      <c r="D1158" s="2" t="str">
        <f>VLOOKUP(A1158,Basis!A:A,1,FALSE)</f>
        <v>VO359</v>
      </c>
      <c r="E1158" t="s">
        <v>58</v>
      </c>
      <c r="F1158">
        <v>1030376</v>
      </c>
      <c r="G1158" s="2">
        <v>44221.369189814817</v>
      </c>
      <c r="H1158" s="2"/>
      <c r="K1158" t="s">
        <v>422</v>
      </c>
      <c r="L1158" t="s">
        <v>879</v>
      </c>
      <c r="M1158" t="s">
        <v>3975</v>
      </c>
      <c r="N1158" t="s">
        <v>177</v>
      </c>
      <c r="O1158">
        <v>6</v>
      </c>
      <c r="P1158">
        <v>1</v>
      </c>
      <c r="Q1158">
        <v>52.243911743164098</v>
      </c>
      <c r="R1158">
        <v>5.1744728088378897</v>
      </c>
      <c r="S1158" t="s">
        <v>35</v>
      </c>
      <c r="T1158">
        <v>100</v>
      </c>
      <c r="U1158">
        <v>80</v>
      </c>
      <c r="V1158">
        <v>10</v>
      </c>
      <c r="W1158">
        <v>0</v>
      </c>
      <c r="Y1158">
        <v>180</v>
      </c>
      <c r="Z1158" t="s">
        <v>3976</v>
      </c>
      <c r="AA1158" s="2">
        <v>44145.364293981482</v>
      </c>
      <c r="AB1158" t="s">
        <v>329</v>
      </c>
      <c r="AC1158" s="2">
        <v>44907.648182870369</v>
      </c>
      <c r="AD1158" t="s">
        <v>54</v>
      </c>
      <c r="AE1158" t="s">
        <v>55</v>
      </c>
    </row>
    <row r="1159" spans="1:31" x14ac:dyDescent="0.25">
      <c r="A1159" t="s">
        <v>4105</v>
      </c>
      <c r="B1159" t="s">
        <v>4104</v>
      </c>
      <c r="C1159" t="s">
        <v>79</v>
      </c>
      <c r="D1159" s="2" t="str">
        <f>VLOOKUP(A1159,Basis!A:A,1,FALSE)</f>
        <v>RO868</v>
      </c>
      <c r="E1159" t="s">
        <v>58</v>
      </c>
      <c r="F1159">
        <v>1030377</v>
      </c>
      <c r="G1159" s="2">
        <v>44098.601342592592</v>
      </c>
      <c r="H1159" s="2"/>
      <c r="K1159" t="s">
        <v>3754</v>
      </c>
      <c r="L1159" t="s">
        <v>2089</v>
      </c>
      <c r="M1159" t="s">
        <v>3755</v>
      </c>
      <c r="N1159" t="s">
        <v>241</v>
      </c>
      <c r="O1159">
        <v>6</v>
      </c>
      <c r="P1159">
        <v>1</v>
      </c>
      <c r="Q1159">
        <v>52.272491455078097</v>
      </c>
      <c r="R1159">
        <v>5.1599869728088397</v>
      </c>
      <c r="S1159" t="s">
        <v>35</v>
      </c>
      <c r="T1159">
        <v>100</v>
      </c>
      <c r="U1159">
        <v>80</v>
      </c>
      <c r="V1159">
        <v>10</v>
      </c>
      <c r="W1159">
        <v>0</v>
      </c>
      <c r="Y1159">
        <v>180</v>
      </c>
      <c r="Z1159" t="s">
        <v>3756</v>
      </c>
      <c r="AA1159" s="2">
        <v>44096.50476851852</v>
      </c>
      <c r="AB1159" t="s">
        <v>329</v>
      </c>
      <c r="AC1159" s="2">
        <v>44907.648182870369</v>
      </c>
      <c r="AD1159" t="s">
        <v>54</v>
      </c>
      <c r="AE1159" t="s">
        <v>55</v>
      </c>
    </row>
    <row r="1160" spans="1:31" x14ac:dyDescent="0.25">
      <c r="A1160" t="s">
        <v>4107</v>
      </c>
      <c r="B1160" t="s">
        <v>4106</v>
      </c>
      <c r="C1160" t="s">
        <v>47</v>
      </c>
      <c r="D1160" s="2" t="str">
        <f>VLOOKUP(A1160,Basis!A:A,1,FALSE)</f>
        <v>VO302</v>
      </c>
      <c r="E1160" t="s">
        <v>58</v>
      </c>
      <c r="F1160">
        <v>1030378</v>
      </c>
      <c r="G1160" s="2">
        <v>44098.602013888885</v>
      </c>
      <c r="H1160" s="2"/>
      <c r="K1160" t="s">
        <v>3754</v>
      </c>
      <c r="L1160" t="s">
        <v>2089</v>
      </c>
      <c r="M1160" t="s">
        <v>3755</v>
      </c>
      <c r="N1160" t="s">
        <v>241</v>
      </c>
      <c r="O1160">
        <v>6</v>
      </c>
      <c r="P1160">
        <v>1</v>
      </c>
      <c r="Q1160">
        <v>52.272491455078097</v>
      </c>
      <c r="R1160">
        <v>5.1599869728088397</v>
      </c>
      <c r="S1160" t="s">
        <v>35</v>
      </c>
      <c r="T1160">
        <v>100</v>
      </c>
      <c r="U1160">
        <v>80</v>
      </c>
      <c r="V1160">
        <v>10</v>
      </c>
      <c r="W1160">
        <v>0</v>
      </c>
      <c r="Y1160">
        <v>180</v>
      </c>
      <c r="Z1160" t="s">
        <v>3756</v>
      </c>
      <c r="AA1160" s="2">
        <v>44096.50576388889</v>
      </c>
      <c r="AB1160" t="s">
        <v>329</v>
      </c>
      <c r="AC1160" s="2">
        <v>44907.648182870369</v>
      </c>
      <c r="AD1160" t="s">
        <v>54</v>
      </c>
      <c r="AE1160" t="s">
        <v>55</v>
      </c>
    </row>
    <row r="1161" spans="1:31" x14ac:dyDescent="0.25">
      <c r="A1161" t="s">
        <v>4109</v>
      </c>
      <c r="B1161" t="s">
        <v>4108</v>
      </c>
      <c r="C1161" t="s">
        <v>79</v>
      </c>
      <c r="D1161" s="2" t="str">
        <f>VLOOKUP(A1161,Basis!A:A,1,FALSE)</f>
        <v>RO876</v>
      </c>
      <c r="E1161" t="s">
        <v>58</v>
      </c>
      <c r="F1161">
        <v>1030374</v>
      </c>
      <c r="G1161" s="2">
        <v>44221.371504629627</v>
      </c>
      <c r="H1161" s="2"/>
      <c r="K1161" t="s">
        <v>422</v>
      </c>
      <c r="L1161" t="s">
        <v>879</v>
      </c>
      <c r="M1161" t="s">
        <v>3975</v>
      </c>
      <c r="N1161" t="s">
        <v>177</v>
      </c>
      <c r="O1161">
        <v>5</v>
      </c>
      <c r="P1161">
        <v>1</v>
      </c>
      <c r="Q1161">
        <v>52.243911743164098</v>
      </c>
      <c r="R1161">
        <v>5.1744728088378897</v>
      </c>
      <c r="S1161" t="s">
        <v>35</v>
      </c>
      <c r="T1161">
        <v>100</v>
      </c>
      <c r="U1161">
        <v>80</v>
      </c>
      <c r="V1161">
        <v>10</v>
      </c>
      <c r="W1161">
        <v>0</v>
      </c>
      <c r="Y1161">
        <v>180</v>
      </c>
      <c r="Z1161" t="s">
        <v>3976</v>
      </c>
      <c r="AA1161" s="2">
        <v>44217.550798611112</v>
      </c>
      <c r="AB1161" t="s">
        <v>329</v>
      </c>
      <c r="AC1161" s="2">
        <v>44907.648182870369</v>
      </c>
      <c r="AD1161" t="s">
        <v>54</v>
      </c>
      <c r="AE1161" t="s">
        <v>55</v>
      </c>
    </row>
    <row r="1162" spans="1:31" x14ac:dyDescent="0.25">
      <c r="A1162" t="s">
        <v>4111</v>
      </c>
      <c r="B1162" t="s">
        <v>4110</v>
      </c>
      <c r="C1162" t="s">
        <v>47</v>
      </c>
      <c r="D1162" s="2" t="str">
        <f>VLOOKUP(A1162,Basis!A:A,1,FALSE)</f>
        <v>VO360</v>
      </c>
      <c r="E1162" t="s">
        <v>58</v>
      </c>
      <c r="F1162">
        <v>1030363</v>
      </c>
      <c r="G1162" s="2">
        <v>44217.580243055556</v>
      </c>
      <c r="H1162" s="2"/>
      <c r="K1162" t="s">
        <v>2996</v>
      </c>
      <c r="L1162" t="s">
        <v>148</v>
      </c>
      <c r="M1162" t="s">
        <v>2997</v>
      </c>
      <c r="N1162" t="s">
        <v>177</v>
      </c>
      <c r="O1162">
        <v>6</v>
      </c>
      <c r="P1162">
        <v>1</v>
      </c>
      <c r="Q1162">
        <v>52.209457999999998</v>
      </c>
      <c r="R1162">
        <v>5.1785110000000003</v>
      </c>
      <c r="S1162" t="s">
        <v>35</v>
      </c>
      <c r="T1162">
        <v>100</v>
      </c>
      <c r="U1162">
        <v>80</v>
      </c>
      <c r="V1162">
        <v>10</v>
      </c>
      <c r="W1162">
        <v>0</v>
      </c>
      <c r="Y1162">
        <v>180</v>
      </c>
      <c r="Z1162" t="s">
        <v>2998</v>
      </c>
      <c r="AA1162" s="2">
        <v>44215.457800925928</v>
      </c>
      <c r="AB1162" t="s">
        <v>329</v>
      </c>
      <c r="AC1162" s="2">
        <v>44907.648182870369</v>
      </c>
      <c r="AD1162" t="s">
        <v>54</v>
      </c>
      <c r="AE1162" t="s">
        <v>55</v>
      </c>
    </row>
    <row r="1163" spans="1:31" x14ac:dyDescent="0.25">
      <c r="A1163" t="s">
        <v>4113</v>
      </c>
      <c r="B1163" t="s">
        <v>4112</v>
      </c>
      <c r="C1163" t="s">
        <v>47</v>
      </c>
      <c r="D1163" s="2" t="str">
        <f>VLOOKUP(A1163,Basis!A:A,1,FALSE)</f>
        <v>VO390</v>
      </c>
      <c r="E1163" t="s">
        <v>58</v>
      </c>
      <c r="F1163">
        <v>1030328</v>
      </c>
      <c r="G1163" s="2">
        <v>44300.410578703704</v>
      </c>
      <c r="H1163" s="2"/>
      <c r="K1163" t="s">
        <v>2972</v>
      </c>
      <c r="L1163" t="s">
        <v>281</v>
      </c>
      <c r="M1163" t="s">
        <v>2973</v>
      </c>
      <c r="N1163" t="s">
        <v>177</v>
      </c>
      <c r="O1163">
        <v>6</v>
      </c>
      <c r="P1163">
        <v>1</v>
      </c>
      <c r="Q1163">
        <v>52.216757000000001</v>
      </c>
      <c r="R1163">
        <v>5.1338540000000004</v>
      </c>
      <c r="S1163" t="s">
        <v>35</v>
      </c>
      <c r="T1163">
        <v>100</v>
      </c>
      <c r="U1163">
        <v>80</v>
      </c>
      <c r="V1163">
        <v>10</v>
      </c>
      <c r="W1163">
        <v>0</v>
      </c>
      <c r="Y1163">
        <v>180</v>
      </c>
      <c r="Z1163" t="s">
        <v>2974</v>
      </c>
      <c r="AA1163" s="2">
        <v>44294.641412037039</v>
      </c>
      <c r="AB1163" t="s">
        <v>329</v>
      </c>
      <c r="AC1163" s="2">
        <v>44907.648182870369</v>
      </c>
      <c r="AD1163" t="s">
        <v>54</v>
      </c>
      <c r="AE1163" t="s">
        <v>55</v>
      </c>
    </row>
    <row r="1164" spans="1:31" x14ac:dyDescent="0.25">
      <c r="A1164" t="s">
        <v>4115</v>
      </c>
      <c r="B1164" t="s">
        <v>4114</v>
      </c>
      <c r="C1164" t="s">
        <v>79</v>
      </c>
      <c r="D1164" s="2" t="str">
        <f>VLOOKUP(A1164,Basis!A:A,1,FALSE)</f>
        <v>RO854</v>
      </c>
      <c r="E1164" t="s">
        <v>58</v>
      </c>
      <c r="F1164">
        <v>1030356</v>
      </c>
      <c r="G1164" s="2">
        <v>44097.613958333335</v>
      </c>
      <c r="H1164" s="2"/>
      <c r="K1164" t="s">
        <v>188</v>
      </c>
      <c r="L1164" t="s">
        <v>2981</v>
      </c>
      <c r="M1164" t="s">
        <v>2982</v>
      </c>
      <c r="N1164" t="s">
        <v>177</v>
      </c>
      <c r="O1164">
        <v>6</v>
      </c>
      <c r="P1164">
        <v>1</v>
      </c>
      <c r="Q1164">
        <v>52.216183000000001</v>
      </c>
      <c r="R1164">
        <v>5.143357</v>
      </c>
      <c r="S1164" t="s">
        <v>35</v>
      </c>
      <c r="T1164">
        <v>100</v>
      </c>
      <c r="U1164">
        <v>80</v>
      </c>
      <c r="V1164">
        <v>10</v>
      </c>
      <c r="W1164">
        <v>0</v>
      </c>
      <c r="Y1164">
        <v>180</v>
      </c>
      <c r="Z1164" t="s">
        <v>2983</v>
      </c>
      <c r="AA1164" s="2">
        <v>44095.656215277777</v>
      </c>
      <c r="AB1164" t="s">
        <v>329</v>
      </c>
      <c r="AC1164" s="2">
        <v>44907.648182870369</v>
      </c>
      <c r="AD1164" t="s">
        <v>54</v>
      </c>
      <c r="AE1164" t="s">
        <v>55</v>
      </c>
    </row>
    <row r="1165" spans="1:31" x14ac:dyDescent="0.25">
      <c r="A1165" t="s">
        <v>4117</v>
      </c>
      <c r="B1165" t="s">
        <v>4116</v>
      </c>
      <c r="C1165" t="s">
        <v>47</v>
      </c>
      <c r="D1165" s="2" t="str">
        <f>VLOOKUP(A1165,Basis!A:A,1,FALSE)</f>
        <v>VO340</v>
      </c>
      <c r="E1165" t="s">
        <v>58</v>
      </c>
      <c r="F1165">
        <v>1030334</v>
      </c>
      <c r="G1165" s="2">
        <v>44098.650185185186</v>
      </c>
      <c r="H1165" s="2"/>
      <c r="K1165" t="s">
        <v>696</v>
      </c>
      <c r="L1165" t="s">
        <v>4118</v>
      </c>
      <c r="M1165" t="s">
        <v>698</v>
      </c>
      <c r="N1165" t="s">
        <v>177</v>
      </c>
      <c r="O1165">
        <v>6</v>
      </c>
      <c r="P1165">
        <v>1</v>
      </c>
      <c r="Q1165">
        <v>52.237453000000002</v>
      </c>
      <c r="R1165">
        <v>5.178858</v>
      </c>
      <c r="S1165" t="s">
        <v>35</v>
      </c>
      <c r="T1165">
        <v>100</v>
      </c>
      <c r="U1165">
        <v>80</v>
      </c>
      <c r="V1165">
        <v>10</v>
      </c>
      <c r="W1165">
        <v>0</v>
      </c>
      <c r="Y1165">
        <v>180</v>
      </c>
      <c r="Z1165" t="s">
        <v>4119</v>
      </c>
      <c r="AA1165" s="2">
        <v>44441.349097222221</v>
      </c>
      <c r="AB1165" t="s">
        <v>329</v>
      </c>
      <c r="AC1165" s="2">
        <v>44907.648182870369</v>
      </c>
      <c r="AD1165" t="s">
        <v>54</v>
      </c>
      <c r="AE1165" t="s">
        <v>55</v>
      </c>
    </row>
    <row r="1166" spans="1:31" x14ac:dyDescent="0.25">
      <c r="A1166" t="s">
        <v>4121</v>
      </c>
      <c r="B1166" t="s">
        <v>4120</v>
      </c>
      <c r="C1166" t="s">
        <v>47</v>
      </c>
      <c r="D1166" s="2" t="str">
        <f>VLOOKUP(A1166,Basis!A:A,1,FALSE)</f>
        <v>VO355</v>
      </c>
      <c r="E1166" t="s">
        <v>58</v>
      </c>
      <c r="F1166">
        <v>1030335</v>
      </c>
      <c r="G1166" s="2">
        <v>44179.206863425927</v>
      </c>
      <c r="H1166" s="2"/>
      <c r="K1166" t="s">
        <v>4065</v>
      </c>
      <c r="L1166" t="s">
        <v>1041</v>
      </c>
      <c r="M1166" t="s">
        <v>4066</v>
      </c>
      <c r="N1166" t="s">
        <v>43</v>
      </c>
      <c r="O1166">
        <v>6</v>
      </c>
      <c r="P1166">
        <v>1</v>
      </c>
      <c r="Q1166">
        <v>52.257621</v>
      </c>
      <c r="R1166">
        <v>5.209352</v>
      </c>
      <c r="S1166" t="s">
        <v>35</v>
      </c>
      <c r="T1166">
        <v>100</v>
      </c>
      <c r="U1166">
        <v>80</v>
      </c>
      <c r="V1166">
        <v>10</v>
      </c>
      <c r="W1166">
        <v>0</v>
      </c>
      <c r="Y1166">
        <v>180</v>
      </c>
      <c r="Z1166" t="s">
        <v>4122</v>
      </c>
      <c r="AA1166" s="2">
        <v>44173.510358796295</v>
      </c>
      <c r="AB1166" t="s">
        <v>329</v>
      </c>
      <c r="AC1166" s="2">
        <v>44907.648182870369</v>
      </c>
      <c r="AD1166" t="s">
        <v>54</v>
      </c>
      <c r="AE1166" t="s">
        <v>55</v>
      </c>
    </row>
    <row r="1167" spans="1:31" x14ac:dyDescent="0.25">
      <c r="A1167" t="s">
        <v>4124</v>
      </c>
      <c r="B1167" t="s">
        <v>4123</v>
      </c>
      <c r="C1167" t="s">
        <v>47</v>
      </c>
      <c r="D1167" s="2" t="str">
        <f>VLOOKUP(A1167,Basis!A:A,1,FALSE)</f>
        <v>VO358</v>
      </c>
      <c r="E1167" t="s">
        <v>58</v>
      </c>
      <c r="F1167">
        <v>1030336</v>
      </c>
      <c r="G1167" s="2">
        <v>44214.612534722219</v>
      </c>
      <c r="H1167" s="2"/>
      <c r="K1167" t="s">
        <v>4065</v>
      </c>
      <c r="L1167" t="s">
        <v>293</v>
      </c>
      <c r="M1167" t="s">
        <v>4066</v>
      </c>
      <c r="N1167" t="s">
        <v>43</v>
      </c>
      <c r="O1167">
        <v>6</v>
      </c>
      <c r="P1167">
        <v>1</v>
      </c>
      <c r="Q1167">
        <v>52.257877000000001</v>
      </c>
      <c r="R1167">
        <v>5.2093619999999996</v>
      </c>
      <c r="S1167" t="s">
        <v>35</v>
      </c>
      <c r="T1167">
        <v>100</v>
      </c>
      <c r="U1167">
        <v>80</v>
      </c>
      <c r="V1167">
        <v>10</v>
      </c>
      <c r="W1167">
        <v>0</v>
      </c>
      <c r="Y1167">
        <v>180</v>
      </c>
      <c r="Z1167" t="s">
        <v>4067</v>
      </c>
      <c r="AA1167" s="2">
        <v>44210.459456018521</v>
      </c>
      <c r="AB1167" t="s">
        <v>329</v>
      </c>
      <c r="AC1167" s="2">
        <v>44907.648182870369</v>
      </c>
      <c r="AD1167" t="s">
        <v>54</v>
      </c>
      <c r="AE1167" t="s">
        <v>55</v>
      </c>
    </row>
    <row r="1168" spans="1:31" x14ac:dyDescent="0.25">
      <c r="A1168" t="s">
        <v>4126</v>
      </c>
      <c r="B1168" t="s">
        <v>4125</v>
      </c>
      <c r="C1168" t="s">
        <v>79</v>
      </c>
      <c r="D1168" s="2" t="str">
        <f>VLOOKUP(A1168,Basis!A:A,1,FALSE)</f>
        <v>RO874</v>
      </c>
      <c r="E1168" t="s">
        <v>58</v>
      </c>
      <c r="F1168">
        <v>1030337</v>
      </c>
      <c r="G1168" s="2">
        <v>44216.458541666667</v>
      </c>
      <c r="H1168" s="2"/>
      <c r="K1168" t="s">
        <v>4065</v>
      </c>
      <c r="L1168" t="s">
        <v>293</v>
      </c>
      <c r="M1168" t="s">
        <v>4066</v>
      </c>
      <c r="N1168" t="s">
        <v>43</v>
      </c>
      <c r="O1168">
        <v>6</v>
      </c>
      <c r="P1168">
        <v>1</v>
      </c>
      <c r="Q1168">
        <v>52.257877000000001</v>
      </c>
      <c r="R1168">
        <v>5.2093619999999996</v>
      </c>
      <c r="S1168" t="s">
        <v>35</v>
      </c>
      <c r="T1168">
        <v>100</v>
      </c>
      <c r="U1168">
        <v>80</v>
      </c>
      <c r="V1168">
        <v>10</v>
      </c>
      <c r="W1168">
        <v>0</v>
      </c>
      <c r="Y1168">
        <v>180</v>
      </c>
      <c r="Z1168" t="s">
        <v>4067</v>
      </c>
      <c r="AA1168" s="2">
        <v>44210.457326388889</v>
      </c>
      <c r="AB1168" t="s">
        <v>329</v>
      </c>
      <c r="AC1168" s="2">
        <v>44907.648182870369</v>
      </c>
      <c r="AD1168" t="s">
        <v>54</v>
      </c>
      <c r="AE1168" t="s">
        <v>55</v>
      </c>
    </row>
    <row r="1169" spans="1:31" x14ac:dyDescent="0.25">
      <c r="A1169" t="s">
        <v>4128</v>
      </c>
      <c r="B1169" t="s">
        <v>4127</v>
      </c>
      <c r="C1169" t="s">
        <v>79</v>
      </c>
      <c r="D1169" s="2" t="str">
        <f>VLOOKUP(A1169,Basis!A:A,1,FALSE)</f>
        <v>RO872</v>
      </c>
      <c r="E1169" t="s">
        <v>58</v>
      </c>
      <c r="F1169">
        <v>1030338</v>
      </c>
      <c r="G1169" s="2">
        <v>44182.387337962966</v>
      </c>
      <c r="H1169" s="2"/>
      <c r="K1169" t="s">
        <v>3693</v>
      </c>
      <c r="L1169" t="s">
        <v>4129</v>
      </c>
      <c r="M1169" t="s">
        <v>4130</v>
      </c>
      <c r="N1169" t="s">
        <v>184</v>
      </c>
      <c r="O1169">
        <v>6</v>
      </c>
      <c r="P1169">
        <v>1</v>
      </c>
      <c r="Q1169">
        <v>52.200482000000001</v>
      </c>
      <c r="R1169">
        <v>5.0626389999999999</v>
      </c>
      <c r="S1169" t="s">
        <v>35</v>
      </c>
      <c r="T1169">
        <v>100</v>
      </c>
      <c r="U1169">
        <v>80</v>
      </c>
      <c r="V1169">
        <v>10</v>
      </c>
      <c r="W1169">
        <v>0</v>
      </c>
      <c r="Y1169">
        <v>180</v>
      </c>
      <c r="Z1169" t="s">
        <v>4131</v>
      </c>
      <c r="AA1169" s="2">
        <v>44172.561296296299</v>
      </c>
      <c r="AB1169" t="s">
        <v>329</v>
      </c>
      <c r="AC1169" s="2">
        <v>44907.648182870369</v>
      </c>
      <c r="AD1169" t="s">
        <v>54</v>
      </c>
      <c r="AE1169" t="s">
        <v>55</v>
      </c>
    </row>
    <row r="1170" spans="1:31" x14ac:dyDescent="0.25">
      <c r="A1170" t="s">
        <v>4133</v>
      </c>
      <c r="B1170" t="s">
        <v>4132</v>
      </c>
      <c r="C1170" t="s">
        <v>79</v>
      </c>
      <c r="D1170" s="2" t="str">
        <f>VLOOKUP(A1170,Basis!A:A,1,FALSE)</f>
        <v>RO838</v>
      </c>
      <c r="E1170" t="s">
        <v>58</v>
      </c>
      <c r="F1170">
        <v>1030350</v>
      </c>
      <c r="G1170" s="2">
        <v>44098.649942129632</v>
      </c>
      <c r="H1170" s="2"/>
      <c r="K1170" t="s">
        <v>696</v>
      </c>
      <c r="L1170" t="s">
        <v>4118</v>
      </c>
      <c r="M1170" t="s">
        <v>698</v>
      </c>
      <c r="N1170" t="s">
        <v>177</v>
      </c>
      <c r="O1170">
        <v>6</v>
      </c>
      <c r="P1170">
        <v>1</v>
      </c>
      <c r="Q1170">
        <v>52.237453000000002</v>
      </c>
      <c r="R1170">
        <v>5.178858</v>
      </c>
      <c r="S1170" t="s">
        <v>35</v>
      </c>
      <c r="T1170">
        <v>100</v>
      </c>
      <c r="U1170">
        <v>80</v>
      </c>
      <c r="V1170">
        <v>10</v>
      </c>
      <c r="W1170">
        <v>0</v>
      </c>
      <c r="Y1170">
        <v>180</v>
      </c>
      <c r="Z1170" t="s">
        <v>4119</v>
      </c>
      <c r="AA1170" s="2">
        <v>44441.34814814815</v>
      </c>
      <c r="AB1170" t="s">
        <v>329</v>
      </c>
      <c r="AC1170" s="2">
        <v>44907.648182870369</v>
      </c>
      <c r="AD1170" t="s">
        <v>54</v>
      </c>
      <c r="AE1170" t="s">
        <v>55</v>
      </c>
    </row>
    <row r="1171" spans="1:31" x14ac:dyDescent="0.25">
      <c r="A1171" t="s">
        <v>4135</v>
      </c>
      <c r="B1171" t="s">
        <v>4134</v>
      </c>
      <c r="C1171" t="s">
        <v>193</v>
      </c>
      <c r="D1171" s="2" t="str">
        <f>VLOOKUP(A1171,Basis!A:A,1,FALSE)</f>
        <v>BO065</v>
      </c>
      <c r="E1171" t="s">
        <v>58</v>
      </c>
      <c r="F1171">
        <v>1030351</v>
      </c>
      <c r="G1171" s="2">
        <v>44151.484247685185</v>
      </c>
      <c r="H1171" s="2"/>
      <c r="K1171" t="s">
        <v>398</v>
      </c>
      <c r="L1171" t="s">
        <v>334</v>
      </c>
      <c r="M1171" t="s">
        <v>400</v>
      </c>
      <c r="N1171" t="s">
        <v>34</v>
      </c>
      <c r="O1171">
        <v>6</v>
      </c>
      <c r="P1171">
        <v>1</v>
      </c>
      <c r="Q1171">
        <v>52.333463000000002</v>
      </c>
      <c r="R1171">
        <v>5.0640590000000003</v>
      </c>
      <c r="S1171" t="s">
        <v>35</v>
      </c>
      <c r="T1171">
        <v>100</v>
      </c>
      <c r="U1171">
        <v>80</v>
      </c>
      <c r="V1171">
        <v>10</v>
      </c>
      <c r="W1171">
        <v>0</v>
      </c>
      <c r="Y1171">
        <v>180</v>
      </c>
      <c r="Z1171" t="s">
        <v>1279</v>
      </c>
      <c r="AA1171" s="2">
        <v>44145.632233796299</v>
      </c>
      <c r="AB1171" t="s">
        <v>329</v>
      </c>
      <c r="AC1171" s="2">
        <v>44907.648182870369</v>
      </c>
      <c r="AD1171" t="s">
        <v>54</v>
      </c>
      <c r="AE1171" t="s">
        <v>55</v>
      </c>
    </row>
    <row r="1172" spans="1:31" x14ac:dyDescent="0.25">
      <c r="A1172" t="s">
        <v>4137</v>
      </c>
      <c r="B1172" t="s">
        <v>4136</v>
      </c>
      <c r="C1172" t="s">
        <v>47</v>
      </c>
      <c r="D1172" s="2" t="str">
        <f>VLOOKUP(A1172,Basis!A:A,1,FALSE)</f>
        <v>VO351</v>
      </c>
      <c r="E1172" t="s">
        <v>58</v>
      </c>
      <c r="F1172">
        <v>1030352</v>
      </c>
      <c r="G1172" s="2">
        <v>44151.477152777778</v>
      </c>
      <c r="H1172" s="2"/>
      <c r="K1172" t="s">
        <v>398</v>
      </c>
      <c r="L1172" t="s">
        <v>334</v>
      </c>
      <c r="M1172" t="s">
        <v>400</v>
      </c>
      <c r="N1172" t="s">
        <v>34</v>
      </c>
      <c r="O1172">
        <v>6</v>
      </c>
      <c r="P1172">
        <v>1</v>
      </c>
      <c r="Q1172">
        <v>52.333463000000002</v>
      </c>
      <c r="R1172">
        <v>5.0640590000000003</v>
      </c>
      <c r="S1172" t="s">
        <v>35</v>
      </c>
      <c r="T1172">
        <v>100</v>
      </c>
      <c r="U1172">
        <v>80</v>
      </c>
      <c r="V1172">
        <v>10</v>
      </c>
      <c r="W1172">
        <v>0</v>
      </c>
      <c r="Y1172">
        <v>180</v>
      </c>
      <c r="Z1172" t="s">
        <v>1279</v>
      </c>
      <c r="AA1172" s="2">
        <v>44145.631157407406</v>
      </c>
      <c r="AB1172" t="s">
        <v>329</v>
      </c>
      <c r="AC1172" s="2">
        <v>44907.648182870369</v>
      </c>
      <c r="AD1172" t="s">
        <v>54</v>
      </c>
      <c r="AE1172" t="s">
        <v>55</v>
      </c>
    </row>
    <row r="1173" spans="1:31" x14ac:dyDescent="0.25">
      <c r="A1173" t="s">
        <v>4139</v>
      </c>
      <c r="B1173" t="s">
        <v>4138</v>
      </c>
      <c r="C1173" t="s">
        <v>47</v>
      </c>
      <c r="D1173" s="2" t="str">
        <f>VLOOKUP(A1173,Basis!A:A,1,FALSE)</f>
        <v>VO342</v>
      </c>
      <c r="E1173" t="s">
        <v>58</v>
      </c>
      <c r="F1173">
        <v>1030353</v>
      </c>
      <c r="G1173" s="2">
        <v>44097.645046296297</v>
      </c>
      <c r="H1173" s="2"/>
      <c r="K1173" t="s">
        <v>2346</v>
      </c>
      <c r="L1173" t="s">
        <v>2347</v>
      </c>
      <c r="M1173" t="s">
        <v>2348</v>
      </c>
      <c r="N1173" t="s">
        <v>241</v>
      </c>
      <c r="O1173">
        <v>6</v>
      </c>
      <c r="P1173">
        <v>1</v>
      </c>
      <c r="Q1173">
        <v>52.268318176269503</v>
      </c>
      <c r="R1173">
        <v>5.1783900260925302</v>
      </c>
      <c r="S1173" t="s">
        <v>35</v>
      </c>
      <c r="T1173">
        <v>100</v>
      </c>
      <c r="U1173">
        <v>80</v>
      </c>
      <c r="V1173">
        <v>10</v>
      </c>
      <c r="W1173">
        <v>0</v>
      </c>
      <c r="Y1173">
        <v>180</v>
      </c>
      <c r="Z1173" t="s">
        <v>2349</v>
      </c>
      <c r="AA1173" s="2">
        <v>44096.617210648146</v>
      </c>
      <c r="AB1173" t="s">
        <v>329</v>
      </c>
      <c r="AC1173" s="2">
        <v>44907.648182870369</v>
      </c>
      <c r="AD1173" t="s">
        <v>54</v>
      </c>
      <c r="AE1173" t="s">
        <v>55</v>
      </c>
    </row>
    <row r="1174" spans="1:31" x14ac:dyDescent="0.25">
      <c r="A1174" t="s">
        <v>4141</v>
      </c>
      <c r="B1174" t="s">
        <v>4140</v>
      </c>
      <c r="C1174" t="s">
        <v>79</v>
      </c>
      <c r="D1174" s="2" t="str">
        <f>VLOOKUP(A1174,Basis!A:A,1,FALSE)</f>
        <v>RO865</v>
      </c>
      <c r="E1174" t="s">
        <v>58</v>
      </c>
      <c r="F1174">
        <v>1030340</v>
      </c>
      <c r="G1174" s="2">
        <v>44168.498784722222</v>
      </c>
      <c r="H1174" s="2"/>
      <c r="K1174" t="s">
        <v>174</v>
      </c>
      <c r="L1174" t="s">
        <v>4057</v>
      </c>
      <c r="M1174" t="s">
        <v>4058</v>
      </c>
      <c r="N1174" t="s">
        <v>177</v>
      </c>
      <c r="O1174">
        <v>6</v>
      </c>
      <c r="P1174">
        <v>1</v>
      </c>
      <c r="Q1174">
        <v>52.215274810791001</v>
      </c>
      <c r="R1174">
        <v>5.1714978218078604</v>
      </c>
      <c r="S1174" t="s">
        <v>35</v>
      </c>
      <c r="T1174">
        <v>100</v>
      </c>
      <c r="U1174">
        <v>80</v>
      </c>
      <c r="V1174">
        <v>10</v>
      </c>
      <c r="W1174">
        <v>0</v>
      </c>
      <c r="Y1174">
        <v>180</v>
      </c>
      <c r="Z1174" t="s">
        <v>4059</v>
      </c>
      <c r="AA1174" s="2">
        <v>44165.647627314815</v>
      </c>
      <c r="AB1174" t="s">
        <v>329</v>
      </c>
      <c r="AC1174" s="2">
        <v>44907.648182870369</v>
      </c>
      <c r="AD1174" t="s">
        <v>54</v>
      </c>
      <c r="AE1174" t="s">
        <v>55</v>
      </c>
    </row>
    <row r="1175" spans="1:31" x14ac:dyDescent="0.25">
      <c r="A1175" t="s">
        <v>4143</v>
      </c>
      <c r="B1175" t="s">
        <v>4142</v>
      </c>
      <c r="C1175" t="s">
        <v>79</v>
      </c>
      <c r="D1175" s="2" t="str">
        <f>VLOOKUP(A1175,Basis!A:A,1,FALSE)</f>
        <v>RO871</v>
      </c>
      <c r="E1175" t="s">
        <v>58</v>
      </c>
      <c r="F1175">
        <v>1030341</v>
      </c>
      <c r="G1175" s="2">
        <v>44179.205763888887</v>
      </c>
      <c r="H1175" s="2"/>
      <c r="K1175" t="s">
        <v>4065</v>
      </c>
      <c r="L1175" t="s">
        <v>1041</v>
      </c>
      <c r="M1175" t="s">
        <v>4066</v>
      </c>
      <c r="N1175" t="s">
        <v>43</v>
      </c>
      <c r="O1175">
        <v>6</v>
      </c>
      <c r="P1175">
        <v>1</v>
      </c>
      <c r="Q1175">
        <v>52.257621</v>
      </c>
      <c r="R1175">
        <v>5.209352</v>
      </c>
      <c r="S1175" t="s">
        <v>35</v>
      </c>
      <c r="T1175">
        <v>100</v>
      </c>
      <c r="U1175">
        <v>80</v>
      </c>
      <c r="V1175">
        <v>10</v>
      </c>
      <c r="W1175">
        <v>0</v>
      </c>
      <c r="Y1175">
        <v>180</v>
      </c>
      <c r="Z1175" t="s">
        <v>4122</v>
      </c>
      <c r="AA1175" s="2">
        <v>44173.509201388886</v>
      </c>
      <c r="AB1175" t="s">
        <v>329</v>
      </c>
      <c r="AC1175" s="2">
        <v>44907.648182870369</v>
      </c>
      <c r="AD1175" t="s">
        <v>54</v>
      </c>
      <c r="AE1175" t="s">
        <v>55</v>
      </c>
    </row>
    <row r="1176" spans="1:31" x14ac:dyDescent="0.25">
      <c r="A1176" t="s">
        <v>4145</v>
      </c>
      <c r="B1176" t="s">
        <v>4144</v>
      </c>
      <c r="C1176" t="s">
        <v>47</v>
      </c>
      <c r="D1176" s="2" t="str">
        <f>VLOOKUP(A1176,Basis!A:A,1,FALSE)</f>
        <v>VO356</v>
      </c>
      <c r="E1176" t="s">
        <v>58</v>
      </c>
      <c r="F1176">
        <v>1030342</v>
      </c>
      <c r="G1176" s="2">
        <v>44182.389699074076</v>
      </c>
      <c r="H1176" s="2"/>
      <c r="K1176" t="s">
        <v>3693</v>
      </c>
      <c r="L1176" t="s">
        <v>4129</v>
      </c>
      <c r="M1176" t="s">
        <v>4130</v>
      </c>
      <c r="N1176" t="s">
        <v>184</v>
      </c>
      <c r="O1176">
        <v>2.5</v>
      </c>
      <c r="P1176">
        <v>1</v>
      </c>
      <c r="Q1176">
        <v>52.200482000000001</v>
      </c>
      <c r="R1176">
        <v>5.0626389999999999</v>
      </c>
      <c r="S1176" t="s">
        <v>35</v>
      </c>
      <c r="T1176">
        <v>100</v>
      </c>
      <c r="U1176">
        <v>80</v>
      </c>
      <c r="V1176">
        <v>10</v>
      </c>
      <c r="W1176">
        <v>0</v>
      </c>
      <c r="Y1176">
        <v>180</v>
      </c>
      <c r="Z1176" t="s">
        <v>4131</v>
      </c>
      <c r="AA1176" s="2">
        <v>44172.562986111108</v>
      </c>
      <c r="AB1176" t="s">
        <v>329</v>
      </c>
      <c r="AC1176" s="2">
        <v>44907.648182870369</v>
      </c>
      <c r="AD1176" t="s">
        <v>54</v>
      </c>
      <c r="AE1176" t="s">
        <v>55</v>
      </c>
    </row>
    <row r="1177" spans="1:31" x14ac:dyDescent="0.25">
      <c r="A1177" t="s">
        <v>4147</v>
      </c>
      <c r="B1177" t="s">
        <v>4146</v>
      </c>
      <c r="C1177" t="s">
        <v>47</v>
      </c>
      <c r="D1177" s="2" t="str">
        <f>VLOOKUP(A1177,Basis!A:A,1,FALSE)</f>
        <v>VO354</v>
      </c>
      <c r="E1177" t="s">
        <v>58</v>
      </c>
      <c r="F1177">
        <v>1030343</v>
      </c>
      <c r="G1177" s="2">
        <v>44165.657199074078</v>
      </c>
      <c r="H1177" s="2"/>
      <c r="K1177" t="s">
        <v>174</v>
      </c>
      <c r="L1177" t="s">
        <v>4057</v>
      </c>
      <c r="M1177" t="s">
        <v>4058</v>
      </c>
      <c r="N1177" t="s">
        <v>177</v>
      </c>
      <c r="O1177">
        <v>6</v>
      </c>
      <c r="P1177">
        <v>1</v>
      </c>
      <c r="Q1177">
        <v>52.215274810791001</v>
      </c>
      <c r="R1177">
        <v>5.1714978218078604</v>
      </c>
      <c r="S1177" t="s">
        <v>35</v>
      </c>
      <c r="T1177">
        <v>100</v>
      </c>
      <c r="U1177">
        <v>80</v>
      </c>
      <c r="V1177">
        <v>10</v>
      </c>
      <c r="W1177">
        <v>0</v>
      </c>
      <c r="Y1177">
        <v>180</v>
      </c>
      <c r="Z1177" t="s">
        <v>4059</v>
      </c>
      <c r="AA1177" s="2">
        <v>44165.648472222223</v>
      </c>
      <c r="AB1177" t="s">
        <v>329</v>
      </c>
      <c r="AC1177" s="2">
        <v>44907.648182870369</v>
      </c>
      <c r="AD1177" t="s">
        <v>54</v>
      </c>
      <c r="AE1177" t="s">
        <v>55</v>
      </c>
    </row>
    <row r="1178" spans="1:31" x14ac:dyDescent="0.25">
      <c r="A1178" t="s">
        <v>4149</v>
      </c>
      <c r="B1178" t="s">
        <v>4148</v>
      </c>
      <c r="C1178" t="s">
        <v>79</v>
      </c>
      <c r="D1178" s="2" t="str">
        <f>VLOOKUP(A1178,Basis!A:A,1,FALSE)</f>
        <v>RO861</v>
      </c>
      <c r="E1178" t="s">
        <v>58</v>
      </c>
      <c r="F1178">
        <v>1030345</v>
      </c>
      <c r="G1178" s="2">
        <v>44098.636331018519</v>
      </c>
      <c r="H1178" s="2"/>
      <c r="K1178" t="s">
        <v>4150</v>
      </c>
      <c r="L1178" t="s">
        <v>154</v>
      </c>
      <c r="M1178" t="s">
        <v>4151</v>
      </c>
      <c r="N1178" t="s">
        <v>43</v>
      </c>
      <c r="O1178">
        <v>6</v>
      </c>
      <c r="P1178">
        <v>1</v>
      </c>
      <c r="Q1178">
        <v>52.247869999999999</v>
      </c>
      <c r="R1178">
        <v>5.2329100000000004</v>
      </c>
      <c r="S1178" t="s">
        <v>35</v>
      </c>
      <c r="T1178">
        <v>100</v>
      </c>
      <c r="U1178">
        <v>80</v>
      </c>
      <c r="V1178">
        <v>10</v>
      </c>
      <c r="W1178">
        <v>0</v>
      </c>
      <c r="Y1178">
        <v>180</v>
      </c>
      <c r="Z1178" t="s">
        <v>4152</v>
      </c>
      <c r="AA1178" s="2">
        <v>44096.444768518515</v>
      </c>
      <c r="AB1178" t="s">
        <v>329</v>
      </c>
      <c r="AC1178" s="2">
        <v>44907.648182870369</v>
      </c>
      <c r="AD1178" t="s">
        <v>54</v>
      </c>
      <c r="AE1178" t="s">
        <v>55</v>
      </c>
    </row>
    <row r="1179" spans="1:31" x14ac:dyDescent="0.25">
      <c r="A1179" t="s">
        <v>4154</v>
      </c>
      <c r="B1179" t="s">
        <v>4153</v>
      </c>
      <c r="C1179" t="s">
        <v>47</v>
      </c>
      <c r="D1179" s="2" t="str">
        <f>VLOOKUP(A1179,Basis!A:A,1,FALSE)</f>
        <v>VO306</v>
      </c>
      <c r="E1179" t="s">
        <v>58</v>
      </c>
      <c r="F1179">
        <v>1030346</v>
      </c>
      <c r="G1179" s="2">
        <v>44098.637708333335</v>
      </c>
      <c r="H1179" s="2"/>
      <c r="K1179" t="s">
        <v>4150</v>
      </c>
      <c r="L1179" t="s">
        <v>154</v>
      </c>
      <c r="M1179" t="s">
        <v>4151</v>
      </c>
      <c r="N1179" t="s">
        <v>43</v>
      </c>
      <c r="O1179">
        <v>6</v>
      </c>
      <c r="P1179">
        <v>1</v>
      </c>
      <c r="Q1179">
        <v>52.247869999999999</v>
      </c>
      <c r="R1179">
        <v>5.2329100000000004</v>
      </c>
      <c r="S1179" t="s">
        <v>35</v>
      </c>
      <c r="T1179">
        <v>100</v>
      </c>
      <c r="U1179">
        <v>80</v>
      </c>
      <c r="V1179">
        <v>10</v>
      </c>
      <c r="W1179">
        <v>0</v>
      </c>
      <c r="Y1179">
        <v>180</v>
      </c>
      <c r="Z1179" t="s">
        <v>4152</v>
      </c>
      <c r="AA1179" s="2">
        <v>44096.445798611108</v>
      </c>
      <c r="AB1179" t="s">
        <v>329</v>
      </c>
      <c r="AC1179" s="2">
        <v>44907.648182870369</v>
      </c>
      <c r="AD1179" t="s">
        <v>54</v>
      </c>
      <c r="AE1179" t="s">
        <v>55</v>
      </c>
    </row>
    <row r="1180" spans="1:31" x14ac:dyDescent="0.25">
      <c r="A1180" t="s">
        <v>4156</v>
      </c>
      <c r="B1180" t="s">
        <v>4155</v>
      </c>
      <c r="C1180" t="s">
        <v>79</v>
      </c>
      <c r="D1180" s="2" t="str">
        <f>VLOOKUP(A1180,Basis!A:A,1,FALSE)</f>
        <v>RO905</v>
      </c>
      <c r="E1180" t="s">
        <v>58</v>
      </c>
      <c r="F1180">
        <v>1030347</v>
      </c>
      <c r="G1180" s="2">
        <v>44285.560520833336</v>
      </c>
      <c r="H1180" s="2"/>
      <c r="K1180" t="s">
        <v>2509</v>
      </c>
      <c r="L1180" t="s">
        <v>724</v>
      </c>
      <c r="M1180" t="s">
        <v>4157</v>
      </c>
      <c r="N1180" t="s">
        <v>177</v>
      </c>
      <c r="O1180">
        <v>6</v>
      </c>
      <c r="P1180">
        <v>1</v>
      </c>
      <c r="Q1180">
        <v>52.238084000000001</v>
      </c>
      <c r="R1180">
        <v>5.1756704999999998</v>
      </c>
      <c r="S1180" t="s">
        <v>35</v>
      </c>
      <c r="T1180">
        <v>100</v>
      </c>
      <c r="U1180">
        <v>80</v>
      </c>
      <c r="V1180">
        <v>10</v>
      </c>
      <c r="W1180">
        <v>0</v>
      </c>
      <c r="Y1180">
        <v>180</v>
      </c>
      <c r="Z1180" t="s">
        <v>4158</v>
      </c>
      <c r="AA1180" s="2">
        <v>44284.487129629626</v>
      </c>
      <c r="AB1180" t="s">
        <v>329</v>
      </c>
      <c r="AC1180" s="2">
        <v>44907.648182870369</v>
      </c>
      <c r="AD1180" t="s">
        <v>54</v>
      </c>
      <c r="AE1180" t="s">
        <v>55</v>
      </c>
    </row>
    <row r="1181" spans="1:31" x14ac:dyDescent="0.25">
      <c r="A1181" t="s">
        <v>4160</v>
      </c>
      <c r="B1181" t="s">
        <v>4159</v>
      </c>
      <c r="C1181" t="s">
        <v>47</v>
      </c>
      <c r="D1181" s="2" t="str">
        <f>VLOOKUP(A1181,Basis!A:A,1,FALSE)</f>
        <v>VO395</v>
      </c>
      <c r="E1181" t="s">
        <v>58</v>
      </c>
      <c r="F1181">
        <v>1030348</v>
      </c>
      <c r="G1181" s="2">
        <v>44285.554212962961</v>
      </c>
      <c r="H1181" s="2"/>
      <c r="K1181" t="s">
        <v>2509</v>
      </c>
      <c r="L1181" t="s">
        <v>724</v>
      </c>
      <c r="M1181" t="s">
        <v>4157</v>
      </c>
      <c r="N1181" t="s">
        <v>177</v>
      </c>
      <c r="O1181">
        <v>6</v>
      </c>
      <c r="P1181">
        <v>1</v>
      </c>
      <c r="Q1181">
        <v>52.238079999999997</v>
      </c>
      <c r="R1181">
        <v>5.1756700000000002</v>
      </c>
      <c r="S1181" t="s">
        <v>35</v>
      </c>
      <c r="T1181">
        <v>100</v>
      </c>
      <c r="U1181">
        <v>80</v>
      </c>
      <c r="V1181">
        <v>10</v>
      </c>
      <c r="W1181">
        <v>0</v>
      </c>
      <c r="Y1181">
        <v>180</v>
      </c>
      <c r="Z1181" t="s">
        <v>4158</v>
      </c>
      <c r="AA1181" s="2">
        <v>44284.48810185185</v>
      </c>
      <c r="AB1181" t="s">
        <v>329</v>
      </c>
      <c r="AC1181" s="2">
        <v>44907.648182870369</v>
      </c>
      <c r="AD1181" t="s">
        <v>54</v>
      </c>
      <c r="AE1181" t="s">
        <v>55</v>
      </c>
    </row>
    <row r="1182" spans="1:31" x14ac:dyDescent="0.25">
      <c r="A1182" t="s">
        <v>4162</v>
      </c>
      <c r="B1182" t="s">
        <v>4161</v>
      </c>
      <c r="C1182" t="s">
        <v>167</v>
      </c>
      <c r="D1182" s="2" t="str">
        <f>VLOOKUP(A1182,Basis!A:A,1,FALSE)</f>
        <v>PO181</v>
      </c>
      <c r="E1182" t="s">
        <v>58</v>
      </c>
      <c r="F1182">
        <v>1019861</v>
      </c>
      <c r="G1182" s="2">
        <v>44670.393113425926</v>
      </c>
      <c r="H1182" s="2"/>
      <c r="K1182" t="s">
        <v>2404</v>
      </c>
      <c r="L1182" t="s">
        <v>482</v>
      </c>
      <c r="M1182" t="s">
        <v>2405</v>
      </c>
      <c r="N1182" t="s">
        <v>177</v>
      </c>
      <c r="O1182">
        <v>6</v>
      </c>
      <c r="P1182">
        <v>1</v>
      </c>
      <c r="Q1182">
        <v>52.239029000000002</v>
      </c>
      <c r="R1182">
        <v>5.1750499999999997</v>
      </c>
      <c r="S1182" t="s">
        <v>35</v>
      </c>
      <c r="T1182">
        <v>100</v>
      </c>
      <c r="U1182">
        <v>80</v>
      </c>
      <c r="V1182">
        <v>10</v>
      </c>
      <c r="W1182">
        <v>0</v>
      </c>
      <c r="Y1182">
        <v>180</v>
      </c>
      <c r="Z1182" t="s">
        <v>4019</v>
      </c>
      <c r="AA1182" s="2">
        <v>44670.390428240738</v>
      </c>
      <c r="AB1182" t="s">
        <v>329</v>
      </c>
      <c r="AC1182" s="2">
        <v>44907.648182870369</v>
      </c>
      <c r="AD1182" t="s">
        <v>54</v>
      </c>
      <c r="AE1182" t="s">
        <v>55</v>
      </c>
    </row>
    <row r="1183" spans="1:31" x14ac:dyDescent="0.25">
      <c r="A1183" t="s">
        <v>4164</v>
      </c>
      <c r="B1183" t="s">
        <v>4163</v>
      </c>
      <c r="C1183" t="s">
        <v>79</v>
      </c>
      <c r="D1183" s="2" t="str">
        <f>VLOOKUP(A1183,Basis!A:A,1,FALSE)</f>
        <v>RO941</v>
      </c>
      <c r="E1183" t="s">
        <v>58</v>
      </c>
      <c r="F1183">
        <v>1020027</v>
      </c>
      <c r="G1183" s="2">
        <v>44447.49523148148</v>
      </c>
      <c r="H1183" s="2"/>
      <c r="K1183" t="s">
        <v>1282</v>
      </c>
      <c r="L1183" t="s">
        <v>1283</v>
      </c>
      <c r="M1183" t="s">
        <v>1284</v>
      </c>
      <c r="N1183" t="s">
        <v>277</v>
      </c>
      <c r="O1183">
        <v>6</v>
      </c>
      <c r="P1183">
        <v>1</v>
      </c>
      <c r="Q1183">
        <v>52.318882000000002</v>
      </c>
      <c r="R1183">
        <v>5.0329259999999998</v>
      </c>
      <c r="S1183" t="s">
        <v>35</v>
      </c>
      <c r="T1183">
        <v>100</v>
      </c>
      <c r="U1183">
        <v>80</v>
      </c>
      <c r="V1183">
        <v>10</v>
      </c>
      <c r="W1183">
        <v>0</v>
      </c>
      <c r="Y1183">
        <v>180</v>
      </c>
      <c r="Z1183" t="s">
        <v>1285</v>
      </c>
      <c r="AA1183" s="2">
        <v>44382.59611111111</v>
      </c>
      <c r="AB1183" t="s">
        <v>329</v>
      </c>
      <c r="AC1183" s="2">
        <v>44907.648182870369</v>
      </c>
      <c r="AD1183" t="s">
        <v>54</v>
      </c>
      <c r="AE1183" t="s">
        <v>55</v>
      </c>
    </row>
    <row r="1184" spans="1:31" x14ac:dyDescent="0.25">
      <c r="A1184" t="s">
        <v>4166</v>
      </c>
      <c r="B1184" t="s">
        <v>4165</v>
      </c>
      <c r="C1184" t="s">
        <v>47</v>
      </c>
      <c r="D1184" s="2" t="str">
        <f>VLOOKUP(A1184,Basis!A:A,1,FALSE)</f>
        <v>VO346</v>
      </c>
      <c r="E1184" t="s">
        <v>58</v>
      </c>
      <c r="F1184">
        <v>1030316</v>
      </c>
      <c r="G1184" s="2">
        <v>44097.636504629627</v>
      </c>
      <c r="H1184" s="2"/>
      <c r="K1184" t="s">
        <v>2986</v>
      </c>
      <c r="L1184" t="s">
        <v>482</v>
      </c>
      <c r="M1184" t="s">
        <v>2987</v>
      </c>
      <c r="N1184" t="s">
        <v>241</v>
      </c>
      <c r="O1184">
        <v>6</v>
      </c>
      <c r="P1184">
        <v>1</v>
      </c>
      <c r="Q1184">
        <v>52.264060974121101</v>
      </c>
      <c r="R1184">
        <v>5.1757397651672399</v>
      </c>
      <c r="S1184" t="s">
        <v>35</v>
      </c>
      <c r="T1184">
        <v>100</v>
      </c>
      <c r="U1184">
        <v>80</v>
      </c>
      <c r="V1184">
        <v>10</v>
      </c>
      <c r="W1184">
        <v>0</v>
      </c>
      <c r="Y1184">
        <v>180</v>
      </c>
      <c r="Z1184" t="s">
        <v>2988</v>
      </c>
      <c r="AA1184" s="2">
        <v>44096.601365740738</v>
      </c>
      <c r="AB1184" t="s">
        <v>329</v>
      </c>
      <c r="AC1184" s="2">
        <v>44907.648182870369</v>
      </c>
      <c r="AD1184" t="s">
        <v>54</v>
      </c>
      <c r="AE1184" t="s">
        <v>55</v>
      </c>
    </row>
    <row r="1185" spans="1:31" x14ac:dyDescent="0.25">
      <c r="A1185" t="s">
        <v>4168</v>
      </c>
      <c r="B1185" t="s">
        <v>4167</v>
      </c>
      <c r="C1185" t="s">
        <v>167</v>
      </c>
      <c r="D1185" s="2" t="str">
        <f>VLOOKUP(A1185,Basis!A:A,1,FALSE)</f>
        <v>PO161</v>
      </c>
      <c r="E1185" t="s">
        <v>58</v>
      </c>
      <c r="F1185">
        <v>1019873</v>
      </c>
      <c r="G1185" s="2">
        <v>44439.642708333333</v>
      </c>
      <c r="H1185" s="2"/>
      <c r="K1185" t="s">
        <v>1875</v>
      </c>
      <c r="L1185" t="s">
        <v>1876</v>
      </c>
      <c r="M1185" t="s">
        <v>1877</v>
      </c>
      <c r="N1185" t="s">
        <v>277</v>
      </c>
      <c r="O1185">
        <v>6</v>
      </c>
      <c r="P1185">
        <v>1</v>
      </c>
      <c r="Q1185">
        <v>52.315151999999998</v>
      </c>
      <c r="R1185">
        <v>5.029318</v>
      </c>
      <c r="S1185" t="s">
        <v>35</v>
      </c>
      <c r="T1185">
        <v>100</v>
      </c>
      <c r="U1185">
        <v>80</v>
      </c>
      <c r="V1185">
        <v>10</v>
      </c>
      <c r="W1185">
        <v>0</v>
      </c>
      <c r="Y1185">
        <v>180</v>
      </c>
      <c r="Z1185" t="s">
        <v>1878</v>
      </c>
      <c r="AA1185" s="2">
        <v>44371.489027777781</v>
      </c>
      <c r="AB1185" t="s">
        <v>329</v>
      </c>
      <c r="AC1185" s="2">
        <v>44907.648182870369</v>
      </c>
      <c r="AD1185" t="s">
        <v>54</v>
      </c>
      <c r="AE1185" t="s">
        <v>55</v>
      </c>
    </row>
    <row r="1186" spans="1:31" x14ac:dyDescent="0.25">
      <c r="A1186" t="s">
        <v>4170</v>
      </c>
      <c r="B1186" t="s">
        <v>4169</v>
      </c>
      <c r="C1186" t="s">
        <v>47</v>
      </c>
      <c r="D1186" s="2" t="str">
        <f>VLOOKUP(A1186,Basis!A:A,1,FALSE)</f>
        <v>VO502</v>
      </c>
      <c r="E1186" t="s">
        <v>58</v>
      </c>
      <c r="F1186">
        <v>1020012</v>
      </c>
      <c r="G1186" s="2">
        <v>44867.441979166666</v>
      </c>
      <c r="H1186" s="2"/>
      <c r="K1186" t="s">
        <v>324</v>
      </c>
      <c r="L1186" t="s">
        <v>350</v>
      </c>
      <c r="M1186" t="s">
        <v>351</v>
      </c>
      <c r="N1186" t="s">
        <v>177</v>
      </c>
      <c r="O1186">
        <v>6</v>
      </c>
      <c r="P1186">
        <v>1</v>
      </c>
      <c r="Q1186">
        <v>52.2409169998</v>
      </c>
      <c r="R1186">
        <v>5.1877440000000004</v>
      </c>
      <c r="S1186" t="s">
        <v>63</v>
      </c>
      <c r="T1186">
        <v>100</v>
      </c>
      <c r="U1186">
        <v>80</v>
      </c>
      <c r="V1186">
        <v>10</v>
      </c>
      <c r="W1186">
        <v>0</v>
      </c>
      <c r="Y1186">
        <v>180</v>
      </c>
      <c r="Z1186" t="s">
        <v>352</v>
      </c>
      <c r="AA1186" s="2">
        <v>44866.50886574074</v>
      </c>
      <c r="AB1186" t="s">
        <v>329</v>
      </c>
      <c r="AC1186" s="2">
        <v>44907.648182870369</v>
      </c>
      <c r="AD1186" t="s">
        <v>54</v>
      </c>
      <c r="AE1186" t="s">
        <v>55</v>
      </c>
    </row>
    <row r="1187" spans="1:31" x14ac:dyDescent="0.25">
      <c r="A1187" t="s">
        <v>4172</v>
      </c>
      <c r="B1187" t="s">
        <v>4171</v>
      </c>
      <c r="C1187" t="s">
        <v>79</v>
      </c>
      <c r="D1187" s="2" t="str">
        <f>VLOOKUP(A1187,Basis!A:A,1,FALSE)</f>
        <v>RO1000</v>
      </c>
      <c r="E1187" t="s">
        <v>58</v>
      </c>
      <c r="F1187">
        <v>1020006</v>
      </c>
      <c r="G1187" s="2">
        <v>44749.491226851853</v>
      </c>
      <c r="H1187" s="2"/>
      <c r="K1187" t="s">
        <v>3556</v>
      </c>
      <c r="L1187" t="s">
        <v>281</v>
      </c>
      <c r="M1187" t="s">
        <v>4173</v>
      </c>
      <c r="N1187" t="s">
        <v>241</v>
      </c>
      <c r="O1187">
        <v>3</v>
      </c>
      <c r="P1187">
        <v>1</v>
      </c>
      <c r="Q1187">
        <v>52.278829899999998</v>
      </c>
      <c r="R1187">
        <v>5.1569485999999998</v>
      </c>
      <c r="S1187" t="s">
        <v>35</v>
      </c>
      <c r="T1187">
        <v>100</v>
      </c>
      <c r="U1187">
        <v>80</v>
      </c>
      <c r="V1187">
        <v>10</v>
      </c>
      <c r="W1187">
        <v>0</v>
      </c>
      <c r="Y1187">
        <v>180</v>
      </c>
      <c r="Z1187" t="s">
        <v>4174</v>
      </c>
      <c r="AA1187" s="2">
        <v>44684.46601851852</v>
      </c>
      <c r="AB1187" t="s">
        <v>329</v>
      </c>
      <c r="AC1187" s="2">
        <v>44907.648182870369</v>
      </c>
      <c r="AD1187" t="s">
        <v>54</v>
      </c>
      <c r="AE1187" t="s">
        <v>55</v>
      </c>
    </row>
    <row r="1188" spans="1:31" x14ac:dyDescent="0.25">
      <c r="A1188" t="s">
        <v>4176</v>
      </c>
      <c r="B1188" t="s">
        <v>4175</v>
      </c>
      <c r="C1188" t="s">
        <v>47</v>
      </c>
      <c r="D1188" s="2" t="str">
        <f>VLOOKUP(A1188,Basis!A:A,1,FALSE)</f>
        <v>VO412</v>
      </c>
      <c r="E1188" t="s">
        <v>58</v>
      </c>
      <c r="F1188">
        <v>1020007</v>
      </c>
      <c r="G1188" s="2">
        <v>44389.386122685188</v>
      </c>
      <c r="H1188" s="2"/>
      <c r="K1188" t="s">
        <v>2790</v>
      </c>
      <c r="L1188" t="s">
        <v>281</v>
      </c>
      <c r="M1188" t="s">
        <v>2791</v>
      </c>
      <c r="N1188" t="s">
        <v>241</v>
      </c>
      <c r="O1188">
        <v>6</v>
      </c>
      <c r="P1188">
        <v>1</v>
      </c>
      <c r="Q1188">
        <v>52.269942</v>
      </c>
      <c r="R1188">
        <v>5.1811749999999996</v>
      </c>
      <c r="S1188" t="s">
        <v>35</v>
      </c>
      <c r="T1188">
        <v>100</v>
      </c>
      <c r="U1188">
        <v>80</v>
      </c>
      <c r="V1188">
        <v>10</v>
      </c>
      <c r="W1188">
        <v>0</v>
      </c>
      <c r="Y1188">
        <v>180</v>
      </c>
      <c r="Z1188" t="s">
        <v>2792</v>
      </c>
      <c r="AA1188" s="2">
        <v>44389.370729166665</v>
      </c>
      <c r="AB1188" t="s">
        <v>329</v>
      </c>
      <c r="AC1188" s="2">
        <v>44907.648182870369</v>
      </c>
      <c r="AD1188" t="s">
        <v>54</v>
      </c>
      <c r="AE1188" t="s">
        <v>55</v>
      </c>
    </row>
    <row r="1189" spans="1:31" x14ac:dyDescent="0.25">
      <c r="A1189" t="s">
        <v>4178</v>
      </c>
      <c r="B1189" t="s">
        <v>4177</v>
      </c>
      <c r="C1189" t="s">
        <v>47</v>
      </c>
      <c r="D1189" s="2" t="str">
        <f>VLOOKUP(A1189,Basis!A:A,1,FALSE)</f>
        <v>VO422</v>
      </c>
      <c r="E1189" t="s">
        <v>58</v>
      </c>
      <c r="F1189">
        <v>1020001</v>
      </c>
      <c r="G1189" s="2">
        <v>44447.495729166665</v>
      </c>
      <c r="H1189" s="2"/>
      <c r="K1189" t="s">
        <v>1282</v>
      </c>
      <c r="L1189" t="s">
        <v>1283</v>
      </c>
      <c r="M1189" t="s">
        <v>1284</v>
      </c>
      <c r="N1189" t="s">
        <v>277</v>
      </c>
      <c r="O1189">
        <v>6</v>
      </c>
      <c r="P1189">
        <v>1</v>
      </c>
      <c r="Q1189">
        <v>52.318882000000002</v>
      </c>
      <c r="R1189">
        <v>5.0329259999999998</v>
      </c>
      <c r="S1189" t="s">
        <v>35</v>
      </c>
      <c r="T1189">
        <v>100</v>
      </c>
      <c r="U1189">
        <v>80</v>
      </c>
      <c r="V1189">
        <v>10</v>
      </c>
      <c r="W1189">
        <v>0</v>
      </c>
      <c r="Y1189">
        <v>180</v>
      </c>
      <c r="Z1189" t="s">
        <v>1285</v>
      </c>
      <c r="AA1189" s="2">
        <v>44382.597858796296</v>
      </c>
      <c r="AB1189" t="s">
        <v>329</v>
      </c>
      <c r="AC1189" s="2">
        <v>44907.648182870369</v>
      </c>
      <c r="AD1189" t="s">
        <v>54</v>
      </c>
      <c r="AE1189" t="s">
        <v>55</v>
      </c>
    </row>
    <row r="1190" spans="1:31" x14ac:dyDescent="0.25">
      <c r="A1190" t="s">
        <v>4180</v>
      </c>
      <c r="B1190" t="s">
        <v>4179</v>
      </c>
      <c r="C1190" t="s">
        <v>47</v>
      </c>
      <c r="D1190" s="2" t="str">
        <f>VLOOKUP(A1190,Basis!A:A,1,FALSE)</f>
        <v>VO426</v>
      </c>
      <c r="E1190" t="s">
        <v>58</v>
      </c>
      <c r="F1190">
        <v>1019992</v>
      </c>
      <c r="G1190" s="2">
        <v>44546.545555555553</v>
      </c>
      <c r="H1190" s="2"/>
      <c r="K1190" t="s">
        <v>4181</v>
      </c>
      <c r="L1190" t="s">
        <v>4182</v>
      </c>
      <c r="M1190" t="s">
        <v>4183</v>
      </c>
      <c r="N1190" t="s">
        <v>177</v>
      </c>
      <c r="O1190">
        <v>6</v>
      </c>
      <c r="P1190">
        <v>1</v>
      </c>
      <c r="Q1190">
        <v>52.239982099999999</v>
      </c>
      <c r="R1190">
        <v>5.1875333000000001</v>
      </c>
      <c r="S1190" t="s">
        <v>35</v>
      </c>
      <c r="T1190">
        <v>100</v>
      </c>
      <c r="U1190">
        <v>80</v>
      </c>
      <c r="V1190">
        <v>10</v>
      </c>
      <c r="W1190">
        <v>0</v>
      </c>
      <c r="Y1190">
        <v>180</v>
      </c>
      <c r="Z1190" t="s">
        <v>4184</v>
      </c>
      <c r="AA1190" s="2">
        <v>44546.542245370372</v>
      </c>
      <c r="AB1190" t="s">
        <v>329</v>
      </c>
      <c r="AC1190" s="2">
        <v>44907.648182870369</v>
      </c>
      <c r="AD1190" t="s">
        <v>54</v>
      </c>
      <c r="AE1190" t="s">
        <v>55</v>
      </c>
    </row>
    <row r="1191" spans="1:31" x14ac:dyDescent="0.25">
      <c r="A1191" t="s">
        <v>4186</v>
      </c>
      <c r="B1191" t="s">
        <v>4185</v>
      </c>
      <c r="C1191" t="s">
        <v>47</v>
      </c>
      <c r="D1191" s="2" t="str">
        <f>VLOOKUP(A1191,Basis!A:A,1,FALSE)</f>
        <v>VO425</v>
      </c>
      <c r="E1191" t="s">
        <v>58</v>
      </c>
      <c r="F1191">
        <v>1019994</v>
      </c>
      <c r="G1191" s="2">
        <v>44546.47828703704</v>
      </c>
      <c r="H1191" s="2"/>
      <c r="K1191" t="s">
        <v>3989</v>
      </c>
      <c r="L1191" t="s">
        <v>2368</v>
      </c>
      <c r="M1191" t="s">
        <v>3990</v>
      </c>
      <c r="N1191" t="s">
        <v>177</v>
      </c>
      <c r="O1191">
        <v>6</v>
      </c>
      <c r="P1191">
        <v>1</v>
      </c>
      <c r="Q1191">
        <v>52.239492200000001</v>
      </c>
      <c r="R1191">
        <v>5.1882511999999998</v>
      </c>
      <c r="S1191" t="s">
        <v>35</v>
      </c>
      <c r="T1191">
        <v>100</v>
      </c>
      <c r="U1191">
        <v>80</v>
      </c>
      <c r="V1191">
        <v>10</v>
      </c>
      <c r="W1191">
        <v>0</v>
      </c>
      <c r="Y1191">
        <v>180</v>
      </c>
      <c r="Z1191" t="s">
        <v>3991</v>
      </c>
      <c r="AA1191" s="2">
        <v>44546.471805555557</v>
      </c>
      <c r="AB1191" t="s">
        <v>329</v>
      </c>
      <c r="AC1191" s="2">
        <v>44907.648182870369</v>
      </c>
      <c r="AD1191" t="s">
        <v>54</v>
      </c>
      <c r="AE1191" t="s">
        <v>55</v>
      </c>
    </row>
    <row r="1192" spans="1:31" x14ac:dyDescent="0.25">
      <c r="A1192" t="s">
        <v>4188</v>
      </c>
      <c r="B1192" t="s">
        <v>4187</v>
      </c>
      <c r="C1192" t="s">
        <v>193</v>
      </c>
      <c r="D1192" s="2" t="str">
        <f>VLOOKUP(A1192,Basis!A:A,1,FALSE)</f>
        <v>GFE0175</v>
      </c>
      <c r="E1192" t="s">
        <v>323</v>
      </c>
      <c r="F1192">
        <v>1036082</v>
      </c>
      <c r="G1192" s="2">
        <v>44392.614247685182</v>
      </c>
      <c r="H1192" s="2"/>
      <c r="K1192" t="s">
        <v>2972</v>
      </c>
      <c r="L1192" t="s">
        <v>979</v>
      </c>
      <c r="M1192" t="s">
        <v>3050</v>
      </c>
      <c r="N1192" t="s">
        <v>177</v>
      </c>
      <c r="O1192">
        <v>1</v>
      </c>
      <c r="P1192">
        <v>1</v>
      </c>
      <c r="Q1192">
        <v>52.217303000000001</v>
      </c>
      <c r="R1192">
        <v>5.1325269999999996</v>
      </c>
      <c r="S1192" t="s">
        <v>52</v>
      </c>
      <c r="T1192">
        <v>100</v>
      </c>
      <c r="U1192">
        <v>80</v>
      </c>
      <c r="V1192">
        <v>10</v>
      </c>
      <c r="W1192">
        <v>0</v>
      </c>
      <c r="Y1192">
        <v>180</v>
      </c>
      <c r="Z1192" t="s">
        <v>3051</v>
      </c>
      <c r="AA1192" s="2">
        <v>44392.609201388892</v>
      </c>
      <c r="AB1192" t="s">
        <v>329</v>
      </c>
      <c r="AC1192" s="2">
        <v>44889.637546296297</v>
      </c>
      <c r="AD1192" t="s">
        <v>54</v>
      </c>
      <c r="AE1192" t="s">
        <v>330</v>
      </c>
    </row>
    <row r="1193" spans="1:31" x14ac:dyDescent="0.25">
      <c r="A1193" t="s">
        <v>4190</v>
      </c>
      <c r="B1193" t="s">
        <v>4189</v>
      </c>
      <c r="C1193" t="s">
        <v>193</v>
      </c>
      <c r="D1193" s="2" t="str">
        <f>VLOOKUP(A1193,Basis!A:A,1,FALSE)</f>
        <v>GFE0101</v>
      </c>
      <c r="E1193" t="s">
        <v>323</v>
      </c>
      <c r="F1193">
        <v>1035513</v>
      </c>
      <c r="G1193" s="2">
        <v>44096.526724537034</v>
      </c>
      <c r="H1193" s="2"/>
      <c r="K1193" t="s">
        <v>3754</v>
      </c>
      <c r="L1193" t="s">
        <v>2089</v>
      </c>
      <c r="M1193" t="s">
        <v>3755</v>
      </c>
      <c r="N1193" t="s">
        <v>241</v>
      </c>
      <c r="O1193">
        <v>1</v>
      </c>
      <c r="P1193">
        <v>1</v>
      </c>
      <c r="Q1193">
        <v>52.272491455078097</v>
      </c>
      <c r="R1193">
        <v>5.1599869728088397</v>
      </c>
      <c r="S1193" t="s">
        <v>52</v>
      </c>
      <c r="T1193">
        <v>100</v>
      </c>
      <c r="U1193">
        <v>80</v>
      </c>
      <c r="V1193">
        <v>10</v>
      </c>
      <c r="W1193">
        <v>0</v>
      </c>
      <c r="Y1193">
        <v>180</v>
      </c>
      <c r="Z1193" t="s">
        <v>3756</v>
      </c>
      <c r="AA1193" s="2">
        <v>44096.507291666669</v>
      </c>
      <c r="AB1193" t="s">
        <v>329</v>
      </c>
      <c r="AC1193" s="2">
        <v>44889.637546296297</v>
      </c>
      <c r="AD1193" t="s">
        <v>54</v>
      </c>
      <c r="AE1193" t="s">
        <v>330</v>
      </c>
    </row>
    <row r="1194" spans="1:31" x14ac:dyDescent="0.25">
      <c r="A1194" t="s">
        <v>4192</v>
      </c>
      <c r="B1194" t="s">
        <v>4191</v>
      </c>
      <c r="C1194" t="s">
        <v>193</v>
      </c>
      <c r="D1194" s="2" t="str">
        <f>VLOOKUP(A1194,Basis!A:A,1,FALSE)</f>
        <v>GFE0217</v>
      </c>
      <c r="E1194" t="s">
        <v>323</v>
      </c>
      <c r="F1194">
        <v>1035520</v>
      </c>
      <c r="G1194" s="2">
        <v>44628.41814814815</v>
      </c>
      <c r="H1194" s="2"/>
      <c r="K1194" t="s">
        <v>761</v>
      </c>
      <c r="L1194" t="s">
        <v>32</v>
      </c>
      <c r="M1194" t="s">
        <v>762</v>
      </c>
      <c r="N1194" t="s">
        <v>177</v>
      </c>
      <c r="O1194">
        <v>1</v>
      </c>
      <c r="P1194">
        <v>1</v>
      </c>
      <c r="Q1194">
        <v>52.215311999999997</v>
      </c>
      <c r="R1194">
        <v>5.2029899999999998</v>
      </c>
      <c r="S1194" t="s">
        <v>52</v>
      </c>
      <c r="T1194">
        <v>100</v>
      </c>
      <c r="U1194">
        <v>80</v>
      </c>
      <c r="V1194">
        <v>10</v>
      </c>
      <c r="W1194">
        <v>0</v>
      </c>
      <c r="Y1194">
        <v>180</v>
      </c>
      <c r="Z1194" t="s">
        <v>763</v>
      </c>
      <c r="AA1194" s="2">
        <v>44627.38553240741</v>
      </c>
      <c r="AB1194" t="s">
        <v>329</v>
      </c>
      <c r="AC1194" s="2">
        <v>44889.637546296297</v>
      </c>
      <c r="AD1194" t="s">
        <v>54</v>
      </c>
      <c r="AE1194" t="s">
        <v>330</v>
      </c>
    </row>
    <row r="1195" spans="1:31" x14ac:dyDescent="0.25">
      <c r="A1195" t="s">
        <v>4194</v>
      </c>
      <c r="B1195" t="s">
        <v>4193</v>
      </c>
      <c r="C1195" t="s">
        <v>193</v>
      </c>
      <c r="D1195" s="2" t="str">
        <f>VLOOKUP(A1195,Basis!A:A,1,FALSE)</f>
        <v>GFE0238</v>
      </c>
      <c r="E1195" t="s">
        <v>323</v>
      </c>
      <c r="F1195">
        <v>1035534</v>
      </c>
      <c r="G1195" s="2">
        <v>44644.476053240738</v>
      </c>
      <c r="H1195" s="2"/>
      <c r="K1195" t="s">
        <v>3693</v>
      </c>
      <c r="L1195" t="s">
        <v>4129</v>
      </c>
      <c r="M1195" t="s">
        <v>4130</v>
      </c>
      <c r="N1195" t="s">
        <v>184</v>
      </c>
      <c r="O1195">
        <v>1</v>
      </c>
      <c r="P1195">
        <v>1</v>
      </c>
      <c r="Q1195">
        <v>52.200482000000001</v>
      </c>
      <c r="R1195">
        <v>5.0626389999999999</v>
      </c>
      <c r="S1195" t="s">
        <v>52</v>
      </c>
      <c r="T1195">
        <v>100</v>
      </c>
      <c r="U1195">
        <v>80</v>
      </c>
      <c r="V1195">
        <v>10</v>
      </c>
      <c r="W1195">
        <v>0</v>
      </c>
      <c r="Y1195">
        <v>180</v>
      </c>
      <c r="Z1195" t="s">
        <v>4131</v>
      </c>
      <c r="AA1195" s="2">
        <v>44644.474432870367</v>
      </c>
      <c r="AB1195" t="s">
        <v>329</v>
      </c>
      <c r="AC1195" s="2">
        <v>44889.637546296297</v>
      </c>
      <c r="AD1195" t="s">
        <v>54</v>
      </c>
      <c r="AE1195" t="s">
        <v>330</v>
      </c>
    </row>
    <row r="1196" spans="1:31" x14ac:dyDescent="0.25">
      <c r="A1196" t="s">
        <v>4196</v>
      </c>
      <c r="B1196" t="s">
        <v>4195</v>
      </c>
      <c r="C1196" t="s">
        <v>193</v>
      </c>
      <c r="D1196" s="2" t="str">
        <f>VLOOKUP(A1196,Basis!A:A,1,FALSE)</f>
        <v>GFE0116</v>
      </c>
      <c r="E1196" t="s">
        <v>323</v>
      </c>
      <c r="F1196">
        <v>1035552</v>
      </c>
      <c r="G1196" s="2">
        <v>44173.411990740744</v>
      </c>
      <c r="H1196" s="2"/>
      <c r="K1196" t="s">
        <v>2608</v>
      </c>
      <c r="L1196" t="s">
        <v>1283</v>
      </c>
      <c r="M1196" t="s">
        <v>2609</v>
      </c>
      <c r="N1196" t="s">
        <v>62</v>
      </c>
      <c r="O1196">
        <v>1</v>
      </c>
      <c r="P1196">
        <v>1</v>
      </c>
      <c r="Q1196">
        <v>52.293422698974602</v>
      </c>
      <c r="R1196">
        <v>5.2636027336120597</v>
      </c>
      <c r="S1196" t="s">
        <v>52</v>
      </c>
      <c r="T1196">
        <v>100</v>
      </c>
      <c r="U1196">
        <v>80</v>
      </c>
      <c r="V1196">
        <v>10</v>
      </c>
      <c r="W1196">
        <v>0</v>
      </c>
      <c r="Y1196">
        <v>180</v>
      </c>
      <c r="Z1196" t="s">
        <v>2610</v>
      </c>
      <c r="AA1196" s="2">
        <v>44166.614803240744</v>
      </c>
      <c r="AB1196" t="s">
        <v>329</v>
      </c>
      <c r="AC1196" s="2">
        <v>44889.637546296297</v>
      </c>
      <c r="AD1196" t="s">
        <v>54</v>
      </c>
      <c r="AE1196" t="s">
        <v>330</v>
      </c>
    </row>
    <row r="1197" spans="1:31" x14ac:dyDescent="0.25">
      <c r="A1197" t="s">
        <v>4198</v>
      </c>
      <c r="B1197" t="s">
        <v>4197</v>
      </c>
      <c r="C1197" t="s">
        <v>193</v>
      </c>
      <c r="D1197" s="2" t="str">
        <f>VLOOKUP(A1197,Basis!A:A,1,FALSE)</f>
        <v>GFE0201</v>
      </c>
      <c r="E1197" t="s">
        <v>323</v>
      </c>
      <c r="F1197">
        <v>1035580</v>
      </c>
      <c r="G1197" s="2">
        <v>44567.486331018517</v>
      </c>
      <c r="H1197" s="2"/>
      <c r="K1197" t="s">
        <v>3644</v>
      </c>
      <c r="L1197" t="s">
        <v>4041</v>
      </c>
      <c r="M1197" t="s">
        <v>4042</v>
      </c>
      <c r="N1197" t="s">
        <v>51</v>
      </c>
      <c r="O1197">
        <v>1</v>
      </c>
      <c r="P1197">
        <v>1</v>
      </c>
      <c r="Q1197">
        <v>52.288812999999998</v>
      </c>
      <c r="R1197">
        <v>5.1740539999999999</v>
      </c>
      <c r="S1197" t="s">
        <v>52</v>
      </c>
      <c r="T1197">
        <v>100</v>
      </c>
      <c r="U1197">
        <v>80</v>
      </c>
      <c r="V1197">
        <v>10</v>
      </c>
      <c r="W1197">
        <v>0</v>
      </c>
      <c r="Y1197">
        <v>180</v>
      </c>
      <c r="Z1197" t="s">
        <v>4043</v>
      </c>
      <c r="AA1197" s="2">
        <v>44566.409375000003</v>
      </c>
      <c r="AB1197" t="s">
        <v>329</v>
      </c>
      <c r="AC1197" s="2">
        <v>44889.637546296297</v>
      </c>
      <c r="AD1197" t="s">
        <v>54</v>
      </c>
      <c r="AE1197" t="s">
        <v>330</v>
      </c>
    </row>
    <row r="1198" spans="1:31" x14ac:dyDescent="0.25">
      <c r="A1198" t="s">
        <v>4200</v>
      </c>
      <c r="B1198" t="s">
        <v>4199</v>
      </c>
      <c r="C1198" t="s">
        <v>193</v>
      </c>
      <c r="D1198" s="2" t="str">
        <f>VLOOKUP(A1198,Basis!A:A,1,FALSE)</f>
        <v>GFE0209</v>
      </c>
      <c r="E1198" t="s">
        <v>323</v>
      </c>
      <c r="F1198">
        <v>1035582</v>
      </c>
      <c r="G1198" s="2">
        <v>44602.579525462963</v>
      </c>
      <c r="H1198" s="2"/>
      <c r="K1198" t="s">
        <v>1739</v>
      </c>
      <c r="L1198" t="s">
        <v>3493</v>
      </c>
      <c r="M1198" t="s">
        <v>3494</v>
      </c>
      <c r="N1198" t="s">
        <v>177</v>
      </c>
      <c r="O1198">
        <v>1</v>
      </c>
      <c r="P1198">
        <v>1</v>
      </c>
      <c r="Q1198">
        <v>52.219504999999998</v>
      </c>
      <c r="R1198">
        <v>5.126868</v>
      </c>
      <c r="S1198" t="s">
        <v>52</v>
      </c>
      <c r="T1198">
        <v>100</v>
      </c>
      <c r="U1198">
        <v>80</v>
      </c>
      <c r="V1198">
        <v>10</v>
      </c>
      <c r="W1198">
        <v>0</v>
      </c>
      <c r="Y1198">
        <v>180</v>
      </c>
      <c r="Z1198" t="s">
        <v>3495</v>
      </c>
      <c r="AA1198" s="2">
        <v>44600.458761574075</v>
      </c>
      <c r="AB1198" t="s">
        <v>329</v>
      </c>
      <c r="AC1198" s="2">
        <v>44889.637546296297</v>
      </c>
      <c r="AD1198" t="s">
        <v>54</v>
      </c>
      <c r="AE1198" t="s">
        <v>330</v>
      </c>
    </row>
    <row r="1199" spans="1:31" x14ac:dyDescent="0.25">
      <c r="A1199" t="s">
        <v>4202</v>
      </c>
      <c r="B1199" t="s">
        <v>4201</v>
      </c>
      <c r="C1199" t="s">
        <v>193</v>
      </c>
      <c r="D1199" s="2" t="str">
        <f>VLOOKUP(A1199,Basis!A:A,1,FALSE)</f>
        <v>GFE0193</v>
      </c>
      <c r="E1199" t="s">
        <v>323</v>
      </c>
      <c r="F1199">
        <v>1031483</v>
      </c>
      <c r="G1199" s="2">
        <v>44539.536909722221</v>
      </c>
      <c r="H1199" s="2"/>
      <c r="K1199" t="s">
        <v>1492</v>
      </c>
      <c r="L1199" t="s">
        <v>3616</v>
      </c>
      <c r="M1199" t="s">
        <v>3617</v>
      </c>
      <c r="N1199" t="s">
        <v>241</v>
      </c>
      <c r="O1199">
        <v>1</v>
      </c>
      <c r="P1199">
        <v>1</v>
      </c>
      <c r="Q1199">
        <v>52.261985799999998</v>
      </c>
      <c r="R1199">
        <v>5.1728911000000002</v>
      </c>
      <c r="S1199" t="s">
        <v>52</v>
      </c>
      <c r="T1199">
        <v>100</v>
      </c>
      <c r="U1199">
        <v>80</v>
      </c>
      <c r="V1199">
        <v>10</v>
      </c>
      <c r="W1199">
        <v>0</v>
      </c>
      <c r="Y1199">
        <v>180</v>
      </c>
      <c r="Z1199" t="s">
        <v>3618</v>
      </c>
      <c r="AA1199" s="2">
        <v>44539.533796296295</v>
      </c>
      <c r="AB1199" t="s">
        <v>329</v>
      </c>
      <c r="AC1199" s="2">
        <v>44889.637546296297</v>
      </c>
      <c r="AD1199" t="s">
        <v>54</v>
      </c>
      <c r="AE1199" t="s">
        <v>330</v>
      </c>
    </row>
    <row r="1200" spans="1:31" x14ac:dyDescent="0.25">
      <c r="A1200" t="s">
        <v>4204</v>
      </c>
      <c r="B1200" t="s">
        <v>4203</v>
      </c>
      <c r="C1200" t="s">
        <v>193</v>
      </c>
      <c r="D1200" s="2" t="str">
        <f>VLOOKUP(A1200,Basis!A:A,1,FALSE)</f>
        <v>GFE0246</v>
      </c>
      <c r="E1200" t="s">
        <v>323</v>
      </c>
      <c r="F1200">
        <v>1035683</v>
      </c>
      <c r="G1200" s="2">
        <v>44671.474490740744</v>
      </c>
      <c r="H1200" s="2"/>
      <c r="K1200" t="s">
        <v>3814</v>
      </c>
      <c r="L1200" t="s">
        <v>298</v>
      </c>
      <c r="M1200" t="s">
        <v>3815</v>
      </c>
      <c r="N1200" t="s">
        <v>177</v>
      </c>
      <c r="O1200">
        <v>1</v>
      </c>
      <c r="P1200">
        <v>1</v>
      </c>
      <c r="Q1200">
        <v>52.271953000000003</v>
      </c>
      <c r="R1200">
        <v>5.1378079999999997</v>
      </c>
      <c r="S1200" t="s">
        <v>52</v>
      </c>
      <c r="T1200">
        <v>100</v>
      </c>
      <c r="U1200">
        <v>80</v>
      </c>
      <c r="V1200">
        <v>10</v>
      </c>
      <c r="W1200">
        <v>0</v>
      </c>
      <c r="Y1200">
        <v>180</v>
      </c>
      <c r="Z1200" t="s">
        <v>3816</v>
      </c>
      <c r="AA1200" s="2">
        <v>44664.544687499998</v>
      </c>
      <c r="AB1200" t="s">
        <v>329</v>
      </c>
      <c r="AC1200" s="2">
        <v>44889.637546296297</v>
      </c>
      <c r="AD1200" t="s">
        <v>54</v>
      </c>
      <c r="AE1200" t="s">
        <v>330</v>
      </c>
    </row>
    <row r="1201" spans="1:31" x14ac:dyDescent="0.25">
      <c r="A1201" t="s">
        <v>4206</v>
      </c>
      <c r="B1201" t="s">
        <v>4205</v>
      </c>
      <c r="C1201" t="s">
        <v>193</v>
      </c>
      <c r="D1201" s="2" t="str">
        <f>VLOOKUP(A1201,Basis!A:A,1,FALSE)</f>
        <v>GFE0208</v>
      </c>
      <c r="E1201" t="s">
        <v>323</v>
      </c>
      <c r="F1201">
        <v>1035694</v>
      </c>
      <c r="G1201" s="2">
        <v>44602.549537037034</v>
      </c>
      <c r="H1201" s="2"/>
      <c r="K1201" t="s">
        <v>3204</v>
      </c>
      <c r="L1201" t="s">
        <v>462</v>
      </c>
      <c r="M1201" t="s">
        <v>3205</v>
      </c>
      <c r="N1201" t="s">
        <v>241</v>
      </c>
      <c r="O1201">
        <v>1</v>
      </c>
      <c r="P1201">
        <v>1</v>
      </c>
      <c r="Q1201">
        <v>52.267986000000001</v>
      </c>
      <c r="R1201">
        <v>5.1738759999999999</v>
      </c>
      <c r="S1201" t="s">
        <v>52</v>
      </c>
      <c r="T1201">
        <v>100</v>
      </c>
      <c r="U1201">
        <v>80</v>
      </c>
      <c r="V1201">
        <v>10</v>
      </c>
      <c r="W1201">
        <v>0</v>
      </c>
      <c r="Y1201">
        <v>180</v>
      </c>
      <c r="Z1201" t="s">
        <v>3206</v>
      </c>
      <c r="AA1201" s="2">
        <v>44600.432858796295</v>
      </c>
      <c r="AB1201" t="s">
        <v>329</v>
      </c>
      <c r="AC1201" s="2">
        <v>44889.637546296297</v>
      </c>
      <c r="AD1201" t="s">
        <v>54</v>
      </c>
      <c r="AE1201" t="s">
        <v>330</v>
      </c>
    </row>
    <row r="1202" spans="1:31" x14ac:dyDescent="0.25">
      <c r="A1202" t="s">
        <v>4208</v>
      </c>
      <c r="B1202" t="s">
        <v>4207</v>
      </c>
      <c r="C1202" t="s">
        <v>193</v>
      </c>
      <c r="D1202" s="2" t="str">
        <f>VLOOKUP(A1202,Basis!A:A,1,FALSE)</f>
        <v>GFE0192</v>
      </c>
      <c r="E1202" t="s">
        <v>323</v>
      </c>
      <c r="F1202">
        <v>1035702</v>
      </c>
      <c r="G1202" s="2">
        <v>44497.45380787037</v>
      </c>
      <c r="H1202" s="2"/>
      <c r="K1202" t="s">
        <v>3071</v>
      </c>
      <c r="L1202" t="s">
        <v>607</v>
      </c>
      <c r="M1202" t="s">
        <v>3072</v>
      </c>
      <c r="N1202" t="s">
        <v>51</v>
      </c>
      <c r="O1202">
        <v>1</v>
      </c>
      <c r="P1202">
        <v>1</v>
      </c>
      <c r="Q1202">
        <v>52.301732999999999</v>
      </c>
      <c r="R1202">
        <v>5.1443104000000002</v>
      </c>
      <c r="S1202" t="s">
        <v>52</v>
      </c>
      <c r="T1202">
        <v>100</v>
      </c>
      <c r="U1202">
        <v>80</v>
      </c>
      <c r="V1202">
        <v>10</v>
      </c>
      <c r="W1202">
        <v>0</v>
      </c>
      <c r="Y1202">
        <v>180</v>
      </c>
      <c r="Z1202" t="s">
        <v>3073</v>
      </c>
      <c r="AA1202" s="2">
        <v>44497.449016203704</v>
      </c>
      <c r="AB1202" t="s">
        <v>329</v>
      </c>
      <c r="AC1202" s="2">
        <v>44889.637546296297</v>
      </c>
      <c r="AD1202" t="s">
        <v>54</v>
      </c>
      <c r="AE1202" t="s">
        <v>330</v>
      </c>
    </row>
    <row r="1203" spans="1:31" x14ac:dyDescent="0.25">
      <c r="A1203" t="s">
        <v>4210</v>
      </c>
      <c r="B1203" t="s">
        <v>4209</v>
      </c>
      <c r="C1203" t="s">
        <v>193</v>
      </c>
      <c r="D1203" s="2" t="str">
        <f>VLOOKUP(A1203,Basis!A:A,1,FALSE)</f>
        <v>GFE0123</v>
      </c>
      <c r="E1203" t="s">
        <v>323</v>
      </c>
      <c r="F1203">
        <v>1035774</v>
      </c>
      <c r="G1203" s="2">
        <v>44223.549212962964</v>
      </c>
      <c r="H1203" s="2"/>
      <c r="K1203" t="s">
        <v>630</v>
      </c>
      <c r="L1203" t="s">
        <v>126</v>
      </c>
      <c r="M1203" t="s">
        <v>631</v>
      </c>
      <c r="N1203" t="s">
        <v>62</v>
      </c>
      <c r="O1203">
        <v>1</v>
      </c>
      <c r="P1203">
        <v>1</v>
      </c>
      <c r="Q1203">
        <v>52.294750213622997</v>
      </c>
      <c r="R1203">
        <v>5.2515301704406703</v>
      </c>
      <c r="S1203" t="s">
        <v>52</v>
      </c>
      <c r="T1203">
        <v>100</v>
      </c>
      <c r="U1203">
        <v>80</v>
      </c>
      <c r="V1203">
        <v>10</v>
      </c>
      <c r="W1203">
        <v>0</v>
      </c>
      <c r="Y1203">
        <v>180</v>
      </c>
      <c r="Z1203" t="s">
        <v>632</v>
      </c>
      <c r="AA1203" s="2">
        <v>44223.545034722221</v>
      </c>
      <c r="AB1203" t="s">
        <v>329</v>
      </c>
      <c r="AC1203" s="2">
        <v>44889.637546296297</v>
      </c>
      <c r="AD1203" t="s">
        <v>54</v>
      </c>
      <c r="AE1203" t="s">
        <v>330</v>
      </c>
    </row>
    <row r="1204" spans="1:31" x14ac:dyDescent="0.25">
      <c r="A1204" t="s">
        <v>4212</v>
      </c>
      <c r="B1204" t="s">
        <v>4211</v>
      </c>
      <c r="C1204" t="s">
        <v>193</v>
      </c>
      <c r="D1204" s="2" t="str">
        <f>VLOOKUP(A1204,Basis!A:A,1,FALSE)</f>
        <v>GFE0137</v>
      </c>
      <c r="E1204" t="s">
        <v>323</v>
      </c>
      <c r="F1204">
        <v>1036036</v>
      </c>
      <c r="G1204" s="2">
        <v>44271.630474537036</v>
      </c>
      <c r="H1204" s="2"/>
      <c r="K1204" t="s">
        <v>1071</v>
      </c>
      <c r="L1204" t="s">
        <v>68</v>
      </c>
      <c r="M1204" t="s">
        <v>3667</v>
      </c>
      <c r="N1204" t="s">
        <v>241</v>
      </c>
      <c r="O1204">
        <v>1</v>
      </c>
      <c r="P1204">
        <v>1</v>
      </c>
      <c r="Q1204">
        <v>52.268045000000001</v>
      </c>
      <c r="R1204">
        <v>5.1904789999999998</v>
      </c>
      <c r="S1204" t="s">
        <v>52</v>
      </c>
      <c r="T1204">
        <v>100</v>
      </c>
      <c r="U1204">
        <v>80</v>
      </c>
      <c r="V1204">
        <v>10</v>
      </c>
      <c r="W1204">
        <v>0</v>
      </c>
      <c r="Y1204">
        <v>180</v>
      </c>
      <c r="Z1204" t="s">
        <v>3668</v>
      </c>
      <c r="AA1204" s="2">
        <v>44266.482233796298</v>
      </c>
      <c r="AB1204" t="s">
        <v>329</v>
      </c>
      <c r="AC1204" s="2">
        <v>44889.637546296297</v>
      </c>
      <c r="AD1204" t="s">
        <v>54</v>
      </c>
      <c r="AE1204" t="s">
        <v>330</v>
      </c>
    </row>
    <row r="1205" spans="1:31" x14ac:dyDescent="0.25">
      <c r="A1205" t="s">
        <v>4214</v>
      </c>
      <c r="B1205" t="s">
        <v>4213</v>
      </c>
      <c r="C1205" t="s">
        <v>193</v>
      </c>
      <c r="D1205" s="2" t="str">
        <f>VLOOKUP(A1205,Basis!A:A,1,FALSE)</f>
        <v>GFE0164</v>
      </c>
      <c r="E1205" t="s">
        <v>323</v>
      </c>
      <c r="F1205">
        <v>1036037</v>
      </c>
      <c r="G1205" s="2">
        <v>44319.683831018519</v>
      </c>
      <c r="H1205" s="2"/>
      <c r="K1205" t="s">
        <v>4215</v>
      </c>
      <c r="L1205" t="s">
        <v>154</v>
      </c>
      <c r="M1205" t="s">
        <v>4216</v>
      </c>
      <c r="N1205" t="s">
        <v>107</v>
      </c>
      <c r="O1205">
        <v>1</v>
      </c>
      <c r="P1205">
        <v>1</v>
      </c>
      <c r="Q1205">
        <v>52.292727999999997</v>
      </c>
      <c r="R1205">
        <v>5.2847010000000001</v>
      </c>
      <c r="S1205" t="s">
        <v>52</v>
      </c>
      <c r="T1205">
        <v>100</v>
      </c>
      <c r="U1205">
        <v>80</v>
      </c>
      <c r="V1205">
        <v>10</v>
      </c>
      <c r="W1205">
        <v>0</v>
      </c>
      <c r="Y1205">
        <v>180</v>
      </c>
      <c r="Z1205" t="s">
        <v>4217</v>
      </c>
      <c r="AA1205" s="2">
        <v>44307.412997685184</v>
      </c>
      <c r="AB1205" t="s">
        <v>329</v>
      </c>
      <c r="AC1205" s="2">
        <v>44889.637546296297</v>
      </c>
      <c r="AD1205" t="s">
        <v>54</v>
      </c>
      <c r="AE1205" t="s">
        <v>330</v>
      </c>
    </row>
    <row r="1206" spans="1:31" x14ac:dyDescent="0.25">
      <c r="A1206" t="s">
        <v>4219</v>
      </c>
      <c r="B1206" t="s">
        <v>4218</v>
      </c>
      <c r="C1206" t="s">
        <v>193</v>
      </c>
      <c r="D1206" s="2" t="str">
        <f>VLOOKUP(A1206,Basis!A:A,1,FALSE)</f>
        <v>GFE0158</v>
      </c>
      <c r="E1206" t="s">
        <v>323</v>
      </c>
      <c r="F1206">
        <v>1036042</v>
      </c>
      <c r="G1206" s="2">
        <v>44305.601712962962</v>
      </c>
      <c r="H1206" s="2"/>
      <c r="K1206" t="s">
        <v>3394</v>
      </c>
      <c r="L1206" t="s">
        <v>81</v>
      </c>
      <c r="M1206" t="s">
        <v>3864</v>
      </c>
      <c r="N1206" t="s">
        <v>241</v>
      </c>
      <c r="O1206">
        <v>1</v>
      </c>
      <c r="P1206">
        <v>1</v>
      </c>
      <c r="Q1206">
        <v>52.267628999999999</v>
      </c>
      <c r="R1206">
        <v>5.1655540000000002</v>
      </c>
      <c r="S1206" t="s">
        <v>52</v>
      </c>
      <c r="T1206">
        <v>100</v>
      </c>
      <c r="U1206">
        <v>80</v>
      </c>
      <c r="V1206">
        <v>10</v>
      </c>
      <c r="W1206">
        <v>0</v>
      </c>
      <c r="Y1206">
        <v>180</v>
      </c>
      <c r="Z1206" t="s">
        <v>3865</v>
      </c>
      <c r="AA1206" s="2">
        <v>44301.384050925924</v>
      </c>
      <c r="AB1206" t="s">
        <v>329</v>
      </c>
      <c r="AC1206" s="2">
        <v>44889.637546296297</v>
      </c>
      <c r="AD1206" t="s">
        <v>54</v>
      </c>
      <c r="AE1206" t="s">
        <v>330</v>
      </c>
    </row>
    <row r="1207" spans="1:31" x14ac:dyDescent="0.25">
      <c r="A1207" t="s">
        <v>4221</v>
      </c>
      <c r="B1207" t="s">
        <v>4220</v>
      </c>
      <c r="C1207" t="s">
        <v>193</v>
      </c>
      <c r="D1207" s="2" t="str">
        <f>VLOOKUP(A1207,Basis!A:A,1,FALSE)</f>
        <v>GFE0126</v>
      </c>
      <c r="E1207" t="s">
        <v>323</v>
      </c>
      <c r="F1207">
        <v>1036043</v>
      </c>
      <c r="G1207" s="2">
        <v>44238.546388888892</v>
      </c>
      <c r="H1207" s="2"/>
      <c r="K1207" t="s">
        <v>3603</v>
      </c>
      <c r="L1207" t="s">
        <v>281</v>
      </c>
      <c r="M1207" t="s">
        <v>3604</v>
      </c>
      <c r="N1207" t="s">
        <v>177</v>
      </c>
      <c r="O1207">
        <v>1</v>
      </c>
      <c r="P1207">
        <v>1</v>
      </c>
      <c r="Q1207">
        <v>52.228664999999999</v>
      </c>
      <c r="R1207">
        <v>5.2008669999999997</v>
      </c>
      <c r="S1207" t="s">
        <v>52</v>
      </c>
      <c r="T1207">
        <v>100</v>
      </c>
      <c r="U1207">
        <v>80</v>
      </c>
      <c r="V1207">
        <v>10</v>
      </c>
      <c r="W1207">
        <v>0</v>
      </c>
      <c r="Y1207">
        <v>180</v>
      </c>
      <c r="Z1207" t="s">
        <v>3605</v>
      </c>
      <c r="AA1207" s="2">
        <v>44238.54414351852</v>
      </c>
      <c r="AB1207" t="s">
        <v>329</v>
      </c>
      <c r="AC1207" s="2">
        <v>44889.637546296297</v>
      </c>
      <c r="AD1207" t="s">
        <v>54</v>
      </c>
      <c r="AE1207" t="s">
        <v>330</v>
      </c>
    </row>
    <row r="1208" spans="1:31" x14ac:dyDescent="0.25">
      <c r="A1208" t="s">
        <v>4223</v>
      </c>
      <c r="B1208" t="s">
        <v>4222</v>
      </c>
      <c r="C1208" t="s">
        <v>193</v>
      </c>
      <c r="D1208" s="2" t="str">
        <f>VLOOKUP(A1208,Basis!A:A,1,FALSE)</f>
        <v>GFE0218</v>
      </c>
      <c r="E1208" t="s">
        <v>323</v>
      </c>
      <c r="F1208">
        <v>1036054</v>
      </c>
      <c r="G1208" s="2">
        <v>44628.423506944448</v>
      </c>
      <c r="H1208" s="2"/>
      <c r="K1208" t="s">
        <v>137</v>
      </c>
      <c r="L1208" t="s">
        <v>132</v>
      </c>
      <c r="M1208" t="s">
        <v>138</v>
      </c>
      <c r="N1208" t="s">
        <v>43</v>
      </c>
      <c r="O1208">
        <v>1</v>
      </c>
      <c r="P1208">
        <v>1</v>
      </c>
      <c r="Q1208">
        <v>52.260092999999998</v>
      </c>
      <c r="R1208">
        <v>5.2309624000000001</v>
      </c>
      <c r="S1208" t="s">
        <v>52</v>
      </c>
      <c r="T1208">
        <v>100</v>
      </c>
      <c r="U1208">
        <v>80</v>
      </c>
      <c r="V1208">
        <v>10</v>
      </c>
      <c r="W1208">
        <v>0</v>
      </c>
      <c r="Y1208">
        <v>180</v>
      </c>
      <c r="Z1208" t="s">
        <v>139</v>
      </c>
      <c r="AA1208" s="2">
        <v>44627.361608796295</v>
      </c>
      <c r="AB1208" t="s">
        <v>329</v>
      </c>
      <c r="AC1208" s="2">
        <v>44889.637546296297</v>
      </c>
      <c r="AD1208" t="s">
        <v>54</v>
      </c>
      <c r="AE1208" t="s">
        <v>330</v>
      </c>
    </row>
    <row r="1209" spans="1:31" x14ac:dyDescent="0.25">
      <c r="A1209" t="s">
        <v>4225</v>
      </c>
      <c r="B1209" t="s">
        <v>4224</v>
      </c>
      <c r="C1209" t="s">
        <v>193</v>
      </c>
      <c r="D1209" s="2" t="str">
        <f>VLOOKUP(A1209,Basis!A:A,1,FALSE)</f>
        <v>GFE0120</v>
      </c>
      <c r="E1209" t="s">
        <v>323</v>
      </c>
      <c r="F1209">
        <v>1036060</v>
      </c>
      <c r="G1209" s="2">
        <v>44210.468900462962</v>
      </c>
      <c r="H1209" s="2"/>
      <c r="K1209" t="s">
        <v>4065</v>
      </c>
      <c r="L1209" t="s">
        <v>293</v>
      </c>
      <c r="M1209" t="s">
        <v>4066</v>
      </c>
      <c r="N1209" t="s">
        <v>43</v>
      </c>
      <c r="O1209">
        <v>6</v>
      </c>
      <c r="P1209">
        <v>1</v>
      </c>
      <c r="Q1209">
        <v>52.257877000000001</v>
      </c>
      <c r="R1209">
        <v>5.2093619999999996</v>
      </c>
      <c r="S1209" t="s">
        <v>52</v>
      </c>
      <c r="T1209">
        <v>100</v>
      </c>
      <c r="U1209">
        <v>80</v>
      </c>
      <c r="V1209">
        <v>10</v>
      </c>
      <c r="W1209">
        <v>0</v>
      </c>
      <c r="Y1209">
        <v>180</v>
      </c>
      <c r="Z1209" t="s">
        <v>4067</v>
      </c>
      <c r="AA1209" s="2">
        <v>44210.461284722223</v>
      </c>
      <c r="AB1209" t="s">
        <v>329</v>
      </c>
      <c r="AC1209" s="2">
        <v>44889.637546296297</v>
      </c>
      <c r="AD1209" t="s">
        <v>54</v>
      </c>
      <c r="AE1209" t="s">
        <v>330</v>
      </c>
    </row>
    <row r="1210" spans="1:31" x14ac:dyDescent="0.25">
      <c r="A1210" t="s">
        <v>4227</v>
      </c>
      <c r="B1210" t="s">
        <v>4226</v>
      </c>
      <c r="C1210" t="s">
        <v>193</v>
      </c>
      <c r="D1210" s="2" t="str">
        <f>VLOOKUP(A1210,Basis!A:A,1,FALSE)</f>
        <v>GFE0207</v>
      </c>
      <c r="E1210" t="s">
        <v>323</v>
      </c>
      <c r="F1210">
        <v>1036062</v>
      </c>
      <c r="G1210" s="2">
        <v>44602.521296296298</v>
      </c>
      <c r="H1210" s="2"/>
      <c r="K1210" t="s">
        <v>4046</v>
      </c>
      <c r="L1210" t="s">
        <v>281</v>
      </c>
      <c r="M1210" t="s">
        <v>4047</v>
      </c>
      <c r="N1210" t="s">
        <v>34</v>
      </c>
      <c r="O1210">
        <v>1</v>
      </c>
      <c r="P1210">
        <v>1</v>
      </c>
      <c r="Q1210">
        <v>52.332250000000002</v>
      </c>
      <c r="R1210">
        <v>5.0640799999999997</v>
      </c>
      <c r="S1210" t="s">
        <v>52</v>
      </c>
      <c r="T1210">
        <v>100</v>
      </c>
      <c r="U1210">
        <v>80</v>
      </c>
      <c r="V1210">
        <v>10</v>
      </c>
      <c r="W1210">
        <v>0</v>
      </c>
      <c r="Y1210">
        <v>180</v>
      </c>
      <c r="Z1210" t="s">
        <v>4048</v>
      </c>
      <c r="AA1210" s="2">
        <v>44600.506990740738</v>
      </c>
      <c r="AB1210" t="s">
        <v>329</v>
      </c>
      <c r="AC1210" s="2">
        <v>44889.637546296297</v>
      </c>
      <c r="AD1210" t="s">
        <v>54</v>
      </c>
      <c r="AE1210" t="s">
        <v>330</v>
      </c>
    </row>
    <row r="1211" spans="1:31" x14ac:dyDescent="0.25">
      <c r="A1211" t="s">
        <v>4229</v>
      </c>
      <c r="B1211" t="s">
        <v>4228</v>
      </c>
      <c r="C1211" t="s">
        <v>193</v>
      </c>
      <c r="D1211" s="2" t="str">
        <f>VLOOKUP(A1211,Basis!A:A,1,FALSE)</f>
        <v>GFE0108</v>
      </c>
      <c r="E1211" t="s">
        <v>323</v>
      </c>
      <c r="F1211">
        <v>1036064</v>
      </c>
      <c r="G1211" s="2">
        <v>44096.603368055556</v>
      </c>
      <c r="H1211" s="2"/>
      <c r="K1211" t="s">
        <v>2986</v>
      </c>
      <c r="L1211" t="s">
        <v>482</v>
      </c>
      <c r="M1211" t="s">
        <v>2987</v>
      </c>
      <c r="N1211" t="s">
        <v>241</v>
      </c>
      <c r="O1211">
        <v>6</v>
      </c>
      <c r="P1211">
        <v>1</v>
      </c>
      <c r="Q1211">
        <v>52.264060974121101</v>
      </c>
      <c r="R1211">
        <v>5.1757397651672399</v>
      </c>
      <c r="S1211" t="s">
        <v>52</v>
      </c>
      <c r="T1211">
        <v>100</v>
      </c>
      <c r="U1211">
        <v>80</v>
      </c>
      <c r="V1211">
        <v>10</v>
      </c>
      <c r="W1211">
        <v>0</v>
      </c>
      <c r="Y1211">
        <v>180</v>
      </c>
      <c r="Z1211" t="s">
        <v>2988</v>
      </c>
      <c r="AA1211" s="2">
        <v>44096.602395833332</v>
      </c>
      <c r="AB1211" t="s">
        <v>329</v>
      </c>
      <c r="AC1211" s="2">
        <v>44889.637546296297</v>
      </c>
      <c r="AD1211" t="s">
        <v>54</v>
      </c>
      <c r="AE1211" t="s">
        <v>330</v>
      </c>
    </row>
    <row r="1212" spans="1:31" x14ac:dyDescent="0.25">
      <c r="A1212" t="s">
        <v>4231</v>
      </c>
      <c r="B1212" t="s">
        <v>4230</v>
      </c>
      <c r="C1212" t="s">
        <v>193</v>
      </c>
      <c r="D1212" s="2" t="str">
        <f>VLOOKUP(A1212,Basis!A:A,1,FALSE)</f>
        <v>GFE0125</v>
      </c>
      <c r="E1212" t="s">
        <v>323</v>
      </c>
      <c r="F1212">
        <v>1036066</v>
      </c>
      <c r="G1212" s="2">
        <v>44238.562164351853</v>
      </c>
      <c r="H1212" s="2"/>
      <c r="K1212" t="s">
        <v>3523</v>
      </c>
      <c r="L1212" t="s">
        <v>528</v>
      </c>
      <c r="M1212" t="s">
        <v>3958</v>
      </c>
      <c r="N1212" t="s">
        <v>177</v>
      </c>
      <c r="O1212">
        <v>1</v>
      </c>
      <c r="P1212">
        <v>1</v>
      </c>
      <c r="Q1212">
        <v>52.224773999999996</v>
      </c>
      <c r="R1212">
        <v>5.1863599999999996</v>
      </c>
      <c r="S1212" t="s">
        <v>52</v>
      </c>
      <c r="T1212">
        <v>100</v>
      </c>
      <c r="U1212">
        <v>80</v>
      </c>
      <c r="V1212">
        <v>10</v>
      </c>
      <c r="W1212">
        <v>0</v>
      </c>
      <c r="Y1212">
        <v>180</v>
      </c>
      <c r="Z1212" t="s">
        <v>3959</v>
      </c>
      <c r="AA1212" s="2">
        <v>44238.559490740743</v>
      </c>
      <c r="AB1212" t="s">
        <v>329</v>
      </c>
      <c r="AC1212" s="2">
        <v>44889.637546296297</v>
      </c>
      <c r="AD1212" t="s">
        <v>54</v>
      </c>
      <c r="AE1212" t="s">
        <v>330</v>
      </c>
    </row>
    <row r="1213" spans="1:31" x14ac:dyDescent="0.25">
      <c r="A1213" t="s">
        <v>4233</v>
      </c>
      <c r="B1213" t="s">
        <v>4232</v>
      </c>
      <c r="C1213" t="s">
        <v>193</v>
      </c>
      <c r="D1213" s="2" t="str">
        <f>VLOOKUP(A1213,Basis!A:A,1,FALSE)</f>
        <v>GFE0232</v>
      </c>
      <c r="E1213" t="s">
        <v>323</v>
      </c>
      <c r="F1213">
        <v>1036067</v>
      </c>
      <c r="G1213" s="2">
        <v>44644.408518518518</v>
      </c>
      <c r="H1213" s="2"/>
      <c r="K1213" t="s">
        <v>2189</v>
      </c>
      <c r="L1213" t="s">
        <v>4234</v>
      </c>
      <c r="M1213" t="s">
        <v>2576</v>
      </c>
      <c r="N1213" t="s">
        <v>277</v>
      </c>
      <c r="O1213">
        <v>1</v>
      </c>
      <c r="P1213">
        <v>1</v>
      </c>
      <c r="Q1213">
        <v>52.309615000000001</v>
      </c>
      <c r="R1213">
        <v>5.0357799999999999</v>
      </c>
      <c r="S1213" t="s">
        <v>52</v>
      </c>
      <c r="T1213">
        <v>100</v>
      </c>
      <c r="U1213">
        <v>80</v>
      </c>
      <c r="V1213">
        <v>10</v>
      </c>
      <c r="W1213">
        <v>0</v>
      </c>
      <c r="Y1213">
        <v>180</v>
      </c>
      <c r="Z1213" t="s">
        <v>4235</v>
      </c>
      <c r="AA1213" s="2">
        <v>44642.487592592595</v>
      </c>
      <c r="AB1213" t="s">
        <v>329</v>
      </c>
      <c r="AC1213" s="2">
        <v>44889.637546296297</v>
      </c>
      <c r="AD1213" t="s">
        <v>54</v>
      </c>
      <c r="AE1213" t="s">
        <v>330</v>
      </c>
    </row>
    <row r="1214" spans="1:31" x14ac:dyDescent="0.25">
      <c r="A1214" t="s">
        <v>4237</v>
      </c>
      <c r="B1214" t="s">
        <v>4236</v>
      </c>
      <c r="C1214" t="s">
        <v>193</v>
      </c>
      <c r="D1214" s="2" t="str">
        <f>VLOOKUP(A1214,Basis!A:A,1,FALSE)</f>
        <v>GFE0224</v>
      </c>
      <c r="E1214" t="s">
        <v>323</v>
      </c>
      <c r="F1214">
        <v>1036070</v>
      </c>
      <c r="G1214" s="2">
        <v>44629.397129629629</v>
      </c>
      <c r="H1214" s="2"/>
      <c r="K1214" t="s">
        <v>125</v>
      </c>
      <c r="L1214" t="s">
        <v>126</v>
      </c>
      <c r="M1214" t="s">
        <v>127</v>
      </c>
      <c r="N1214" t="s">
        <v>43</v>
      </c>
      <c r="O1214">
        <v>1</v>
      </c>
      <c r="P1214">
        <v>1</v>
      </c>
      <c r="Q1214">
        <v>52.245719999999999</v>
      </c>
      <c r="R1214">
        <v>5.2369500000000002</v>
      </c>
      <c r="S1214" t="s">
        <v>52</v>
      </c>
      <c r="T1214">
        <v>100</v>
      </c>
      <c r="U1214">
        <v>80</v>
      </c>
      <c r="V1214">
        <v>10</v>
      </c>
      <c r="W1214">
        <v>0</v>
      </c>
      <c r="Y1214">
        <v>180</v>
      </c>
      <c r="Z1214" t="s">
        <v>128</v>
      </c>
      <c r="AA1214" s="2">
        <v>44627.354363425926</v>
      </c>
      <c r="AB1214" t="s">
        <v>329</v>
      </c>
      <c r="AC1214" s="2">
        <v>44889.637546296297</v>
      </c>
      <c r="AD1214" t="s">
        <v>54</v>
      </c>
      <c r="AE1214" t="s">
        <v>330</v>
      </c>
    </row>
    <row r="1215" spans="1:31" x14ac:dyDescent="0.25">
      <c r="A1215" t="s">
        <v>4239</v>
      </c>
      <c r="B1215" t="s">
        <v>4238</v>
      </c>
      <c r="C1215" t="s">
        <v>193</v>
      </c>
      <c r="D1215" s="2" t="str">
        <f>VLOOKUP(A1215,Basis!A:A,1,FALSE)</f>
        <v>GFE0248</v>
      </c>
      <c r="E1215" t="s">
        <v>323</v>
      </c>
      <c r="F1215">
        <v>1036071</v>
      </c>
      <c r="G1215" s="2">
        <v>44671.46297453704</v>
      </c>
      <c r="H1215" s="2"/>
      <c r="K1215" t="s">
        <v>2948</v>
      </c>
      <c r="L1215" t="s">
        <v>264</v>
      </c>
      <c r="M1215" t="s">
        <v>2949</v>
      </c>
      <c r="N1215" t="s">
        <v>177</v>
      </c>
      <c r="O1215">
        <v>1</v>
      </c>
      <c r="P1215">
        <v>1</v>
      </c>
      <c r="Q1215">
        <v>52.228667999999999</v>
      </c>
      <c r="R1215">
        <v>5.1836498000000004</v>
      </c>
      <c r="S1215" t="s">
        <v>52</v>
      </c>
      <c r="T1215">
        <v>100</v>
      </c>
      <c r="U1215">
        <v>80</v>
      </c>
      <c r="V1215">
        <v>10</v>
      </c>
      <c r="W1215">
        <v>0</v>
      </c>
      <c r="Y1215">
        <v>180</v>
      </c>
      <c r="Z1215" t="s">
        <v>2950</v>
      </c>
      <c r="AA1215" s="2">
        <v>44664.561307870368</v>
      </c>
      <c r="AB1215" t="s">
        <v>329</v>
      </c>
      <c r="AC1215" s="2">
        <v>44889.637546296297</v>
      </c>
      <c r="AD1215" t="s">
        <v>54</v>
      </c>
      <c r="AE1215" t="s">
        <v>330</v>
      </c>
    </row>
    <row r="1216" spans="1:31" x14ac:dyDescent="0.25">
      <c r="A1216" t="s">
        <v>4241</v>
      </c>
      <c r="B1216" t="s">
        <v>4240</v>
      </c>
      <c r="C1216" t="s">
        <v>193</v>
      </c>
      <c r="D1216" s="2" t="str">
        <f>VLOOKUP(A1216,Basis!A:A,1,FALSE)</f>
        <v>GFE0172</v>
      </c>
      <c r="E1216" t="s">
        <v>323</v>
      </c>
      <c r="F1216">
        <v>1036072</v>
      </c>
      <c r="G1216" s="2">
        <v>44399.387164351851</v>
      </c>
      <c r="H1216" s="2"/>
      <c r="K1216" t="s">
        <v>913</v>
      </c>
      <c r="L1216" t="s">
        <v>1825</v>
      </c>
      <c r="M1216" t="s">
        <v>1826</v>
      </c>
      <c r="N1216" t="s">
        <v>177</v>
      </c>
      <c r="O1216">
        <v>1</v>
      </c>
      <c r="P1216">
        <v>1</v>
      </c>
      <c r="Q1216">
        <v>52.226489999999998</v>
      </c>
      <c r="R1216">
        <v>5.1734369999999998</v>
      </c>
      <c r="S1216" t="s">
        <v>52</v>
      </c>
      <c r="T1216">
        <v>100</v>
      </c>
      <c r="U1216">
        <v>80</v>
      </c>
      <c r="V1216">
        <v>10</v>
      </c>
      <c r="W1216">
        <v>0</v>
      </c>
      <c r="Y1216">
        <v>180</v>
      </c>
      <c r="Z1216" t="s">
        <v>1827</v>
      </c>
      <c r="AA1216" s="2">
        <v>44399.384432870371</v>
      </c>
      <c r="AB1216" t="s">
        <v>329</v>
      </c>
      <c r="AC1216" s="2">
        <v>44889.637546296297</v>
      </c>
      <c r="AD1216" t="s">
        <v>54</v>
      </c>
      <c r="AE1216" t="s">
        <v>330</v>
      </c>
    </row>
    <row r="1217" spans="1:31" x14ac:dyDescent="0.25">
      <c r="A1217" t="s">
        <v>4243</v>
      </c>
      <c r="B1217" t="s">
        <v>4242</v>
      </c>
      <c r="C1217" t="s">
        <v>193</v>
      </c>
      <c r="D1217" s="2" t="str">
        <f>VLOOKUP(A1217,Basis!A:A,1,FALSE)</f>
        <v>GFE0210</v>
      </c>
      <c r="E1217" t="s">
        <v>323</v>
      </c>
      <c r="F1217">
        <v>1036073</v>
      </c>
      <c r="G1217" s="2">
        <v>44613.556493055556</v>
      </c>
      <c r="H1217" s="2"/>
      <c r="K1217" t="s">
        <v>2373</v>
      </c>
      <c r="L1217" t="s">
        <v>316</v>
      </c>
      <c r="M1217" t="s">
        <v>2374</v>
      </c>
      <c r="N1217" t="s">
        <v>177</v>
      </c>
      <c r="O1217">
        <v>1</v>
      </c>
      <c r="P1217">
        <v>1</v>
      </c>
      <c r="Q1217">
        <v>52.212127000000002</v>
      </c>
      <c r="R1217">
        <v>5.1730239999999998</v>
      </c>
      <c r="S1217" t="s">
        <v>52</v>
      </c>
      <c r="T1217">
        <v>100</v>
      </c>
      <c r="U1217">
        <v>80</v>
      </c>
      <c r="V1217">
        <v>10</v>
      </c>
      <c r="W1217">
        <v>0</v>
      </c>
      <c r="Y1217">
        <v>180</v>
      </c>
      <c r="Z1217" t="s">
        <v>2375</v>
      </c>
      <c r="AA1217" s="2">
        <v>44609.519305555557</v>
      </c>
      <c r="AB1217" t="s">
        <v>329</v>
      </c>
      <c r="AC1217" s="2">
        <v>44889.637546296297</v>
      </c>
      <c r="AD1217" t="s">
        <v>54</v>
      </c>
      <c r="AE1217" t="s">
        <v>330</v>
      </c>
    </row>
    <row r="1218" spans="1:31" x14ac:dyDescent="0.25">
      <c r="A1218" t="s">
        <v>4245</v>
      </c>
      <c r="B1218" t="s">
        <v>4244</v>
      </c>
      <c r="C1218" t="s">
        <v>193</v>
      </c>
      <c r="D1218" s="2" t="str">
        <f>VLOOKUP(A1218,Basis!A:A,1,FALSE)</f>
        <v>GFE0162</v>
      </c>
      <c r="E1218" t="s">
        <v>323</v>
      </c>
      <c r="F1218">
        <v>1036074</v>
      </c>
      <c r="G1218" s="2">
        <v>44305.603009259263</v>
      </c>
      <c r="H1218" s="2"/>
      <c r="K1218" t="s">
        <v>2385</v>
      </c>
      <c r="L1218" t="s">
        <v>569</v>
      </c>
      <c r="M1218" t="s">
        <v>3198</v>
      </c>
      <c r="N1218" t="s">
        <v>177</v>
      </c>
      <c r="O1218">
        <v>1</v>
      </c>
      <c r="P1218">
        <v>1</v>
      </c>
      <c r="Q1218">
        <v>52.240152999999999</v>
      </c>
      <c r="R1218">
        <v>5.1853290000000003</v>
      </c>
      <c r="S1218" t="s">
        <v>52</v>
      </c>
      <c r="T1218">
        <v>100</v>
      </c>
      <c r="U1218">
        <v>80</v>
      </c>
      <c r="V1218">
        <v>10</v>
      </c>
      <c r="W1218">
        <v>0</v>
      </c>
      <c r="Y1218">
        <v>180</v>
      </c>
      <c r="Z1218" t="s">
        <v>3199</v>
      </c>
      <c r="AA1218" s="2">
        <v>44301.365127314813</v>
      </c>
      <c r="AB1218" t="s">
        <v>329</v>
      </c>
      <c r="AC1218" s="2">
        <v>44889.637546296297</v>
      </c>
      <c r="AD1218" t="s">
        <v>54</v>
      </c>
      <c r="AE1218" t="s">
        <v>330</v>
      </c>
    </row>
    <row r="1219" spans="1:31" x14ac:dyDescent="0.25">
      <c r="A1219" t="s">
        <v>4247</v>
      </c>
      <c r="B1219" t="s">
        <v>4246</v>
      </c>
      <c r="C1219" t="s">
        <v>193</v>
      </c>
      <c r="D1219" s="2" t="str">
        <f>VLOOKUP(A1219,Basis!A:A,1,FALSE)</f>
        <v>GFE0191</v>
      </c>
      <c r="E1219" t="s">
        <v>323</v>
      </c>
      <c r="F1219">
        <v>1036075</v>
      </c>
      <c r="G1219" s="2">
        <v>44462.412511574075</v>
      </c>
      <c r="H1219" s="2"/>
      <c r="K1219" t="s">
        <v>308</v>
      </c>
      <c r="L1219" t="s">
        <v>309</v>
      </c>
      <c r="M1219" t="s">
        <v>310</v>
      </c>
      <c r="N1219" t="s">
        <v>62</v>
      </c>
      <c r="O1219">
        <v>1</v>
      </c>
      <c r="P1219">
        <v>1</v>
      </c>
      <c r="Q1219">
        <v>52.306069999999998</v>
      </c>
      <c r="R1219">
        <v>5.2572029999999996</v>
      </c>
      <c r="S1219" t="s">
        <v>52</v>
      </c>
      <c r="T1219">
        <v>100</v>
      </c>
      <c r="U1219">
        <v>80</v>
      </c>
      <c r="V1219">
        <v>10</v>
      </c>
      <c r="W1219">
        <v>0</v>
      </c>
      <c r="Y1219">
        <v>180</v>
      </c>
      <c r="Z1219" t="s">
        <v>311</v>
      </c>
      <c r="AA1219" s="2">
        <v>44462.398958333331</v>
      </c>
      <c r="AB1219" t="s">
        <v>329</v>
      </c>
      <c r="AC1219" s="2">
        <v>44889.637546296297</v>
      </c>
      <c r="AD1219" t="s">
        <v>54</v>
      </c>
      <c r="AE1219" t="s">
        <v>330</v>
      </c>
    </row>
    <row r="1220" spans="1:31" x14ac:dyDescent="0.25">
      <c r="A1220" t="s">
        <v>4249</v>
      </c>
      <c r="B1220" t="s">
        <v>4248</v>
      </c>
      <c r="C1220" t="s">
        <v>193</v>
      </c>
      <c r="D1220" s="2" t="str">
        <f>VLOOKUP(A1220,Basis!A:A,1,FALSE)</f>
        <v>GFE0173</v>
      </c>
      <c r="E1220" t="s">
        <v>323</v>
      </c>
      <c r="F1220">
        <v>1036076</v>
      </c>
      <c r="G1220" s="2">
        <v>44399.387881944444</v>
      </c>
      <c r="H1220" s="2"/>
      <c r="K1220" t="s">
        <v>913</v>
      </c>
      <c r="L1220" t="s">
        <v>1825</v>
      </c>
      <c r="M1220" t="s">
        <v>4250</v>
      </c>
      <c r="N1220" t="s">
        <v>177</v>
      </c>
      <c r="O1220">
        <v>1</v>
      </c>
      <c r="P1220">
        <v>1</v>
      </c>
      <c r="Q1220">
        <v>52.226489999999998</v>
      </c>
      <c r="R1220">
        <v>5.1734369999999998</v>
      </c>
      <c r="S1220" t="s">
        <v>52</v>
      </c>
      <c r="T1220">
        <v>100</v>
      </c>
      <c r="U1220">
        <v>80</v>
      </c>
      <c r="V1220">
        <v>10</v>
      </c>
      <c r="W1220">
        <v>0</v>
      </c>
      <c r="Y1220">
        <v>180</v>
      </c>
      <c r="Z1220" t="s">
        <v>1827</v>
      </c>
      <c r="AA1220" s="2">
        <v>44399.385879629626</v>
      </c>
      <c r="AB1220" t="s">
        <v>329</v>
      </c>
      <c r="AC1220" s="2">
        <v>44889.637546296297</v>
      </c>
      <c r="AD1220" t="s">
        <v>54</v>
      </c>
      <c r="AE1220" t="s">
        <v>330</v>
      </c>
    </row>
    <row r="1221" spans="1:31" x14ac:dyDescent="0.25">
      <c r="A1221" t="s">
        <v>4252</v>
      </c>
      <c r="B1221" t="s">
        <v>4251</v>
      </c>
      <c r="C1221" t="s">
        <v>193</v>
      </c>
      <c r="D1221" s="2" t="str">
        <f>VLOOKUP(A1221,Basis!A:A,1,FALSE)</f>
        <v>GFE0165</v>
      </c>
      <c r="E1221" t="s">
        <v>323</v>
      </c>
      <c r="F1221">
        <v>1036077</v>
      </c>
      <c r="G1221" s="2">
        <v>44326.500138888892</v>
      </c>
      <c r="H1221" s="2"/>
      <c r="K1221" t="s">
        <v>4253</v>
      </c>
      <c r="L1221" t="s">
        <v>49</v>
      </c>
      <c r="M1221" t="s">
        <v>4254</v>
      </c>
      <c r="N1221" t="s">
        <v>177</v>
      </c>
      <c r="O1221">
        <v>1</v>
      </c>
      <c r="P1221">
        <v>1</v>
      </c>
      <c r="Q1221">
        <v>52.236601</v>
      </c>
      <c r="R1221">
        <v>5.1803689999999998</v>
      </c>
      <c r="S1221" t="s">
        <v>52</v>
      </c>
      <c r="T1221">
        <v>100</v>
      </c>
      <c r="U1221">
        <v>80</v>
      </c>
      <c r="V1221">
        <v>10</v>
      </c>
      <c r="W1221">
        <v>0</v>
      </c>
      <c r="Y1221">
        <v>180</v>
      </c>
      <c r="Z1221" t="s">
        <v>4255</v>
      </c>
      <c r="AA1221" s="2">
        <v>44307.429409722223</v>
      </c>
      <c r="AB1221" t="s">
        <v>329</v>
      </c>
      <c r="AC1221" s="2">
        <v>44889.637546296297</v>
      </c>
      <c r="AD1221" t="s">
        <v>54</v>
      </c>
      <c r="AE1221" t="s">
        <v>330</v>
      </c>
    </row>
    <row r="1222" spans="1:31" x14ac:dyDescent="0.25">
      <c r="A1222" t="s">
        <v>4257</v>
      </c>
      <c r="B1222" t="s">
        <v>4256</v>
      </c>
      <c r="C1222" t="s">
        <v>193</v>
      </c>
      <c r="D1222" s="2" t="str">
        <f>VLOOKUP(A1222,Basis!A:A,1,FALSE)</f>
        <v>GFE0013</v>
      </c>
      <c r="E1222" t="s">
        <v>323</v>
      </c>
      <c r="F1222">
        <v>1035243</v>
      </c>
      <c r="G1222" s="2">
        <v>44188.568773148145</v>
      </c>
      <c r="H1222" s="2"/>
      <c r="K1222" t="s">
        <v>3315</v>
      </c>
      <c r="L1222" t="s">
        <v>93</v>
      </c>
      <c r="M1222" t="s">
        <v>3316</v>
      </c>
      <c r="N1222" t="s">
        <v>62</v>
      </c>
      <c r="O1222">
        <v>6</v>
      </c>
      <c r="P1222">
        <v>1</v>
      </c>
      <c r="Q1222">
        <v>52.294109344482401</v>
      </c>
      <c r="R1222">
        <v>5.2666373252868697</v>
      </c>
      <c r="S1222" t="s">
        <v>52</v>
      </c>
      <c r="T1222">
        <v>100</v>
      </c>
      <c r="U1222">
        <v>80</v>
      </c>
      <c r="V1222">
        <v>10</v>
      </c>
      <c r="W1222">
        <v>0</v>
      </c>
      <c r="Y1222">
        <v>180</v>
      </c>
      <c r="Z1222" t="s">
        <v>3317</v>
      </c>
      <c r="AA1222" s="2">
        <v>44151.588912037034</v>
      </c>
      <c r="AB1222" t="s">
        <v>329</v>
      </c>
      <c r="AC1222" s="2">
        <v>44889.637546296297</v>
      </c>
      <c r="AD1222" t="s">
        <v>54</v>
      </c>
      <c r="AE1222" t="s">
        <v>330</v>
      </c>
    </row>
    <row r="1223" spans="1:31" x14ac:dyDescent="0.25">
      <c r="A1223" t="s">
        <v>4259</v>
      </c>
      <c r="B1223" t="s">
        <v>4258</v>
      </c>
      <c r="C1223" t="s">
        <v>79</v>
      </c>
      <c r="D1223" s="2" t="str">
        <f>VLOOKUP(A1223,Basis!A:A,1,FALSE)</f>
        <v>RB008</v>
      </c>
      <c r="E1223" t="s">
        <v>58</v>
      </c>
      <c r="F1223">
        <v>1034417</v>
      </c>
      <c r="G1223" s="2">
        <v>43748.533483796295</v>
      </c>
      <c r="H1223" s="2"/>
      <c r="K1223" t="s">
        <v>2710</v>
      </c>
      <c r="L1223" t="s">
        <v>1283</v>
      </c>
      <c r="M1223" t="s">
        <v>2712</v>
      </c>
      <c r="N1223" t="s">
        <v>750</v>
      </c>
      <c r="O1223">
        <v>3</v>
      </c>
      <c r="P1223">
        <v>1</v>
      </c>
      <c r="Q1223">
        <v>52.266888399999999</v>
      </c>
      <c r="R1223">
        <v>5.0460583000000003</v>
      </c>
      <c r="S1223" t="s">
        <v>35</v>
      </c>
      <c r="T1223">
        <v>100</v>
      </c>
      <c r="U1223">
        <v>80</v>
      </c>
      <c r="V1223">
        <v>10</v>
      </c>
      <c r="W1223">
        <v>0</v>
      </c>
      <c r="Y1223">
        <v>180</v>
      </c>
      <c r="Z1223" t="s">
        <v>4260</v>
      </c>
      <c r="AA1223" s="2">
        <v>44746.469317129631</v>
      </c>
      <c r="AB1223" t="s">
        <v>329</v>
      </c>
      <c r="AC1223" s="2">
        <v>44907.648182870369</v>
      </c>
      <c r="AD1223" t="s">
        <v>54</v>
      </c>
      <c r="AE1223" t="s">
        <v>55</v>
      </c>
    </row>
    <row r="1224" spans="1:31" x14ac:dyDescent="0.25">
      <c r="A1224" t="s">
        <v>4262</v>
      </c>
      <c r="B1224" t="s">
        <v>4261</v>
      </c>
      <c r="C1224" t="s">
        <v>167</v>
      </c>
      <c r="D1224" s="2" t="str">
        <f>VLOOKUP(A1224,Basis!A:A,1,FALSE)</f>
        <v>PO143</v>
      </c>
      <c r="E1224" t="s">
        <v>58</v>
      </c>
      <c r="F1224">
        <v>1034748</v>
      </c>
      <c r="G1224" s="2">
        <v>44175.606574074074</v>
      </c>
      <c r="H1224" s="2"/>
      <c r="K1224" t="s">
        <v>1156</v>
      </c>
      <c r="L1224" t="s">
        <v>112</v>
      </c>
      <c r="M1224" t="s">
        <v>4053</v>
      </c>
      <c r="N1224" t="s">
        <v>177</v>
      </c>
      <c r="O1224">
        <v>6</v>
      </c>
      <c r="P1224">
        <v>1</v>
      </c>
      <c r="Q1224">
        <v>52.22007</v>
      </c>
      <c r="R1224">
        <v>5.1797199999999997</v>
      </c>
      <c r="S1224" t="s">
        <v>35</v>
      </c>
      <c r="T1224">
        <v>100</v>
      </c>
      <c r="U1224">
        <v>80</v>
      </c>
      <c r="V1224">
        <v>10</v>
      </c>
      <c r="W1224">
        <v>0</v>
      </c>
      <c r="Y1224">
        <v>180</v>
      </c>
      <c r="Z1224" t="s">
        <v>4054</v>
      </c>
      <c r="AA1224" s="2">
        <v>44175.602326388886</v>
      </c>
      <c r="AB1224" t="s">
        <v>329</v>
      </c>
      <c r="AC1224" s="2">
        <v>44907.648182870369</v>
      </c>
      <c r="AD1224" t="s">
        <v>54</v>
      </c>
      <c r="AE1224" t="s">
        <v>55</v>
      </c>
    </row>
    <row r="1225" spans="1:31" x14ac:dyDescent="0.25">
      <c r="A1225" t="s">
        <v>4264</v>
      </c>
      <c r="B1225" t="s">
        <v>4263</v>
      </c>
      <c r="C1225" t="s">
        <v>193</v>
      </c>
      <c r="D1225" s="2" t="str">
        <f>VLOOKUP(A1225,Basis!A:A,1,FALSE)</f>
        <v>GFE0221</v>
      </c>
      <c r="E1225" t="s">
        <v>323</v>
      </c>
      <c r="F1225">
        <v>1031307</v>
      </c>
      <c r="G1225" s="2">
        <v>44629.395104166666</v>
      </c>
      <c r="H1225" s="2"/>
      <c r="K1225" t="s">
        <v>1193</v>
      </c>
      <c r="L1225" t="s">
        <v>293</v>
      </c>
      <c r="M1225" t="s">
        <v>1194</v>
      </c>
      <c r="N1225" t="s">
        <v>43</v>
      </c>
      <c r="O1225">
        <v>1</v>
      </c>
      <c r="P1225">
        <v>1</v>
      </c>
      <c r="Q1225">
        <v>52.260764999999999</v>
      </c>
      <c r="R1225">
        <v>5.2332939999999999</v>
      </c>
      <c r="S1225" t="s">
        <v>52</v>
      </c>
      <c r="T1225">
        <v>100</v>
      </c>
      <c r="U1225">
        <v>80</v>
      </c>
      <c r="V1225">
        <v>10</v>
      </c>
      <c r="W1225">
        <v>0</v>
      </c>
      <c r="Y1225">
        <v>180</v>
      </c>
      <c r="Z1225" t="s">
        <v>1195</v>
      </c>
      <c r="AA1225" s="2">
        <v>44627.365115740744</v>
      </c>
      <c r="AB1225" t="s">
        <v>329</v>
      </c>
      <c r="AC1225" s="2">
        <v>44889.637546296297</v>
      </c>
      <c r="AD1225" t="s">
        <v>54</v>
      </c>
      <c r="AE1225" t="s">
        <v>330</v>
      </c>
    </row>
    <row r="1226" spans="1:31" x14ac:dyDescent="0.25">
      <c r="A1226" t="s">
        <v>4266</v>
      </c>
      <c r="B1226" t="s">
        <v>4265</v>
      </c>
      <c r="C1226" t="s">
        <v>193</v>
      </c>
      <c r="D1226" s="2" t="str">
        <f>VLOOKUP(A1226,Basis!A:A,1,FALSE)</f>
        <v>GFE0089</v>
      </c>
      <c r="E1226" t="s">
        <v>323</v>
      </c>
      <c r="F1226">
        <v>1034939</v>
      </c>
      <c r="G1226" s="2">
        <v>44188.569305555553</v>
      </c>
      <c r="H1226" s="2"/>
      <c r="K1226" t="s">
        <v>245</v>
      </c>
      <c r="L1226" t="s">
        <v>2295</v>
      </c>
      <c r="M1226" t="s">
        <v>2585</v>
      </c>
      <c r="N1226" t="s">
        <v>62</v>
      </c>
      <c r="O1226">
        <v>1</v>
      </c>
      <c r="P1226">
        <v>1</v>
      </c>
      <c r="Q1226">
        <v>52.296249000000003</v>
      </c>
      <c r="R1226">
        <v>5.2695350646972701</v>
      </c>
      <c r="S1226" t="s">
        <v>52</v>
      </c>
      <c r="T1226">
        <v>100</v>
      </c>
      <c r="U1226">
        <v>80</v>
      </c>
      <c r="V1226">
        <v>10</v>
      </c>
      <c r="W1226">
        <v>0</v>
      </c>
      <c r="Y1226">
        <v>180</v>
      </c>
      <c r="Z1226" t="s">
        <v>2586</v>
      </c>
      <c r="AA1226" s="2">
        <v>44188.545358796298</v>
      </c>
      <c r="AB1226" t="s">
        <v>329</v>
      </c>
      <c r="AC1226" s="2">
        <v>44889.637546296297</v>
      </c>
      <c r="AD1226" t="s">
        <v>54</v>
      </c>
      <c r="AE1226" t="s">
        <v>330</v>
      </c>
    </row>
    <row r="1227" spans="1:31" x14ac:dyDescent="0.25">
      <c r="A1227" t="s">
        <v>4268</v>
      </c>
      <c r="B1227" t="s">
        <v>4267</v>
      </c>
      <c r="C1227" t="s">
        <v>193</v>
      </c>
      <c r="D1227" s="2" t="str">
        <f>VLOOKUP(A1227,Basis!A:A,1,FALSE)</f>
        <v>GFE0169</v>
      </c>
      <c r="E1227" t="s">
        <v>323</v>
      </c>
      <c r="F1227">
        <v>1035115</v>
      </c>
      <c r="G1227" s="2">
        <v>44385.638749999998</v>
      </c>
      <c r="H1227" s="2"/>
      <c r="K1227" t="s">
        <v>3137</v>
      </c>
      <c r="L1227" t="s">
        <v>309</v>
      </c>
      <c r="M1227" t="s">
        <v>3138</v>
      </c>
      <c r="N1227" t="s">
        <v>241</v>
      </c>
      <c r="O1227">
        <v>6</v>
      </c>
      <c r="P1227">
        <v>1</v>
      </c>
      <c r="Q1227">
        <v>52.268369999999997</v>
      </c>
      <c r="R1227">
        <v>5.176552</v>
      </c>
      <c r="S1227" t="s">
        <v>52</v>
      </c>
      <c r="T1227">
        <v>100</v>
      </c>
      <c r="U1227">
        <v>80</v>
      </c>
      <c r="V1227">
        <v>10</v>
      </c>
      <c r="W1227">
        <v>0</v>
      </c>
      <c r="Y1227">
        <v>180</v>
      </c>
      <c r="Z1227" t="s">
        <v>3139</v>
      </c>
      <c r="AA1227" s="2">
        <v>44385.635763888888</v>
      </c>
      <c r="AB1227" t="s">
        <v>329</v>
      </c>
      <c r="AC1227" s="2">
        <v>44889.637546296297</v>
      </c>
      <c r="AD1227" t="s">
        <v>54</v>
      </c>
      <c r="AE1227" t="s">
        <v>330</v>
      </c>
    </row>
    <row r="1228" spans="1:31" x14ac:dyDescent="0.25">
      <c r="A1228" t="s">
        <v>4270</v>
      </c>
      <c r="B1228" t="s">
        <v>4269</v>
      </c>
      <c r="C1228" t="s">
        <v>193</v>
      </c>
      <c r="D1228" s="2" t="str">
        <f>VLOOKUP(A1228,Basis!A:A,1,FALSE)</f>
        <v>GFE0197</v>
      </c>
      <c r="E1228" t="s">
        <v>323</v>
      </c>
      <c r="F1228">
        <v>1035251</v>
      </c>
      <c r="G1228" s="2">
        <v>44552.628078703703</v>
      </c>
      <c r="H1228" s="2"/>
      <c r="K1228" t="s">
        <v>2071</v>
      </c>
      <c r="L1228" t="s">
        <v>3274</v>
      </c>
      <c r="M1228" t="s">
        <v>4271</v>
      </c>
      <c r="N1228" t="s">
        <v>177</v>
      </c>
      <c r="O1228">
        <v>1</v>
      </c>
      <c r="P1228">
        <v>1</v>
      </c>
      <c r="Q1228">
        <v>52.218941999999998</v>
      </c>
      <c r="R1228">
        <v>5.1445939999999997</v>
      </c>
      <c r="S1228" t="s">
        <v>52</v>
      </c>
      <c r="T1228">
        <v>100</v>
      </c>
      <c r="U1228">
        <v>80</v>
      </c>
      <c r="V1228">
        <v>10</v>
      </c>
      <c r="W1228">
        <v>0</v>
      </c>
      <c r="Y1228">
        <v>180</v>
      </c>
      <c r="Z1228" t="s">
        <v>3276</v>
      </c>
      <c r="AA1228" s="2">
        <v>44552.625659722224</v>
      </c>
      <c r="AB1228" t="s">
        <v>329</v>
      </c>
      <c r="AC1228" s="2">
        <v>44889.637546296297</v>
      </c>
      <c r="AD1228" t="s">
        <v>54</v>
      </c>
      <c r="AE1228" t="s">
        <v>330</v>
      </c>
    </row>
    <row r="1229" spans="1:31" x14ac:dyDescent="0.25">
      <c r="A1229" t="s">
        <v>4273</v>
      </c>
      <c r="B1229" t="s">
        <v>4272</v>
      </c>
      <c r="C1229" t="s">
        <v>193</v>
      </c>
      <c r="D1229" s="2" t="str">
        <f>VLOOKUP(A1229,Basis!A:A,1,FALSE)</f>
        <v>GFE0229</v>
      </c>
      <c r="E1229" t="s">
        <v>323</v>
      </c>
      <c r="F1229">
        <v>1035279</v>
      </c>
      <c r="G1229" s="2">
        <v>44644.40488425926</v>
      </c>
      <c r="H1229" s="2"/>
      <c r="K1229" t="s">
        <v>3639</v>
      </c>
      <c r="L1229" t="s">
        <v>334</v>
      </c>
      <c r="M1229" t="s">
        <v>3640</v>
      </c>
      <c r="N1229" t="s">
        <v>241</v>
      </c>
      <c r="O1229">
        <v>1</v>
      </c>
      <c r="P1229">
        <v>1</v>
      </c>
      <c r="Q1229">
        <v>52.266360800000001</v>
      </c>
      <c r="R1229">
        <v>5.1833435000000003</v>
      </c>
      <c r="S1229" t="s">
        <v>52</v>
      </c>
      <c r="T1229">
        <v>100</v>
      </c>
      <c r="U1229">
        <v>80</v>
      </c>
      <c r="V1229">
        <v>10</v>
      </c>
      <c r="W1229">
        <v>0</v>
      </c>
      <c r="Y1229">
        <v>180</v>
      </c>
      <c r="Z1229" t="s">
        <v>3641</v>
      </c>
      <c r="AA1229" s="2">
        <v>44642.465416666666</v>
      </c>
      <c r="AB1229" t="s">
        <v>329</v>
      </c>
      <c r="AC1229" s="2">
        <v>44889.637546296297</v>
      </c>
      <c r="AD1229" t="s">
        <v>54</v>
      </c>
      <c r="AE1229" t="s">
        <v>330</v>
      </c>
    </row>
    <row r="1230" spans="1:31" x14ac:dyDescent="0.25">
      <c r="A1230" t="s">
        <v>4275</v>
      </c>
      <c r="B1230" t="s">
        <v>4274</v>
      </c>
      <c r="C1230" t="s">
        <v>193</v>
      </c>
      <c r="D1230" s="2" t="str">
        <f>VLOOKUP(A1230,Basis!A:A,1,FALSE)</f>
        <v>GFE0176</v>
      </c>
      <c r="E1230" t="s">
        <v>323</v>
      </c>
      <c r="F1230">
        <v>1035283</v>
      </c>
      <c r="G1230" s="2">
        <v>44392.630196759259</v>
      </c>
      <c r="H1230" s="2"/>
      <c r="K1230" t="s">
        <v>2972</v>
      </c>
      <c r="L1230" t="s">
        <v>281</v>
      </c>
      <c r="M1230" t="s">
        <v>2973</v>
      </c>
      <c r="N1230" t="s">
        <v>177</v>
      </c>
      <c r="O1230">
        <v>1</v>
      </c>
      <c r="P1230">
        <v>1</v>
      </c>
      <c r="Q1230">
        <v>52.216740000000001</v>
      </c>
      <c r="R1230">
        <v>5.1338499999999998</v>
      </c>
      <c r="S1230" t="s">
        <v>52</v>
      </c>
      <c r="T1230">
        <v>100</v>
      </c>
      <c r="U1230">
        <v>80</v>
      </c>
      <c r="V1230">
        <v>10</v>
      </c>
      <c r="W1230">
        <v>0</v>
      </c>
      <c r="Y1230">
        <v>180</v>
      </c>
      <c r="Z1230" t="s">
        <v>2974</v>
      </c>
      <c r="AA1230" s="2">
        <v>44392.625914351855</v>
      </c>
      <c r="AB1230" t="s">
        <v>329</v>
      </c>
      <c r="AC1230" s="2">
        <v>44889.637546296297</v>
      </c>
      <c r="AD1230" t="s">
        <v>54</v>
      </c>
      <c r="AE1230" t="s">
        <v>330</v>
      </c>
    </row>
    <row r="1231" spans="1:31" x14ac:dyDescent="0.25">
      <c r="A1231" t="s">
        <v>4277</v>
      </c>
      <c r="B1231" t="s">
        <v>4276</v>
      </c>
      <c r="C1231" t="s">
        <v>193</v>
      </c>
      <c r="D1231" s="2" t="str">
        <f>VLOOKUP(A1231,Basis!A:A,1,FALSE)</f>
        <v>GFE0225</v>
      </c>
      <c r="E1231" t="s">
        <v>323</v>
      </c>
      <c r="F1231">
        <v>1035284</v>
      </c>
      <c r="G1231" s="2">
        <v>44629.397604166668</v>
      </c>
      <c r="H1231" s="2"/>
      <c r="K1231" t="s">
        <v>1421</v>
      </c>
      <c r="L1231" t="s">
        <v>769</v>
      </c>
      <c r="M1231" t="s">
        <v>1422</v>
      </c>
      <c r="N1231" t="s">
        <v>43</v>
      </c>
      <c r="O1231">
        <v>1</v>
      </c>
      <c r="P1231">
        <v>1</v>
      </c>
      <c r="Q1231">
        <v>52.255671</v>
      </c>
      <c r="R1231">
        <v>5.2243864999999996</v>
      </c>
      <c r="S1231" t="s">
        <v>52</v>
      </c>
      <c r="T1231">
        <v>100</v>
      </c>
      <c r="U1231">
        <v>80</v>
      </c>
      <c r="V1231">
        <v>10</v>
      </c>
      <c r="W1231">
        <v>0</v>
      </c>
      <c r="Y1231">
        <v>180</v>
      </c>
      <c r="Z1231" t="s">
        <v>1423</v>
      </c>
      <c r="AA1231" s="2">
        <v>44627.375752314816</v>
      </c>
      <c r="AB1231" t="s">
        <v>329</v>
      </c>
      <c r="AC1231" s="2">
        <v>44889.637546296297</v>
      </c>
      <c r="AD1231" t="s">
        <v>54</v>
      </c>
      <c r="AE1231" t="s">
        <v>330</v>
      </c>
    </row>
    <row r="1232" spans="1:31" x14ac:dyDescent="0.25">
      <c r="A1232" t="s">
        <v>4279</v>
      </c>
      <c r="B1232" t="s">
        <v>4278</v>
      </c>
      <c r="C1232" t="s">
        <v>193</v>
      </c>
      <c r="D1232" s="2" t="str">
        <f>VLOOKUP(A1232,Basis!A:A,1,FALSE)</f>
        <v>GFE0103</v>
      </c>
      <c r="E1232" t="s">
        <v>323</v>
      </c>
      <c r="F1232">
        <v>1035286</v>
      </c>
      <c r="G1232" s="2">
        <v>44090.564328703702</v>
      </c>
      <c r="H1232" s="2"/>
      <c r="K1232" t="s">
        <v>376</v>
      </c>
      <c r="L1232" t="s">
        <v>281</v>
      </c>
      <c r="M1232" t="s">
        <v>3281</v>
      </c>
      <c r="N1232" t="s">
        <v>177</v>
      </c>
      <c r="O1232">
        <v>1</v>
      </c>
      <c r="P1232">
        <v>1</v>
      </c>
      <c r="Q1232">
        <v>52.209760000000003</v>
      </c>
      <c r="R1232">
        <v>5.1531500000000001</v>
      </c>
      <c r="S1232" t="s">
        <v>52</v>
      </c>
      <c r="T1232">
        <v>100</v>
      </c>
      <c r="U1232">
        <v>80</v>
      </c>
      <c r="V1232">
        <v>10</v>
      </c>
      <c r="W1232">
        <v>0</v>
      </c>
      <c r="Y1232">
        <v>180</v>
      </c>
      <c r="Z1232" t="s">
        <v>3282</v>
      </c>
      <c r="AA1232" s="2">
        <v>44090.561215277776</v>
      </c>
      <c r="AB1232" t="s">
        <v>329</v>
      </c>
      <c r="AC1232" s="2">
        <v>44889.637546296297</v>
      </c>
      <c r="AD1232" t="s">
        <v>54</v>
      </c>
      <c r="AE1232" t="s">
        <v>330</v>
      </c>
    </row>
    <row r="1233" spans="1:31" x14ac:dyDescent="0.25">
      <c r="A1233" t="s">
        <v>4281</v>
      </c>
      <c r="B1233" t="s">
        <v>4280</v>
      </c>
      <c r="C1233" t="s">
        <v>193</v>
      </c>
      <c r="D1233" s="2" t="str">
        <f>VLOOKUP(A1233,Basis!A:A,1,FALSE)</f>
        <v>GFE0174</v>
      </c>
      <c r="E1233" t="s">
        <v>323</v>
      </c>
      <c r="F1233">
        <v>1035287</v>
      </c>
      <c r="G1233" s="2">
        <v>44789.402673611112</v>
      </c>
      <c r="H1233" s="2"/>
      <c r="K1233" t="s">
        <v>3979</v>
      </c>
      <c r="L1233" t="s">
        <v>281</v>
      </c>
      <c r="M1233" t="s">
        <v>3980</v>
      </c>
      <c r="N1233" t="s">
        <v>184</v>
      </c>
      <c r="O1233">
        <v>1</v>
      </c>
      <c r="P1233">
        <v>1</v>
      </c>
      <c r="Q1233">
        <v>52.19849</v>
      </c>
      <c r="R1233">
        <v>5.1375209999999996</v>
      </c>
      <c r="S1233" t="s">
        <v>52</v>
      </c>
      <c r="T1233">
        <v>100</v>
      </c>
      <c r="U1233">
        <v>80</v>
      </c>
      <c r="V1233">
        <v>10</v>
      </c>
      <c r="W1233">
        <v>0</v>
      </c>
      <c r="Y1233">
        <v>180</v>
      </c>
      <c r="Z1233" t="s">
        <v>3981</v>
      </c>
      <c r="AA1233" s="2">
        <v>44392.560983796298</v>
      </c>
      <c r="AB1233" t="s">
        <v>329</v>
      </c>
      <c r="AC1233" s="2">
        <v>44889.637546296297</v>
      </c>
      <c r="AD1233" t="s">
        <v>54</v>
      </c>
      <c r="AE1233" t="s">
        <v>330</v>
      </c>
    </row>
    <row r="1234" spans="1:31" x14ac:dyDescent="0.25">
      <c r="A1234" t="s">
        <v>4283</v>
      </c>
      <c r="B1234" t="s">
        <v>4282</v>
      </c>
      <c r="C1234" t="s">
        <v>193</v>
      </c>
      <c r="D1234" s="2" t="str">
        <f>VLOOKUP(A1234,Basis!A:A,1,FALSE)</f>
        <v>GFE0244</v>
      </c>
      <c r="E1234" t="s">
        <v>323</v>
      </c>
      <c r="F1234">
        <v>1035292</v>
      </c>
      <c r="G1234" s="2">
        <v>44670.357812499999</v>
      </c>
      <c r="H1234" s="2"/>
      <c r="K1234" t="s">
        <v>3938</v>
      </c>
      <c r="L1234" t="s">
        <v>112</v>
      </c>
      <c r="M1234" t="s">
        <v>3939</v>
      </c>
      <c r="N1234" t="s">
        <v>177</v>
      </c>
      <c r="O1234">
        <v>1</v>
      </c>
      <c r="P1234">
        <v>1</v>
      </c>
      <c r="Q1234">
        <v>52.2346329998256</v>
      </c>
      <c r="R1234">
        <v>5.1984299997801102</v>
      </c>
      <c r="S1234" t="s">
        <v>52</v>
      </c>
      <c r="T1234">
        <v>100</v>
      </c>
      <c r="U1234">
        <v>80</v>
      </c>
      <c r="V1234">
        <v>10</v>
      </c>
      <c r="W1234">
        <v>0</v>
      </c>
      <c r="Y1234">
        <v>180</v>
      </c>
      <c r="Z1234" t="s">
        <v>3940</v>
      </c>
      <c r="AA1234" s="2">
        <v>44662.35119212963</v>
      </c>
      <c r="AB1234" t="s">
        <v>329</v>
      </c>
      <c r="AC1234" s="2">
        <v>44889.637546296297</v>
      </c>
      <c r="AD1234" t="s">
        <v>54</v>
      </c>
      <c r="AE1234" t="s">
        <v>330</v>
      </c>
    </row>
    <row r="1235" spans="1:31" x14ac:dyDescent="0.25">
      <c r="A1235" t="s">
        <v>4285</v>
      </c>
      <c r="B1235" t="s">
        <v>4284</v>
      </c>
      <c r="C1235" t="s">
        <v>193</v>
      </c>
      <c r="D1235" s="2" t="str">
        <f>VLOOKUP(A1235,Basis!A:A,1,FALSE)</f>
        <v>GFE0115</v>
      </c>
      <c r="E1235" t="s">
        <v>323</v>
      </c>
      <c r="F1235">
        <v>1035294</v>
      </c>
      <c r="G1235" s="2">
        <v>44173.411562499998</v>
      </c>
      <c r="H1235" s="2"/>
      <c r="K1235" t="s">
        <v>2608</v>
      </c>
      <c r="L1235" t="s">
        <v>1283</v>
      </c>
      <c r="M1235" t="s">
        <v>2609</v>
      </c>
      <c r="N1235" t="s">
        <v>62</v>
      </c>
      <c r="O1235">
        <v>1</v>
      </c>
      <c r="P1235">
        <v>1</v>
      </c>
      <c r="Q1235">
        <v>52.293422698974602</v>
      </c>
      <c r="R1235">
        <v>5.2636027336120597</v>
      </c>
      <c r="S1235" t="s">
        <v>52</v>
      </c>
      <c r="T1235">
        <v>100</v>
      </c>
      <c r="U1235">
        <v>80</v>
      </c>
      <c r="V1235">
        <v>10</v>
      </c>
      <c r="W1235">
        <v>0</v>
      </c>
      <c r="Y1235">
        <v>180</v>
      </c>
      <c r="Z1235" t="s">
        <v>2610</v>
      </c>
      <c r="AA1235" s="2">
        <v>44166.613865740743</v>
      </c>
      <c r="AB1235" t="s">
        <v>329</v>
      </c>
      <c r="AC1235" s="2">
        <v>44889.637546296297</v>
      </c>
      <c r="AD1235" t="s">
        <v>54</v>
      </c>
      <c r="AE1235" t="s">
        <v>330</v>
      </c>
    </row>
    <row r="1236" spans="1:31" x14ac:dyDescent="0.25">
      <c r="A1236" t="s">
        <v>4287</v>
      </c>
      <c r="B1236" t="s">
        <v>4286</v>
      </c>
      <c r="C1236" t="s">
        <v>193</v>
      </c>
      <c r="D1236" s="2" t="str">
        <f>VLOOKUP(A1236,Basis!A:A,1,FALSE)</f>
        <v>GFE0111</v>
      </c>
      <c r="E1236" t="s">
        <v>323</v>
      </c>
      <c r="F1236">
        <v>1035308</v>
      </c>
      <c r="G1236" s="2">
        <v>44145.387673611112</v>
      </c>
      <c r="H1236" s="2"/>
      <c r="K1236" t="s">
        <v>422</v>
      </c>
      <c r="L1236" t="s">
        <v>879</v>
      </c>
      <c r="M1236" t="s">
        <v>3975</v>
      </c>
      <c r="N1236" t="s">
        <v>177</v>
      </c>
      <c r="O1236">
        <v>1</v>
      </c>
      <c r="P1236">
        <v>1</v>
      </c>
      <c r="Q1236">
        <v>52.243911743164098</v>
      </c>
      <c r="R1236">
        <v>5.1744728088378897</v>
      </c>
      <c r="S1236" t="s">
        <v>52</v>
      </c>
      <c r="T1236">
        <v>100</v>
      </c>
      <c r="U1236">
        <v>80</v>
      </c>
      <c r="V1236">
        <v>10</v>
      </c>
      <c r="W1236">
        <v>0</v>
      </c>
      <c r="Y1236">
        <v>180</v>
      </c>
      <c r="Z1236" t="s">
        <v>3976</v>
      </c>
      <c r="AA1236" s="2">
        <v>44145.368379629632</v>
      </c>
      <c r="AB1236" t="s">
        <v>329</v>
      </c>
      <c r="AC1236" s="2">
        <v>44889.637546296297</v>
      </c>
      <c r="AD1236" t="s">
        <v>54</v>
      </c>
      <c r="AE1236" t="s">
        <v>330</v>
      </c>
    </row>
    <row r="1237" spans="1:31" x14ac:dyDescent="0.25">
      <c r="A1237" t="s">
        <v>4289</v>
      </c>
      <c r="B1237" t="s">
        <v>4288</v>
      </c>
      <c r="C1237" t="s">
        <v>193</v>
      </c>
      <c r="D1237" s="2" t="str">
        <f>VLOOKUP(A1237,Basis!A:A,1,FALSE)</f>
        <v>GFE0249</v>
      </c>
      <c r="E1237" t="s">
        <v>323</v>
      </c>
      <c r="F1237">
        <v>1035309</v>
      </c>
      <c r="G1237" s="2">
        <v>44671.448368055557</v>
      </c>
      <c r="H1237" s="2"/>
      <c r="K1237" t="s">
        <v>2948</v>
      </c>
      <c r="L1237" t="s">
        <v>195</v>
      </c>
      <c r="M1237" t="s">
        <v>3519</v>
      </c>
      <c r="N1237" t="s">
        <v>177</v>
      </c>
      <c r="O1237">
        <v>1</v>
      </c>
      <c r="P1237">
        <v>1</v>
      </c>
      <c r="Q1237">
        <v>52.228411000000001</v>
      </c>
      <c r="R1237">
        <v>5.1832960000000003</v>
      </c>
      <c r="S1237" t="s">
        <v>52</v>
      </c>
      <c r="T1237">
        <v>100</v>
      </c>
      <c r="U1237">
        <v>80</v>
      </c>
      <c r="V1237">
        <v>10</v>
      </c>
      <c r="W1237">
        <v>0</v>
      </c>
      <c r="Y1237">
        <v>180</v>
      </c>
      <c r="Z1237" t="s">
        <v>3520</v>
      </c>
      <c r="AA1237" s="2">
        <v>44664.529293981483</v>
      </c>
      <c r="AB1237" t="s">
        <v>329</v>
      </c>
      <c r="AC1237" s="2">
        <v>44889.637546296297</v>
      </c>
      <c r="AD1237" t="s">
        <v>54</v>
      </c>
      <c r="AE1237" t="s">
        <v>330</v>
      </c>
    </row>
    <row r="1238" spans="1:31" x14ac:dyDescent="0.25">
      <c r="A1238" t="s">
        <v>4291</v>
      </c>
      <c r="B1238" t="s">
        <v>4290</v>
      </c>
      <c r="C1238" t="s">
        <v>193</v>
      </c>
      <c r="D1238" s="2" t="str">
        <f>VLOOKUP(A1238,Basis!A:A,1,FALSE)</f>
        <v>GFE0166</v>
      </c>
      <c r="E1238" t="s">
        <v>323</v>
      </c>
      <c r="F1238">
        <v>1035310</v>
      </c>
      <c r="G1238" s="2">
        <v>44383.527361111112</v>
      </c>
      <c r="H1238" s="2"/>
      <c r="K1238" t="s">
        <v>1012</v>
      </c>
      <c r="L1238" t="s">
        <v>49</v>
      </c>
      <c r="M1238" t="s">
        <v>1013</v>
      </c>
      <c r="N1238" t="s">
        <v>184</v>
      </c>
      <c r="O1238">
        <v>1</v>
      </c>
      <c r="P1238">
        <v>1</v>
      </c>
      <c r="Q1238">
        <v>52.207050000000002</v>
      </c>
      <c r="R1238">
        <v>5.0808489999999997</v>
      </c>
      <c r="S1238" t="s">
        <v>52</v>
      </c>
      <c r="T1238">
        <v>100</v>
      </c>
      <c r="U1238">
        <v>80</v>
      </c>
      <c r="V1238">
        <v>10</v>
      </c>
      <c r="W1238">
        <v>0</v>
      </c>
      <c r="Y1238">
        <v>180</v>
      </c>
      <c r="Z1238" t="s">
        <v>1014</v>
      </c>
      <c r="AA1238" s="2">
        <v>44382.611481481479</v>
      </c>
      <c r="AB1238" t="s">
        <v>329</v>
      </c>
      <c r="AC1238" s="2">
        <v>44889.637546296297</v>
      </c>
      <c r="AD1238" t="s">
        <v>54</v>
      </c>
      <c r="AE1238" t="s">
        <v>330</v>
      </c>
    </row>
    <row r="1239" spans="1:31" x14ac:dyDescent="0.25">
      <c r="A1239" t="s">
        <v>4293</v>
      </c>
      <c r="B1239" t="s">
        <v>4292</v>
      </c>
      <c r="C1239" t="s">
        <v>193</v>
      </c>
      <c r="D1239" s="2" t="str">
        <f>VLOOKUP(A1239,Basis!A:A,1,FALSE)</f>
        <v>GFE0239</v>
      </c>
      <c r="E1239" t="s">
        <v>323</v>
      </c>
      <c r="F1239">
        <v>1035311</v>
      </c>
      <c r="G1239" s="2">
        <v>44651.463009259256</v>
      </c>
      <c r="H1239" s="2"/>
      <c r="K1239" t="s">
        <v>3054</v>
      </c>
      <c r="L1239" t="s">
        <v>3055</v>
      </c>
      <c r="M1239" t="s">
        <v>3056</v>
      </c>
      <c r="N1239" t="s">
        <v>241</v>
      </c>
      <c r="O1239">
        <v>1</v>
      </c>
      <c r="P1239">
        <v>1</v>
      </c>
      <c r="Q1239">
        <v>52.271465999999997</v>
      </c>
      <c r="R1239">
        <v>5.1639499999999998</v>
      </c>
      <c r="S1239" t="s">
        <v>52</v>
      </c>
      <c r="T1239">
        <v>100</v>
      </c>
      <c r="U1239">
        <v>80</v>
      </c>
      <c r="V1239">
        <v>10</v>
      </c>
      <c r="W1239">
        <v>0</v>
      </c>
      <c r="Y1239">
        <v>180</v>
      </c>
      <c r="Z1239" t="s">
        <v>3057</v>
      </c>
      <c r="AA1239" s="2">
        <v>44644.569525462961</v>
      </c>
      <c r="AB1239" t="s">
        <v>329</v>
      </c>
      <c r="AC1239" s="2">
        <v>44889.637546296297</v>
      </c>
      <c r="AD1239" t="s">
        <v>54</v>
      </c>
      <c r="AE1239" t="s">
        <v>330</v>
      </c>
    </row>
    <row r="1240" spans="1:31" x14ac:dyDescent="0.25">
      <c r="A1240" t="s">
        <v>4295</v>
      </c>
      <c r="B1240" t="s">
        <v>4294</v>
      </c>
      <c r="C1240" t="s">
        <v>193</v>
      </c>
      <c r="D1240" s="2" t="str">
        <f>VLOOKUP(A1240,Basis!A:A,1,FALSE)</f>
        <v>GFE0255</v>
      </c>
      <c r="E1240" t="s">
        <v>323</v>
      </c>
      <c r="F1240">
        <v>1035318</v>
      </c>
      <c r="G1240" s="2">
        <v>44690.451099537036</v>
      </c>
      <c r="H1240" s="2"/>
      <c r="K1240" t="s">
        <v>1917</v>
      </c>
      <c r="L1240" t="s">
        <v>1918</v>
      </c>
      <c r="M1240" t="s">
        <v>1919</v>
      </c>
      <c r="N1240" t="s">
        <v>177</v>
      </c>
      <c r="O1240">
        <v>1</v>
      </c>
      <c r="P1240">
        <v>1</v>
      </c>
      <c r="Q1240">
        <v>52.222289199999999</v>
      </c>
      <c r="R1240">
        <v>5.1774339999999999</v>
      </c>
      <c r="S1240" t="s">
        <v>52</v>
      </c>
      <c r="T1240">
        <v>100</v>
      </c>
      <c r="U1240">
        <v>80</v>
      </c>
      <c r="V1240">
        <v>10</v>
      </c>
      <c r="W1240">
        <v>0</v>
      </c>
      <c r="Y1240">
        <v>180</v>
      </c>
      <c r="Z1240" t="s">
        <v>1920</v>
      </c>
      <c r="AA1240" s="2">
        <v>44671.531030092592</v>
      </c>
      <c r="AB1240" t="s">
        <v>329</v>
      </c>
      <c r="AC1240" s="2">
        <v>44889.637546296297</v>
      </c>
      <c r="AD1240" t="s">
        <v>54</v>
      </c>
      <c r="AE1240" t="s">
        <v>330</v>
      </c>
    </row>
    <row r="1241" spans="1:31" x14ac:dyDescent="0.25">
      <c r="A1241" t="s">
        <v>4297</v>
      </c>
      <c r="B1241" t="s">
        <v>4296</v>
      </c>
      <c r="C1241" t="s">
        <v>193</v>
      </c>
      <c r="D1241" s="2" t="str">
        <f>VLOOKUP(A1241,Basis!A:A,1,FALSE)</f>
        <v>GFE0112</v>
      </c>
      <c r="E1241" t="s">
        <v>323</v>
      </c>
      <c r="F1241">
        <v>1035373</v>
      </c>
      <c r="G1241" s="2">
        <v>44145.388090277775</v>
      </c>
      <c r="H1241" s="2"/>
      <c r="K1241" t="s">
        <v>422</v>
      </c>
      <c r="L1241" t="s">
        <v>879</v>
      </c>
      <c r="M1241" t="s">
        <v>3975</v>
      </c>
      <c r="N1241" t="s">
        <v>177</v>
      </c>
      <c r="O1241">
        <v>1</v>
      </c>
      <c r="P1241">
        <v>1</v>
      </c>
      <c r="Q1241">
        <v>52.243911743164098</v>
      </c>
      <c r="R1241">
        <v>5.1744728088378897</v>
      </c>
      <c r="S1241" t="s">
        <v>52</v>
      </c>
      <c r="T1241">
        <v>100</v>
      </c>
      <c r="U1241">
        <v>80</v>
      </c>
      <c r="V1241">
        <v>10</v>
      </c>
      <c r="W1241">
        <v>0</v>
      </c>
      <c r="Y1241">
        <v>180</v>
      </c>
      <c r="Z1241" t="s">
        <v>3976</v>
      </c>
      <c r="AA1241" s="2">
        <v>44145.369305555556</v>
      </c>
      <c r="AB1241" t="s">
        <v>329</v>
      </c>
      <c r="AC1241" s="2">
        <v>44889.637546296297</v>
      </c>
      <c r="AD1241" t="s">
        <v>54</v>
      </c>
      <c r="AE1241" t="s">
        <v>330</v>
      </c>
    </row>
    <row r="1242" spans="1:31" x14ac:dyDescent="0.25">
      <c r="A1242" t="s">
        <v>4299</v>
      </c>
      <c r="B1242" t="s">
        <v>4298</v>
      </c>
      <c r="C1242" t="s">
        <v>193</v>
      </c>
      <c r="D1242" s="2" t="str">
        <f>VLOOKUP(A1242,Basis!A:A,1,FALSE)</f>
        <v>GFE0223</v>
      </c>
      <c r="E1242" t="s">
        <v>323</v>
      </c>
      <c r="F1242">
        <v>1035404</v>
      </c>
      <c r="G1242" s="2">
        <v>44629.396481481483</v>
      </c>
      <c r="H1242" s="2"/>
      <c r="K1242" t="s">
        <v>292</v>
      </c>
      <c r="L1242" t="s">
        <v>293</v>
      </c>
      <c r="M1242" t="s">
        <v>294</v>
      </c>
      <c r="N1242" t="s">
        <v>43</v>
      </c>
      <c r="O1242">
        <v>1</v>
      </c>
      <c r="P1242">
        <v>1</v>
      </c>
      <c r="Q1242">
        <v>52.244929800000001</v>
      </c>
      <c r="R1242">
        <v>5.2344578510000002</v>
      </c>
      <c r="S1242" t="s">
        <v>52</v>
      </c>
      <c r="T1242">
        <v>100</v>
      </c>
      <c r="U1242">
        <v>80</v>
      </c>
      <c r="V1242">
        <v>10</v>
      </c>
      <c r="W1242">
        <v>0</v>
      </c>
      <c r="Y1242">
        <v>180</v>
      </c>
      <c r="Z1242" t="s">
        <v>295</v>
      </c>
      <c r="AA1242" s="2">
        <v>44627.351203703707</v>
      </c>
      <c r="AB1242" t="s">
        <v>329</v>
      </c>
      <c r="AC1242" s="2">
        <v>44889.637546296297</v>
      </c>
      <c r="AD1242" t="s">
        <v>54</v>
      </c>
      <c r="AE1242" t="s">
        <v>330</v>
      </c>
    </row>
    <row r="1243" spans="1:31" x14ac:dyDescent="0.25">
      <c r="A1243" t="s">
        <v>4301</v>
      </c>
      <c r="B1243" t="s">
        <v>4300</v>
      </c>
      <c r="C1243" t="s">
        <v>47</v>
      </c>
      <c r="D1243" s="2" t="str">
        <f>VLOOKUP(A1243,Basis!A:A,1,FALSE)</f>
        <v>VO415</v>
      </c>
      <c r="E1243" t="s">
        <v>58</v>
      </c>
      <c r="F1243">
        <v>1037209</v>
      </c>
      <c r="G1243" s="2">
        <v>44392.570763888885</v>
      </c>
      <c r="H1243" s="2"/>
      <c r="K1243" t="s">
        <v>3979</v>
      </c>
      <c r="L1243" t="s">
        <v>281</v>
      </c>
      <c r="M1243" t="s">
        <v>3980</v>
      </c>
      <c r="N1243" t="s">
        <v>184</v>
      </c>
      <c r="O1243">
        <v>5</v>
      </c>
      <c r="P1243">
        <v>1</v>
      </c>
      <c r="Q1243">
        <v>52.19849</v>
      </c>
      <c r="R1243">
        <v>5.1375209999999996</v>
      </c>
      <c r="S1243" t="s">
        <v>35</v>
      </c>
      <c r="T1243">
        <v>100</v>
      </c>
      <c r="U1243">
        <v>80</v>
      </c>
      <c r="V1243">
        <v>10</v>
      </c>
      <c r="W1243">
        <v>0</v>
      </c>
      <c r="Y1243">
        <v>180</v>
      </c>
      <c r="Z1243" t="s">
        <v>3981</v>
      </c>
      <c r="AA1243" s="2">
        <v>44392.558159722219</v>
      </c>
      <c r="AB1243" t="s">
        <v>329</v>
      </c>
      <c r="AC1243" s="2">
        <v>44907.648182870369</v>
      </c>
      <c r="AD1243" t="s">
        <v>54</v>
      </c>
      <c r="AE1243" t="s">
        <v>55</v>
      </c>
    </row>
    <row r="1244" spans="1:31" x14ac:dyDescent="0.25">
      <c r="A1244" t="s">
        <v>4303</v>
      </c>
      <c r="B1244" t="s">
        <v>4302</v>
      </c>
      <c r="C1244" t="s">
        <v>47</v>
      </c>
      <c r="D1244" s="2" t="str">
        <f>VLOOKUP(A1244,Basis!A:A,1,FALSE)</f>
        <v>VO350</v>
      </c>
      <c r="E1244" t="s">
        <v>58</v>
      </c>
      <c r="F1244">
        <v>1037233</v>
      </c>
      <c r="G1244" s="2">
        <v>44145.643657407411</v>
      </c>
      <c r="H1244" s="2"/>
      <c r="K1244" t="s">
        <v>398</v>
      </c>
      <c r="L1244" t="s">
        <v>334</v>
      </c>
      <c r="M1244" t="s">
        <v>400</v>
      </c>
      <c r="N1244" t="s">
        <v>34</v>
      </c>
      <c r="O1244">
        <v>6</v>
      </c>
      <c r="P1244">
        <v>1</v>
      </c>
      <c r="Q1244">
        <v>52.333463000000002</v>
      </c>
      <c r="R1244">
        <v>5.0640590000000003</v>
      </c>
      <c r="S1244" t="s">
        <v>35</v>
      </c>
      <c r="T1244">
        <v>100</v>
      </c>
      <c r="U1244">
        <v>80</v>
      </c>
      <c r="V1244">
        <v>10</v>
      </c>
      <c r="W1244">
        <v>0</v>
      </c>
      <c r="Y1244">
        <v>180</v>
      </c>
      <c r="Z1244" t="s">
        <v>1279</v>
      </c>
      <c r="AA1244" s="2">
        <v>44145.633391203701</v>
      </c>
      <c r="AB1244" t="s">
        <v>329</v>
      </c>
      <c r="AC1244" s="2">
        <v>44907.648182870369</v>
      </c>
      <c r="AD1244" t="s">
        <v>54</v>
      </c>
      <c r="AE1244" t="s">
        <v>55</v>
      </c>
    </row>
    <row r="1245" spans="1:31" x14ac:dyDescent="0.25">
      <c r="A1245" t="s">
        <v>4305</v>
      </c>
      <c r="B1245" t="s">
        <v>4304</v>
      </c>
      <c r="C1245" t="s">
        <v>47</v>
      </c>
      <c r="D1245" s="2" t="str">
        <f>VLOOKUP(A1245,Basis!A:A,1,FALSE)</f>
        <v>VO353</v>
      </c>
      <c r="E1245" t="s">
        <v>58</v>
      </c>
      <c r="F1245">
        <v>1037198</v>
      </c>
      <c r="G1245" s="2">
        <v>44145.386620370373</v>
      </c>
      <c r="H1245" s="2"/>
      <c r="K1245" t="s">
        <v>1739</v>
      </c>
      <c r="L1245" t="s">
        <v>1740</v>
      </c>
      <c r="M1245" t="s">
        <v>1741</v>
      </c>
      <c r="N1245" t="s">
        <v>177</v>
      </c>
      <c r="O1245">
        <v>6</v>
      </c>
      <c r="P1245">
        <v>1</v>
      </c>
      <c r="Q1245">
        <v>52.219006999999998</v>
      </c>
      <c r="R1245">
        <v>5.1276479999999998</v>
      </c>
      <c r="S1245" t="s">
        <v>35</v>
      </c>
      <c r="T1245">
        <v>100</v>
      </c>
      <c r="U1245">
        <v>80</v>
      </c>
      <c r="V1245">
        <v>10</v>
      </c>
      <c r="W1245">
        <v>0</v>
      </c>
      <c r="Y1245">
        <v>180</v>
      </c>
      <c r="Z1245" t="s">
        <v>1742</v>
      </c>
      <c r="AA1245" s="2">
        <v>44231.381655092591</v>
      </c>
      <c r="AB1245" t="s">
        <v>329</v>
      </c>
      <c r="AC1245" s="2">
        <v>44907.648182870369</v>
      </c>
      <c r="AD1245" t="s">
        <v>54</v>
      </c>
      <c r="AE1245" t="s">
        <v>55</v>
      </c>
    </row>
    <row r="1246" spans="1:31" x14ac:dyDescent="0.25">
      <c r="A1246" t="s">
        <v>4307</v>
      </c>
      <c r="B1246" t="s">
        <v>4306</v>
      </c>
      <c r="C1246" t="s">
        <v>193</v>
      </c>
      <c r="D1246" s="2" t="str">
        <f>VLOOKUP(A1246,Basis!A:A,1,FALSE)</f>
        <v>GFE0179</v>
      </c>
      <c r="E1246" t="s">
        <v>323</v>
      </c>
      <c r="F1246">
        <v>1036599</v>
      </c>
      <c r="G1246" s="2">
        <v>44433.52715277778</v>
      </c>
      <c r="H1246" s="2"/>
      <c r="K1246" t="s">
        <v>2289</v>
      </c>
      <c r="L1246" t="s">
        <v>2785</v>
      </c>
      <c r="M1246" t="s">
        <v>2786</v>
      </c>
      <c r="N1246" t="s">
        <v>177</v>
      </c>
      <c r="O1246">
        <v>1</v>
      </c>
      <c r="P1246">
        <v>1</v>
      </c>
      <c r="Q1246">
        <v>52.232022000000001</v>
      </c>
      <c r="R1246">
        <v>5.1926019999999999</v>
      </c>
      <c r="S1246" t="s">
        <v>52</v>
      </c>
      <c r="T1246">
        <v>100</v>
      </c>
      <c r="U1246">
        <v>80</v>
      </c>
      <c r="V1246">
        <v>10</v>
      </c>
      <c r="W1246">
        <v>0</v>
      </c>
      <c r="Y1246">
        <v>180</v>
      </c>
      <c r="Z1246" t="s">
        <v>2787</v>
      </c>
      <c r="AA1246" s="2">
        <v>44426.543425925927</v>
      </c>
      <c r="AB1246" t="s">
        <v>329</v>
      </c>
      <c r="AC1246" s="2">
        <v>44889.637546296297</v>
      </c>
      <c r="AD1246" t="s">
        <v>54</v>
      </c>
      <c r="AE1246" t="s">
        <v>330</v>
      </c>
    </row>
    <row r="1247" spans="1:31" x14ac:dyDescent="0.25">
      <c r="A1247" t="s">
        <v>4309</v>
      </c>
      <c r="B1247" t="s">
        <v>4308</v>
      </c>
      <c r="C1247" t="s">
        <v>193</v>
      </c>
      <c r="D1247" s="2" t="str">
        <f>VLOOKUP(A1247,Basis!A:A,1,FALSE)</f>
        <v>GFE0160</v>
      </c>
      <c r="E1247" t="s">
        <v>323</v>
      </c>
      <c r="F1247">
        <v>1036608</v>
      </c>
      <c r="G1247" s="2">
        <v>44305.606319444443</v>
      </c>
      <c r="H1247" s="2"/>
      <c r="K1247" t="s">
        <v>3038</v>
      </c>
      <c r="L1247" t="s">
        <v>3701</v>
      </c>
      <c r="M1247" t="s">
        <v>3702</v>
      </c>
      <c r="N1247" t="s">
        <v>177</v>
      </c>
      <c r="O1247">
        <v>1</v>
      </c>
      <c r="P1247">
        <v>1</v>
      </c>
      <c r="Q1247">
        <v>52.210664999999999</v>
      </c>
      <c r="R1247">
        <v>5.1763110000000001</v>
      </c>
      <c r="S1247" t="s">
        <v>52</v>
      </c>
      <c r="T1247">
        <v>100</v>
      </c>
      <c r="U1247">
        <v>80</v>
      </c>
      <c r="V1247">
        <v>10</v>
      </c>
      <c r="W1247">
        <v>0</v>
      </c>
      <c r="Y1247">
        <v>180</v>
      </c>
      <c r="Z1247" t="s">
        <v>3703</v>
      </c>
      <c r="AA1247" s="2">
        <v>44301.628321759257</v>
      </c>
      <c r="AB1247" t="s">
        <v>329</v>
      </c>
      <c r="AC1247" s="2">
        <v>44889.637546296297</v>
      </c>
      <c r="AD1247" t="s">
        <v>54</v>
      </c>
      <c r="AE1247" t="s">
        <v>330</v>
      </c>
    </row>
    <row r="1248" spans="1:31" x14ac:dyDescent="0.25">
      <c r="A1248" t="s">
        <v>4311</v>
      </c>
      <c r="B1248" t="s">
        <v>4310</v>
      </c>
      <c r="C1248" t="s">
        <v>47</v>
      </c>
      <c r="D1248" s="2" t="str">
        <f>VLOOKUP(A1248,Basis!A:A,1,FALSE)</f>
        <v>VO357</v>
      </c>
      <c r="E1248" t="s">
        <v>58</v>
      </c>
      <c r="F1248">
        <v>1037153</v>
      </c>
      <c r="G1248" s="2">
        <v>44175.606203703705</v>
      </c>
      <c r="H1248" s="2"/>
      <c r="K1248" t="s">
        <v>1156</v>
      </c>
      <c r="L1248" t="s">
        <v>112</v>
      </c>
      <c r="M1248" t="s">
        <v>4053</v>
      </c>
      <c r="N1248" t="s">
        <v>177</v>
      </c>
      <c r="O1248">
        <v>6</v>
      </c>
      <c r="P1248">
        <v>1</v>
      </c>
      <c r="Q1248">
        <v>52.22007</v>
      </c>
      <c r="R1248">
        <v>5.1797199999999997</v>
      </c>
      <c r="S1248" t="s">
        <v>35</v>
      </c>
      <c r="T1248">
        <v>100</v>
      </c>
      <c r="U1248">
        <v>80</v>
      </c>
      <c r="V1248">
        <v>10</v>
      </c>
      <c r="W1248">
        <v>0</v>
      </c>
      <c r="Y1248">
        <v>180</v>
      </c>
      <c r="Z1248" t="s">
        <v>4054</v>
      </c>
      <c r="AA1248" s="2">
        <v>44175.601284722223</v>
      </c>
      <c r="AB1248" t="s">
        <v>329</v>
      </c>
      <c r="AC1248" s="2">
        <v>44907.648182870369</v>
      </c>
      <c r="AD1248" t="s">
        <v>54</v>
      </c>
      <c r="AE1248" t="s">
        <v>55</v>
      </c>
    </row>
    <row r="1249" spans="1:31" x14ac:dyDescent="0.25">
      <c r="A1249" t="s">
        <v>4313</v>
      </c>
      <c r="B1249" t="s">
        <v>4312</v>
      </c>
      <c r="C1249" t="s">
        <v>193</v>
      </c>
      <c r="D1249" s="2" t="str">
        <f>VLOOKUP(A1249,Basis!A:A,1,FALSE)</f>
        <v>GFE0139</v>
      </c>
      <c r="E1249" t="s">
        <v>323</v>
      </c>
      <c r="F1249">
        <v>1036612</v>
      </c>
      <c r="G1249" s="2">
        <v>44271.633287037039</v>
      </c>
      <c r="H1249" s="2"/>
      <c r="K1249" t="s">
        <v>1103</v>
      </c>
      <c r="L1249" t="s">
        <v>4314</v>
      </c>
      <c r="M1249" t="s">
        <v>4315</v>
      </c>
      <c r="N1249" t="s">
        <v>241</v>
      </c>
      <c r="O1249">
        <v>1</v>
      </c>
      <c r="P1249">
        <v>1</v>
      </c>
      <c r="Q1249">
        <v>52.271372</v>
      </c>
      <c r="R1249">
        <v>5.1880620000000004</v>
      </c>
      <c r="S1249" t="s">
        <v>52</v>
      </c>
      <c r="T1249">
        <v>100</v>
      </c>
      <c r="U1249">
        <v>80</v>
      </c>
      <c r="V1249">
        <v>10</v>
      </c>
      <c r="W1249">
        <v>0</v>
      </c>
      <c r="Y1249">
        <v>180</v>
      </c>
      <c r="Z1249" t="s">
        <v>4316</v>
      </c>
      <c r="AA1249" s="2">
        <v>44263.437314814815</v>
      </c>
      <c r="AB1249" t="s">
        <v>329</v>
      </c>
      <c r="AC1249" s="2">
        <v>44889.637546296297</v>
      </c>
      <c r="AD1249" t="s">
        <v>54</v>
      </c>
      <c r="AE1249" t="s">
        <v>330</v>
      </c>
    </row>
    <row r="1250" spans="1:31" x14ac:dyDescent="0.25">
      <c r="A1250" t="s">
        <v>4318</v>
      </c>
      <c r="B1250" t="s">
        <v>4317</v>
      </c>
      <c r="C1250" t="s">
        <v>193</v>
      </c>
      <c r="D1250" s="2" t="str">
        <f>VLOOKUP(A1250,Basis!A:A,1,FALSE)</f>
        <v>GFE0234</v>
      </c>
      <c r="E1250" t="s">
        <v>323</v>
      </c>
      <c r="F1250">
        <v>1036613</v>
      </c>
      <c r="G1250" s="2">
        <v>44644.407199074078</v>
      </c>
      <c r="H1250" s="2"/>
      <c r="K1250" t="s">
        <v>4319</v>
      </c>
      <c r="L1250" t="s">
        <v>2228</v>
      </c>
      <c r="M1250" t="s">
        <v>4320</v>
      </c>
      <c r="N1250" t="s">
        <v>277</v>
      </c>
      <c r="O1250">
        <v>1</v>
      </c>
      <c r="P1250">
        <v>1</v>
      </c>
      <c r="Q1250">
        <v>52.305875999999998</v>
      </c>
      <c r="R1250">
        <v>5.0465</v>
      </c>
      <c r="S1250" t="s">
        <v>52</v>
      </c>
      <c r="T1250">
        <v>100</v>
      </c>
      <c r="U1250">
        <v>80</v>
      </c>
      <c r="V1250">
        <v>10</v>
      </c>
      <c r="W1250">
        <v>0</v>
      </c>
      <c r="Y1250">
        <v>180</v>
      </c>
      <c r="Z1250" t="s">
        <v>4321</v>
      </c>
      <c r="AA1250" s="2">
        <v>44642.494583333333</v>
      </c>
      <c r="AB1250" t="s">
        <v>329</v>
      </c>
      <c r="AC1250" s="2">
        <v>44889.637546296297</v>
      </c>
      <c r="AD1250" t="s">
        <v>54</v>
      </c>
      <c r="AE1250" t="s">
        <v>330</v>
      </c>
    </row>
    <row r="1251" spans="1:31" x14ac:dyDescent="0.25">
      <c r="A1251" t="s">
        <v>4323</v>
      </c>
      <c r="B1251" t="s">
        <v>4322</v>
      </c>
      <c r="C1251" t="s">
        <v>193</v>
      </c>
      <c r="D1251" s="2" t="str">
        <f>VLOOKUP(A1251,Basis!A:A,1,FALSE)</f>
        <v>GFE0121</v>
      </c>
      <c r="E1251" t="s">
        <v>323</v>
      </c>
      <c r="F1251">
        <v>1036716</v>
      </c>
      <c r="G1251" s="2">
        <v>44217.57309027778</v>
      </c>
      <c r="H1251" s="2"/>
      <c r="K1251" t="s">
        <v>2996</v>
      </c>
      <c r="L1251" t="s">
        <v>148</v>
      </c>
      <c r="M1251" t="s">
        <v>2997</v>
      </c>
      <c r="N1251" t="s">
        <v>177</v>
      </c>
      <c r="O1251">
        <v>1</v>
      </c>
      <c r="P1251">
        <v>1</v>
      </c>
      <c r="Q1251">
        <v>52.209457999999998</v>
      </c>
      <c r="R1251">
        <v>5.1785110000000003</v>
      </c>
      <c r="S1251" t="s">
        <v>52</v>
      </c>
      <c r="T1251">
        <v>100</v>
      </c>
      <c r="U1251">
        <v>80</v>
      </c>
      <c r="V1251">
        <v>10</v>
      </c>
      <c r="W1251">
        <v>0</v>
      </c>
      <c r="Y1251">
        <v>180</v>
      </c>
      <c r="Z1251" t="s">
        <v>2998</v>
      </c>
      <c r="AA1251" s="2">
        <v>44215.460277777776</v>
      </c>
      <c r="AB1251" t="s">
        <v>329</v>
      </c>
      <c r="AC1251" s="2">
        <v>44889.637546296297</v>
      </c>
      <c r="AD1251" t="s">
        <v>54</v>
      </c>
      <c r="AE1251" t="s">
        <v>330</v>
      </c>
    </row>
    <row r="1252" spans="1:31" x14ac:dyDescent="0.25">
      <c r="A1252" t="s">
        <v>4325</v>
      </c>
      <c r="B1252" t="s">
        <v>4324</v>
      </c>
      <c r="C1252" t="s">
        <v>193</v>
      </c>
      <c r="D1252" s="2" t="str">
        <f>VLOOKUP(A1252,Basis!A:A,1,FALSE)</f>
        <v>GFE0154</v>
      </c>
      <c r="E1252" t="s">
        <v>323</v>
      </c>
      <c r="F1252">
        <v>1036717</v>
      </c>
      <c r="G1252" s="2">
        <v>44287.321805555555</v>
      </c>
      <c r="H1252" s="2"/>
      <c r="K1252" t="s">
        <v>324</v>
      </c>
      <c r="L1252" t="s">
        <v>3679</v>
      </c>
      <c r="M1252" t="s">
        <v>326</v>
      </c>
      <c r="N1252" t="s">
        <v>177</v>
      </c>
      <c r="O1252">
        <v>1</v>
      </c>
      <c r="P1252">
        <v>1</v>
      </c>
      <c r="Q1252">
        <v>52.241284999999998</v>
      </c>
      <c r="R1252">
        <v>5.1864860000000004</v>
      </c>
      <c r="S1252" t="s">
        <v>52</v>
      </c>
      <c r="T1252">
        <v>100</v>
      </c>
      <c r="U1252">
        <v>80</v>
      </c>
      <c r="V1252">
        <v>10</v>
      </c>
      <c r="W1252">
        <v>0</v>
      </c>
      <c r="Y1252">
        <v>180</v>
      </c>
      <c r="Z1252" t="s">
        <v>3680</v>
      </c>
      <c r="AA1252" s="2">
        <v>44284.410046296296</v>
      </c>
      <c r="AB1252" t="s">
        <v>329</v>
      </c>
      <c r="AC1252" s="2">
        <v>44889.637546296297</v>
      </c>
      <c r="AD1252" t="s">
        <v>54</v>
      </c>
      <c r="AE1252" t="s">
        <v>330</v>
      </c>
    </row>
    <row r="1253" spans="1:31" x14ac:dyDescent="0.25">
      <c r="A1253" t="s">
        <v>4327</v>
      </c>
      <c r="B1253" t="s">
        <v>4326</v>
      </c>
      <c r="C1253" t="s">
        <v>193</v>
      </c>
      <c r="D1253" s="2" t="str">
        <f>VLOOKUP(A1253,Basis!A:A,1,FALSE)</f>
        <v>GFE0128</v>
      </c>
      <c r="E1253" t="s">
        <v>323</v>
      </c>
      <c r="F1253">
        <v>1036724</v>
      </c>
      <c r="G1253" s="2">
        <v>44238.501018518517</v>
      </c>
      <c r="H1253" s="2"/>
      <c r="K1253" t="s">
        <v>3671</v>
      </c>
      <c r="L1253" t="s">
        <v>3672</v>
      </c>
      <c r="M1253" t="s">
        <v>3673</v>
      </c>
      <c r="N1253" t="s">
        <v>177</v>
      </c>
      <c r="O1253">
        <v>1</v>
      </c>
      <c r="P1253">
        <v>1</v>
      </c>
      <c r="Q1253">
        <v>52.230440999999999</v>
      </c>
      <c r="R1253">
        <v>5.2011459999999996</v>
      </c>
      <c r="S1253" t="s">
        <v>52</v>
      </c>
      <c r="T1253">
        <v>100</v>
      </c>
      <c r="U1253">
        <v>80</v>
      </c>
      <c r="V1253">
        <v>10</v>
      </c>
      <c r="W1253">
        <v>0</v>
      </c>
      <c r="Y1253">
        <v>180</v>
      </c>
      <c r="Z1253" t="s">
        <v>3674</v>
      </c>
      <c r="AA1253" s="2">
        <v>44238.499108796299</v>
      </c>
      <c r="AB1253" t="s">
        <v>329</v>
      </c>
      <c r="AC1253" s="2">
        <v>44889.637546296297</v>
      </c>
      <c r="AD1253" t="s">
        <v>54</v>
      </c>
      <c r="AE1253" t="s">
        <v>330</v>
      </c>
    </row>
    <row r="1254" spans="1:31" x14ac:dyDescent="0.25">
      <c r="A1254" t="s">
        <v>4329</v>
      </c>
      <c r="B1254" t="s">
        <v>4328</v>
      </c>
      <c r="C1254" t="s">
        <v>193</v>
      </c>
      <c r="D1254" s="2" t="str">
        <f>VLOOKUP(A1254,Basis!A:A,1,FALSE)</f>
        <v>GFE0202</v>
      </c>
      <c r="E1254" t="s">
        <v>323</v>
      </c>
      <c r="F1254">
        <v>1036725</v>
      </c>
      <c r="G1254" s="2">
        <v>44593.446840277778</v>
      </c>
      <c r="H1254" s="2"/>
      <c r="K1254" t="s">
        <v>3829</v>
      </c>
      <c r="L1254" t="s">
        <v>1082</v>
      </c>
      <c r="M1254" t="s">
        <v>3830</v>
      </c>
      <c r="N1254" t="s">
        <v>177</v>
      </c>
      <c r="O1254">
        <v>1</v>
      </c>
      <c r="P1254">
        <v>1</v>
      </c>
      <c r="Q1254">
        <v>52.209491999999997</v>
      </c>
      <c r="R1254">
        <v>5.16167</v>
      </c>
      <c r="S1254" t="s">
        <v>52</v>
      </c>
      <c r="T1254">
        <v>100</v>
      </c>
      <c r="U1254">
        <v>80</v>
      </c>
      <c r="V1254">
        <v>10</v>
      </c>
      <c r="W1254">
        <v>0</v>
      </c>
      <c r="Y1254">
        <v>180</v>
      </c>
      <c r="Z1254" t="s">
        <v>3831</v>
      </c>
      <c r="AA1254" s="2">
        <v>44592.584074074075</v>
      </c>
      <c r="AB1254" t="s">
        <v>329</v>
      </c>
      <c r="AC1254" s="2">
        <v>44889.637546296297</v>
      </c>
      <c r="AD1254" t="s">
        <v>54</v>
      </c>
      <c r="AE1254" t="s">
        <v>330</v>
      </c>
    </row>
    <row r="1255" spans="1:31" x14ac:dyDescent="0.25">
      <c r="A1255" t="s">
        <v>4331</v>
      </c>
      <c r="B1255" t="s">
        <v>4330</v>
      </c>
      <c r="C1255" t="s">
        <v>193</v>
      </c>
      <c r="D1255" s="2" t="str">
        <f>VLOOKUP(A1255,Basis!A:A,1,FALSE)</f>
        <v>GFE0233</v>
      </c>
      <c r="E1255" t="s">
        <v>323</v>
      </c>
      <c r="F1255">
        <v>1036727</v>
      </c>
      <c r="G1255" s="2">
        <v>44644.405925925923</v>
      </c>
      <c r="H1255" s="2"/>
      <c r="K1255" t="s">
        <v>2189</v>
      </c>
      <c r="L1255" t="s">
        <v>4332</v>
      </c>
      <c r="M1255" t="s">
        <v>4333</v>
      </c>
      <c r="N1255" t="s">
        <v>277</v>
      </c>
      <c r="O1255">
        <v>1</v>
      </c>
      <c r="P1255">
        <v>1</v>
      </c>
      <c r="Q1255">
        <v>52.309534999999997</v>
      </c>
      <c r="R1255">
        <v>5.0357969999999996</v>
      </c>
      <c r="S1255" t="s">
        <v>52</v>
      </c>
      <c r="T1255">
        <v>100</v>
      </c>
      <c r="U1255">
        <v>80</v>
      </c>
      <c r="V1255">
        <v>10</v>
      </c>
      <c r="W1255">
        <v>0</v>
      </c>
      <c r="Y1255">
        <v>180</v>
      </c>
      <c r="Z1255" t="s">
        <v>4334</v>
      </c>
      <c r="AA1255" s="2">
        <v>44642.486145833333</v>
      </c>
      <c r="AB1255" t="s">
        <v>329</v>
      </c>
      <c r="AC1255" s="2">
        <v>44889.637546296297</v>
      </c>
      <c r="AD1255" t="s">
        <v>54</v>
      </c>
      <c r="AE1255" t="s">
        <v>330</v>
      </c>
    </row>
    <row r="1256" spans="1:31" x14ac:dyDescent="0.25">
      <c r="A1256" t="s">
        <v>4336</v>
      </c>
      <c r="B1256" t="s">
        <v>4335</v>
      </c>
      <c r="C1256" t="s">
        <v>193</v>
      </c>
      <c r="D1256" s="2" t="str">
        <f>VLOOKUP(A1256,Basis!A:A,1,FALSE)</f>
        <v>GFE0203</v>
      </c>
      <c r="E1256" t="s">
        <v>323</v>
      </c>
      <c r="F1256">
        <v>1036729</v>
      </c>
      <c r="G1256" s="2">
        <v>44593.438958333332</v>
      </c>
      <c r="H1256" s="2"/>
      <c r="K1256" t="s">
        <v>3882</v>
      </c>
      <c r="L1256" t="s">
        <v>1312</v>
      </c>
      <c r="M1256" t="s">
        <v>3883</v>
      </c>
      <c r="N1256" t="s">
        <v>177</v>
      </c>
      <c r="O1256">
        <v>1</v>
      </c>
      <c r="P1256">
        <v>1</v>
      </c>
      <c r="Q1256">
        <v>52.211163999999997</v>
      </c>
      <c r="R1256">
        <v>5.151904</v>
      </c>
      <c r="S1256" t="s">
        <v>52</v>
      </c>
      <c r="T1256">
        <v>100</v>
      </c>
      <c r="U1256">
        <v>80</v>
      </c>
      <c r="V1256">
        <v>10</v>
      </c>
      <c r="W1256">
        <v>0</v>
      </c>
      <c r="Y1256">
        <v>180</v>
      </c>
      <c r="Z1256" t="s">
        <v>3884</v>
      </c>
      <c r="AA1256" s="2">
        <v>44592.574166666665</v>
      </c>
      <c r="AB1256" t="s">
        <v>329</v>
      </c>
      <c r="AC1256" s="2">
        <v>44889.637546296297</v>
      </c>
      <c r="AD1256" t="s">
        <v>54</v>
      </c>
      <c r="AE1256" t="s">
        <v>330</v>
      </c>
    </row>
    <row r="1257" spans="1:31" x14ac:dyDescent="0.25">
      <c r="A1257" t="s">
        <v>4338</v>
      </c>
      <c r="B1257" t="s">
        <v>4337</v>
      </c>
      <c r="C1257" t="s">
        <v>193</v>
      </c>
      <c r="D1257" s="2" t="str">
        <f>VLOOKUP(A1257,Basis!A:A,1,FALSE)</f>
        <v>GFE0130</v>
      </c>
      <c r="E1257" t="s">
        <v>323</v>
      </c>
      <c r="F1257">
        <v>1036731</v>
      </c>
      <c r="G1257" s="2">
        <v>44238.586689814816</v>
      </c>
      <c r="H1257" s="2"/>
      <c r="K1257" t="s">
        <v>2385</v>
      </c>
      <c r="L1257" t="s">
        <v>2735</v>
      </c>
      <c r="M1257" t="s">
        <v>2736</v>
      </c>
      <c r="N1257" t="s">
        <v>177</v>
      </c>
      <c r="O1257">
        <v>1</v>
      </c>
      <c r="P1257">
        <v>1</v>
      </c>
      <c r="Q1257">
        <v>52.240994000000001</v>
      </c>
      <c r="R1257">
        <v>5.1851149999999997</v>
      </c>
      <c r="S1257" t="s">
        <v>52</v>
      </c>
      <c r="T1257">
        <v>100</v>
      </c>
      <c r="U1257">
        <v>80</v>
      </c>
      <c r="V1257">
        <v>10</v>
      </c>
      <c r="W1257">
        <v>0</v>
      </c>
      <c r="Y1257">
        <v>180</v>
      </c>
      <c r="Z1257" t="s">
        <v>2737</v>
      </c>
      <c r="AA1257" s="2">
        <v>44238.584537037037</v>
      </c>
      <c r="AB1257" t="s">
        <v>329</v>
      </c>
      <c r="AC1257" s="2">
        <v>44889.637546296297</v>
      </c>
      <c r="AD1257" t="s">
        <v>54</v>
      </c>
      <c r="AE1257" t="s">
        <v>330</v>
      </c>
    </row>
    <row r="1258" spans="1:31" x14ac:dyDescent="0.25">
      <c r="A1258" t="s">
        <v>4340</v>
      </c>
      <c r="B1258" t="s">
        <v>4339</v>
      </c>
      <c r="C1258" t="s">
        <v>193</v>
      </c>
      <c r="D1258" s="2" t="str">
        <f>VLOOKUP(A1258,Basis!A:A,1,FALSE)</f>
        <v>GFE0140</v>
      </c>
      <c r="E1258" t="s">
        <v>323</v>
      </c>
      <c r="F1258">
        <v>1036735</v>
      </c>
      <c r="G1258" s="2">
        <v>44284.543599537035</v>
      </c>
      <c r="H1258" s="2"/>
      <c r="K1258" t="s">
        <v>324</v>
      </c>
      <c r="L1258" t="s">
        <v>1834</v>
      </c>
      <c r="M1258" t="s">
        <v>1835</v>
      </c>
      <c r="N1258" t="s">
        <v>177</v>
      </c>
      <c r="O1258">
        <v>1</v>
      </c>
      <c r="P1258">
        <v>1</v>
      </c>
      <c r="Q1258">
        <v>52.241478000000001</v>
      </c>
      <c r="R1258">
        <v>5.1856260000000001</v>
      </c>
      <c r="S1258" t="s">
        <v>52</v>
      </c>
      <c r="T1258">
        <v>100</v>
      </c>
      <c r="U1258">
        <v>80</v>
      </c>
      <c r="V1258">
        <v>10</v>
      </c>
      <c r="W1258">
        <v>0</v>
      </c>
      <c r="Y1258">
        <v>180</v>
      </c>
      <c r="Z1258" t="s">
        <v>1836</v>
      </c>
      <c r="AA1258" s="2">
        <v>44284.476574074077</v>
      </c>
      <c r="AB1258" t="s">
        <v>329</v>
      </c>
      <c r="AC1258" s="2">
        <v>44889.637546296297</v>
      </c>
      <c r="AD1258" t="s">
        <v>54</v>
      </c>
      <c r="AE1258" t="s">
        <v>330</v>
      </c>
    </row>
    <row r="1259" spans="1:31" x14ac:dyDescent="0.25">
      <c r="A1259" t="s">
        <v>4342</v>
      </c>
      <c r="B1259" t="s">
        <v>4341</v>
      </c>
      <c r="C1259" t="s">
        <v>193</v>
      </c>
      <c r="D1259" s="2" t="str">
        <f>VLOOKUP(A1259,Basis!A:A,1,FALSE)</f>
        <v>GFE0129</v>
      </c>
      <c r="E1259" t="s">
        <v>323</v>
      </c>
      <c r="F1259">
        <v>1036741</v>
      </c>
      <c r="G1259" s="2">
        <v>44243.502870370372</v>
      </c>
      <c r="H1259" s="2"/>
      <c r="K1259" t="s">
        <v>4343</v>
      </c>
      <c r="L1259" t="s">
        <v>281</v>
      </c>
      <c r="M1259" t="s">
        <v>4344</v>
      </c>
      <c r="N1259" t="s">
        <v>177</v>
      </c>
      <c r="O1259">
        <v>1</v>
      </c>
      <c r="P1259">
        <v>1</v>
      </c>
      <c r="Q1259">
        <v>52.231986999999997</v>
      </c>
      <c r="R1259">
        <v>5.200863</v>
      </c>
      <c r="S1259" t="s">
        <v>52</v>
      </c>
      <c r="T1259">
        <v>100</v>
      </c>
      <c r="U1259">
        <v>80</v>
      </c>
      <c r="V1259">
        <v>10</v>
      </c>
      <c r="W1259">
        <v>0</v>
      </c>
      <c r="Y1259">
        <v>180</v>
      </c>
      <c r="Z1259" t="s">
        <v>4345</v>
      </c>
      <c r="AA1259" s="2">
        <v>44238.477673611109</v>
      </c>
      <c r="AB1259" t="s">
        <v>329</v>
      </c>
      <c r="AC1259" s="2">
        <v>44889.637546296297</v>
      </c>
      <c r="AD1259" t="s">
        <v>54</v>
      </c>
      <c r="AE1259" t="s">
        <v>330</v>
      </c>
    </row>
    <row r="1260" spans="1:31" x14ac:dyDescent="0.25">
      <c r="A1260" t="s">
        <v>4347</v>
      </c>
      <c r="B1260" t="s">
        <v>4346</v>
      </c>
      <c r="C1260" t="s">
        <v>47</v>
      </c>
      <c r="D1260" s="2" t="str">
        <f>VLOOKUP(A1260,Basis!A:A,1,FALSE)</f>
        <v>VO352</v>
      </c>
      <c r="E1260" t="s">
        <v>58</v>
      </c>
      <c r="F1260">
        <v>1037140</v>
      </c>
      <c r="G1260" s="2">
        <v>44145.386180555557</v>
      </c>
      <c r="H1260" s="2"/>
      <c r="K1260" t="s">
        <v>422</v>
      </c>
      <c r="L1260" t="s">
        <v>879</v>
      </c>
      <c r="M1260" t="s">
        <v>3975</v>
      </c>
      <c r="N1260" t="s">
        <v>177</v>
      </c>
      <c r="O1260">
        <v>6</v>
      </c>
      <c r="P1260">
        <v>1</v>
      </c>
      <c r="Q1260">
        <v>52.243911743164098</v>
      </c>
      <c r="R1260">
        <v>5.1744728088378897</v>
      </c>
      <c r="S1260" t="s">
        <v>35</v>
      </c>
      <c r="T1260">
        <v>100</v>
      </c>
      <c r="U1260">
        <v>80</v>
      </c>
      <c r="V1260">
        <v>10</v>
      </c>
      <c r="W1260">
        <v>0</v>
      </c>
      <c r="Y1260">
        <v>180</v>
      </c>
      <c r="Z1260" t="s">
        <v>3976</v>
      </c>
      <c r="AA1260" s="2">
        <v>44145.362256944441</v>
      </c>
      <c r="AB1260" t="s">
        <v>329</v>
      </c>
      <c r="AC1260" s="2">
        <v>44907.648182870369</v>
      </c>
      <c r="AD1260" t="s">
        <v>54</v>
      </c>
      <c r="AE1260" t="s">
        <v>55</v>
      </c>
    </row>
    <row r="1261" spans="1:31" x14ac:dyDescent="0.25">
      <c r="A1261" t="s">
        <v>4349</v>
      </c>
      <c r="B1261" t="s">
        <v>4348</v>
      </c>
      <c r="C1261" t="s">
        <v>47</v>
      </c>
      <c r="D1261" s="2" t="str">
        <f>VLOOKUP(A1261,Basis!A:A,1,FALSE)</f>
        <v>VO304</v>
      </c>
      <c r="E1261" t="s">
        <v>58</v>
      </c>
      <c r="F1261">
        <v>1037145</v>
      </c>
      <c r="G1261" s="2">
        <v>44090.563275462962</v>
      </c>
      <c r="H1261" s="2"/>
      <c r="K1261" t="s">
        <v>376</v>
      </c>
      <c r="L1261" t="s">
        <v>281</v>
      </c>
      <c r="M1261" t="s">
        <v>3281</v>
      </c>
      <c r="N1261" t="s">
        <v>177</v>
      </c>
      <c r="O1261">
        <v>6</v>
      </c>
      <c r="P1261">
        <v>1</v>
      </c>
      <c r="Q1261">
        <v>52.209758758544901</v>
      </c>
      <c r="R1261">
        <v>5.1531500816345197</v>
      </c>
      <c r="S1261" t="s">
        <v>35</v>
      </c>
      <c r="T1261">
        <v>100</v>
      </c>
      <c r="U1261">
        <v>80</v>
      </c>
      <c r="V1261">
        <v>10</v>
      </c>
      <c r="W1261">
        <v>0</v>
      </c>
      <c r="Y1261">
        <v>180</v>
      </c>
      <c r="Z1261" t="s">
        <v>3282</v>
      </c>
      <c r="AA1261" s="2">
        <v>44090.559247685182</v>
      </c>
      <c r="AB1261" t="s">
        <v>329</v>
      </c>
      <c r="AC1261" s="2">
        <v>44907.648182870369</v>
      </c>
      <c r="AD1261" t="s">
        <v>54</v>
      </c>
      <c r="AE1261" t="s">
        <v>55</v>
      </c>
    </row>
    <row r="1262" spans="1:31" x14ac:dyDescent="0.25">
      <c r="A1262" t="s">
        <v>4351</v>
      </c>
      <c r="B1262" t="s">
        <v>4350</v>
      </c>
      <c r="C1262" t="s">
        <v>193</v>
      </c>
      <c r="D1262" s="2" t="str">
        <f>VLOOKUP(A1262,Basis!A:A,1,FALSE)</f>
        <v>GFE0181</v>
      </c>
      <c r="E1262" t="s">
        <v>323</v>
      </c>
      <c r="F1262">
        <v>1036086</v>
      </c>
      <c r="G1262" s="2">
        <v>44441.332546296297</v>
      </c>
      <c r="H1262" s="2"/>
      <c r="K1262" t="s">
        <v>1071</v>
      </c>
      <c r="L1262" t="s">
        <v>2801</v>
      </c>
      <c r="M1262" t="s">
        <v>2802</v>
      </c>
      <c r="N1262" t="s">
        <v>241</v>
      </c>
      <c r="O1262">
        <v>1</v>
      </c>
      <c r="P1262">
        <v>1</v>
      </c>
      <c r="Q1262">
        <v>52.268005000000002</v>
      </c>
      <c r="R1262">
        <v>5.1892209999999999</v>
      </c>
      <c r="S1262" t="s">
        <v>52</v>
      </c>
      <c r="T1262">
        <v>100</v>
      </c>
      <c r="U1262">
        <v>80</v>
      </c>
      <c r="V1262">
        <v>10</v>
      </c>
      <c r="W1262">
        <v>0</v>
      </c>
      <c r="Y1262">
        <v>180</v>
      </c>
      <c r="Z1262" t="s">
        <v>2803</v>
      </c>
      <c r="AA1262" s="2">
        <v>44425.408877314818</v>
      </c>
      <c r="AB1262" t="s">
        <v>329</v>
      </c>
      <c r="AC1262" s="2">
        <v>44889.637546296297</v>
      </c>
      <c r="AD1262" t="s">
        <v>54</v>
      </c>
      <c r="AE1262" t="s">
        <v>330</v>
      </c>
    </row>
    <row r="1263" spans="1:31" x14ac:dyDescent="0.25">
      <c r="A1263" t="s">
        <v>4353</v>
      </c>
      <c r="B1263" t="s">
        <v>4352</v>
      </c>
      <c r="C1263" t="s">
        <v>193</v>
      </c>
      <c r="D1263" s="2" t="str">
        <f>VLOOKUP(A1263,Basis!A:A,1,FALSE)</f>
        <v>GFE0122</v>
      </c>
      <c r="E1263" t="s">
        <v>323</v>
      </c>
      <c r="F1263">
        <v>1036087</v>
      </c>
      <c r="G1263" s="2">
        <v>44222.48510416667</v>
      </c>
      <c r="H1263" s="2"/>
      <c r="K1263" t="s">
        <v>4354</v>
      </c>
      <c r="L1263" t="s">
        <v>112</v>
      </c>
      <c r="M1263" t="s">
        <v>4355</v>
      </c>
      <c r="N1263" t="s">
        <v>241</v>
      </c>
      <c r="O1263">
        <v>1</v>
      </c>
      <c r="P1263">
        <v>1</v>
      </c>
      <c r="Q1263">
        <v>52.272927000000003</v>
      </c>
      <c r="R1263">
        <v>5.1535460000000004</v>
      </c>
      <c r="S1263" t="s">
        <v>52</v>
      </c>
      <c r="T1263">
        <v>100</v>
      </c>
      <c r="U1263">
        <v>80</v>
      </c>
      <c r="V1263">
        <v>10</v>
      </c>
      <c r="W1263">
        <v>0</v>
      </c>
      <c r="Y1263">
        <v>180</v>
      </c>
      <c r="Z1263" t="s">
        <v>4356</v>
      </c>
      <c r="AA1263" s="2">
        <v>44222.482800925929</v>
      </c>
      <c r="AB1263" t="s">
        <v>329</v>
      </c>
      <c r="AC1263" s="2">
        <v>44889.637546296297</v>
      </c>
      <c r="AD1263" t="s">
        <v>54</v>
      </c>
      <c r="AE1263" t="s">
        <v>330</v>
      </c>
    </row>
    <row r="1264" spans="1:31" x14ac:dyDescent="0.25">
      <c r="A1264" t="s">
        <v>4358</v>
      </c>
      <c r="B1264" t="s">
        <v>4357</v>
      </c>
      <c r="C1264" t="s">
        <v>193</v>
      </c>
      <c r="D1264" s="2" t="str">
        <f>VLOOKUP(A1264,Basis!A:A,1,FALSE)</f>
        <v>GFE0106</v>
      </c>
      <c r="E1264" t="s">
        <v>323</v>
      </c>
      <c r="F1264">
        <v>1036088</v>
      </c>
      <c r="G1264" s="2">
        <v>44096.456620370373</v>
      </c>
      <c r="H1264" s="2"/>
      <c r="K1264" t="s">
        <v>4150</v>
      </c>
      <c r="L1264" t="s">
        <v>154</v>
      </c>
      <c r="M1264" t="s">
        <v>4151</v>
      </c>
      <c r="N1264" t="s">
        <v>43</v>
      </c>
      <c r="O1264">
        <v>1</v>
      </c>
      <c r="P1264">
        <v>1</v>
      </c>
      <c r="Q1264">
        <v>52.247869999999999</v>
      </c>
      <c r="R1264">
        <v>5.2329100000000004</v>
      </c>
      <c r="S1264" t="s">
        <v>52</v>
      </c>
      <c r="T1264">
        <v>100</v>
      </c>
      <c r="U1264">
        <v>80</v>
      </c>
      <c r="V1264">
        <v>10</v>
      </c>
      <c r="W1264">
        <v>0</v>
      </c>
      <c r="Y1264">
        <v>180</v>
      </c>
      <c r="Z1264" t="s">
        <v>4152</v>
      </c>
      <c r="AA1264" s="2">
        <v>44096.449166666665</v>
      </c>
      <c r="AB1264" t="s">
        <v>329</v>
      </c>
      <c r="AC1264" s="2">
        <v>44889.637546296297</v>
      </c>
      <c r="AD1264" t="s">
        <v>54</v>
      </c>
      <c r="AE1264" t="s">
        <v>330</v>
      </c>
    </row>
    <row r="1265" spans="1:31" x14ac:dyDescent="0.25">
      <c r="A1265" t="s">
        <v>4360</v>
      </c>
      <c r="B1265" t="s">
        <v>4359</v>
      </c>
      <c r="C1265" t="s">
        <v>193</v>
      </c>
      <c r="D1265" s="2" t="str">
        <f>VLOOKUP(A1265,Basis!A:A,1,FALSE)</f>
        <v>GFE0105</v>
      </c>
      <c r="E1265" t="s">
        <v>323</v>
      </c>
      <c r="F1265">
        <v>1036089</v>
      </c>
      <c r="G1265" s="2">
        <v>44096.456238425926</v>
      </c>
      <c r="H1265" s="2"/>
      <c r="K1265" t="s">
        <v>4150</v>
      </c>
      <c r="L1265" t="s">
        <v>154</v>
      </c>
      <c r="M1265" t="s">
        <v>4151</v>
      </c>
      <c r="N1265" t="s">
        <v>43</v>
      </c>
      <c r="O1265">
        <v>1</v>
      </c>
      <c r="P1265">
        <v>1</v>
      </c>
      <c r="Q1265">
        <v>52.247871398925803</v>
      </c>
      <c r="R1265">
        <v>5.23291015625</v>
      </c>
      <c r="S1265" t="s">
        <v>52</v>
      </c>
      <c r="T1265">
        <v>100</v>
      </c>
      <c r="U1265">
        <v>80</v>
      </c>
      <c r="V1265">
        <v>10</v>
      </c>
      <c r="W1265">
        <v>0</v>
      </c>
      <c r="Y1265">
        <v>180</v>
      </c>
      <c r="Z1265" t="s">
        <v>4152</v>
      </c>
      <c r="AA1265" s="2">
        <v>44096.447245370371</v>
      </c>
      <c r="AB1265" t="s">
        <v>329</v>
      </c>
      <c r="AC1265" s="2">
        <v>44889.637546296297</v>
      </c>
      <c r="AD1265" t="s">
        <v>54</v>
      </c>
      <c r="AE1265" t="s">
        <v>330</v>
      </c>
    </row>
    <row r="1266" spans="1:31" x14ac:dyDescent="0.25">
      <c r="A1266" t="s">
        <v>4362</v>
      </c>
      <c r="B1266" t="s">
        <v>4361</v>
      </c>
      <c r="C1266" t="s">
        <v>193</v>
      </c>
      <c r="D1266" s="2" t="str">
        <f>VLOOKUP(A1266,Basis!A:A,1,FALSE)</f>
        <v>GFE0194</v>
      </c>
      <c r="E1266" t="s">
        <v>323</v>
      </c>
      <c r="F1266">
        <v>1036090</v>
      </c>
      <c r="G1266" s="2">
        <v>44546.482141203705</v>
      </c>
      <c r="H1266" s="2"/>
      <c r="K1266" t="s">
        <v>3989</v>
      </c>
      <c r="L1266" t="s">
        <v>2368</v>
      </c>
      <c r="M1266" t="s">
        <v>3990</v>
      </c>
      <c r="N1266" t="s">
        <v>177</v>
      </c>
      <c r="O1266">
        <v>1</v>
      </c>
      <c r="P1266">
        <v>1</v>
      </c>
      <c r="Q1266">
        <v>52.239492200000001</v>
      </c>
      <c r="R1266">
        <v>5.1882511999999998</v>
      </c>
      <c r="S1266" t="s">
        <v>52</v>
      </c>
      <c r="T1266">
        <v>100</v>
      </c>
      <c r="U1266">
        <v>80</v>
      </c>
      <c r="V1266">
        <v>10</v>
      </c>
      <c r="W1266">
        <v>0</v>
      </c>
      <c r="Y1266">
        <v>180</v>
      </c>
      <c r="Z1266" t="s">
        <v>3991</v>
      </c>
      <c r="AA1266" s="2">
        <v>44546.473981481482</v>
      </c>
      <c r="AB1266" t="s">
        <v>329</v>
      </c>
      <c r="AC1266" s="2">
        <v>44889.637546296297</v>
      </c>
      <c r="AD1266" t="s">
        <v>54</v>
      </c>
      <c r="AE1266" t="s">
        <v>330</v>
      </c>
    </row>
    <row r="1267" spans="1:31" x14ac:dyDescent="0.25">
      <c r="A1267" t="s">
        <v>4364</v>
      </c>
      <c r="B1267" t="s">
        <v>4363</v>
      </c>
      <c r="C1267" t="s">
        <v>193</v>
      </c>
      <c r="D1267" s="2" t="str">
        <f>VLOOKUP(A1267,Basis!A:A,1,FALSE)</f>
        <v>GFE0107</v>
      </c>
      <c r="E1267" t="s">
        <v>323</v>
      </c>
      <c r="F1267">
        <v>1036091</v>
      </c>
      <c r="G1267" s="2">
        <v>44096.62190972222</v>
      </c>
      <c r="H1267" s="2"/>
      <c r="K1267" t="s">
        <v>2346</v>
      </c>
      <c r="L1267" t="s">
        <v>2347</v>
      </c>
      <c r="M1267" t="s">
        <v>2348</v>
      </c>
      <c r="N1267" t="s">
        <v>241</v>
      </c>
      <c r="O1267">
        <v>6</v>
      </c>
      <c r="P1267">
        <v>1</v>
      </c>
      <c r="Q1267">
        <v>52.268318176269503</v>
      </c>
      <c r="R1267">
        <v>5.1783900260925302</v>
      </c>
      <c r="S1267" t="s">
        <v>52</v>
      </c>
      <c r="T1267">
        <v>100</v>
      </c>
      <c r="U1267">
        <v>80</v>
      </c>
      <c r="V1267">
        <v>10</v>
      </c>
      <c r="W1267">
        <v>0</v>
      </c>
      <c r="Y1267">
        <v>180</v>
      </c>
      <c r="Z1267" t="s">
        <v>2349</v>
      </c>
      <c r="AA1267" s="2">
        <v>44096.618414351855</v>
      </c>
      <c r="AB1267" t="s">
        <v>329</v>
      </c>
      <c r="AC1267" s="2">
        <v>44889.637546296297</v>
      </c>
      <c r="AD1267" t="s">
        <v>54</v>
      </c>
      <c r="AE1267" t="s">
        <v>330</v>
      </c>
    </row>
    <row r="1268" spans="1:31" x14ac:dyDescent="0.25">
      <c r="A1268" t="s">
        <v>4366</v>
      </c>
      <c r="B1268" t="s">
        <v>4365</v>
      </c>
      <c r="C1268" t="s">
        <v>193</v>
      </c>
      <c r="D1268" s="2" t="str">
        <f>VLOOKUP(A1268,Basis!A:A,1,FALSE)</f>
        <v>GFE0171</v>
      </c>
      <c r="E1268" t="s">
        <v>323</v>
      </c>
      <c r="F1268">
        <v>1036095</v>
      </c>
      <c r="G1268" s="2">
        <v>44398.378055555557</v>
      </c>
      <c r="H1268" s="2"/>
      <c r="K1268" t="s">
        <v>761</v>
      </c>
      <c r="L1268" t="s">
        <v>32</v>
      </c>
      <c r="M1268" t="s">
        <v>762</v>
      </c>
      <c r="N1268" t="s">
        <v>177</v>
      </c>
      <c r="O1268">
        <v>1</v>
      </c>
      <c r="P1268">
        <v>1</v>
      </c>
      <c r="Q1268">
        <v>52.215312900000001</v>
      </c>
      <c r="R1268">
        <v>5.2029905000000003</v>
      </c>
      <c r="S1268" t="s">
        <v>52</v>
      </c>
      <c r="T1268">
        <v>100</v>
      </c>
      <c r="U1268">
        <v>80</v>
      </c>
      <c r="V1268">
        <v>10</v>
      </c>
      <c r="W1268">
        <v>0</v>
      </c>
      <c r="Y1268">
        <v>180</v>
      </c>
      <c r="Z1268" t="s">
        <v>763</v>
      </c>
      <c r="AA1268" s="2">
        <v>44389.52008101852</v>
      </c>
      <c r="AB1268" t="s">
        <v>329</v>
      </c>
      <c r="AC1268" s="2">
        <v>44889.637546296297</v>
      </c>
      <c r="AD1268" t="s">
        <v>54</v>
      </c>
      <c r="AE1268" t="s">
        <v>330</v>
      </c>
    </row>
    <row r="1269" spans="1:31" x14ac:dyDescent="0.25">
      <c r="A1269" t="s">
        <v>4368</v>
      </c>
      <c r="B1269" t="s">
        <v>4367</v>
      </c>
      <c r="C1269" t="s">
        <v>193</v>
      </c>
      <c r="D1269" s="2" t="str">
        <f>VLOOKUP(A1269,Basis!A:A,1,FALSE)</f>
        <v>GFE0110</v>
      </c>
      <c r="E1269" t="s">
        <v>323</v>
      </c>
      <c r="F1269">
        <v>1036375</v>
      </c>
      <c r="G1269" s="2">
        <v>44110.395150462966</v>
      </c>
      <c r="H1269" s="2"/>
      <c r="K1269" t="s">
        <v>3644</v>
      </c>
      <c r="L1269" t="s">
        <v>3645</v>
      </c>
      <c r="M1269" t="s">
        <v>3646</v>
      </c>
      <c r="N1269" t="s">
        <v>241</v>
      </c>
      <c r="O1269">
        <v>1</v>
      </c>
      <c r="P1269">
        <v>1</v>
      </c>
      <c r="Q1269">
        <v>52.2732124328613</v>
      </c>
      <c r="R1269">
        <v>5.1912260055542001</v>
      </c>
      <c r="S1269" t="s">
        <v>52</v>
      </c>
      <c r="T1269">
        <v>100</v>
      </c>
      <c r="U1269">
        <v>80</v>
      </c>
      <c r="V1269">
        <v>10</v>
      </c>
      <c r="W1269">
        <v>0</v>
      </c>
      <c r="Y1269">
        <v>180</v>
      </c>
      <c r="Z1269" t="s">
        <v>3647</v>
      </c>
      <c r="AA1269" s="2">
        <v>44110.393009259256</v>
      </c>
      <c r="AB1269" t="s">
        <v>329</v>
      </c>
      <c r="AC1269" s="2">
        <v>44889.637546296297</v>
      </c>
      <c r="AD1269" t="s">
        <v>54</v>
      </c>
      <c r="AE1269" t="s">
        <v>330</v>
      </c>
    </row>
    <row r="1270" spans="1:31" x14ac:dyDescent="0.25">
      <c r="A1270" t="s">
        <v>4370</v>
      </c>
      <c r="B1270" t="s">
        <v>4369</v>
      </c>
      <c r="C1270" t="s">
        <v>193</v>
      </c>
      <c r="D1270" s="2" t="str">
        <f>VLOOKUP(A1270,Basis!A:A,1,FALSE)</f>
        <v>GFE0251</v>
      </c>
      <c r="E1270" t="s">
        <v>323</v>
      </c>
      <c r="F1270">
        <v>1036376</v>
      </c>
      <c r="G1270" s="2">
        <v>44677.395428240743</v>
      </c>
      <c r="H1270" s="2"/>
      <c r="K1270" t="s">
        <v>3808</v>
      </c>
      <c r="L1270" t="s">
        <v>3809</v>
      </c>
      <c r="M1270" t="s">
        <v>3810</v>
      </c>
      <c r="N1270" t="s">
        <v>177</v>
      </c>
      <c r="O1270">
        <v>1</v>
      </c>
      <c r="P1270">
        <v>1</v>
      </c>
      <c r="Q1270">
        <v>52.229635999999999</v>
      </c>
      <c r="R1270">
        <v>5.1817859999999998</v>
      </c>
      <c r="S1270" t="s">
        <v>52</v>
      </c>
      <c r="T1270">
        <v>100</v>
      </c>
      <c r="U1270">
        <v>80</v>
      </c>
      <c r="V1270">
        <v>10</v>
      </c>
      <c r="W1270">
        <v>0</v>
      </c>
      <c r="Y1270">
        <v>180</v>
      </c>
      <c r="Z1270" t="s">
        <v>3811</v>
      </c>
      <c r="AA1270" s="2">
        <v>44671.527442129627</v>
      </c>
      <c r="AB1270" t="s">
        <v>329</v>
      </c>
      <c r="AC1270" s="2">
        <v>44889.637546296297</v>
      </c>
      <c r="AD1270" t="s">
        <v>54</v>
      </c>
      <c r="AE1270" t="s">
        <v>330</v>
      </c>
    </row>
    <row r="1271" spans="1:31" x14ac:dyDescent="0.25">
      <c r="A1271" t="s">
        <v>4372</v>
      </c>
      <c r="B1271" t="s">
        <v>4371</v>
      </c>
      <c r="C1271" t="s">
        <v>193</v>
      </c>
      <c r="D1271" s="2" t="str">
        <f>VLOOKUP(A1271,Basis!A:A,1,FALSE)</f>
        <v>GFE0133</v>
      </c>
      <c r="E1271" t="s">
        <v>323</v>
      </c>
      <c r="F1271">
        <v>1036383</v>
      </c>
      <c r="G1271" s="2">
        <v>44271.637384259258</v>
      </c>
      <c r="H1271" s="2"/>
      <c r="K1271" t="s">
        <v>285</v>
      </c>
      <c r="L1271" t="s">
        <v>93</v>
      </c>
      <c r="M1271" t="s">
        <v>286</v>
      </c>
      <c r="N1271" t="s">
        <v>177</v>
      </c>
      <c r="O1271">
        <v>1</v>
      </c>
      <c r="P1271">
        <v>1</v>
      </c>
      <c r="Q1271">
        <v>52.224662000000002</v>
      </c>
      <c r="R1271">
        <v>5.2037829999999996</v>
      </c>
      <c r="S1271" t="s">
        <v>52</v>
      </c>
      <c r="T1271">
        <v>100</v>
      </c>
      <c r="U1271">
        <v>80</v>
      </c>
      <c r="V1271">
        <v>10</v>
      </c>
      <c r="W1271">
        <v>0</v>
      </c>
      <c r="Y1271">
        <v>180</v>
      </c>
      <c r="Z1271" t="s">
        <v>287</v>
      </c>
      <c r="AA1271" s="2">
        <v>44266.632685185185</v>
      </c>
      <c r="AB1271" t="s">
        <v>329</v>
      </c>
      <c r="AC1271" s="2">
        <v>44889.637546296297</v>
      </c>
      <c r="AD1271" t="s">
        <v>54</v>
      </c>
      <c r="AE1271" t="s">
        <v>330</v>
      </c>
    </row>
    <row r="1272" spans="1:31" x14ac:dyDescent="0.25">
      <c r="A1272" t="s">
        <v>4374</v>
      </c>
      <c r="B1272" t="s">
        <v>4373</v>
      </c>
      <c r="C1272" t="s">
        <v>193</v>
      </c>
      <c r="D1272" s="2" t="str">
        <f>VLOOKUP(A1272,Basis!A:A,1,FALSE)</f>
        <v>GFE0204</v>
      </c>
      <c r="E1272" t="s">
        <v>323</v>
      </c>
      <c r="F1272">
        <v>1036385</v>
      </c>
      <c r="G1272" s="2">
        <v>44593.465127314812</v>
      </c>
      <c r="H1272" s="2"/>
      <c r="K1272" t="s">
        <v>1808</v>
      </c>
      <c r="L1272" t="s">
        <v>1809</v>
      </c>
      <c r="M1272" t="s">
        <v>1810</v>
      </c>
      <c r="N1272" t="s">
        <v>177</v>
      </c>
      <c r="O1272">
        <v>1</v>
      </c>
      <c r="P1272">
        <v>1</v>
      </c>
      <c r="Q1272">
        <v>52.225785999999999</v>
      </c>
      <c r="R1272">
        <v>5.1928999999999998</v>
      </c>
      <c r="S1272" t="s">
        <v>52</v>
      </c>
      <c r="T1272">
        <v>100</v>
      </c>
      <c r="U1272">
        <v>80</v>
      </c>
      <c r="V1272">
        <v>10</v>
      </c>
      <c r="W1272">
        <v>0</v>
      </c>
      <c r="Y1272">
        <v>180</v>
      </c>
      <c r="Z1272" t="s">
        <v>1811</v>
      </c>
      <c r="AA1272" s="2">
        <v>44592.58861111111</v>
      </c>
      <c r="AB1272" t="s">
        <v>329</v>
      </c>
      <c r="AC1272" s="2">
        <v>44889.637546296297</v>
      </c>
      <c r="AD1272" t="s">
        <v>54</v>
      </c>
      <c r="AE1272" t="s">
        <v>330</v>
      </c>
    </row>
    <row r="1273" spans="1:31" x14ac:dyDescent="0.25">
      <c r="A1273" t="s">
        <v>4376</v>
      </c>
      <c r="B1273" t="s">
        <v>4375</v>
      </c>
      <c r="C1273" t="s">
        <v>193</v>
      </c>
      <c r="D1273" s="2" t="str">
        <f>VLOOKUP(A1273,Basis!A:A,1,FALSE)</f>
        <v>GFE0157</v>
      </c>
      <c r="E1273" t="s">
        <v>323</v>
      </c>
      <c r="F1273">
        <v>1036391</v>
      </c>
      <c r="G1273" s="2">
        <v>44299.359178240738</v>
      </c>
      <c r="H1273" s="2"/>
      <c r="K1273" t="s">
        <v>4377</v>
      </c>
      <c r="L1273" t="s">
        <v>4378</v>
      </c>
      <c r="M1273" t="s">
        <v>4379</v>
      </c>
      <c r="N1273" t="s">
        <v>177</v>
      </c>
      <c r="O1273">
        <v>1</v>
      </c>
      <c r="P1273">
        <v>1</v>
      </c>
      <c r="Q1273">
        <v>52.214942000000001</v>
      </c>
      <c r="R1273">
        <v>5.2043169999999996</v>
      </c>
      <c r="S1273" t="s">
        <v>52</v>
      </c>
      <c r="T1273">
        <v>100</v>
      </c>
      <c r="U1273">
        <v>80</v>
      </c>
      <c r="V1273">
        <v>10</v>
      </c>
      <c r="W1273">
        <v>0</v>
      </c>
      <c r="Y1273">
        <v>180</v>
      </c>
      <c r="Z1273" t="s">
        <v>4380</v>
      </c>
      <c r="AA1273" s="2">
        <v>44294.647546296299</v>
      </c>
      <c r="AB1273" t="s">
        <v>329</v>
      </c>
      <c r="AC1273" s="2">
        <v>44889.637546296297</v>
      </c>
      <c r="AD1273" t="s">
        <v>54</v>
      </c>
      <c r="AE1273" t="s">
        <v>330</v>
      </c>
    </row>
    <row r="1274" spans="1:31" x14ac:dyDescent="0.25">
      <c r="A1274" t="s">
        <v>4382</v>
      </c>
      <c r="B1274" t="s">
        <v>4381</v>
      </c>
      <c r="C1274" t="s">
        <v>193</v>
      </c>
      <c r="D1274" s="2" t="str">
        <f>VLOOKUP(A1274,Basis!A:A,1,FALSE)</f>
        <v>GFE0159</v>
      </c>
      <c r="E1274" t="s">
        <v>323</v>
      </c>
      <c r="F1274">
        <v>1036392</v>
      </c>
      <c r="G1274" s="2">
        <v>44305.607523148145</v>
      </c>
      <c r="H1274" s="2"/>
      <c r="K1274" t="s">
        <v>3038</v>
      </c>
      <c r="L1274" t="s">
        <v>652</v>
      </c>
      <c r="M1274" t="s">
        <v>3635</v>
      </c>
      <c r="N1274" t="s">
        <v>177</v>
      </c>
      <c r="O1274">
        <v>1</v>
      </c>
      <c r="P1274">
        <v>1</v>
      </c>
      <c r="Q1274">
        <v>52.210648999999997</v>
      </c>
      <c r="R1274">
        <v>5.1752159999999998</v>
      </c>
      <c r="S1274" t="s">
        <v>52</v>
      </c>
      <c r="T1274">
        <v>100</v>
      </c>
      <c r="U1274">
        <v>80</v>
      </c>
      <c r="V1274">
        <v>10</v>
      </c>
      <c r="W1274">
        <v>0</v>
      </c>
      <c r="Y1274">
        <v>180</v>
      </c>
      <c r="Z1274" t="s">
        <v>3636</v>
      </c>
      <c r="AA1274" s="2">
        <v>44301.407199074078</v>
      </c>
      <c r="AB1274" t="s">
        <v>329</v>
      </c>
      <c r="AC1274" s="2">
        <v>44889.637546296297</v>
      </c>
      <c r="AD1274" t="s">
        <v>54</v>
      </c>
      <c r="AE1274" t="s">
        <v>330</v>
      </c>
    </row>
    <row r="1275" spans="1:31" x14ac:dyDescent="0.25">
      <c r="A1275" t="s">
        <v>4384</v>
      </c>
      <c r="B1275" t="s">
        <v>4383</v>
      </c>
      <c r="C1275" t="s">
        <v>193</v>
      </c>
      <c r="D1275" s="2" t="str">
        <f>VLOOKUP(A1275,Basis!A:A,1,FALSE)</f>
        <v>GFE0196</v>
      </c>
      <c r="E1275" t="s">
        <v>323</v>
      </c>
      <c r="F1275">
        <v>1036393</v>
      </c>
      <c r="G1275" s="2">
        <v>44552.621944444443</v>
      </c>
      <c r="H1275" s="2"/>
      <c r="K1275" t="s">
        <v>2071</v>
      </c>
      <c r="L1275" t="s">
        <v>93</v>
      </c>
      <c r="M1275" t="s">
        <v>2072</v>
      </c>
      <c r="N1275" t="s">
        <v>177</v>
      </c>
      <c r="O1275">
        <v>1</v>
      </c>
      <c r="P1275">
        <v>1</v>
      </c>
      <c r="Q1275">
        <v>52.218421040000003</v>
      </c>
      <c r="R1275">
        <v>5.1431930000000001</v>
      </c>
      <c r="S1275" t="s">
        <v>52</v>
      </c>
      <c r="T1275">
        <v>100</v>
      </c>
      <c r="U1275">
        <v>80</v>
      </c>
      <c r="V1275">
        <v>10</v>
      </c>
      <c r="W1275">
        <v>0</v>
      </c>
      <c r="Y1275">
        <v>180</v>
      </c>
      <c r="Z1275" t="s">
        <v>2073</v>
      </c>
      <c r="AA1275" s="2">
        <v>44552.617569444446</v>
      </c>
      <c r="AB1275" t="s">
        <v>329</v>
      </c>
      <c r="AC1275" s="2">
        <v>44889.637546296297</v>
      </c>
      <c r="AD1275" t="s">
        <v>54</v>
      </c>
      <c r="AE1275" t="s">
        <v>330</v>
      </c>
    </row>
    <row r="1276" spans="1:31" x14ac:dyDescent="0.25">
      <c r="A1276" t="s">
        <v>4386</v>
      </c>
      <c r="B1276" t="s">
        <v>4385</v>
      </c>
      <c r="C1276" t="s">
        <v>193</v>
      </c>
      <c r="D1276" s="2" t="str">
        <f>VLOOKUP(A1276,Basis!A:A,1,FALSE)</f>
        <v>GFE0155</v>
      </c>
      <c r="E1276" t="s">
        <v>323</v>
      </c>
      <c r="F1276">
        <v>1036394</v>
      </c>
      <c r="G1276" s="2">
        <v>44284.546817129631</v>
      </c>
      <c r="H1276" s="2"/>
      <c r="K1276" t="s">
        <v>174</v>
      </c>
      <c r="L1276" t="s">
        <v>3224</v>
      </c>
      <c r="M1276" t="s">
        <v>3225</v>
      </c>
      <c r="N1276" t="s">
        <v>177</v>
      </c>
      <c r="O1276">
        <v>1</v>
      </c>
      <c r="P1276">
        <v>1</v>
      </c>
      <c r="Q1276">
        <v>52.218184999999998</v>
      </c>
      <c r="R1276">
        <v>5.1725989999999999</v>
      </c>
      <c r="S1276" t="s">
        <v>52</v>
      </c>
      <c r="T1276">
        <v>100</v>
      </c>
      <c r="U1276">
        <v>80</v>
      </c>
      <c r="V1276">
        <v>10</v>
      </c>
      <c r="W1276">
        <v>0</v>
      </c>
      <c r="Y1276">
        <v>180</v>
      </c>
      <c r="Z1276" t="s">
        <v>3226</v>
      </c>
      <c r="AA1276" s="2">
        <v>44284.389884259261</v>
      </c>
      <c r="AB1276" t="s">
        <v>329</v>
      </c>
      <c r="AC1276" s="2">
        <v>44889.637546296297</v>
      </c>
      <c r="AD1276" t="s">
        <v>54</v>
      </c>
      <c r="AE1276" t="s">
        <v>330</v>
      </c>
    </row>
    <row r="1277" spans="1:31" x14ac:dyDescent="0.25">
      <c r="A1277" t="s">
        <v>4388</v>
      </c>
      <c r="B1277" t="s">
        <v>4387</v>
      </c>
      <c r="C1277" t="s">
        <v>193</v>
      </c>
      <c r="D1277" s="2" t="str">
        <f>VLOOKUP(A1277,Basis!A:A,1,FALSE)</f>
        <v>GFE0163</v>
      </c>
      <c r="E1277" t="s">
        <v>323</v>
      </c>
      <c r="F1277">
        <v>1036395</v>
      </c>
      <c r="G1277" s="2">
        <v>44319.684814814813</v>
      </c>
      <c r="H1277" s="2"/>
      <c r="K1277" t="s">
        <v>624</v>
      </c>
      <c r="L1277" t="s">
        <v>482</v>
      </c>
      <c r="M1277" t="s">
        <v>4389</v>
      </c>
      <c r="N1277" t="s">
        <v>107</v>
      </c>
      <c r="O1277">
        <v>1</v>
      </c>
      <c r="P1277">
        <v>1</v>
      </c>
      <c r="Q1277">
        <v>52.269263000000002</v>
      </c>
      <c r="R1277">
        <v>5.2061060000000001</v>
      </c>
      <c r="S1277" t="s">
        <v>52</v>
      </c>
      <c r="T1277">
        <v>100</v>
      </c>
      <c r="U1277">
        <v>80</v>
      </c>
      <c r="V1277">
        <v>10</v>
      </c>
      <c r="W1277">
        <v>0</v>
      </c>
      <c r="Y1277">
        <v>180</v>
      </c>
      <c r="Z1277" t="s">
        <v>4390</v>
      </c>
      <c r="AA1277" s="2">
        <v>44307.403657407405</v>
      </c>
      <c r="AB1277" t="s">
        <v>329</v>
      </c>
      <c r="AC1277" s="2">
        <v>44889.637546296297</v>
      </c>
      <c r="AD1277" t="s">
        <v>54</v>
      </c>
      <c r="AE1277" t="s">
        <v>330</v>
      </c>
    </row>
    <row r="1278" spans="1:31" x14ac:dyDescent="0.25">
      <c r="A1278" t="s">
        <v>4392</v>
      </c>
      <c r="B1278" t="s">
        <v>4391</v>
      </c>
      <c r="C1278" t="s">
        <v>193</v>
      </c>
      <c r="D1278" s="2" t="str">
        <f>VLOOKUP(A1278,Basis!A:A,1,FALSE)</f>
        <v>GFE0237</v>
      </c>
      <c r="E1278" t="s">
        <v>323</v>
      </c>
      <c r="F1278">
        <v>1036396</v>
      </c>
      <c r="G1278" s="2">
        <v>44643.589074074072</v>
      </c>
      <c r="H1278" s="2"/>
      <c r="K1278" t="s">
        <v>3644</v>
      </c>
      <c r="L1278" t="s">
        <v>3715</v>
      </c>
      <c r="M1278" t="s">
        <v>3716</v>
      </c>
      <c r="N1278" t="s">
        <v>51</v>
      </c>
      <c r="O1278">
        <v>1</v>
      </c>
      <c r="P1278">
        <v>1</v>
      </c>
      <c r="Q1278">
        <v>52.287438299999998</v>
      </c>
      <c r="R1278">
        <v>5.1736979999999999</v>
      </c>
      <c r="S1278" t="s">
        <v>52</v>
      </c>
      <c r="T1278">
        <v>100</v>
      </c>
      <c r="U1278">
        <v>80</v>
      </c>
      <c r="V1278">
        <v>10</v>
      </c>
      <c r="W1278">
        <v>0</v>
      </c>
      <c r="Y1278">
        <v>180</v>
      </c>
      <c r="Z1278" t="s">
        <v>3717</v>
      </c>
      <c r="AA1278" s="2">
        <v>44642.492002314815</v>
      </c>
      <c r="AB1278" t="s">
        <v>329</v>
      </c>
      <c r="AC1278" s="2">
        <v>44889.637546296297</v>
      </c>
      <c r="AD1278" t="s">
        <v>54</v>
      </c>
      <c r="AE1278" t="s">
        <v>330</v>
      </c>
    </row>
    <row r="1279" spans="1:31" x14ac:dyDescent="0.25">
      <c r="A1279" t="s">
        <v>4394</v>
      </c>
      <c r="B1279" t="s">
        <v>4393</v>
      </c>
      <c r="C1279" t="s">
        <v>193</v>
      </c>
      <c r="D1279" s="2" t="str">
        <f>VLOOKUP(A1279,Basis!A:A,1,FALSE)</f>
        <v>GFE0109</v>
      </c>
      <c r="E1279" t="s">
        <v>323</v>
      </c>
      <c r="F1279">
        <v>1036398</v>
      </c>
      <c r="G1279" s="2">
        <v>44103.498877314814</v>
      </c>
      <c r="H1279" s="2"/>
      <c r="K1279" t="s">
        <v>3019</v>
      </c>
      <c r="L1279" t="s">
        <v>482</v>
      </c>
      <c r="M1279" t="s">
        <v>3020</v>
      </c>
      <c r="N1279" t="s">
        <v>177</v>
      </c>
      <c r="O1279">
        <v>1</v>
      </c>
      <c r="P1279">
        <v>1</v>
      </c>
      <c r="Q1279">
        <v>52.204216003417997</v>
      </c>
      <c r="R1279">
        <v>5.14855861663818</v>
      </c>
      <c r="S1279" t="s">
        <v>52</v>
      </c>
      <c r="T1279">
        <v>100</v>
      </c>
      <c r="U1279">
        <v>80</v>
      </c>
      <c r="V1279">
        <v>10</v>
      </c>
      <c r="W1279">
        <v>0</v>
      </c>
      <c r="Y1279">
        <v>180</v>
      </c>
      <c r="Z1279" t="s">
        <v>3021</v>
      </c>
      <c r="AA1279" s="2">
        <v>44103.497743055559</v>
      </c>
      <c r="AB1279" t="s">
        <v>329</v>
      </c>
      <c r="AC1279" s="2">
        <v>44889.637546296297</v>
      </c>
      <c r="AD1279" t="s">
        <v>54</v>
      </c>
      <c r="AE1279" t="s">
        <v>330</v>
      </c>
    </row>
    <row r="1280" spans="1:31" x14ac:dyDescent="0.25">
      <c r="A1280" t="s">
        <v>4396</v>
      </c>
      <c r="B1280" t="s">
        <v>4395</v>
      </c>
      <c r="C1280" t="s">
        <v>193</v>
      </c>
      <c r="D1280" s="2" t="str">
        <f>VLOOKUP(A1280,Basis!A:A,1,FALSE)</f>
        <v>GFE0104</v>
      </c>
      <c r="E1280" t="s">
        <v>323</v>
      </c>
      <c r="F1280">
        <v>1036400</v>
      </c>
      <c r="G1280" s="2">
        <v>44096.397129629629</v>
      </c>
      <c r="H1280" s="2"/>
      <c r="K1280" t="s">
        <v>3644</v>
      </c>
      <c r="L1280" t="s">
        <v>3645</v>
      </c>
      <c r="M1280" t="s">
        <v>3646</v>
      </c>
      <c r="N1280" t="s">
        <v>241</v>
      </c>
      <c r="O1280">
        <v>6</v>
      </c>
      <c r="P1280">
        <v>1</v>
      </c>
      <c r="Q1280">
        <v>52.273208618164098</v>
      </c>
      <c r="R1280">
        <v>5.1912260055542001</v>
      </c>
      <c r="S1280" t="s">
        <v>52</v>
      </c>
      <c r="T1280">
        <v>100</v>
      </c>
      <c r="U1280">
        <v>80</v>
      </c>
      <c r="V1280">
        <v>10</v>
      </c>
      <c r="W1280">
        <v>0</v>
      </c>
      <c r="Y1280">
        <v>180</v>
      </c>
      <c r="Z1280" t="s">
        <v>3647</v>
      </c>
      <c r="AA1280" s="2">
        <v>44096.39371527778</v>
      </c>
      <c r="AB1280" t="s">
        <v>329</v>
      </c>
      <c r="AC1280" s="2">
        <v>44889.637546296297</v>
      </c>
      <c r="AD1280" t="s">
        <v>54</v>
      </c>
      <c r="AE1280" t="s">
        <v>330</v>
      </c>
    </row>
    <row r="1281" spans="1:31" x14ac:dyDescent="0.25">
      <c r="A1281" t="s">
        <v>4398</v>
      </c>
      <c r="B1281" t="s">
        <v>4397</v>
      </c>
      <c r="C1281" t="s">
        <v>193</v>
      </c>
      <c r="D1281" s="2" t="str">
        <f>VLOOKUP(A1281,Basis!A:A,1,FALSE)</f>
        <v>GFE0127</v>
      </c>
      <c r="E1281" t="s">
        <v>323</v>
      </c>
      <c r="F1281">
        <v>1036401</v>
      </c>
      <c r="G1281" s="2">
        <v>44238.532962962963</v>
      </c>
      <c r="H1281" s="2"/>
      <c r="K1281" t="s">
        <v>3621</v>
      </c>
      <c r="L1281" t="s">
        <v>281</v>
      </c>
      <c r="M1281" t="s">
        <v>3622</v>
      </c>
      <c r="N1281" t="s">
        <v>177</v>
      </c>
      <c r="O1281">
        <v>1</v>
      </c>
      <c r="P1281">
        <v>1</v>
      </c>
      <c r="Q1281">
        <v>52.229602999999997</v>
      </c>
      <c r="R1281">
        <v>5.2010750000000003</v>
      </c>
      <c r="S1281" t="s">
        <v>52</v>
      </c>
      <c r="T1281">
        <v>100</v>
      </c>
      <c r="U1281">
        <v>80</v>
      </c>
      <c r="V1281">
        <v>10</v>
      </c>
      <c r="W1281">
        <v>0</v>
      </c>
      <c r="Y1281">
        <v>180</v>
      </c>
      <c r="Z1281" t="s">
        <v>3623</v>
      </c>
      <c r="AA1281" s="2">
        <v>44238.531400462962</v>
      </c>
      <c r="AB1281" t="s">
        <v>329</v>
      </c>
      <c r="AC1281" s="2">
        <v>44889.637546296297</v>
      </c>
      <c r="AD1281" t="s">
        <v>54</v>
      </c>
      <c r="AE1281" t="s">
        <v>330</v>
      </c>
    </row>
    <row r="1282" spans="1:31" x14ac:dyDescent="0.25">
      <c r="A1282" t="s">
        <v>4400</v>
      </c>
      <c r="B1282" t="s">
        <v>4399</v>
      </c>
      <c r="C1282" t="s">
        <v>193</v>
      </c>
      <c r="D1282" s="2" t="str">
        <f>VLOOKUP(A1282,Basis!A:A,1,FALSE)</f>
        <v>GFE0219</v>
      </c>
      <c r="E1282" t="s">
        <v>323</v>
      </c>
      <c r="F1282">
        <v>1036403</v>
      </c>
      <c r="G1282" s="2">
        <v>44628.414930555555</v>
      </c>
      <c r="H1282" s="2"/>
      <c r="K1282" t="s">
        <v>1198</v>
      </c>
      <c r="L1282" t="s">
        <v>49</v>
      </c>
      <c r="M1282" t="s">
        <v>1199</v>
      </c>
      <c r="N1282" t="s">
        <v>43</v>
      </c>
      <c r="O1282">
        <v>1</v>
      </c>
      <c r="P1282">
        <v>1</v>
      </c>
      <c r="Q1282">
        <v>52.25655364</v>
      </c>
      <c r="R1282">
        <v>5.2345153519999998</v>
      </c>
      <c r="S1282" t="s">
        <v>52</v>
      </c>
      <c r="T1282">
        <v>100</v>
      </c>
      <c r="U1282">
        <v>80</v>
      </c>
      <c r="V1282">
        <v>10</v>
      </c>
      <c r="W1282">
        <v>0</v>
      </c>
      <c r="Y1282">
        <v>180</v>
      </c>
      <c r="Z1282" t="s">
        <v>1200</v>
      </c>
      <c r="AA1282" s="2">
        <v>44628.413865740738</v>
      </c>
      <c r="AB1282" t="s">
        <v>329</v>
      </c>
      <c r="AC1282" s="2">
        <v>44889.637546296297</v>
      </c>
      <c r="AD1282" t="s">
        <v>54</v>
      </c>
      <c r="AE1282" t="s">
        <v>330</v>
      </c>
    </row>
    <row r="1283" spans="1:31" x14ac:dyDescent="0.25">
      <c r="A1283" t="s">
        <v>4402</v>
      </c>
      <c r="B1283" t="s">
        <v>4401</v>
      </c>
      <c r="C1283" t="s">
        <v>193</v>
      </c>
      <c r="D1283" s="2" t="str">
        <f>VLOOKUP(A1283,Basis!A:A,1,FALSE)</f>
        <v>GFE0132</v>
      </c>
      <c r="E1283" t="s">
        <v>323</v>
      </c>
      <c r="F1283">
        <v>1036404</v>
      </c>
      <c r="G1283" s="2">
        <v>44263.625196759262</v>
      </c>
      <c r="H1283" s="2"/>
      <c r="K1283" t="s">
        <v>1282</v>
      </c>
      <c r="L1283" t="s">
        <v>169</v>
      </c>
      <c r="M1283" t="s">
        <v>1284</v>
      </c>
      <c r="N1283" t="s">
        <v>277</v>
      </c>
      <c r="O1283">
        <v>1</v>
      </c>
      <c r="P1283">
        <v>1</v>
      </c>
      <c r="Q1283">
        <v>52.319899999999997</v>
      </c>
      <c r="R1283">
        <v>5.0319900000000004</v>
      </c>
      <c r="S1283" t="s">
        <v>52</v>
      </c>
      <c r="T1283">
        <v>100</v>
      </c>
      <c r="U1283">
        <v>80</v>
      </c>
      <c r="V1283">
        <v>10</v>
      </c>
      <c r="W1283">
        <v>0</v>
      </c>
      <c r="Y1283">
        <v>180</v>
      </c>
      <c r="Z1283" t="s">
        <v>4003</v>
      </c>
      <c r="AA1283" s="2">
        <v>44250.545069444444</v>
      </c>
      <c r="AB1283" t="s">
        <v>329</v>
      </c>
      <c r="AC1283" s="2">
        <v>44889.637546296297</v>
      </c>
      <c r="AD1283" t="s">
        <v>54</v>
      </c>
      <c r="AE1283" t="s">
        <v>330</v>
      </c>
    </row>
    <row r="1284" spans="1:31" x14ac:dyDescent="0.25">
      <c r="A1284" t="s">
        <v>4404</v>
      </c>
      <c r="B1284" t="s">
        <v>4403</v>
      </c>
      <c r="C1284" t="s">
        <v>193</v>
      </c>
      <c r="D1284" s="2" t="str">
        <f>VLOOKUP(A1284,Basis!A:A,1,FALSE)</f>
        <v>GFE0235</v>
      </c>
      <c r="E1284" t="s">
        <v>323</v>
      </c>
      <c r="F1284">
        <v>1036405</v>
      </c>
      <c r="G1284" s="2">
        <v>44644.40766203704</v>
      </c>
      <c r="H1284" s="2"/>
      <c r="K1284" t="s">
        <v>4319</v>
      </c>
      <c r="L1284" t="s">
        <v>2228</v>
      </c>
      <c r="M1284" t="s">
        <v>4320</v>
      </c>
      <c r="N1284" t="s">
        <v>277</v>
      </c>
      <c r="O1284">
        <v>1</v>
      </c>
      <c r="P1284">
        <v>1</v>
      </c>
      <c r="Q1284">
        <v>52.305875999999998</v>
      </c>
      <c r="R1284">
        <v>5.0465</v>
      </c>
      <c r="S1284" t="s">
        <v>52</v>
      </c>
      <c r="T1284">
        <v>100</v>
      </c>
      <c r="U1284">
        <v>80</v>
      </c>
      <c r="V1284">
        <v>10</v>
      </c>
      <c r="W1284">
        <v>0</v>
      </c>
      <c r="Y1284">
        <v>180</v>
      </c>
      <c r="Z1284" t="s">
        <v>4321</v>
      </c>
      <c r="AA1284" s="2">
        <v>44642.495324074072</v>
      </c>
      <c r="AB1284" t="s">
        <v>329</v>
      </c>
      <c r="AC1284" s="2">
        <v>44889.637546296297</v>
      </c>
      <c r="AD1284" t="s">
        <v>54</v>
      </c>
      <c r="AE1284" t="s">
        <v>330</v>
      </c>
    </row>
    <row r="1285" spans="1:31" x14ac:dyDescent="0.25">
      <c r="A1285" t="s">
        <v>4406</v>
      </c>
      <c r="B1285" t="s">
        <v>4405</v>
      </c>
      <c r="C1285" t="s">
        <v>193</v>
      </c>
      <c r="D1285" s="2" t="str">
        <f>VLOOKUP(A1285,Basis!A:A,1,FALSE)</f>
        <v>GFE0180</v>
      </c>
      <c r="E1285" t="s">
        <v>323</v>
      </c>
      <c r="F1285">
        <v>1036406</v>
      </c>
      <c r="G1285" s="2">
        <v>44434.628842592596</v>
      </c>
      <c r="H1285" s="2"/>
      <c r="K1285" t="s">
        <v>1156</v>
      </c>
      <c r="L1285" t="s">
        <v>1157</v>
      </c>
      <c r="M1285" t="s">
        <v>1158</v>
      </c>
      <c r="N1285" t="s">
        <v>177</v>
      </c>
      <c r="O1285">
        <v>1</v>
      </c>
      <c r="P1285">
        <v>1</v>
      </c>
      <c r="Q1285">
        <v>52.220362530000003</v>
      </c>
      <c r="R1285">
        <v>5.1714475999999996</v>
      </c>
      <c r="S1285" t="s">
        <v>52</v>
      </c>
      <c r="T1285">
        <v>100</v>
      </c>
      <c r="U1285">
        <v>80</v>
      </c>
      <c r="V1285">
        <v>10</v>
      </c>
      <c r="W1285">
        <v>0</v>
      </c>
      <c r="Y1285">
        <v>180</v>
      </c>
      <c r="Z1285" t="s">
        <v>1159</v>
      </c>
      <c r="AA1285" s="2">
        <v>44434.62672453704</v>
      </c>
      <c r="AB1285" t="s">
        <v>329</v>
      </c>
      <c r="AC1285" s="2">
        <v>44889.637546296297</v>
      </c>
      <c r="AD1285" t="s">
        <v>54</v>
      </c>
      <c r="AE1285" t="s">
        <v>330</v>
      </c>
    </row>
    <row r="1286" spans="1:31" x14ac:dyDescent="0.25">
      <c r="A1286" t="s">
        <v>4408</v>
      </c>
      <c r="B1286" t="s">
        <v>4407</v>
      </c>
      <c r="C1286" t="s">
        <v>193</v>
      </c>
      <c r="D1286" s="2" t="str">
        <f>VLOOKUP(A1286,Basis!A:A,1,FALSE)</f>
        <v>GFE0206</v>
      </c>
      <c r="E1286" t="s">
        <v>323</v>
      </c>
      <c r="F1286">
        <v>1036407</v>
      </c>
      <c r="G1286" s="2">
        <v>44594.532233796293</v>
      </c>
      <c r="H1286" s="2"/>
      <c r="K1286" t="s">
        <v>1930</v>
      </c>
      <c r="L1286" t="s">
        <v>3759</v>
      </c>
      <c r="M1286" t="s">
        <v>3760</v>
      </c>
      <c r="N1286" t="s">
        <v>177</v>
      </c>
      <c r="O1286">
        <v>1</v>
      </c>
      <c r="P1286">
        <v>1</v>
      </c>
      <c r="Q1286">
        <v>52.211928999999998</v>
      </c>
      <c r="R1286">
        <v>5.1555410000000004</v>
      </c>
      <c r="S1286" t="s">
        <v>52</v>
      </c>
      <c r="T1286">
        <v>100</v>
      </c>
      <c r="U1286">
        <v>80</v>
      </c>
      <c r="V1286">
        <v>10</v>
      </c>
      <c r="W1286">
        <v>0</v>
      </c>
      <c r="Y1286">
        <v>180</v>
      </c>
      <c r="Z1286" t="s">
        <v>3761</v>
      </c>
      <c r="AA1286" s="2">
        <v>44592.549027777779</v>
      </c>
      <c r="AB1286" t="s">
        <v>329</v>
      </c>
      <c r="AC1286" s="2">
        <v>44889.637546296297</v>
      </c>
      <c r="AD1286" t="s">
        <v>54</v>
      </c>
      <c r="AE1286" t="s">
        <v>330</v>
      </c>
    </row>
    <row r="1287" spans="1:31" x14ac:dyDescent="0.25">
      <c r="A1287" t="s">
        <v>4410</v>
      </c>
      <c r="B1287" t="s">
        <v>4409</v>
      </c>
      <c r="C1287" t="s">
        <v>193</v>
      </c>
      <c r="D1287" s="2" t="str">
        <f>VLOOKUP(A1287,Basis!A:A,1,FALSE)</f>
        <v>GFE0124</v>
      </c>
      <c r="E1287" t="s">
        <v>323</v>
      </c>
      <c r="F1287">
        <v>1036408</v>
      </c>
      <c r="G1287" s="2">
        <v>44231.651574074072</v>
      </c>
      <c r="H1287" s="2"/>
      <c r="K1287" t="s">
        <v>541</v>
      </c>
      <c r="L1287" t="s">
        <v>1360</v>
      </c>
      <c r="M1287" t="s">
        <v>3595</v>
      </c>
      <c r="N1287" t="s">
        <v>177</v>
      </c>
      <c r="O1287">
        <v>1</v>
      </c>
      <c r="P1287">
        <v>1</v>
      </c>
      <c r="Q1287">
        <v>52.216012999999997</v>
      </c>
      <c r="R1287">
        <v>5.1315480000000004</v>
      </c>
      <c r="S1287" t="s">
        <v>52</v>
      </c>
      <c r="T1287">
        <v>100</v>
      </c>
      <c r="U1287">
        <v>80</v>
      </c>
      <c r="V1287">
        <v>10</v>
      </c>
      <c r="W1287">
        <v>0</v>
      </c>
      <c r="Y1287">
        <v>180</v>
      </c>
      <c r="Z1287" t="s">
        <v>3596</v>
      </c>
      <c r="AA1287" s="2">
        <v>44231.649537037039</v>
      </c>
      <c r="AB1287" t="s">
        <v>329</v>
      </c>
      <c r="AC1287" s="2">
        <v>44889.637546296297</v>
      </c>
      <c r="AD1287" t="s">
        <v>54</v>
      </c>
      <c r="AE1287" t="s">
        <v>330</v>
      </c>
    </row>
    <row r="1288" spans="1:31" x14ac:dyDescent="0.25">
      <c r="A1288" t="s">
        <v>4412</v>
      </c>
      <c r="B1288" t="s">
        <v>4411</v>
      </c>
      <c r="C1288" t="s">
        <v>193</v>
      </c>
      <c r="D1288" s="2" t="str">
        <f>VLOOKUP(A1288,Basis!A:A,1,FALSE)</f>
        <v>GFE0167</v>
      </c>
      <c r="E1288" t="s">
        <v>323</v>
      </c>
      <c r="F1288">
        <v>1036409</v>
      </c>
      <c r="G1288" s="2">
        <v>44383.534166666665</v>
      </c>
      <c r="H1288" s="2"/>
      <c r="K1288" t="s">
        <v>696</v>
      </c>
      <c r="L1288" t="s">
        <v>1438</v>
      </c>
      <c r="M1288" t="s">
        <v>4037</v>
      </c>
      <c r="N1288" t="s">
        <v>177</v>
      </c>
      <c r="O1288">
        <v>1</v>
      </c>
      <c r="P1288">
        <v>1</v>
      </c>
      <c r="Q1288">
        <v>52.238816999999997</v>
      </c>
      <c r="R1288">
        <v>5.1870039999999999</v>
      </c>
      <c r="S1288" t="s">
        <v>52</v>
      </c>
      <c r="T1288">
        <v>100</v>
      </c>
      <c r="U1288">
        <v>80</v>
      </c>
      <c r="V1288">
        <v>10</v>
      </c>
      <c r="W1288">
        <v>0</v>
      </c>
      <c r="Y1288">
        <v>180</v>
      </c>
      <c r="Z1288" t="s">
        <v>4413</v>
      </c>
      <c r="AA1288" s="2">
        <v>44382.576423611114</v>
      </c>
      <c r="AB1288" t="s">
        <v>329</v>
      </c>
      <c r="AC1288" s="2">
        <v>44889.637546296297</v>
      </c>
      <c r="AD1288" t="s">
        <v>54</v>
      </c>
      <c r="AE1288" t="s">
        <v>330</v>
      </c>
    </row>
    <row r="1289" spans="1:31" x14ac:dyDescent="0.25">
      <c r="A1289" t="s">
        <v>4415</v>
      </c>
      <c r="B1289" t="s">
        <v>4414</v>
      </c>
      <c r="C1289" t="s">
        <v>193</v>
      </c>
      <c r="D1289" s="2" t="str">
        <f>VLOOKUP(A1289,Basis!A:A,1,FALSE)</f>
        <v>GFE0119</v>
      </c>
      <c r="E1289" t="s">
        <v>323</v>
      </c>
      <c r="F1289">
        <v>1036410</v>
      </c>
      <c r="G1289" s="2">
        <v>44210.427002314813</v>
      </c>
      <c r="H1289" s="2"/>
      <c r="K1289" t="s">
        <v>245</v>
      </c>
      <c r="L1289" t="s">
        <v>468</v>
      </c>
      <c r="M1289" t="s">
        <v>3650</v>
      </c>
      <c r="N1289" t="s">
        <v>62</v>
      </c>
      <c r="O1289">
        <v>1</v>
      </c>
      <c r="P1289">
        <v>1</v>
      </c>
      <c r="Q1289">
        <v>52.294495599999998</v>
      </c>
      <c r="R1289">
        <v>5.2672790000000003</v>
      </c>
      <c r="S1289" t="s">
        <v>52</v>
      </c>
      <c r="T1289">
        <v>100</v>
      </c>
      <c r="U1289">
        <v>80</v>
      </c>
      <c r="V1289">
        <v>10</v>
      </c>
      <c r="W1289">
        <v>0</v>
      </c>
      <c r="Y1289">
        <v>180</v>
      </c>
      <c r="Z1289" t="s">
        <v>3651</v>
      </c>
      <c r="AA1289" s="2">
        <v>44210.407743055555</v>
      </c>
      <c r="AB1289" t="s">
        <v>329</v>
      </c>
      <c r="AC1289" s="2">
        <v>44889.637546296297</v>
      </c>
      <c r="AD1289" t="s">
        <v>54</v>
      </c>
      <c r="AE1289" t="s">
        <v>330</v>
      </c>
    </row>
    <row r="1290" spans="1:31" x14ac:dyDescent="0.25">
      <c r="A1290" t="s">
        <v>4417</v>
      </c>
      <c r="B1290" t="s">
        <v>4416</v>
      </c>
      <c r="C1290" t="s">
        <v>193</v>
      </c>
      <c r="D1290" s="2" t="str">
        <f>VLOOKUP(A1290,Basis!A:A,1,FALSE)</f>
        <v>GFE0205</v>
      </c>
      <c r="E1290" t="s">
        <v>323</v>
      </c>
      <c r="F1290">
        <v>1036411</v>
      </c>
      <c r="G1290" s="2">
        <v>44594.5315625</v>
      </c>
      <c r="H1290" s="2"/>
      <c r="K1290" t="s">
        <v>1930</v>
      </c>
      <c r="L1290" t="s">
        <v>3759</v>
      </c>
      <c r="M1290" t="s">
        <v>3760</v>
      </c>
      <c r="N1290" t="s">
        <v>177</v>
      </c>
      <c r="O1290">
        <v>1</v>
      </c>
      <c r="P1290">
        <v>1</v>
      </c>
      <c r="Q1290">
        <v>52.211928999999998</v>
      </c>
      <c r="R1290">
        <v>5.1555410000000004</v>
      </c>
      <c r="S1290" t="s">
        <v>52</v>
      </c>
      <c r="T1290">
        <v>100</v>
      </c>
      <c r="U1290">
        <v>80</v>
      </c>
      <c r="V1290">
        <v>10</v>
      </c>
      <c r="W1290">
        <v>0</v>
      </c>
      <c r="Y1290">
        <v>180</v>
      </c>
      <c r="Z1290" t="s">
        <v>3761</v>
      </c>
      <c r="AA1290" s="2">
        <v>44592.54828703704</v>
      </c>
      <c r="AB1290" t="s">
        <v>329</v>
      </c>
      <c r="AC1290" s="2">
        <v>44889.637546296297</v>
      </c>
      <c r="AD1290" t="s">
        <v>54</v>
      </c>
      <c r="AE1290" t="s">
        <v>330</v>
      </c>
    </row>
    <row r="1291" spans="1:31" x14ac:dyDescent="0.25">
      <c r="A1291" t="s">
        <v>4419</v>
      </c>
      <c r="B1291" t="s">
        <v>4418</v>
      </c>
      <c r="C1291" t="s">
        <v>193</v>
      </c>
      <c r="D1291" s="2" t="str">
        <f>VLOOKUP(A1291,Basis!A:A,1,FALSE)</f>
        <v>GFE0161</v>
      </c>
      <c r="E1291" t="s">
        <v>323</v>
      </c>
      <c r="F1291">
        <v>1036415</v>
      </c>
      <c r="G1291" s="2">
        <v>44305.604363425926</v>
      </c>
      <c r="H1291" s="2"/>
      <c r="K1291" t="s">
        <v>3038</v>
      </c>
      <c r="L1291" t="s">
        <v>281</v>
      </c>
      <c r="M1291" t="s">
        <v>3039</v>
      </c>
      <c r="N1291" t="s">
        <v>177</v>
      </c>
      <c r="O1291">
        <v>1</v>
      </c>
      <c r="P1291">
        <v>1</v>
      </c>
      <c r="Q1291">
        <v>52.210659</v>
      </c>
      <c r="R1291">
        <v>5.1768689999999999</v>
      </c>
      <c r="S1291" t="s">
        <v>52</v>
      </c>
      <c r="T1291">
        <v>100</v>
      </c>
      <c r="U1291">
        <v>80</v>
      </c>
      <c r="V1291">
        <v>10</v>
      </c>
      <c r="W1291">
        <v>0</v>
      </c>
      <c r="Y1291">
        <v>180</v>
      </c>
      <c r="Z1291" t="s">
        <v>3040</v>
      </c>
      <c r="AA1291" s="2">
        <v>44301.63208333333</v>
      </c>
      <c r="AB1291" t="s">
        <v>329</v>
      </c>
      <c r="AC1291" s="2">
        <v>44889.637546296297</v>
      </c>
      <c r="AD1291" t="s">
        <v>54</v>
      </c>
      <c r="AE1291" t="s">
        <v>330</v>
      </c>
    </row>
    <row r="1292" spans="1:31" x14ac:dyDescent="0.25">
      <c r="A1292" t="s">
        <v>4421</v>
      </c>
      <c r="B1292" t="s">
        <v>4420</v>
      </c>
      <c r="C1292" t="s">
        <v>193</v>
      </c>
      <c r="D1292" s="2" t="str">
        <f>VLOOKUP(A1292,Basis!A:A,1,FALSE)</f>
        <v>GFE0220</v>
      </c>
      <c r="E1292" t="s">
        <v>323</v>
      </c>
      <c r="F1292">
        <v>1036416</v>
      </c>
      <c r="G1292" s="2">
        <v>44628.425162037034</v>
      </c>
      <c r="H1292" s="2"/>
      <c r="K1292" t="s">
        <v>1205</v>
      </c>
      <c r="L1292" t="s">
        <v>522</v>
      </c>
      <c r="M1292" t="s">
        <v>1206</v>
      </c>
      <c r="N1292" t="s">
        <v>43</v>
      </c>
      <c r="O1292">
        <v>1</v>
      </c>
      <c r="P1292">
        <v>1</v>
      </c>
      <c r="Q1292">
        <v>52.257218199999997</v>
      </c>
      <c r="R1292">
        <v>5.2330334059999997</v>
      </c>
      <c r="S1292" t="s">
        <v>52</v>
      </c>
      <c r="T1292">
        <v>100</v>
      </c>
      <c r="U1292">
        <v>80</v>
      </c>
      <c r="V1292">
        <v>10</v>
      </c>
      <c r="W1292">
        <v>0</v>
      </c>
      <c r="Y1292">
        <v>180</v>
      </c>
      <c r="Z1292" t="s">
        <v>1207</v>
      </c>
      <c r="AA1292" s="2">
        <v>44627.37840277778</v>
      </c>
      <c r="AB1292" t="s">
        <v>329</v>
      </c>
      <c r="AC1292" s="2">
        <v>44889.637546296297</v>
      </c>
      <c r="AD1292" t="s">
        <v>54</v>
      </c>
      <c r="AE1292" t="s">
        <v>330</v>
      </c>
    </row>
    <row r="1293" spans="1:31" x14ac:dyDescent="0.25">
      <c r="A1293" t="s">
        <v>4423</v>
      </c>
      <c r="B1293" t="s">
        <v>4422</v>
      </c>
      <c r="C1293" t="s">
        <v>193</v>
      </c>
      <c r="D1293" s="2" t="str">
        <f>VLOOKUP(A1293,Basis!A:A,1,FALSE)</f>
        <v>GFE0135</v>
      </c>
      <c r="E1293" t="s">
        <v>323</v>
      </c>
      <c r="F1293">
        <v>1036417</v>
      </c>
      <c r="G1293" s="2">
        <v>44270.537187499998</v>
      </c>
      <c r="H1293" s="2"/>
      <c r="K1293" t="s">
        <v>4079</v>
      </c>
      <c r="L1293" t="s">
        <v>807</v>
      </c>
      <c r="M1293" t="s">
        <v>4080</v>
      </c>
      <c r="N1293" t="s">
        <v>241</v>
      </c>
      <c r="O1293">
        <v>1</v>
      </c>
      <c r="P1293">
        <v>1</v>
      </c>
      <c r="Q1293">
        <v>52.267904999999999</v>
      </c>
      <c r="R1293">
        <v>5.1869379999999996</v>
      </c>
      <c r="S1293" t="s">
        <v>52</v>
      </c>
      <c r="T1293">
        <v>100</v>
      </c>
      <c r="U1293">
        <v>80</v>
      </c>
      <c r="V1293">
        <v>10</v>
      </c>
      <c r="W1293">
        <v>0</v>
      </c>
      <c r="Y1293">
        <v>180</v>
      </c>
      <c r="Z1293" t="s">
        <v>4081</v>
      </c>
      <c r="AA1293" s="2">
        <v>44259.49658564815</v>
      </c>
      <c r="AB1293" t="s">
        <v>329</v>
      </c>
      <c r="AC1293" s="2">
        <v>44889.637546296297</v>
      </c>
      <c r="AD1293" t="s">
        <v>54</v>
      </c>
      <c r="AE1293" t="s">
        <v>330</v>
      </c>
    </row>
    <row r="1294" spans="1:31" x14ac:dyDescent="0.25">
      <c r="A1294" t="s">
        <v>4425</v>
      </c>
      <c r="B1294" t="s">
        <v>4424</v>
      </c>
      <c r="C1294" t="s">
        <v>193</v>
      </c>
      <c r="D1294" s="2" t="str">
        <f>VLOOKUP(A1294,Basis!A:A,1,FALSE)</f>
        <v>GFE0195</v>
      </c>
      <c r="E1294" t="s">
        <v>323</v>
      </c>
      <c r="F1294">
        <v>1036418</v>
      </c>
      <c r="G1294" s="2">
        <v>44546.54614583333</v>
      </c>
      <c r="H1294" s="2"/>
      <c r="K1294" t="s">
        <v>4181</v>
      </c>
      <c r="L1294" t="s">
        <v>4182</v>
      </c>
      <c r="M1294" t="s">
        <v>4183</v>
      </c>
      <c r="N1294" t="s">
        <v>177</v>
      </c>
      <c r="O1294">
        <v>1</v>
      </c>
      <c r="P1294">
        <v>1</v>
      </c>
      <c r="Q1294">
        <v>52.239982099999999</v>
      </c>
      <c r="R1294">
        <v>5.1875333000000001</v>
      </c>
      <c r="S1294" t="s">
        <v>52</v>
      </c>
      <c r="T1294">
        <v>100</v>
      </c>
      <c r="U1294">
        <v>80</v>
      </c>
      <c r="V1294">
        <v>10</v>
      </c>
      <c r="W1294">
        <v>0</v>
      </c>
      <c r="Y1294">
        <v>180</v>
      </c>
      <c r="Z1294" t="s">
        <v>4184</v>
      </c>
      <c r="AA1294" s="2">
        <v>44546.542997685188</v>
      </c>
      <c r="AB1294" t="s">
        <v>329</v>
      </c>
      <c r="AC1294" s="2">
        <v>44889.637546296297</v>
      </c>
      <c r="AD1294" t="s">
        <v>54</v>
      </c>
      <c r="AE1294" t="s">
        <v>330</v>
      </c>
    </row>
    <row r="1295" spans="1:31" x14ac:dyDescent="0.25">
      <c r="A1295" t="s">
        <v>4427</v>
      </c>
      <c r="B1295" t="s">
        <v>4426</v>
      </c>
      <c r="C1295" t="s">
        <v>193</v>
      </c>
      <c r="D1295" s="2" t="str">
        <f>VLOOKUP(A1295,Basis!A:A,1,FALSE)</f>
        <v>GFE0113</v>
      </c>
      <c r="E1295" t="s">
        <v>323</v>
      </c>
      <c r="F1295">
        <v>1036419</v>
      </c>
      <c r="G1295" s="2">
        <v>44165.661192129628</v>
      </c>
      <c r="H1295" s="2"/>
      <c r="K1295" t="s">
        <v>174</v>
      </c>
      <c r="L1295" t="s">
        <v>4057</v>
      </c>
      <c r="M1295" t="s">
        <v>4058</v>
      </c>
      <c r="N1295" t="s">
        <v>177</v>
      </c>
      <c r="O1295">
        <v>1</v>
      </c>
      <c r="P1295">
        <v>1</v>
      </c>
      <c r="Q1295">
        <v>52.215274810791001</v>
      </c>
      <c r="R1295">
        <v>5.1714978218078604</v>
      </c>
      <c r="S1295" t="s">
        <v>52</v>
      </c>
      <c r="T1295">
        <v>100</v>
      </c>
      <c r="U1295">
        <v>80</v>
      </c>
      <c r="V1295">
        <v>10</v>
      </c>
      <c r="W1295">
        <v>0</v>
      </c>
      <c r="Y1295">
        <v>180</v>
      </c>
      <c r="Z1295" t="s">
        <v>4059</v>
      </c>
      <c r="AA1295" s="2">
        <v>44165.650520833333</v>
      </c>
      <c r="AB1295" t="s">
        <v>329</v>
      </c>
      <c r="AC1295" s="2">
        <v>44889.637546296297</v>
      </c>
      <c r="AD1295" t="s">
        <v>54</v>
      </c>
      <c r="AE1295" t="s">
        <v>330</v>
      </c>
    </row>
    <row r="1296" spans="1:31" x14ac:dyDescent="0.25">
      <c r="A1296" t="s">
        <v>4429</v>
      </c>
      <c r="B1296" t="s">
        <v>4428</v>
      </c>
      <c r="C1296" t="s">
        <v>193</v>
      </c>
      <c r="D1296" s="2" t="str">
        <f>VLOOKUP(A1296,Basis!A:A,1,FALSE)</f>
        <v>GFE0117</v>
      </c>
      <c r="E1296" t="s">
        <v>323</v>
      </c>
      <c r="F1296">
        <v>1036568</v>
      </c>
      <c r="G1296" s="2">
        <v>44179.207511574074</v>
      </c>
      <c r="H1296" s="2"/>
      <c r="K1296" t="s">
        <v>4065</v>
      </c>
      <c r="L1296" t="s">
        <v>1041</v>
      </c>
      <c r="M1296" t="s">
        <v>4066</v>
      </c>
      <c r="N1296" t="s">
        <v>43</v>
      </c>
      <c r="O1296">
        <v>1</v>
      </c>
      <c r="P1296">
        <v>1</v>
      </c>
      <c r="Q1296">
        <v>52.257621</v>
      </c>
      <c r="R1296">
        <v>5.209352</v>
      </c>
      <c r="S1296" t="s">
        <v>52</v>
      </c>
      <c r="T1296">
        <v>100</v>
      </c>
      <c r="U1296">
        <v>80</v>
      </c>
      <c r="V1296">
        <v>10</v>
      </c>
      <c r="W1296">
        <v>0</v>
      </c>
      <c r="Y1296">
        <v>180</v>
      </c>
      <c r="Z1296" t="s">
        <v>4122</v>
      </c>
      <c r="AA1296" s="2">
        <v>44173.511562500003</v>
      </c>
      <c r="AB1296" t="s">
        <v>329</v>
      </c>
      <c r="AC1296" s="2">
        <v>44889.637546296297</v>
      </c>
      <c r="AD1296" t="s">
        <v>54</v>
      </c>
      <c r="AE1296" t="s">
        <v>330</v>
      </c>
    </row>
    <row r="1297" spans="1:31" x14ac:dyDescent="0.25">
      <c r="A1297" t="s">
        <v>4431</v>
      </c>
      <c r="B1297" t="s">
        <v>4430</v>
      </c>
      <c r="C1297" t="s">
        <v>193</v>
      </c>
      <c r="D1297" s="2" t="str">
        <f>VLOOKUP(A1297,Basis!A:A,1,FALSE)</f>
        <v>GFE0118</v>
      </c>
      <c r="E1297" t="s">
        <v>323</v>
      </c>
      <c r="F1297">
        <v>1036592</v>
      </c>
      <c r="G1297" s="2">
        <v>44175.606944444444</v>
      </c>
      <c r="H1297" s="2"/>
      <c r="K1297" t="s">
        <v>1156</v>
      </c>
      <c r="L1297" t="s">
        <v>112</v>
      </c>
      <c r="M1297" t="s">
        <v>4053</v>
      </c>
      <c r="N1297" t="s">
        <v>177</v>
      </c>
      <c r="O1297">
        <v>1</v>
      </c>
      <c r="P1297">
        <v>1</v>
      </c>
      <c r="Q1297">
        <v>52.22007</v>
      </c>
      <c r="R1297">
        <v>5.1797199999999997</v>
      </c>
      <c r="S1297" t="s">
        <v>52</v>
      </c>
      <c r="T1297">
        <v>100</v>
      </c>
      <c r="U1297">
        <v>80</v>
      </c>
      <c r="V1297">
        <v>10</v>
      </c>
      <c r="W1297">
        <v>0</v>
      </c>
      <c r="Y1297">
        <v>180</v>
      </c>
      <c r="Z1297" t="s">
        <v>4054</v>
      </c>
      <c r="AA1297" s="2">
        <v>44175.603321759256</v>
      </c>
      <c r="AB1297" t="s">
        <v>329</v>
      </c>
      <c r="AC1297" s="2">
        <v>44889.637546296297</v>
      </c>
      <c r="AD1297" t="s">
        <v>54</v>
      </c>
      <c r="AE1297" t="s">
        <v>330</v>
      </c>
    </row>
    <row r="1298" spans="1:31" x14ac:dyDescent="0.25">
      <c r="A1298" t="s">
        <v>4433</v>
      </c>
      <c r="B1298" t="s">
        <v>4432</v>
      </c>
      <c r="C1298" t="s">
        <v>193</v>
      </c>
      <c r="D1298" s="2" t="str">
        <f>VLOOKUP(A1298,Basis!A:A,1,FALSE)</f>
        <v>GFE0156</v>
      </c>
      <c r="E1298" t="s">
        <v>323</v>
      </c>
      <c r="F1298">
        <v>1036593</v>
      </c>
      <c r="G1298" s="2">
        <v>44300.378506944442</v>
      </c>
      <c r="H1298" s="2"/>
      <c r="K1298" t="s">
        <v>3626</v>
      </c>
      <c r="L1298" t="s">
        <v>775</v>
      </c>
      <c r="M1298" t="s">
        <v>3627</v>
      </c>
      <c r="N1298" t="s">
        <v>177</v>
      </c>
      <c r="O1298">
        <v>6</v>
      </c>
      <c r="P1298">
        <v>1</v>
      </c>
      <c r="Q1298">
        <v>52.210338</v>
      </c>
      <c r="R1298">
        <v>5.1538440000000003</v>
      </c>
      <c r="S1298" t="s">
        <v>52</v>
      </c>
      <c r="T1298">
        <v>100</v>
      </c>
      <c r="U1298">
        <v>80</v>
      </c>
      <c r="V1298">
        <v>10</v>
      </c>
      <c r="W1298">
        <v>0</v>
      </c>
      <c r="Y1298">
        <v>180</v>
      </c>
      <c r="Z1298" t="s">
        <v>3628</v>
      </c>
      <c r="AA1298" s="2">
        <v>44294.631932870368</v>
      </c>
      <c r="AB1298" t="s">
        <v>329</v>
      </c>
      <c r="AC1298" s="2">
        <v>44889.637546296297</v>
      </c>
      <c r="AD1298" t="s">
        <v>54</v>
      </c>
      <c r="AE1298" t="s">
        <v>330</v>
      </c>
    </row>
    <row r="1299" spans="1:31" x14ac:dyDescent="0.25">
      <c r="A1299" t="s">
        <v>4435</v>
      </c>
      <c r="B1299" t="s">
        <v>4434</v>
      </c>
      <c r="C1299" t="s">
        <v>193</v>
      </c>
      <c r="D1299" s="2" t="str">
        <f>VLOOKUP(A1299,Basis!A:A,1,FALSE)</f>
        <v>GFE0136</v>
      </c>
      <c r="E1299" t="s">
        <v>323</v>
      </c>
      <c r="F1299">
        <v>1036594</v>
      </c>
      <c r="G1299" s="2">
        <v>44271.636643518519</v>
      </c>
      <c r="H1299" s="2"/>
      <c r="K1299" t="s">
        <v>3248</v>
      </c>
      <c r="L1299" t="s">
        <v>3683</v>
      </c>
      <c r="M1299" t="s">
        <v>3684</v>
      </c>
      <c r="N1299" t="s">
        <v>241</v>
      </c>
      <c r="O1299">
        <v>1</v>
      </c>
      <c r="P1299">
        <v>1</v>
      </c>
      <c r="Q1299">
        <v>52.268529999999998</v>
      </c>
      <c r="R1299">
        <v>5.1828649999999996</v>
      </c>
      <c r="S1299" t="s">
        <v>52</v>
      </c>
      <c r="T1299">
        <v>100</v>
      </c>
      <c r="U1299">
        <v>80</v>
      </c>
      <c r="V1299">
        <v>10</v>
      </c>
      <c r="W1299">
        <v>0</v>
      </c>
      <c r="Y1299">
        <v>180</v>
      </c>
      <c r="Z1299" t="s">
        <v>3685</v>
      </c>
      <c r="AA1299" s="2">
        <v>44263.447812500002</v>
      </c>
      <c r="AB1299" t="s">
        <v>329</v>
      </c>
      <c r="AC1299" s="2">
        <v>44889.637546296297</v>
      </c>
      <c r="AD1299" t="s">
        <v>54</v>
      </c>
      <c r="AE1299" t="s">
        <v>330</v>
      </c>
    </row>
    <row r="1300" spans="1:31" x14ac:dyDescent="0.25">
      <c r="A1300" t="s">
        <v>4437</v>
      </c>
      <c r="B1300" t="s">
        <v>4436</v>
      </c>
      <c r="C1300" t="s">
        <v>193</v>
      </c>
      <c r="D1300" s="2" t="str">
        <f>VLOOKUP(A1300,Basis!A:A,1,FALSE)</f>
        <v>GFE0138</v>
      </c>
      <c r="E1300" t="s">
        <v>323</v>
      </c>
      <c r="F1300">
        <v>1036596</v>
      </c>
      <c r="G1300" s="2">
        <v>44271.634247685186</v>
      </c>
      <c r="H1300" s="2"/>
      <c r="K1300" t="s">
        <v>1930</v>
      </c>
      <c r="L1300" t="s">
        <v>93</v>
      </c>
      <c r="M1300" t="s">
        <v>3659</v>
      </c>
      <c r="N1300" t="s">
        <v>241</v>
      </c>
      <c r="O1300">
        <v>1</v>
      </c>
      <c r="P1300">
        <v>1</v>
      </c>
      <c r="Q1300">
        <v>52.267744999999998</v>
      </c>
      <c r="R1300">
        <v>5.1767659999999998</v>
      </c>
      <c r="S1300" t="s">
        <v>52</v>
      </c>
      <c r="T1300">
        <v>100</v>
      </c>
      <c r="U1300">
        <v>80</v>
      </c>
      <c r="V1300">
        <v>10</v>
      </c>
      <c r="W1300">
        <v>0</v>
      </c>
      <c r="Y1300">
        <v>180</v>
      </c>
      <c r="Z1300" t="s">
        <v>3660</v>
      </c>
      <c r="AA1300" s="2">
        <v>44259.598310185182</v>
      </c>
      <c r="AB1300" t="s">
        <v>329</v>
      </c>
      <c r="AC1300" s="2">
        <v>44889.637546296297</v>
      </c>
      <c r="AD1300" t="s">
        <v>54</v>
      </c>
      <c r="AE1300" t="s">
        <v>330</v>
      </c>
    </row>
    <row r="1301" spans="1:31" x14ac:dyDescent="0.25">
      <c r="A1301" t="s">
        <v>4439</v>
      </c>
      <c r="B1301" t="s">
        <v>4438</v>
      </c>
      <c r="C1301" t="s">
        <v>167</v>
      </c>
      <c r="D1301" s="2" t="str">
        <f>VLOOKUP(A1301,Basis!A:A,1,FALSE)</f>
        <v>PO142</v>
      </c>
      <c r="E1301" t="s">
        <v>58</v>
      </c>
      <c r="F1301">
        <v>1034791</v>
      </c>
      <c r="G1301" s="2">
        <v>44173.495949074073</v>
      </c>
      <c r="H1301" s="2"/>
      <c r="K1301" t="s">
        <v>3693</v>
      </c>
      <c r="L1301" t="s">
        <v>4129</v>
      </c>
      <c r="M1301" t="s">
        <v>4130</v>
      </c>
      <c r="N1301" t="s">
        <v>184</v>
      </c>
      <c r="O1301">
        <v>1</v>
      </c>
      <c r="P1301">
        <v>1</v>
      </c>
      <c r="Q1301">
        <v>52.200482000000001</v>
      </c>
      <c r="R1301">
        <v>5.0626389999999999</v>
      </c>
      <c r="S1301" t="s">
        <v>35</v>
      </c>
      <c r="T1301">
        <v>100</v>
      </c>
      <c r="U1301">
        <v>80</v>
      </c>
      <c r="V1301">
        <v>10</v>
      </c>
      <c r="W1301">
        <v>0</v>
      </c>
      <c r="Y1301">
        <v>180</v>
      </c>
      <c r="Z1301" t="s">
        <v>4131</v>
      </c>
      <c r="AA1301" s="2">
        <v>44172.564456018517</v>
      </c>
      <c r="AB1301" t="s">
        <v>329</v>
      </c>
      <c r="AC1301" s="2">
        <v>44907.648182870369</v>
      </c>
      <c r="AD1301" t="s">
        <v>54</v>
      </c>
      <c r="AE1301" t="s">
        <v>55</v>
      </c>
    </row>
    <row r="1302" spans="1:31" x14ac:dyDescent="0.25">
      <c r="A1302" t="s">
        <v>4441</v>
      </c>
      <c r="B1302" t="s">
        <v>4440</v>
      </c>
      <c r="C1302" t="s">
        <v>193</v>
      </c>
      <c r="D1302" s="2" t="str">
        <f>VLOOKUP(A1302,Basis!A:A,1,FALSE)</f>
        <v>GFE0017</v>
      </c>
      <c r="E1302" t="s">
        <v>323</v>
      </c>
      <c r="F1302">
        <v>1034678</v>
      </c>
      <c r="G1302" s="2">
        <v>43874.411863425928</v>
      </c>
      <c r="H1302" s="2"/>
      <c r="K1302" t="s">
        <v>1452</v>
      </c>
      <c r="L1302" t="s">
        <v>1048</v>
      </c>
      <c r="M1302" t="s">
        <v>3330</v>
      </c>
      <c r="N1302" t="s">
        <v>241</v>
      </c>
      <c r="O1302">
        <v>1</v>
      </c>
      <c r="P1302">
        <v>1</v>
      </c>
      <c r="Q1302">
        <v>52.265134000000003</v>
      </c>
      <c r="R1302">
        <v>5.165654</v>
      </c>
      <c r="S1302" t="s">
        <v>52</v>
      </c>
      <c r="T1302">
        <v>100</v>
      </c>
      <c r="U1302">
        <v>80</v>
      </c>
      <c r="V1302">
        <v>10</v>
      </c>
      <c r="W1302">
        <v>0</v>
      </c>
      <c r="Y1302">
        <v>180</v>
      </c>
      <c r="Z1302" t="s">
        <v>3331</v>
      </c>
      <c r="AA1302" s="2">
        <v>44495.488298611112</v>
      </c>
      <c r="AB1302" t="s">
        <v>329</v>
      </c>
      <c r="AC1302" s="2">
        <v>44889.637546296297</v>
      </c>
      <c r="AD1302" t="s">
        <v>54</v>
      </c>
      <c r="AE1302" t="s">
        <v>330</v>
      </c>
    </row>
    <row r="1303" spans="1:31" x14ac:dyDescent="0.25">
      <c r="A1303" t="s">
        <v>4443</v>
      </c>
      <c r="B1303" t="s">
        <v>4442</v>
      </c>
      <c r="C1303" t="s">
        <v>167</v>
      </c>
      <c r="D1303" s="2" t="str">
        <f>VLOOKUP(A1303,Basis!A:A,1,FALSE)</f>
        <v>PO139</v>
      </c>
      <c r="E1303" t="s">
        <v>58</v>
      </c>
      <c r="F1303">
        <v>1034800</v>
      </c>
      <c r="G1303" s="2">
        <v>44096.396585648145</v>
      </c>
      <c r="H1303" s="2"/>
      <c r="K1303" t="s">
        <v>3644</v>
      </c>
      <c r="L1303" t="s">
        <v>3645</v>
      </c>
      <c r="M1303" t="s">
        <v>3646</v>
      </c>
      <c r="N1303" t="s">
        <v>241</v>
      </c>
      <c r="O1303">
        <v>6</v>
      </c>
      <c r="P1303">
        <v>1</v>
      </c>
      <c r="Q1303">
        <v>52.273208618164098</v>
      </c>
      <c r="R1303">
        <v>5.1912260055542001</v>
      </c>
      <c r="S1303" t="s">
        <v>35</v>
      </c>
      <c r="T1303">
        <v>100</v>
      </c>
      <c r="U1303">
        <v>80</v>
      </c>
      <c r="V1303">
        <v>10</v>
      </c>
      <c r="W1303">
        <v>0</v>
      </c>
      <c r="Y1303">
        <v>180</v>
      </c>
      <c r="Z1303" t="s">
        <v>3647</v>
      </c>
      <c r="AA1303" s="2">
        <v>44096.392060185186</v>
      </c>
      <c r="AB1303" t="s">
        <v>329</v>
      </c>
      <c r="AC1303" s="2">
        <v>44907.648182870369</v>
      </c>
      <c r="AD1303" t="s">
        <v>54</v>
      </c>
      <c r="AE1303" t="s">
        <v>55</v>
      </c>
    </row>
    <row r="1304" spans="1:31" x14ac:dyDescent="0.25">
      <c r="A1304" t="s">
        <v>4445</v>
      </c>
      <c r="B1304" t="s">
        <v>4444</v>
      </c>
      <c r="C1304" t="s">
        <v>193</v>
      </c>
      <c r="D1304" s="2" t="str">
        <f>VLOOKUP(A1304,Basis!A:A,1,FALSE)</f>
        <v>GFE0068</v>
      </c>
      <c r="E1304" t="s">
        <v>323</v>
      </c>
      <c r="F1304">
        <v>1034957</v>
      </c>
      <c r="G1304" s="2">
        <v>44140.314780092594</v>
      </c>
      <c r="H1304" s="2"/>
      <c r="K1304" t="s">
        <v>161</v>
      </c>
      <c r="L1304" t="s">
        <v>162</v>
      </c>
      <c r="M1304" t="s">
        <v>163</v>
      </c>
      <c r="N1304" t="s">
        <v>62</v>
      </c>
      <c r="O1304">
        <v>1</v>
      </c>
      <c r="P1304">
        <v>1</v>
      </c>
      <c r="Q1304">
        <v>52.2959594726563</v>
      </c>
      <c r="R1304">
        <v>5.25620317459106</v>
      </c>
      <c r="S1304" t="s">
        <v>52</v>
      </c>
      <c r="T1304">
        <v>100</v>
      </c>
      <c r="U1304">
        <v>80</v>
      </c>
      <c r="V1304">
        <v>10</v>
      </c>
      <c r="W1304">
        <v>0</v>
      </c>
      <c r="Y1304">
        <v>180</v>
      </c>
      <c r="Z1304" t="s">
        <v>164</v>
      </c>
      <c r="AA1304" s="2">
        <v>44140.313449074078</v>
      </c>
      <c r="AB1304" t="s">
        <v>329</v>
      </c>
      <c r="AC1304" s="2">
        <v>44889.637546296297</v>
      </c>
      <c r="AD1304" t="s">
        <v>54</v>
      </c>
      <c r="AE1304" t="s">
        <v>330</v>
      </c>
    </row>
    <row r="1305" spans="1:31" x14ac:dyDescent="0.25">
      <c r="A1305" t="s">
        <v>4447</v>
      </c>
      <c r="B1305" t="s">
        <v>4446</v>
      </c>
      <c r="C1305" t="s">
        <v>193</v>
      </c>
      <c r="D1305" s="2" t="str">
        <f>VLOOKUP(A1305,Basis!A:A,1,FALSE)</f>
        <v>GFE0048</v>
      </c>
      <c r="E1305" t="s">
        <v>323</v>
      </c>
      <c r="F1305">
        <v>1034964</v>
      </c>
      <c r="G1305" s="2">
        <v>44146.590567129628</v>
      </c>
      <c r="H1305" s="2"/>
      <c r="K1305" t="s">
        <v>451</v>
      </c>
      <c r="L1305" t="s">
        <v>814</v>
      </c>
      <c r="M1305" t="s">
        <v>1731</v>
      </c>
      <c r="N1305" t="s">
        <v>62</v>
      </c>
      <c r="O1305">
        <v>1</v>
      </c>
      <c r="P1305">
        <v>1</v>
      </c>
      <c r="Q1305">
        <v>52.298622131347699</v>
      </c>
      <c r="R1305">
        <v>5.2672581672668501</v>
      </c>
      <c r="S1305" t="s">
        <v>52</v>
      </c>
      <c r="T1305">
        <v>100</v>
      </c>
      <c r="U1305">
        <v>80</v>
      </c>
      <c r="V1305">
        <v>10</v>
      </c>
      <c r="W1305">
        <v>0</v>
      </c>
      <c r="Y1305">
        <v>180</v>
      </c>
      <c r="Z1305" t="s">
        <v>1732</v>
      </c>
      <c r="AA1305" s="2">
        <v>44146.582060185188</v>
      </c>
      <c r="AB1305" t="s">
        <v>329</v>
      </c>
      <c r="AC1305" s="2">
        <v>44889.637546296297</v>
      </c>
      <c r="AD1305" t="s">
        <v>54</v>
      </c>
      <c r="AE1305" t="s">
        <v>330</v>
      </c>
    </row>
    <row r="1306" spans="1:31" x14ac:dyDescent="0.25">
      <c r="A1306" t="s">
        <v>4449</v>
      </c>
      <c r="B1306" t="s">
        <v>4448</v>
      </c>
      <c r="C1306" t="s">
        <v>193</v>
      </c>
      <c r="D1306" s="2" t="str">
        <f>VLOOKUP(A1306,Basis!A:A,1,FALSE)</f>
        <v>GFE0069</v>
      </c>
      <c r="E1306" t="s">
        <v>323</v>
      </c>
      <c r="F1306">
        <v>1034969</v>
      </c>
      <c r="G1306" s="2">
        <v>44203.402812499997</v>
      </c>
      <c r="H1306" s="2"/>
      <c r="K1306" t="s">
        <v>835</v>
      </c>
      <c r="L1306" t="s">
        <v>93</v>
      </c>
      <c r="M1306" t="s">
        <v>836</v>
      </c>
      <c r="N1306" t="s">
        <v>62</v>
      </c>
      <c r="O1306">
        <v>1</v>
      </c>
      <c r="P1306">
        <v>1</v>
      </c>
      <c r="Q1306">
        <v>52.2956535</v>
      </c>
      <c r="R1306">
        <v>5.2609180000000002</v>
      </c>
      <c r="S1306" t="s">
        <v>52</v>
      </c>
      <c r="T1306">
        <v>100</v>
      </c>
      <c r="U1306">
        <v>80</v>
      </c>
      <c r="V1306">
        <v>10</v>
      </c>
      <c r="W1306">
        <v>0</v>
      </c>
      <c r="Y1306">
        <v>180</v>
      </c>
      <c r="Z1306" t="s">
        <v>837</v>
      </c>
      <c r="AA1306" s="2">
        <v>44187.318819444445</v>
      </c>
      <c r="AB1306" t="s">
        <v>329</v>
      </c>
      <c r="AC1306" s="2">
        <v>44889.637546296297</v>
      </c>
      <c r="AD1306" t="s">
        <v>54</v>
      </c>
      <c r="AE1306" t="s">
        <v>330</v>
      </c>
    </row>
    <row r="1307" spans="1:31" x14ac:dyDescent="0.25">
      <c r="A1307" t="s">
        <v>4451</v>
      </c>
      <c r="B1307" t="s">
        <v>4450</v>
      </c>
      <c r="C1307" t="s">
        <v>193</v>
      </c>
      <c r="D1307" s="2" t="str">
        <f>VLOOKUP(A1307,Basis!A:A,1,FALSE)</f>
        <v>GFE0114</v>
      </c>
      <c r="E1307" t="s">
        <v>323</v>
      </c>
      <c r="F1307">
        <v>1034907</v>
      </c>
      <c r="G1307" s="2">
        <v>44179.204780092594</v>
      </c>
      <c r="H1307" s="2"/>
      <c r="K1307" t="s">
        <v>117</v>
      </c>
      <c r="L1307" t="s">
        <v>1246</v>
      </c>
      <c r="M1307" t="s">
        <v>1247</v>
      </c>
      <c r="N1307" t="s">
        <v>62</v>
      </c>
      <c r="O1307">
        <v>1</v>
      </c>
      <c r="P1307">
        <v>1</v>
      </c>
      <c r="Q1307">
        <v>52.297779083252003</v>
      </c>
      <c r="R1307">
        <v>5.2698802947998002</v>
      </c>
      <c r="S1307" t="s">
        <v>52</v>
      </c>
      <c r="T1307">
        <v>100</v>
      </c>
      <c r="U1307">
        <v>80</v>
      </c>
      <c r="V1307">
        <v>10</v>
      </c>
      <c r="W1307">
        <v>0</v>
      </c>
      <c r="Y1307">
        <v>180</v>
      </c>
      <c r="Z1307" t="s">
        <v>1248</v>
      </c>
      <c r="AA1307" s="2">
        <v>44166.607453703706</v>
      </c>
      <c r="AB1307" t="s">
        <v>329</v>
      </c>
      <c r="AC1307" s="2">
        <v>44889.637546296297</v>
      </c>
      <c r="AD1307" t="s">
        <v>54</v>
      </c>
      <c r="AE1307" t="s">
        <v>330</v>
      </c>
    </row>
    <row r="1308" spans="1:31" x14ac:dyDescent="0.25">
      <c r="A1308" t="s">
        <v>4453</v>
      </c>
      <c r="B1308" t="s">
        <v>4452</v>
      </c>
      <c r="C1308" t="s">
        <v>193</v>
      </c>
      <c r="D1308" s="2" t="str">
        <f>VLOOKUP(A1308,Basis!A:A,1,FALSE)</f>
        <v>GFE0093</v>
      </c>
      <c r="E1308" t="s">
        <v>323</v>
      </c>
      <c r="F1308">
        <v>1034621</v>
      </c>
      <c r="G1308" s="2">
        <v>44221.373333333337</v>
      </c>
      <c r="H1308" s="2"/>
      <c r="K1308" t="s">
        <v>245</v>
      </c>
      <c r="L1308" t="s">
        <v>3310</v>
      </c>
      <c r="M1308" t="s">
        <v>3934</v>
      </c>
      <c r="N1308" t="s">
        <v>62</v>
      </c>
      <c r="O1308">
        <v>1</v>
      </c>
      <c r="P1308">
        <v>1</v>
      </c>
      <c r="Q1308">
        <v>52.295444000000003</v>
      </c>
      <c r="R1308">
        <v>5.2683989999999996</v>
      </c>
      <c r="S1308" t="s">
        <v>52</v>
      </c>
      <c r="T1308">
        <v>100</v>
      </c>
      <c r="U1308">
        <v>80</v>
      </c>
      <c r="V1308">
        <v>10</v>
      </c>
      <c r="W1308">
        <v>0</v>
      </c>
      <c r="Y1308">
        <v>180</v>
      </c>
      <c r="Z1308" t="s">
        <v>3935</v>
      </c>
      <c r="AA1308" s="2">
        <v>44188.589918981481</v>
      </c>
      <c r="AB1308" t="s">
        <v>329</v>
      </c>
      <c r="AC1308" s="2">
        <v>44889.637546296297</v>
      </c>
      <c r="AD1308" t="s">
        <v>54</v>
      </c>
      <c r="AE1308" t="s">
        <v>330</v>
      </c>
    </row>
    <row r="1309" spans="1:31" x14ac:dyDescent="0.25">
      <c r="A1309" t="s">
        <v>4455</v>
      </c>
      <c r="B1309" t="s">
        <v>4454</v>
      </c>
      <c r="C1309" t="s">
        <v>193</v>
      </c>
      <c r="D1309" s="2" t="str">
        <f>VLOOKUP(A1309,Basis!A:A,1,FALSE)</f>
        <v>GFE0081</v>
      </c>
      <c r="E1309" t="s">
        <v>323</v>
      </c>
      <c r="F1309">
        <v>1034635</v>
      </c>
      <c r="G1309" s="2">
        <v>44175.581770833334</v>
      </c>
      <c r="H1309" s="2"/>
      <c r="K1309" t="s">
        <v>245</v>
      </c>
      <c r="L1309" t="s">
        <v>246</v>
      </c>
      <c r="M1309" t="s">
        <v>247</v>
      </c>
      <c r="N1309" t="s">
        <v>62</v>
      </c>
      <c r="O1309">
        <v>1</v>
      </c>
      <c r="P1309">
        <v>1</v>
      </c>
      <c r="Q1309">
        <v>52.295799255371101</v>
      </c>
      <c r="R1309">
        <v>5.2683701515197798</v>
      </c>
      <c r="S1309" t="s">
        <v>52</v>
      </c>
      <c r="T1309">
        <v>100</v>
      </c>
      <c r="U1309">
        <v>80</v>
      </c>
      <c r="V1309">
        <v>10</v>
      </c>
      <c r="W1309">
        <v>0</v>
      </c>
      <c r="Y1309">
        <v>180</v>
      </c>
      <c r="Z1309" t="s">
        <v>248</v>
      </c>
      <c r="AA1309" s="2">
        <v>44175.579814814817</v>
      </c>
      <c r="AB1309" t="s">
        <v>329</v>
      </c>
      <c r="AC1309" s="2">
        <v>44889.637546296297</v>
      </c>
      <c r="AD1309" t="s">
        <v>54</v>
      </c>
      <c r="AE1309" t="s">
        <v>330</v>
      </c>
    </row>
    <row r="1310" spans="1:31" x14ac:dyDescent="0.25">
      <c r="A1310" t="s">
        <v>4457</v>
      </c>
      <c r="B1310" t="s">
        <v>4456</v>
      </c>
      <c r="C1310" t="s">
        <v>193</v>
      </c>
      <c r="D1310" s="2" t="str">
        <f>VLOOKUP(A1310,Basis!A:A,1,FALSE)</f>
        <v>GFE0090</v>
      </c>
      <c r="E1310" t="s">
        <v>323</v>
      </c>
      <c r="F1310">
        <v>1034721</v>
      </c>
      <c r="G1310" s="2">
        <v>44221.373784722222</v>
      </c>
      <c r="H1310" s="2"/>
      <c r="K1310" t="s">
        <v>245</v>
      </c>
      <c r="L1310" t="s">
        <v>2295</v>
      </c>
      <c r="M1310" t="s">
        <v>2585</v>
      </c>
      <c r="N1310" t="s">
        <v>62</v>
      </c>
      <c r="O1310">
        <v>1</v>
      </c>
      <c r="P1310">
        <v>1</v>
      </c>
      <c r="Q1310">
        <v>52.296249000000003</v>
      </c>
      <c r="R1310">
        <v>5.2695350000000003</v>
      </c>
      <c r="S1310" t="s">
        <v>52</v>
      </c>
      <c r="T1310">
        <v>100</v>
      </c>
      <c r="U1310">
        <v>80</v>
      </c>
      <c r="V1310">
        <v>10</v>
      </c>
      <c r="W1310">
        <v>0</v>
      </c>
      <c r="Y1310">
        <v>180</v>
      </c>
      <c r="Z1310" t="s">
        <v>2586</v>
      </c>
      <c r="AA1310" s="2">
        <v>44188.5468287037</v>
      </c>
      <c r="AB1310" t="s">
        <v>329</v>
      </c>
      <c r="AC1310" s="2">
        <v>44889.637546296297</v>
      </c>
      <c r="AD1310" t="s">
        <v>54</v>
      </c>
      <c r="AE1310" t="s">
        <v>330</v>
      </c>
    </row>
    <row r="1311" spans="1:31" x14ac:dyDescent="0.25">
      <c r="A1311" t="s">
        <v>4459</v>
      </c>
      <c r="B1311" t="s">
        <v>4458</v>
      </c>
      <c r="C1311" t="s">
        <v>193</v>
      </c>
      <c r="D1311" s="2" t="str">
        <f>VLOOKUP(A1311,Basis!A:A,1,FALSE)</f>
        <v>GFE0088</v>
      </c>
      <c r="E1311" t="s">
        <v>323</v>
      </c>
      <c r="F1311">
        <v>1034661</v>
      </c>
      <c r="G1311" s="2">
        <v>44138.516157407408</v>
      </c>
      <c r="H1311" s="2"/>
      <c r="K1311" t="s">
        <v>308</v>
      </c>
      <c r="L1311" t="s">
        <v>769</v>
      </c>
      <c r="M1311" t="s">
        <v>1216</v>
      </c>
      <c r="N1311" t="s">
        <v>62</v>
      </c>
      <c r="O1311">
        <v>1</v>
      </c>
      <c r="P1311">
        <v>1</v>
      </c>
      <c r="Q1311">
        <v>52.306444999999997</v>
      </c>
      <c r="R1311">
        <v>5.2562499999999996</v>
      </c>
      <c r="S1311" t="s">
        <v>52</v>
      </c>
      <c r="T1311">
        <v>100</v>
      </c>
      <c r="U1311">
        <v>80</v>
      </c>
      <c r="V1311">
        <v>10</v>
      </c>
      <c r="W1311">
        <v>0</v>
      </c>
      <c r="Y1311">
        <v>180</v>
      </c>
      <c r="Z1311" t="s">
        <v>1217</v>
      </c>
      <c r="AA1311" s="2">
        <v>44137.58971064815</v>
      </c>
      <c r="AB1311" t="s">
        <v>329</v>
      </c>
      <c r="AC1311" s="2">
        <v>44889.637546296297</v>
      </c>
      <c r="AD1311" t="s">
        <v>54</v>
      </c>
      <c r="AE1311" t="s">
        <v>330</v>
      </c>
    </row>
    <row r="1312" spans="1:31" x14ac:dyDescent="0.25">
      <c r="A1312" t="s">
        <v>4461</v>
      </c>
      <c r="B1312" t="s">
        <v>4460</v>
      </c>
      <c r="C1312" t="s">
        <v>193</v>
      </c>
      <c r="D1312" s="2" t="str">
        <f>VLOOKUP(A1312,Basis!A:A,1,FALSE)</f>
        <v>GFE0241</v>
      </c>
      <c r="E1312" t="s">
        <v>323</v>
      </c>
      <c r="F1312">
        <v>1034885</v>
      </c>
      <c r="G1312" s="2">
        <v>44658.40960648148</v>
      </c>
      <c r="H1312" s="2"/>
      <c r="K1312" t="s">
        <v>461</v>
      </c>
      <c r="L1312" t="s">
        <v>411</v>
      </c>
      <c r="M1312" t="s">
        <v>3910</v>
      </c>
      <c r="N1312" t="s">
        <v>62</v>
      </c>
      <c r="O1312">
        <v>1</v>
      </c>
      <c r="P1312">
        <v>1</v>
      </c>
      <c r="Q1312">
        <v>52.309313099999997</v>
      </c>
      <c r="R1312">
        <v>5.2486857999999996</v>
      </c>
      <c r="S1312" t="s">
        <v>52</v>
      </c>
      <c r="T1312">
        <v>100</v>
      </c>
      <c r="U1312">
        <v>80</v>
      </c>
      <c r="V1312">
        <v>10</v>
      </c>
      <c r="W1312">
        <v>0</v>
      </c>
      <c r="Y1312">
        <v>180</v>
      </c>
      <c r="Z1312" t="s">
        <v>3911</v>
      </c>
      <c r="AA1312" s="2">
        <v>44658.404027777775</v>
      </c>
      <c r="AB1312" t="s">
        <v>329</v>
      </c>
      <c r="AC1312" s="2">
        <v>44889.637546296297</v>
      </c>
      <c r="AD1312" t="s">
        <v>54</v>
      </c>
      <c r="AE1312" t="s">
        <v>330</v>
      </c>
    </row>
    <row r="1313" spans="1:31" x14ac:dyDescent="0.25">
      <c r="A1313" t="s">
        <v>4463</v>
      </c>
      <c r="B1313" t="s">
        <v>4462</v>
      </c>
      <c r="C1313" t="s">
        <v>193</v>
      </c>
      <c r="D1313" s="2" t="str">
        <f>VLOOKUP(A1313,Basis!A:A,1,FALSE)</f>
        <v>GFE0078</v>
      </c>
      <c r="E1313" t="s">
        <v>323</v>
      </c>
      <c r="F1313">
        <v>1034912</v>
      </c>
      <c r="G1313" s="2">
        <v>44587.492430555554</v>
      </c>
      <c r="H1313" s="2"/>
      <c r="K1313" t="s">
        <v>245</v>
      </c>
      <c r="L1313" t="s">
        <v>1162</v>
      </c>
      <c r="M1313" t="s">
        <v>1163</v>
      </c>
      <c r="N1313" t="s">
        <v>62</v>
      </c>
      <c r="O1313">
        <v>1</v>
      </c>
      <c r="P1313">
        <v>1</v>
      </c>
      <c r="Q1313">
        <v>52.299526214599602</v>
      </c>
      <c r="R1313">
        <v>5.2703270912170401</v>
      </c>
      <c r="S1313" t="s">
        <v>52</v>
      </c>
      <c r="T1313">
        <v>100</v>
      </c>
      <c r="U1313">
        <v>80</v>
      </c>
      <c r="V1313">
        <v>10</v>
      </c>
      <c r="W1313">
        <v>0</v>
      </c>
      <c r="Y1313">
        <v>180</v>
      </c>
      <c r="Z1313" t="s">
        <v>1164</v>
      </c>
      <c r="AA1313" s="2">
        <v>44165.568715277775</v>
      </c>
      <c r="AB1313" t="s">
        <v>329</v>
      </c>
      <c r="AC1313" s="2">
        <v>44889.637546296297</v>
      </c>
      <c r="AD1313" t="s">
        <v>54</v>
      </c>
      <c r="AE1313" t="s">
        <v>330</v>
      </c>
    </row>
    <row r="1314" spans="1:31" x14ac:dyDescent="0.25">
      <c r="A1314" t="s">
        <v>4465</v>
      </c>
      <c r="B1314" t="s">
        <v>4464</v>
      </c>
      <c r="C1314" t="s">
        <v>193</v>
      </c>
      <c r="D1314" s="2" t="str">
        <f>VLOOKUP(A1314,Basis!A:A,1,FALSE)</f>
        <v>GFE0243</v>
      </c>
      <c r="E1314" t="s">
        <v>323</v>
      </c>
      <c r="F1314">
        <v>1034926</v>
      </c>
      <c r="G1314" s="2">
        <v>44670.381655092591</v>
      </c>
      <c r="H1314" s="2"/>
      <c r="K1314" t="s">
        <v>602</v>
      </c>
      <c r="L1314" t="s">
        <v>316</v>
      </c>
      <c r="M1314" t="s">
        <v>603</v>
      </c>
      <c r="N1314" t="s">
        <v>177</v>
      </c>
      <c r="O1314">
        <v>1</v>
      </c>
      <c r="P1314">
        <v>1</v>
      </c>
      <c r="Q1314">
        <v>52.236420000000003</v>
      </c>
      <c r="R1314">
        <v>5.1845119999999998</v>
      </c>
      <c r="S1314" t="s">
        <v>52</v>
      </c>
      <c r="T1314">
        <v>100</v>
      </c>
      <c r="U1314">
        <v>80</v>
      </c>
      <c r="V1314">
        <v>10</v>
      </c>
      <c r="W1314">
        <v>0</v>
      </c>
      <c r="Y1314">
        <v>180</v>
      </c>
      <c r="Z1314" t="s">
        <v>4466</v>
      </c>
      <c r="AA1314" s="2">
        <v>44664.504201388889</v>
      </c>
      <c r="AB1314" t="s">
        <v>329</v>
      </c>
      <c r="AC1314" s="2">
        <v>44889.637546296297</v>
      </c>
      <c r="AD1314" t="s">
        <v>54</v>
      </c>
      <c r="AE1314" t="s">
        <v>330</v>
      </c>
    </row>
    <row r="1315" spans="1:31" x14ac:dyDescent="0.25">
      <c r="A1315" t="s">
        <v>4468</v>
      </c>
      <c r="B1315" t="s">
        <v>4467</v>
      </c>
      <c r="C1315" t="s">
        <v>79</v>
      </c>
      <c r="D1315" s="2" t="str">
        <f>VLOOKUP(A1315,Basis!A:A,1,FALSE)</f>
        <v>RO919</v>
      </c>
      <c r="E1315" t="s">
        <v>58</v>
      </c>
      <c r="F1315">
        <v>1034644</v>
      </c>
      <c r="G1315" s="2">
        <v>44319.684108796297</v>
      </c>
      <c r="H1315" s="2"/>
      <c r="K1315" t="s">
        <v>624</v>
      </c>
      <c r="L1315" t="s">
        <v>482</v>
      </c>
      <c r="M1315" t="s">
        <v>4389</v>
      </c>
      <c r="N1315" t="s">
        <v>107</v>
      </c>
      <c r="O1315">
        <v>6</v>
      </c>
      <c r="P1315">
        <v>1</v>
      </c>
      <c r="Q1315">
        <v>52.269263000000002</v>
      </c>
      <c r="R1315">
        <v>5.2061060000000001</v>
      </c>
      <c r="S1315" t="s">
        <v>35</v>
      </c>
      <c r="T1315">
        <v>100</v>
      </c>
      <c r="U1315">
        <v>80</v>
      </c>
      <c r="V1315">
        <v>10</v>
      </c>
      <c r="W1315">
        <v>0</v>
      </c>
      <c r="Y1315">
        <v>180</v>
      </c>
      <c r="Z1315" t="s">
        <v>4390</v>
      </c>
      <c r="AA1315" s="2">
        <v>44307.389976851853</v>
      </c>
      <c r="AB1315" t="s">
        <v>329</v>
      </c>
      <c r="AC1315" s="2">
        <v>44907.648182870369</v>
      </c>
      <c r="AD1315" t="s">
        <v>54</v>
      </c>
      <c r="AE1315" t="s">
        <v>55</v>
      </c>
    </row>
    <row r="1316" spans="1:31" x14ac:dyDescent="0.25">
      <c r="A1316" t="s">
        <v>4470</v>
      </c>
      <c r="B1316" t="s">
        <v>4469</v>
      </c>
      <c r="C1316" t="s">
        <v>193</v>
      </c>
      <c r="D1316" s="2" t="str">
        <f>VLOOKUP(A1316,Basis!A:A,1,FALSE)</f>
        <v>GFE0252</v>
      </c>
      <c r="E1316" t="s">
        <v>323</v>
      </c>
      <c r="F1316">
        <v>1034607</v>
      </c>
      <c r="G1316" s="2">
        <v>44677.605081018519</v>
      </c>
      <c r="H1316" s="2"/>
      <c r="K1316" t="s">
        <v>324</v>
      </c>
      <c r="L1316" t="s">
        <v>4471</v>
      </c>
      <c r="M1316" t="s">
        <v>4472</v>
      </c>
      <c r="N1316" t="s">
        <v>177</v>
      </c>
      <c r="O1316">
        <v>1</v>
      </c>
      <c r="P1316">
        <v>1</v>
      </c>
      <c r="Q1316">
        <v>52.244607299999998</v>
      </c>
      <c r="R1316">
        <v>5.1726293999999999</v>
      </c>
      <c r="S1316" t="s">
        <v>52</v>
      </c>
      <c r="T1316">
        <v>100</v>
      </c>
      <c r="U1316">
        <v>80</v>
      </c>
      <c r="V1316">
        <v>10</v>
      </c>
      <c r="W1316">
        <v>0</v>
      </c>
      <c r="Y1316">
        <v>180</v>
      </c>
      <c r="Z1316" t="s">
        <v>4473</v>
      </c>
      <c r="AA1316" s="2">
        <v>44664.565254629626</v>
      </c>
      <c r="AB1316" t="s">
        <v>329</v>
      </c>
      <c r="AC1316" s="2">
        <v>44889.637546296297</v>
      </c>
      <c r="AD1316" t="s">
        <v>54</v>
      </c>
      <c r="AE1316" t="s">
        <v>330</v>
      </c>
    </row>
    <row r="1317" spans="1:31" x14ac:dyDescent="0.25">
      <c r="A1317" t="s">
        <v>4475</v>
      </c>
      <c r="B1317" t="s">
        <v>4474</v>
      </c>
      <c r="C1317" t="s">
        <v>193</v>
      </c>
      <c r="D1317" s="2" t="str">
        <f>VLOOKUP(A1317,Basis!A:A,1,FALSE)</f>
        <v>GFE0185</v>
      </c>
      <c r="E1317" t="s">
        <v>323</v>
      </c>
      <c r="F1317">
        <v>1034575</v>
      </c>
      <c r="G1317" s="2">
        <v>44551.446875000001</v>
      </c>
      <c r="H1317" s="2"/>
      <c r="K1317" t="s">
        <v>951</v>
      </c>
      <c r="L1317" t="s">
        <v>112</v>
      </c>
      <c r="M1317" t="s">
        <v>952</v>
      </c>
      <c r="N1317" t="s">
        <v>51</v>
      </c>
      <c r="O1317">
        <v>1</v>
      </c>
      <c r="P1317">
        <v>1</v>
      </c>
      <c r="Q1317">
        <v>52.298132000000003</v>
      </c>
      <c r="R1317">
        <v>5.1449530000000001</v>
      </c>
      <c r="S1317" t="s">
        <v>52</v>
      </c>
      <c r="T1317">
        <v>100</v>
      </c>
      <c r="U1317">
        <v>80</v>
      </c>
      <c r="V1317">
        <v>10</v>
      </c>
      <c r="W1317">
        <v>0</v>
      </c>
      <c r="Y1317">
        <v>180</v>
      </c>
      <c r="Z1317" t="s">
        <v>953</v>
      </c>
      <c r="AA1317" s="2">
        <v>44460.392418981479</v>
      </c>
      <c r="AB1317" t="s">
        <v>329</v>
      </c>
      <c r="AC1317" s="2">
        <v>44889.637546296297</v>
      </c>
      <c r="AD1317" t="s">
        <v>54</v>
      </c>
      <c r="AE1317" t="s">
        <v>330</v>
      </c>
    </row>
    <row r="1318" spans="1:31" x14ac:dyDescent="0.25">
      <c r="A1318" t="s">
        <v>4477</v>
      </c>
      <c r="B1318" t="s">
        <v>4476</v>
      </c>
      <c r="C1318" t="s">
        <v>47</v>
      </c>
      <c r="D1318" s="2" t="str">
        <f>VLOOKUP(A1318,Basis!A:A,1,FALSE)</f>
        <v>VO385</v>
      </c>
      <c r="E1318" t="s">
        <v>58</v>
      </c>
      <c r="F1318">
        <v>1034639</v>
      </c>
      <c r="G1318" s="2">
        <v>44284.542719907404</v>
      </c>
      <c r="H1318" s="2"/>
      <c r="K1318" t="s">
        <v>324</v>
      </c>
      <c r="L1318" t="s">
        <v>1834</v>
      </c>
      <c r="M1318" t="s">
        <v>1835</v>
      </c>
      <c r="N1318" t="s">
        <v>177</v>
      </c>
      <c r="O1318">
        <v>6</v>
      </c>
      <c r="P1318">
        <v>1</v>
      </c>
      <c r="Q1318">
        <v>52.241478000000001</v>
      </c>
      <c r="R1318">
        <v>5.1856260000000001</v>
      </c>
      <c r="S1318" t="s">
        <v>35</v>
      </c>
      <c r="T1318">
        <v>100</v>
      </c>
      <c r="U1318">
        <v>80</v>
      </c>
      <c r="V1318">
        <v>10</v>
      </c>
      <c r="W1318">
        <v>0</v>
      </c>
      <c r="Y1318">
        <v>180</v>
      </c>
      <c r="Z1318" t="s">
        <v>1836</v>
      </c>
      <c r="AA1318" s="2">
        <v>44284.474756944444</v>
      </c>
      <c r="AB1318" t="s">
        <v>329</v>
      </c>
      <c r="AC1318" s="2">
        <v>44907.648182870369</v>
      </c>
      <c r="AD1318" t="s">
        <v>54</v>
      </c>
      <c r="AE1318" t="s">
        <v>55</v>
      </c>
    </row>
    <row r="1319" spans="1:31" x14ac:dyDescent="0.25">
      <c r="A1319" t="s">
        <v>4479</v>
      </c>
      <c r="B1319" t="s">
        <v>4478</v>
      </c>
      <c r="C1319" t="s">
        <v>79</v>
      </c>
      <c r="D1319" s="2" t="str">
        <f>VLOOKUP(A1319,Basis!A:A,1,FALSE)</f>
        <v>RO923</v>
      </c>
      <c r="E1319" t="s">
        <v>58</v>
      </c>
      <c r="F1319">
        <v>1034641</v>
      </c>
      <c r="G1319" s="2">
        <v>44328.597256944442</v>
      </c>
      <c r="H1319" s="2"/>
      <c r="K1319" t="s">
        <v>3984</v>
      </c>
      <c r="L1319" t="s">
        <v>1522</v>
      </c>
      <c r="M1319" t="s">
        <v>3985</v>
      </c>
      <c r="N1319" t="s">
        <v>177</v>
      </c>
      <c r="O1319">
        <v>6</v>
      </c>
      <c r="P1319">
        <v>1</v>
      </c>
      <c r="Q1319">
        <v>52.231084000000003</v>
      </c>
      <c r="R1319">
        <v>5.1896409999999999</v>
      </c>
      <c r="S1319" t="s">
        <v>35</v>
      </c>
      <c r="T1319">
        <v>100</v>
      </c>
      <c r="U1319">
        <v>80</v>
      </c>
      <c r="V1319">
        <v>10</v>
      </c>
      <c r="W1319">
        <v>0</v>
      </c>
      <c r="Y1319">
        <v>180</v>
      </c>
      <c r="Z1319" t="s">
        <v>3998</v>
      </c>
      <c r="AA1319" s="2">
        <v>44322.502858796295</v>
      </c>
      <c r="AB1319" t="s">
        <v>329</v>
      </c>
      <c r="AC1319" s="2">
        <v>44907.648182870369</v>
      </c>
      <c r="AD1319" t="s">
        <v>54</v>
      </c>
      <c r="AE1319" t="s">
        <v>55</v>
      </c>
    </row>
    <row r="1320" spans="1:31" x14ac:dyDescent="0.25">
      <c r="A1320" t="s">
        <v>4481</v>
      </c>
      <c r="B1320" t="s">
        <v>4480</v>
      </c>
      <c r="C1320" t="s">
        <v>47</v>
      </c>
      <c r="D1320" s="2" t="str">
        <f>VLOOKUP(A1320,Basis!A:A,1,FALSE)</f>
        <v>VO419</v>
      </c>
      <c r="E1320" t="s">
        <v>58</v>
      </c>
      <c r="F1320">
        <v>1034917</v>
      </c>
      <c r="G1320" s="2">
        <v>44441.332106481481</v>
      </c>
      <c r="H1320" s="2"/>
      <c r="K1320" t="s">
        <v>1071</v>
      </c>
      <c r="L1320" t="s">
        <v>2801</v>
      </c>
      <c r="M1320" t="s">
        <v>2802</v>
      </c>
      <c r="N1320" t="s">
        <v>241</v>
      </c>
      <c r="O1320">
        <v>6</v>
      </c>
      <c r="P1320">
        <v>1</v>
      </c>
      <c r="Q1320">
        <v>52.268005000000002</v>
      </c>
      <c r="R1320">
        <v>5.1892209999999999</v>
      </c>
      <c r="S1320" t="s">
        <v>35</v>
      </c>
      <c r="T1320">
        <v>100</v>
      </c>
      <c r="U1320">
        <v>80</v>
      </c>
      <c r="V1320">
        <v>10</v>
      </c>
      <c r="W1320">
        <v>0</v>
      </c>
      <c r="Y1320">
        <v>180</v>
      </c>
      <c r="Z1320" t="s">
        <v>2803</v>
      </c>
      <c r="AA1320" s="2">
        <v>44425.408090277779</v>
      </c>
      <c r="AB1320" t="s">
        <v>329</v>
      </c>
      <c r="AC1320" s="2">
        <v>44907.648182870369</v>
      </c>
      <c r="AD1320" t="s">
        <v>54</v>
      </c>
      <c r="AE1320" t="s">
        <v>55</v>
      </c>
    </row>
    <row r="1321" spans="1:31" x14ac:dyDescent="0.25">
      <c r="A1321" t="s">
        <v>4483</v>
      </c>
      <c r="B1321" t="s">
        <v>4482</v>
      </c>
      <c r="C1321" t="s">
        <v>47</v>
      </c>
      <c r="D1321" s="2" t="str">
        <f>VLOOKUP(A1321,Basis!A:A,1,FALSE)</f>
        <v>VO458</v>
      </c>
      <c r="E1321" t="s">
        <v>58</v>
      </c>
      <c r="F1321">
        <v>1034627</v>
      </c>
      <c r="G1321" s="2">
        <v>44706.508530092593</v>
      </c>
      <c r="H1321" s="2"/>
      <c r="K1321" t="s">
        <v>2948</v>
      </c>
      <c r="L1321" t="s">
        <v>195</v>
      </c>
      <c r="M1321" t="s">
        <v>3519</v>
      </c>
      <c r="N1321" t="s">
        <v>177</v>
      </c>
      <c r="O1321">
        <v>6</v>
      </c>
      <c r="P1321">
        <v>1</v>
      </c>
      <c r="Q1321">
        <v>52.228411000000001</v>
      </c>
      <c r="R1321">
        <v>5.1832960000000003</v>
      </c>
      <c r="S1321" t="s">
        <v>35</v>
      </c>
      <c r="T1321">
        <v>100</v>
      </c>
      <c r="U1321">
        <v>80</v>
      </c>
      <c r="V1321">
        <v>10</v>
      </c>
      <c r="W1321">
        <v>0</v>
      </c>
      <c r="Y1321">
        <v>180</v>
      </c>
      <c r="Z1321" t="s">
        <v>3520</v>
      </c>
      <c r="AA1321" s="2">
        <v>44664.528460648151</v>
      </c>
      <c r="AB1321" t="s">
        <v>329</v>
      </c>
      <c r="AC1321" s="2">
        <v>44907.648182870369</v>
      </c>
      <c r="AD1321" t="s">
        <v>54</v>
      </c>
      <c r="AE1321" t="s">
        <v>55</v>
      </c>
    </row>
    <row r="1322" spans="1:31" x14ac:dyDescent="0.25">
      <c r="A1322" t="s">
        <v>4485</v>
      </c>
      <c r="B1322" t="s">
        <v>4484</v>
      </c>
      <c r="C1322" t="s">
        <v>193</v>
      </c>
      <c r="D1322" s="2" t="str">
        <f>VLOOKUP(A1322,Basis!A:A,1,FALSE)</f>
        <v>GFE0211</v>
      </c>
      <c r="E1322" t="s">
        <v>323</v>
      </c>
      <c r="F1322">
        <v>1034629</v>
      </c>
      <c r="G1322" s="2">
        <v>44937.596666666665</v>
      </c>
      <c r="H1322" s="2"/>
      <c r="K1322" t="s">
        <v>2373</v>
      </c>
      <c r="L1322" t="s">
        <v>316</v>
      </c>
      <c r="M1322" t="s">
        <v>2374</v>
      </c>
      <c r="N1322" t="s">
        <v>177</v>
      </c>
      <c r="O1322">
        <v>1</v>
      </c>
      <c r="P1322">
        <v>1</v>
      </c>
      <c r="Q1322">
        <v>52.212127000000002</v>
      </c>
      <c r="R1322">
        <v>5.1730239999999998</v>
      </c>
      <c r="S1322" t="s">
        <v>52</v>
      </c>
      <c r="T1322">
        <v>100</v>
      </c>
      <c r="U1322">
        <v>80</v>
      </c>
      <c r="V1322">
        <v>10</v>
      </c>
      <c r="W1322">
        <v>0</v>
      </c>
      <c r="Y1322">
        <v>180</v>
      </c>
      <c r="Z1322" t="s">
        <v>2375</v>
      </c>
      <c r="AA1322" s="2">
        <v>44609.520856481482</v>
      </c>
      <c r="AB1322" t="s">
        <v>329</v>
      </c>
      <c r="AC1322" s="2">
        <v>44889.637546296297</v>
      </c>
      <c r="AD1322" t="s">
        <v>54</v>
      </c>
      <c r="AE1322" t="s">
        <v>330</v>
      </c>
    </row>
    <row r="1323" spans="1:31" x14ac:dyDescent="0.25">
      <c r="A1323" t="s">
        <v>4487</v>
      </c>
      <c r="B1323" t="s">
        <v>4486</v>
      </c>
      <c r="C1323" t="s">
        <v>193</v>
      </c>
      <c r="D1323" s="2" t="str">
        <f>VLOOKUP(A1323,Basis!A:A,1,FALSE)</f>
        <v>GFE0080</v>
      </c>
      <c r="E1323" t="s">
        <v>323</v>
      </c>
      <c r="F1323">
        <v>1034624</v>
      </c>
      <c r="G1323" s="2">
        <v>44922.374409722222</v>
      </c>
      <c r="H1323" s="2"/>
      <c r="K1323" t="s">
        <v>245</v>
      </c>
      <c r="L1323" t="s">
        <v>1173</v>
      </c>
      <c r="M1323" t="s">
        <v>1242</v>
      </c>
      <c r="N1323" t="s">
        <v>62</v>
      </c>
      <c r="O1323">
        <v>1</v>
      </c>
      <c r="P1323">
        <v>1</v>
      </c>
      <c r="Q1323">
        <v>52.297660827636697</v>
      </c>
      <c r="R1323">
        <v>5.2710080146789604</v>
      </c>
      <c r="S1323" t="s">
        <v>52</v>
      </c>
      <c r="T1323">
        <v>100</v>
      </c>
      <c r="U1323">
        <v>80</v>
      </c>
      <c r="V1323">
        <v>10</v>
      </c>
      <c r="W1323">
        <v>0</v>
      </c>
      <c r="Y1323">
        <v>180</v>
      </c>
      <c r="Z1323" t="s">
        <v>1243</v>
      </c>
      <c r="AA1323" s="2">
        <v>44165.564108796294</v>
      </c>
      <c r="AB1323" t="s">
        <v>329</v>
      </c>
      <c r="AC1323" s="2">
        <v>44889.637546296297</v>
      </c>
      <c r="AD1323" t="s">
        <v>54</v>
      </c>
      <c r="AE1323" t="s">
        <v>330</v>
      </c>
    </row>
    <row r="1324" spans="1:31" x14ac:dyDescent="0.25">
      <c r="A1324" t="s">
        <v>4489</v>
      </c>
      <c r="B1324" t="s">
        <v>4488</v>
      </c>
      <c r="C1324" t="s">
        <v>47</v>
      </c>
      <c r="D1324" s="2" t="str">
        <f>VLOOKUP(A1324,Basis!A:A,1,FALSE)</f>
        <v>VO387</v>
      </c>
      <c r="E1324" t="s">
        <v>58</v>
      </c>
      <c r="F1324">
        <v>1034612</v>
      </c>
      <c r="G1324" s="2">
        <v>44284.547812500001</v>
      </c>
      <c r="H1324" s="2"/>
      <c r="K1324" t="s">
        <v>3523</v>
      </c>
      <c r="L1324" t="s">
        <v>3524</v>
      </c>
      <c r="M1324" t="s">
        <v>3525</v>
      </c>
      <c r="N1324" t="s">
        <v>177</v>
      </c>
      <c r="O1324">
        <v>6</v>
      </c>
      <c r="P1324">
        <v>1</v>
      </c>
      <c r="Q1324">
        <v>52.2240337</v>
      </c>
      <c r="R1324">
        <v>5.1865015000000003</v>
      </c>
      <c r="S1324" t="s">
        <v>35</v>
      </c>
      <c r="T1324">
        <v>100</v>
      </c>
      <c r="U1324">
        <v>80</v>
      </c>
      <c r="V1324">
        <v>10</v>
      </c>
      <c r="W1324">
        <v>0</v>
      </c>
      <c r="Y1324">
        <v>180</v>
      </c>
      <c r="Z1324" t="s">
        <v>3526</v>
      </c>
      <c r="AA1324" s="2">
        <v>44284.378900462965</v>
      </c>
      <c r="AB1324" t="s">
        <v>329</v>
      </c>
      <c r="AC1324" s="2">
        <v>44907.648182870369</v>
      </c>
      <c r="AD1324" t="s">
        <v>54</v>
      </c>
      <c r="AE1324" t="s">
        <v>55</v>
      </c>
    </row>
    <row r="1325" spans="1:31" x14ac:dyDescent="0.25">
      <c r="A1325" t="s">
        <v>4491</v>
      </c>
      <c r="B1325" t="s">
        <v>4490</v>
      </c>
      <c r="C1325" t="s">
        <v>193</v>
      </c>
      <c r="D1325" s="2" t="str">
        <f>VLOOKUP(A1325,Basis!A:A,1,FALSE)</f>
        <v>GFE0199</v>
      </c>
      <c r="E1325" t="s">
        <v>323</v>
      </c>
      <c r="F1325">
        <v>1034963</v>
      </c>
      <c r="G1325" s="2">
        <v>44557.473553240743</v>
      </c>
      <c r="H1325" s="2"/>
      <c r="K1325" t="s">
        <v>257</v>
      </c>
      <c r="L1325" t="s">
        <v>258</v>
      </c>
      <c r="M1325" t="s">
        <v>259</v>
      </c>
      <c r="N1325" t="s">
        <v>51</v>
      </c>
      <c r="O1325">
        <v>1</v>
      </c>
      <c r="P1325">
        <v>1</v>
      </c>
      <c r="Q1325">
        <v>52.28348922</v>
      </c>
      <c r="R1325">
        <v>5.1556500999999999</v>
      </c>
      <c r="S1325" t="s">
        <v>52</v>
      </c>
      <c r="T1325">
        <v>100</v>
      </c>
      <c r="U1325">
        <v>80</v>
      </c>
      <c r="V1325">
        <v>10</v>
      </c>
      <c r="W1325">
        <v>0</v>
      </c>
      <c r="Y1325">
        <v>180</v>
      </c>
      <c r="Z1325" t="s">
        <v>260</v>
      </c>
      <c r="AA1325" s="2">
        <v>44553.432106481479</v>
      </c>
      <c r="AB1325" t="s">
        <v>329</v>
      </c>
      <c r="AC1325" s="2">
        <v>44889.637546296297</v>
      </c>
      <c r="AD1325" t="s">
        <v>54</v>
      </c>
      <c r="AE1325" t="s">
        <v>330</v>
      </c>
    </row>
    <row r="1326" spans="1:31" x14ac:dyDescent="0.25">
      <c r="A1326" t="s">
        <v>4493</v>
      </c>
      <c r="B1326" t="s">
        <v>4492</v>
      </c>
      <c r="C1326" t="s">
        <v>47</v>
      </c>
      <c r="D1326" s="2" t="str">
        <f>VLOOKUP(A1326,Basis!A:A,1,FALSE)</f>
        <v>VO400</v>
      </c>
      <c r="E1326" t="s">
        <v>58</v>
      </c>
      <c r="F1326">
        <v>1034597</v>
      </c>
      <c r="G1326" s="2">
        <v>44319.684432870374</v>
      </c>
      <c r="H1326" s="2"/>
      <c r="K1326" t="s">
        <v>624</v>
      </c>
      <c r="L1326" t="s">
        <v>482</v>
      </c>
      <c r="M1326" t="s">
        <v>4389</v>
      </c>
      <c r="N1326" t="s">
        <v>107</v>
      </c>
      <c r="O1326">
        <v>6</v>
      </c>
      <c r="P1326">
        <v>1</v>
      </c>
      <c r="Q1326">
        <v>52.269263000000002</v>
      </c>
      <c r="R1326">
        <v>5.2061060000000001</v>
      </c>
      <c r="S1326" t="s">
        <v>35</v>
      </c>
      <c r="T1326">
        <v>100</v>
      </c>
      <c r="U1326">
        <v>80</v>
      </c>
      <c r="V1326">
        <v>10</v>
      </c>
      <c r="W1326">
        <v>0</v>
      </c>
      <c r="Y1326">
        <v>180</v>
      </c>
      <c r="Z1326" t="s">
        <v>4390</v>
      </c>
      <c r="AA1326" s="2">
        <v>44307.402141203704</v>
      </c>
      <c r="AB1326" t="s">
        <v>329</v>
      </c>
      <c r="AC1326" s="2">
        <v>44907.648182870369</v>
      </c>
      <c r="AD1326" t="s">
        <v>54</v>
      </c>
      <c r="AE1326" t="s">
        <v>55</v>
      </c>
    </row>
    <row r="1327" spans="1:31" x14ac:dyDescent="0.25">
      <c r="A1327" t="s">
        <v>4495</v>
      </c>
      <c r="B1327" t="s">
        <v>4494</v>
      </c>
      <c r="C1327" t="s">
        <v>47</v>
      </c>
      <c r="D1327" s="2" t="str">
        <f>VLOOKUP(A1327,Basis!A:A,1,FALSE)</f>
        <v>VO440</v>
      </c>
      <c r="E1327" t="s">
        <v>58</v>
      </c>
      <c r="F1327">
        <v>1034599</v>
      </c>
      <c r="G1327" s="2">
        <v>44602.578900462962</v>
      </c>
      <c r="H1327" s="2"/>
      <c r="K1327" t="s">
        <v>1739</v>
      </c>
      <c r="L1327" t="s">
        <v>3493</v>
      </c>
      <c r="M1327" t="s">
        <v>3494</v>
      </c>
      <c r="N1327" t="s">
        <v>177</v>
      </c>
      <c r="O1327">
        <v>6</v>
      </c>
      <c r="P1327">
        <v>1</v>
      </c>
      <c r="Q1327">
        <v>52.219504999999998</v>
      </c>
      <c r="R1327">
        <v>5.126868</v>
      </c>
      <c r="S1327" t="s">
        <v>35</v>
      </c>
      <c r="T1327">
        <v>100</v>
      </c>
      <c r="U1327">
        <v>80</v>
      </c>
      <c r="V1327">
        <v>10</v>
      </c>
      <c r="W1327">
        <v>0</v>
      </c>
      <c r="Y1327">
        <v>180</v>
      </c>
      <c r="Z1327" t="s">
        <v>3495</v>
      </c>
      <c r="AA1327" s="2">
        <v>44600.457025462965</v>
      </c>
      <c r="AB1327" t="s">
        <v>329</v>
      </c>
      <c r="AC1327" s="2">
        <v>44907.648182870369</v>
      </c>
      <c r="AD1327" t="s">
        <v>54</v>
      </c>
      <c r="AE1327" t="s">
        <v>55</v>
      </c>
    </row>
    <row r="1328" spans="1:31" x14ac:dyDescent="0.25">
      <c r="A1328" t="s">
        <v>4497</v>
      </c>
      <c r="B1328" t="s">
        <v>4496</v>
      </c>
      <c r="C1328" t="s">
        <v>193</v>
      </c>
      <c r="D1328" s="2" t="str">
        <f>VLOOKUP(A1328,Basis!A:A,1,FALSE)</f>
        <v>GFE0253</v>
      </c>
      <c r="E1328" t="s">
        <v>323</v>
      </c>
      <c r="F1328">
        <v>1031138</v>
      </c>
      <c r="G1328" s="2">
        <v>44690.446030092593</v>
      </c>
      <c r="H1328" s="2"/>
      <c r="K1328" t="s">
        <v>1793</v>
      </c>
      <c r="L1328" t="s">
        <v>281</v>
      </c>
      <c r="M1328" t="s">
        <v>1794</v>
      </c>
      <c r="N1328" t="s">
        <v>177</v>
      </c>
      <c r="O1328">
        <v>1</v>
      </c>
      <c r="P1328">
        <v>1</v>
      </c>
      <c r="Q1328">
        <v>52.227834999999999</v>
      </c>
      <c r="R1328">
        <v>5.1771808000000004</v>
      </c>
      <c r="S1328" t="s">
        <v>52</v>
      </c>
      <c r="T1328">
        <v>100</v>
      </c>
      <c r="U1328">
        <v>80</v>
      </c>
      <c r="V1328">
        <v>10</v>
      </c>
      <c r="W1328">
        <v>0</v>
      </c>
      <c r="Y1328">
        <v>180</v>
      </c>
      <c r="Z1328" t="s">
        <v>4062</v>
      </c>
      <c r="AA1328" s="2">
        <v>44664.55841435185</v>
      </c>
      <c r="AB1328" t="s">
        <v>329</v>
      </c>
      <c r="AC1328" s="2">
        <v>44889.637546296297</v>
      </c>
      <c r="AD1328" t="s">
        <v>54</v>
      </c>
      <c r="AE1328" t="s">
        <v>330</v>
      </c>
    </row>
    <row r="1329" spans="1:31" x14ac:dyDescent="0.25">
      <c r="A1329" t="s">
        <v>4499</v>
      </c>
      <c r="B1329" t="s">
        <v>4498</v>
      </c>
      <c r="C1329" t="s">
        <v>79</v>
      </c>
      <c r="D1329" s="2" t="str">
        <f>VLOOKUP(A1329,Basis!A:A,1,FALSE)</f>
        <v>RB043</v>
      </c>
      <c r="E1329" t="s">
        <v>58</v>
      </c>
      <c r="F1329">
        <v>1034403</v>
      </c>
      <c r="G1329" s="2">
        <v>43748.468599537038</v>
      </c>
      <c r="H1329" s="2"/>
      <c r="K1329" t="s">
        <v>640</v>
      </c>
      <c r="L1329" t="s">
        <v>4500</v>
      </c>
      <c r="M1329" t="s">
        <v>4501</v>
      </c>
      <c r="N1329" t="s">
        <v>643</v>
      </c>
      <c r="O1329">
        <v>3</v>
      </c>
      <c r="P1329">
        <v>1</v>
      </c>
      <c r="Q1329">
        <v>52.258795999999997</v>
      </c>
      <c r="R1329">
        <v>5.124288</v>
      </c>
      <c r="S1329" t="s">
        <v>35</v>
      </c>
      <c r="T1329">
        <v>100</v>
      </c>
      <c r="U1329">
        <v>80</v>
      </c>
      <c r="V1329">
        <v>10</v>
      </c>
      <c r="W1329">
        <v>0</v>
      </c>
      <c r="Y1329">
        <v>180</v>
      </c>
      <c r="Z1329" t="s">
        <v>4502</v>
      </c>
      <c r="AA1329" s="2">
        <v>44434.610821759263</v>
      </c>
      <c r="AB1329" t="s">
        <v>329</v>
      </c>
      <c r="AC1329" s="2">
        <v>44907.648182870369</v>
      </c>
      <c r="AD1329" t="s">
        <v>54</v>
      </c>
      <c r="AE1329" t="s">
        <v>55</v>
      </c>
    </row>
    <row r="1330" spans="1:31" x14ac:dyDescent="0.25">
      <c r="A1330" t="s">
        <v>4504</v>
      </c>
      <c r="B1330" t="s">
        <v>4503</v>
      </c>
      <c r="C1330" t="s">
        <v>193</v>
      </c>
      <c r="D1330" s="2" t="str">
        <f>VLOOKUP(A1330,Basis!A:A,1,FALSE)</f>
        <v>GFE0281</v>
      </c>
      <c r="E1330" t="s">
        <v>323</v>
      </c>
      <c r="F1330">
        <v>1045975</v>
      </c>
      <c r="G1330" s="2">
        <v>44749.473958333336</v>
      </c>
      <c r="H1330" s="2"/>
      <c r="K1330" t="s">
        <v>3724</v>
      </c>
      <c r="L1330" t="s">
        <v>334</v>
      </c>
      <c r="M1330" t="s">
        <v>3725</v>
      </c>
      <c r="N1330" t="s">
        <v>750</v>
      </c>
      <c r="O1330">
        <v>1</v>
      </c>
      <c r="P1330">
        <v>1</v>
      </c>
      <c r="Q1330">
        <v>52.255896</v>
      </c>
      <c r="R1330">
        <v>5.0482670000000001</v>
      </c>
      <c r="S1330" t="s">
        <v>52</v>
      </c>
      <c r="T1330">
        <v>100</v>
      </c>
      <c r="U1330">
        <v>80</v>
      </c>
      <c r="V1330">
        <v>10</v>
      </c>
      <c r="W1330">
        <v>0</v>
      </c>
      <c r="Y1330">
        <v>180</v>
      </c>
      <c r="Z1330" t="s">
        <v>3726</v>
      </c>
      <c r="AA1330" s="2">
        <v>44747.401643518519</v>
      </c>
      <c r="AB1330" t="s">
        <v>329</v>
      </c>
      <c r="AC1330" s="2">
        <v>44889.637546296297</v>
      </c>
      <c r="AD1330" t="s">
        <v>54</v>
      </c>
      <c r="AE1330" t="s">
        <v>330</v>
      </c>
    </row>
    <row r="1331" spans="1:31" x14ac:dyDescent="0.25">
      <c r="A1331" t="s">
        <v>4506</v>
      </c>
      <c r="B1331" t="s">
        <v>4505</v>
      </c>
      <c r="C1331" t="s">
        <v>193</v>
      </c>
      <c r="D1331" s="2" t="str">
        <f>VLOOKUP(A1331,Basis!A:A,1,FALSE)</f>
        <v>GFE0275</v>
      </c>
      <c r="E1331" t="s">
        <v>323</v>
      </c>
      <c r="F1331">
        <v>1045964</v>
      </c>
      <c r="G1331" s="2">
        <v>44746.421168981484</v>
      </c>
      <c r="H1331" s="2"/>
      <c r="K1331" t="s">
        <v>3919</v>
      </c>
      <c r="L1331" t="s">
        <v>3920</v>
      </c>
      <c r="M1331" t="s">
        <v>3921</v>
      </c>
      <c r="N1331" t="s">
        <v>241</v>
      </c>
      <c r="O1331">
        <v>1</v>
      </c>
      <c r="P1331">
        <v>1</v>
      </c>
      <c r="Q1331">
        <v>52.272320000000001</v>
      </c>
      <c r="R1331">
        <v>5.1616809999999997</v>
      </c>
      <c r="S1331" t="s">
        <v>52</v>
      </c>
      <c r="T1331">
        <v>100</v>
      </c>
      <c r="U1331">
        <v>80</v>
      </c>
      <c r="V1331">
        <v>10</v>
      </c>
      <c r="W1331">
        <v>0</v>
      </c>
      <c r="Y1331">
        <v>180</v>
      </c>
      <c r="Z1331" t="s">
        <v>3922</v>
      </c>
      <c r="AA1331" s="2">
        <v>44746.417766203704</v>
      </c>
      <c r="AB1331" t="s">
        <v>329</v>
      </c>
      <c r="AC1331" s="2">
        <v>44889.637546296297</v>
      </c>
      <c r="AD1331" t="s">
        <v>54</v>
      </c>
      <c r="AE1331" t="s">
        <v>330</v>
      </c>
    </row>
    <row r="1332" spans="1:31" x14ac:dyDescent="0.25">
      <c r="A1332" t="s">
        <v>4508</v>
      </c>
      <c r="B1332" t="s">
        <v>4507</v>
      </c>
      <c r="C1332" t="s">
        <v>193</v>
      </c>
      <c r="D1332" s="2" t="str">
        <f>VLOOKUP(A1332,Basis!A:A,1,FALSE)</f>
        <v>GFE0285</v>
      </c>
      <c r="E1332" t="s">
        <v>323</v>
      </c>
      <c r="F1332">
        <v>1045963</v>
      </c>
      <c r="G1332" s="2">
        <v>44823.562627314815</v>
      </c>
      <c r="H1332" s="2"/>
      <c r="K1332" t="s">
        <v>956</v>
      </c>
      <c r="L1332" t="s">
        <v>984</v>
      </c>
      <c r="M1332" t="s">
        <v>985</v>
      </c>
      <c r="N1332" t="s">
        <v>51</v>
      </c>
      <c r="O1332">
        <v>1</v>
      </c>
      <c r="P1332">
        <v>1</v>
      </c>
      <c r="Q1332">
        <v>52.303310000000003</v>
      </c>
      <c r="R1332">
        <v>5.1404699999999997</v>
      </c>
      <c r="S1332" t="s">
        <v>52</v>
      </c>
      <c r="T1332">
        <v>100</v>
      </c>
      <c r="U1332">
        <v>80</v>
      </c>
      <c r="V1332">
        <v>10</v>
      </c>
      <c r="W1332">
        <v>0</v>
      </c>
      <c r="Y1332">
        <v>180</v>
      </c>
      <c r="Z1332" t="s">
        <v>986</v>
      </c>
      <c r="AA1332" s="2">
        <v>44460.38821759259</v>
      </c>
      <c r="AB1332" t="s">
        <v>329</v>
      </c>
      <c r="AC1332" s="2">
        <v>44889.637546296297</v>
      </c>
      <c r="AD1332" t="s">
        <v>54</v>
      </c>
      <c r="AE1332" t="s">
        <v>330</v>
      </c>
    </row>
    <row r="1333" spans="1:31" x14ac:dyDescent="0.25">
      <c r="A1333" t="s">
        <v>4510</v>
      </c>
      <c r="B1333" t="s">
        <v>4509</v>
      </c>
      <c r="C1333" t="s">
        <v>193</v>
      </c>
      <c r="D1333" s="2" t="str">
        <f>VLOOKUP(A1333,Basis!A:A,1,FALSE)</f>
        <v>BO066</v>
      </c>
      <c r="E1333" t="s">
        <v>58</v>
      </c>
      <c r="F1333">
        <v>1030543</v>
      </c>
      <c r="G1333" s="2">
        <v>44532.314629629633</v>
      </c>
      <c r="H1333" s="2"/>
      <c r="K1333" t="s">
        <v>3984</v>
      </c>
      <c r="L1333" t="s">
        <v>1522</v>
      </c>
      <c r="M1333" t="s">
        <v>3985</v>
      </c>
      <c r="N1333" t="s">
        <v>177</v>
      </c>
      <c r="O1333">
        <v>6</v>
      </c>
      <c r="P1333">
        <v>1</v>
      </c>
      <c r="Q1333">
        <v>52.231084000000003</v>
      </c>
      <c r="R1333">
        <v>5.1896409999999999</v>
      </c>
      <c r="S1333" t="s">
        <v>35</v>
      </c>
      <c r="T1333">
        <v>100</v>
      </c>
      <c r="U1333">
        <v>80</v>
      </c>
      <c r="V1333">
        <v>10</v>
      </c>
      <c r="W1333">
        <v>0</v>
      </c>
      <c r="Y1333">
        <v>180</v>
      </c>
      <c r="Z1333" t="s">
        <v>3998</v>
      </c>
      <c r="AA1333" s="2">
        <v>44322.50949074074</v>
      </c>
      <c r="AB1333" t="s">
        <v>329</v>
      </c>
      <c r="AC1333" s="2">
        <v>44907.648182870369</v>
      </c>
      <c r="AD1333" t="s">
        <v>54</v>
      </c>
      <c r="AE1333" t="s">
        <v>55</v>
      </c>
    </row>
    <row r="1334" spans="1:31" x14ac:dyDescent="0.25">
      <c r="A1334" t="s">
        <v>4512</v>
      </c>
      <c r="B1334" t="s">
        <v>4511</v>
      </c>
      <c r="C1334" t="s">
        <v>167</v>
      </c>
      <c r="D1334" s="2" t="str">
        <f>VLOOKUP(A1334,Basis!A:A,1,FALSE)</f>
        <v>PO145</v>
      </c>
      <c r="E1334" t="s">
        <v>58</v>
      </c>
      <c r="F1334">
        <v>1034380</v>
      </c>
      <c r="G1334" s="2">
        <v>44463.426516203705</v>
      </c>
      <c r="H1334" s="2"/>
      <c r="K1334" t="s">
        <v>3462</v>
      </c>
      <c r="L1334" t="s">
        <v>340</v>
      </c>
      <c r="M1334" t="s">
        <v>4513</v>
      </c>
      <c r="N1334" t="s">
        <v>177</v>
      </c>
      <c r="O1334">
        <v>6</v>
      </c>
      <c r="P1334">
        <v>1</v>
      </c>
      <c r="Q1334">
        <v>52.208233</v>
      </c>
      <c r="R1334">
        <v>5.1564370000000004</v>
      </c>
      <c r="S1334" t="s">
        <v>35</v>
      </c>
      <c r="T1334">
        <v>100</v>
      </c>
      <c r="U1334">
        <v>80</v>
      </c>
      <c r="V1334">
        <v>10</v>
      </c>
      <c r="W1334">
        <v>0</v>
      </c>
      <c r="Y1334">
        <v>180</v>
      </c>
      <c r="Z1334" t="s">
        <v>4514</v>
      </c>
      <c r="AA1334" s="2">
        <v>44230.540520833332</v>
      </c>
      <c r="AB1334" t="s">
        <v>329</v>
      </c>
      <c r="AC1334" s="2">
        <v>44907.648182870369</v>
      </c>
      <c r="AD1334" t="s">
        <v>54</v>
      </c>
      <c r="AE1334" t="s">
        <v>55</v>
      </c>
    </row>
    <row r="1335" spans="1:31" x14ac:dyDescent="0.25">
      <c r="A1335" t="s">
        <v>4516</v>
      </c>
      <c r="B1335" t="s">
        <v>4515</v>
      </c>
      <c r="C1335" t="s">
        <v>193</v>
      </c>
      <c r="D1335" s="2" t="str">
        <f>VLOOKUP(A1335,Basis!A:A,1,FALSE)</f>
        <v>GFE0279</v>
      </c>
      <c r="E1335" t="s">
        <v>323</v>
      </c>
      <c r="F1335">
        <v>1048120</v>
      </c>
      <c r="G1335" s="2">
        <v>44749.486620370371</v>
      </c>
      <c r="H1335" s="2"/>
      <c r="K1335" t="s">
        <v>3734</v>
      </c>
      <c r="L1335" t="s">
        <v>399</v>
      </c>
      <c r="M1335" t="s">
        <v>3735</v>
      </c>
      <c r="N1335" t="s">
        <v>177</v>
      </c>
      <c r="O1335">
        <v>1</v>
      </c>
      <c r="P1335">
        <v>1</v>
      </c>
      <c r="Q1335">
        <v>52.224355000000003</v>
      </c>
      <c r="R1335">
        <v>5.1556800000000003</v>
      </c>
      <c r="S1335" t="s">
        <v>52</v>
      </c>
      <c r="T1335">
        <v>100</v>
      </c>
      <c r="U1335">
        <v>80</v>
      </c>
      <c r="V1335">
        <v>10</v>
      </c>
      <c r="W1335">
        <v>0</v>
      </c>
      <c r="Y1335">
        <v>180</v>
      </c>
      <c r="Z1335" t="s">
        <v>3736</v>
      </c>
      <c r="AA1335" s="2">
        <v>44747.373090277775</v>
      </c>
      <c r="AB1335" t="s">
        <v>329</v>
      </c>
      <c r="AC1335" s="2">
        <v>44889.637546296297</v>
      </c>
      <c r="AD1335" t="s">
        <v>54</v>
      </c>
      <c r="AE1335" t="s">
        <v>330</v>
      </c>
    </row>
    <row r="1336" spans="1:31" x14ac:dyDescent="0.25">
      <c r="A1336" t="s">
        <v>4518</v>
      </c>
      <c r="B1336" t="s">
        <v>4517</v>
      </c>
      <c r="C1336" t="s">
        <v>193</v>
      </c>
      <c r="D1336" s="2" t="str">
        <f>VLOOKUP(A1336,Basis!A:A,1,FALSE)</f>
        <v>GFE0266</v>
      </c>
      <c r="E1336" t="s">
        <v>323</v>
      </c>
      <c r="F1336">
        <v>1048122</v>
      </c>
      <c r="G1336" s="2">
        <v>44706.412951388891</v>
      </c>
      <c r="H1336" s="2"/>
      <c r="K1336" t="s">
        <v>3773</v>
      </c>
      <c r="L1336" t="s">
        <v>281</v>
      </c>
      <c r="M1336" t="s">
        <v>3774</v>
      </c>
      <c r="N1336" t="s">
        <v>43</v>
      </c>
      <c r="O1336">
        <v>1</v>
      </c>
      <c r="P1336">
        <v>1</v>
      </c>
      <c r="Q1336">
        <v>52.252445999999999</v>
      </c>
      <c r="R1336">
        <v>5.228383</v>
      </c>
      <c r="S1336" t="s">
        <v>52</v>
      </c>
      <c r="T1336">
        <v>100</v>
      </c>
      <c r="U1336">
        <v>80</v>
      </c>
      <c r="V1336">
        <v>10</v>
      </c>
      <c r="W1336">
        <v>0</v>
      </c>
      <c r="Y1336">
        <v>180</v>
      </c>
      <c r="Z1336" t="s">
        <v>3775</v>
      </c>
      <c r="AA1336" s="2">
        <v>44706.405509259261</v>
      </c>
      <c r="AB1336" t="s">
        <v>329</v>
      </c>
      <c r="AC1336" s="2">
        <v>44889.637546296297</v>
      </c>
      <c r="AD1336" t="s">
        <v>54</v>
      </c>
      <c r="AE1336" t="s">
        <v>330</v>
      </c>
    </row>
    <row r="1337" spans="1:31" x14ac:dyDescent="0.25">
      <c r="A1337" t="s">
        <v>4520</v>
      </c>
      <c r="B1337" t="s">
        <v>4519</v>
      </c>
      <c r="C1337" t="s">
        <v>193</v>
      </c>
      <c r="D1337" s="2" t="str">
        <f>VLOOKUP(A1337,Basis!A:A,1,FALSE)</f>
        <v>GFE0270</v>
      </c>
      <c r="E1337" t="s">
        <v>323</v>
      </c>
      <c r="F1337">
        <v>1048123</v>
      </c>
      <c r="G1337" s="2">
        <v>44727.474108796298</v>
      </c>
      <c r="H1337" s="2"/>
      <c r="K1337" t="s">
        <v>3248</v>
      </c>
      <c r="L1337" t="s">
        <v>2475</v>
      </c>
      <c r="M1337" t="s">
        <v>3249</v>
      </c>
      <c r="N1337" t="s">
        <v>241</v>
      </c>
      <c r="O1337">
        <v>1</v>
      </c>
      <c r="P1337">
        <v>1</v>
      </c>
      <c r="Q1337">
        <v>52.268417800000002</v>
      </c>
      <c r="R1337">
        <v>5.1831706000000004</v>
      </c>
      <c r="S1337" t="s">
        <v>52</v>
      </c>
      <c r="T1337">
        <v>100</v>
      </c>
      <c r="U1337">
        <v>80</v>
      </c>
      <c r="V1337">
        <v>10</v>
      </c>
      <c r="W1337">
        <v>0</v>
      </c>
      <c r="Y1337">
        <v>180</v>
      </c>
      <c r="Z1337" t="s">
        <v>3250</v>
      </c>
      <c r="AA1337" s="2">
        <v>44721.534837962965</v>
      </c>
      <c r="AB1337" t="s">
        <v>329</v>
      </c>
      <c r="AC1337" s="2">
        <v>44889.637546296297</v>
      </c>
      <c r="AD1337" t="s">
        <v>54</v>
      </c>
      <c r="AE1337" t="s">
        <v>330</v>
      </c>
    </row>
    <row r="1338" spans="1:31" x14ac:dyDescent="0.25">
      <c r="A1338" t="s">
        <v>4522</v>
      </c>
      <c r="B1338" t="s">
        <v>4521</v>
      </c>
      <c r="C1338" t="s">
        <v>193</v>
      </c>
      <c r="D1338" s="2" t="str">
        <f>VLOOKUP(A1338,Basis!A:A,1,FALSE)</f>
        <v>GFE0268</v>
      </c>
      <c r="E1338" t="s">
        <v>323</v>
      </c>
      <c r="F1338">
        <v>1048124</v>
      </c>
      <c r="G1338" s="2">
        <v>44725.550266203703</v>
      </c>
      <c r="H1338" s="2"/>
      <c r="K1338" t="s">
        <v>2534</v>
      </c>
      <c r="L1338" t="s">
        <v>2094</v>
      </c>
      <c r="M1338" t="s">
        <v>4523</v>
      </c>
      <c r="N1338" t="s">
        <v>62</v>
      </c>
      <c r="O1338">
        <v>1</v>
      </c>
      <c r="P1338">
        <v>1</v>
      </c>
      <c r="Q1338">
        <v>52.296754</v>
      </c>
      <c r="R1338">
        <v>5.2217450000000003</v>
      </c>
      <c r="S1338" t="s">
        <v>52</v>
      </c>
      <c r="T1338">
        <v>100</v>
      </c>
      <c r="U1338">
        <v>80</v>
      </c>
      <c r="V1338">
        <v>10</v>
      </c>
      <c r="W1338">
        <v>0</v>
      </c>
      <c r="Y1338">
        <v>180</v>
      </c>
      <c r="Z1338" t="s">
        <v>4524</v>
      </c>
      <c r="AA1338" s="2">
        <v>44725.473391203705</v>
      </c>
      <c r="AB1338" t="s">
        <v>329</v>
      </c>
      <c r="AC1338" s="2">
        <v>44889.637546296297</v>
      </c>
      <c r="AD1338" t="s">
        <v>54</v>
      </c>
      <c r="AE1338" t="s">
        <v>330</v>
      </c>
    </row>
    <row r="1339" spans="1:31" x14ac:dyDescent="0.25">
      <c r="A1339" t="s">
        <v>4526</v>
      </c>
      <c r="B1339" t="s">
        <v>4525</v>
      </c>
      <c r="C1339" t="s">
        <v>193</v>
      </c>
      <c r="D1339" s="2" t="str">
        <f>VLOOKUP(A1339,Basis!A:A,1,FALSE)</f>
        <v>GFE0284</v>
      </c>
      <c r="E1339" t="s">
        <v>323</v>
      </c>
      <c r="F1339">
        <v>1048126</v>
      </c>
      <c r="G1339" s="2">
        <v>44775.57708333333</v>
      </c>
      <c r="H1339" s="2"/>
      <c r="K1339" t="s">
        <v>2025</v>
      </c>
      <c r="L1339" t="s">
        <v>2368</v>
      </c>
      <c r="M1339" t="s">
        <v>4527</v>
      </c>
      <c r="N1339" t="s">
        <v>241</v>
      </c>
      <c r="O1339">
        <v>1</v>
      </c>
      <c r="P1339">
        <v>1</v>
      </c>
      <c r="Q1339">
        <v>52.273705999999997</v>
      </c>
      <c r="R1339">
        <v>5.1651670000000003</v>
      </c>
      <c r="S1339" t="s">
        <v>52</v>
      </c>
      <c r="T1339">
        <v>100</v>
      </c>
      <c r="U1339">
        <v>80</v>
      </c>
      <c r="V1339">
        <v>10</v>
      </c>
      <c r="W1339">
        <v>0</v>
      </c>
      <c r="Y1339">
        <v>180</v>
      </c>
      <c r="Z1339" t="s">
        <v>4528</v>
      </c>
      <c r="AA1339" s="2">
        <v>44775.552685185183</v>
      </c>
      <c r="AB1339" t="s">
        <v>329</v>
      </c>
      <c r="AC1339" s="2">
        <v>44889.637546296297</v>
      </c>
      <c r="AD1339" t="s">
        <v>54</v>
      </c>
      <c r="AE1339" t="s">
        <v>330</v>
      </c>
    </row>
    <row r="1340" spans="1:31" x14ac:dyDescent="0.25">
      <c r="A1340" t="s">
        <v>4530</v>
      </c>
      <c r="B1340" t="s">
        <v>4529</v>
      </c>
      <c r="C1340" t="s">
        <v>193</v>
      </c>
      <c r="D1340" s="2" t="str">
        <f>VLOOKUP(A1340,Basis!A:A,1,FALSE)</f>
        <v>GFE0272</v>
      </c>
      <c r="E1340" t="s">
        <v>323</v>
      </c>
      <c r="F1340">
        <v>1048127</v>
      </c>
      <c r="G1340" s="2">
        <v>44726.595462962963</v>
      </c>
      <c r="H1340" s="2"/>
      <c r="K1340" t="s">
        <v>4531</v>
      </c>
      <c r="L1340" t="s">
        <v>1283</v>
      </c>
      <c r="M1340" t="s">
        <v>4532</v>
      </c>
      <c r="N1340" t="s">
        <v>43</v>
      </c>
      <c r="O1340">
        <v>1</v>
      </c>
      <c r="P1340">
        <v>1</v>
      </c>
      <c r="Q1340">
        <v>52.253180999999998</v>
      </c>
      <c r="R1340">
        <v>5.2260600000000004</v>
      </c>
      <c r="S1340" t="s">
        <v>52</v>
      </c>
      <c r="T1340">
        <v>100</v>
      </c>
      <c r="U1340">
        <v>80</v>
      </c>
      <c r="V1340">
        <v>10</v>
      </c>
      <c r="W1340">
        <v>0</v>
      </c>
      <c r="Y1340">
        <v>180</v>
      </c>
      <c r="Z1340" t="s">
        <v>4533</v>
      </c>
      <c r="AA1340" s="2">
        <v>44721.441423611112</v>
      </c>
      <c r="AB1340" t="s">
        <v>329</v>
      </c>
      <c r="AC1340" s="2">
        <v>44889.637546296297</v>
      </c>
      <c r="AD1340" t="s">
        <v>54</v>
      </c>
      <c r="AE1340" t="s">
        <v>330</v>
      </c>
    </row>
    <row r="1341" spans="1:31" x14ac:dyDescent="0.25">
      <c r="A1341" t="s">
        <v>4535</v>
      </c>
      <c r="B1341" t="s">
        <v>4534</v>
      </c>
      <c r="C1341" t="s">
        <v>193</v>
      </c>
      <c r="D1341" s="2" t="str">
        <f>VLOOKUP(A1341,Basis!A:A,1,FALSE)</f>
        <v>GFE0259</v>
      </c>
      <c r="E1341" t="s">
        <v>323</v>
      </c>
      <c r="F1341">
        <v>1048128</v>
      </c>
      <c r="G1341" s="2">
        <v>44700.313703703701</v>
      </c>
      <c r="H1341" s="2"/>
      <c r="K1341" t="s">
        <v>1930</v>
      </c>
      <c r="L1341" t="s">
        <v>724</v>
      </c>
      <c r="M1341" t="s">
        <v>3062</v>
      </c>
      <c r="N1341" t="s">
        <v>177</v>
      </c>
      <c r="O1341">
        <v>1</v>
      </c>
      <c r="P1341">
        <v>1</v>
      </c>
      <c r="Q1341">
        <v>52.211559000000001</v>
      </c>
      <c r="R1341">
        <v>5.1570229999999997</v>
      </c>
      <c r="S1341" t="s">
        <v>52</v>
      </c>
      <c r="T1341">
        <v>100</v>
      </c>
      <c r="U1341">
        <v>80</v>
      </c>
      <c r="V1341">
        <v>10</v>
      </c>
      <c r="W1341">
        <v>0</v>
      </c>
      <c r="Y1341">
        <v>180</v>
      </c>
      <c r="Z1341" t="s">
        <v>3063</v>
      </c>
      <c r="AA1341" s="2">
        <v>44697.499664351853</v>
      </c>
      <c r="AB1341" t="s">
        <v>329</v>
      </c>
      <c r="AC1341" s="2">
        <v>44889.637546296297</v>
      </c>
      <c r="AD1341" t="s">
        <v>54</v>
      </c>
      <c r="AE1341" t="s">
        <v>330</v>
      </c>
    </row>
    <row r="1342" spans="1:31" x14ac:dyDescent="0.25">
      <c r="A1342" t="s">
        <v>4537</v>
      </c>
      <c r="B1342" t="s">
        <v>4536</v>
      </c>
      <c r="C1342" t="s">
        <v>193</v>
      </c>
      <c r="D1342" s="2" t="str">
        <f>VLOOKUP(A1342,Basis!A:A,1,FALSE)</f>
        <v>GFE0263</v>
      </c>
      <c r="E1342" t="s">
        <v>323</v>
      </c>
      <c r="F1342">
        <v>1048129</v>
      </c>
      <c r="G1342" s="2">
        <v>44706.388240740744</v>
      </c>
      <c r="H1342" s="2"/>
      <c r="K1342" t="s">
        <v>3894</v>
      </c>
      <c r="L1342" t="s">
        <v>93</v>
      </c>
      <c r="M1342" t="s">
        <v>3895</v>
      </c>
      <c r="N1342" t="s">
        <v>177</v>
      </c>
      <c r="O1342">
        <v>1</v>
      </c>
      <c r="P1342">
        <v>1</v>
      </c>
      <c r="Q1342">
        <v>52.233767</v>
      </c>
      <c r="R1342">
        <v>5.1994369999999996</v>
      </c>
      <c r="S1342" t="s">
        <v>52</v>
      </c>
      <c r="T1342">
        <v>100</v>
      </c>
      <c r="U1342">
        <v>80</v>
      </c>
      <c r="V1342">
        <v>10</v>
      </c>
      <c r="W1342">
        <v>0</v>
      </c>
      <c r="Y1342">
        <v>180</v>
      </c>
      <c r="Z1342" t="s">
        <v>3896</v>
      </c>
      <c r="AA1342" s="2">
        <v>44700.373784722222</v>
      </c>
      <c r="AB1342" t="s">
        <v>329</v>
      </c>
      <c r="AC1342" s="2">
        <v>44889.637546296297</v>
      </c>
      <c r="AD1342" t="s">
        <v>54</v>
      </c>
      <c r="AE1342" t="s">
        <v>330</v>
      </c>
    </row>
    <row r="1343" spans="1:31" x14ac:dyDescent="0.25">
      <c r="A1343" t="s">
        <v>4539</v>
      </c>
      <c r="B1343" t="s">
        <v>4538</v>
      </c>
      <c r="C1343" t="s">
        <v>193</v>
      </c>
      <c r="D1343" s="2" t="str">
        <f>VLOOKUP(A1343,Basis!A:A,1,FALSE)</f>
        <v>GFE0276</v>
      </c>
      <c r="E1343" t="s">
        <v>323</v>
      </c>
      <c r="F1343">
        <v>1048130</v>
      </c>
      <c r="G1343" s="2">
        <v>44746.490335648145</v>
      </c>
      <c r="H1343" s="2"/>
      <c r="K1343" t="s">
        <v>4540</v>
      </c>
      <c r="L1343" t="s">
        <v>1082</v>
      </c>
      <c r="M1343" t="s">
        <v>4541</v>
      </c>
      <c r="N1343" t="s">
        <v>4542</v>
      </c>
      <c r="O1343">
        <v>1</v>
      </c>
      <c r="P1343">
        <v>1</v>
      </c>
      <c r="Q1343">
        <v>52.265584599999997</v>
      </c>
      <c r="R1343">
        <v>5.0454067</v>
      </c>
      <c r="S1343" t="s">
        <v>52</v>
      </c>
      <c r="T1343">
        <v>100</v>
      </c>
      <c r="U1343">
        <v>80</v>
      </c>
      <c r="V1343">
        <v>10</v>
      </c>
      <c r="W1343">
        <v>0</v>
      </c>
      <c r="Y1343">
        <v>180</v>
      </c>
      <c r="Z1343" t="s">
        <v>4543</v>
      </c>
      <c r="AA1343" s="2">
        <v>44746.485914351855</v>
      </c>
      <c r="AB1343" t="s">
        <v>329</v>
      </c>
      <c r="AC1343" s="2">
        <v>44889.637546296297</v>
      </c>
      <c r="AD1343" t="s">
        <v>54</v>
      </c>
      <c r="AE1343" t="s">
        <v>330</v>
      </c>
    </row>
    <row r="1344" spans="1:31" x14ac:dyDescent="0.25">
      <c r="A1344" t="s">
        <v>4545</v>
      </c>
      <c r="B1344" t="s">
        <v>4544</v>
      </c>
      <c r="C1344" t="s">
        <v>193</v>
      </c>
      <c r="D1344" s="2" t="str">
        <f>VLOOKUP(A1344,Basis!A:A,1,FALSE)</f>
        <v>GFE0265</v>
      </c>
      <c r="E1344" t="s">
        <v>323</v>
      </c>
      <c r="F1344">
        <v>1048131</v>
      </c>
      <c r="G1344" s="2">
        <v>44706.411365740743</v>
      </c>
      <c r="H1344" s="2"/>
      <c r="K1344" t="s">
        <v>3773</v>
      </c>
      <c r="L1344" t="s">
        <v>281</v>
      </c>
      <c r="M1344" t="s">
        <v>3774</v>
      </c>
      <c r="N1344" t="s">
        <v>43</v>
      </c>
      <c r="O1344">
        <v>1</v>
      </c>
      <c r="P1344">
        <v>1</v>
      </c>
      <c r="Q1344">
        <v>52.251846999999998</v>
      </c>
      <c r="R1344">
        <v>5.2282905</v>
      </c>
      <c r="S1344" t="s">
        <v>52</v>
      </c>
      <c r="T1344">
        <v>100</v>
      </c>
      <c r="U1344">
        <v>80</v>
      </c>
      <c r="V1344">
        <v>10</v>
      </c>
      <c r="W1344">
        <v>0</v>
      </c>
      <c r="Y1344">
        <v>180</v>
      </c>
      <c r="Z1344" t="s">
        <v>3775</v>
      </c>
      <c r="AA1344" s="2">
        <v>44706.404791666668</v>
      </c>
      <c r="AB1344" t="s">
        <v>329</v>
      </c>
      <c r="AC1344" s="2">
        <v>44889.637546296297</v>
      </c>
      <c r="AD1344" t="s">
        <v>54</v>
      </c>
      <c r="AE1344" t="s">
        <v>330</v>
      </c>
    </row>
    <row r="1345" spans="1:31" x14ac:dyDescent="0.25">
      <c r="A1345" t="s">
        <v>4547</v>
      </c>
      <c r="B1345" t="s">
        <v>4546</v>
      </c>
      <c r="C1345" t="s">
        <v>193</v>
      </c>
      <c r="D1345" s="2" t="str">
        <f>VLOOKUP(A1345,Basis!A:A,1,FALSE)</f>
        <v>GFE0257</v>
      </c>
      <c r="E1345" t="s">
        <v>323</v>
      </c>
      <c r="F1345">
        <v>1048132</v>
      </c>
      <c r="G1345" s="2">
        <v>44699.628252314818</v>
      </c>
      <c r="H1345" s="2"/>
      <c r="K1345" t="s">
        <v>4548</v>
      </c>
      <c r="L1345" t="s">
        <v>1082</v>
      </c>
      <c r="M1345" t="s">
        <v>4549</v>
      </c>
      <c r="N1345" t="s">
        <v>34</v>
      </c>
      <c r="O1345">
        <v>1</v>
      </c>
      <c r="P1345">
        <v>1</v>
      </c>
      <c r="Q1345">
        <v>52.335250299999998</v>
      </c>
      <c r="R1345">
        <v>5.0536829000000001</v>
      </c>
      <c r="S1345" t="s">
        <v>52</v>
      </c>
      <c r="T1345">
        <v>100</v>
      </c>
      <c r="U1345">
        <v>80</v>
      </c>
      <c r="V1345">
        <v>10</v>
      </c>
      <c r="W1345">
        <v>0</v>
      </c>
      <c r="Y1345">
        <v>180</v>
      </c>
      <c r="Z1345" t="s">
        <v>4550</v>
      </c>
      <c r="AA1345" s="2">
        <v>44671.540324074071</v>
      </c>
      <c r="AB1345" t="s">
        <v>329</v>
      </c>
      <c r="AC1345" s="2">
        <v>44889.637546296297</v>
      </c>
      <c r="AD1345" t="s">
        <v>54</v>
      </c>
      <c r="AE1345" t="s">
        <v>330</v>
      </c>
    </row>
    <row r="1346" spans="1:31" x14ac:dyDescent="0.25">
      <c r="A1346" t="s">
        <v>4552</v>
      </c>
      <c r="B1346" t="s">
        <v>4551</v>
      </c>
      <c r="C1346" t="s">
        <v>193</v>
      </c>
      <c r="D1346" s="2" t="str">
        <f>VLOOKUP(A1346,Basis!A:A,1,FALSE)</f>
        <v>GFE0278</v>
      </c>
      <c r="E1346" t="s">
        <v>323</v>
      </c>
      <c r="F1346">
        <v>1048134</v>
      </c>
      <c r="G1346" s="2">
        <v>44753.486550925925</v>
      </c>
      <c r="H1346" s="2"/>
      <c r="K1346" t="s">
        <v>3729</v>
      </c>
      <c r="L1346" t="s">
        <v>222</v>
      </c>
      <c r="M1346" t="s">
        <v>3730</v>
      </c>
      <c r="N1346" t="s">
        <v>62</v>
      </c>
      <c r="O1346">
        <v>1</v>
      </c>
      <c r="P1346">
        <v>1</v>
      </c>
      <c r="Q1346">
        <v>52.291519000000001</v>
      </c>
      <c r="R1346">
        <v>5.2615600000000002</v>
      </c>
      <c r="S1346" t="s">
        <v>52</v>
      </c>
      <c r="T1346">
        <v>100</v>
      </c>
      <c r="U1346">
        <v>80</v>
      </c>
      <c r="V1346">
        <v>10</v>
      </c>
      <c r="W1346">
        <v>0</v>
      </c>
      <c r="Y1346">
        <v>180</v>
      </c>
      <c r="Z1346" t="s">
        <v>3731</v>
      </c>
      <c r="AA1346" s="2">
        <v>44747.385740740741</v>
      </c>
      <c r="AB1346" t="s">
        <v>329</v>
      </c>
      <c r="AC1346" s="2">
        <v>44889.637546296297</v>
      </c>
      <c r="AD1346" t="s">
        <v>54</v>
      </c>
      <c r="AE1346" t="s">
        <v>330</v>
      </c>
    </row>
    <row r="1347" spans="1:31" x14ac:dyDescent="0.25">
      <c r="A1347" t="s">
        <v>4554</v>
      </c>
      <c r="B1347" t="s">
        <v>4553</v>
      </c>
      <c r="C1347" t="s">
        <v>193</v>
      </c>
      <c r="D1347" s="2" t="str">
        <f>VLOOKUP(A1347,Basis!A:A,1,FALSE)</f>
        <v>GFE0264</v>
      </c>
      <c r="E1347" t="s">
        <v>323</v>
      </c>
      <c r="F1347">
        <v>1048135</v>
      </c>
      <c r="G1347" s="2">
        <v>44706.410891203705</v>
      </c>
      <c r="H1347" s="2"/>
      <c r="K1347" t="s">
        <v>3773</v>
      </c>
      <c r="L1347" t="s">
        <v>281</v>
      </c>
      <c r="M1347" t="s">
        <v>3774</v>
      </c>
      <c r="N1347" t="s">
        <v>43</v>
      </c>
      <c r="O1347">
        <v>1</v>
      </c>
      <c r="P1347">
        <v>1</v>
      </c>
      <c r="Q1347">
        <v>52.251846999999998</v>
      </c>
      <c r="R1347">
        <v>5.2282905</v>
      </c>
      <c r="S1347" t="s">
        <v>52</v>
      </c>
      <c r="T1347">
        <v>100</v>
      </c>
      <c r="U1347">
        <v>80</v>
      </c>
      <c r="V1347">
        <v>10</v>
      </c>
      <c r="W1347">
        <v>0</v>
      </c>
      <c r="Y1347">
        <v>180</v>
      </c>
      <c r="Z1347" t="s">
        <v>3775</v>
      </c>
      <c r="AA1347" s="2">
        <v>44706.404097222221</v>
      </c>
      <c r="AB1347" t="s">
        <v>329</v>
      </c>
      <c r="AC1347" s="2">
        <v>44889.637546296297</v>
      </c>
      <c r="AD1347" t="s">
        <v>54</v>
      </c>
      <c r="AE1347" t="s">
        <v>330</v>
      </c>
    </row>
    <row r="1348" spans="1:31" x14ac:dyDescent="0.25">
      <c r="A1348" t="s">
        <v>4556</v>
      </c>
      <c r="B1348" t="s">
        <v>4555</v>
      </c>
      <c r="C1348" t="s">
        <v>193</v>
      </c>
      <c r="D1348" s="2" t="str">
        <f>VLOOKUP(A1348,Basis!A:A,1,FALSE)</f>
        <v>GFE0273</v>
      </c>
      <c r="E1348" t="s">
        <v>323</v>
      </c>
      <c r="F1348">
        <v>1048136</v>
      </c>
      <c r="G1348" s="2">
        <v>44726.587164351855</v>
      </c>
      <c r="H1348" s="2"/>
      <c r="K1348" t="s">
        <v>3970</v>
      </c>
      <c r="L1348" t="s">
        <v>93</v>
      </c>
      <c r="M1348" t="s">
        <v>3971</v>
      </c>
      <c r="N1348" t="s">
        <v>43</v>
      </c>
      <c r="O1348">
        <v>1</v>
      </c>
      <c r="P1348">
        <v>1</v>
      </c>
      <c r="Q1348">
        <v>52.255302</v>
      </c>
      <c r="R1348">
        <v>5.2308209999999997</v>
      </c>
      <c r="S1348" t="s">
        <v>52</v>
      </c>
      <c r="T1348">
        <v>100</v>
      </c>
      <c r="U1348">
        <v>80</v>
      </c>
      <c r="V1348">
        <v>10</v>
      </c>
      <c r="W1348">
        <v>0</v>
      </c>
      <c r="Y1348">
        <v>180</v>
      </c>
      <c r="Z1348" t="s">
        <v>3972</v>
      </c>
      <c r="AA1348" s="2">
        <v>44721.456944444442</v>
      </c>
      <c r="AB1348" t="s">
        <v>329</v>
      </c>
      <c r="AC1348" s="2">
        <v>44889.637546296297</v>
      </c>
      <c r="AD1348" t="s">
        <v>54</v>
      </c>
      <c r="AE1348" t="s">
        <v>330</v>
      </c>
    </row>
    <row r="1349" spans="1:31" x14ac:dyDescent="0.25">
      <c r="A1349" t="s">
        <v>4558</v>
      </c>
      <c r="B1349" t="s">
        <v>4557</v>
      </c>
      <c r="C1349" t="s">
        <v>193</v>
      </c>
      <c r="D1349" s="2" t="str">
        <f>VLOOKUP(A1349,Basis!A:A,1,FALSE)</f>
        <v>GFE0287</v>
      </c>
      <c r="E1349" t="s">
        <v>323</v>
      </c>
      <c r="F1349">
        <v>1048137</v>
      </c>
      <c r="G1349" s="2">
        <v>44824.420648148145</v>
      </c>
      <c r="H1349" s="2"/>
      <c r="K1349" t="s">
        <v>1674</v>
      </c>
      <c r="L1349" t="s">
        <v>561</v>
      </c>
      <c r="M1349" t="s">
        <v>1675</v>
      </c>
      <c r="N1349" t="s">
        <v>177</v>
      </c>
      <c r="O1349">
        <v>1</v>
      </c>
      <c r="P1349">
        <v>1</v>
      </c>
      <c r="Q1349">
        <v>52.221705</v>
      </c>
      <c r="R1349">
        <v>5.168336</v>
      </c>
      <c r="S1349" t="s">
        <v>52</v>
      </c>
      <c r="T1349">
        <v>100</v>
      </c>
      <c r="U1349">
        <v>80</v>
      </c>
      <c r="V1349">
        <v>10</v>
      </c>
      <c r="W1349">
        <v>0</v>
      </c>
      <c r="Y1349">
        <v>180</v>
      </c>
      <c r="Z1349" t="s">
        <v>1676</v>
      </c>
      <c r="AA1349" s="2">
        <v>44824.416643518518</v>
      </c>
      <c r="AB1349" t="s">
        <v>329</v>
      </c>
      <c r="AC1349" s="2">
        <v>44889.637546296297</v>
      </c>
      <c r="AD1349" t="s">
        <v>54</v>
      </c>
      <c r="AE1349" t="s">
        <v>330</v>
      </c>
    </row>
    <row r="1350" spans="1:31" x14ac:dyDescent="0.25">
      <c r="A1350" t="s">
        <v>4560</v>
      </c>
      <c r="B1350" t="s">
        <v>4559</v>
      </c>
      <c r="C1350" t="s">
        <v>193</v>
      </c>
      <c r="D1350" s="2" t="str">
        <f>VLOOKUP(A1350,Basis!A:A,1,FALSE)</f>
        <v>GFE0283</v>
      </c>
      <c r="E1350" t="s">
        <v>323</v>
      </c>
      <c r="F1350">
        <v>1048139</v>
      </c>
      <c r="G1350" s="2">
        <v>44769.405243055553</v>
      </c>
      <c r="H1350" s="2"/>
      <c r="K1350" t="s">
        <v>188</v>
      </c>
      <c r="L1350" t="s">
        <v>340</v>
      </c>
      <c r="M1350" t="s">
        <v>2008</v>
      </c>
      <c r="N1350" t="s">
        <v>177</v>
      </c>
      <c r="O1350">
        <v>1</v>
      </c>
      <c r="P1350">
        <v>1</v>
      </c>
      <c r="Q1350">
        <v>52.215781999999997</v>
      </c>
      <c r="R1350">
        <v>5.1425400799999998</v>
      </c>
      <c r="S1350" t="s">
        <v>52</v>
      </c>
      <c r="T1350">
        <v>100</v>
      </c>
      <c r="U1350">
        <v>80</v>
      </c>
      <c r="V1350">
        <v>10</v>
      </c>
      <c r="W1350">
        <v>0</v>
      </c>
      <c r="Y1350">
        <v>180</v>
      </c>
      <c r="Z1350" t="s">
        <v>2009</v>
      </c>
      <c r="AA1350" s="2">
        <v>44769.403877314813</v>
      </c>
      <c r="AB1350" t="s">
        <v>329</v>
      </c>
      <c r="AC1350" s="2">
        <v>44889.637546296297</v>
      </c>
      <c r="AD1350" t="s">
        <v>54</v>
      </c>
      <c r="AE1350" t="s">
        <v>330</v>
      </c>
    </row>
    <row r="1351" spans="1:31" x14ac:dyDescent="0.25">
      <c r="A1351" t="s">
        <v>4562</v>
      </c>
      <c r="B1351" t="s">
        <v>4561</v>
      </c>
      <c r="C1351" t="s">
        <v>193</v>
      </c>
      <c r="D1351" s="2" t="str">
        <f>VLOOKUP(A1351,Basis!A:A,1,FALSE)</f>
        <v>GFE0261</v>
      </c>
      <c r="E1351" t="s">
        <v>323</v>
      </c>
      <c r="F1351">
        <v>1048140</v>
      </c>
      <c r="G1351" s="2">
        <v>44700.321493055555</v>
      </c>
      <c r="H1351" s="2"/>
      <c r="K1351" t="s">
        <v>1930</v>
      </c>
      <c r="L1351" t="s">
        <v>1931</v>
      </c>
      <c r="M1351" t="s">
        <v>1932</v>
      </c>
      <c r="N1351" t="s">
        <v>177</v>
      </c>
      <c r="O1351">
        <v>1</v>
      </c>
      <c r="P1351">
        <v>1</v>
      </c>
      <c r="Q1351">
        <v>52.212809</v>
      </c>
      <c r="R1351">
        <v>5.153276</v>
      </c>
      <c r="S1351" t="s">
        <v>52</v>
      </c>
      <c r="T1351">
        <v>100</v>
      </c>
      <c r="U1351">
        <v>80</v>
      </c>
      <c r="V1351">
        <v>10</v>
      </c>
      <c r="W1351">
        <v>0</v>
      </c>
      <c r="Y1351">
        <v>180</v>
      </c>
      <c r="Z1351" t="s">
        <v>1933</v>
      </c>
      <c r="AA1351" s="2">
        <v>44697.495046296295</v>
      </c>
      <c r="AB1351" t="s">
        <v>329</v>
      </c>
      <c r="AC1351" s="2">
        <v>44889.637546296297</v>
      </c>
      <c r="AD1351" t="s">
        <v>54</v>
      </c>
      <c r="AE1351" t="s">
        <v>330</v>
      </c>
    </row>
    <row r="1352" spans="1:31" x14ac:dyDescent="0.25">
      <c r="A1352" t="s">
        <v>4564</v>
      </c>
      <c r="B1352" t="s">
        <v>4563</v>
      </c>
      <c r="C1352" t="s">
        <v>193</v>
      </c>
      <c r="D1352" s="2" t="str">
        <f>VLOOKUP(A1352,Basis!A:A,1,FALSE)</f>
        <v>GFE0269</v>
      </c>
      <c r="E1352" t="s">
        <v>323</v>
      </c>
      <c r="F1352">
        <v>1048141</v>
      </c>
      <c r="G1352" s="2">
        <v>44726.614872685182</v>
      </c>
      <c r="H1352" s="2"/>
      <c r="K1352" t="s">
        <v>1492</v>
      </c>
      <c r="L1352" t="s">
        <v>2748</v>
      </c>
      <c r="M1352" t="s">
        <v>2749</v>
      </c>
      <c r="N1352" t="s">
        <v>241</v>
      </c>
      <c r="O1352">
        <v>1</v>
      </c>
      <c r="P1352">
        <v>1</v>
      </c>
      <c r="Q1352">
        <v>52.262765399999999</v>
      </c>
      <c r="R1352">
        <v>5.1684973999999997</v>
      </c>
      <c r="S1352" t="s">
        <v>52</v>
      </c>
      <c r="T1352">
        <v>100</v>
      </c>
      <c r="U1352">
        <v>80</v>
      </c>
      <c r="V1352">
        <v>10</v>
      </c>
      <c r="W1352">
        <v>0</v>
      </c>
      <c r="Y1352">
        <v>180</v>
      </c>
      <c r="Z1352" t="s">
        <v>2750</v>
      </c>
      <c r="AA1352" s="2">
        <v>44721.498287037037</v>
      </c>
      <c r="AB1352" t="s">
        <v>329</v>
      </c>
      <c r="AC1352" s="2">
        <v>44889.637546296297</v>
      </c>
      <c r="AD1352" t="s">
        <v>54</v>
      </c>
      <c r="AE1352" t="s">
        <v>330</v>
      </c>
    </row>
    <row r="1353" spans="1:31" x14ac:dyDescent="0.25">
      <c r="A1353" t="s">
        <v>4566</v>
      </c>
      <c r="B1353" t="s">
        <v>4565</v>
      </c>
      <c r="C1353" t="s">
        <v>79</v>
      </c>
      <c r="D1353" s="2" t="str">
        <f>VLOOKUP(A1353,Basis!A:A,1,FALSE)</f>
        <v>RO765</v>
      </c>
      <c r="E1353" t="s">
        <v>58</v>
      </c>
      <c r="F1353">
        <v>1018483</v>
      </c>
      <c r="G1353" s="2">
        <v>44543.641944444447</v>
      </c>
      <c r="H1353" s="2"/>
      <c r="K1353" t="s">
        <v>422</v>
      </c>
      <c r="L1353" t="s">
        <v>879</v>
      </c>
      <c r="M1353" t="s">
        <v>3975</v>
      </c>
      <c r="N1353" t="s">
        <v>177</v>
      </c>
      <c r="O1353">
        <v>6</v>
      </c>
      <c r="P1353">
        <v>1</v>
      </c>
      <c r="Q1353">
        <v>52.243911743164098</v>
      </c>
      <c r="R1353">
        <v>5.1744728088378897</v>
      </c>
      <c r="S1353" t="s">
        <v>35</v>
      </c>
      <c r="T1353">
        <v>100</v>
      </c>
      <c r="U1353">
        <v>80</v>
      </c>
      <c r="V1353">
        <v>10</v>
      </c>
      <c r="W1353">
        <v>0</v>
      </c>
      <c r="Y1353">
        <v>180</v>
      </c>
      <c r="Z1353" t="s">
        <v>3976</v>
      </c>
      <c r="AA1353" s="2">
        <v>44145.359039351853</v>
      </c>
      <c r="AB1353" t="s">
        <v>329</v>
      </c>
      <c r="AC1353" s="2">
        <v>44907.648182870369</v>
      </c>
      <c r="AD1353" t="s">
        <v>54</v>
      </c>
      <c r="AE1353" t="s">
        <v>55</v>
      </c>
    </row>
    <row r="1354" spans="1:31" x14ac:dyDescent="0.25">
      <c r="A1354" t="s">
        <v>4568</v>
      </c>
      <c r="B1354" t="s">
        <v>4567</v>
      </c>
      <c r="C1354" t="s">
        <v>193</v>
      </c>
      <c r="D1354" s="2" t="str">
        <f>VLOOKUP(A1354,Basis!A:A,1,FALSE)</f>
        <v>GFE0186</v>
      </c>
      <c r="E1354" t="s">
        <v>323</v>
      </c>
      <c r="F1354">
        <v>1018468</v>
      </c>
      <c r="G1354" s="2">
        <v>44524.476898148147</v>
      </c>
      <c r="H1354" s="2"/>
      <c r="K1354" t="s">
        <v>946</v>
      </c>
      <c r="L1354" t="s">
        <v>293</v>
      </c>
      <c r="M1354" t="s">
        <v>947</v>
      </c>
      <c r="N1354" t="s">
        <v>51</v>
      </c>
      <c r="O1354">
        <v>1</v>
      </c>
      <c r="P1354">
        <v>1</v>
      </c>
      <c r="Q1354">
        <v>52.298400999999998</v>
      </c>
      <c r="R1354">
        <v>5.145308</v>
      </c>
      <c r="S1354" t="s">
        <v>52</v>
      </c>
      <c r="T1354">
        <v>100</v>
      </c>
      <c r="U1354">
        <v>80</v>
      </c>
      <c r="V1354">
        <v>10</v>
      </c>
      <c r="W1354">
        <v>0</v>
      </c>
      <c r="Y1354">
        <v>180</v>
      </c>
      <c r="Z1354" t="s">
        <v>948</v>
      </c>
      <c r="AA1354" s="2">
        <v>44460.395682870374</v>
      </c>
      <c r="AB1354" t="s">
        <v>329</v>
      </c>
      <c r="AC1354" s="2">
        <v>44889.637546296297</v>
      </c>
      <c r="AD1354" t="s">
        <v>54</v>
      </c>
      <c r="AE1354" t="s">
        <v>330</v>
      </c>
    </row>
    <row r="1355" spans="1:31" x14ac:dyDescent="0.25">
      <c r="A1355" t="s">
        <v>4570</v>
      </c>
      <c r="B1355" t="s">
        <v>4569</v>
      </c>
      <c r="C1355" t="s">
        <v>79</v>
      </c>
      <c r="D1355" s="2" t="str">
        <f>VLOOKUP(A1355,Basis!A:A,1,FALSE)</f>
        <v>RO632</v>
      </c>
      <c r="E1355" t="s">
        <v>58</v>
      </c>
      <c r="F1355">
        <v>1018005</v>
      </c>
      <c r="G1355" s="2">
        <v>43573.435289351852</v>
      </c>
      <c r="H1355" s="2"/>
      <c r="K1355" t="s">
        <v>1793</v>
      </c>
      <c r="L1355" t="s">
        <v>281</v>
      </c>
      <c r="M1355" t="s">
        <v>1794</v>
      </c>
      <c r="N1355" t="s">
        <v>177</v>
      </c>
      <c r="O1355">
        <v>6</v>
      </c>
      <c r="P1355">
        <v>1</v>
      </c>
      <c r="Q1355">
        <v>52.227749000000003</v>
      </c>
      <c r="R1355">
        <v>5.17706</v>
      </c>
      <c r="S1355" t="s">
        <v>35</v>
      </c>
      <c r="T1355">
        <v>100</v>
      </c>
      <c r="U1355">
        <v>80</v>
      </c>
      <c r="V1355">
        <v>10</v>
      </c>
      <c r="W1355">
        <v>0</v>
      </c>
      <c r="Y1355">
        <v>180</v>
      </c>
      <c r="Z1355" t="s">
        <v>4062</v>
      </c>
      <c r="AA1355" s="2">
        <v>44385.606307870374</v>
      </c>
      <c r="AB1355" t="s">
        <v>329</v>
      </c>
      <c r="AC1355" s="2">
        <v>44907.648182870369</v>
      </c>
      <c r="AD1355" t="s">
        <v>54</v>
      </c>
      <c r="AE1355" t="s">
        <v>55</v>
      </c>
    </row>
    <row r="1356" spans="1:31" x14ac:dyDescent="0.25">
      <c r="A1356" t="s">
        <v>4572</v>
      </c>
      <c r="B1356" t="s">
        <v>4571</v>
      </c>
      <c r="C1356" t="s">
        <v>167</v>
      </c>
      <c r="D1356" s="2" t="str">
        <f>VLOOKUP(A1356,Basis!A:A,1,FALSE)</f>
        <v>PO154</v>
      </c>
      <c r="E1356" t="s">
        <v>58</v>
      </c>
      <c r="F1356">
        <v>1017983</v>
      </c>
      <c r="G1356" s="2">
        <v>44959.598703703705</v>
      </c>
      <c r="H1356" s="2"/>
      <c r="K1356" t="s">
        <v>3394</v>
      </c>
      <c r="L1356" t="s">
        <v>81</v>
      </c>
      <c r="M1356" t="s">
        <v>3864</v>
      </c>
      <c r="N1356" t="s">
        <v>241</v>
      </c>
      <c r="O1356">
        <v>6</v>
      </c>
      <c r="P1356">
        <v>1</v>
      </c>
      <c r="Q1356">
        <v>52.267628999999999</v>
      </c>
      <c r="R1356">
        <v>5.1655540000000002</v>
      </c>
      <c r="S1356" t="s">
        <v>35</v>
      </c>
      <c r="T1356">
        <v>100</v>
      </c>
      <c r="U1356">
        <v>80</v>
      </c>
      <c r="V1356">
        <v>10</v>
      </c>
      <c r="W1356">
        <v>0</v>
      </c>
      <c r="Y1356">
        <v>180</v>
      </c>
      <c r="Z1356" t="s">
        <v>3865</v>
      </c>
      <c r="AA1356" s="2">
        <v>44301.382337962961</v>
      </c>
      <c r="AB1356" t="s">
        <v>329</v>
      </c>
      <c r="AC1356" s="2">
        <v>44907.648182870369</v>
      </c>
      <c r="AD1356" t="s">
        <v>54</v>
      </c>
      <c r="AE1356" t="s">
        <v>55</v>
      </c>
    </row>
    <row r="1357" spans="1:31" x14ac:dyDescent="0.25">
      <c r="A1357" t="s">
        <v>4574</v>
      </c>
      <c r="B1357" t="s">
        <v>4573</v>
      </c>
      <c r="C1357" t="s">
        <v>47</v>
      </c>
      <c r="D1357" s="2" t="str">
        <f>VLOOKUP(A1357,Basis!A:A,1,FALSE)</f>
        <v>VO002</v>
      </c>
      <c r="E1357" t="s">
        <v>58</v>
      </c>
      <c r="F1357">
        <v>1017975</v>
      </c>
      <c r="G1357" s="2">
        <v>43535.419849537036</v>
      </c>
      <c r="H1357" s="2"/>
      <c r="K1357" t="s">
        <v>2289</v>
      </c>
      <c r="L1357" t="s">
        <v>4575</v>
      </c>
      <c r="M1357" t="s">
        <v>2505</v>
      </c>
      <c r="N1357" t="s">
        <v>177</v>
      </c>
      <c r="O1357">
        <v>5</v>
      </c>
      <c r="P1357">
        <v>1</v>
      </c>
      <c r="Q1357">
        <v>52.231561999999997</v>
      </c>
      <c r="R1357">
        <v>5.1911360000000002</v>
      </c>
      <c r="S1357" t="s">
        <v>35</v>
      </c>
      <c r="T1357">
        <v>100</v>
      </c>
      <c r="U1357">
        <v>80</v>
      </c>
      <c r="V1357">
        <v>10</v>
      </c>
      <c r="W1357">
        <v>0</v>
      </c>
      <c r="Y1357">
        <v>180</v>
      </c>
      <c r="Z1357" t="s">
        <v>4576</v>
      </c>
      <c r="AA1357" s="2">
        <v>44376.398854166669</v>
      </c>
      <c r="AB1357" t="s">
        <v>329</v>
      </c>
      <c r="AC1357" s="2">
        <v>44907.648182870369</v>
      </c>
      <c r="AD1357" t="s">
        <v>54</v>
      </c>
      <c r="AE1357" t="s">
        <v>55</v>
      </c>
    </row>
    <row r="1358" spans="1:31" x14ac:dyDescent="0.25">
      <c r="A1358" t="s">
        <v>4578</v>
      </c>
      <c r="B1358" t="s">
        <v>4577</v>
      </c>
      <c r="C1358" t="s">
        <v>193</v>
      </c>
      <c r="D1358" s="2" t="str">
        <f>VLOOKUP(A1358,Basis!A:A,1,FALSE)</f>
        <v>GFE0240</v>
      </c>
      <c r="E1358" t="s">
        <v>323</v>
      </c>
      <c r="F1358">
        <v>1031057</v>
      </c>
      <c r="G1358" s="2">
        <v>44658.401342592595</v>
      </c>
      <c r="H1358" s="2"/>
      <c r="K1358" t="s">
        <v>461</v>
      </c>
      <c r="L1358" t="s">
        <v>3914</v>
      </c>
      <c r="M1358" t="s">
        <v>3915</v>
      </c>
      <c r="N1358" t="s">
        <v>62</v>
      </c>
      <c r="O1358">
        <v>1</v>
      </c>
      <c r="P1358">
        <v>1</v>
      </c>
      <c r="Q1358">
        <v>52.309127099999998</v>
      </c>
      <c r="R1358">
        <v>5.2507520000000003</v>
      </c>
      <c r="S1358" t="s">
        <v>52</v>
      </c>
      <c r="T1358">
        <v>100</v>
      </c>
      <c r="U1358">
        <v>80</v>
      </c>
      <c r="V1358">
        <v>10</v>
      </c>
      <c r="W1358">
        <v>0</v>
      </c>
      <c r="Y1358">
        <v>180</v>
      </c>
      <c r="Z1358" t="s">
        <v>3916</v>
      </c>
      <c r="AA1358" s="2">
        <v>44658.397523148145</v>
      </c>
      <c r="AB1358" t="s">
        <v>329</v>
      </c>
      <c r="AC1358" s="2">
        <v>44889.637546296297</v>
      </c>
      <c r="AD1358" t="s">
        <v>54</v>
      </c>
      <c r="AE1358" t="s">
        <v>330</v>
      </c>
    </row>
    <row r="1359" spans="1:31" x14ac:dyDescent="0.25">
      <c r="A1359" t="s">
        <v>4580</v>
      </c>
      <c r="B1359" t="s">
        <v>4579</v>
      </c>
      <c r="C1359" t="s">
        <v>193</v>
      </c>
      <c r="D1359" s="2" t="str">
        <f>VLOOKUP(A1359,Basis!A:A,1,FALSE)</f>
        <v>GFE0076</v>
      </c>
      <c r="E1359" t="s">
        <v>323</v>
      </c>
      <c r="F1359">
        <v>1031058</v>
      </c>
      <c r="G1359" s="2">
        <v>44193.425219907411</v>
      </c>
      <c r="H1359" s="2"/>
      <c r="K1359" t="s">
        <v>1251</v>
      </c>
      <c r="L1359" t="s">
        <v>81</v>
      </c>
      <c r="M1359" t="s">
        <v>1252</v>
      </c>
      <c r="N1359" t="s">
        <v>62</v>
      </c>
      <c r="O1359">
        <v>1</v>
      </c>
      <c r="P1359">
        <v>1</v>
      </c>
      <c r="Q1359">
        <v>52.301157000000003</v>
      </c>
      <c r="R1359">
        <v>5.2668799999999996</v>
      </c>
      <c r="S1359" t="s">
        <v>52</v>
      </c>
      <c r="T1359">
        <v>100</v>
      </c>
      <c r="U1359">
        <v>80</v>
      </c>
      <c r="V1359">
        <v>10</v>
      </c>
      <c r="W1359">
        <v>0</v>
      </c>
      <c r="Y1359">
        <v>180</v>
      </c>
      <c r="Z1359" t="s">
        <v>1253</v>
      </c>
      <c r="AA1359" s="2">
        <v>44186.648240740738</v>
      </c>
      <c r="AB1359" t="s">
        <v>329</v>
      </c>
      <c r="AC1359" s="2">
        <v>44889.637546296297</v>
      </c>
      <c r="AD1359" t="s">
        <v>54</v>
      </c>
      <c r="AE1359" t="s">
        <v>330</v>
      </c>
    </row>
    <row r="1360" spans="1:31" x14ac:dyDescent="0.25">
      <c r="A1360" t="s">
        <v>4582</v>
      </c>
      <c r="B1360" t="s">
        <v>4581</v>
      </c>
      <c r="C1360" t="s">
        <v>47</v>
      </c>
      <c r="D1360" s="2" t="str">
        <f>VLOOKUP(A1360,Basis!A:A,1,FALSE)</f>
        <v>VO407</v>
      </c>
      <c r="E1360" t="s">
        <v>58</v>
      </c>
      <c r="F1360">
        <v>1015771</v>
      </c>
      <c r="G1360" s="2">
        <v>44383.538564814815</v>
      </c>
      <c r="H1360" s="2"/>
      <c r="K1360" t="s">
        <v>1895</v>
      </c>
      <c r="L1360" t="s">
        <v>195</v>
      </c>
      <c r="M1360" t="s">
        <v>1896</v>
      </c>
      <c r="N1360" t="s">
        <v>177</v>
      </c>
      <c r="O1360">
        <v>6</v>
      </c>
      <c r="P1360">
        <v>1</v>
      </c>
      <c r="Q1360">
        <v>52.223121999999996</v>
      </c>
      <c r="R1360">
        <v>5.1979569999999997</v>
      </c>
      <c r="S1360" t="s">
        <v>35</v>
      </c>
      <c r="T1360">
        <v>100</v>
      </c>
      <c r="U1360">
        <v>80</v>
      </c>
      <c r="V1360">
        <v>10</v>
      </c>
      <c r="W1360">
        <v>0</v>
      </c>
      <c r="Y1360">
        <v>180</v>
      </c>
      <c r="Z1360" t="s">
        <v>1897</v>
      </c>
      <c r="AA1360" s="2">
        <v>44382.591331018521</v>
      </c>
      <c r="AB1360" t="s">
        <v>329</v>
      </c>
      <c r="AC1360" s="2">
        <v>44907.648182870369</v>
      </c>
      <c r="AD1360" t="s">
        <v>54</v>
      </c>
      <c r="AE1360" t="s">
        <v>55</v>
      </c>
    </row>
    <row r="1361" spans="1:31" x14ac:dyDescent="0.25">
      <c r="A1361" t="s">
        <v>4584</v>
      </c>
      <c r="B1361" t="s">
        <v>4583</v>
      </c>
      <c r="C1361" t="s">
        <v>47</v>
      </c>
      <c r="D1361" s="2" t="str">
        <f>VLOOKUP(A1361,Basis!A:A,1,FALSE)</f>
        <v>VO270</v>
      </c>
      <c r="E1361" t="s">
        <v>58</v>
      </c>
      <c r="F1361">
        <v>1019446</v>
      </c>
      <c r="G1361" s="2">
        <v>44721.500509259262</v>
      </c>
      <c r="H1361" s="2"/>
      <c r="K1361" t="s">
        <v>1492</v>
      </c>
      <c r="L1361" t="s">
        <v>2748</v>
      </c>
      <c r="M1361" t="s">
        <v>2749</v>
      </c>
      <c r="N1361" t="s">
        <v>241</v>
      </c>
      <c r="O1361">
        <v>6</v>
      </c>
      <c r="P1361">
        <v>1</v>
      </c>
      <c r="Q1361">
        <v>52.262765399999999</v>
      </c>
      <c r="R1361">
        <v>5.1684973999999997</v>
      </c>
      <c r="S1361" t="s">
        <v>35</v>
      </c>
      <c r="T1361">
        <v>100</v>
      </c>
      <c r="U1361">
        <v>80</v>
      </c>
      <c r="V1361">
        <v>10</v>
      </c>
      <c r="W1361">
        <v>0</v>
      </c>
      <c r="Y1361">
        <v>180</v>
      </c>
      <c r="Z1361" t="s">
        <v>2750</v>
      </c>
      <c r="AA1361" s="2">
        <v>44721.497071759259</v>
      </c>
      <c r="AB1361" t="s">
        <v>329</v>
      </c>
      <c r="AC1361" s="2">
        <v>44907.648182870369</v>
      </c>
      <c r="AD1361" t="s">
        <v>54</v>
      </c>
      <c r="AE1361" t="s">
        <v>55</v>
      </c>
    </row>
    <row r="1362" spans="1:31" x14ac:dyDescent="0.25">
      <c r="A1362" t="s">
        <v>4586</v>
      </c>
      <c r="B1362" t="s">
        <v>4585</v>
      </c>
      <c r="C1362" t="s">
        <v>47</v>
      </c>
      <c r="D1362" s="2" t="str">
        <f>VLOOKUP(A1362,Basis!A:A,1,FALSE)</f>
        <v>VO290</v>
      </c>
      <c r="E1362" t="s">
        <v>58</v>
      </c>
      <c r="F1362">
        <v>1019416</v>
      </c>
      <c r="G1362" s="2">
        <v>44221.451122685183</v>
      </c>
      <c r="H1362" s="2"/>
      <c r="K1362" t="s">
        <v>3315</v>
      </c>
      <c r="L1362" t="s">
        <v>93</v>
      </c>
      <c r="M1362" t="s">
        <v>3316</v>
      </c>
      <c r="N1362" t="s">
        <v>62</v>
      </c>
      <c r="O1362">
        <v>6</v>
      </c>
      <c r="P1362">
        <v>1</v>
      </c>
      <c r="Q1362">
        <v>52.294109344482401</v>
      </c>
      <c r="R1362">
        <v>5.2666373252868697</v>
      </c>
      <c r="S1362" t="s">
        <v>35</v>
      </c>
      <c r="T1362">
        <v>100</v>
      </c>
      <c r="U1362">
        <v>80</v>
      </c>
      <c r="V1362">
        <v>10</v>
      </c>
      <c r="W1362">
        <v>0</v>
      </c>
      <c r="Y1362">
        <v>180</v>
      </c>
      <c r="Z1362" t="s">
        <v>3317</v>
      </c>
      <c r="AA1362" s="2">
        <v>44151.587314814817</v>
      </c>
      <c r="AB1362" t="s">
        <v>329</v>
      </c>
      <c r="AC1362" s="2">
        <v>44907.648182870369</v>
      </c>
      <c r="AD1362" t="s">
        <v>54</v>
      </c>
      <c r="AE1362" t="s">
        <v>55</v>
      </c>
    </row>
    <row r="1363" spans="1:31" x14ac:dyDescent="0.25">
      <c r="A1363" t="s">
        <v>4588</v>
      </c>
      <c r="B1363" t="s">
        <v>4587</v>
      </c>
      <c r="C1363" t="s">
        <v>47</v>
      </c>
      <c r="D1363" s="2" t="str">
        <f>VLOOKUP(A1363,Basis!A:A,1,FALSE)</f>
        <v>VO370</v>
      </c>
      <c r="E1363" t="s">
        <v>58</v>
      </c>
      <c r="F1363">
        <v>1019362</v>
      </c>
      <c r="G1363" s="2">
        <v>44243.400590277779</v>
      </c>
      <c r="H1363" s="2"/>
      <c r="K1363" t="s">
        <v>2385</v>
      </c>
      <c r="L1363" t="s">
        <v>2735</v>
      </c>
      <c r="M1363" t="s">
        <v>2736</v>
      </c>
      <c r="N1363" t="s">
        <v>177</v>
      </c>
      <c r="O1363">
        <v>6</v>
      </c>
      <c r="P1363">
        <v>1</v>
      </c>
      <c r="Q1363">
        <v>52.240994000000001</v>
      </c>
      <c r="R1363">
        <v>5.1851149999999997</v>
      </c>
      <c r="S1363" t="s">
        <v>35</v>
      </c>
      <c r="T1363">
        <v>100</v>
      </c>
      <c r="U1363">
        <v>80</v>
      </c>
      <c r="V1363">
        <v>10</v>
      </c>
      <c r="W1363">
        <v>0</v>
      </c>
      <c r="Y1363">
        <v>180</v>
      </c>
      <c r="Z1363" t="s">
        <v>2737</v>
      </c>
      <c r="AA1363" s="2">
        <v>44238.583518518521</v>
      </c>
      <c r="AB1363" t="s">
        <v>329</v>
      </c>
      <c r="AC1363" s="2">
        <v>44907.648182870369</v>
      </c>
      <c r="AD1363" t="s">
        <v>54</v>
      </c>
      <c r="AE1363" t="s">
        <v>55</v>
      </c>
    </row>
    <row r="1364" spans="1:31" x14ac:dyDescent="0.25">
      <c r="A1364" t="s">
        <v>4590</v>
      </c>
      <c r="B1364" t="s">
        <v>4589</v>
      </c>
      <c r="C1364" t="s">
        <v>79</v>
      </c>
      <c r="D1364" s="2" t="str">
        <f>VLOOKUP(A1364,Basis!A:A,1,FALSE)</f>
        <v>RO510</v>
      </c>
      <c r="E1364" t="s">
        <v>58</v>
      </c>
      <c r="F1364">
        <v>1018960</v>
      </c>
      <c r="G1364" s="2">
        <v>43556.592199074075</v>
      </c>
      <c r="H1364" s="2"/>
      <c r="K1364" t="s">
        <v>4591</v>
      </c>
      <c r="L1364" t="s">
        <v>522</v>
      </c>
      <c r="M1364" t="s">
        <v>4592</v>
      </c>
      <c r="N1364" t="s">
        <v>107</v>
      </c>
      <c r="O1364">
        <v>6</v>
      </c>
      <c r="P1364">
        <v>1</v>
      </c>
      <c r="Q1364">
        <v>52.286589999999997</v>
      </c>
      <c r="R1364">
        <v>5.2649549999999996</v>
      </c>
      <c r="S1364" t="s">
        <v>35</v>
      </c>
      <c r="T1364">
        <v>100</v>
      </c>
      <c r="U1364">
        <v>80</v>
      </c>
      <c r="V1364">
        <v>10</v>
      </c>
      <c r="W1364">
        <v>0</v>
      </c>
      <c r="Y1364">
        <v>180</v>
      </c>
      <c r="Z1364" t="s">
        <v>4593</v>
      </c>
      <c r="AA1364" s="2">
        <v>43992.499502314815</v>
      </c>
      <c r="AB1364" t="s">
        <v>329</v>
      </c>
      <c r="AC1364" s="2">
        <v>44907.648182870369</v>
      </c>
      <c r="AD1364" t="s">
        <v>54</v>
      </c>
      <c r="AE1364" t="s">
        <v>55</v>
      </c>
    </row>
    <row r="1365" spans="1:31" x14ac:dyDescent="0.25">
      <c r="A1365" t="s">
        <v>4595</v>
      </c>
      <c r="B1365" t="s">
        <v>4594</v>
      </c>
      <c r="C1365" t="s">
        <v>47</v>
      </c>
      <c r="D1365" s="2" t="str">
        <f>VLOOKUP(A1365,Basis!A:A,1,FALSE)</f>
        <v>VO373</v>
      </c>
      <c r="E1365" t="s">
        <v>58</v>
      </c>
      <c r="F1365">
        <v>1018037</v>
      </c>
      <c r="G1365" s="2">
        <v>44963.392650462964</v>
      </c>
      <c r="H1365" s="2"/>
      <c r="K1365" t="s">
        <v>1282</v>
      </c>
      <c r="L1365" t="s">
        <v>169</v>
      </c>
      <c r="M1365" t="s">
        <v>1284</v>
      </c>
      <c r="N1365" t="s">
        <v>277</v>
      </c>
      <c r="O1365">
        <v>6</v>
      </c>
      <c r="P1365">
        <v>1</v>
      </c>
      <c r="Q1365">
        <v>52.319899999999997</v>
      </c>
      <c r="R1365">
        <v>5.0319900000000004</v>
      </c>
      <c r="S1365" t="s">
        <v>35</v>
      </c>
      <c r="T1365">
        <v>100</v>
      </c>
      <c r="U1365">
        <v>80</v>
      </c>
      <c r="V1365">
        <v>10</v>
      </c>
      <c r="W1365">
        <v>0</v>
      </c>
      <c r="Y1365">
        <v>180</v>
      </c>
      <c r="Z1365" t="s">
        <v>4003</v>
      </c>
      <c r="AA1365" s="2">
        <v>44250.543055555558</v>
      </c>
      <c r="AB1365" t="s">
        <v>329</v>
      </c>
      <c r="AC1365" s="2">
        <v>44907.648182870369</v>
      </c>
      <c r="AD1365" t="s">
        <v>54</v>
      </c>
      <c r="AE1365" t="s">
        <v>55</v>
      </c>
    </row>
    <row r="1366" spans="1:31" x14ac:dyDescent="0.25">
      <c r="A1366" t="s">
        <v>4597</v>
      </c>
      <c r="B1366" t="s">
        <v>4596</v>
      </c>
      <c r="C1366" t="s">
        <v>193</v>
      </c>
      <c r="D1366" s="2" t="str">
        <f>VLOOKUP(A1366,Basis!A:A,1,FALSE)</f>
        <v>GFE0147</v>
      </c>
      <c r="E1366" t="s">
        <v>323</v>
      </c>
      <c r="F1366">
        <v>1018889</v>
      </c>
      <c r="G1366" s="2">
        <v>44109.337939814817</v>
      </c>
      <c r="H1366" s="2"/>
      <c r="K1366" t="s">
        <v>927</v>
      </c>
      <c r="L1366" t="s">
        <v>482</v>
      </c>
      <c r="M1366" t="s">
        <v>928</v>
      </c>
      <c r="N1366" t="s">
        <v>62</v>
      </c>
      <c r="O1366">
        <v>1</v>
      </c>
      <c r="P1366">
        <v>1</v>
      </c>
      <c r="Q1366">
        <v>52.296638488769503</v>
      </c>
      <c r="R1366">
        <v>5.2486500740051296</v>
      </c>
      <c r="S1366" t="s">
        <v>52</v>
      </c>
      <c r="T1366">
        <v>100</v>
      </c>
      <c r="U1366">
        <v>80</v>
      </c>
      <c r="V1366">
        <v>10</v>
      </c>
      <c r="W1366">
        <v>0</v>
      </c>
      <c r="Y1366">
        <v>180</v>
      </c>
      <c r="Z1366" t="s">
        <v>929</v>
      </c>
      <c r="AA1366" s="2">
        <v>44097.43173611111</v>
      </c>
      <c r="AB1366" t="s">
        <v>329</v>
      </c>
      <c r="AC1366" s="2">
        <v>44889.637546296297</v>
      </c>
      <c r="AD1366" t="s">
        <v>54</v>
      </c>
      <c r="AE1366" t="s">
        <v>330</v>
      </c>
    </row>
    <row r="1367" spans="1:31" x14ac:dyDescent="0.25">
      <c r="A1367" t="s">
        <v>4599</v>
      </c>
      <c r="B1367" t="s">
        <v>4598</v>
      </c>
      <c r="C1367" t="s">
        <v>47</v>
      </c>
      <c r="D1367" s="2" t="str">
        <f>VLOOKUP(A1367,Basis!A:A,1,FALSE)</f>
        <v>VO437</v>
      </c>
      <c r="E1367" t="s">
        <v>58</v>
      </c>
      <c r="F1367">
        <v>1018871</v>
      </c>
      <c r="G1367" s="2">
        <v>44672.589004629626</v>
      </c>
      <c r="H1367" s="2"/>
      <c r="K1367" t="s">
        <v>4046</v>
      </c>
      <c r="L1367" t="s">
        <v>281</v>
      </c>
      <c r="M1367" t="s">
        <v>4047</v>
      </c>
      <c r="N1367" t="s">
        <v>34</v>
      </c>
      <c r="O1367">
        <v>6</v>
      </c>
      <c r="P1367">
        <v>1</v>
      </c>
      <c r="Q1367">
        <v>52.332250000000002</v>
      </c>
      <c r="R1367">
        <v>5.0640799999999997</v>
      </c>
      <c r="S1367" t="s">
        <v>35</v>
      </c>
      <c r="T1367">
        <v>100</v>
      </c>
      <c r="U1367">
        <v>80</v>
      </c>
      <c r="V1367">
        <v>10</v>
      </c>
      <c r="W1367">
        <v>0</v>
      </c>
      <c r="Y1367">
        <v>180</v>
      </c>
      <c r="Z1367" t="s">
        <v>4048</v>
      </c>
      <c r="AA1367" s="2">
        <v>44600.50503472222</v>
      </c>
      <c r="AB1367" t="s">
        <v>329</v>
      </c>
      <c r="AC1367" s="2">
        <v>44907.648182870369</v>
      </c>
      <c r="AD1367" t="s">
        <v>54</v>
      </c>
      <c r="AE1367" t="s">
        <v>55</v>
      </c>
    </row>
    <row r="1368" spans="1:31" x14ac:dyDescent="0.25">
      <c r="A1368" t="s">
        <v>4601</v>
      </c>
      <c r="B1368" t="s">
        <v>4600</v>
      </c>
      <c r="C1368" t="s">
        <v>79</v>
      </c>
      <c r="D1368" s="2" t="str">
        <f>VLOOKUP(A1368,Basis!A:A,1,FALSE)</f>
        <v>RO039</v>
      </c>
      <c r="E1368" t="s">
        <v>58</v>
      </c>
      <c r="F1368">
        <v>1018883</v>
      </c>
      <c r="G1368" s="2">
        <v>43566.363518518519</v>
      </c>
      <c r="H1368" s="2"/>
      <c r="K1368" t="s">
        <v>2311</v>
      </c>
      <c r="L1368" t="s">
        <v>1114</v>
      </c>
      <c r="M1368" t="s">
        <v>4602</v>
      </c>
      <c r="N1368" t="s">
        <v>277</v>
      </c>
      <c r="O1368">
        <v>6</v>
      </c>
      <c r="P1368">
        <v>1</v>
      </c>
      <c r="Q1368">
        <v>52.314444999999999</v>
      </c>
      <c r="R1368">
        <v>5.0371410000000001</v>
      </c>
      <c r="S1368" t="s">
        <v>35</v>
      </c>
      <c r="T1368">
        <v>100</v>
      </c>
      <c r="U1368">
        <v>80</v>
      </c>
      <c r="V1368">
        <v>10</v>
      </c>
      <c r="W1368">
        <v>0</v>
      </c>
      <c r="Y1368">
        <v>180</v>
      </c>
      <c r="Z1368" t="s">
        <v>4603</v>
      </c>
      <c r="AA1368" s="2">
        <v>44468.541759259257</v>
      </c>
      <c r="AB1368" t="s">
        <v>329</v>
      </c>
      <c r="AC1368" s="2">
        <v>44907.648182870369</v>
      </c>
      <c r="AD1368" t="s">
        <v>54</v>
      </c>
      <c r="AE1368" t="s">
        <v>55</v>
      </c>
    </row>
    <row r="1369" spans="1:31" x14ac:dyDescent="0.25">
      <c r="A1369" t="s">
        <v>4605</v>
      </c>
      <c r="B1369" t="s">
        <v>4604</v>
      </c>
      <c r="C1369" t="s">
        <v>47</v>
      </c>
      <c r="D1369" s="2" t="str">
        <f>VLOOKUP(A1369,Basis!A:A,1,FALSE)</f>
        <v>VO349</v>
      </c>
      <c r="E1369" t="s">
        <v>58</v>
      </c>
      <c r="F1369">
        <v>1018612</v>
      </c>
      <c r="G1369" s="2">
        <v>44118.501226851855</v>
      </c>
      <c r="H1369" s="2"/>
      <c r="K1369" t="s">
        <v>3253</v>
      </c>
      <c r="L1369" t="s">
        <v>2319</v>
      </c>
      <c r="M1369" t="s">
        <v>3254</v>
      </c>
      <c r="N1369" t="s">
        <v>62</v>
      </c>
      <c r="O1369">
        <v>6</v>
      </c>
      <c r="P1369">
        <v>1</v>
      </c>
      <c r="Q1369">
        <v>52.295742463369201</v>
      </c>
      <c r="R1369">
        <v>5.2636618539739999</v>
      </c>
      <c r="S1369" t="s">
        <v>35</v>
      </c>
      <c r="T1369">
        <v>100</v>
      </c>
      <c r="U1369">
        <v>80</v>
      </c>
      <c r="V1369">
        <v>10</v>
      </c>
      <c r="W1369">
        <v>0</v>
      </c>
      <c r="Y1369">
        <v>180</v>
      </c>
      <c r="Z1369" t="s">
        <v>3255</v>
      </c>
      <c r="AA1369" s="2">
        <v>44112.651458333334</v>
      </c>
      <c r="AB1369" t="s">
        <v>329</v>
      </c>
      <c r="AC1369" s="2">
        <v>44907.648182870369</v>
      </c>
      <c r="AD1369" t="s">
        <v>54</v>
      </c>
      <c r="AE1369" t="s">
        <v>55</v>
      </c>
    </row>
    <row r="1370" spans="1:31" x14ac:dyDescent="0.25">
      <c r="A1370" t="s">
        <v>4607</v>
      </c>
      <c r="B1370" t="s">
        <v>4606</v>
      </c>
      <c r="C1370" t="s">
        <v>193</v>
      </c>
      <c r="D1370" s="2" t="str">
        <f>VLOOKUP(A1370,Basis!A:A,1,FALSE)</f>
        <v>GFE0168</v>
      </c>
      <c r="E1370" t="s">
        <v>323</v>
      </c>
      <c r="F1370">
        <v>1035719</v>
      </c>
      <c r="G1370" s="2">
        <v>44389.386643518519</v>
      </c>
      <c r="H1370" s="2"/>
      <c r="K1370" t="s">
        <v>2790</v>
      </c>
      <c r="L1370" t="s">
        <v>281</v>
      </c>
      <c r="M1370" t="s">
        <v>2791</v>
      </c>
      <c r="N1370" t="s">
        <v>241</v>
      </c>
      <c r="O1370">
        <v>1</v>
      </c>
      <c r="P1370">
        <v>1</v>
      </c>
      <c r="Q1370">
        <v>52.269942</v>
      </c>
      <c r="R1370">
        <v>5.1811749999999996</v>
      </c>
      <c r="S1370" t="s">
        <v>52</v>
      </c>
      <c r="T1370">
        <v>100</v>
      </c>
      <c r="U1370">
        <v>80</v>
      </c>
      <c r="V1370">
        <v>10</v>
      </c>
      <c r="W1370">
        <v>0</v>
      </c>
      <c r="Y1370">
        <v>180</v>
      </c>
      <c r="Z1370" t="s">
        <v>2792</v>
      </c>
      <c r="AA1370" s="2">
        <v>44389.384328703702</v>
      </c>
      <c r="AB1370" t="s">
        <v>329</v>
      </c>
      <c r="AC1370" s="2">
        <v>44889.637546296297</v>
      </c>
      <c r="AD1370" t="s">
        <v>54</v>
      </c>
      <c r="AE1370" t="s">
        <v>330</v>
      </c>
    </row>
    <row r="1371" spans="1:31" x14ac:dyDescent="0.25">
      <c r="A1371" t="s">
        <v>4609</v>
      </c>
      <c r="B1371" t="s">
        <v>4608</v>
      </c>
      <c r="C1371" t="s">
        <v>193</v>
      </c>
      <c r="D1371" s="2" t="str">
        <f>VLOOKUP(A1371,Basis!A:A,1,FALSE)</f>
        <v>GFE0231</v>
      </c>
      <c r="E1371" t="s">
        <v>323</v>
      </c>
      <c r="F1371">
        <v>1035264</v>
      </c>
      <c r="G1371" s="2">
        <v>44644.404386574075</v>
      </c>
      <c r="H1371" s="2"/>
      <c r="K1371" t="s">
        <v>3639</v>
      </c>
      <c r="L1371" t="s">
        <v>334</v>
      </c>
      <c r="M1371" t="s">
        <v>3640</v>
      </c>
      <c r="N1371" t="s">
        <v>241</v>
      </c>
      <c r="O1371">
        <v>1</v>
      </c>
      <c r="P1371">
        <v>1</v>
      </c>
      <c r="Q1371">
        <v>52.266308000000002</v>
      </c>
      <c r="R1371">
        <v>5.1833435000000003</v>
      </c>
      <c r="S1371" t="s">
        <v>52</v>
      </c>
      <c r="T1371">
        <v>100</v>
      </c>
      <c r="U1371">
        <v>80</v>
      </c>
      <c r="V1371">
        <v>10</v>
      </c>
      <c r="W1371">
        <v>0</v>
      </c>
      <c r="Y1371">
        <v>180</v>
      </c>
      <c r="Z1371" t="s">
        <v>3641</v>
      </c>
      <c r="AA1371" s="2">
        <v>44642.464583333334</v>
      </c>
      <c r="AB1371" t="s">
        <v>329</v>
      </c>
      <c r="AC1371" s="2">
        <v>44889.637546296297</v>
      </c>
      <c r="AD1371" t="s">
        <v>54</v>
      </c>
      <c r="AE1371" t="s">
        <v>330</v>
      </c>
    </row>
    <row r="1372" spans="1:31" x14ac:dyDescent="0.25">
      <c r="A1372" t="s">
        <v>4611</v>
      </c>
      <c r="B1372" t="s">
        <v>4610</v>
      </c>
      <c r="C1372" t="s">
        <v>193</v>
      </c>
      <c r="D1372" s="2" t="str">
        <f>VLOOKUP(A1372,Basis!A:A,1,FALSE)</f>
        <v>GFE0134</v>
      </c>
      <c r="E1372" t="s">
        <v>323</v>
      </c>
      <c r="F1372">
        <v>1036079</v>
      </c>
      <c r="G1372" s="2">
        <v>44272.372743055559</v>
      </c>
      <c r="H1372" s="2"/>
      <c r="K1372" t="s">
        <v>1103</v>
      </c>
      <c r="L1372" t="s">
        <v>1533</v>
      </c>
      <c r="M1372" t="s">
        <v>3612</v>
      </c>
      <c r="N1372" t="s">
        <v>241</v>
      </c>
      <c r="O1372">
        <v>1</v>
      </c>
      <c r="P1372">
        <v>1</v>
      </c>
      <c r="Q1372">
        <v>52.271121999999998</v>
      </c>
      <c r="R1372">
        <v>5.1875910000000003</v>
      </c>
      <c r="S1372" t="s">
        <v>52</v>
      </c>
      <c r="T1372">
        <v>100</v>
      </c>
      <c r="U1372">
        <v>80</v>
      </c>
      <c r="V1372">
        <v>10</v>
      </c>
      <c r="W1372">
        <v>0</v>
      </c>
      <c r="Y1372">
        <v>180</v>
      </c>
      <c r="Z1372" t="s">
        <v>3613</v>
      </c>
      <c r="AA1372" s="2">
        <v>44263.421516203707</v>
      </c>
      <c r="AB1372" t="s">
        <v>329</v>
      </c>
      <c r="AC1372" s="2">
        <v>44889.637546296297</v>
      </c>
      <c r="AD1372" t="s">
        <v>54</v>
      </c>
      <c r="AE1372" t="s">
        <v>330</v>
      </c>
    </row>
    <row r="1373" spans="1:31" x14ac:dyDescent="0.25">
      <c r="A1373" t="s">
        <v>4613</v>
      </c>
      <c r="B1373" t="s">
        <v>4612</v>
      </c>
      <c r="C1373" t="s">
        <v>193</v>
      </c>
      <c r="D1373" s="2" t="str">
        <f>VLOOKUP(A1373,Basis!A:A,1,FALSE)</f>
        <v>GFE0102</v>
      </c>
      <c r="E1373" t="s">
        <v>323</v>
      </c>
      <c r="F1373">
        <v>1036080</v>
      </c>
      <c r="G1373" s="2">
        <v>44089.572048611109</v>
      </c>
      <c r="H1373" s="2"/>
      <c r="K1373" t="s">
        <v>3237</v>
      </c>
      <c r="L1373" t="s">
        <v>175</v>
      </c>
      <c r="M1373" t="s">
        <v>3238</v>
      </c>
      <c r="N1373" t="s">
        <v>177</v>
      </c>
      <c r="O1373">
        <v>1</v>
      </c>
      <c r="P1373">
        <v>1</v>
      </c>
      <c r="Q1373">
        <v>52.2099418640137</v>
      </c>
      <c r="R1373">
        <v>5.1508498191833496</v>
      </c>
      <c r="S1373" t="s">
        <v>52</v>
      </c>
      <c r="T1373">
        <v>100</v>
      </c>
      <c r="U1373">
        <v>80</v>
      </c>
      <c r="V1373">
        <v>10</v>
      </c>
      <c r="W1373">
        <v>0</v>
      </c>
      <c r="Y1373">
        <v>180</v>
      </c>
      <c r="Z1373" t="s">
        <v>3239</v>
      </c>
      <c r="AA1373" s="2">
        <v>44089.565520833334</v>
      </c>
      <c r="AB1373" t="s">
        <v>329</v>
      </c>
      <c r="AC1373" s="2">
        <v>44889.637546296297</v>
      </c>
      <c r="AD1373" t="s">
        <v>54</v>
      </c>
      <c r="AE1373" t="s">
        <v>330</v>
      </c>
    </row>
    <row r="1374" spans="1:31" x14ac:dyDescent="0.25">
      <c r="A1374" t="s">
        <v>4615</v>
      </c>
      <c r="B1374" t="s">
        <v>4614</v>
      </c>
      <c r="C1374" t="s">
        <v>47</v>
      </c>
      <c r="D1374" s="2" t="str">
        <f>VLOOKUP(A1374,Basis!A:A,1,FALSE)</f>
        <v>VO402</v>
      </c>
      <c r="E1374" t="s">
        <v>58</v>
      </c>
      <c r="F1374">
        <v>1037508</v>
      </c>
      <c r="G1374" s="2">
        <v>44334.308715277781</v>
      </c>
      <c r="H1374" s="2"/>
      <c r="K1374" t="s">
        <v>4253</v>
      </c>
      <c r="L1374" t="s">
        <v>222</v>
      </c>
      <c r="M1374" t="s">
        <v>4616</v>
      </c>
      <c r="N1374" t="s">
        <v>177</v>
      </c>
      <c r="O1374">
        <v>6</v>
      </c>
      <c r="P1374">
        <v>1</v>
      </c>
      <c r="Q1374">
        <v>52.236908</v>
      </c>
      <c r="R1374">
        <v>5.1808189999999996</v>
      </c>
      <c r="S1374" t="s">
        <v>35</v>
      </c>
      <c r="T1374">
        <v>100</v>
      </c>
      <c r="U1374">
        <v>80</v>
      </c>
      <c r="V1374">
        <v>10</v>
      </c>
      <c r="W1374">
        <v>0</v>
      </c>
      <c r="Y1374">
        <v>180</v>
      </c>
      <c r="Z1374" t="s">
        <v>4617</v>
      </c>
      <c r="AA1374" s="2">
        <v>44307.45113425926</v>
      </c>
      <c r="AB1374" t="s">
        <v>329</v>
      </c>
      <c r="AC1374" s="2">
        <v>44907.648182870369</v>
      </c>
      <c r="AD1374" t="s">
        <v>54</v>
      </c>
      <c r="AE1374" t="s">
        <v>55</v>
      </c>
    </row>
    <row r="1375" spans="1:31" x14ac:dyDescent="0.25">
      <c r="A1375" t="s">
        <v>4619</v>
      </c>
      <c r="B1375" t="s">
        <v>4618</v>
      </c>
      <c r="C1375" t="s">
        <v>47</v>
      </c>
      <c r="D1375" s="2" t="str">
        <f>VLOOKUP(A1375,Basis!A:A,1,FALSE)</f>
        <v>VO376</v>
      </c>
      <c r="E1375" t="s">
        <v>58</v>
      </c>
      <c r="F1375">
        <v>1015847</v>
      </c>
      <c r="G1375" s="2">
        <v>44273.633391203701</v>
      </c>
      <c r="H1375" s="2"/>
      <c r="K1375" t="s">
        <v>1103</v>
      </c>
      <c r="L1375" t="s">
        <v>1533</v>
      </c>
      <c r="M1375" t="s">
        <v>3612</v>
      </c>
      <c r="N1375" t="s">
        <v>241</v>
      </c>
      <c r="O1375">
        <v>6</v>
      </c>
      <c r="P1375">
        <v>1</v>
      </c>
      <c r="Q1375">
        <v>52.271121999999998</v>
      </c>
      <c r="R1375">
        <v>5.1875910000000003</v>
      </c>
      <c r="S1375" t="s">
        <v>4620</v>
      </c>
      <c r="T1375">
        <v>100</v>
      </c>
      <c r="U1375">
        <v>80</v>
      </c>
      <c r="V1375">
        <v>10</v>
      </c>
      <c r="W1375">
        <v>0</v>
      </c>
      <c r="Y1375">
        <v>180</v>
      </c>
      <c r="Z1375" t="s">
        <v>3613</v>
      </c>
      <c r="AA1375" s="2">
        <v>44263.420567129629</v>
      </c>
      <c r="AB1375" t="s">
        <v>329</v>
      </c>
      <c r="AC1375" s="2">
        <v>44907.648182870369</v>
      </c>
      <c r="AD1375" t="s">
        <v>54</v>
      </c>
      <c r="AE1375" t="s">
        <v>55</v>
      </c>
    </row>
    <row r="1376" spans="1:31" x14ac:dyDescent="0.25">
      <c r="A1376" t="s">
        <v>4622</v>
      </c>
      <c r="B1376" t="s">
        <v>4621</v>
      </c>
      <c r="C1376" t="s">
        <v>47</v>
      </c>
      <c r="D1376" s="2" t="str">
        <f>VLOOKUP(A1376,Basis!A:A,1,FALSE)</f>
        <v>VO034</v>
      </c>
      <c r="E1376" t="s">
        <v>58</v>
      </c>
      <c r="F1376">
        <v>1039699</v>
      </c>
      <c r="G1376" s="2">
        <v>44182.545520833337</v>
      </c>
      <c r="H1376" s="2"/>
      <c r="K1376" t="s">
        <v>1452</v>
      </c>
      <c r="L1376" t="s">
        <v>1048</v>
      </c>
      <c r="M1376" t="s">
        <v>3330</v>
      </c>
      <c r="N1376" t="s">
        <v>241</v>
      </c>
      <c r="O1376">
        <v>6</v>
      </c>
      <c r="P1376">
        <v>1</v>
      </c>
      <c r="Q1376">
        <v>52.265134000000003</v>
      </c>
      <c r="R1376">
        <v>5.1655654000000002</v>
      </c>
      <c r="S1376" t="s">
        <v>35</v>
      </c>
      <c r="T1376">
        <v>100</v>
      </c>
      <c r="U1376">
        <v>80</v>
      </c>
      <c r="V1376">
        <v>10</v>
      </c>
      <c r="W1376">
        <v>0</v>
      </c>
      <c r="Y1376">
        <v>180</v>
      </c>
      <c r="Z1376" t="s">
        <v>3331</v>
      </c>
      <c r="AA1376" s="2">
        <v>44495.486296296294</v>
      </c>
      <c r="AB1376" t="s">
        <v>329</v>
      </c>
      <c r="AC1376" s="2">
        <v>44907.648182870369</v>
      </c>
      <c r="AD1376" t="s">
        <v>54</v>
      </c>
      <c r="AE1376" t="s">
        <v>55</v>
      </c>
    </row>
    <row r="1377" spans="1:31" x14ac:dyDescent="0.25">
      <c r="A1377" t="s">
        <v>4624</v>
      </c>
      <c r="B1377" t="s">
        <v>4623</v>
      </c>
      <c r="C1377" t="s">
        <v>47</v>
      </c>
      <c r="D1377" s="2" t="str">
        <f>VLOOKUP(A1377,Basis!A:A,1,FALSE)</f>
        <v>VO468</v>
      </c>
      <c r="E1377" t="s">
        <v>58</v>
      </c>
      <c r="F1377">
        <v>1040805</v>
      </c>
      <c r="G1377" s="2">
        <v>44706.387604166666</v>
      </c>
      <c r="H1377" s="2"/>
      <c r="K1377" t="s">
        <v>3894</v>
      </c>
      <c r="L1377" t="s">
        <v>93</v>
      </c>
      <c r="M1377" t="s">
        <v>3895</v>
      </c>
      <c r="N1377" t="s">
        <v>177</v>
      </c>
      <c r="O1377">
        <v>6</v>
      </c>
      <c r="P1377">
        <v>1</v>
      </c>
      <c r="Q1377">
        <v>52.233767</v>
      </c>
      <c r="R1377">
        <v>5.1994369999999996</v>
      </c>
      <c r="S1377" t="s">
        <v>35</v>
      </c>
      <c r="T1377">
        <v>100</v>
      </c>
      <c r="U1377">
        <v>80</v>
      </c>
      <c r="V1377">
        <v>10</v>
      </c>
      <c r="W1377">
        <v>0</v>
      </c>
      <c r="Y1377">
        <v>180</v>
      </c>
      <c r="Z1377" t="s">
        <v>3896</v>
      </c>
      <c r="AA1377" s="2">
        <v>44700.372800925928</v>
      </c>
      <c r="AB1377" t="s">
        <v>329</v>
      </c>
      <c r="AC1377" s="2">
        <v>44907.648182870369</v>
      </c>
      <c r="AD1377" t="s">
        <v>54</v>
      </c>
      <c r="AE1377" t="s">
        <v>55</v>
      </c>
    </row>
    <row r="1378" spans="1:31" x14ac:dyDescent="0.25">
      <c r="A1378" t="s">
        <v>4626</v>
      </c>
      <c r="B1378" t="s">
        <v>4625</v>
      </c>
      <c r="C1378" t="s">
        <v>167</v>
      </c>
      <c r="D1378" s="2" t="str">
        <f>VLOOKUP(A1378,Basis!A:A,1,FALSE)</f>
        <v>PO186</v>
      </c>
      <c r="E1378" t="s">
        <v>58</v>
      </c>
      <c r="F1378">
        <v>1041027</v>
      </c>
      <c r="G1378" s="2">
        <v>44697.407037037039</v>
      </c>
      <c r="H1378" s="2"/>
      <c r="K1378" t="s">
        <v>1047</v>
      </c>
      <c r="L1378" t="s">
        <v>3768</v>
      </c>
      <c r="M1378" t="s">
        <v>3769</v>
      </c>
      <c r="N1378" t="s">
        <v>241</v>
      </c>
      <c r="O1378">
        <v>5</v>
      </c>
      <c r="P1378">
        <v>1</v>
      </c>
      <c r="Q1378">
        <v>52.277380000000001</v>
      </c>
      <c r="R1378">
        <v>5.1644370000000004</v>
      </c>
      <c r="S1378" t="s">
        <v>35</v>
      </c>
      <c r="T1378">
        <v>100</v>
      </c>
      <c r="U1378">
        <v>80</v>
      </c>
      <c r="V1378">
        <v>10</v>
      </c>
      <c r="W1378">
        <v>0</v>
      </c>
      <c r="Y1378">
        <v>180</v>
      </c>
      <c r="Z1378" t="s">
        <v>3770</v>
      </c>
      <c r="AA1378" s="2">
        <v>44684.525000000001</v>
      </c>
      <c r="AB1378" t="s">
        <v>329</v>
      </c>
      <c r="AC1378" s="2">
        <v>44907.648182870369</v>
      </c>
      <c r="AD1378" t="s">
        <v>54</v>
      </c>
      <c r="AE1378" t="s">
        <v>55</v>
      </c>
    </row>
    <row r="1379" spans="1:31" x14ac:dyDescent="0.25">
      <c r="A1379" t="s">
        <v>4628</v>
      </c>
      <c r="B1379" t="s">
        <v>4627</v>
      </c>
      <c r="C1379" t="s">
        <v>167</v>
      </c>
      <c r="D1379" s="2" t="str">
        <f>VLOOKUP(A1379,Basis!A:A,1,FALSE)</f>
        <v>PO174</v>
      </c>
      <c r="E1379" t="s">
        <v>58</v>
      </c>
      <c r="F1379">
        <v>1041058</v>
      </c>
      <c r="G1379" s="2">
        <v>44602.520740740743</v>
      </c>
      <c r="H1379" s="2"/>
      <c r="K1379" t="s">
        <v>4046</v>
      </c>
      <c r="L1379" t="s">
        <v>281</v>
      </c>
      <c r="M1379" t="s">
        <v>4047</v>
      </c>
      <c r="N1379" t="s">
        <v>34</v>
      </c>
      <c r="O1379">
        <v>6</v>
      </c>
      <c r="P1379">
        <v>1</v>
      </c>
      <c r="Q1379">
        <v>52.332250000000002</v>
      </c>
      <c r="R1379">
        <v>5.0640799999999997</v>
      </c>
      <c r="S1379" t="s">
        <v>35</v>
      </c>
      <c r="T1379">
        <v>100</v>
      </c>
      <c r="U1379">
        <v>80</v>
      </c>
      <c r="V1379">
        <v>10</v>
      </c>
      <c r="W1379">
        <v>0</v>
      </c>
      <c r="Y1379">
        <v>180</v>
      </c>
      <c r="Z1379" t="s">
        <v>4048</v>
      </c>
      <c r="AA1379" s="2">
        <v>44600.50582175926</v>
      </c>
      <c r="AB1379" t="s">
        <v>329</v>
      </c>
      <c r="AC1379" s="2">
        <v>44907.648182870369</v>
      </c>
      <c r="AD1379" t="s">
        <v>54</v>
      </c>
      <c r="AE1379" t="s">
        <v>55</v>
      </c>
    </row>
    <row r="1380" spans="1:31" x14ac:dyDescent="0.25">
      <c r="A1380" t="s">
        <v>4630</v>
      </c>
      <c r="B1380" t="s">
        <v>4629</v>
      </c>
      <c r="C1380" t="s">
        <v>167</v>
      </c>
      <c r="D1380" s="2" t="str">
        <f>VLOOKUP(A1380,Basis!A:A,1,FALSE)</f>
        <v>PO193</v>
      </c>
      <c r="E1380" t="s">
        <v>58</v>
      </c>
      <c r="F1380">
        <v>1041041</v>
      </c>
      <c r="G1380" s="2">
        <v>44726.609537037039</v>
      </c>
      <c r="H1380" s="2"/>
      <c r="K1380" t="s">
        <v>3904</v>
      </c>
      <c r="L1380" t="s">
        <v>3905</v>
      </c>
      <c r="M1380" t="s">
        <v>3906</v>
      </c>
      <c r="N1380" t="s">
        <v>241</v>
      </c>
      <c r="O1380">
        <v>6</v>
      </c>
      <c r="P1380">
        <v>1</v>
      </c>
      <c r="Q1380">
        <v>52.274602999999999</v>
      </c>
      <c r="R1380">
        <v>5.1695489999999999</v>
      </c>
      <c r="S1380" t="s">
        <v>35</v>
      </c>
      <c r="T1380">
        <v>100</v>
      </c>
      <c r="U1380">
        <v>80</v>
      </c>
      <c r="V1380">
        <v>10</v>
      </c>
      <c r="W1380">
        <v>0</v>
      </c>
      <c r="Y1380">
        <v>180</v>
      </c>
      <c r="Z1380" t="s">
        <v>3907</v>
      </c>
      <c r="AA1380" s="2">
        <v>44721.526944444442</v>
      </c>
      <c r="AB1380" t="s">
        <v>329</v>
      </c>
      <c r="AC1380" s="2">
        <v>44907.648182870369</v>
      </c>
      <c r="AD1380" t="s">
        <v>54</v>
      </c>
      <c r="AE1380" t="s">
        <v>55</v>
      </c>
    </row>
    <row r="1381" spans="1:31" x14ac:dyDescent="0.25">
      <c r="A1381" t="s">
        <v>4632</v>
      </c>
      <c r="B1381" t="s">
        <v>4631</v>
      </c>
      <c r="C1381" t="s">
        <v>47</v>
      </c>
      <c r="D1381" s="2" t="str">
        <f>VLOOKUP(A1381,Basis!A:A,1,FALSE)</f>
        <v>VO456</v>
      </c>
      <c r="E1381" t="s">
        <v>58</v>
      </c>
      <c r="F1381">
        <v>1040782</v>
      </c>
      <c r="G1381" s="2">
        <v>44670.357094907406</v>
      </c>
      <c r="H1381" s="2"/>
      <c r="K1381" t="s">
        <v>3938</v>
      </c>
      <c r="L1381" t="s">
        <v>112</v>
      </c>
      <c r="M1381" t="s">
        <v>3939</v>
      </c>
      <c r="N1381" t="s">
        <v>177</v>
      </c>
      <c r="O1381">
        <v>6</v>
      </c>
      <c r="P1381">
        <v>1</v>
      </c>
      <c r="Q1381">
        <v>52.2346329998256</v>
      </c>
      <c r="R1381">
        <v>5.1984299997801102</v>
      </c>
      <c r="S1381" t="s">
        <v>35</v>
      </c>
      <c r="T1381">
        <v>100</v>
      </c>
      <c r="U1381">
        <v>80</v>
      </c>
      <c r="V1381">
        <v>10</v>
      </c>
      <c r="W1381">
        <v>0</v>
      </c>
      <c r="Y1381">
        <v>180</v>
      </c>
      <c r="Z1381" t="s">
        <v>3940</v>
      </c>
      <c r="AA1381" s="2">
        <v>44662.348124999997</v>
      </c>
      <c r="AB1381" t="s">
        <v>329</v>
      </c>
      <c r="AC1381" s="2">
        <v>44907.648182870369</v>
      </c>
      <c r="AD1381" t="s">
        <v>54</v>
      </c>
      <c r="AE1381" t="s">
        <v>55</v>
      </c>
    </row>
    <row r="1382" spans="1:31" x14ac:dyDescent="0.25">
      <c r="A1382" t="s">
        <v>4634</v>
      </c>
      <c r="B1382" t="s">
        <v>4633</v>
      </c>
      <c r="C1382" t="s">
        <v>167</v>
      </c>
      <c r="D1382" s="2" t="str">
        <f>VLOOKUP(A1382,Basis!A:A,1,FALSE)</f>
        <v>PO182</v>
      </c>
      <c r="E1382" t="s">
        <v>58</v>
      </c>
      <c r="F1382">
        <v>1041044</v>
      </c>
      <c r="G1382" s="2">
        <v>44670.371574074074</v>
      </c>
      <c r="H1382" s="2"/>
      <c r="K1382" t="s">
        <v>602</v>
      </c>
      <c r="L1382" t="s">
        <v>316</v>
      </c>
      <c r="M1382" t="s">
        <v>603</v>
      </c>
      <c r="N1382" t="s">
        <v>177</v>
      </c>
      <c r="O1382">
        <v>6</v>
      </c>
      <c r="P1382">
        <v>1</v>
      </c>
      <c r="Q1382">
        <v>52.236420000000003</v>
      </c>
      <c r="R1382">
        <v>5.1845119999999998</v>
      </c>
      <c r="S1382" t="s">
        <v>35</v>
      </c>
      <c r="T1382">
        <v>100</v>
      </c>
      <c r="U1382">
        <v>80</v>
      </c>
      <c r="V1382">
        <v>10</v>
      </c>
      <c r="W1382">
        <v>0</v>
      </c>
      <c r="Y1382">
        <v>180</v>
      </c>
      <c r="Z1382" t="s">
        <v>4466</v>
      </c>
      <c r="AA1382" s="2">
        <v>44664.502789351849</v>
      </c>
      <c r="AB1382" t="s">
        <v>329</v>
      </c>
      <c r="AC1382" s="2">
        <v>44907.648182870369</v>
      </c>
      <c r="AD1382" t="s">
        <v>54</v>
      </c>
      <c r="AE1382" t="s">
        <v>55</v>
      </c>
    </row>
    <row r="1383" spans="1:31" x14ac:dyDescent="0.25">
      <c r="A1383" t="s">
        <v>4636</v>
      </c>
      <c r="B1383" t="s">
        <v>4635</v>
      </c>
      <c r="C1383" t="s">
        <v>47</v>
      </c>
      <c r="D1383" s="2" t="str">
        <f>VLOOKUP(A1383,Basis!A:A,1,FALSE)</f>
        <v>VO478</v>
      </c>
      <c r="E1383" t="s">
        <v>58</v>
      </c>
      <c r="F1383">
        <v>1041053</v>
      </c>
      <c r="G1383" s="2">
        <v>44746.489305555559</v>
      </c>
      <c r="H1383" s="2"/>
      <c r="K1383" t="s">
        <v>4540</v>
      </c>
      <c r="L1383" t="s">
        <v>1082</v>
      </c>
      <c r="M1383" t="s">
        <v>4541</v>
      </c>
      <c r="N1383" t="s">
        <v>4542</v>
      </c>
      <c r="O1383">
        <v>6</v>
      </c>
      <c r="P1383">
        <v>1</v>
      </c>
      <c r="Q1383">
        <v>52.265584599999997</v>
      </c>
      <c r="R1383">
        <v>5.0454067</v>
      </c>
      <c r="S1383" t="s">
        <v>35</v>
      </c>
      <c r="T1383">
        <v>100</v>
      </c>
      <c r="U1383">
        <v>80</v>
      </c>
      <c r="V1383">
        <v>10</v>
      </c>
      <c r="W1383">
        <v>0</v>
      </c>
      <c r="Y1383">
        <v>180</v>
      </c>
      <c r="Z1383" t="s">
        <v>4543</v>
      </c>
      <c r="AA1383" s="2">
        <v>44746.483888888892</v>
      </c>
      <c r="AB1383" t="s">
        <v>329</v>
      </c>
      <c r="AC1383" s="2">
        <v>44907.648182870369</v>
      </c>
      <c r="AD1383" t="s">
        <v>54</v>
      </c>
      <c r="AE1383" t="s">
        <v>55</v>
      </c>
    </row>
    <row r="1384" spans="1:31" x14ac:dyDescent="0.25">
      <c r="A1384" t="s">
        <v>4638</v>
      </c>
      <c r="B1384" t="s">
        <v>4637</v>
      </c>
      <c r="C1384" t="s">
        <v>47</v>
      </c>
      <c r="D1384" s="2" t="str">
        <f>VLOOKUP(A1384,Basis!A:A,1,FALSE)</f>
        <v>VO501</v>
      </c>
      <c r="E1384" t="s">
        <v>58</v>
      </c>
      <c r="F1384">
        <v>1041080</v>
      </c>
      <c r="G1384" s="2">
        <v>44867.448611111111</v>
      </c>
      <c r="H1384" s="2"/>
      <c r="K1384" t="s">
        <v>324</v>
      </c>
      <c r="L1384" t="s">
        <v>325</v>
      </c>
      <c r="M1384" t="s">
        <v>326</v>
      </c>
      <c r="N1384" t="s">
        <v>177</v>
      </c>
      <c r="O1384">
        <v>6</v>
      </c>
      <c r="P1384">
        <v>1</v>
      </c>
      <c r="Q1384">
        <v>52.241133998999999</v>
      </c>
      <c r="R1384">
        <v>5.1869869900000003</v>
      </c>
      <c r="S1384" t="s">
        <v>63</v>
      </c>
      <c r="T1384">
        <v>100</v>
      </c>
      <c r="U1384">
        <v>80</v>
      </c>
      <c r="V1384">
        <v>10</v>
      </c>
      <c r="W1384">
        <v>0</v>
      </c>
      <c r="Y1384">
        <v>180</v>
      </c>
      <c r="Z1384" t="s">
        <v>328</v>
      </c>
      <c r="AA1384" s="2">
        <v>44866.460914351854</v>
      </c>
      <c r="AB1384" t="s">
        <v>329</v>
      </c>
      <c r="AC1384" s="2">
        <v>44907.648182870369</v>
      </c>
      <c r="AD1384" t="s">
        <v>54</v>
      </c>
      <c r="AE1384" t="s">
        <v>55</v>
      </c>
    </row>
    <row r="1385" spans="1:31" x14ac:dyDescent="0.25">
      <c r="A1385" t="s">
        <v>4640</v>
      </c>
      <c r="B1385" t="s">
        <v>4639</v>
      </c>
      <c r="C1385" t="s">
        <v>47</v>
      </c>
      <c r="D1385" s="2" t="str">
        <f>VLOOKUP(A1385,Basis!A:A,1,FALSE)</f>
        <v>VO436</v>
      </c>
      <c r="E1385" t="s">
        <v>58</v>
      </c>
      <c r="F1385">
        <v>1041025</v>
      </c>
      <c r="G1385" s="2">
        <v>44601.348958333336</v>
      </c>
      <c r="H1385" s="2"/>
      <c r="K1385" t="s">
        <v>2385</v>
      </c>
      <c r="L1385" t="s">
        <v>652</v>
      </c>
      <c r="M1385" t="s">
        <v>2392</v>
      </c>
      <c r="N1385" t="s">
        <v>177</v>
      </c>
      <c r="O1385">
        <v>6</v>
      </c>
      <c r="P1385">
        <v>1</v>
      </c>
      <c r="Q1385">
        <v>52.238599999999998</v>
      </c>
      <c r="R1385">
        <v>5.185937</v>
      </c>
      <c r="S1385" t="s">
        <v>35</v>
      </c>
      <c r="T1385">
        <v>100</v>
      </c>
      <c r="U1385">
        <v>80</v>
      </c>
      <c r="V1385">
        <v>10</v>
      </c>
      <c r="W1385">
        <v>0</v>
      </c>
      <c r="Y1385">
        <v>180</v>
      </c>
      <c r="Z1385" t="s">
        <v>3901</v>
      </c>
      <c r="AA1385" s="2">
        <v>44595.361215277779</v>
      </c>
      <c r="AB1385" t="s">
        <v>329</v>
      </c>
      <c r="AC1385" s="2">
        <v>44907.648182870369</v>
      </c>
      <c r="AD1385" t="s">
        <v>54</v>
      </c>
      <c r="AE1385" t="s">
        <v>55</v>
      </c>
    </row>
    <row r="1386" spans="1:31" x14ac:dyDescent="0.25">
      <c r="A1386" t="s">
        <v>4642</v>
      </c>
      <c r="B1386" t="s">
        <v>4641</v>
      </c>
      <c r="C1386" t="s">
        <v>47</v>
      </c>
      <c r="D1386" s="2" t="str">
        <f>VLOOKUP(A1386,Basis!A:A,1,FALSE)</f>
        <v>VO488</v>
      </c>
      <c r="E1386" t="s">
        <v>58</v>
      </c>
      <c r="F1386">
        <v>1041081</v>
      </c>
      <c r="G1386" s="2">
        <v>44844.520925925928</v>
      </c>
      <c r="H1386" s="2"/>
      <c r="K1386" t="s">
        <v>161</v>
      </c>
      <c r="L1386" t="s">
        <v>4643</v>
      </c>
      <c r="M1386" t="s">
        <v>4644</v>
      </c>
      <c r="N1386" t="s">
        <v>62</v>
      </c>
      <c r="O1386">
        <v>6</v>
      </c>
      <c r="P1386">
        <v>1</v>
      </c>
      <c r="Q1386">
        <v>52.296470999999997</v>
      </c>
      <c r="R1386">
        <v>5.2518319</v>
      </c>
      <c r="S1386" t="s">
        <v>35</v>
      </c>
      <c r="T1386">
        <v>100</v>
      </c>
      <c r="U1386">
        <v>80</v>
      </c>
      <c r="V1386">
        <v>10</v>
      </c>
      <c r="W1386">
        <v>0</v>
      </c>
      <c r="Y1386">
        <v>180</v>
      </c>
      <c r="Z1386" t="s">
        <v>4645</v>
      </c>
      <c r="AA1386" s="2">
        <v>44840.572500000002</v>
      </c>
      <c r="AB1386" t="s">
        <v>329</v>
      </c>
      <c r="AC1386" s="2">
        <v>44907.648182870369</v>
      </c>
      <c r="AD1386" t="s">
        <v>54</v>
      </c>
      <c r="AE1386" t="s">
        <v>55</v>
      </c>
    </row>
    <row r="1387" spans="1:31" x14ac:dyDescent="0.25">
      <c r="A1387" t="s">
        <v>4647</v>
      </c>
      <c r="B1387" t="s">
        <v>4646</v>
      </c>
      <c r="C1387" t="s">
        <v>47</v>
      </c>
      <c r="D1387" s="2" t="str">
        <f>VLOOKUP(A1387,Basis!A:A,1,FALSE)</f>
        <v>VO485</v>
      </c>
      <c r="E1387" t="s">
        <v>58</v>
      </c>
      <c r="F1387">
        <v>1041029</v>
      </c>
      <c r="G1387" s="2">
        <v>44775.575868055559</v>
      </c>
      <c r="H1387" s="2"/>
      <c r="K1387" t="s">
        <v>333</v>
      </c>
      <c r="L1387" t="s">
        <v>334</v>
      </c>
      <c r="M1387" t="s">
        <v>335</v>
      </c>
      <c r="N1387" t="s">
        <v>34</v>
      </c>
      <c r="O1387">
        <v>6</v>
      </c>
      <c r="P1387">
        <v>1</v>
      </c>
      <c r="Q1387">
        <v>52.332740000000001</v>
      </c>
      <c r="R1387">
        <v>5.0614400000000002</v>
      </c>
      <c r="S1387" t="s">
        <v>35</v>
      </c>
      <c r="T1387">
        <v>100</v>
      </c>
      <c r="U1387">
        <v>80</v>
      </c>
      <c r="V1387">
        <v>10</v>
      </c>
      <c r="W1387">
        <v>0</v>
      </c>
      <c r="Y1387">
        <v>180</v>
      </c>
      <c r="Z1387" t="s">
        <v>336</v>
      </c>
      <c r="AA1387" s="2">
        <v>44819.364131944443</v>
      </c>
      <c r="AB1387" t="s">
        <v>329</v>
      </c>
      <c r="AC1387" s="2">
        <v>44907.648182870369</v>
      </c>
      <c r="AD1387" t="s">
        <v>54</v>
      </c>
      <c r="AE1387" t="s">
        <v>55</v>
      </c>
    </row>
    <row r="1388" spans="1:31" x14ac:dyDescent="0.25">
      <c r="A1388" t="s">
        <v>4649</v>
      </c>
      <c r="B1388" t="s">
        <v>4648</v>
      </c>
      <c r="C1388" t="s">
        <v>167</v>
      </c>
      <c r="D1388" s="2" t="str">
        <f>VLOOKUP(A1388,Basis!A:A,1,FALSE)</f>
        <v>PO197</v>
      </c>
      <c r="E1388" t="s">
        <v>58</v>
      </c>
      <c r="F1388">
        <v>1041024</v>
      </c>
      <c r="G1388" s="2">
        <v>44749.473402777781</v>
      </c>
      <c r="H1388" s="2"/>
      <c r="K1388" t="s">
        <v>3724</v>
      </c>
      <c r="L1388" t="s">
        <v>334</v>
      </c>
      <c r="M1388" t="s">
        <v>3725</v>
      </c>
      <c r="N1388" t="s">
        <v>750</v>
      </c>
      <c r="O1388">
        <v>6</v>
      </c>
      <c r="P1388">
        <v>1</v>
      </c>
      <c r="Q1388">
        <v>52.255896</v>
      </c>
      <c r="R1388">
        <v>5.0482670000000001</v>
      </c>
      <c r="S1388" t="s">
        <v>35</v>
      </c>
      <c r="T1388">
        <v>100</v>
      </c>
      <c r="U1388">
        <v>80</v>
      </c>
      <c r="V1388">
        <v>10</v>
      </c>
      <c r="W1388">
        <v>0</v>
      </c>
      <c r="Y1388">
        <v>180</v>
      </c>
      <c r="Z1388" t="s">
        <v>3726</v>
      </c>
      <c r="AA1388" s="2">
        <v>44747.400752314818</v>
      </c>
      <c r="AB1388" t="s">
        <v>329</v>
      </c>
      <c r="AC1388" s="2">
        <v>44907.648182870369</v>
      </c>
      <c r="AD1388" t="s">
        <v>54</v>
      </c>
      <c r="AE1388" t="s">
        <v>55</v>
      </c>
    </row>
    <row r="1389" spans="1:31" x14ac:dyDescent="0.25">
      <c r="A1389" t="s">
        <v>4651</v>
      </c>
      <c r="B1389" t="s">
        <v>4650</v>
      </c>
      <c r="C1389" t="s">
        <v>47</v>
      </c>
      <c r="D1389" s="2" t="str">
        <f>VLOOKUP(A1389,Basis!A:A,1,FALSE)</f>
        <v>VO477</v>
      </c>
      <c r="E1389" t="s">
        <v>58</v>
      </c>
      <c r="F1389">
        <v>1040786</v>
      </c>
      <c r="G1389" s="2">
        <v>44746.420601851853</v>
      </c>
      <c r="H1389" s="2"/>
      <c r="K1389" t="s">
        <v>3919</v>
      </c>
      <c r="L1389" t="s">
        <v>3920</v>
      </c>
      <c r="M1389" t="s">
        <v>3921</v>
      </c>
      <c r="N1389" t="s">
        <v>241</v>
      </c>
      <c r="O1389">
        <v>6</v>
      </c>
      <c r="P1389">
        <v>1</v>
      </c>
      <c r="Q1389">
        <v>52.272320000000001</v>
      </c>
      <c r="R1389">
        <v>5.1616809999999997</v>
      </c>
      <c r="S1389" t="s">
        <v>35</v>
      </c>
      <c r="T1389">
        <v>100</v>
      </c>
      <c r="U1389">
        <v>80</v>
      </c>
      <c r="V1389">
        <v>10</v>
      </c>
      <c r="W1389">
        <v>0</v>
      </c>
      <c r="Y1389">
        <v>180</v>
      </c>
      <c r="Z1389" t="s">
        <v>3922</v>
      </c>
      <c r="AA1389" s="2">
        <v>44746.41673611111</v>
      </c>
      <c r="AB1389" t="s">
        <v>329</v>
      </c>
      <c r="AC1389" s="2">
        <v>44907.648182870369</v>
      </c>
      <c r="AD1389" t="s">
        <v>54</v>
      </c>
      <c r="AE1389" t="s">
        <v>55</v>
      </c>
    </row>
    <row r="1390" spans="1:31" x14ac:dyDescent="0.25">
      <c r="A1390" t="s">
        <v>4653</v>
      </c>
      <c r="B1390" t="s">
        <v>4652</v>
      </c>
      <c r="C1390" t="s">
        <v>47</v>
      </c>
      <c r="D1390" s="2" t="str">
        <f>VLOOKUP(A1390,Basis!A:A,1,FALSE)</f>
        <v>VO498</v>
      </c>
      <c r="E1390" t="s">
        <v>58</v>
      </c>
      <c r="F1390">
        <v>1040754</v>
      </c>
      <c r="G1390" s="2">
        <v>44867.426527777781</v>
      </c>
      <c r="H1390" s="2"/>
      <c r="K1390" t="s">
        <v>3462</v>
      </c>
      <c r="L1390" t="s">
        <v>1007</v>
      </c>
      <c r="M1390" t="s">
        <v>3825</v>
      </c>
      <c r="N1390" t="s">
        <v>177</v>
      </c>
      <c r="O1390">
        <v>6</v>
      </c>
      <c r="P1390">
        <v>1</v>
      </c>
      <c r="Q1390">
        <v>52.207267999000003</v>
      </c>
      <c r="R1390">
        <v>5.1630959990000003</v>
      </c>
      <c r="S1390" t="s">
        <v>35</v>
      </c>
      <c r="T1390">
        <v>100</v>
      </c>
      <c r="U1390">
        <v>80</v>
      </c>
      <c r="V1390">
        <v>10</v>
      </c>
      <c r="W1390">
        <v>0</v>
      </c>
      <c r="Y1390">
        <v>180</v>
      </c>
      <c r="Z1390" t="s">
        <v>3826</v>
      </c>
      <c r="AA1390" s="2">
        <v>44861.400254629632</v>
      </c>
      <c r="AB1390" t="s">
        <v>329</v>
      </c>
      <c r="AC1390" s="2">
        <v>44907.648182870369</v>
      </c>
      <c r="AD1390" t="s">
        <v>54</v>
      </c>
      <c r="AE1390" t="s">
        <v>55</v>
      </c>
    </row>
    <row r="1391" spans="1:31" x14ac:dyDescent="0.25">
      <c r="A1391" t="s">
        <v>4655</v>
      </c>
      <c r="B1391" t="s">
        <v>4654</v>
      </c>
      <c r="C1391" t="s">
        <v>47</v>
      </c>
      <c r="D1391" s="2" t="str">
        <f>VLOOKUP(A1391,Basis!A:A,1,FALSE)</f>
        <v>VO476</v>
      </c>
      <c r="E1391" t="s">
        <v>58</v>
      </c>
      <c r="F1391">
        <v>1040758</v>
      </c>
      <c r="G1391" s="2">
        <v>44746.450057870374</v>
      </c>
      <c r="H1391" s="2"/>
      <c r="K1391" t="s">
        <v>3925</v>
      </c>
      <c r="L1391" t="s">
        <v>1041</v>
      </c>
      <c r="M1391" t="s">
        <v>3926</v>
      </c>
      <c r="N1391" t="s">
        <v>51</v>
      </c>
      <c r="O1391">
        <v>6</v>
      </c>
      <c r="P1391">
        <v>1</v>
      </c>
      <c r="Q1391">
        <v>52.284109999999998</v>
      </c>
      <c r="R1391">
        <v>5.1584810000000001</v>
      </c>
      <c r="S1391" t="s">
        <v>35</v>
      </c>
      <c r="T1391">
        <v>100</v>
      </c>
      <c r="U1391">
        <v>80</v>
      </c>
      <c r="V1391">
        <v>10</v>
      </c>
      <c r="W1391">
        <v>0</v>
      </c>
      <c r="Y1391">
        <v>180</v>
      </c>
      <c r="Z1391" t="s">
        <v>3927</v>
      </c>
      <c r="AA1391" s="2">
        <v>44746.445092592592</v>
      </c>
      <c r="AB1391" t="s">
        <v>329</v>
      </c>
      <c r="AC1391" s="2">
        <v>44907.648182870369</v>
      </c>
      <c r="AD1391" t="s">
        <v>54</v>
      </c>
      <c r="AE1391" t="s">
        <v>55</v>
      </c>
    </row>
    <row r="1392" spans="1:31" x14ac:dyDescent="0.25">
      <c r="A1392" t="s">
        <v>4657</v>
      </c>
      <c r="B1392" t="s">
        <v>4656</v>
      </c>
      <c r="C1392" t="s">
        <v>47</v>
      </c>
      <c r="D1392" s="2" t="str">
        <f>VLOOKUP(A1392,Basis!A:A,1,FALSE)</f>
        <v>VO434</v>
      </c>
      <c r="E1392" t="s">
        <v>58</v>
      </c>
      <c r="F1392">
        <v>1040781</v>
      </c>
      <c r="G1392" s="2">
        <v>44593.438414351855</v>
      </c>
      <c r="H1392" s="2"/>
      <c r="K1392" t="s">
        <v>3882</v>
      </c>
      <c r="L1392" t="s">
        <v>1312</v>
      </c>
      <c r="M1392" t="s">
        <v>3883</v>
      </c>
      <c r="N1392" t="s">
        <v>177</v>
      </c>
      <c r="O1392">
        <v>6</v>
      </c>
      <c r="P1392">
        <v>1</v>
      </c>
      <c r="Q1392">
        <v>52.211163999999997</v>
      </c>
      <c r="R1392">
        <v>5.151904</v>
      </c>
      <c r="S1392" t="s">
        <v>35</v>
      </c>
      <c r="T1392">
        <v>100</v>
      </c>
      <c r="U1392">
        <v>80</v>
      </c>
      <c r="V1392">
        <v>10</v>
      </c>
      <c r="W1392">
        <v>0</v>
      </c>
      <c r="Y1392">
        <v>180</v>
      </c>
      <c r="Z1392" t="s">
        <v>3884</v>
      </c>
      <c r="AA1392" s="2">
        <v>44592.573368055557</v>
      </c>
      <c r="AB1392" t="s">
        <v>329</v>
      </c>
      <c r="AC1392" s="2">
        <v>44907.648182870369</v>
      </c>
      <c r="AD1392" t="s">
        <v>54</v>
      </c>
      <c r="AE1392" t="s">
        <v>55</v>
      </c>
    </row>
    <row r="1393" spans="1:31" x14ac:dyDescent="0.25">
      <c r="A1393" t="s">
        <v>4659</v>
      </c>
      <c r="B1393" t="s">
        <v>4658</v>
      </c>
      <c r="C1393" t="s">
        <v>79</v>
      </c>
      <c r="D1393" s="2" t="str">
        <f>VLOOKUP(A1393,Basis!A:A,1,FALSE)</f>
        <v>RO992</v>
      </c>
      <c r="E1393" t="s">
        <v>58</v>
      </c>
      <c r="F1393">
        <v>1040763</v>
      </c>
      <c r="G1393" s="2">
        <v>44726.593865740739</v>
      </c>
      <c r="H1393" s="2"/>
      <c r="K1393" t="s">
        <v>4531</v>
      </c>
      <c r="L1393" t="s">
        <v>1283</v>
      </c>
      <c r="M1393" t="s">
        <v>4532</v>
      </c>
      <c r="N1393" t="s">
        <v>43</v>
      </c>
      <c r="O1393">
        <v>6</v>
      </c>
      <c r="P1393">
        <v>1</v>
      </c>
      <c r="Q1393">
        <v>52.253180999999998</v>
      </c>
      <c r="R1393">
        <v>5.2260600000000004</v>
      </c>
      <c r="S1393" t="s">
        <v>35</v>
      </c>
      <c r="T1393">
        <v>100</v>
      </c>
      <c r="U1393">
        <v>80</v>
      </c>
      <c r="V1393">
        <v>10</v>
      </c>
      <c r="W1393">
        <v>0</v>
      </c>
      <c r="Y1393">
        <v>180</v>
      </c>
      <c r="Z1393" t="s">
        <v>4533</v>
      </c>
      <c r="AA1393" s="2">
        <v>44721.438854166663</v>
      </c>
      <c r="AB1393" t="s">
        <v>329</v>
      </c>
      <c r="AC1393" s="2">
        <v>44907.648182870369</v>
      </c>
      <c r="AD1393" t="s">
        <v>54</v>
      </c>
      <c r="AE1393" t="s">
        <v>55</v>
      </c>
    </row>
    <row r="1394" spans="1:31" x14ac:dyDescent="0.25">
      <c r="A1394" t="s">
        <v>4661</v>
      </c>
      <c r="B1394" t="s">
        <v>4660</v>
      </c>
      <c r="C1394" t="s">
        <v>79</v>
      </c>
      <c r="D1394" s="2" t="str">
        <f>VLOOKUP(A1394,Basis!A:A,1,FALSE)</f>
        <v>RO982</v>
      </c>
      <c r="E1394" t="s">
        <v>58</v>
      </c>
      <c r="F1394">
        <v>1040790</v>
      </c>
      <c r="G1394" s="2">
        <v>44691.475717592592</v>
      </c>
      <c r="H1394" s="2"/>
      <c r="K1394" t="s">
        <v>4548</v>
      </c>
      <c r="L1394" t="s">
        <v>1082</v>
      </c>
      <c r="M1394" t="s">
        <v>4549</v>
      </c>
      <c r="N1394" t="s">
        <v>34</v>
      </c>
      <c r="O1394">
        <v>6</v>
      </c>
      <c r="P1394">
        <v>1</v>
      </c>
      <c r="Q1394">
        <v>52.335250299999998</v>
      </c>
      <c r="R1394">
        <v>5.0536829000000001</v>
      </c>
      <c r="S1394" t="s">
        <v>35</v>
      </c>
      <c r="T1394">
        <v>100</v>
      </c>
      <c r="U1394">
        <v>80</v>
      </c>
      <c r="V1394">
        <v>10</v>
      </c>
      <c r="W1394">
        <v>0</v>
      </c>
      <c r="Y1394">
        <v>180</v>
      </c>
      <c r="Z1394" t="s">
        <v>4550</v>
      </c>
      <c r="AA1394" s="2">
        <v>44671.538275462961</v>
      </c>
      <c r="AB1394" t="s">
        <v>329</v>
      </c>
      <c r="AC1394" s="2">
        <v>44907.648182870369</v>
      </c>
      <c r="AD1394" t="s">
        <v>54</v>
      </c>
      <c r="AE1394" t="s">
        <v>55</v>
      </c>
    </row>
    <row r="1395" spans="1:31" x14ac:dyDescent="0.25">
      <c r="A1395" t="s">
        <v>4663</v>
      </c>
      <c r="B1395" t="s">
        <v>4662</v>
      </c>
      <c r="C1395" t="s">
        <v>79</v>
      </c>
      <c r="D1395" s="2" t="str">
        <f>VLOOKUP(A1395,Basis!A:A,1,FALSE)</f>
        <v>RO989</v>
      </c>
      <c r="E1395" t="s">
        <v>58</v>
      </c>
      <c r="F1395">
        <v>1038482</v>
      </c>
      <c r="G1395" s="2">
        <v>44725.548819444448</v>
      </c>
      <c r="H1395" s="2"/>
      <c r="K1395" t="s">
        <v>2534</v>
      </c>
      <c r="L1395" t="s">
        <v>2094</v>
      </c>
      <c r="M1395" t="s">
        <v>4523</v>
      </c>
      <c r="N1395" t="s">
        <v>62</v>
      </c>
      <c r="O1395">
        <v>6</v>
      </c>
      <c r="P1395">
        <v>1</v>
      </c>
      <c r="Q1395">
        <v>52.296754</v>
      </c>
      <c r="R1395">
        <v>5.2217450000000003</v>
      </c>
      <c r="S1395" t="s">
        <v>35</v>
      </c>
      <c r="T1395">
        <v>100</v>
      </c>
      <c r="U1395">
        <v>80</v>
      </c>
      <c r="V1395">
        <v>10</v>
      </c>
      <c r="W1395">
        <v>0</v>
      </c>
      <c r="Y1395">
        <v>180</v>
      </c>
      <c r="Z1395" t="s">
        <v>4524</v>
      </c>
      <c r="AA1395" s="2">
        <v>44725.47184027778</v>
      </c>
      <c r="AB1395" t="s">
        <v>329</v>
      </c>
      <c r="AC1395" s="2">
        <v>44907.648182870369</v>
      </c>
      <c r="AD1395" t="s">
        <v>54</v>
      </c>
      <c r="AE1395" t="s">
        <v>55</v>
      </c>
    </row>
    <row r="1396" spans="1:31" x14ac:dyDescent="0.25">
      <c r="A1396" t="s">
        <v>4665</v>
      </c>
      <c r="B1396" t="s">
        <v>4664</v>
      </c>
      <c r="C1396" t="s">
        <v>167</v>
      </c>
      <c r="D1396" s="2" t="str">
        <f>VLOOKUP(A1396,Basis!A:A,1,FALSE)</f>
        <v>PO196</v>
      </c>
      <c r="E1396" t="s">
        <v>58</v>
      </c>
      <c r="F1396">
        <v>1038443</v>
      </c>
      <c r="G1396" s="2">
        <v>44749.486145833333</v>
      </c>
      <c r="H1396" s="2"/>
      <c r="K1396" t="s">
        <v>3734</v>
      </c>
      <c r="L1396" t="s">
        <v>399</v>
      </c>
      <c r="M1396" t="s">
        <v>3735</v>
      </c>
      <c r="N1396" t="s">
        <v>177</v>
      </c>
      <c r="O1396">
        <v>6</v>
      </c>
      <c r="P1396">
        <v>1</v>
      </c>
      <c r="Q1396">
        <v>52.224355000000003</v>
      </c>
      <c r="R1396">
        <v>5.1556800000000003</v>
      </c>
      <c r="S1396" t="s">
        <v>35</v>
      </c>
      <c r="T1396">
        <v>100</v>
      </c>
      <c r="U1396">
        <v>80</v>
      </c>
      <c r="V1396">
        <v>10</v>
      </c>
      <c r="W1396">
        <v>0</v>
      </c>
      <c r="Y1396">
        <v>180</v>
      </c>
      <c r="Z1396" t="s">
        <v>3736</v>
      </c>
      <c r="AA1396" s="2">
        <v>44747.371967592589</v>
      </c>
      <c r="AB1396" t="s">
        <v>329</v>
      </c>
      <c r="AC1396" s="2">
        <v>44907.648182870369</v>
      </c>
      <c r="AD1396" t="s">
        <v>54</v>
      </c>
      <c r="AE1396" t="s">
        <v>55</v>
      </c>
    </row>
    <row r="1397" spans="1:31" x14ac:dyDescent="0.25">
      <c r="A1397" t="s">
        <v>4667</v>
      </c>
      <c r="B1397" t="s">
        <v>4666</v>
      </c>
      <c r="C1397" t="s">
        <v>47</v>
      </c>
      <c r="D1397" s="2" t="str">
        <f>VLOOKUP(A1397,Basis!A:A,1,FALSE)</f>
        <v>VO464</v>
      </c>
      <c r="E1397" t="s">
        <v>58</v>
      </c>
      <c r="F1397">
        <v>1039024</v>
      </c>
      <c r="G1397" s="2">
        <v>44697.397187499999</v>
      </c>
      <c r="H1397" s="2"/>
      <c r="K1397" t="s">
        <v>1047</v>
      </c>
      <c r="L1397" t="s">
        <v>3768</v>
      </c>
      <c r="M1397" t="s">
        <v>3769</v>
      </c>
      <c r="N1397" t="s">
        <v>241</v>
      </c>
      <c r="O1397">
        <v>5</v>
      </c>
      <c r="P1397">
        <v>1</v>
      </c>
      <c r="Q1397">
        <v>52.277380000000001</v>
      </c>
      <c r="R1397">
        <v>5.1644370000000004</v>
      </c>
      <c r="S1397" t="s">
        <v>35</v>
      </c>
      <c r="T1397">
        <v>100</v>
      </c>
      <c r="U1397">
        <v>80</v>
      </c>
      <c r="V1397">
        <v>10</v>
      </c>
      <c r="W1397">
        <v>0</v>
      </c>
      <c r="Y1397">
        <v>180</v>
      </c>
      <c r="Z1397" t="s">
        <v>3770</v>
      </c>
      <c r="AA1397" s="2">
        <v>44684.524560185186</v>
      </c>
      <c r="AB1397" t="s">
        <v>329</v>
      </c>
      <c r="AC1397" s="2">
        <v>44907.648182870369</v>
      </c>
      <c r="AD1397" t="s">
        <v>54</v>
      </c>
      <c r="AE1397" t="s">
        <v>55</v>
      </c>
    </row>
    <row r="1398" spans="1:31" x14ac:dyDescent="0.25">
      <c r="A1398" t="s">
        <v>4669</v>
      </c>
      <c r="B1398" t="s">
        <v>4668</v>
      </c>
      <c r="C1398" t="s">
        <v>79</v>
      </c>
      <c r="D1398" s="2" t="str">
        <f>VLOOKUP(A1398,Basis!A:A,1,FALSE)</f>
        <v>RO981</v>
      </c>
      <c r="E1398" t="s">
        <v>58</v>
      </c>
      <c r="F1398">
        <v>1039029</v>
      </c>
      <c r="G1398" s="2">
        <v>44677.60324074074</v>
      </c>
      <c r="H1398" s="2"/>
      <c r="K1398" t="s">
        <v>324</v>
      </c>
      <c r="L1398" t="s">
        <v>4471</v>
      </c>
      <c r="M1398" t="s">
        <v>4472</v>
      </c>
      <c r="N1398" t="s">
        <v>177</v>
      </c>
      <c r="O1398">
        <v>6</v>
      </c>
      <c r="P1398">
        <v>1</v>
      </c>
      <c r="Q1398">
        <v>52.244607299999998</v>
      </c>
      <c r="R1398">
        <v>5.1726939999999999</v>
      </c>
      <c r="S1398" t="s">
        <v>35</v>
      </c>
      <c r="T1398">
        <v>100</v>
      </c>
      <c r="U1398">
        <v>80</v>
      </c>
      <c r="V1398">
        <v>10</v>
      </c>
      <c r="W1398">
        <v>0</v>
      </c>
      <c r="Y1398">
        <v>180</v>
      </c>
      <c r="Z1398" t="s">
        <v>4473</v>
      </c>
      <c r="AA1398" s="2">
        <v>44664.563761574071</v>
      </c>
      <c r="AB1398" t="s">
        <v>329</v>
      </c>
      <c r="AC1398" s="2">
        <v>44907.648182870369</v>
      </c>
      <c r="AD1398" t="s">
        <v>54</v>
      </c>
      <c r="AE1398" t="s">
        <v>55</v>
      </c>
    </row>
    <row r="1399" spans="1:31" x14ac:dyDescent="0.25">
      <c r="A1399" t="s">
        <v>4671</v>
      </c>
      <c r="B1399" t="s">
        <v>4670</v>
      </c>
      <c r="C1399" t="s">
        <v>47</v>
      </c>
      <c r="D1399" s="2" t="str">
        <f>VLOOKUP(A1399,Basis!A:A,1,FALSE)</f>
        <v>VO474</v>
      </c>
      <c r="E1399" t="s">
        <v>58</v>
      </c>
      <c r="F1399">
        <v>1038483</v>
      </c>
      <c r="G1399" s="2">
        <v>44726.594293981485</v>
      </c>
      <c r="H1399" s="2"/>
      <c r="K1399" t="s">
        <v>4531</v>
      </c>
      <c r="L1399" t="s">
        <v>1283</v>
      </c>
      <c r="M1399" t="s">
        <v>4532</v>
      </c>
      <c r="N1399" t="s">
        <v>43</v>
      </c>
      <c r="O1399">
        <v>6</v>
      </c>
      <c r="P1399">
        <v>1</v>
      </c>
      <c r="Q1399">
        <v>52.253180999999998</v>
      </c>
      <c r="R1399">
        <v>5.2260600000000004</v>
      </c>
      <c r="S1399" t="s">
        <v>35</v>
      </c>
      <c r="T1399">
        <v>100</v>
      </c>
      <c r="U1399">
        <v>80</v>
      </c>
      <c r="V1399">
        <v>10</v>
      </c>
      <c r="W1399">
        <v>0</v>
      </c>
      <c r="Y1399">
        <v>180</v>
      </c>
      <c r="Z1399" t="s">
        <v>4533</v>
      </c>
      <c r="AA1399" s="2">
        <v>44721.439340277779</v>
      </c>
      <c r="AB1399" t="s">
        <v>329</v>
      </c>
      <c r="AC1399" s="2">
        <v>44907.648182870369</v>
      </c>
      <c r="AD1399" t="s">
        <v>54</v>
      </c>
      <c r="AE1399" t="s">
        <v>55</v>
      </c>
    </row>
    <row r="1400" spans="1:31" x14ac:dyDescent="0.25">
      <c r="A1400" t="s">
        <v>4673</v>
      </c>
      <c r="B1400" t="s">
        <v>4672</v>
      </c>
      <c r="C1400" t="s">
        <v>47</v>
      </c>
      <c r="D1400" s="2" t="str">
        <f>VLOOKUP(A1400,Basis!A:A,1,FALSE)</f>
        <v>VO491</v>
      </c>
      <c r="E1400" t="s">
        <v>58</v>
      </c>
      <c r="F1400">
        <v>1038484</v>
      </c>
      <c r="G1400" s="2">
        <v>44851.444039351853</v>
      </c>
      <c r="H1400" s="2"/>
      <c r="K1400" t="s">
        <v>1527</v>
      </c>
      <c r="L1400" t="s">
        <v>1528</v>
      </c>
      <c r="M1400" t="s">
        <v>1529</v>
      </c>
      <c r="N1400" t="s">
        <v>177</v>
      </c>
      <c r="O1400">
        <v>6</v>
      </c>
      <c r="P1400">
        <v>1</v>
      </c>
      <c r="Q1400">
        <v>52.218086999999997</v>
      </c>
      <c r="R1400">
        <v>5.1957630000000004</v>
      </c>
      <c r="S1400" t="s">
        <v>35</v>
      </c>
      <c r="T1400">
        <v>100</v>
      </c>
      <c r="U1400">
        <v>80</v>
      </c>
      <c r="V1400">
        <v>10</v>
      </c>
      <c r="W1400">
        <v>0</v>
      </c>
      <c r="Y1400">
        <v>180</v>
      </c>
      <c r="Z1400" t="s">
        <v>1530</v>
      </c>
      <c r="AA1400" s="2">
        <v>44775.533715277779</v>
      </c>
      <c r="AB1400" t="s">
        <v>329</v>
      </c>
      <c r="AC1400" s="2">
        <v>44907.648182870369</v>
      </c>
      <c r="AD1400" t="s">
        <v>54</v>
      </c>
      <c r="AE1400" t="s">
        <v>55</v>
      </c>
    </row>
    <row r="1401" spans="1:31" x14ac:dyDescent="0.25">
      <c r="A1401" t="s">
        <v>4675</v>
      </c>
      <c r="B1401" t="s">
        <v>4674</v>
      </c>
      <c r="C1401" t="s">
        <v>167</v>
      </c>
      <c r="D1401" s="2" t="str">
        <f>VLOOKUP(A1401,Basis!A:A,1,FALSE)</f>
        <v>PO204</v>
      </c>
      <c r="E1401" t="s">
        <v>58</v>
      </c>
      <c r="F1401">
        <v>1038486</v>
      </c>
      <c r="G1401" s="2">
        <v>44867.423495370371</v>
      </c>
      <c r="H1401" s="2"/>
      <c r="K1401" t="s">
        <v>355</v>
      </c>
      <c r="L1401" t="s">
        <v>356</v>
      </c>
      <c r="M1401" t="s">
        <v>357</v>
      </c>
      <c r="N1401" t="s">
        <v>177</v>
      </c>
      <c r="O1401">
        <v>6</v>
      </c>
      <c r="P1401">
        <v>1</v>
      </c>
      <c r="Q1401">
        <v>52.213301907999998</v>
      </c>
      <c r="R1401">
        <v>5.1723124699999996</v>
      </c>
      <c r="S1401" t="s">
        <v>35</v>
      </c>
      <c r="T1401">
        <v>100</v>
      </c>
      <c r="U1401">
        <v>80</v>
      </c>
      <c r="V1401">
        <v>10</v>
      </c>
      <c r="W1401">
        <v>0</v>
      </c>
      <c r="Y1401">
        <v>180</v>
      </c>
      <c r="Z1401" t="s">
        <v>358</v>
      </c>
      <c r="AA1401" s="2">
        <v>44861.383946759262</v>
      </c>
      <c r="AB1401" t="s">
        <v>329</v>
      </c>
      <c r="AC1401" s="2">
        <v>44907.648182870369</v>
      </c>
      <c r="AD1401" t="s">
        <v>54</v>
      </c>
      <c r="AE1401" t="s">
        <v>55</v>
      </c>
    </row>
    <row r="1402" spans="1:31" x14ac:dyDescent="0.25">
      <c r="A1402" t="s">
        <v>4677</v>
      </c>
      <c r="B1402" t="s">
        <v>4676</v>
      </c>
      <c r="C1402" t="s">
        <v>79</v>
      </c>
      <c r="D1402" s="2" t="str">
        <f>VLOOKUP(A1402,Basis!A:A,1,FALSE)</f>
        <v>RO1008</v>
      </c>
      <c r="E1402" t="s">
        <v>58</v>
      </c>
      <c r="F1402">
        <v>1038487</v>
      </c>
      <c r="G1402" s="2">
        <v>44851.443564814814</v>
      </c>
      <c r="H1402" s="2"/>
      <c r="K1402" t="s">
        <v>1527</v>
      </c>
      <c r="L1402" t="s">
        <v>1528</v>
      </c>
      <c r="M1402" t="s">
        <v>1529</v>
      </c>
      <c r="N1402" t="s">
        <v>177</v>
      </c>
      <c r="O1402">
        <v>6</v>
      </c>
      <c r="P1402">
        <v>1</v>
      </c>
      <c r="Q1402">
        <v>52.218086999999997</v>
      </c>
      <c r="R1402">
        <v>5.1957630000000004</v>
      </c>
      <c r="S1402" t="s">
        <v>35</v>
      </c>
      <c r="T1402">
        <v>100</v>
      </c>
      <c r="U1402">
        <v>80</v>
      </c>
      <c r="V1402">
        <v>10</v>
      </c>
      <c r="W1402">
        <v>0</v>
      </c>
      <c r="Y1402">
        <v>180</v>
      </c>
      <c r="Z1402" t="s">
        <v>1530</v>
      </c>
      <c r="AA1402" s="2">
        <v>44775.514803240738</v>
      </c>
      <c r="AB1402" t="s">
        <v>329</v>
      </c>
      <c r="AC1402" s="2">
        <v>44907.648182870369</v>
      </c>
      <c r="AD1402" t="s">
        <v>54</v>
      </c>
      <c r="AE1402" t="s">
        <v>55</v>
      </c>
    </row>
    <row r="1403" spans="1:31" x14ac:dyDescent="0.25">
      <c r="A1403" t="s">
        <v>4679</v>
      </c>
      <c r="B1403" t="s">
        <v>4678</v>
      </c>
      <c r="C1403" t="s">
        <v>47</v>
      </c>
      <c r="D1403" s="2" t="str">
        <f>VLOOKUP(A1403,Basis!A:A,1,FALSE)</f>
        <v>VO470</v>
      </c>
      <c r="E1403" t="s">
        <v>58</v>
      </c>
      <c r="F1403">
        <v>1039009</v>
      </c>
      <c r="G1403" s="2">
        <v>44725.54928240741</v>
      </c>
      <c r="H1403" s="2"/>
      <c r="K1403" t="s">
        <v>2534</v>
      </c>
      <c r="L1403" t="s">
        <v>2094</v>
      </c>
      <c r="M1403" t="s">
        <v>4523</v>
      </c>
      <c r="N1403" t="s">
        <v>62</v>
      </c>
      <c r="O1403">
        <v>6</v>
      </c>
      <c r="P1403">
        <v>1</v>
      </c>
      <c r="Q1403">
        <v>52.296754</v>
      </c>
      <c r="R1403">
        <v>5.2217450000000003</v>
      </c>
      <c r="S1403" t="s">
        <v>35</v>
      </c>
      <c r="T1403">
        <v>100</v>
      </c>
      <c r="U1403">
        <v>80</v>
      </c>
      <c r="V1403">
        <v>10</v>
      </c>
      <c r="W1403">
        <v>0</v>
      </c>
      <c r="Y1403">
        <v>180</v>
      </c>
      <c r="Z1403" t="s">
        <v>4524</v>
      </c>
      <c r="AA1403" s="2">
        <v>44725.472627314812</v>
      </c>
      <c r="AB1403" t="s">
        <v>329</v>
      </c>
      <c r="AC1403" s="2">
        <v>44907.648182870369</v>
      </c>
      <c r="AD1403" t="s">
        <v>54</v>
      </c>
      <c r="AE1403" t="s">
        <v>55</v>
      </c>
    </row>
    <row r="1404" spans="1:31" x14ac:dyDescent="0.25">
      <c r="A1404" t="s">
        <v>4681</v>
      </c>
      <c r="B1404" t="s">
        <v>4680</v>
      </c>
      <c r="C1404" t="s">
        <v>47</v>
      </c>
      <c r="D1404" s="2" t="str">
        <f>VLOOKUP(A1404,Basis!A:A,1,FALSE)</f>
        <v>VO475</v>
      </c>
      <c r="E1404" t="s">
        <v>58</v>
      </c>
      <c r="F1404">
        <v>1038477</v>
      </c>
      <c r="G1404" s="2">
        <v>44726.585868055554</v>
      </c>
      <c r="H1404" s="2"/>
      <c r="K1404" t="s">
        <v>3970</v>
      </c>
      <c r="L1404" t="s">
        <v>93</v>
      </c>
      <c r="M1404" t="s">
        <v>3971</v>
      </c>
      <c r="N1404" t="s">
        <v>43</v>
      </c>
      <c r="O1404">
        <v>6</v>
      </c>
      <c r="P1404">
        <v>1</v>
      </c>
      <c r="Q1404">
        <v>52.255302</v>
      </c>
      <c r="R1404">
        <v>5.2308209999999997</v>
      </c>
      <c r="S1404" t="s">
        <v>35</v>
      </c>
      <c r="T1404">
        <v>100</v>
      </c>
      <c r="U1404">
        <v>80</v>
      </c>
      <c r="V1404">
        <v>10</v>
      </c>
      <c r="W1404">
        <v>0</v>
      </c>
      <c r="Y1404">
        <v>180</v>
      </c>
      <c r="Z1404" t="s">
        <v>3972</v>
      </c>
      <c r="AA1404" s="2">
        <v>44721.455231481479</v>
      </c>
      <c r="AB1404" t="s">
        <v>329</v>
      </c>
      <c r="AC1404" s="2">
        <v>44907.648182870369</v>
      </c>
      <c r="AD1404" t="s">
        <v>54</v>
      </c>
      <c r="AE1404" t="s">
        <v>55</v>
      </c>
    </row>
    <row r="1405" spans="1:31" x14ac:dyDescent="0.25">
      <c r="A1405" t="s">
        <v>4683</v>
      </c>
      <c r="B1405" t="s">
        <v>4682</v>
      </c>
      <c r="C1405" t="s">
        <v>79</v>
      </c>
      <c r="D1405" s="2" t="str">
        <f>VLOOKUP(A1405,Basis!A:A,1,FALSE)</f>
        <v>RO1015</v>
      </c>
      <c r="E1405" t="s">
        <v>58</v>
      </c>
      <c r="F1405">
        <v>1038478</v>
      </c>
      <c r="G1405" s="2">
        <v>44867.421712962961</v>
      </c>
      <c r="H1405" s="2"/>
      <c r="K1405" t="s">
        <v>355</v>
      </c>
      <c r="L1405" t="s">
        <v>356</v>
      </c>
      <c r="M1405" t="s">
        <v>357</v>
      </c>
      <c r="N1405" t="s">
        <v>177</v>
      </c>
      <c r="O1405">
        <v>6</v>
      </c>
      <c r="P1405">
        <v>1</v>
      </c>
      <c r="Q1405">
        <v>52.213301907999998</v>
      </c>
      <c r="R1405">
        <v>5.1723124699999996</v>
      </c>
      <c r="S1405" t="s">
        <v>35</v>
      </c>
      <c r="T1405">
        <v>100</v>
      </c>
      <c r="U1405">
        <v>80</v>
      </c>
      <c r="V1405">
        <v>10</v>
      </c>
      <c r="W1405">
        <v>0</v>
      </c>
      <c r="Y1405">
        <v>180</v>
      </c>
      <c r="Z1405" t="s">
        <v>358</v>
      </c>
      <c r="AA1405" s="2">
        <v>44861.360520833332</v>
      </c>
      <c r="AB1405" t="s">
        <v>329</v>
      </c>
      <c r="AC1405" s="2">
        <v>44907.648182870369</v>
      </c>
      <c r="AD1405" t="s">
        <v>54</v>
      </c>
      <c r="AE1405" t="s">
        <v>55</v>
      </c>
    </row>
    <row r="1406" spans="1:31" x14ac:dyDescent="0.25">
      <c r="A1406" t="s">
        <v>4685</v>
      </c>
      <c r="B1406" t="s">
        <v>4684</v>
      </c>
      <c r="C1406" t="s">
        <v>47</v>
      </c>
      <c r="D1406" s="2" t="str">
        <f>VLOOKUP(A1406,Basis!A:A,1,FALSE)</f>
        <v>VO500</v>
      </c>
      <c r="E1406" t="s">
        <v>58</v>
      </c>
      <c r="F1406">
        <v>1038479</v>
      </c>
      <c r="G1406" s="2">
        <v>44867.422291666669</v>
      </c>
      <c r="H1406" s="2"/>
      <c r="K1406" t="s">
        <v>355</v>
      </c>
      <c r="L1406" t="s">
        <v>356</v>
      </c>
      <c r="M1406" t="s">
        <v>357</v>
      </c>
      <c r="N1406" t="s">
        <v>177</v>
      </c>
      <c r="O1406">
        <v>6</v>
      </c>
      <c r="P1406">
        <v>1</v>
      </c>
      <c r="Q1406">
        <v>52.213301907999998</v>
      </c>
      <c r="R1406">
        <v>5.1723124699999996</v>
      </c>
      <c r="S1406" t="s">
        <v>35</v>
      </c>
      <c r="T1406">
        <v>100</v>
      </c>
      <c r="U1406">
        <v>80</v>
      </c>
      <c r="V1406">
        <v>10</v>
      </c>
      <c r="W1406">
        <v>0</v>
      </c>
      <c r="Y1406">
        <v>180</v>
      </c>
      <c r="Z1406" t="s">
        <v>358</v>
      </c>
      <c r="AA1406" s="2">
        <v>44861.371747685182</v>
      </c>
      <c r="AB1406" t="s">
        <v>329</v>
      </c>
      <c r="AC1406" s="2">
        <v>44907.648182870369</v>
      </c>
      <c r="AD1406" t="s">
        <v>54</v>
      </c>
      <c r="AE1406" t="s">
        <v>55</v>
      </c>
    </row>
    <row r="1407" spans="1:31" x14ac:dyDescent="0.25">
      <c r="A1407" t="s">
        <v>4687</v>
      </c>
      <c r="B1407" t="s">
        <v>4686</v>
      </c>
      <c r="C1407" t="s">
        <v>79</v>
      </c>
      <c r="D1407" s="2" t="str">
        <f>VLOOKUP(A1407,Basis!A:A,1,FALSE)</f>
        <v>RO1006</v>
      </c>
      <c r="E1407" t="s">
        <v>58</v>
      </c>
      <c r="F1407">
        <v>1038480</v>
      </c>
      <c r="G1407" s="2">
        <v>44844.519571759258</v>
      </c>
      <c r="H1407" s="2"/>
      <c r="K1407" t="s">
        <v>161</v>
      </c>
      <c r="L1407" t="s">
        <v>4643</v>
      </c>
      <c r="M1407" t="s">
        <v>4644</v>
      </c>
      <c r="N1407" t="s">
        <v>62</v>
      </c>
      <c r="O1407">
        <v>3</v>
      </c>
      <c r="P1407">
        <v>1</v>
      </c>
      <c r="Q1407">
        <v>52.296470999999997</v>
      </c>
      <c r="R1407">
        <v>5.2518319</v>
      </c>
      <c r="S1407" t="s">
        <v>35</v>
      </c>
      <c r="T1407">
        <v>100</v>
      </c>
      <c r="U1407">
        <v>80</v>
      </c>
      <c r="V1407">
        <v>10</v>
      </c>
      <c r="W1407">
        <v>0</v>
      </c>
      <c r="Y1407">
        <v>180</v>
      </c>
      <c r="Z1407" t="s">
        <v>4645</v>
      </c>
      <c r="AA1407" s="2">
        <v>44704.45921296296</v>
      </c>
      <c r="AB1407" t="s">
        <v>329</v>
      </c>
      <c r="AC1407" s="2">
        <v>44907.648182870369</v>
      </c>
      <c r="AD1407" t="s">
        <v>54</v>
      </c>
      <c r="AE1407" t="s">
        <v>55</v>
      </c>
    </row>
    <row r="1408" spans="1:31" x14ac:dyDescent="0.25">
      <c r="A1408" t="s">
        <v>4689</v>
      </c>
      <c r="B1408" t="s">
        <v>4688</v>
      </c>
      <c r="C1408" t="s">
        <v>47</v>
      </c>
      <c r="D1408" s="2" t="str">
        <f>VLOOKUP(A1408,Basis!A:A,1,FALSE)</f>
        <v>VO479</v>
      </c>
      <c r="E1408" t="s">
        <v>58</v>
      </c>
      <c r="F1408">
        <v>1038440</v>
      </c>
      <c r="G1408" s="2">
        <v>44753.344942129632</v>
      </c>
      <c r="H1408" s="2"/>
      <c r="K1408" t="s">
        <v>3729</v>
      </c>
      <c r="L1408" t="s">
        <v>222</v>
      </c>
      <c r="M1408" t="s">
        <v>3730</v>
      </c>
      <c r="N1408" t="s">
        <v>62</v>
      </c>
      <c r="O1408">
        <v>6</v>
      </c>
      <c r="P1408">
        <v>1</v>
      </c>
      <c r="Q1408">
        <v>52.291519000000001</v>
      </c>
      <c r="R1408">
        <v>5.2615600000000002</v>
      </c>
      <c r="S1408" t="s">
        <v>35</v>
      </c>
      <c r="T1408">
        <v>100</v>
      </c>
      <c r="U1408">
        <v>80</v>
      </c>
      <c r="V1408">
        <v>10</v>
      </c>
      <c r="W1408">
        <v>0</v>
      </c>
      <c r="Y1408">
        <v>180</v>
      </c>
      <c r="Z1408" t="s">
        <v>3731</v>
      </c>
      <c r="AA1408" s="2">
        <v>44747.384618055556</v>
      </c>
      <c r="AB1408" t="s">
        <v>329</v>
      </c>
      <c r="AC1408" s="2">
        <v>44907.648182870369</v>
      </c>
      <c r="AD1408" t="s">
        <v>54</v>
      </c>
      <c r="AE1408" t="s">
        <v>55</v>
      </c>
    </row>
    <row r="1409" spans="1:31" x14ac:dyDescent="0.25">
      <c r="A1409" t="s">
        <v>4691</v>
      </c>
      <c r="B1409" t="s">
        <v>4690</v>
      </c>
      <c r="C1409" t="s">
        <v>47</v>
      </c>
      <c r="D1409" s="2" t="str">
        <f>VLOOKUP(A1409,Basis!A:A,1,FALSE)</f>
        <v>VO494</v>
      </c>
      <c r="E1409" t="s">
        <v>58</v>
      </c>
      <c r="F1409">
        <v>1038429</v>
      </c>
      <c r="G1409" s="2">
        <v>44852.525671296295</v>
      </c>
      <c r="H1409" s="2"/>
      <c r="K1409" t="s">
        <v>4692</v>
      </c>
      <c r="L1409" t="s">
        <v>482</v>
      </c>
      <c r="M1409" t="s">
        <v>4693</v>
      </c>
      <c r="N1409" t="s">
        <v>241</v>
      </c>
      <c r="O1409">
        <v>6</v>
      </c>
      <c r="P1409">
        <v>1</v>
      </c>
      <c r="Q1409">
        <v>52.269592899000003</v>
      </c>
      <c r="R1409">
        <v>5.1882831899999999</v>
      </c>
      <c r="S1409" t="s">
        <v>35</v>
      </c>
      <c r="T1409">
        <v>100</v>
      </c>
      <c r="U1409">
        <v>80</v>
      </c>
      <c r="V1409">
        <v>10</v>
      </c>
      <c r="W1409">
        <v>0</v>
      </c>
      <c r="Y1409">
        <v>180</v>
      </c>
      <c r="Z1409" t="s">
        <v>4694</v>
      </c>
      <c r="AA1409" s="2">
        <v>44851.531365740739</v>
      </c>
      <c r="AB1409" t="s">
        <v>329</v>
      </c>
      <c r="AC1409" s="2">
        <v>44907.648182870369</v>
      </c>
      <c r="AD1409" t="s">
        <v>54</v>
      </c>
      <c r="AE1409" t="s">
        <v>55</v>
      </c>
    </row>
    <row r="1410" spans="1:31" x14ac:dyDescent="0.25">
      <c r="A1410" t="s">
        <v>4696</v>
      </c>
      <c r="B1410" t="s">
        <v>4695</v>
      </c>
      <c r="C1410" t="s">
        <v>79</v>
      </c>
      <c r="D1410" s="2" t="str">
        <f>VLOOKUP(A1410,Basis!A:A,1,FALSE)</f>
        <v>RO1001</v>
      </c>
      <c r="E1410" t="s">
        <v>58</v>
      </c>
      <c r="F1410">
        <v>1038424</v>
      </c>
      <c r="G1410" s="2">
        <v>44775.575254629628</v>
      </c>
      <c r="H1410" s="2"/>
      <c r="K1410" t="s">
        <v>2025</v>
      </c>
      <c r="L1410" t="s">
        <v>2368</v>
      </c>
      <c r="M1410" t="s">
        <v>4527</v>
      </c>
      <c r="N1410" t="s">
        <v>241</v>
      </c>
      <c r="O1410">
        <v>6</v>
      </c>
      <c r="P1410">
        <v>1</v>
      </c>
      <c r="Q1410">
        <v>52.273705999999997</v>
      </c>
      <c r="R1410">
        <v>5.1651670000000003</v>
      </c>
      <c r="S1410" t="s">
        <v>35</v>
      </c>
      <c r="T1410">
        <v>100</v>
      </c>
      <c r="U1410">
        <v>80</v>
      </c>
      <c r="V1410">
        <v>10</v>
      </c>
      <c r="W1410">
        <v>0</v>
      </c>
      <c r="Y1410">
        <v>180</v>
      </c>
      <c r="Z1410" t="s">
        <v>4528</v>
      </c>
      <c r="AA1410" s="2">
        <v>44775.55064814815</v>
      </c>
      <c r="AB1410" t="s">
        <v>329</v>
      </c>
      <c r="AC1410" s="2">
        <v>44907.648182870369</v>
      </c>
      <c r="AD1410" t="s">
        <v>54</v>
      </c>
      <c r="AE1410" t="s">
        <v>55</v>
      </c>
    </row>
    <row r="1411" spans="1:31" x14ac:dyDescent="0.25">
      <c r="A1411" t="s">
        <v>4698</v>
      </c>
      <c r="B1411" t="s">
        <v>4697</v>
      </c>
      <c r="C1411" t="s">
        <v>167</v>
      </c>
      <c r="D1411" s="2" t="str">
        <f>VLOOKUP(A1411,Basis!A:A,1,FALSE)</f>
        <v>PO202</v>
      </c>
      <c r="E1411" t="s">
        <v>58</v>
      </c>
      <c r="F1411">
        <v>1038404</v>
      </c>
      <c r="G1411" s="2">
        <v>44844.529328703706</v>
      </c>
      <c r="H1411" s="2"/>
      <c r="K1411" t="s">
        <v>161</v>
      </c>
      <c r="L1411" t="s">
        <v>4643</v>
      </c>
      <c r="M1411" t="s">
        <v>4644</v>
      </c>
      <c r="N1411" t="s">
        <v>62</v>
      </c>
      <c r="O1411">
        <v>6</v>
      </c>
      <c r="P1411">
        <v>1</v>
      </c>
      <c r="Q1411">
        <v>52.296470999999997</v>
      </c>
      <c r="R1411">
        <v>5.2518319</v>
      </c>
      <c r="S1411" t="s">
        <v>35</v>
      </c>
      <c r="T1411">
        <v>100</v>
      </c>
      <c r="U1411">
        <v>80</v>
      </c>
      <c r="V1411">
        <v>10</v>
      </c>
      <c r="W1411">
        <v>0</v>
      </c>
      <c r="Y1411">
        <v>180</v>
      </c>
      <c r="Z1411" t="s">
        <v>4645</v>
      </c>
      <c r="AA1411" s="2">
        <v>44840.573831018519</v>
      </c>
      <c r="AB1411" t="s">
        <v>329</v>
      </c>
      <c r="AC1411" s="2">
        <v>44907.648182870369</v>
      </c>
      <c r="AD1411" t="s">
        <v>54</v>
      </c>
      <c r="AE1411" t="s">
        <v>55</v>
      </c>
    </row>
    <row r="1412" spans="1:31" x14ac:dyDescent="0.25">
      <c r="A1412" t="s">
        <v>4700</v>
      </c>
      <c r="B1412" t="s">
        <v>4699</v>
      </c>
      <c r="C1412" t="s">
        <v>167</v>
      </c>
      <c r="D1412" s="2" t="str">
        <f>VLOOKUP(A1412,Basis!A:A,1,FALSE)</f>
        <v>PO190</v>
      </c>
      <c r="E1412" t="s">
        <v>58</v>
      </c>
      <c r="F1412">
        <v>1038408</v>
      </c>
      <c r="G1412" s="2">
        <v>44746.489918981482</v>
      </c>
      <c r="H1412" s="2"/>
      <c r="K1412" t="s">
        <v>4540</v>
      </c>
      <c r="L1412" t="s">
        <v>1082</v>
      </c>
      <c r="M1412" t="s">
        <v>4541</v>
      </c>
      <c r="N1412" t="s">
        <v>750</v>
      </c>
      <c r="O1412">
        <v>6</v>
      </c>
      <c r="P1412">
        <v>1</v>
      </c>
      <c r="Q1412">
        <v>52.265584599999997</v>
      </c>
      <c r="R1412">
        <v>5.0454067</v>
      </c>
      <c r="S1412" t="s">
        <v>35</v>
      </c>
      <c r="T1412">
        <v>100</v>
      </c>
      <c r="U1412">
        <v>80</v>
      </c>
      <c r="V1412">
        <v>10</v>
      </c>
      <c r="W1412">
        <v>0</v>
      </c>
      <c r="Y1412">
        <v>180</v>
      </c>
      <c r="Z1412" t="s">
        <v>4543</v>
      </c>
      <c r="AA1412" s="2">
        <v>44746.485081018516</v>
      </c>
      <c r="AB1412" t="s">
        <v>329</v>
      </c>
      <c r="AC1412" s="2">
        <v>44907.648182870369</v>
      </c>
      <c r="AD1412" t="s">
        <v>54</v>
      </c>
      <c r="AE1412" t="s">
        <v>55</v>
      </c>
    </row>
    <row r="1413" spans="1:31" x14ac:dyDescent="0.25">
      <c r="A1413" t="s">
        <v>4702</v>
      </c>
      <c r="B1413" t="s">
        <v>4701</v>
      </c>
      <c r="C1413" t="s">
        <v>167</v>
      </c>
      <c r="D1413" s="2" t="str">
        <f>VLOOKUP(A1413,Basis!A:A,1,FALSE)</f>
        <v>PO200</v>
      </c>
      <c r="E1413" t="s">
        <v>58</v>
      </c>
      <c r="F1413">
        <v>1038421</v>
      </c>
      <c r="G1413" s="2">
        <v>44797.593206018515</v>
      </c>
      <c r="H1413" s="2"/>
      <c r="K1413" t="s">
        <v>2025</v>
      </c>
      <c r="L1413" t="s">
        <v>2368</v>
      </c>
      <c r="M1413" t="s">
        <v>4527</v>
      </c>
      <c r="N1413" t="s">
        <v>241</v>
      </c>
      <c r="O1413">
        <v>6</v>
      </c>
      <c r="P1413">
        <v>1</v>
      </c>
      <c r="Q1413">
        <v>52.273705999999997</v>
      </c>
      <c r="R1413">
        <v>5.1651670000000003</v>
      </c>
      <c r="S1413" t="s">
        <v>35</v>
      </c>
      <c r="T1413">
        <v>100</v>
      </c>
      <c r="U1413">
        <v>80</v>
      </c>
      <c r="V1413">
        <v>10</v>
      </c>
      <c r="W1413">
        <v>0</v>
      </c>
      <c r="Y1413">
        <v>180</v>
      </c>
      <c r="Z1413" t="s">
        <v>4528</v>
      </c>
      <c r="AA1413" s="2">
        <v>44775.552118055559</v>
      </c>
      <c r="AB1413" t="s">
        <v>329</v>
      </c>
      <c r="AC1413" s="2">
        <v>44907.648182870369</v>
      </c>
      <c r="AD1413" t="s">
        <v>54</v>
      </c>
      <c r="AE1413" t="s">
        <v>55</v>
      </c>
    </row>
    <row r="1414" spans="1:31" x14ac:dyDescent="0.25">
      <c r="A1414" t="s">
        <v>4704</v>
      </c>
      <c r="B1414" t="s">
        <v>4703</v>
      </c>
      <c r="C1414" t="s">
        <v>47</v>
      </c>
      <c r="D1414" s="2" t="str">
        <f>VLOOKUP(A1414,Basis!A:A,1,FALSE)</f>
        <v>VO489</v>
      </c>
      <c r="E1414" t="s">
        <v>58</v>
      </c>
      <c r="F1414">
        <v>1038422</v>
      </c>
      <c r="G1414" s="2">
        <v>44844.527905092589</v>
      </c>
      <c r="H1414" s="2"/>
      <c r="K1414" t="s">
        <v>1521</v>
      </c>
      <c r="L1414" t="s">
        <v>1522</v>
      </c>
      <c r="M1414" t="s">
        <v>1523</v>
      </c>
      <c r="N1414" t="s">
        <v>62</v>
      </c>
      <c r="O1414">
        <v>6</v>
      </c>
      <c r="P1414">
        <v>1</v>
      </c>
      <c r="Q1414">
        <v>52.292589999999997</v>
      </c>
      <c r="R1414">
        <v>5.2629919999999997</v>
      </c>
      <c r="S1414" t="s">
        <v>35</v>
      </c>
      <c r="T1414">
        <v>100</v>
      </c>
      <c r="U1414">
        <v>80</v>
      </c>
      <c r="V1414">
        <v>10</v>
      </c>
      <c r="W1414">
        <v>0</v>
      </c>
      <c r="Y1414">
        <v>180</v>
      </c>
      <c r="Z1414" t="s">
        <v>1524</v>
      </c>
      <c r="AA1414" s="2">
        <v>44851.447557870371</v>
      </c>
      <c r="AB1414" t="s">
        <v>329</v>
      </c>
      <c r="AC1414" s="2">
        <v>44907.648182870369</v>
      </c>
      <c r="AD1414" t="s">
        <v>54</v>
      </c>
      <c r="AE1414" t="s">
        <v>55</v>
      </c>
    </row>
    <row r="1415" spans="1:31" x14ac:dyDescent="0.25">
      <c r="A1415" t="s">
        <v>4706</v>
      </c>
      <c r="B1415" t="s">
        <v>4705</v>
      </c>
      <c r="C1415" t="s">
        <v>47</v>
      </c>
      <c r="D1415" s="2" t="str">
        <f>VLOOKUP(A1415,Basis!A:A,1,FALSE)</f>
        <v>VO480</v>
      </c>
      <c r="E1415" t="s">
        <v>58</v>
      </c>
      <c r="F1415">
        <v>1038395</v>
      </c>
      <c r="G1415" s="2">
        <v>44749.485682870371</v>
      </c>
      <c r="H1415" s="2"/>
      <c r="K1415" t="s">
        <v>3734</v>
      </c>
      <c r="L1415" t="s">
        <v>399</v>
      </c>
      <c r="M1415" t="s">
        <v>3735</v>
      </c>
      <c r="N1415" t="s">
        <v>177</v>
      </c>
      <c r="O1415">
        <v>6</v>
      </c>
      <c r="P1415">
        <v>1</v>
      </c>
      <c r="Q1415">
        <v>52.224355000000003</v>
      </c>
      <c r="R1415">
        <v>5.1556800000000003</v>
      </c>
      <c r="S1415" t="s">
        <v>35</v>
      </c>
      <c r="T1415">
        <v>100</v>
      </c>
      <c r="U1415">
        <v>80</v>
      </c>
      <c r="V1415">
        <v>10</v>
      </c>
      <c r="W1415">
        <v>0</v>
      </c>
      <c r="Y1415">
        <v>180</v>
      </c>
      <c r="Z1415" t="s">
        <v>3736</v>
      </c>
      <c r="AA1415" s="2">
        <v>44747.371145833335</v>
      </c>
      <c r="AB1415" t="s">
        <v>329</v>
      </c>
      <c r="AC1415" s="2">
        <v>44907.648182870369</v>
      </c>
      <c r="AD1415" t="s">
        <v>54</v>
      </c>
      <c r="AE1415" t="s">
        <v>55</v>
      </c>
    </row>
    <row r="1416" spans="1:31" x14ac:dyDescent="0.25">
      <c r="A1416" t="s">
        <v>4708</v>
      </c>
      <c r="B1416" t="s">
        <v>4707</v>
      </c>
      <c r="C1416" t="s">
        <v>47</v>
      </c>
      <c r="D1416" s="2" t="str">
        <f>VLOOKUP(A1416,Basis!A:A,1,FALSE)</f>
        <v>VO484</v>
      </c>
      <c r="E1416" t="s">
        <v>58</v>
      </c>
      <c r="F1416">
        <v>1038396</v>
      </c>
      <c r="G1416" s="2">
        <v>44797.59275462963</v>
      </c>
      <c r="H1416" s="2"/>
      <c r="K1416" t="s">
        <v>2025</v>
      </c>
      <c r="L1416" t="s">
        <v>2368</v>
      </c>
      <c r="M1416" t="s">
        <v>4527</v>
      </c>
      <c r="N1416" t="s">
        <v>241</v>
      </c>
      <c r="O1416">
        <v>6</v>
      </c>
      <c r="P1416">
        <v>1</v>
      </c>
      <c r="Q1416">
        <v>52.273705999999997</v>
      </c>
      <c r="R1416">
        <v>5.1651670000000003</v>
      </c>
      <c r="S1416" t="s">
        <v>35</v>
      </c>
      <c r="T1416">
        <v>100</v>
      </c>
      <c r="U1416">
        <v>80</v>
      </c>
      <c r="V1416">
        <v>10</v>
      </c>
      <c r="W1416">
        <v>0</v>
      </c>
      <c r="Y1416">
        <v>180</v>
      </c>
      <c r="Z1416" t="s">
        <v>4528</v>
      </c>
      <c r="AA1416" s="2">
        <v>44775.551400462966</v>
      </c>
      <c r="AB1416" t="s">
        <v>329</v>
      </c>
      <c r="AC1416" s="2">
        <v>44907.648182870369</v>
      </c>
      <c r="AD1416" t="s">
        <v>54</v>
      </c>
      <c r="AE1416" t="s">
        <v>55</v>
      </c>
    </row>
    <row r="1417" spans="1:31" x14ac:dyDescent="0.25">
      <c r="A1417" t="s">
        <v>4710</v>
      </c>
      <c r="B1417" t="s">
        <v>4709</v>
      </c>
      <c r="C1417" t="s">
        <v>79</v>
      </c>
      <c r="D1417" s="2" t="str">
        <f>VLOOKUP(A1417,Basis!A:A,1,FALSE)</f>
        <v>RO1010</v>
      </c>
      <c r="E1417" t="s">
        <v>58</v>
      </c>
      <c r="F1417">
        <v>1038398</v>
      </c>
      <c r="G1417" s="2">
        <v>44852.526979166665</v>
      </c>
      <c r="H1417" s="2"/>
      <c r="K1417" t="s">
        <v>1066</v>
      </c>
      <c r="L1417" t="s">
        <v>1533</v>
      </c>
      <c r="M1417" t="s">
        <v>4711</v>
      </c>
      <c r="N1417" t="s">
        <v>241</v>
      </c>
      <c r="O1417">
        <v>6</v>
      </c>
      <c r="P1417">
        <v>1</v>
      </c>
      <c r="Q1417">
        <v>52.268386</v>
      </c>
      <c r="R1417">
        <v>5.1905729999999997</v>
      </c>
      <c r="S1417" t="s">
        <v>35</v>
      </c>
      <c r="T1417">
        <v>100</v>
      </c>
      <c r="U1417">
        <v>80</v>
      </c>
      <c r="V1417">
        <v>10</v>
      </c>
      <c r="W1417">
        <v>0</v>
      </c>
      <c r="Y1417">
        <v>180</v>
      </c>
      <c r="Z1417" t="s">
        <v>1535</v>
      </c>
      <c r="AA1417" s="2">
        <v>44851.555752314816</v>
      </c>
      <c r="AB1417" t="s">
        <v>329</v>
      </c>
      <c r="AC1417" s="2">
        <v>44907.648182870369</v>
      </c>
      <c r="AD1417" t="s">
        <v>54</v>
      </c>
      <c r="AE1417" t="s">
        <v>55</v>
      </c>
    </row>
    <row r="1418" spans="1:31" x14ac:dyDescent="0.25">
      <c r="A1418" t="s">
        <v>4713</v>
      </c>
      <c r="B1418" t="s">
        <v>4712</v>
      </c>
      <c r="C1418" t="s">
        <v>79</v>
      </c>
      <c r="D1418" s="2" t="str">
        <f>VLOOKUP(A1418,Basis!A:A,1,FALSE)</f>
        <v>RO1005</v>
      </c>
      <c r="E1418" t="s">
        <v>58</v>
      </c>
      <c r="F1418">
        <v>1038399</v>
      </c>
      <c r="G1418" s="2">
        <v>44844.485833333332</v>
      </c>
      <c r="H1418" s="2"/>
      <c r="K1418" t="s">
        <v>4714</v>
      </c>
      <c r="L1418" t="s">
        <v>93</v>
      </c>
      <c r="M1418" t="s">
        <v>4715</v>
      </c>
      <c r="N1418" t="s">
        <v>62</v>
      </c>
      <c r="O1418">
        <v>6</v>
      </c>
      <c r="P1418">
        <v>1</v>
      </c>
      <c r="Q1418">
        <v>52.290778000000003</v>
      </c>
      <c r="R1418">
        <v>5.2415710000000004</v>
      </c>
      <c r="S1418" t="s">
        <v>35</v>
      </c>
      <c r="T1418">
        <v>100</v>
      </c>
      <c r="U1418">
        <v>80</v>
      </c>
      <c r="V1418">
        <v>10</v>
      </c>
      <c r="W1418">
        <v>0</v>
      </c>
      <c r="Y1418">
        <v>180</v>
      </c>
      <c r="Z1418" t="s">
        <v>4716</v>
      </c>
      <c r="AA1418" s="2">
        <v>44840.544629629629</v>
      </c>
      <c r="AB1418" t="s">
        <v>329</v>
      </c>
      <c r="AC1418" s="2">
        <v>44907.648182870369</v>
      </c>
      <c r="AD1418" t="s">
        <v>54</v>
      </c>
      <c r="AE1418" t="s">
        <v>55</v>
      </c>
    </row>
    <row r="1419" spans="1:31" x14ac:dyDescent="0.25">
      <c r="A1419" t="s">
        <v>4718</v>
      </c>
      <c r="B1419" t="s">
        <v>4717</v>
      </c>
      <c r="C1419" t="s">
        <v>47</v>
      </c>
      <c r="D1419" s="2" t="str">
        <f>VLOOKUP(A1419,Basis!A:A,1,FALSE)</f>
        <v>VO487</v>
      </c>
      <c r="E1419" t="s">
        <v>58</v>
      </c>
      <c r="F1419">
        <v>1038400</v>
      </c>
      <c r="G1419" s="2">
        <v>44844.486574074072</v>
      </c>
      <c r="H1419" s="2"/>
      <c r="K1419" t="s">
        <v>4714</v>
      </c>
      <c r="L1419" t="s">
        <v>93</v>
      </c>
      <c r="M1419" t="s">
        <v>4715</v>
      </c>
      <c r="N1419" t="s">
        <v>62</v>
      </c>
      <c r="O1419">
        <v>6</v>
      </c>
      <c r="P1419">
        <v>1</v>
      </c>
      <c r="Q1419">
        <v>52.290778000000003</v>
      </c>
      <c r="R1419">
        <v>5.2415710000000004</v>
      </c>
      <c r="S1419" t="s">
        <v>35</v>
      </c>
      <c r="T1419">
        <v>100</v>
      </c>
      <c r="U1419">
        <v>80</v>
      </c>
      <c r="V1419">
        <v>10</v>
      </c>
      <c r="W1419">
        <v>0</v>
      </c>
      <c r="Y1419">
        <v>180</v>
      </c>
      <c r="Z1419" t="s">
        <v>4716</v>
      </c>
      <c r="AA1419" s="2">
        <v>44840.545682870368</v>
      </c>
      <c r="AB1419" t="s">
        <v>329</v>
      </c>
      <c r="AC1419" s="2">
        <v>44907.648182870369</v>
      </c>
      <c r="AD1419" t="s">
        <v>54</v>
      </c>
      <c r="AE1419" t="s">
        <v>55</v>
      </c>
    </row>
    <row r="1420" spans="1:31" x14ac:dyDescent="0.25">
      <c r="A1420" t="s">
        <v>4720</v>
      </c>
      <c r="B1420" t="s">
        <v>4719</v>
      </c>
      <c r="C1420" t="s">
        <v>47</v>
      </c>
      <c r="D1420" s="2" t="str">
        <f>VLOOKUP(A1420,Basis!A:A,1,FALSE)</f>
        <v>VO493</v>
      </c>
      <c r="E1420" t="s">
        <v>58</v>
      </c>
      <c r="F1420">
        <v>1038401</v>
      </c>
      <c r="G1420" s="2">
        <v>44852.527557870373</v>
      </c>
      <c r="H1420" s="2"/>
      <c r="K1420" t="s">
        <v>1066</v>
      </c>
      <c r="L1420" t="s">
        <v>1533</v>
      </c>
      <c r="M1420" t="s">
        <v>4711</v>
      </c>
      <c r="N1420" t="s">
        <v>241</v>
      </c>
      <c r="O1420">
        <v>6</v>
      </c>
      <c r="P1420">
        <v>1</v>
      </c>
      <c r="Q1420">
        <v>52.268386</v>
      </c>
      <c r="R1420">
        <v>5.1905729999999997</v>
      </c>
      <c r="S1420" t="s">
        <v>35</v>
      </c>
      <c r="T1420">
        <v>100</v>
      </c>
      <c r="U1420">
        <v>80</v>
      </c>
      <c r="V1420">
        <v>10</v>
      </c>
      <c r="W1420">
        <v>0</v>
      </c>
      <c r="Y1420">
        <v>180</v>
      </c>
      <c r="Z1420" t="s">
        <v>1535</v>
      </c>
      <c r="AA1420" s="2">
        <v>44851.556539351855</v>
      </c>
      <c r="AB1420" t="s">
        <v>329</v>
      </c>
      <c r="AC1420" s="2">
        <v>44907.648182870369</v>
      </c>
      <c r="AD1420" t="s">
        <v>54</v>
      </c>
      <c r="AE1420" t="s">
        <v>55</v>
      </c>
    </row>
    <row r="1421" spans="1:31" x14ac:dyDescent="0.25">
      <c r="A1421" t="s">
        <v>4722</v>
      </c>
      <c r="B1421" t="s">
        <v>4721</v>
      </c>
      <c r="C1421" t="s">
        <v>79</v>
      </c>
      <c r="D1421" s="2" t="str">
        <f>VLOOKUP(A1421,Basis!A:A,1,FALSE)</f>
        <v>RO1004</v>
      </c>
      <c r="E1421" t="s">
        <v>58</v>
      </c>
      <c r="F1421">
        <v>1038402</v>
      </c>
      <c r="G1421" s="2">
        <v>44819.638969907406</v>
      </c>
      <c r="H1421" s="2"/>
      <c r="K1421" t="s">
        <v>333</v>
      </c>
      <c r="L1421" t="s">
        <v>334</v>
      </c>
      <c r="M1421" t="s">
        <v>335</v>
      </c>
      <c r="N1421" t="s">
        <v>34</v>
      </c>
      <c r="O1421">
        <v>6</v>
      </c>
      <c r="P1421">
        <v>1</v>
      </c>
      <c r="Q1421">
        <v>52.332740000000001</v>
      </c>
      <c r="R1421">
        <v>5.0614400000000002</v>
      </c>
      <c r="S1421" t="s">
        <v>35</v>
      </c>
      <c r="T1421">
        <v>100</v>
      </c>
      <c r="U1421">
        <v>80</v>
      </c>
      <c r="V1421">
        <v>10</v>
      </c>
      <c r="W1421">
        <v>0</v>
      </c>
      <c r="Y1421">
        <v>180</v>
      </c>
      <c r="Z1421" t="s">
        <v>336</v>
      </c>
      <c r="AA1421" s="2">
        <v>44819.361377314817</v>
      </c>
      <c r="AB1421" t="s">
        <v>329</v>
      </c>
      <c r="AC1421" s="2">
        <v>44907.648182870369</v>
      </c>
      <c r="AD1421" t="s">
        <v>54</v>
      </c>
      <c r="AE1421" t="s">
        <v>55</v>
      </c>
    </row>
    <row r="1422" spans="1:31" x14ac:dyDescent="0.25">
      <c r="A1422" t="s">
        <v>4724</v>
      </c>
      <c r="B1422" t="s">
        <v>4723</v>
      </c>
      <c r="C1422" t="s">
        <v>79</v>
      </c>
      <c r="D1422" s="2" t="str">
        <f>VLOOKUP(A1422,Basis!A:A,1,FALSE)</f>
        <v>RO1011</v>
      </c>
      <c r="E1422" t="s">
        <v>58</v>
      </c>
      <c r="F1422">
        <v>1038391</v>
      </c>
      <c r="G1422" s="2">
        <v>44852.524942129632</v>
      </c>
      <c r="H1422" s="2"/>
      <c r="K1422" t="s">
        <v>4692</v>
      </c>
      <c r="L1422" t="s">
        <v>482</v>
      </c>
      <c r="M1422" t="s">
        <v>4693</v>
      </c>
      <c r="N1422" t="s">
        <v>241</v>
      </c>
      <c r="O1422">
        <v>6</v>
      </c>
      <c r="P1422">
        <v>1</v>
      </c>
      <c r="Q1422">
        <v>52.269592899000003</v>
      </c>
      <c r="R1422">
        <v>5.1882831899999999</v>
      </c>
      <c r="S1422" t="s">
        <v>35</v>
      </c>
      <c r="T1422">
        <v>100</v>
      </c>
      <c r="U1422">
        <v>80</v>
      </c>
      <c r="V1422">
        <v>10</v>
      </c>
      <c r="W1422">
        <v>0</v>
      </c>
      <c r="Y1422">
        <v>180</v>
      </c>
      <c r="Z1422" t="s">
        <v>4694</v>
      </c>
      <c r="AA1422" s="2">
        <v>44851.530486111114</v>
      </c>
      <c r="AB1422" t="s">
        <v>329</v>
      </c>
      <c r="AC1422" s="2">
        <v>44907.648182870369</v>
      </c>
      <c r="AD1422" t="s">
        <v>54</v>
      </c>
      <c r="AE1422" t="s">
        <v>55</v>
      </c>
    </row>
    <row r="1423" spans="1:31" x14ac:dyDescent="0.25">
      <c r="A1423" t="s">
        <v>4726</v>
      </c>
      <c r="B1423" t="s">
        <v>4725</v>
      </c>
      <c r="C1423" t="s">
        <v>47</v>
      </c>
      <c r="D1423" s="2" t="str">
        <f>VLOOKUP(A1423,Basis!A:A,1,FALSE)</f>
        <v>VO421</v>
      </c>
      <c r="E1423" t="s">
        <v>58</v>
      </c>
      <c r="F1423">
        <v>1038449</v>
      </c>
      <c r="G1423" s="2">
        <v>44441.338969907411</v>
      </c>
      <c r="H1423" s="2"/>
      <c r="K1423" t="s">
        <v>696</v>
      </c>
      <c r="L1423" t="s">
        <v>4727</v>
      </c>
      <c r="M1423" t="s">
        <v>709</v>
      </c>
      <c r="N1423" t="s">
        <v>177</v>
      </c>
      <c r="O1423">
        <v>6</v>
      </c>
      <c r="P1423">
        <v>1</v>
      </c>
      <c r="Q1423">
        <v>52.237826599999998</v>
      </c>
      <c r="R1423">
        <v>5.1819369999999996</v>
      </c>
      <c r="S1423" t="s">
        <v>35</v>
      </c>
      <c r="T1423">
        <v>100</v>
      </c>
      <c r="U1423">
        <v>80</v>
      </c>
      <c r="V1423">
        <v>10</v>
      </c>
      <c r="W1423">
        <v>0</v>
      </c>
      <c r="Y1423">
        <v>180</v>
      </c>
      <c r="Z1423" t="s">
        <v>4728</v>
      </c>
      <c r="AA1423" s="2">
        <v>44441.336539351854</v>
      </c>
      <c r="AB1423" t="s">
        <v>329</v>
      </c>
      <c r="AC1423" s="2">
        <v>44907.648182870369</v>
      </c>
      <c r="AD1423" t="s">
        <v>54</v>
      </c>
      <c r="AE1423" t="s">
        <v>55</v>
      </c>
    </row>
    <row r="1424" spans="1:31" x14ac:dyDescent="0.25">
      <c r="A1424" t="s">
        <v>4730</v>
      </c>
      <c r="B1424" t="s">
        <v>4729</v>
      </c>
      <c r="C1424" t="s">
        <v>79</v>
      </c>
      <c r="D1424" s="2" t="str">
        <f>VLOOKUP(A1424,Basis!A:A,1,FALSE)</f>
        <v>RO940</v>
      </c>
      <c r="E1424" t="s">
        <v>58</v>
      </c>
      <c r="F1424">
        <v>1038464</v>
      </c>
      <c r="G1424" s="2">
        <v>44441.338472222225</v>
      </c>
      <c r="H1424" s="2"/>
      <c r="K1424" t="s">
        <v>696</v>
      </c>
      <c r="L1424" t="s">
        <v>4727</v>
      </c>
      <c r="M1424" t="s">
        <v>709</v>
      </c>
      <c r="N1424" t="s">
        <v>177</v>
      </c>
      <c r="O1424">
        <v>6</v>
      </c>
      <c r="P1424">
        <v>1</v>
      </c>
      <c r="Q1424">
        <v>52.237826599999998</v>
      </c>
      <c r="R1424">
        <v>5.1819369999999996</v>
      </c>
      <c r="S1424" t="s">
        <v>35</v>
      </c>
      <c r="T1424">
        <v>100</v>
      </c>
      <c r="U1424">
        <v>80</v>
      </c>
      <c r="V1424">
        <v>10</v>
      </c>
      <c r="W1424">
        <v>0</v>
      </c>
      <c r="Y1424">
        <v>180</v>
      </c>
      <c r="Z1424" t="s">
        <v>4728</v>
      </c>
      <c r="AA1424" s="2">
        <v>44441.335543981484</v>
      </c>
      <c r="AB1424" t="s">
        <v>329</v>
      </c>
      <c r="AC1424" s="2">
        <v>44907.648182870369</v>
      </c>
      <c r="AD1424" t="s">
        <v>54</v>
      </c>
      <c r="AE1424" t="s">
        <v>55</v>
      </c>
    </row>
    <row r="1425" spans="1:31" x14ac:dyDescent="0.25">
      <c r="A1425" t="s">
        <v>4732</v>
      </c>
      <c r="B1425" t="s">
        <v>4731</v>
      </c>
      <c r="C1425" t="s">
        <v>47</v>
      </c>
      <c r="D1425" s="2" t="str">
        <f>VLOOKUP(A1425,Basis!A:A,1,FALSE)</f>
        <v>VO411</v>
      </c>
      <c r="E1425" t="s">
        <v>58</v>
      </c>
      <c r="F1425">
        <v>1038472</v>
      </c>
      <c r="G1425" s="2">
        <v>44385.648668981485</v>
      </c>
      <c r="H1425" s="2"/>
      <c r="K1425" t="s">
        <v>3710</v>
      </c>
      <c r="L1425" t="s">
        <v>561</v>
      </c>
      <c r="M1425" t="s">
        <v>3711</v>
      </c>
      <c r="N1425" t="s">
        <v>241</v>
      </c>
      <c r="O1425">
        <v>6</v>
      </c>
      <c r="P1425">
        <v>1</v>
      </c>
      <c r="Q1425">
        <v>52.267699999999998</v>
      </c>
      <c r="R1425">
        <v>5.1742319999999999</v>
      </c>
      <c r="S1425" t="s">
        <v>35</v>
      </c>
      <c r="T1425">
        <v>100</v>
      </c>
      <c r="U1425">
        <v>80</v>
      </c>
      <c r="V1425">
        <v>10</v>
      </c>
      <c r="W1425">
        <v>0</v>
      </c>
      <c r="Y1425">
        <v>180</v>
      </c>
      <c r="Z1425" t="s">
        <v>3712</v>
      </c>
      <c r="AA1425" s="2">
        <v>44385.507951388892</v>
      </c>
      <c r="AB1425" t="s">
        <v>329</v>
      </c>
      <c r="AC1425" s="2">
        <v>44907.648182870369</v>
      </c>
      <c r="AD1425" t="s">
        <v>54</v>
      </c>
      <c r="AE1425" t="s">
        <v>55</v>
      </c>
    </row>
    <row r="1426" spans="1:31" x14ac:dyDescent="0.25">
      <c r="A1426" t="s">
        <v>4734</v>
      </c>
      <c r="B1426" t="s">
        <v>4733</v>
      </c>
      <c r="C1426" t="s">
        <v>79</v>
      </c>
      <c r="D1426" s="2" t="str">
        <f>VLOOKUP(A1426,Basis!A:A,1,FALSE)</f>
        <v>RO921</v>
      </c>
      <c r="E1426" t="s">
        <v>58</v>
      </c>
      <c r="F1426">
        <v>1038426</v>
      </c>
      <c r="G1426" s="2">
        <v>44322.411932870367</v>
      </c>
      <c r="H1426" s="2"/>
      <c r="K1426" t="s">
        <v>4253</v>
      </c>
      <c r="L1426" t="s">
        <v>222</v>
      </c>
      <c r="M1426" t="s">
        <v>4616</v>
      </c>
      <c r="N1426" t="s">
        <v>177</v>
      </c>
      <c r="O1426">
        <v>6</v>
      </c>
      <c r="P1426">
        <v>1</v>
      </c>
      <c r="Q1426">
        <v>52.236908</v>
      </c>
      <c r="R1426">
        <v>5.1808189999999996</v>
      </c>
      <c r="S1426" t="s">
        <v>35</v>
      </c>
      <c r="T1426">
        <v>100</v>
      </c>
      <c r="U1426">
        <v>80</v>
      </c>
      <c r="V1426">
        <v>10</v>
      </c>
      <c r="W1426">
        <v>0</v>
      </c>
      <c r="Y1426">
        <v>180</v>
      </c>
      <c r="Z1426" t="s">
        <v>4617</v>
      </c>
      <c r="AA1426" s="2">
        <v>44307.449895833335</v>
      </c>
      <c r="AB1426" t="s">
        <v>329</v>
      </c>
      <c r="AC1426" s="2">
        <v>44907.648182870369</v>
      </c>
      <c r="AD1426" t="s">
        <v>54</v>
      </c>
      <c r="AE1426" t="s">
        <v>55</v>
      </c>
    </row>
    <row r="1427" spans="1:31" x14ac:dyDescent="0.25">
      <c r="A1427" t="s">
        <v>4736</v>
      </c>
      <c r="B1427" t="s">
        <v>4735</v>
      </c>
      <c r="C1427" t="s">
        <v>47</v>
      </c>
      <c r="D1427" s="2" t="str">
        <f>VLOOKUP(A1427,Basis!A:A,1,FALSE)</f>
        <v>VO392</v>
      </c>
      <c r="E1427" t="s">
        <v>58</v>
      </c>
      <c r="F1427">
        <v>1038405</v>
      </c>
      <c r="G1427" s="2">
        <v>44299.358356481483</v>
      </c>
      <c r="H1427" s="2"/>
      <c r="K1427" t="s">
        <v>4377</v>
      </c>
      <c r="L1427" t="s">
        <v>4378</v>
      </c>
      <c r="M1427" t="s">
        <v>4379</v>
      </c>
      <c r="N1427" t="s">
        <v>177</v>
      </c>
      <c r="O1427">
        <v>6</v>
      </c>
      <c r="P1427">
        <v>1</v>
      </c>
      <c r="Q1427">
        <v>52.214942000000001</v>
      </c>
      <c r="R1427">
        <v>5.2043169999999996</v>
      </c>
      <c r="S1427" t="s">
        <v>35</v>
      </c>
      <c r="T1427">
        <v>100</v>
      </c>
      <c r="U1427">
        <v>80</v>
      </c>
      <c r="V1427">
        <v>10</v>
      </c>
      <c r="W1427">
        <v>0</v>
      </c>
      <c r="Y1427">
        <v>180</v>
      </c>
      <c r="Z1427" t="s">
        <v>4380</v>
      </c>
      <c r="AA1427" s="2">
        <v>44294.64571759259</v>
      </c>
      <c r="AB1427" t="s">
        <v>329</v>
      </c>
      <c r="AC1427" s="2">
        <v>44907.648182870369</v>
      </c>
      <c r="AD1427" t="s">
        <v>54</v>
      </c>
      <c r="AE1427" t="s">
        <v>55</v>
      </c>
    </row>
    <row r="1428" spans="1:31" x14ac:dyDescent="0.25">
      <c r="A1428" t="s">
        <v>4738</v>
      </c>
      <c r="B1428" t="s">
        <v>4737</v>
      </c>
      <c r="C1428" t="s">
        <v>79</v>
      </c>
      <c r="D1428" s="2" t="str">
        <f>VLOOKUP(A1428,Basis!A:A,1,FALSE)</f>
        <v>RO909</v>
      </c>
      <c r="E1428" t="s">
        <v>58</v>
      </c>
      <c r="F1428">
        <v>1038406</v>
      </c>
      <c r="G1428" s="2">
        <v>44284.544502314813</v>
      </c>
      <c r="H1428" s="2"/>
      <c r="K1428" t="s">
        <v>3693</v>
      </c>
      <c r="L1428" t="s">
        <v>3694</v>
      </c>
      <c r="M1428" t="s">
        <v>3695</v>
      </c>
      <c r="N1428" t="s">
        <v>184</v>
      </c>
      <c r="O1428">
        <v>6</v>
      </c>
      <c r="P1428">
        <v>1</v>
      </c>
      <c r="Q1428">
        <v>52.207092500000002</v>
      </c>
      <c r="R1428">
        <v>5.0679604999999999</v>
      </c>
      <c r="S1428" t="s">
        <v>35</v>
      </c>
      <c r="T1428">
        <v>100</v>
      </c>
      <c r="U1428">
        <v>80</v>
      </c>
      <c r="V1428">
        <v>10</v>
      </c>
      <c r="W1428">
        <v>0</v>
      </c>
      <c r="Y1428">
        <v>180</v>
      </c>
      <c r="Z1428" t="s">
        <v>3696</v>
      </c>
      <c r="AA1428" s="2">
        <v>44284.504710648151</v>
      </c>
      <c r="AB1428" t="s">
        <v>329</v>
      </c>
      <c r="AC1428" s="2">
        <v>44907.648182870369</v>
      </c>
      <c r="AD1428" t="s">
        <v>54</v>
      </c>
      <c r="AE1428" t="s">
        <v>55</v>
      </c>
    </row>
    <row r="1429" spans="1:31" x14ac:dyDescent="0.25">
      <c r="A1429" t="s">
        <v>4740</v>
      </c>
      <c r="B1429" t="s">
        <v>4739</v>
      </c>
      <c r="C1429" t="s">
        <v>47</v>
      </c>
      <c r="D1429" s="2" t="str">
        <f>VLOOKUP(A1429,Basis!A:A,1,FALSE)</f>
        <v>VO389</v>
      </c>
      <c r="E1429" t="s">
        <v>58</v>
      </c>
      <c r="F1429">
        <v>1038413</v>
      </c>
      <c r="G1429" s="2">
        <v>44284.54488425926</v>
      </c>
      <c r="H1429" s="2"/>
      <c r="K1429" t="s">
        <v>3693</v>
      </c>
      <c r="L1429" t="s">
        <v>3694</v>
      </c>
      <c r="M1429" t="s">
        <v>3695</v>
      </c>
      <c r="N1429" t="s">
        <v>184</v>
      </c>
      <c r="O1429">
        <v>6</v>
      </c>
      <c r="P1429">
        <v>1</v>
      </c>
      <c r="Q1429">
        <v>52.207092500000002</v>
      </c>
      <c r="R1429">
        <v>5.0679604999999999</v>
      </c>
      <c r="S1429" t="s">
        <v>35</v>
      </c>
      <c r="T1429">
        <v>100</v>
      </c>
      <c r="U1429">
        <v>80</v>
      </c>
      <c r="V1429">
        <v>10</v>
      </c>
      <c r="W1429">
        <v>0</v>
      </c>
      <c r="Y1429">
        <v>180</v>
      </c>
      <c r="Z1429" t="s">
        <v>3696</v>
      </c>
      <c r="AA1429" s="2">
        <v>44284.507349537038</v>
      </c>
      <c r="AB1429" t="s">
        <v>329</v>
      </c>
      <c r="AC1429" s="2">
        <v>44907.648182870369</v>
      </c>
      <c r="AD1429" t="s">
        <v>54</v>
      </c>
      <c r="AE1429" t="s">
        <v>55</v>
      </c>
    </row>
    <row r="1430" spans="1:31" x14ac:dyDescent="0.25">
      <c r="A1430" t="s">
        <v>4742</v>
      </c>
      <c r="B1430" t="s">
        <v>4741</v>
      </c>
      <c r="C1430" t="s">
        <v>79</v>
      </c>
      <c r="D1430" s="2" t="str">
        <f>VLOOKUP(A1430,Basis!A:A,1,FALSE)</f>
        <v>RO912</v>
      </c>
      <c r="E1430" t="s">
        <v>58</v>
      </c>
      <c r="F1430">
        <v>1038425</v>
      </c>
      <c r="G1430" s="2">
        <v>44300.367997685185</v>
      </c>
      <c r="H1430" s="2"/>
      <c r="K1430" t="s">
        <v>4377</v>
      </c>
      <c r="L1430" t="s">
        <v>4378</v>
      </c>
      <c r="M1430" t="s">
        <v>4379</v>
      </c>
      <c r="N1430" t="s">
        <v>177</v>
      </c>
      <c r="O1430">
        <v>6</v>
      </c>
      <c r="P1430">
        <v>1</v>
      </c>
      <c r="Q1430">
        <v>52.214942000000001</v>
      </c>
      <c r="R1430">
        <v>5.2043169999999996</v>
      </c>
      <c r="S1430" t="s">
        <v>35</v>
      </c>
      <c r="T1430">
        <v>100</v>
      </c>
      <c r="U1430">
        <v>80</v>
      </c>
      <c r="V1430">
        <v>10</v>
      </c>
      <c r="W1430">
        <v>0</v>
      </c>
      <c r="Y1430">
        <v>180</v>
      </c>
      <c r="Z1430" t="s">
        <v>4380</v>
      </c>
      <c r="AA1430" s="2">
        <v>44294.644745370373</v>
      </c>
      <c r="AB1430" t="s">
        <v>329</v>
      </c>
      <c r="AC1430" s="2">
        <v>44907.648182870369</v>
      </c>
      <c r="AD1430" t="s">
        <v>54</v>
      </c>
      <c r="AE1430" t="s">
        <v>55</v>
      </c>
    </row>
    <row r="1431" spans="1:31" x14ac:dyDescent="0.25">
      <c r="A1431" t="s">
        <v>4744</v>
      </c>
      <c r="B1431" t="s">
        <v>4743</v>
      </c>
      <c r="C1431" t="s">
        <v>47</v>
      </c>
      <c r="D1431" s="2" t="str">
        <f>VLOOKUP(A1431,Basis!A:A,1,FALSE)</f>
        <v>VO462</v>
      </c>
      <c r="E1431" t="s">
        <v>58</v>
      </c>
      <c r="F1431">
        <v>1038164</v>
      </c>
      <c r="G1431" s="2">
        <v>44691.4762962963</v>
      </c>
      <c r="H1431" s="2"/>
      <c r="K1431" t="s">
        <v>4548</v>
      </c>
      <c r="L1431" t="s">
        <v>1082</v>
      </c>
      <c r="M1431" t="s">
        <v>4549</v>
      </c>
      <c r="N1431" t="s">
        <v>34</v>
      </c>
      <c r="O1431">
        <v>6</v>
      </c>
      <c r="P1431">
        <v>1</v>
      </c>
      <c r="Q1431">
        <v>52.335250299999998</v>
      </c>
      <c r="R1431">
        <v>5.0536829000000001</v>
      </c>
      <c r="S1431" t="s">
        <v>35</v>
      </c>
      <c r="T1431">
        <v>100</v>
      </c>
      <c r="U1431">
        <v>80</v>
      </c>
      <c r="V1431">
        <v>10</v>
      </c>
      <c r="W1431">
        <v>0</v>
      </c>
      <c r="Y1431">
        <v>180</v>
      </c>
      <c r="Z1431" t="s">
        <v>4550</v>
      </c>
      <c r="AA1431" s="2">
        <v>44671.538958333331</v>
      </c>
      <c r="AB1431" t="s">
        <v>329</v>
      </c>
      <c r="AC1431" s="2">
        <v>44907.648182870369</v>
      </c>
      <c r="AD1431" t="s">
        <v>54</v>
      </c>
      <c r="AE1431" t="s">
        <v>55</v>
      </c>
    </row>
    <row r="1432" spans="1:31" x14ac:dyDescent="0.25">
      <c r="A1432" t="s">
        <v>4746</v>
      </c>
      <c r="B1432" t="s">
        <v>4745</v>
      </c>
      <c r="C1432" t="s">
        <v>167</v>
      </c>
      <c r="D1432" s="2" t="str">
        <f>VLOOKUP(A1432,Basis!A:A,1,FALSE)</f>
        <v>PO164</v>
      </c>
      <c r="E1432" t="s">
        <v>58</v>
      </c>
      <c r="F1432">
        <v>1038165</v>
      </c>
      <c r="G1432" s="2">
        <v>44502.365914351853</v>
      </c>
      <c r="H1432" s="2"/>
      <c r="K1432" t="s">
        <v>696</v>
      </c>
      <c r="L1432" t="s">
        <v>81</v>
      </c>
      <c r="M1432" t="s">
        <v>4037</v>
      </c>
      <c r="N1432" t="s">
        <v>177</v>
      </c>
      <c r="O1432">
        <v>6</v>
      </c>
      <c r="P1432">
        <v>1</v>
      </c>
      <c r="Q1432">
        <v>52.238610000000001</v>
      </c>
      <c r="R1432">
        <v>5.1870859999999999</v>
      </c>
      <c r="S1432" t="s">
        <v>35</v>
      </c>
      <c r="T1432">
        <v>100</v>
      </c>
      <c r="U1432">
        <v>80</v>
      </c>
      <c r="V1432">
        <v>10</v>
      </c>
      <c r="W1432">
        <v>0</v>
      </c>
      <c r="Y1432">
        <v>180</v>
      </c>
      <c r="Z1432" t="s">
        <v>4038</v>
      </c>
      <c r="AA1432" s="2">
        <v>44382.574525462966</v>
      </c>
      <c r="AB1432" t="s">
        <v>329</v>
      </c>
      <c r="AC1432" s="2">
        <v>44907.648182870369</v>
      </c>
      <c r="AD1432" t="s">
        <v>54</v>
      </c>
      <c r="AE1432" t="s">
        <v>55</v>
      </c>
    </row>
    <row r="1433" spans="1:31" x14ac:dyDescent="0.25">
      <c r="A1433" t="s">
        <v>4748</v>
      </c>
      <c r="B1433" t="s">
        <v>4747</v>
      </c>
      <c r="C1433" t="s">
        <v>47</v>
      </c>
      <c r="D1433" s="2" t="str">
        <f>VLOOKUP(A1433,Basis!A:A,1,FALSE)</f>
        <v>VO461</v>
      </c>
      <c r="E1433" t="s">
        <v>58</v>
      </c>
      <c r="F1433">
        <v>1038166</v>
      </c>
      <c r="G1433" s="2">
        <v>44677.60460648148</v>
      </c>
      <c r="H1433" s="2"/>
      <c r="K1433" t="s">
        <v>324</v>
      </c>
      <c r="L1433" t="s">
        <v>4471</v>
      </c>
      <c r="M1433" t="s">
        <v>4472</v>
      </c>
      <c r="N1433" t="s">
        <v>177</v>
      </c>
      <c r="O1433">
        <v>6</v>
      </c>
      <c r="P1433">
        <v>1</v>
      </c>
      <c r="Q1433">
        <v>52.244607299999998</v>
      </c>
      <c r="R1433">
        <v>5.1726293999999999</v>
      </c>
      <c r="S1433" t="s">
        <v>35</v>
      </c>
      <c r="T1433">
        <v>100</v>
      </c>
      <c r="U1433">
        <v>80</v>
      </c>
      <c r="V1433">
        <v>10</v>
      </c>
      <c r="W1433">
        <v>0</v>
      </c>
      <c r="Y1433">
        <v>180</v>
      </c>
      <c r="Z1433" t="s">
        <v>4473</v>
      </c>
      <c r="AA1433" s="2">
        <v>44664.564513888887</v>
      </c>
      <c r="AB1433" t="s">
        <v>329</v>
      </c>
      <c r="AC1433" s="2">
        <v>44907.648182870369</v>
      </c>
      <c r="AD1433" t="s">
        <v>54</v>
      </c>
      <c r="AE1433" t="s">
        <v>55</v>
      </c>
    </row>
    <row r="1434" spans="1:31" x14ac:dyDescent="0.25">
      <c r="A1434" t="s">
        <v>4750</v>
      </c>
      <c r="B1434" t="s">
        <v>4749</v>
      </c>
      <c r="C1434" t="s">
        <v>167</v>
      </c>
      <c r="D1434" s="2" t="str">
        <f>VLOOKUP(A1434,Basis!A:A,1,FALSE)</f>
        <v>PO192</v>
      </c>
      <c r="E1434" t="s">
        <v>58</v>
      </c>
      <c r="F1434">
        <v>1038169</v>
      </c>
      <c r="G1434" s="2">
        <v>44726.612893518519</v>
      </c>
      <c r="H1434" s="2"/>
      <c r="K1434" t="s">
        <v>3248</v>
      </c>
      <c r="L1434" t="s">
        <v>2475</v>
      </c>
      <c r="M1434" t="s">
        <v>3249</v>
      </c>
      <c r="N1434" t="s">
        <v>241</v>
      </c>
      <c r="O1434">
        <v>6</v>
      </c>
      <c r="P1434">
        <v>1</v>
      </c>
      <c r="Q1434">
        <v>52.268417800000002</v>
      </c>
      <c r="R1434">
        <v>5.1831706000000004</v>
      </c>
      <c r="S1434" t="s">
        <v>35</v>
      </c>
      <c r="T1434">
        <v>100</v>
      </c>
      <c r="U1434">
        <v>80</v>
      </c>
      <c r="V1434">
        <v>10</v>
      </c>
      <c r="W1434">
        <v>0</v>
      </c>
      <c r="Y1434">
        <v>180</v>
      </c>
      <c r="Z1434" t="s">
        <v>3250</v>
      </c>
      <c r="AA1434" s="2">
        <v>44721.534178240741</v>
      </c>
      <c r="AB1434" t="s">
        <v>329</v>
      </c>
      <c r="AC1434" s="2">
        <v>44907.648182870369</v>
      </c>
      <c r="AD1434" t="s">
        <v>54</v>
      </c>
      <c r="AE1434" t="s">
        <v>55</v>
      </c>
    </row>
    <row r="1435" spans="1:31" x14ac:dyDescent="0.25">
      <c r="A1435" t="s">
        <v>4752</v>
      </c>
      <c r="B1435" t="s">
        <v>4751</v>
      </c>
      <c r="C1435" t="s">
        <v>47</v>
      </c>
      <c r="D1435" s="2" t="str">
        <f>VLOOKUP(A1435,Basis!A:A,1,FALSE)</f>
        <v>VO435</v>
      </c>
      <c r="E1435" t="s">
        <v>58</v>
      </c>
      <c r="F1435">
        <v>1038131</v>
      </c>
      <c r="G1435" s="2">
        <v>44594.530532407407</v>
      </c>
      <c r="H1435" s="2"/>
      <c r="K1435" t="s">
        <v>1930</v>
      </c>
      <c r="L1435" t="s">
        <v>3759</v>
      </c>
      <c r="M1435" t="s">
        <v>3760</v>
      </c>
      <c r="N1435" t="s">
        <v>177</v>
      </c>
      <c r="O1435">
        <v>6</v>
      </c>
      <c r="P1435">
        <v>1</v>
      </c>
      <c r="Q1435">
        <v>52.211928999999998</v>
      </c>
      <c r="R1435">
        <v>5.1555410000000004</v>
      </c>
      <c r="S1435" t="s">
        <v>35</v>
      </c>
      <c r="T1435">
        <v>100</v>
      </c>
      <c r="U1435">
        <v>75</v>
      </c>
      <c r="V1435">
        <v>10</v>
      </c>
      <c r="W1435">
        <v>0</v>
      </c>
      <c r="Y1435">
        <v>180</v>
      </c>
      <c r="Z1435" t="s">
        <v>3761</v>
      </c>
      <c r="AA1435" s="2">
        <v>44592.546782407408</v>
      </c>
      <c r="AB1435" t="s">
        <v>329</v>
      </c>
      <c r="AC1435" s="2">
        <v>44907.648182870369</v>
      </c>
      <c r="AD1435" t="s">
        <v>54</v>
      </c>
      <c r="AE1435" t="s">
        <v>55</v>
      </c>
    </row>
    <row r="1436" spans="1:31" x14ac:dyDescent="0.25">
      <c r="A1436" t="s">
        <v>4754</v>
      </c>
      <c r="B1436" t="s">
        <v>4753</v>
      </c>
      <c r="C1436" t="s">
        <v>47</v>
      </c>
      <c r="D1436" s="2" t="str">
        <f>VLOOKUP(A1436,Basis!A:A,1,FALSE)</f>
        <v>VO482</v>
      </c>
      <c r="E1436" t="s">
        <v>58</v>
      </c>
      <c r="F1436">
        <v>1038132</v>
      </c>
      <c r="G1436" s="2">
        <v>44749.491701388892</v>
      </c>
      <c r="H1436" s="2"/>
      <c r="K1436" t="s">
        <v>3556</v>
      </c>
      <c r="L1436" t="s">
        <v>281</v>
      </c>
      <c r="M1436" t="s">
        <v>4173</v>
      </c>
      <c r="N1436" t="s">
        <v>241</v>
      </c>
      <c r="O1436">
        <v>6</v>
      </c>
      <c r="P1436">
        <v>1</v>
      </c>
      <c r="Q1436">
        <v>52.278829899999998</v>
      </c>
      <c r="R1436">
        <v>5.1569485999999998</v>
      </c>
      <c r="S1436" t="s">
        <v>35</v>
      </c>
      <c r="T1436">
        <v>100</v>
      </c>
      <c r="U1436">
        <v>80</v>
      </c>
      <c r="V1436">
        <v>10</v>
      </c>
      <c r="W1436">
        <v>0</v>
      </c>
      <c r="Y1436">
        <v>180</v>
      </c>
      <c r="Z1436" t="s">
        <v>4174</v>
      </c>
      <c r="AA1436" s="2">
        <v>44747.351134259261</v>
      </c>
      <c r="AB1436" t="s">
        <v>329</v>
      </c>
      <c r="AC1436" s="2">
        <v>44907.648182870369</v>
      </c>
      <c r="AD1436" t="s">
        <v>54</v>
      </c>
      <c r="AE1436" t="s">
        <v>55</v>
      </c>
    </row>
    <row r="1437" spans="1:31" x14ac:dyDescent="0.25">
      <c r="A1437" t="s">
        <v>4756</v>
      </c>
      <c r="B1437" t="s">
        <v>4755</v>
      </c>
      <c r="C1437" t="s">
        <v>47</v>
      </c>
      <c r="D1437" s="2" t="str">
        <f>VLOOKUP(A1437,Basis!A:A,1,FALSE)</f>
        <v>VO413</v>
      </c>
      <c r="E1437" t="s">
        <v>58</v>
      </c>
      <c r="F1437">
        <v>1038134</v>
      </c>
      <c r="G1437" s="2">
        <v>44385.638148148151</v>
      </c>
      <c r="H1437" s="2"/>
      <c r="K1437" t="s">
        <v>3137</v>
      </c>
      <c r="L1437" t="s">
        <v>309</v>
      </c>
      <c r="M1437" t="s">
        <v>3138</v>
      </c>
      <c r="N1437" t="s">
        <v>241</v>
      </c>
      <c r="O1437">
        <v>6</v>
      </c>
      <c r="P1437">
        <v>1</v>
      </c>
      <c r="Q1437">
        <v>52.268369999999997</v>
      </c>
      <c r="R1437">
        <v>5.176552</v>
      </c>
      <c r="S1437" t="s">
        <v>35</v>
      </c>
      <c r="T1437">
        <v>100</v>
      </c>
      <c r="U1437">
        <v>80</v>
      </c>
      <c r="V1437">
        <v>10</v>
      </c>
      <c r="W1437">
        <v>0</v>
      </c>
      <c r="Y1437">
        <v>180</v>
      </c>
      <c r="Z1437" t="s">
        <v>3139</v>
      </c>
      <c r="AA1437" s="2">
        <v>44385.634918981479</v>
      </c>
      <c r="AB1437" t="s">
        <v>329</v>
      </c>
      <c r="AC1437" s="2">
        <v>44907.648182870369</v>
      </c>
      <c r="AD1437" t="s">
        <v>54</v>
      </c>
      <c r="AE1437" t="s">
        <v>55</v>
      </c>
    </row>
    <row r="1438" spans="1:31" x14ac:dyDescent="0.25">
      <c r="A1438" t="s">
        <v>4758</v>
      </c>
      <c r="B1438" t="s">
        <v>4757</v>
      </c>
      <c r="C1438" t="s">
        <v>167</v>
      </c>
      <c r="D1438" s="2" t="str">
        <f>VLOOKUP(A1438,Basis!A:A,1,FALSE)</f>
        <v>PO176</v>
      </c>
      <c r="E1438" t="s">
        <v>58</v>
      </c>
      <c r="F1438">
        <v>1038136</v>
      </c>
      <c r="G1438" s="2">
        <v>44644.403310185182</v>
      </c>
      <c r="H1438" s="2"/>
      <c r="K1438" t="s">
        <v>3639</v>
      </c>
      <c r="L1438" t="s">
        <v>334</v>
      </c>
      <c r="M1438" t="s">
        <v>3640</v>
      </c>
      <c r="N1438" t="s">
        <v>241</v>
      </c>
      <c r="O1438">
        <v>6</v>
      </c>
      <c r="P1438">
        <v>1</v>
      </c>
      <c r="Q1438">
        <v>52.266360800000001</v>
      </c>
      <c r="R1438">
        <v>5.1833435000000003</v>
      </c>
      <c r="S1438" t="s">
        <v>35</v>
      </c>
      <c r="T1438">
        <v>100</v>
      </c>
      <c r="U1438">
        <v>80</v>
      </c>
      <c r="V1438">
        <v>10</v>
      </c>
      <c r="W1438">
        <v>0</v>
      </c>
      <c r="Y1438">
        <v>180</v>
      </c>
      <c r="Z1438" t="s">
        <v>3641</v>
      </c>
      <c r="AA1438" s="2">
        <v>44642.463703703703</v>
      </c>
      <c r="AB1438" t="s">
        <v>329</v>
      </c>
      <c r="AC1438" s="2">
        <v>44907.648182870369</v>
      </c>
      <c r="AD1438" t="s">
        <v>54</v>
      </c>
      <c r="AE1438" t="s">
        <v>55</v>
      </c>
    </row>
    <row r="1439" spans="1:31" x14ac:dyDescent="0.25">
      <c r="A1439" t="s">
        <v>4760</v>
      </c>
      <c r="B1439" t="s">
        <v>4759</v>
      </c>
      <c r="C1439" t="s">
        <v>47</v>
      </c>
      <c r="D1439" s="2" t="str">
        <f>VLOOKUP(A1439,Basis!A:A,1,FALSE)</f>
        <v>VO473</v>
      </c>
      <c r="E1439" t="s">
        <v>58</v>
      </c>
      <c r="F1439">
        <v>1038141</v>
      </c>
      <c r="G1439" s="2">
        <v>44726.598032407404</v>
      </c>
      <c r="H1439" s="2"/>
      <c r="K1439" t="s">
        <v>2943</v>
      </c>
      <c r="L1439" t="s">
        <v>105</v>
      </c>
      <c r="M1439" t="s">
        <v>2944</v>
      </c>
      <c r="N1439" t="s">
        <v>241</v>
      </c>
      <c r="O1439">
        <v>5</v>
      </c>
      <c r="P1439">
        <v>1</v>
      </c>
      <c r="Q1439">
        <v>52.274762000000003</v>
      </c>
      <c r="R1439">
        <v>5.1665684000000001</v>
      </c>
      <c r="S1439" t="s">
        <v>35</v>
      </c>
      <c r="T1439">
        <v>100</v>
      </c>
      <c r="U1439">
        <v>80</v>
      </c>
      <c r="V1439">
        <v>10</v>
      </c>
      <c r="W1439">
        <v>0</v>
      </c>
      <c r="Y1439">
        <v>180</v>
      </c>
      <c r="Z1439" t="s">
        <v>4761</v>
      </c>
      <c r="AA1439" s="2">
        <v>44684.548391203702</v>
      </c>
      <c r="AB1439" t="s">
        <v>329</v>
      </c>
      <c r="AC1439" s="2">
        <v>44907.648182870369</v>
      </c>
      <c r="AD1439" t="s">
        <v>54</v>
      </c>
      <c r="AE1439" t="s">
        <v>55</v>
      </c>
    </row>
    <row r="1440" spans="1:31" x14ac:dyDescent="0.25">
      <c r="A1440" t="s">
        <v>4763</v>
      </c>
      <c r="B1440" t="s">
        <v>4762</v>
      </c>
      <c r="C1440" t="s">
        <v>47</v>
      </c>
      <c r="D1440" s="2" t="str">
        <f>VLOOKUP(A1440,Basis!A:A,1,FALSE)</f>
        <v>VO452</v>
      </c>
      <c r="E1440" t="s">
        <v>58</v>
      </c>
      <c r="F1440">
        <v>1038149</v>
      </c>
      <c r="G1440" s="2">
        <v>44670.392581018517</v>
      </c>
      <c r="H1440" s="2"/>
      <c r="K1440" t="s">
        <v>2404</v>
      </c>
      <c r="L1440" t="s">
        <v>482</v>
      </c>
      <c r="M1440" t="s">
        <v>2405</v>
      </c>
      <c r="N1440" t="s">
        <v>177</v>
      </c>
      <c r="O1440">
        <v>6</v>
      </c>
      <c r="P1440">
        <v>1</v>
      </c>
      <c r="Q1440">
        <v>52.239029000000002</v>
      </c>
      <c r="R1440">
        <v>5.1750499999999997</v>
      </c>
      <c r="S1440" t="s">
        <v>35</v>
      </c>
      <c r="T1440">
        <v>100</v>
      </c>
      <c r="U1440">
        <v>80</v>
      </c>
      <c r="V1440">
        <v>10</v>
      </c>
      <c r="W1440">
        <v>0</v>
      </c>
      <c r="Y1440">
        <v>180</v>
      </c>
      <c r="Z1440" t="s">
        <v>4019</v>
      </c>
      <c r="AA1440" s="2">
        <v>44670.389826388891</v>
      </c>
      <c r="AB1440" t="s">
        <v>329</v>
      </c>
      <c r="AC1440" s="2">
        <v>44907.648182870369</v>
      </c>
      <c r="AD1440" t="s">
        <v>54</v>
      </c>
      <c r="AE1440" t="s">
        <v>55</v>
      </c>
    </row>
    <row r="1441" spans="1:31" x14ac:dyDescent="0.25">
      <c r="A1441" t="s">
        <v>4765</v>
      </c>
      <c r="B1441" t="s">
        <v>4764</v>
      </c>
      <c r="C1441" t="s">
        <v>167</v>
      </c>
      <c r="D1441" s="2" t="str">
        <f>VLOOKUP(A1441,Basis!A:A,1,FALSE)</f>
        <v>PO179</v>
      </c>
      <c r="E1441" t="s">
        <v>58</v>
      </c>
      <c r="F1441">
        <v>1038155</v>
      </c>
      <c r="G1441" s="2">
        <v>44643.557175925926</v>
      </c>
      <c r="H1441" s="2"/>
      <c r="K1441" t="s">
        <v>461</v>
      </c>
      <c r="L1441" t="s">
        <v>462</v>
      </c>
      <c r="M1441" t="s">
        <v>463</v>
      </c>
      <c r="N1441" t="s">
        <v>62</v>
      </c>
      <c r="O1441">
        <v>6</v>
      </c>
      <c r="P1441">
        <v>1</v>
      </c>
      <c r="Q1441">
        <v>52.309043799999998</v>
      </c>
      <c r="R1441">
        <v>5.2495649999999996</v>
      </c>
      <c r="S1441" t="s">
        <v>35</v>
      </c>
      <c r="T1441">
        <v>100</v>
      </c>
      <c r="U1441">
        <v>80</v>
      </c>
      <c r="V1441">
        <v>10</v>
      </c>
      <c r="W1441">
        <v>0</v>
      </c>
      <c r="Y1441">
        <v>180</v>
      </c>
      <c r="Z1441" t="s">
        <v>464</v>
      </c>
      <c r="AA1441" s="2">
        <v>44643.552430555559</v>
      </c>
      <c r="AB1441" t="s">
        <v>329</v>
      </c>
      <c r="AC1441" s="2">
        <v>44907.648182870369</v>
      </c>
      <c r="AD1441" t="s">
        <v>54</v>
      </c>
      <c r="AE1441" t="s">
        <v>55</v>
      </c>
    </row>
    <row r="1442" spans="1:31" x14ac:dyDescent="0.25">
      <c r="A1442" t="s">
        <v>4767</v>
      </c>
      <c r="B1442" t="s">
        <v>4766</v>
      </c>
      <c r="C1442" t="s">
        <v>47</v>
      </c>
      <c r="D1442" s="2" t="str">
        <f>VLOOKUP(A1442,Basis!A:A,1,FALSE)</f>
        <v>VO471</v>
      </c>
      <c r="E1442" t="s">
        <v>58</v>
      </c>
      <c r="F1442">
        <v>1038162</v>
      </c>
      <c r="G1442" s="2">
        <v>44726.612372685187</v>
      </c>
      <c r="H1442" s="2"/>
      <c r="K1442" t="s">
        <v>3248</v>
      </c>
      <c r="L1442" t="s">
        <v>2475</v>
      </c>
      <c r="M1442" t="s">
        <v>3249</v>
      </c>
      <c r="N1442" t="s">
        <v>241</v>
      </c>
      <c r="O1442">
        <v>6</v>
      </c>
      <c r="P1442">
        <v>1</v>
      </c>
      <c r="Q1442">
        <v>52.268417800000002</v>
      </c>
      <c r="R1442">
        <v>5.1831706000000004</v>
      </c>
      <c r="S1442" t="s">
        <v>35</v>
      </c>
      <c r="T1442">
        <v>100</v>
      </c>
      <c r="U1442">
        <v>80</v>
      </c>
      <c r="V1442">
        <v>10</v>
      </c>
      <c r="W1442">
        <v>0</v>
      </c>
      <c r="Y1442">
        <v>180</v>
      </c>
      <c r="Z1442" t="s">
        <v>3250</v>
      </c>
      <c r="AA1442" s="2">
        <v>44721.533136574071</v>
      </c>
      <c r="AB1442" t="s">
        <v>329</v>
      </c>
      <c r="AC1442" s="2">
        <v>44907.648182870369</v>
      </c>
      <c r="AD1442" t="s">
        <v>54</v>
      </c>
      <c r="AE1442" t="s">
        <v>55</v>
      </c>
    </row>
    <row r="1443" spans="1:31" x14ac:dyDescent="0.25">
      <c r="A1443" t="s">
        <v>4769</v>
      </c>
      <c r="B1443" t="s">
        <v>4768</v>
      </c>
      <c r="C1443" t="s">
        <v>47</v>
      </c>
      <c r="D1443" s="2" t="str">
        <f>VLOOKUP(A1443,Basis!A:A,1,FALSE)</f>
        <v>VO366</v>
      </c>
      <c r="E1443" t="s">
        <v>58</v>
      </c>
      <c r="F1443">
        <v>1037038</v>
      </c>
      <c r="G1443" s="2">
        <v>44238.545983796299</v>
      </c>
      <c r="H1443" s="2"/>
      <c r="K1443" t="s">
        <v>3603</v>
      </c>
      <c r="L1443" t="s">
        <v>281</v>
      </c>
      <c r="M1443" t="s">
        <v>3604</v>
      </c>
      <c r="N1443" t="s">
        <v>177</v>
      </c>
      <c r="O1443">
        <v>6</v>
      </c>
      <c r="P1443">
        <v>1</v>
      </c>
      <c r="Q1443">
        <v>52.228664999999999</v>
      </c>
      <c r="R1443">
        <v>5.2008669999999997</v>
      </c>
      <c r="S1443" t="s">
        <v>35</v>
      </c>
      <c r="T1443">
        <v>100</v>
      </c>
      <c r="U1443">
        <v>80</v>
      </c>
      <c r="V1443">
        <v>10</v>
      </c>
      <c r="W1443">
        <v>0</v>
      </c>
      <c r="Y1443">
        <v>180</v>
      </c>
      <c r="Z1443" t="s">
        <v>3605</v>
      </c>
      <c r="AA1443" s="2">
        <v>44238.543090277781</v>
      </c>
      <c r="AB1443" t="s">
        <v>329</v>
      </c>
      <c r="AC1443" s="2">
        <v>44907.648182870369</v>
      </c>
      <c r="AD1443" t="s">
        <v>54</v>
      </c>
      <c r="AE1443" t="s">
        <v>55</v>
      </c>
    </row>
    <row r="1444" spans="1:31" x14ac:dyDescent="0.25">
      <c r="A1444" t="s">
        <v>4771</v>
      </c>
      <c r="B1444" t="s">
        <v>4770</v>
      </c>
      <c r="C1444" t="s">
        <v>47</v>
      </c>
      <c r="D1444" s="2" t="str">
        <f>VLOOKUP(A1444,Basis!A:A,1,FALSE)</f>
        <v>VO429</v>
      </c>
      <c r="E1444" t="s">
        <v>58</v>
      </c>
      <c r="F1444">
        <v>1038041</v>
      </c>
      <c r="G1444" s="2">
        <v>44567.484525462962</v>
      </c>
      <c r="H1444" s="2"/>
      <c r="K1444" t="s">
        <v>3644</v>
      </c>
      <c r="L1444" t="s">
        <v>4041</v>
      </c>
      <c r="M1444" t="s">
        <v>4042</v>
      </c>
      <c r="N1444" t="s">
        <v>51</v>
      </c>
      <c r="O1444">
        <v>6</v>
      </c>
      <c r="P1444">
        <v>1</v>
      </c>
      <c r="Q1444">
        <v>52.288812999999998</v>
      </c>
      <c r="R1444">
        <v>5.1740539999999999</v>
      </c>
      <c r="S1444" t="s">
        <v>35</v>
      </c>
      <c r="T1444">
        <v>100</v>
      </c>
      <c r="U1444">
        <v>80</v>
      </c>
      <c r="V1444">
        <v>10</v>
      </c>
      <c r="W1444">
        <v>0</v>
      </c>
      <c r="Y1444">
        <v>180</v>
      </c>
      <c r="Z1444" t="s">
        <v>4043</v>
      </c>
      <c r="AA1444" s="2">
        <v>44566.407361111109</v>
      </c>
      <c r="AB1444" t="s">
        <v>329</v>
      </c>
      <c r="AC1444" s="2">
        <v>44907.648182870369</v>
      </c>
      <c r="AD1444" t="s">
        <v>54</v>
      </c>
      <c r="AE1444" t="s">
        <v>55</v>
      </c>
    </row>
    <row r="1445" spans="1:31" x14ac:dyDescent="0.25">
      <c r="A1445" t="s">
        <v>4773</v>
      </c>
      <c r="B1445" t="s">
        <v>4772</v>
      </c>
      <c r="C1445" t="s">
        <v>47</v>
      </c>
      <c r="D1445" s="2" t="str">
        <f>VLOOKUP(A1445,Basis!A:A,1,FALSE)</f>
        <v>VO374</v>
      </c>
      <c r="E1445" t="s">
        <v>58</v>
      </c>
      <c r="F1445">
        <v>1037244</v>
      </c>
      <c r="G1445" s="2">
        <v>44270.545081018521</v>
      </c>
      <c r="H1445" s="2"/>
      <c r="K1445" t="s">
        <v>1930</v>
      </c>
      <c r="L1445" t="s">
        <v>3654</v>
      </c>
      <c r="M1445" t="s">
        <v>3655</v>
      </c>
      <c r="N1445" t="s">
        <v>241</v>
      </c>
      <c r="O1445">
        <v>6</v>
      </c>
      <c r="P1445">
        <v>1</v>
      </c>
      <c r="Q1445">
        <v>52.266247999999997</v>
      </c>
      <c r="R1445">
        <v>5.1780549999999996</v>
      </c>
      <c r="S1445" t="s">
        <v>35</v>
      </c>
      <c r="T1445">
        <v>100</v>
      </c>
      <c r="U1445">
        <v>80</v>
      </c>
      <c r="V1445">
        <v>10</v>
      </c>
      <c r="W1445">
        <v>0</v>
      </c>
      <c r="Y1445">
        <v>180</v>
      </c>
      <c r="Z1445" t="s">
        <v>3656</v>
      </c>
      <c r="AA1445" s="2">
        <v>44259.563009259262</v>
      </c>
      <c r="AB1445" t="s">
        <v>329</v>
      </c>
      <c r="AC1445" s="2">
        <v>44907.648182870369</v>
      </c>
      <c r="AD1445" t="s">
        <v>54</v>
      </c>
      <c r="AE1445" t="s">
        <v>55</v>
      </c>
    </row>
    <row r="1446" spans="1:31" x14ac:dyDescent="0.25">
      <c r="A1446" t="s">
        <v>4775</v>
      </c>
      <c r="B1446" t="s">
        <v>4774</v>
      </c>
      <c r="C1446" t="s">
        <v>167</v>
      </c>
      <c r="D1446" s="2" t="str">
        <f>VLOOKUP(A1446,Basis!A:A,1,FALSE)</f>
        <v>PO168</v>
      </c>
      <c r="E1446" t="s">
        <v>58</v>
      </c>
      <c r="F1446">
        <v>1037014</v>
      </c>
      <c r="G1446" s="2">
        <v>44447.496469907404</v>
      </c>
      <c r="H1446" s="2"/>
      <c r="K1446" t="s">
        <v>1282</v>
      </c>
      <c r="L1446" t="s">
        <v>1283</v>
      </c>
      <c r="M1446" t="s">
        <v>1284</v>
      </c>
      <c r="N1446" t="s">
        <v>277</v>
      </c>
      <c r="O1446">
        <v>6</v>
      </c>
      <c r="P1446">
        <v>1</v>
      </c>
      <c r="Q1446">
        <v>52.318882000000002</v>
      </c>
      <c r="R1446">
        <v>5.0329259999999998</v>
      </c>
      <c r="S1446" t="s">
        <v>35</v>
      </c>
      <c r="T1446">
        <v>100</v>
      </c>
      <c r="U1446">
        <v>80</v>
      </c>
      <c r="V1446">
        <v>10</v>
      </c>
      <c r="W1446">
        <v>0</v>
      </c>
      <c r="Y1446">
        <v>180</v>
      </c>
      <c r="Z1446" t="s">
        <v>1285</v>
      </c>
      <c r="AA1446" s="2">
        <v>44382.598680555559</v>
      </c>
      <c r="AB1446" t="s">
        <v>329</v>
      </c>
      <c r="AC1446" s="2">
        <v>44907.648182870369</v>
      </c>
      <c r="AD1446" t="s">
        <v>54</v>
      </c>
      <c r="AE1446" t="s">
        <v>55</v>
      </c>
    </row>
    <row r="1447" spans="1:31" x14ac:dyDescent="0.25">
      <c r="A1447" t="s">
        <v>4777</v>
      </c>
      <c r="B1447" t="s">
        <v>4776</v>
      </c>
      <c r="C1447" t="s">
        <v>167</v>
      </c>
      <c r="D1447" s="2" t="str">
        <f>VLOOKUP(A1447,Basis!A:A,1,FALSE)</f>
        <v>PO157</v>
      </c>
      <c r="E1447" t="s">
        <v>58</v>
      </c>
      <c r="F1447">
        <v>1037111</v>
      </c>
      <c r="G1447" s="2">
        <v>44328.596851851849</v>
      </c>
      <c r="H1447" s="2"/>
      <c r="K1447" t="s">
        <v>3984</v>
      </c>
      <c r="L1447" t="s">
        <v>1522</v>
      </c>
      <c r="M1447" t="s">
        <v>3985</v>
      </c>
      <c r="N1447" t="s">
        <v>177</v>
      </c>
      <c r="O1447">
        <v>6</v>
      </c>
      <c r="P1447">
        <v>1</v>
      </c>
      <c r="Q1447">
        <v>52.231084000000003</v>
      </c>
      <c r="R1447">
        <v>5.1896409999999999</v>
      </c>
      <c r="S1447" t="s">
        <v>35</v>
      </c>
      <c r="T1447">
        <v>100</v>
      </c>
      <c r="U1447">
        <v>80</v>
      </c>
      <c r="V1447">
        <v>10</v>
      </c>
      <c r="W1447">
        <v>0</v>
      </c>
      <c r="Y1447">
        <v>180</v>
      </c>
      <c r="Z1447" t="s">
        <v>3998</v>
      </c>
      <c r="AA1447" s="2">
        <v>44322.502002314817</v>
      </c>
      <c r="AB1447" t="s">
        <v>329</v>
      </c>
      <c r="AC1447" s="2">
        <v>44907.648182870369</v>
      </c>
      <c r="AD1447" t="s">
        <v>54</v>
      </c>
      <c r="AE1447" t="s">
        <v>55</v>
      </c>
    </row>
    <row r="1448" spans="1:31" x14ac:dyDescent="0.25">
      <c r="A1448" t="s">
        <v>4779</v>
      </c>
      <c r="B1448" t="s">
        <v>4778</v>
      </c>
      <c r="C1448" t="s">
        <v>167</v>
      </c>
      <c r="D1448" s="2" t="str">
        <f>VLOOKUP(A1448,Basis!A:A,1,FALSE)</f>
        <v>PO194</v>
      </c>
      <c r="E1448" t="s">
        <v>58</v>
      </c>
      <c r="F1448">
        <v>1037126</v>
      </c>
      <c r="G1448" s="2">
        <v>44726.590104166666</v>
      </c>
      <c r="H1448" s="2"/>
      <c r="K1448" t="s">
        <v>4780</v>
      </c>
      <c r="L1448" t="s">
        <v>2711</v>
      </c>
      <c r="M1448" t="s">
        <v>4781</v>
      </c>
      <c r="N1448" t="s">
        <v>43</v>
      </c>
      <c r="O1448">
        <v>5</v>
      </c>
      <c r="P1448">
        <v>1</v>
      </c>
      <c r="Q1448">
        <v>52.254655</v>
      </c>
      <c r="R1448">
        <v>5.22905</v>
      </c>
      <c r="S1448" t="s">
        <v>35</v>
      </c>
      <c r="T1448">
        <v>100</v>
      </c>
      <c r="U1448">
        <v>80</v>
      </c>
      <c r="V1448">
        <v>10</v>
      </c>
      <c r="W1448">
        <v>0</v>
      </c>
      <c r="Y1448">
        <v>180</v>
      </c>
      <c r="Z1448" t="s">
        <v>4782</v>
      </c>
      <c r="AA1448" s="2">
        <v>44705.450833333336</v>
      </c>
      <c r="AB1448" t="s">
        <v>329</v>
      </c>
      <c r="AC1448" s="2">
        <v>44907.648182870369</v>
      </c>
      <c r="AD1448" t="s">
        <v>54</v>
      </c>
      <c r="AE1448" t="s">
        <v>55</v>
      </c>
    </row>
    <row r="1449" spans="1:31" x14ac:dyDescent="0.25">
      <c r="A1449" t="s">
        <v>4784</v>
      </c>
      <c r="B1449" t="s">
        <v>4783</v>
      </c>
      <c r="C1449" t="s">
        <v>47</v>
      </c>
      <c r="D1449" s="2" t="str">
        <f>VLOOKUP(A1449,Basis!A:A,1,FALSE)</f>
        <v>VO364</v>
      </c>
      <c r="E1449" t="s">
        <v>58</v>
      </c>
      <c r="F1449">
        <v>1037079</v>
      </c>
      <c r="G1449" s="2">
        <v>44238.570520833331</v>
      </c>
      <c r="H1449" s="2"/>
      <c r="K1449" t="s">
        <v>3688</v>
      </c>
      <c r="L1449" t="s">
        <v>2319</v>
      </c>
      <c r="M1449" t="s">
        <v>3689</v>
      </c>
      <c r="N1449" t="s">
        <v>177</v>
      </c>
      <c r="O1449">
        <v>6</v>
      </c>
      <c r="P1449">
        <v>1</v>
      </c>
      <c r="Q1449">
        <v>52.231825000000001</v>
      </c>
      <c r="R1449">
        <v>5.18445</v>
      </c>
      <c r="S1449" t="s">
        <v>35</v>
      </c>
      <c r="T1449">
        <v>100</v>
      </c>
      <c r="U1449">
        <v>80</v>
      </c>
      <c r="V1449">
        <v>10</v>
      </c>
      <c r="W1449">
        <v>0</v>
      </c>
      <c r="Y1449">
        <v>180</v>
      </c>
      <c r="Z1449" t="s">
        <v>3690</v>
      </c>
      <c r="AA1449" s="2">
        <v>44238.568425925929</v>
      </c>
      <c r="AB1449" t="s">
        <v>329</v>
      </c>
      <c r="AC1449" s="2">
        <v>44907.648182870369</v>
      </c>
      <c r="AD1449" t="s">
        <v>54</v>
      </c>
      <c r="AE1449" t="s">
        <v>55</v>
      </c>
    </row>
    <row r="1450" spans="1:31" x14ac:dyDescent="0.25">
      <c r="A1450" t="s">
        <v>4786</v>
      </c>
      <c r="B1450" t="s">
        <v>4785</v>
      </c>
      <c r="C1450" t="s">
        <v>167</v>
      </c>
      <c r="D1450" s="2" t="str">
        <f>VLOOKUP(A1450,Basis!A:A,1,FALSE)</f>
        <v>PO148</v>
      </c>
      <c r="E1450" t="s">
        <v>58</v>
      </c>
      <c r="F1450">
        <v>1037091</v>
      </c>
      <c r="G1450" s="2">
        <v>44271.63008101852</v>
      </c>
      <c r="H1450" s="2"/>
      <c r="K1450" t="s">
        <v>1071</v>
      </c>
      <c r="L1450" t="s">
        <v>68</v>
      </c>
      <c r="M1450" t="s">
        <v>3667</v>
      </c>
      <c r="N1450" t="s">
        <v>241</v>
      </c>
      <c r="O1450">
        <v>6</v>
      </c>
      <c r="P1450">
        <v>1</v>
      </c>
      <c r="Q1450">
        <v>52.268045000000001</v>
      </c>
      <c r="R1450">
        <v>5.1904789999999998</v>
      </c>
      <c r="S1450" t="s">
        <v>35</v>
      </c>
      <c r="T1450">
        <v>100</v>
      </c>
      <c r="U1450">
        <v>80</v>
      </c>
      <c r="V1450">
        <v>10</v>
      </c>
      <c r="W1450">
        <v>0</v>
      </c>
      <c r="Y1450">
        <v>180</v>
      </c>
      <c r="Z1450" t="s">
        <v>3668</v>
      </c>
      <c r="AA1450" s="2">
        <v>44266.481064814812</v>
      </c>
      <c r="AB1450" t="s">
        <v>329</v>
      </c>
      <c r="AC1450" s="2">
        <v>44907.648182870369</v>
      </c>
      <c r="AD1450" t="s">
        <v>54</v>
      </c>
      <c r="AE1450" t="s">
        <v>55</v>
      </c>
    </row>
    <row r="1451" spans="1:31" x14ac:dyDescent="0.25">
      <c r="A1451" t="s">
        <v>4788</v>
      </c>
      <c r="B1451" t="s">
        <v>4787</v>
      </c>
      <c r="C1451" t="s">
        <v>79</v>
      </c>
      <c r="D1451" s="2" t="str">
        <f>VLOOKUP(A1451,Basis!A:A,1,FALSE)</f>
        <v>RO891</v>
      </c>
      <c r="E1451" t="s">
        <v>58</v>
      </c>
      <c r="F1451">
        <v>1037096</v>
      </c>
      <c r="G1451" s="2">
        <v>44263.624097222222</v>
      </c>
      <c r="H1451" s="2"/>
      <c r="K1451" t="s">
        <v>1282</v>
      </c>
      <c r="L1451" t="s">
        <v>169</v>
      </c>
      <c r="M1451" t="s">
        <v>1284</v>
      </c>
      <c r="N1451" t="s">
        <v>277</v>
      </c>
      <c r="O1451">
        <v>6</v>
      </c>
      <c r="P1451">
        <v>1</v>
      </c>
      <c r="Q1451">
        <v>52.319899999999997</v>
      </c>
      <c r="R1451">
        <v>5.0319900000000004</v>
      </c>
      <c r="S1451" t="s">
        <v>35</v>
      </c>
      <c r="T1451">
        <v>100</v>
      </c>
      <c r="U1451">
        <v>80</v>
      </c>
      <c r="V1451">
        <v>10</v>
      </c>
      <c r="W1451">
        <v>0</v>
      </c>
      <c r="Y1451">
        <v>180</v>
      </c>
      <c r="Z1451" t="s">
        <v>4003</v>
      </c>
      <c r="AA1451" s="2">
        <v>44250.541817129626</v>
      </c>
      <c r="AB1451" t="s">
        <v>329</v>
      </c>
      <c r="AC1451" s="2">
        <v>44907.648182870369</v>
      </c>
      <c r="AD1451" t="s">
        <v>54</v>
      </c>
      <c r="AE1451" t="s">
        <v>55</v>
      </c>
    </row>
    <row r="1452" spans="1:31" x14ac:dyDescent="0.25">
      <c r="A1452" t="s">
        <v>4790</v>
      </c>
      <c r="B1452" t="s">
        <v>4789</v>
      </c>
      <c r="C1452" t="s">
        <v>79</v>
      </c>
      <c r="D1452" s="2" t="str">
        <f>VLOOKUP(A1452,Basis!A:A,1,FALSE)</f>
        <v>RO925</v>
      </c>
      <c r="E1452" t="s">
        <v>58</v>
      </c>
      <c r="F1452">
        <v>1037097</v>
      </c>
      <c r="G1452" s="2">
        <v>44328.599456018521</v>
      </c>
      <c r="H1452" s="2"/>
      <c r="K1452" t="s">
        <v>3984</v>
      </c>
      <c r="L1452" t="s">
        <v>93</v>
      </c>
      <c r="M1452" t="s">
        <v>3985</v>
      </c>
      <c r="N1452" t="s">
        <v>177</v>
      </c>
      <c r="O1452">
        <v>6</v>
      </c>
      <c r="P1452">
        <v>1</v>
      </c>
      <c r="Q1452">
        <v>52.231158000000001</v>
      </c>
      <c r="R1452">
        <v>5.1878479999999998</v>
      </c>
      <c r="S1452" t="s">
        <v>35</v>
      </c>
      <c r="T1452">
        <v>100</v>
      </c>
      <c r="U1452">
        <v>80</v>
      </c>
      <c r="V1452">
        <v>10</v>
      </c>
      <c r="W1452">
        <v>0</v>
      </c>
      <c r="Y1452">
        <v>180</v>
      </c>
      <c r="Z1452" t="s">
        <v>3986</v>
      </c>
      <c r="AA1452" s="2">
        <v>44322.635081018518</v>
      </c>
      <c r="AB1452" t="s">
        <v>329</v>
      </c>
      <c r="AC1452" s="2">
        <v>44907.648182870369</v>
      </c>
      <c r="AD1452" t="s">
        <v>54</v>
      </c>
      <c r="AE1452" t="s">
        <v>55</v>
      </c>
    </row>
    <row r="1453" spans="1:31" x14ac:dyDescent="0.25">
      <c r="A1453" t="s">
        <v>4792</v>
      </c>
      <c r="B1453" t="s">
        <v>4791</v>
      </c>
      <c r="C1453" t="s">
        <v>47</v>
      </c>
      <c r="D1453" s="2" t="str">
        <f>VLOOKUP(A1453,Basis!A:A,1,FALSE)</f>
        <v>VO381</v>
      </c>
      <c r="E1453" t="s">
        <v>58</v>
      </c>
      <c r="F1453">
        <v>1037067</v>
      </c>
      <c r="G1453" s="2">
        <v>44271.632835648146</v>
      </c>
      <c r="H1453" s="2"/>
      <c r="K1453" t="s">
        <v>1103</v>
      </c>
      <c r="L1453" t="s">
        <v>4314</v>
      </c>
      <c r="M1453" t="s">
        <v>4315</v>
      </c>
      <c r="N1453" t="s">
        <v>241</v>
      </c>
      <c r="O1453">
        <v>6</v>
      </c>
      <c r="P1453">
        <v>1</v>
      </c>
      <c r="Q1453">
        <v>52.271372</v>
      </c>
      <c r="R1453">
        <v>5.1880620000000004</v>
      </c>
      <c r="S1453" t="s">
        <v>35</v>
      </c>
      <c r="T1453">
        <v>100</v>
      </c>
      <c r="U1453">
        <v>80</v>
      </c>
      <c r="V1453">
        <v>10</v>
      </c>
      <c r="W1453">
        <v>0</v>
      </c>
      <c r="Y1453">
        <v>180</v>
      </c>
      <c r="Z1453" t="s">
        <v>4316</v>
      </c>
      <c r="AA1453" s="2">
        <v>44263.436597222222</v>
      </c>
      <c r="AB1453" t="s">
        <v>329</v>
      </c>
      <c r="AC1453" s="2">
        <v>44907.648182870369</v>
      </c>
      <c r="AD1453" t="s">
        <v>54</v>
      </c>
      <c r="AE1453" t="s">
        <v>55</v>
      </c>
    </row>
    <row r="1454" spans="1:31" x14ac:dyDescent="0.25">
      <c r="A1454" t="s">
        <v>4794</v>
      </c>
      <c r="B1454" t="s">
        <v>4793</v>
      </c>
      <c r="C1454" t="s">
        <v>47</v>
      </c>
      <c r="D1454" s="2" t="str">
        <f>VLOOKUP(A1454,Basis!A:A,1,FALSE)</f>
        <v>VO401</v>
      </c>
      <c r="E1454" t="s">
        <v>58</v>
      </c>
      <c r="F1454">
        <v>1037068</v>
      </c>
      <c r="G1454" s="2">
        <v>44319.683287037034</v>
      </c>
      <c r="H1454" s="2"/>
      <c r="K1454" t="s">
        <v>4215</v>
      </c>
      <c r="L1454" t="s">
        <v>154</v>
      </c>
      <c r="M1454" t="s">
        <v>4216</v>
      </c>
      <c r="N1454" t="s">
        <v>107</v>
      </c>
      <c r="O1454">
        <v>6</v>
      </c>
      <c r="P1454">
        <v>1</v>
      </c>
      <c r="Q1454">
        <v>52.292727999999997</v>
      </c>
      <c r="R1454">
        <v>5.2847010000000001</v>
      </c>
      <c r="S1454" t="s">
        <v>35</v>
      </c>
      <c r="T1454">
        <v>100</v>
      </c>
      <c r="U1454">
        <v>80</v>
      </c>
      <c r="V1454">
        <v>10</v>
      </c>
      <c r="W1454">
        <v>0</v>
      </c>
      <c r="Y1454">
        <v>180</v>
      </c>
      <c r="Z1454" t="s">
        <v>4217</v>
      </c>
      <c r="AA1454" s="2">
        <v>44307.41128472222</v>
      </c>
      <c r="AB1454" t="s">
        <v>329</v>
      </c>
      <c r="AC1454" s="2">
        <v>44907.648182870369</v>
      </c>
      <c r="AD1454" t="s">
        <v>54</v>
      </c>
      <c r="AE1454" t="s">
        <v>55</v>
      </c>
    </row>
    <row r="1455" spans="1:31" x14ac:dyDescent="0.25">
      <c r="A1455" t="s">
        <v>4796</v>
      </c>
      <c r="B1455" t="s">
        <v>4795</v>
      </c>
      <c r="C1455" t="s">
        <v>79</v>
      </c>
      <c r="D1455" s="2" t="str">
        <f>VLOOKUP(A1455,Basis!A:A,1,FALSE)</f>
        <v>RO922</v>
      </c>
      <c r="E1455" t="s">
        <v>58</v>
      </c>
      <c r="F1455">
        <v>1037070</v>
      </c>
      <c r="G1455" s="2">
        <v>44328.596030092594</v>
      </c>
      <c r="H1455" s="2"/>
      <c r="K1455" t="s">
        <v>3984</v>
      </c>
      <c r="L1455" t="s">
        <v>1522</v>
      </c>
      <c r="M1455" t="s">
        <v>3985</v>
      </c>
      <c r="N1455" t="s">
        <v>177</v>
      </c>
      <c r="O1455">
        <v>6</v>
      </c>
      <c r="P1455">
        <v>1</v>
      </c>
      <c r="Q1455">
        <v>52.231084000000003</v>
      </c>
      <c r="R1455">
        <v>5.1896409999999999</v>
      </c>
      <c r="S1455" t="s">
        <v>35</v>
      </c>
      <c r="T1455">
        <v>100</v>
      </c>
      <c r="U1455">
        <v>80</v>
      </c>
      <c r="V1455">
        <v>10</v>
      </c>
      <c r="W1455">
        <v>0</v>
      </c>
      <c r="Y1455">
        <v>180</v>
      </c>
      <c r="Z1455" t="s">
        <v>3998</v>
      </c>
      <c r="AA1455" s="2">
        <v>44322.498738425929</v>
      </c>
      <c r="AB1455" t="s">
        <v>329</v>
      </c>
      <c r="AC1455" s="2">
        <v>44907.648182870369</v>
      </c>
      <c r="AD1455" t="s">
        <v>54</v>
      </c>
      <c r="AE1455" t="s">
        <v>55</v>
      </c>
    </row>
    <row r="1456" spans="1:31" x14ac:dyDescent="0.25">
      <c r="A1456" t="s">
        <v>4798</v>
      </c>
      <c r="B1456" t="s">
        <v>4797</v>
      </c>
      <c r="C1456" t="s">
        <v>167</v>
      </c>
      <c r="D1456" s="2" t="str">
        <f>VLOOKUP(A1456,Basis!A:A,1,FALSE)</f>
        <v>PO147</v>
      </c>
      <c r="E1456" t="s">
        <v>58</v>
      </c>
      <c r="F1456">
        <v>1037034</v>
      </c>
      <c r="G1456" s="2">
        <v>44271.635451388887</v>
      </c>
      <c r="H1456" s="2"/>
      <c r="K1456" t="s">
        <v>1930</v>
      </c>
      <c r="L1456" t="s">
        <v>3654</v>
      </c>
      <c r="M1456" t="s">
        <v>3655</v>
      </c>
      <c r="N1456" t="s">
        <v>241</v>
      </c>
      <c r="O1456">
        <v>6</v>
      </c>
      <c r="P1456">
        <v>1</v>
      </c>
      <c r="Q1456">
        <v>52.266247999999997</v>
      </c>
      <c r="R1456">
        <v>5.1780549999999996</v>
      </c>
      <c r="S1456" t="s">
        <v>35</v>
      </c>
      <c r="T1456">
        <v>100</v>
      </c>
      <c r="U1456">
        <v>80</v>
      </c>
      <c r="V1456">
        <v>10</v>
      </c>
      <c r="W1456">
        <v>0</v>
      </c>
      <c r="Y1456">
        <v>180</v>
      </c>
      <c r="Z1456" t="s">
        <v>3656</v>
      </c>
      <c r="AA1456" s="2">
        <v>44259.564062500001</v>
      </c>
      <c r="AB1456" t="s">
        <v>329</v>
      </c>
      <c r="AC1456" s="2">
        <v>44907.648182870369</v>
      </c>
      <c r="AD1456" t="s">
        <v>54</v>
      </c>
      <c r="AE1456" t="s">
        <v>55</v>
      </c>
    </row>
    <row r="1457" spans="1:31" x14ac:dyDescent="0.25">
      <c r="A1457" t="s">
        <v>4800</v>
      </c>
      <c r="B1457" t="s">
        <v>4799</v>
      </c>
      <c r="C1457" t="s">
        <v>167</v>
      </c>
      <c r="D1457" s="2" t="str">
        <f>VLOOKUP(A1457,Basis!A:A,1,FALSE)</f>
        <v>PO149</v>
      </c>
      <c r="E1457" t="s">
        <v>58</v>
      </c>
      <c r="F1457">
        <v>1037035</v>
      </c>
      <c r="G1457" s="2">
        <v>44284.548437500001</v>
      </c>
      <c r="H1457" s="2"/>
      <c r="K1457" t="s">
        <v>1103</v>
      </c>
      <c r="L1457" t="s">
        <v>4801</v>
      </c>
      <c r="M1457" t="s">
        <v>4802</v>
      </c>
      <c r="N1457" t="s">
        <v>241</v>
      </c>
      <c r="O1457">
        <v>6</v>
      </c>
      <c r="P1457">
        <v>1</v>
      </c>
      <c r="Q1457">
        <v>52.271354000000002</v>
      </c>
      <c r="R1457">
        <v>5.1873990000000001</v>
      </c>
      <c r="S1457" t="s">
        <v>35</v>
      </c>
      <c r="T1457">
        <v>100</v>
      </c>
      <c r="U1457">
        <v>80</v>
      </c>
      <c r="V1457">
        <v>10</v>
      </c>
      <c r="W1457">
        <v>0</v>
      </c>
      <c r="Y1457">
        <v>180</v>
      </c>
      <c r="Z1457" t="s">
        <v>4803</v>
      </c>
      <c r="AA1457" s="2">
        <v>44284.371296296296</v>
      </c>
      <c r="AB1457" t="s">
        <v>329</v>
      </c>
      <c r="AC1457" s="2">
        <v>44907.648182870369</v>
      </c>
      <c r="AD1457" t="s">
        <v>54</v>
      </c>
      <c r="AE1457" t="s">
        <v>55</v>
      </c>
    </row>
    <row r="1458" spans="1:31" x14ac:dyDescent="0.25">
      <c r="A1458" t="s">
        <v>4805</v>
      </c>
      <c r="B1458" t="s">
        <v>4804</v>
      </c>
      <c r="C1458" t="s">
        <v>47</v>
      </c>
      <c r="D1458" s="2" t="str">
        <f>VLOOKUP(A1458,Basis!A:A,1,FALSE)</f>
        <v>VO362</v>
      </c>
      <c r="E1458" t="s">
        <v>58</v>
      </c>
      <c r="F1458">
        <v>1037036</v>
      </c>
      <c r="G1458" s="2">
        <v>44230.544687499998</v>
      </c>
      <c r="H1458" s="2"/>
      <c r="K1458" t="s">
        <v>3462</v>
      </c>
      <c r="L1458" t="s">
        <v>340</v>
      </c>
      <c r="M1458" t="s">
        <v>4513</v>
      </c>
      <c r="N1458" t="s">
        <v>177</v>
      </c>
      <c r="O1458">
        <v>6</v>
      </c>
      <c r="P1458">
        <v>1</v>
      </c>
      <c r="Q1458">
        <v>52.208233</v>
      </c>
      <c r="R1458">
        <v>5.1564370000000004</v>
      </c>
      <c r="S1458" t="s">
        <v>35</v>
      </c>
      <c r="T1458">
        <v>100</v>
      </c>
      <c r="U1458">
        <v>80</v>
      </c>
      <c r="V1458">
        <v>10</v>
      </c>
      <c r="W1458">
        <v>0</v>
      </c>
      <c r="Y1458">
        <v>180</v>
      </c>
      <c r="Z1458" t="s">
        <v>4514</v>
      </c>
      <c r="AA1458" s="2">
        <v>44230.538877314815</v>
      </c>
      <c r="AB1458" t="s">
        <v>329</v>
      </c>
      <c r="AC1458" s="2">
        <v>44907.648182870369</v>
      </c>
      <c r="AD1458" t="s">
        <v>54</v>
      </c>
      <c r="AE1458" t="s">
        <v>55</v>
      </c>
    </row>
    <row r="1459" spans="1:31" x14ac:dyDescent="0.25">
      <c r="A1459" t="s">
        <v>4807</v>
      </c>
      <c r="B1459" t="s">
        <v>4806</v>
      </c>
      <c r="C1459" t="s">
        <v>47</v>
      </c>
      <c r="D1459" s="2" t="str">
        <f>VLOOKUP(A1459,Basis!A:A,1,FALSE)</f>
        <v>VO368</v>
      </c>
      <c r="E1459" t="s">
        <v>58</v>
      </c>
      <c r="F1459">
        <v>1037037</v>
      </c>
      <c r="G1459" s="2">
        <v>44238.500451388885</v>
      </c>
      <c r="H1459" s="2"/>
      <c r="K1459" t="s">
        <v>3671</v>
      </c>
      <c r="L1459" t="s">
        <v>3672</v>
      </c>
      <c r="M1459" t="s">
        <v>3673</v>
      </c>
      <c r="N1459" t="s">
        <v>177</v>
      </c>
      <c r="O1459">
        <v>6</v>
      </c>
      <c r="P1459">
        <v>1</v>
      </c>
      <c r="Q1459">
        <v>52.230440999999999</v>
      </c>
      <c r="R1459">
        <v>5.2011459999999996</v>
      </c>
      <c r="S1459" t="s">
        <v>35</v>
      </c>
      <c r="T1459">
        <v>100</v>
      </c>
      <c r="U1459">
        <v>80</v>
      </c>
      <c r="V1459">
        <v>10</v>
      </c>
      <c r="W1459">
        <v>0</v>
      </c>
      <c r="Y1459">
        <v>180</v>
      </c>
      <c r="Z1459" t="s">
        <v>3674</v>
      </c>
      <c r="AA1459" s="2">
        <v>44238.497986111113</v>
      </c>
      <c r="AB1459" t="s">
        <v>329</v>
      </c>
      <c r="AC1459" s="2">
        <v>44907.648182870369</v>
      </c>
      <c r="AD1459" t="s">
        <v>54</v>
      </c>
      <c r="AE1459" t="s">
        <v>55</v>
      </c>
    </row>
    <row r="1460" spans="1:31" x14ac:dyDescent="0.25">
      <c r="A1460" t="s">
        <v>4809</v>
      </c>
      <c r="B1460" t="s">
        <v>4808</v>
      </c>
      <c r="C1460" t="s">
        <v>47</v>
      </c>
      <c r="D1460" s="2" t="str">
        <f>VLOOKUP(A1460,Basis!A:A,1,FALSE)</f>
        <v>VO410</v>
      </c>
      <c r="E1460" t="s">
        <v>58</v>
      </c>
      <c r="F1460">
        <v>1037039</v>
      </c>
      <c r="G1460" s="2">
        <v>44383.535451388889</v>
      </c>
      <c r="H1460" s="2"/>
      <c r="K1460" t="s">
        <v>696</v>
      </c>
      <c r="L1460" t="s">
        <v>81</v>
      </c>
      <c r="M1460" t="s">
        <v>4037</v>
      </c>
      <c r="N1460" t="s">
        <v>177</v>
      </c>
      <c r="O1460">
        <v>6</v>
      </c>
      <c r="P1460">
        <v>1</v>
      </c>
      <c r="Q1460">
        <v>52.238610000000001</v>
      </c>
      <c r="R1460">
        <v>5.1870859999999999</v>
      </c>
      <c r="S1460" t="s">
        <v>35</v>
      </c>
      <c r="T1460">
        <v>100</v>
      </c>
      <c r="U1460">
        <v>80</v>
      </c>
      <c r="V1460">
        <v>10</v>
      </c>
      <c r="W1460">
        <v>0</v>
      </c>
      <c r="Y1460">
        <v>180</v>
      </c>
      <c r="Z1460" t="s">
        <v>4038</v>
      </c>
      <c r="AA1460" s="2">
        <v>44382.571817129632</v>
      </c>
      <c r="AB1460" t="s">
        <v>329</v>
      </c>
      <c r="AC1460" s="2">
        <v>44907.648182870369</v>
      </c>
      <c r="AD1460" t="s">
        <v>54</v>
      </c>
      <c r="AE1460" t="s">
        <v>55</v>
      </c>
    </row>
    <row r="1461" spans="1:31" x14ac:dyDescent="0.25">
      <c r="A1461" t="s">
        <v>4811</v>
      </c>
      <c r="B1461" t="s">
        <v>4810</v>
      </c>
      <c r="C1461" t="s">
        <v>167</v>
      </c>
      <c r="D1461" s="2" t="str">
        <f>VLOOKUP(A1461,Basis!A:A,1,FALSE)</f>
        <v>PO163</v>
      </c>
      <c r="E1461" t="s">
        <v>58</v>
      </c>
      <c r="F1461">
        <v>1037044</v>
      </c>
      <c r="G1461" s="2">
        <v>44383.536099537036</v>
      </c>
      <c r="H1461" s="2"/>
      <c r="K1461" t="s">
        <v>696</v>
      </c>
      <c r="L1461" t="s">
        <v>81</v>
      </c>
      <c r="M1461" t="s">
        <v>4037</v>
      </c>
      <c r="N1461" t="s">
        <v>177</v>
      </c>
      <c r="O1461">
        <v>6</v>
      </c>
      <c r="P1461">
        <v>1</v>
      </c>
      <c r="Q1461">
        <v>52.238610000000001</v>
      </c>
      <c r="R1461">
        <v>5.1870859999999999</v>
      </c>
      <c r="S1461" t="s">
        <v>35</v>
      </c>
      <c r="T1461">
        <v>100</v>
      </c>
      <c r="U1461">
        <v>80</v>
      </c>
      <c r="V1461">
        <v>10</v>
      </c>
      <c r="W1461">
        <v>0</v>
      </c>
      <c r="Y1461">
        <v>180</v>
      </c>
      <c r="Z1461" t="s">
        <v>4038</v>
      </c>
      <c r="AA1461" s="2">
        <v>44382.572638888887</v>
      </c>
      <c r="AB1461" t="s">
        <v>329</v>
      </c>
      <c r="AC1461" s="2">
        <v>44907.648182870369</v>
      </c>
      <c r="AD1461" t="s">
        <v>54</v>
      </c>
      <c r="AE1461" t="s">
        <v>55</v>
      </c>
    </row>
    <row r="1462" spans="1:31" x14ac:dyDescent="0.25">
      <c r="A1462" t="s">
        <v>4813</v>
      </c>
      <c r="B1462" t="s">
        <v>4812</v>
      </c>
      <c r="C1462" t="s">
        <v>47</v>
      </c>
      <c r="D1462" s="2" t="str">
        <f>VLOOKUP(A1462,Basis!A:A,1,FALSE)</f>
        <v>VO378</v>
      </c>
      <c r="E1462" t="s">
        <v>58</v>
      </c>
      <c r="F1462">
        <v>1037050</v>
      </c>
      <c r="G1462" s="2">
        <v>44271.636331018519</v>
      </c>
      <c r="H1462" s="2"/>
      <c r="K1462" t="s">
        <v>3248</v>
      </c>
      <c r="L1462" t="s">
        <v>3683</v>
      </c>
      <c r="M1462" t="s">
        <v>3684</v>
      </c>
      <c r="N1462" t="s">
        <v>241</v>
      </c>
      <c r="O1462">
        <v>6</v>
      </c>
      <c r="P1462">
        <v>1</v>
      </c>
      <c r="Q1462">
        <v>52.268529999999998</v>
      </c>
      <c r="R1462">
        <v>5.1828649999999996</v>
      </c>
      <c r="S1462" t="s">
        <v>35</v>
      </c>
      <c r="T1462">
        <v>100</v>
      </c>
      <c r="U1462">
        <v>80</v>
      </c>
      <c r="V1462">
        <v>10</v>
      </c>
      <c r="W1462">
        <v>0</v>
      </c>
      <c r="Y1462">
        <v>180</v>
      </c>
      <c r="Z1462" t="s">
        <v>3685</v>
      </c>
      <c r="AA1462" s="2">
        <v>44263.446493055555</v>
      </c>
      <c r="AB1462" t="s">
        <v>329</v>
      </c>
      <c r="AC1462" s="2">
        <v>44907.648182870369</v>
      </c>
      <c r="AD1462" t="s">
        <v>54</v>
      </c>
      <c r="AE1462" t="s">
        <v>55</v>
      </c>
    </row>
    <row r="1463" spans="1:31" x14ac:dyDescent="0.25">
      <c r="A1463" t="s">
        <v>4815</v>
      </c>
      <c r="B1463" t="s">
        <v>4814</v>
      </c>
      <c r="C1463" t="s">
        <v>79</v>
      </c>
      <c r="D1463" s="2" t="str">
        <f>VLOOKUP(A1463,Basis!A:A,1,FALSE)</f>
        <v>RO900</v>
      </c>
      <c r="E1463" t="s">
        <v>58</v>
      </c>
      <c r="F1463">
        <v>1037051</v>
      </c>
      <c r="G1463" s="2">
        <v>44271.632430555554</v>
      </c>
      <c r="H1463" s="2"/>
      <c r="K1463" t="s">
        <v>1103</v>
      </c>
      <c r="L1463" t="s">
        <v>4314</v>
      </c>
      <c r="M1463" t="s">
        <v>4315</v>
      </c>
      <c r="N1463" t="s">
        <v>241</v>
      </c>
      <c r="O1463">
        <v>6</v>
      </c>
      <c r="P1463">
        <v>1</v>
      </c>
      <c r="Q1463">
        <v>52.271372</v>
      </c>
      <c r="R1463">
        <v>5.1880620000000004</v>
      </c>
      <c r="S1463" t="s">
        <v>35</v>
      </c>
      <c r="T1463">
        <v>100</v>
      </c>
      <c r="U1463">
        <v>80</v>
      </c>
      <c r="V1463">
        <v>10</v>
      </c>
      <c r="W1463">
        <v>0</v>
      </c>
      <c r="Y1463">
        <v>180</v>
      </c>
      <c r="Z1463" t="s">
        <v>4316</v>
      </c>
      <c r="AA1463" s="2">
        <v>44263.435416666667</v>
      </c>
      <c r="AB1463" t="s">
        <v>329</v>
      </c>
      <c r="AC1463" s="2">
        <v>44907.648182870369</v>
      </c>
      <c r="AD1463" t="s">
        <v>54</v>
      </c>
      <c r="AE1463" t="s">
        <v>55</v>
      </c>
    </row>
    <row r="1464" spans="1:31" x14ac:dyDescent="0.25">
      <c r="A1464" t="s">
        <v>4817</v>
      </c>
      <c r="B1464" t="s">
        <v>4816</v>
      </c>
      <c r="C1464" t="s">
        <v>167</v>
      </c>
      <c r="D1464" s="2" t="str">
        <f>VLOOKUP(A1464,Basis!A:A,1,FALSE)</f>
        <v>PO184</v>
      </c>
      <c r="E1464" t="s">
        <v>58</v>
      </c>
      <c r="F1464">
        <v>1037055</v>
      </c>
      <c r="G1464" s="2">
        <v>44691.476770833331</v>
      </c>
      <c r="H1464" s="2"/>
      <c r="K1464" t="s">
        <v>4548</v>
      </c>
      <c r="L1464" t="s">
        <v>1082</v>
      </c>
      <c r="M1464" t="s">
        <v>4549</v>
      </c>
      <c r="N1464" t="s">
        <v>34</v>
      </c>
      <c r="O1464">
        <v>6</v>
      </c>
      <c r="P1464">
        <v>1</v>
      </c>
      <c r="Q1464">
        <v>52.335250299999998</v>
      </c>
      <c r="R1464">
        <v>5.0536829000000001</v>
      </c>
      <c r="S1464" t="s">
        <v>35</v>
      </c>
      <c r="T1464">
        <v>100</v>
      </c>
      <c r="U1464">
        <v>80</v>
      </c>
      <c r="V1464">
        <v>10</v>
      </c>
      <c r="W1464">
        <v>0</v>
      </c>
      <c r="Y1464">
        <v>180</v>
      </c>
      <c r="Z1464" t="s">
        <v>4550</v>
      </c>
      <c r="AA1464" s="2">
        <v>44671.539664351854</v>
      </c>
      <c r="AB1464" t="s">
        <v>329</v>
      </c>
      <c r="AC1464" s="2">
        <v>44907.648182870369</v>
      </c>
      <c r="AD1464" t="s">
        <v>54</v>
      </c>
      <c r="AE1464" t="s">
        <v>55</v>
      </c>
    </row>
    <row r="1465" spans="1:31" x14ac:dyDescent="0.25">
      <c r="A1465" t="s">
        <v>4819</v>
      </c>
      <c r="B1465" t="s">
        <v>4818</v>
      </c>
      <c r="C1465" t="s">
        <v>167</v>
      </c>
      <c r="D1465" s="2" t="str">
        <f>VLOOKUP(A1465,Basis!A:A,1,FALSE)</f>
        <v>PO156</v>
      </c>
      <c r="E1465" t="s">
        <v>58</v>
      </c>
      <c r="F1465">
        <v>1037056</v>
      </c>
      <c r="G1465" s="2">
        <v>44319.683541666665</v>
      </c>
      <c r="H1465" s="2"/>
      <c r="K1465" t="s">
        <v>4215</v>
      </c>
      <c r="L1465" t="s">
        <v>154</v>
      </c>
      <c r="M1465" t="s">
        <v>4216</v>
      </c>
      <c r="N1465" t="s">
        <v>107</v>
      </c>
      <c r="O1465">
        <v>6</v>
      </c>
      <c r="P1465">
        <v>1</v>
      </c>
      <c r="Q1465">
        <v>52.292727999999997</v>
      </c>
      <c r="R1465">
        <v>5.2847010000000001</v>
      </c>
      <c r="S1465" t="s">
        <v>35</v>
      </c>
      <c r="T1465">
        <v>100</v>
      </c>
      <c r="U1465">
        <v>80</v>
      </c>
      <c r="V1465">
        <v>10</v>
      </c>
      <c r="W1465">
        <v>0</v>
      </c>
      <c r="Y1465">
        <v>180</v>
      </c>
      <c r="Z1465" t="s">
        <v>4217</v>
      </c>
      <c r="AA1465" s="2">
        <v>44307.412280092591</v>
      </c>
      <c r="AB1465" t="s">
        <v>329</v>
      </c>
      <c r="AC1465" s="2">
        <v>44907.648182870369</v>
      </c>
      <c r="AD1465" t="s">
        <v>54</v>
      </c>
      <c r="AE1465" t="s">
        <v>55</v>
      </c>
    </row>
    <row r="1466" spans="1:31" x14ac:dyDescent="0.25">
      <c r="A1466" t="s">
        <v>4821</v>
      </c>
      <c r="B1466" t="s">
        <v>4820</v>
      </c>
      <c r="C1466" t="s">
        <v>167</v>
      </c>
      <c r="D1466" s="2" t="str">
        <f>VLOOKUP(A1466,Basis!A:A,1,FALSE)</f>
        <v>PO173</v>
      </c>
      <c r="E1466" t="s">
        <v>58</v>
      </c>
      <c r="F1466">
        <v>1037057</v>
      </c>
      <c r="G1466" s="2">
        <v>44658.380416666667</v>
      </c>
      <c r="H1466" s="2"/>
      <c r="K1466" t="s">
        <v>4591</v>
      </c>
      <c r="L1466" t="s">
        <v>522</v>
      </c>
      <c r="M1466" t="s">
        <v>4592</v>
      </c>
      <c r="N1466" t="s">
        <v>107</v>
      </c>
      <c r="O1466">
        <v>6</v>
      </c>
      <c r="P1466">
        <v>1</v>
      </c>
      <c r="Q1466">
        <v>52.286608000000001</v>
      </c>
      <c r="R1466">
        <v>5.2648599999999997</v>
      </c>
      <c r="S1466" t="s">
        <v>35</v>
      </c>
      <c r="T1466">
        <v>100</v>
      </c>
      <c r="U1466">
        <v>80</v>
      </c>
      <c r="V1466">
        <v>10</v>
      </c>
      <c r="W1466">
        <v>0</v>
      </c>
      <c r="Y1466">
        <v>180</v>
      </c>
      <c r="Z1466" t="s">
        <v>4593</v>
      </c>
      <c r="AA1466" s="2">
        <v>44658.379062499997</v>
      </c>
      <c r="AB1466" t="s">
        <v>329</v>
      </c>
      <c r="AC1466" s="2">
        <v>44907.648182870369</v>
      </c>
      <c r="AD1466" t="s">
        <v>54</v>
      </c>
      <c r="AE1466" t="s">
        <v>55</v>
      </c>
    </row>
    <row r="1467" spans="1:31" x14ac:dyDescent="0.25">
      <c r="A1467" t="s">
        <v>4823</v>
      </c>
      <c r="B1467" t="s">
        <v>4822</v>
      </c>
      <c r="C1467" t="s">
        <v>47</v>
      </c>
      <c r="D1467" s="2" t="str">
        <f>VLOOKUP(A1467,Basis!A:A,1,FALSE)</f>
        <v>VO379</v>
      </c>
      <c r="E1467" t="s">
        <v>58</v>
      </c>
      <c r="F1467">
        <v>1037061</v>
      </c>
      <c r="G1467" s="2">
        <v>44271.629675925928</v>
      </c>
      <c r="H1467" s="2"/>
      <c r="K1467" t="s">
        <v>1071</v>
      </c>
      <c r="L1467" t="s">
        <v>68</v>
      </c>
      <c r="M1467" t="s">
        <v>3667</v>
      </c>
      <c r="N1467" t="s">
        <v>241</v>
      </c>
      <c r="O1467">
        <v>6</v>
      </c>
      <c r="P1467">
        <v>1</v>
      </c>
      <c r="Q1467">
        <v>52.268045000000001</v>
      </c>
      <c r="R1467">
        <v>5.1904789999999998</v>
      </c>
      <c r="S1467" t="s">
        <v>35</v>
      </c>
      <c r="T1467">
        <v>100</v>
      </c>
      <c r="U1467">
        <v>80</v>
      </c>
      <c r="V1467">
        <v>10</v>
      </c>
      <c r="W1467">
        <v>0</v>
      </c>
      <c r="Y1467">
        <v>180</v>
      </c>
      <c r="Z1467" t="s">
        <v>3668</v>
      </c>
      <c r="AA1467" s="2">
        <v>44266.480057870373</v>
      </c>
      <c r="AB1467" t="s">
        <v>329</v>
      </c>
      <c r="AC1467" s="2">
        <v>44907.648182870369</v>
      </c>
      <c r="AD1467" t="s">
        <v>54</v>
      </c>
      <c r="AE1467" t="s">
        <v>55</v>
      </c>
    </row>
    <row r="1468" spans="1:31" x14ac:dyDescent="0.25">
      <c r="A1468" t="s">
        <v>4825</v>
      </c>
      <c r="B1468" t="s">
        <v>4824</v>
      </c>
      <c r="C1468" t="s">
        <v>167</v>
      </c>
      <c r="D1468" s="2" t="str">
        <f>VLOOKUP(A1468,Basis!A:A,1,FALSE)</f>
        <v>PO158</v>
      </c>
      <c r="E1468" t="s">
        <v>58</v>
      </c>
      <c r="F1468">
        <v>1037063</v>
      </c>
      <c r="G1468" s="2">
        <v>44328.600266203706</v>
      </c>
      <c r="H1468" s="2"/>
      <c r="K1468" t="s">
        <v>3984</v>
      </c>
      <c r="L1468" t="s">
        <v>93</v>
      </c>
      <c r="M1468" t="s">
        <v>3985</v>
      </c>
      <c r="N1468" t="s">
        <v>177</v>
      </c>
      <c r="O1468">
        <v>6</v>
      </c>
      <c r="P1468">
        <v>1</v>
      </c>
      <c r="Q1468">
        <v>52.231158000000001</v>
      </c>
      <c r="R1468">
        <v>5.1878479999999998</v>
      </c>
      <c r="S1468" t="s">
        <v>35</v>
      </c>
      <c r="T1468">
        <v>100</v>
      </c>
      <c r="U1468">
        <v>80</v>
      </c>
      <c r="V1468">
        <v>10</v>
      </c>
      <c r="W1468">
        <v>0</v>
      </c>
      <c r="Y1468">
        <v>180</v>
      </c>
      <c r="Z1468" t="s">
        <v>3986</v>
      </c>
      <c r="AA1468" s="2">
        <v>44322.637662037036</v>
      </c>
      <c r="AB1468" t="s">
        <v>329</v>
      </c>
      <c r="AC1468" s="2">
        <v>44907.648182870369</v>
      </c>
      <c r="AD1468" t="s">
        <v>54</v>
      </c>
      <c r="AE1468" t="s">
        <v>55</v>
      </c>
    </row>
    <row r="1469" spans="1:31" x14ac:dyDescent="0.25">
      <c r="A1469" t="s">
        <v>4827</v>
      </c>
      <c r="B1469" t="s">
        <v>4826</v>
      </c>
      <c r="C1469" t="s">
        <v>167</v>
      </c>
      <c r="D1469" s="2" t="str">
        <f>VLOOKUP(A1469,Basis!A:A,1,FALSE)</f>
        <v>PO195</v>
      </c>
      <c r="E1469" t="s">
        <v>58</v>
      </c>
      <c r="F1469">
        <v>1037064</v>
      </c>
      <c r="G1469" s="2">
        <v>44726.586469907408</v>
      </c>
      <c r="H1469" s="2"/>
      <c r="K1469" t="s">
        <v>3970</v>
      </c>
      <c r="L1469" t="s">
        <v>93</v>
      </c>
      <c r="M1469" t="s">
        <v>3971</v>
      </c>
      <c r="N1469" t="s">
        <v>43</v>
      </c>
      <c r="O1469">
        <v>6</v>
      </c>
      <c r="P1469">
        <v>1</v>
      </c>
      <c r="Q1469">
        <v>52.255302</v>
      </c>
      <c r="R1469">
        <v>5.2308209999999997</v>
      </c>
      <c r="S1469" t="s">
        <v>35</v>
      </c>
      <c r="T1469">
        <v>100</v>
      </c>
      <c r="U1469">
        <v>80</v>
      </c>
      <c r="V1469">
        <v>10</v>
      </c>
      <c r="W1469">
        <v>0</v>
      </c>
      <c r="Y1469">
        <v>180</v>
      </c>
      <c r="Z1469" t="s">
        <v>3972</v>
      </c>
      <c r="AA1469" s="2">
        <v>44721.456284722219</v>
      </c>
      <c r="AB1469" t="s">
        <v>329</v>
      </c>
      <c r="AC1469" s="2">
        <v>44907.648182870369</v>
      </c>
      <c r="AD1469" t="s">
        <v>54</v>
      </c>
      <c r="AE1469" t="s">
        <v>55</v>
      </c>
    </row>
    <row r="1470" spans="1:31" x14ac:dyDescent="0.25">
      <c r="A1470" t="s">
        <v>4829</v>
      </c>
      <c r="B1470" t="s">
        <v>4828</v>
      </c>
      <c r="C1470" t="s">
        <v>167</v>
      </c>
      <c r="D1470" s="2" t="str">
        <f>VLOOKUP(A1470,Basis!A:A,1,FALSE)</f>
        <v>PO166</v>
      </c>
      <c r="E1470" t="s">
        <v>58</v>
      </c>
      <c r="F1470">
        <v>1036949</v>
      </c>
      <c r="G1470" s="2">
        <v>44392.571400462963</v>
      </c>
      <c r="H1470" s="2"/>
      <c r="K1470" t="s">
        <v>3979</v>
      </c>
      <c r="L1470" t="s">
        <v>281</v>
      </c>
      <c r="M1470" t="s">
        <v>3980</v>
      </c>
      <c r="N1470" t="s">
        <v>184</v>
      </c>
      <c r="O1470">
        <v>6</v>
      </c>
      <c r="P1470">
        <v>1</v>
      </c>
      <c r="Q1470">
        <v>52.19849</v>
      </c>
      <c r="R1470">
        <v>5.1375209999999996</v>
      </c>
      <c r="S1470" t="s">
        <v>35</v>
      </c>
      <c r="T1470">
        <v>100</v>
      </c>
      <c r="U1470">
        <v>80</v>
      </c>
      <c r="V1470">
        <v>10</v>
      </c>
      <c r="W1470">
        <v>0</v>
      </c>
      <c r="Y1470">
        <v>180</v>
      </c>
      <c r="Z1470" t="s">
        <v>3981</v>
      </c>
      <c r="AA1470" s="2">
        <v>44392.560115740744</v>
      </c>
      <c r="AB1470" t="s">
        <v>329</v>
      </c>
      <c r="AC1470" s="2">
        <v>44907.648182870369</v>
      </c>
      <c r="AD1470" t="s">
        <v>54</v>
      </c>
      <c r="AE1470" t="s">
        <v>55</v>
      </c>
    </row>
    <row r="1471" spans="1:31" x14ac:dyDescent="0.25">
      <c r="A1471" t="s">
        <v>4831</v>
      </c>
      <c r="B1471" t="s">
        <v>4830</v>
      </c>
      <c r="C1471" t="s">
        <v>79</v>
      </c>
      <c r="D1471" s="2" t="str">
        <f>VLOOKUP(A1471,Basis!A:A,1,FALSE)</f>
        <v>RO888</v>
      </c>
      <c r="E1471" t="s">
        <v>58</v>
      </c>
      <c r="F1471">
        <v>1036963</v>
      </c>
      <c r="G1471" s="2">
        <v>44238.479421296295</v>
      </c>
      <c r="H1471" s="2"/>
      <c r="K1471" t="s">
        <v>4343</v>
      </c>
      <c r="L1471" t="s">
        <v>281</v>
      </c>
      <c r="M1471" t="s">
        <v>4344</v>
      </c>
      <c r="N1471" t="s">
        <v>177</v>
      </c>
      <c r="O1471">
        <v>6</v>
      </c>
      <c r="P1471">
        <v>1</v>
      </c>
      <c r="Q1471">
        <v>52.231986999999997</v>
      </c>
      <c r="R1471">
        <v>5.200863</v>
      </c>
      <c r="S1471" t="s">
        <v>35</v>
      </c>
      <c r="T1471">
        <v>100</v>
      </c>
      <c r="U1471">
        <v>80</v>
      </c>
      <c r="V1471">
        <v>10</v>
      </c>
      <c r="W1471">
        <v>0</v>
      </c>
      <c r="Y1471">
        <v>180</v>
      </c>
      <c r="Z1471" t="s">
        <v>4345</v>
      </c>
      <c r="AA1471" s="2">
        <v>44238.473912037036</v>
      </c>
      <c r="AB1471" t="s">
        <v>329</v>
      </c>
      <c r="AC1471" s="2">
        <v>44907.648182870369</v>
      </c>
      <c r="AD1471" t="s">
        <v>54</v>
      </c>
      <c r="AE1471" t="s">
        <v>55</v>
      </c>
    </row>
    <row r="1472" spans="1:31" x14ac:dyDescent="0.25">
      <c r="A1472" t="s">
        <v>4833</v>
      </c>
      <c r="B1472" t="s">
        <v>4832</v>
      </c>
      <c r="C1472" t="s">
        <v>47</v>
      </c>
      <c r="D1472" s="2" t="str">
        <f>VLOOKUP(A1472,Basis!A:A,1,FALSE)</f>
        <v>VO383</v>
      </c>
      <c r="E1472" t="s">
        <v>58</v>
      </c>
      <c r="F1472">
        <v>1036964</v>
      </c>
      <c r="G1472" s="2">
        <v>44271.631967592592</v>
      </c>
      <c r="H1472" s="2"/>
      <c r="K1472" t="s">
        <v>216</v>
      </c>
      <c r="L1472" t="s">
        <v>3325</v>
      </c>
      <c r="M1472" t="s">
        <v>3326</v>
      </c>
      <c r="N1472" t="s">
        <v>241</v>
      </c>
      <c r="O1472">
        <v>6</v>
      </c>
      <c r="P1472">
        <v>1</v>
      </c>
      <c r="Q1472">
        <v>52.282122999999999</v>
      </c>
      <c r="R1472">
        <v>5.1633240000000002</v>
      </c>
      <c r="S1472" t="s">
        <v>35</v>
      </c>
      <c r="T1472">
        <v>100</v>
      </c>
      <c r="U1472">
        <v>80</v>
      </c>
      <c r="V1472">
        <v>10</v>
      </c>
      <c r="W1472">
        <v>0</v>
      </c>
      <c r="Y1472">
        <v>180</v>
      </c>
      <c r="Z1472" t="s">
        <v>3327</v>
      </c>
      <c r="AA1472" s="2">
        <v>44259.547812500001</v>
      </c>
      <c r="AB1472" t="s">
        <v>329</v>
      </c>
      <c r="AC1472" s="2">
        <v>44907.648182870369</v>
      </c>
      <c r="AD1472" t="s">
        <v>54</v>
      </c>
      <c r="AE1472" t="s">
        <v>55</v>
      </c>
    </row>
    <row r="1473" spans="1:31" x14ac:dyDescent="0.25">
      <c r="A1473" t="s">
        <v>4835</v>
      </c>
      <c r="B1473" t="s">
        <v>4834</v>
      </c>
      <c r="C1473" t="s">
        <v>47</v>
      </c>
      <c r="D1473" s="2" t="str">
        <f>VLOOKUP(A1473,Basis!A:A,1,FALSE)</f>
        <v>VO369</v>
      </c>
      <c r="E1473" t="s">
        <v>58</v>
      </c>
      <c r="F1473">
        <v>1036965</v>
      </c>
      <c r="G1473" s="2">
        <v>44238.479849537034</v>
      </c>
      <c r="H1473" s="2"/>
      <c r="K1473" t="s">
        <v>4343</v>
      </c>
      <c r="L1473" t="s">
        <v>281</v>
      </c>
      <c r="M1473" t="s">
        <v>4344</v>
      </c>
      <c r="N1473" t="s">
        <v>177</v>
      </c>
      <c r="O1473">
        <v>6</v>
      </c>
      <c r="P1473">
        <v>1</v>
      </c>
      <c r="Q1473">
        <v>52.231986999999997</v>
      </c>
      <c r="R1473">
        <v>5.200863</v>
      </c>
      <c r="S1473" t="s">
        <v>35</v>
      </c>
      <c r="T1473">
        <v>100</v>
      </c>
      <c r="U1473">
        <v>80</v>
      </c>
      <c r="V1473">
        <v>10</v>
      </c>
      <c r="W1473">
        <v>0</v>
      </c>
      <c r="Y1473">
        <v>180</v>
      </c>
      <c r="Z1473" t="s">
        <v>4345</v>
      </c>
      <c r="AA1473" s="2">
        <v>44238.476631944446</v>
      </c>
      <c r="AB1473" t="s">
        <v>329</v>
      </c>
      <c r="AC1473" s="2">
        <v>44907.648182870369</v>
      </c>
      <c r="AD1473" t="s">
        <v>54</v>
      </c>
      <c r="AE1473" t="s">
        <v>55</v>
      </c>
    </row>
    <row r="1474" spans="1:31" x14ac:dyDescent="0.25">
      <c r="A1474" t="s">
        <v>4837</v>
      </c>
      <c r="B1474" t="s">
        <v>4836</v>
      </c>
      <c r="C1474" t="s">
        <v>79</v>
      </c>
      <c r="D1474" s="2" t="str">
        <f>VLOOKUP(A1474,Basis!A:A,1,FALSE)</f>
        <v>RO901</v>
      </c>
      <c r="E1474" t="s">
        <v>58</v>
      </c>
      <c r="F1474">
        <v>1036970</v>
      </c>
      <c r="G1474" s="2">
        <v>44271.630995370368</v>
      </c>
      <c r="H1474" s="2"/>
      <c r="K1474" t="s">
        <v>4838</v>
      </c>
      <c r="L1474" t="s">
        <v>4839</v>
      </c>
      <c r="M1474" t="s">
        <v>4840</v>
      </c>
      <c r="N1474" t="s">
        <v>241</v>
      </c>
      <c r="O1474">
        <v>6</v>
      </c>
      <c r="P1474">
        <v>1</v>
      </c>
      <c r="Q1474">
        <v>52.276716</v>
      </c>
      <c r="R1474">
        <v>5.166798</v>
      </c>
      <c r="S1474" t="s">
        <v>35</v>
      </c>
      <c r="T1474">
        <v>100</v>
      </c>
      <c r="U1474">
        <v>80</v>
      </c>
      <c r="V1474">
        <v>10</v>
      </c>
      <c r="W1474">
        <v>0</v>
      </c>
      <c r="Y1474">
        <v>180</v>
      </c>
      <c r="Z1474" t="s">
        <v>4841</v>
      </c>
      <c r="AA1474" s="2">
        <v>44259.630300925928</v>
      </c>
      <c r="AB1474" t="s">
        <v>329</v>
      </c>
      <c r="AC1474" s="2">
        <v>44907.648182870369</v>
      </c>
      <c r="AD1474" t="s">
        <v>54</v>
      </c>
      <c r="AE1474" t="s">
        <v>55</v>
      </c>
    </row>
    <row r="1475" spans="1:31" x14ac:dyDescent="0.25">
      <c r="A1475" t="s">
        <v>4843</v>
      </c>
      <c r="B1475" t="s">
        <v>4842</v>
      </c>
      <c r="C1475" t="s">
        <v>167</v>
      </c>
      <c r="D1475" s="2" t="str">
        <f>VLOOKUP(A1475,Basis!A:A,1,FALSE)</f>
        <v>PO150</v>
      </c>
      <c r="E1475" t="s">
        <v>58</v>
      </c>
      <c r="F1475">
        <v>1036978</v>
      </c>
      <c r="G1475" s="2">
        <v>44644.461226851854</v>
      </c>
      <c r="H1475" s="2"/>
      <c r="K1475" t="s">
        <v>4377</v>
      </c>
      <c r="L1475" t="s">
        <v>4378</v>
      </c>
      <c r="M1475" t="s">
        <v>4379</v>
      </c>
      <c r="N1475" t="s">
        <v>177</v>
      </c>
      <c r="O1475">
        <v>6</v>
      </c>
      <c r="P1475">
        <v>1</v>
      </c>
      <c r="Q1475">
        <v>52.214942000000001</v>
      </c>
      <c r="R1475">
        <v>5.2043169999999996</v>
      </c>
      <c r="S1475" t="s">
        <v>35</v>
      </c>
      <c r="T1475">
        <v>100</v>
      </c>
      <c r="U1475">
        <v>80</v>
      </c>
      <c r="V1475">
        <v>10</v>
      </c>
      <c r="W1475">
        <v>0</v>
      </c>
      <c r="Y1475">
        <v>180</v>
      </c>
      <c r="Z1475" t="s">
        <v>4380</v>
      </c>
      <c r="AA1475" s="2">
        <v>44294.64671296296</v>
      </c>
      <c r="AB1475" t="s">
        <v>329</v>
      </c>
      <c r="AC1475" s="2">
        <v>44907.648182870369</v>
      </c>
      <c r="AD1475" t="s">
        <v>54</v>
      </c>
      <c r="AE1475" t="s">
        <v>55</v>
      </c>
    </row>
    <row r="1476" spans="1:31" x14ac:dyDescent="0.25">
      <c r="A1476" t="s">
        <v>4845</v>
      </c>
      <c r="B1476" t="s">
        <v>4844</v>
      </c>
      <c r="C1476" t="s">
        <v>47</v>
      </c>
      <c r="D1476" s="2" t="str">
        <f>VLOOKUP(A1476,Basis!A:A,1,FALSE)</f>
        <v>VO386</v>
      </c>
      <c r="E1476" t="s">
        <v>58</v>
      </c>
      <c r="F1476">
        <v>1036979</v>
      </c>
      <c r="G1476" s="2">
        <v>44284.549745370372</v>
      </c>
      <c r="H1476" s="2"/>
      <c r="K1476" t="s">
        <v>324</v>
      </c>
      <c r="L1476" t="s">
        <v>3679</v>
      </c>
      <c r="M1476" t="s">
        <v>326</v>
      </c>
      <c r="N1476" t="s">
        <v>177</v>
      </c>
      <c r="O1476">
        <v>6</v>
      </c>
      <c r="P1476">
        <v>1</v>
      </c>
      <c r="Q1476">
        <v>52.241284999999998</v>
      </c>
      <c r="R1476">
        <v>5.1864860000000004</v>
      </c>
      <c r="S1476" t="s">
        <v>35</v>
      </c>
      <c r="T1476">
        <v>100</v>
      </c>
      <c r="U1476">
        <v>80</v>
      </c>
      <c r="V1476">
        <v>10</v>
      </c>
      <c r="W1476">
        <v>0</v>
      </c>
      <c r="Y1476">
        <v>180</v>
      </c>
      <c r="Z1476" t="s">
        <v>3680</v>
      </c>
      <c r="AA1476" s="2">
        <v>44284.408842592595</v>
      </c>
      <c r="AB1476" t="s">
        <v>329</v>
      </c>
      <c r="AC1476" s="2">
        <v>44907.648182870369</v>
      </c>
      <c r="AD1476" t="s">
        <v>54</v>
      </c>
      <c r="AE1476" t="s">
        <v>55</v>
      </c>
    </row>
    <row r="1477" spans="1:31" x14ac:dyDescent="0.25">
      <c r="A1477" t="s">
        <v>4847</v>
      </c>
      <c r="B1477" t="s">
        <v>4846</v>
      </c>
      <c r="C1477" t="s">
        <v>79</v>
      </c>
      <c r="D1477" s="2" t="str">
        <f>VLOOKUP(A1477,Basis!A:A,1,FALSE)</f>
        <v>RO944</v>
      </c>
      <c r="E1477" t="s">
        <v>58</v>
      </c>
      <c r="F1477">
        <v>1036924</v>
      </c>
      <c r="G1477" s="2">
        <v>44546.544953703706</v>
      </c>
      <c r="H1477" s="2"/>
      <c r="K1477" t="s">
        <v>4181</v>
      </c>
      <c r="L1477" t="s">
        <v>4182</v>
      </c>
      <c r="M1477" t="s">
        <v>4183</v>
      </c>
      <c r="N1477" t="s">
        <v>177</v>
      </c>
      <c r="O1477">
        <v>6</v>
      </c>
      <c r="P1477">
        <v>1</v>
      </c>
      <c r="Q1477">
        <v>52.239982099999999</v>
      </c>
      <c r="R1477">
        <v>5.1875333000000001</v>
      </c>
      <c r="S1477" t="s">
        <v>35</v>
      </c>
      <c r="T1477">
        <v>100</v>
      </c>
      <c r="U1477">
        <v>80</v>
      </c>
      <c r="V1477">
        <v>10</v>
      </c>
      <c r="W1477">
        <v>0</v>
      </c>
      <c r="Y1477">
        <v>180</v>
      </c>
      <c r="Z1477" t="s">
        <v>4184</v>
      </c>
      <c r="AA1477" s="2">
        <v>44546.540578703702</v>
      </c>
      <c r="AB1477" t="s">
        <v>329</v>
      </c>
      <c r="AC1477" s="2">
        <v>44907.648182870369</v>
      </c>
      <c r="AD1477" t="s">
        <v>54</v>
      </c>
      <c r="AE1477" t="s">
        <v>55</v>
      </c>
    </row>
    <row r="1478" spans="1:31" x14ac:dyDescent="0.25">
      <c r="A1478" t="s">
        <v>4849</v>
      </c>
      <c r="B1478" t="s">
        <v>4848</v>
      </c>
      <c r="C1478" t="s">
        <v>47</v>
      </c>
      <c r="D1478" s="2" t="str">
        <f>VLOOKUP(A1478,Basis!A:A,1,FALSE)</f>
        <v>VO380</v>
      </c>
      <c r="E1478" t="s">
        <v>58</v>
      </c>
      <c r="F1478">
        <v>1037237</v>
      </c>
      <c r="G1478" s="2">
        <v>44271.633946759262</v>
      </c>
      <c r="H1478" s="2"/>
      <c r="K1478" t="s">
        <v>1930</v>
      </c>
      <c r="L1478" t="s">
        <v>93</v>
      </c>
      <c r="M1478" t="s">
        <v>3659</v>
      </c>
      <c r="N1478" t="s">
        <v>241</v>
      </c>
      <c r="O1478">
        <v>6</v>
      </c>
      <c r="P1478">
        <v>1</v>
      </c>
      <c r="Q1478">
        <v>52.267744999999998</v>
      </c>
      <c r="R1478">
        <v>5.1767659999999998</v>
      </c>
      <c r="S1478" t="s">
        <v>35</v>
      </c>
      <c r="T1478">
        <v>100</v>
      </c>
      <c r="U1478">
        <v>80</v>
      </c>
      <c r="V1478">
        <v>10</v>
      </c>
      <c r="W1478">
        <v>0</v>
      </c>
      <c r="Y1478">
        <v>180</v>
      </c>
      <c r="Z1478" t="s">
        <v>3660</v>
      </c>
      <c r="AA1478" s="2">
        <v>44259.597245370373</v>
      </c>
      <c r="AB1478" t="s">
        <v>329</v>
      </c>
      <c r="AC1478" s="2">
        <v>44907.648182870369</v>
      </c>
      <c r="AD1478" t="s">
        <v>54</v>
      </c>
      <c r="AE1478" t="s">
        <v>55</v>
      </c>
    </row>
    <row r="1479" spans="1:31" x14ac:dyDescent="0.25">
      <c r="A1479" t="s">
        <v>4851</v>
      </c>
      <c r="B1479" t="s">
        <v>4850</v>
      </c>
      <c r="C1479" t="s">
        <v>47</v>
      </c>
      <c r="D1479" s="2" t="str">
        <f>VLOOKUP(A1479,Basis!A:A,1,FALSE)</f>
        <v>VO382</v>
      </c>
      <c r="E1479" t="s">
        <v>58</v>
      </c>
      <c r="F1479">
        <v>1037253</v>
      </c>
      <c r="G1479" s="2">
        <v>44271.631354166668</v>
      </c>
      <c r="H1479" s="2"/>
      <c r="K1479" t="s">
        <v>4838</v>
      </c>
      <c r="L1479" t="s">
        <v>4839</v>
      </c>
      <c r="M1479" t="s">
        <v>4840</v>
      </c>
      <c r="N1479" t="s">
        <v>241</v>
      </c>
      <c r="O1479">
        <v>6</v>
      </c>
      <c r="P1479">
        <v>1</v>
      </c>
      <c r="Q1479">
        <v>52.276716</v>
      </c>
      <c r="R1479">
        <v>5.166798</v>
      </c>
      <c r="S1479" t="s">
        <v>35</v>
      </c>
      <c r="T1479">
        <v>100</v>
      </c>
      <c r="U1479">
        <v>80</v>
      </c>
      <c r="V1479">
        <v>10</v>
      </c>
      <c r="W1479">
        <v>0</v>
      </c>
      <c r="Y1479">
        <v>180</v>
      </c>
      <c r="Z1479" t="s">
        <v>4841</v>
      </c>
      <c r="AA1479" s="2">
        <v>44259.631284722222</v>
      </c>
      <c r="AB1479" t="s">
        <v>329</v>
      </c>
      <c r="AC1479" s="2">
        <v>44907.648182870369</v>
      </c>
      <c r="AD1479" t="s">
        <v>54</v>
      </c>
      <c r="AE1479" t="s">
        <v>55</v>
      </c>
    </row>
    <row r="1480" spans="1:31" x14ac:dyDescent="0.25">
      <c r="A1480" t="s">
        <v>4853</v>
      </c>
      <c r="B1480" t="s">
        <v>4852</v>
      </c>
      <c r="C1480" t="s">
        <v>79</v>
      </c>
      <c r="D1480" s="2" t="str">
        <f>VLOOKUP(A1480,Basis!A:A,1,FALSE)</f>
        <v>RO924</v>
      </c>
      <c r="E1480" t="s">
        <v>58</v>
      </c>
      <c r="F1480">
        <v>1037254</v>
      </c>
      <c r="G1480" s="2">
        <v>44328.600671296299</v>
      </c>
      <c r="H1480" s="2"/>
      <c r="K1480" t="s">
        <v>3984</v>
      </c>
      <c r="L1480" t="s">
        <v>93</v>
      </c>
      <c r="M1480" t="s">
        <v>3985</v>
      </c>
      <c r="N1480" t="s">
        <v>177</v>
      </c>
      <c r="O1480">
        <v>6</v>
      </c>
      <c r="P1480">
        <v>1</v>
      </c>
      <c r="Q1480">
        <v>52.231158000000001</v>
      </c>
      <c r="R1480">
        <v>5.1878479999999998</v>
      </c>
      <c r="S1480" t="s">
        <v>35</v>
      </c>
      <c r="T1480">
        <v>100</v>
      </c>
      <c r="U1480">
        <v>80</v>
      </c>
      <c r="V1480">
        <v>10</v>
      </c>
      <c r="W1480">
        <v>0</v>
      </c>
      <c r="Y1480">
        <v>180</v>
      </c>
      <c r="Z1480" t="s">
        <v>3986</v>
      </c>
      <c r="AA1480" s="2">
        <v>44322.638321759259</v>
      </c>
      <c r="AB1480" t="s">
        <v>329</v>
      </c>
      <c r="AC1480" s="2">
        <v>44907.648182870369</v>
      </c>
      <c r="AD1480" t="s">
        <v>54</v>
      </c>
      <c r="AE1480" t="s">
        <v>55</v>
      </c>
    </row>
    <row r="1481" spans="1:31" x14ac:dyDescent="0.25">
      <c r="A1481" t="s">
        <v>4855</v>
      </c>
      <c r="B1481" t="s">
        <v>4854</v>
      </c>
      <c r="C1481" t="s">
        <v>47</v>
      </c>
      <c r="D1481" s="2" t="str">
        <f>VLOOKUP(A1481,Basis!A:A,1,FALSE)</f>
        <v>VO391</v>
      </c>
      <c r="E1481" t="s">
        <v>58</v>
      </c>
      <c r="F1481">
        <v>1037255</v>
      </c>
      <c r="G1481" s="2">
        <v>44299.360497685186</v>
      </c>
      <c r="H1481" s="2"/>
      <c r="K1481" t="s">
        <v>3626</v>
      </c>
      <c r="L1481" t="s">
        <v>775</v>
      </c>
      <c r="M1481" t="s">
        <v>3627</v>
      </c>
      <c r="N1481" t="s">
        <v>177</v>
      </c>
      <c r="O1481">
        <v>6</v>
      </c>
      <c r="P1481">
        <v>1</v>
      </c>
      <c r="Q1481">
        <v>52.210338</v>
      </c>
      <c r="R1481">
        <v>5.1538440000000003</v>
      </c>
      <c r="S1481" t="s">
        <v>35</v>
      </c>
      <c r="T1481">
        <v>100</v>
      </c>
      <c r="U1481">
        <v>80</v>
      </c>
      <c r="V1481">
        <v>10</v>
      </c>
      <c r="W1481">
        <v>0</v>
      </c>
      <c r="Y1481">
        <v>180</v>
      </c>
      <c r="Z1481" t="s">
        <v>3628</v>
      </c>
      <c r="AA1481" s="2">
        <v>44294.629444444443</v>
      </c>
      <c r="AB1481" t="s">
        <v>329</v>
      </c>
      <c r="AC1481" s="2">
        <v>44907.648182870369</v>
      </c>
      <c r="AD1481" t="s">
        <v>54</v>
      </c>
      <c r="AE1481" t="s">
        <v>55</v>
      </c>
    </row>
    <row r="1482" spans="1:31" x14ac:dyDescent="0.25">
      <c r="A1482" t="s">
        <v>4857</v>
      </c>
      <c r="B1482" t="s">
        <v>4856</v>
      </c>
      <c r="C1482" t="s">
        <v>79</v>
      </c>
      <c r="D1482" s="2" t="str">
        <f>VLOOKUP(A1482,Basis!A:A,1,FALSE)</f>
        <v>RO920</v>
      </c>
      <c r="E1482" t="s">
        <v>58</v>
      </c>
      <c r="F1482">
        <v>1036873</v>
      </c>
      <c r="G1482" s="2">
        <v>44319.682824074072</v>
      </c>
      <c r="H1482" s="2"/>
      <c r="K1482" t="s">
        <v>4215</v>
      </c>
      <c r="L1482" t="s">
        <v>154</v>
      </c>
      <c r="M1482" t="s">
        <v>4216</v>
      </c>
      <c r="N1482" t="s">
        <v>107</v>
      </c>
      <c r="O1482">
        <v>6</v>
      </c>
      <c r="P1482">
        <v>1</v>
      </c>
      <c r="Q1482">
        <v>52.292727999999997</v>
      </c>
      <c r="R1482">
        <v>5.2847010000000001</v>
      </c>
      <c r="S1482" t="s">
        <v>35</v>
      </c>
      <c r="T1482">
        <v>100</v>
      </c>
      <c r="U1482">
        <v>80</v>
      </c>
      <c r="V1482">
        <v>10</v>
      </c>
      <c r="W1482">
        <v>0</v>
      </c>
      <c r="Y1482">
        <v>180</v>
      </c>
      <c r="Z1482" t="s">
        <v>4217</v>
      </c>
      <c r="AA1482" s="2">
        <v>44307.410011574073</v>
      </c>
      <c r="AB1482" t="s">
        <v>329</v>
      </c>
      <c r="AC1482" s="2">
        <v>44907.648182870369</v>
      </c>
      <c r="AD1482" t="s">
        <v>54</v>
      </c>
      <c r="AE1482" t="s">
        <v>55</v>
      </c>
    </row>
    <row r="1483" spans="1:31" x14ac:dyDescent="0.25">
      <c r="A1483" t="s">
        <v>4859</v>
      </c>
      <c r="B1483" t="s">
        <v>4858</v>
      </c>
      <c r="C1483" t="s">
        <v>47</v>
      </c>
      <c r="D1483" s="2" t="str">
        <f>VLOOKUP(A1483,Basis!A:A,1,FALSE)</f>
        <v>VO305</v>
      </c>
      <c r="E1483" t="s">
        <v>58</v>
      </c>
      <c r="F1483">
        <v>1037250</v>
      </c>
      <c r="G1483" s="2">
        <v>44096.395914351851</v>
      </c>
      <c r="H1483" s="2"/>
      <c r="K1483" t="s">
        <v>3644</v>
      </c>
      <c r="L1483" t="s">
        <v>3645</v>
      </c>
      <c r="M1483" t="s">
        <v>3646</v>
      </c>
      <c r="N1483" t="s">
        <v>241</v>
      </c>
      <c r="O1483">
        <v>6</v>
      </c>
      <c r="P1483">
        <v>1</v>
      </c>
      <c r="Q1483">
        <v>52.273208618164098</v>
      </c>
      <c r="R1483">
        <v>5.1912260055542001</v>
      </c>
      <c r="S1483" t="s">
        <v>35</v>
      </c>
      <c r="T1483">
        <v>100</v>
      </c>
      <c r="U1483">
        <v>80</v>
      </c>
      <c r="V1483">
        <v>10</v>
      </c>
      <c r="W1483">
        <v>0</v>
      </c>
      <c r="Y1483">
        <v>180</v>
      </c>
      <c r="Z1483" t="s">
        <v>3647</v>
      </c>
      <c r="AA1483" s="2">
        <v>44096.390590277777</v>
      </c>
      <c r="AB1483" t="s">
        <v>329</v>
      </c>
      <c r="AC1483" s="2">
        <v>44907.648182870369</v>
      </c>
      <c r="AD1483" t="s">
        <v>54</v>
      </c>
      <c r="AE1483" t="s">
        <v>55</v>
      </c>
    </row>
    <row r="1484" spans="1:31" x14ac:dyDescent="0.25">
      <c r="A1484" t="s">
        <v>4861</v>
      </c>
      <c r="B1484" t="s">
        <v>4860</v>
      </c>
      <c r="C1484" t="s">
        <v>47</v>
      </c>
      <c r="D1484" s="2" t="str">
        <f>VLOOKUP(A1484,Basis!A:A,1,FALSE)</f>
        <v>VO424</v>
      </c>
      <c r="E1484" t="s">
        <v>58</v>
      </c>
      <c r="F1484">
        <v>1037251</v>
      </c>
      <c r="G1484" s="2">
        <v>44539.535914351851</v>
      </c>
      <c r="H1484" s="2"/>
      <c r="K1484" t="s">
        <v>1492</v>
      </c>
      <c r="L1484" t="s">
        <v>3616</v>
      </c>
      <c r="M1484" t="s">
        <v>3617</v>
      </c>
      <c r="N1484" t="s">
        <v>241</v>
      </c>
      <c r="O1484">
        <v>6</v>
      </c>
      <c r="P1484">
        <v>1</v>
      </c>
      <c r="Q1484">
        <v>52.261958579999998</v>
      </c>
      <c r="R1484">
        <v>5.1728911000000002</v>
      </c>
      <c r="S1484" t="s">
        <v>35</v>
      </c>
      <c r="T1484">
        <v>100</v>
      </c>
      <c r="U1484">
        <v>80</v>
      </c>
      <c r="V1484">
        <v>10</v>
      </c>
      <c r="W1484">
        <v>0</v>
      </c>
      <c r="Y1484">
        <v>180</v>
      </c>
      <c r="Z1484" t="s">
        <v>3618</v>
      </c>
      <c r="AA1484" s="2">
        <v>44539.532592592594</v>
      </c>
      <c r="AB1484" t="s">
        <v>329</v>
      </c>
      <c r="AC1484" s="2">
        <v>44907.648182870369</v>
      </c>
      <c r="AD1484" t="s">
        <v>54</v>
      </c>
      <c r="AE1484" t="s">
        <v>55</v>
      </c>
    </row>
    <row r="1485" spans="1:31" x14ac:dyDescent="0.25">
      <c r="A1485" t="s">
        <v>4863</v>
      </c>
      <c r="B1485" t="s">
        <v>4862</v>
      </c>
      <c r="C1485" t="s">
        <v>47</v>
      </c>
      <c r="D1485" s="2" t="str">
        <f>VLOOKUP(A1485,Basis!A:A,1,FALSE)</f>
        <v>VO394</v>
      </c>
      <c r="E1485" t="s">
        <v>58</v>
      </c>
      <c r="F1485">
        <v>1037231</v>
      </c>
      <c r="G1485" s="2">
        <v>44305.607129629629</v>
      </c>
      <c r="H1485" s="2"/>
      <c r="K1485" t="s">
        <v>3038</v>
      </c>
      <c r="L1485" t="s">
        <v>652</v>
      </c>
      <c r="M1485" t="s">
        <v>3635</v>
      </c>
      <c r="N1485" t="s">
        <v>177</v>
      </c>
      <c r="O1485">
        <v>6</v>
      </c>
      <c r="P1485">
        <v>1</v>
      </c>
      <c r="Q1485">
        <v>52.210648999999997</v>
      </c>
      <c r="R1485">
        <v>5.1752159999999998</v>
      </c>
      <c r="S1485" t="s">
        <v>35</v>
      </c>
      <c r="T1485">
        <v>100</v>
      </c>
      <c r="U1485">
        <v>80</v>
      </c>
      <c r="V1485">
        <v>10</v>
      </c>
      <c r="W1485">
        <v>0</v>
      </c>
      <c r="Y1485">
        <v>180</v>
      </c>
      <c r="Z1485" t="s">
        <v>3636</v>
      </c>
      <c r="AA1485" s="2">
        <v>44301.406111111108</v>
      </c>
      <c r="AB1485" t="s">
        <v>329</v>
      </c>
      <c r="AC1485" s="2">
        <v>44907.648182870369</v>
      </c>
      <c r="AD1485" t="s">
        <v>54</v>
      </c>
      <c r="AE1485" t="s">
        <v>55</v>
      </c>
    </row>
    <row r="1486" spans="1:31" x14ac:dyDescent="0.25">
      <c r="A1486" t="s">
        <v>4865</v>
      </c>
      <c r="B1486" t="s">
        <v>4864</v>
      </c>
      <c r="C1486" t="s">
        <v>47</v>
      </c>
      <c r="D1486" s="2" t="str">
        <f>VLOOKUP(A1486,Basis!A:A,1,FALSE)</f>
        <v>VO301</v>
      </c>
      <c r="E1486" t="s">
        <v>58</v>
      </c>
      <c r="F1486">
        <v>1037241</v>
      </c>
      <c r="G1486" s="2">
        <v>44096.52375</v>
      </c>
      <c r="H1486" s="2"/>
      <c r="K1486" t="s">
        <v>3754</v>
      </c>
      <c r="L1486" t="s">
        <v>2089</v>
      </c>
      <c r="M1486" t="s">
        <v>3755</v>
      </c>
      <c r="N1486" t="s">
        <v>241</v>
      </c>
      <c r="O1486">
        <v>6</v>
      </c>
      <c r="P1486">
        <v>1</v>
      </c>
      <c r="Q1486">
        <v>52.272491455078097</v>
      </c>
      <c r="R1486">
        <v>5.1599869728088397</v>
      </c>
      <c r="S1486" t="s">
        <v>35</v>
      </c>
      <c r="T1486">
        <v>100</v>
      </c>
      <c r="U1486">
        <v>80</v>
      </c>
      <c r="V1486">
        <v>10</v>
      </c>
      <c r="W1486">
        <v>0</v>
      </c>
      <c r="Y1486">
        <v>180</v>
      </c>
      <c r="Z1486" t="s">
        <v>3756</v>
      </c>
      <c r="AA1486" s="2">
        <v>44096.503865740742</v>
      </c>
      <c r="AB1486" t="s">
        <v>329</v>
      </c>
      <c r="AC1486" s="2">
        <v>44907.648182870369</v>
      </c>
      <c r="AD1486" t="s">
        <v>54</v>
      </c>
      <c r="AE1486" t="s">
        <v>55</v>
      </c>
    </row>
    <row r="1487" spans="1:31" x14ac:dyDescent="0.25">
      <c r="A1487" t="s">
        <v>4867</v>
      </c>
      <c r="B1487" t="s">
        <v>4866</v>
      </c>
      <c r="C1487" t="s">
        <v>47</v>
      </c>
      <c r="D1487" s="2" t="str">
        <f>VLOOKUP(A1487,Basis!A:A,1,FALSE)</f>
        <v>VO338</v>
      </c>
      <c r="E1487" t="s">
        <v>58</v>
      </c>
      <c r="F1487">
        <v>1037042</v>
      </c>
      <c r="G1487" s="2">
        <v>44119.402488425927</v>
      </c>
      <c r="H1487" s="2"/>
      <c r="K1487" t="s">
        <v>4868</v>
      </c>
      <c r="L1487" t="s">
        <v>2319</v>
      </c>
      <c r="M1487" t="s">
        <v>4869</v>
      </c>
      <c r="N1487" t="s">
        <v>62</v>
      </c>
      <c r="O1487">
        <v>6</v>
      </c>
      <c r="P1487">
        <v>1</v>
      </c>
      <c r="Q1487">
        <v>52.301712999999999</v>
      </c>
      <c r="R1487">
        <v>5.2297479999999998</v>
      </c>
      <c r="S1487" t="s">
        <v>35</v>
      </c>
      <c r="T1487">
        <v>100</v>
      </c>
      <c r="U1487">
        <v>80</v>
      </c>
      <c r="V1487">
        <v>10</v>
      </c>
      <c r="W1487">
        <v>0</v>
      </c>
      <c r="Y1487">
        <v>180</v>
      </c>
      <c r="Z1487" t="s">
        <v>4870</v>
      </c>
      <c r="AA1487" s="2">
        <v>44119.393379629626</v>
      </c>
      <c r="AB1487" t="s">
        <v>329</v>
      </c>
      <c r="AC1487" s="2">
        <v>44907.648182870369</v>
      </c>
      <c r="AD1487" t="s">
        <v>54</v>
      </c>
      <c r="AE1487" t="s">
        <v>55</v>
      </c>
    </row>
    <row r="1488" spans="1:31" x14ac:dyDescent="0.25">
      <c r="A1488" t="s">
        <v>4872</v>
      </c>
      <c r="B1488" t="s">
        <v>4871</v>
      </c>
      <c r="C1488" t="s">
        <v>47</v>
      </c>
      <c r="D1488" s="2" t="str">
        <f>VLOOKUP(A1488,Basis!A:A,1,FALSE)</f>
        <v>VO372</v>
      </c>
      <c r="E1488" t="s">
        <v>58</v>
      </c>
      <c r="F1488">
        <v>1037204</v>
      </c>
      <c r="G1488" s="2">
        <v>44263.623287037037</v>
      </c>
      <c r="H1488" s="2"/>
      <c r="K1488" t="s">
        <v>1282</v>
      </c>
      <c r="L1488" t="s">
        <v>169</v>
      </c>
      <c r="M1488" t="s">
        <v>1284</v>
      </c>
      <c r="N1488" t="s">
        <v>277</v>
      </c>
      <c r="O1488">
        <v>6</v>
      </c>
      <c r="P1488">
        <v>1</v>
      </c>
      <c r="Q1488">
        <v>52.319899999999997</v>
      </c>
      <c r="R1488">
        <v>5.0319900000000004</v>
      </c>
      <c r="S1488" t="s">
        <v>35</v>
      </c>
      <c r="T1488">
        <v>100</v>
      </c>
      <c r="U1488">
        <v>80</v>
      </c>
      <c r="V1488">
        <v>10</v>
      </c>
      <c r="W1488">
        <v>0</v>
      </c>
      <c r="Y1488">
        <v>180</v>
      </c>
      <c r="Z1488" t="s">
        <v>4003</v>
      </c>
      <c r="AA1488" s="2">
        <v>44250.541064814817</v>
      </c>
      <c r="AB1488" t="s">
        <v>329</v>
      </c>
      <c r="AC1488" s="2">
        <v>44907.648182870369</v>
      </c>
      <c r="AD1488" t="s">
        <v>54</v>
      </c>
      <c r="AE1488" t="s">
        <v>55</v>
      </c>
    </row>
    <row r="1489" spans="1:31" x14ac:dyDescent="0.25">
      <c r="A1489" t="s">
        <v>4874</v>
      </c>
      <c r="B1489" t="s">
        <v>4873</v>
      </c>
      <c r="C1489" t="s">
        <v>47</v>
      </c>
      <c r="D1489" s="2" t="str">
        <f>VLOOKUP(A1489,Basis!A:A,1,FALSE)</f>
        <v>VO371</v>
      </c>
      <c r="E1489" t="s">
        <v>58</v>
      </c>
      <c r="F1489">
        <v>1037206</v>
      </c>
      <c r="G1489" s="2">
        <v>44475.547511574077</v>
      </c>
      <c r="H1489" s="2"/>
      <c r="K1489" t="s">
        <v>324</v>
      </c>
      <c r="L1489" t="s">
        <v>3310</v>
      </c>
      <c r="M1489" t="s">
        <v>3631</v>
      </c>
      <c r="N1489" t="s">
        <v>177</v>
      </c>
      <c r="O1489">
        <v>6</v>
      </c>
      <c r="P1489">
        <v>1</v>
      </c>
      <c r="Q1489">
        <v>52.240735999999998</v>
      </c>
      <c r="R1489">
        <v>5.1887800000000004</v>
      </c>
      <c r="S1489" t="s">
        <v>35</v>
      </c>
      <c r="T1489">
        <v>100</v>
      </c>
      <c r="U1489">
        <v>80</v>
      </c>
      <c r="V1489">
        <v>10</v>
      </c>
      <c r="W1489">
        <v>0</v>
      </c>
      <c r="Y1489">
        <v>180</v>
      </c>
      <c r="Z1489" t="s">
        <v>3632</v>
      </c>
      <c r="AA1489" s="2">
        <v>44238.595023148147</v>
      </c>
      <c r="AB1489" t="s">
        <v>329</v>
      </c>
      <c r="AC1489" s="2">
        <v>44907.648182870369</v>
      </c>
      <c r="AD1489" t="s">
        <v>54</v>
      </c>
      <c r="AE1489" t="s">
        <v>55</v>
      </c>
    </row>
    <row r="1490" spans="1:31" x14ac:dyDescent="0.25">
      <c r="A1490" t="s">
        <v>4876</v>
      </c>
      <c r="B1490" t="s">
        <v>4875</v>
      </c>
      <c r="C1490" t="s">
        <v>47</v>
      </c>
      <c r="D1490" s="2" t="str">
        <f>VLOOKUP(A1490,Basis!A:A,1,FALSE)</f>
        <v>VO431</v>
      </c>
      <c r="E1490" t="s">
        <v>58</v>
      </c>
      <c r="F1490">
        <v>1037221</v>
      </c>
      <c r="G1490" s="2">
        <v>44593.461539351854</v>
      </c>
      <c r="H1490" s="2"/>
      <c r="K1490" t="s">
        <v>245</v>
      </c>
      <c r="L1490" t="s">
        <v>468</v>
      </c>
      <c r="M1490" t="s">
        <v>3650</v>
      </c>
      <c r="N1490" t="s">
        <v>62</v>
      </c>
      <c r="O1490">
        <v>6</v>
      </c>
      <c r="P1490">
        <v>1</v>
      </c>
      <c r="Q1490">
        <v>52.294536000000001</v>
      </c>
      <c r="R1490">
        <v>5.2672639999999999</v>
      </c>
      <c r="S1490" t="s">
        <v>35</v>
      </c>
      <c r="T1490">
        <v>100</v>
      </c>
      <c r="U1490">
        <v>80</v>
      </c>
      <c r="V1490">
        <v>10</v>
      </c>
      <c r="W1490">
        <v>0</v>
      </c>
      <c r="Y1490">
        <v>180</v>
      </c>
      <c r="Z1490" t="s">
        <v>3651</v>
      </c>
      <c r="AA1490" s="2">
        <v>44588.406990740739</v>
      </c>
      <c r="AB1490" t="s">
        <v>329</v>
      </c>
      <c r="AC1490" s="2">
        <v>44907.648182870369</v>
      </c>
      <c r="AD1490" t="s">
        <v>54</v>
      </c>
      <c r="AE1490" t="s">
        <v>55</v>
      </c>
    </row>
    <row r="1491" spans="1:31" x14ac:dyDescent="0.25">
      <c r="A1491" t="s">
        <v>4878</v>
      </c>
      <c r="B1491" t="s">
        <v>4877</v>
      </c>
      <c r="C1491" t="s">
        <v>47</v>
      </c>
      <c r="D1491" s="2" t="str">
        <f>VLOOKUP(A1491,Basis!A:A,1,FALSE)</f>
        <v>VO375</v>
      </c>
      <c r="E1491" t="s">
        <v>58</v>
      </c>
      <c r="F1491">
        <v>1037222</v>
      </c>
      <c r="G1491" s="2">
        <v>44272.37332175926</v>
      </c>
      <c r="H1491" s="2"/>
      <c r="K1491" t="s">
        <v>1103</v>
      </c>
      <c r="L1491" t="s">
        <v>1533</v>
      </c>
      <c r="M1491" t="s">
        <v>3612</v>
      </c>
      <c r="N1491" t="s">
        <v>241</v>
      </c>
      <c r="O1491">
        <v>6</v>
      </c>
      <c r="P1491">
        <v>1</v>
      </c>
      <c r="Q1491">
        <v>52.271121999999998</v>
      </c>
      <c r="R1491">
        <v>5.1875910000000003</v>
      </c>
      <c r="S1491" t="s">
        <v>35</v>
      </c>
      <c r="T1491">
        <v>100</v>
      </c>
      <c r="U1491">
        <v>80</v>
      </c>
      <c r="V1491">
        <v>10</v>
      </c>
      <c r="W1491">
        <v>0</v>
      </c>
      <c r="Y1491">
        <v>180</v>
      </c>
      <c r="Z1491" t="s">
        <v>3613</v>
      </c>
      <c r="AA1491" s="2">
        <v>44263.410138888888</v>
      </c>
      <c r="AB1491" t="s">
        <v>329</v>
      </c>
      <c r="AC1491" s="2">
        <v>44907.648182870369</v>
      </c>
      <c r="AD1491" t="s">
        <v>54</v>
      </c>
      <c r="AE1491" t="s">
        <v>55</v>
      </c>
    </row>
    <row r="1492" spans="1:31" x14ac:dyDescent="0.25">
      <c r="A1492" t="s">
        <v>4880</v>
      </c>
      <c r="B1492" t="s">
        <v>4879</v>
      </c>
      <c r="C1492" t="s">
        <v>47</v>
      </c>
      <c r="D1492" s="2" t="str">
        <f>VLOOKUP(A1492,Basis!A:A,1,FALSE)</f>
        <v>VO367</v>
      </c>
      <c r="E1492" t="s">
        <v>58</v>
      </c>
      <c r="F1492">
        <v>1037228</v>
      </c>
      <c r="G1492" s="2">
        <v>44238.532569444447</v>
      </c>
      <c r="H1492" s="2"/>
      <c r="K1492" t="s">
        <v>3621</v>
      </c>
      <c r="L1492" t="s">
        <v>281</v>
      </c>
      <c r="M1492" t="s">
        <v>3622</v>
      </c>
      <c r="N1492" t="s">
        <v>177</v>
      </c>
      <c r="O1492">
        <v>6</v>
      </c>
      <c r="P1492">
        <v>1</v>
      </c>
      <c r="Q1492">
        <v>52.229602999999997</v>
      </c>
      <c r="R1492">
        <v>5.2010750000000003</v>
      </c>
      <c r="S1492" t="s">
        <v>35</v>
      </c>
      <c r="T1492">
        <v>100</v>
      </c>
      <c r="U1492">
        <v>80</v>
      </c>
      <c r="V1492">
        <v>10</v>
      </c>
      <c r="W1492">
        <v>0</v>
      </c>
      <c r="Y1492">
        <v>180</v>
      </c>
      <c r="Z1492" t="s">
        <v>3623</v>
      </c>
      <c r="AA1492" s="2">
        <v>44238.530509259261</v>
      </c>
      <c r="AB1492" t="s">
        <v>329</v>
      </c>
      <c r="AC1492" s="2">
        <v>44907.648182870369</v>
      </c>
      <c r="AD1492" t="s">
        <v>54</v>
      </c>
      <c r="AE1492" t="s">
        <v>55</v>
      </c>
    </row>
    <row r="1493" spans="1:31" x14ac:dyDescent="0.25">
      <c r="A1493" t="s">
        <v>4882</v>
      </c>
      <c r="B1493" t="s">
        <v>4881</v>
      </c>
      <c r="C1493" t="s">
        <v>79</v>
      </c>
      <c r="D1493" s="2" t="str">
        <f>VLOOKUP(A1493,Basis!A:A,1,FALSE)</f>
        <v>RO881</v>
      </c>
      <c r="E1493" t="s">
        <v>58</v>
      </c>
      <c r="F1493">
        <v>1037053</v>
      </c>
      <c r="G1493" s="2">
        <v>44230.544270833336</v>
      </c>
      <c r="H1493" s="2"/>
      <c r="K1493" t="s">
        <v>3462</v>
      </c>
      <c r="L1493" t="s">
        <v>340</v>
      </c>
      <c r="M1493" t="s">
        <v>4513</v>
      </c>
      <c r="N1493" t="s">
        <v>177</v>
      </c>
      <c r="O1493">
        <v>6</v>
      </c>
      <c r="P1493">
        <v>1</v>
      </c>
      <c r="Q1493">
        <v>52.208233</v>
      </c>
      <c r="R1493">
        <v>5.1564370000000004</v>
      </c>
      <c r="S1493" t="s">
        <v>35</v>
      </c>
      <c r="T1493">
        <v>100</v>
      </c>
      <c r="U1493">
        <v>80</v>
      </c>
      <c r="V1493">
        <v>10</v>
      </c>
      <c r="W1493">
        <v>0</v>
      </c>
      <c r="Y1493">
        <v>180</v>
      </c>
      <c r="Z1493" t="s">
        <v>4514</v>
      </c>
      <c r="AA1493" s="2">
        <v>44230.537916666668</v>
      </c>
      <c r="AB1493" t="s">
        <v>329</v>
      </c>
      <c r="AC1493" s="2">
        <v>44907.648182870369</v>
      </c>
      <c r="AD1493" t="s">
        <v>54</v>
      </c>
      <c r="AE1493" t="s">
        <v>55</v>
      </c>
    </row>
    <row r="1494" spans="1:31" x14ac:dyDescent="0.25">
      <c r="A1494" t="s">
        <v>4884</v>
      </c>
      <c r="B1494" t="s">
        <v>4883</v>
      </c>
      <c r="C1494" t="s">
        <v>47</v>
      </c>
      <c r="D1494" s="2" t="str">
        <f>VLOOKUP(A1494,Basis!A:A,1,FALSE)</f>
        <v>VO365</v>
      </c>
      <c r="E1494" t="s">
        <v>58</v>
      </c>
      <c r="F1494">
        <v>1037059</v>
      </c>
      <c r="G1494" s="2">
        <v>44238.561516203707</v>
      </c>
      <c r="H1494" s="2"/>
      <c r="K1494" t="s">
        <v>3523</v>
      </c>
      <c r="L1494" t="s">
        <v>528</v>
      </c>
      <c r="M1494" t="s">
        <v>3958</v>
      </c>
      <c r="N1494" t="s">
        <v>177</v>
      </c>
      <c r="O1494">
        <v>6</v>
      </c>
      <c r="P1494">
        <v>1</v>
      </c>
      <c r="Q1494">
        <v>52.224773999999996</v>
      </c>
      <c r="R1494">
        <v>5.1863599999999996</v>
      </c>
      <c r="S1494" t="s">
        <v>35</v>
      </c>
      <c r="T1494">
        <v>100</v>
      </c>
      <c r="U1494">
        <v>80</v>
      </c>
      <c r="V1494">
        <v>10</v>
      </c>
      <c r="W1494">
        <v>0</v>
      </c>
      <c r="Y1494">
        <v>180</v>
      </c>
      <c r="Z1494" t="s">
        <v>3959</v>
      </c>
      <c r="AA1494" s="2">
        <v>44238.558587962965</v>
      </c>
      <c r="AB1494" t="s">
        <v>329</v>
      </c>
      <c r="AC1494" s="2">
        <v>44907.648182870369</v>
      </c>
      <c r="AD1494" t="s">
        <v>54</v>
      </c>
      <c r="AE1494" t="s">
        <v>55</v>
      </c>
    </row>
    <row r="1495" spans="1:31" x14ac:dyDescent="0.25">
      <c r="A1495" t="s">
        <v>4886</v>
      </c>
      <c r="B1495" t="s">
        <v>4885</v>
      </c>
      <c r="C1495" t="s">
        <v>47</v>
      </c>
      <c r="D1495" s="2" t="str">
        <f>VLOOKUP(A1495,Basis!A:A,1,FALSE)</f>
        <v>VO446</v>
      </c>
      <c r="E1495" t="s">
        <v>58</v>
      </c>
      <c r="F1495">
        <v>1037102</v>
      </c>
      <c r="G1495" s="2">
        <v>44644.400358796294</v>
      </c>
      <c r="H1495" s="2"/>
      <c r="K1495" t="s">
        <v>3639</v>
      </c>
      <c r="L1495" t="s">
        <v>334</v>
      </c>
      <c r="M1495" t="s">
        <v>3640</v>
      </c>
      <c r="N1495" t="s">
        <v>241</v>
      </c>
      <c r="O1495">
        <v>6</v>
      </c>
      <c r="P1495">
        <v>1</v>
      </c>
      <c r="Q1495">
        <v>52.266360800000001</v>
      </c>
      <c r="R1495">
        <v>5.1833435000000003</v>
      </c>
      <c r="S1495" t="s">
        <v>35</v>
      </c>
      <c r="T1495">
        <v>100</v>
      </c>
      <c r="U1495">
        <v>80</v>
      </c>
      <c r="V1495">
        <v>10</v>
      </c>
      <c r="W1495">
        <v>0</v>
      </c>
      <c r="Y1495">
        <v>180</v>
      </c>
      <c r="Z1495" t="s">
        <v>3641</v>
      </c>
      <c r="AA1495" s="2">
        <v>44642.461493055554</v>
      </c>
      <c r="AB1495" t="s">
        <v>329</v>
      </c>
      <c r="AC1495" s="2">
        <v>44907.648182870369</v>
      </c>
      <c r="AD1495" t="s">
        <v>54</v>
      </c>
      <c r="AE1495" t="s">
        <v>55</v>
      </c>
    </row>
    <row r="1496" spans="1:31" x14ac:dyDescent="0.25">
      <c r="A1496" t="s">
        <v>4888</v>
      </c>
      <c r="B1496" t="s">
        <v>4887</v>
      </c>
      <c r="C1496" t="s">
        <v>79</v>
      </c>
      <c r="D1496" s="2" t="str">
        <f>VLOOKUP(A1496,Basis!A:A,1,FALSE)</f>
        <v>RO863</v>
      </c>
      <c r="E1496" t="s">
        <v>58</v>
      </c>
      <c r="F1496">
        <v>1037120</v>
      </c>
      <c r="G1496" s="2">
        <v>44119.401956018519</v>
      </c>
      <c r="H1496" s="2"/>
      <c r="K1496" t="s">
        <v>4868</v>
      </c>
      <c r="L1496" t="s">
        <v>2319</v>
      </c>
      <c r="M1496" t="s">
        <v>4869</v>
      </c>
      <c r="N1496" t="s">
        <v>62</v>
      </c>
      <c r="O1496">
        <v>6</v>
      </c>
      <c r="P1496">
        <v>1</v>
      </c>
      <c r="Q1496">
        <v>52.301712999999999</v>
      </c>
      <c r="R1496">
        <v>5.2297479999999998</v>
      </c>
      <c r="S1496" t="s">
        <v>35</v>
      </c>
      <c r="T1496">
        <v>100</v>
      </c>
      <c r="U1496">
        <v>80</v>
      </c>
      <c r="V1496">
        <v>10</v>
      </c>
      <c r="W1496">
        <v>0</v>
      </c>
      <c r="Y1496">
        <v>180</v>
      </c>
      <c r="Z1496" t="s">
        <v>4870</v>
      </c>
      <c r="AA1496" s="2">
        <v>44119.392372685186</v>
      </c>
      <c r="AB1496" t="s">
        <v>329</v>
      </c>
      <c r="AC1496" s="2">
        <v>44907.648182870369</v>
      </c>
      <c r="AD1496" t="s">
        <v>54</v>
      </c>
      <c r="AE1496" t="s">
        <v>55</v>
      </c>
    </row>
    <row r="1497" spans="1:31" x14ac:dyDescent="0.25">
      <c r="A1497" t="s">
        <v>4890</v>
      </c>
      <c r="B1497" t="s">
        <v>4889</v>
      </c>
      <c r="C1497" t="s">
        <v>47</v>
      </c>
      <c r="D1497" s="2" t="str">
        <f>VLOOKUP(A1497,Basis!A:A,1,FALSE)</f>
        <v>VO384</v>
      </c>
      <c r="E1497" t="s">
        <v>58</v>
      </c>
      <c r="F1497">
        <v>1037147</v>
      </c>
      <c r="G1497" s="2">
        <v>44714.473055555558</v>
      </c>
      <c r="H1497" s="2"/>
      <c r="K1497" t="s">
        <v>2509</v>
      </c>
      <c r="L1497" t="s">
        <v>920</v>
      </c>
      <c r="M1497" t="s">
        <v>3608</v>
      </c>
      <c r="N1497" t="s">
        <v>177</v>
      </c>
      <c r="O1497">
        <v>6</v>
      </c>
      <c r="P1497">
        <v>1</v>
      </c>
      <c r="Q1497">
        <v>52.237916400000003</v>
      </c>
      <c r="R1497">
        <v>5.1744656999999998</v>
      </c>
      <c r="S1497" t="s">
        <v>35</v>
      </c>
      <c r="T1497">
        <v>100</v>
      </c>
      <c r="U1497">
        <v>80</v>
      </c>
      <c r="V1497">
        <v>10</v>
      </c>
      <c r="W1497">
        <v>0</v>
      </c>
      <c r="Y1497">
        <v>180</v>
      </c>
      <c r="Z1497" t="s">
        <v>3609</v>
      </c>
      <c r="AA1497" s="2">
        <v>44284.493622685186</v>
      </c>
      <c r="AB1497" t="s">
        <v>329</v>
      </c>
      <c r="AC1497" s="2">
        <v>44907.648182870369</v>
      </c>
      <c r="AD1497" t="s">
        <v>54</v>
      </c>
      <c r="AE1497" t="s">
        <v>55</v>
      </c>
    </row>
    <row r="1498" spans="1:31" x14ac:dyDescent="0.25">
      <c r="A1498" t="s">
        <v>4892</v>
      </c>
      <c r="B1498" t="s">
        <v>4891</v>
      </c>
      <c r="C1498" t="s">
        <v>79</v>
      </c>
      <c r="D1498" s="2" t="str">
        <f>VLOOKUP(A1498,Basis!A:A,1,FALSE)</f>
        <v>RO892</v>
      </c>
      <c r="E1498" t="s">
        <v>58</v>
      </c>
      <c r="F1498">
        <v>1037148</v>
      </c>
      <c r="G1498" s="2">
        <v>44256.581076388888</v>
      </c>
      <c r="H1498" s="2"/>
      <c r="K1498" t="s">
        <v>1282</v>
      </c>
      <c r="L1498" t="s">
        <v>169</v>
      </c>
      <c r="M1498" t="s">
        <v>1284</v>
      </c>
      <c r="N1498" t="s">
        <v>277</v>
      </c>
      <c r="O1498">
        <v>6</v>
      </c>
      <c r="P1498">
        <v>1</v>
      </c>
      <c r="Q1498">
        <v>52.319899999999997</v>
      </c>
      <c r="R1498">
        <v>5.0319900000000004</v>
      </c>
      <c r="S1498" t="s">
        <v>35</v>
      </c>
      <c r="T1498">
        <v>100</v>
      </c>
      <c r="U1498">
        <v>80</v>
      </c>
      <c r="V1498">
        <v>10</v>
      </c>
      <c r="W1498">
        <v>0</v>
      </c>
      <c r="Y1498">
        <v>180</v>
      </c>
      <c r="Z1498" t="s">
        <v>4003</v>
      </c>
      <c r="AA1498" s="2">
        <v>44250.539895833332</v>
      </c>
      <c r="AB1498" t="s">
        <v>329</v>
      </c>
      <c r="AC1498" s="2">
        <v>44907.648182870369</v>
      </c>
      <c r="AD1498" t="s">
        <v>54</v>
      </c>
      <c r="AE1498" t="s">
        <v>55</v>
      </c>
    </row>
    <row r="1499" spans="1:31" x14ac:dyDescent="0.25">
      <c r="A1499" t="s">
        <v>4894</v>
      </c>
      <c r="B1499" t="s">
        <v>4893</v>
      </c>
      <c r="C1499" t="s">
        <v>193</v>
      </c>
      <c r="D1499" s="2" t="str">
        <f>VLOOKUP(A1499,Basis!A:A,1,FALSE)</f>
        <v>BO067</v>
      </c>
      <c r="E1499" t="s">
        <v>58</v>
      </c>
      <c r="F1499">
        <v>1036997</v>
      </c>
      <c r="G1499" s="2">
        <v>44328.601064814815</v>
      </c>
      <c r="H1499" s="2"/>
      <c r="K1499" t="s">
        <v>3984</v>
      </c>
      <c r="L1499" t="s">
        <v>93</v>
      </c>
      <c r="M1499" t="s">
        <v>3985</v>
      </c>
      <c r="N1499" t="s">
        <v>177</v>
      </c>
      <c r="O1499">
        <v>6</v>
      </c>
      <c r="P1499">
        <v>1</v>
      </c>
      <c r="Q1499">
        <v>52.231158000000001</v>
      </c>
      <c r="R1499">
        <v>5.1878479999999998</v>
      </c>
      <c r="S1499" t="s">
        <v>35</v>
      </c>
      <c r="T1499">
        <v>100</v>
      </c>
      <c r="U1499">
        <v>80</v>
      </c>
      <c r="V1499">
        <v>10</v>
      </c>
      <c r="W1499">
        <v>0</v>
      </c>
      <c r="Y1499">
        <v>180</v>
      </c>
      <c r="Z1499" t="s">
        <v>3986</v>
      </c>
      <c r="AA1499" s="2">
        <v>44322.639050925929</v>
      </c>
      <c r="AB1499" t="s">
        <v>329</v>
      </c>
      <c r="AC1499" s="2">
        <v>44907.648182870369</v>
      </c>
      <c r="AD1499" t="s">
        <v>54</v>
      </c>
      <c r="AE1499" t="s">
        <v>55</v>
      </c>
    </row>
    <row r="1500" spans="1:31" x14ac:dyDescent="0.25">
      <c r="A1500" t="s">
        <v>4896</v>
      </c>
      <c r="B1500" t="s">
        <v>4895</v>
      </c>
      <c r="C1500" t="s">
        <v>47</v>
      </c>
      <c r="D1500" s="2" t="str">
        <f>VLOOKUP(A1500,Basis!A:A,1,FALSE)</f>
        <v>VO068</v>
      </c>
      <c r="E1500" t="s">
        <v>58</v>
      </c>
      <c r="F1500">
        <v>1040072</v>
      </c>
      <c r="G1500" s="2">
        <v>44183.366736111115</v>
      </c>
      <c r="H1500" s="2"/>
      <c r="K1500" t="s">
        <v>4591</v>
      </c>
      <c r="L1500" t="s">
        <v>522</v>
      </c>
      <c r="M1500" t="s">
        <v>4592</v>
      </c>
      <c r="N1500" t="s">
        <v>107</v>
      </c>
      <c r="O1500">
        <v>6</v>
      </c>
      <c r="P1500">
        <v>1</v>
      </c>
      <c r="Q1500">
        <v>52.286572</v>
      </c>
      <c r="R1500">
        <v>5.2650459999999999</v>
      </c>
      <c r="S1500" t="s">
        <v>35</v>
      </c>
      <c r="T1500">
        <v>100</v>
      </c>
      <c r="U1500">
        <v>80</v>
      </c>
      <c r="V1500">
        <v>10</v>
      </c>
      <c r="W1500">
        <v>0</v>
      </c>
      <c r="Y1500">
        <v>180</v>
      </c>
      <c r="Z1500" t="s">
        <v>4593</v>
      </c>
      <c r="AA1500" s="2">
        <v>43992.5002662037</v>
      </c>
      <c r="AB1500" t="s">
        <v>329</v>
      </c>
      <c r="AC1500" s="2">
        <v>44907.648182870369</v>
      </c>
      <c r="AD1500" t="s">
        <v>54</v>
      </c>
      <c r="AE1500" t="s">
        <v>55</v>
      </c>
    </row>
    <row r="1501" spans="1:31" x14ac:dyDescent="0.25">
      <c r="A1501" t="s">
        <v>4898</v>
      </c>
      <c r="B1501" t="s">
        <v>4897</v>
      </c>
      <c r="C1501" t="s">
        <v>79</v>
      </c>
      <c r="D1501" s="2" t="str">
        <f>VLOOKUP(A1501,Basis!A:A,1,FALSE)</f>
        <v>RO1030</v>
      </c>
      <c r="E1501" t="s">
        <v>58</v>
      </c>
      <c r="F1501">
        <v>1049655</v>
      </c>
      <c r="G1501" s="2">
        <v>44909.619976851849</v>
      </c>
      <c r="H1501" s="2"/>
      <c r="K1501" t="s">
        <v>1546</v>
      </c>
      <c r="L1501" t="s">
        <v>522</v>
      </c>
      <c r="M1501" t="s">
        <v>1547</v>
      </c>
      <c r="N1501" t="s">
        <v>177</v>
      </c>
      <c r="O1501">
        <v>5</v>
      </c>
      <c r="P1501">
        <v>1</v>
      </c>
      <c r="Q1501">
        <v>52.24156799</v>
      </c>
      <c r="R1501">
        <v>5.16470099</v>
      </c>
      <c r="S1501" t="s">
        <v>63</v>
      </c>
      <c r="T1501">
        <v>95</v>
      </c>
      <c r="U1501">
        <v>75</v>
      </c>
      <c r="V1501">
        <v>15</v>
      </c>
      <c r="W1501">
        <v>0</v>
      </c>
      <c r="Y1501">
        <v>180</v>
      </c>
      <c r="Z1501" t="s">
        <v>1548</v>
      </c>
      <c r="AA1501" s="2">
        <v>43474.373842592591</v>
      </c>
      <c r="AC1501" s="2">
        <v>44907.646967592591</v>
      </c>
      <c r="AD1501" t="s">
        <v>54</v>
      </c>
      <c r="AE1501" t="s">
        <v>55</v>
      </c>
    </row>
    <row r="1502" spans="1:31" x14ac:dyDescent="0.25">
      <c r="A1502" t="s">
        <v>4900</v>
      </c>
      <c r="B1502" t="s">
        <v>4899</v>
      </c>
      <c r="C1502" t="s">
        <v>167</v>
      </c>
      <c r="D1502" s="2" t="str">
        <f>VLOOKUP(A1502,Basis!A:A,1,FALSE)</f>
        <v>PO208</v>
      </c>
      <c r="E1502" t="s">
        <v>58</v>
      </c>
      <c r="F1502">
        <v>1049374</v>
      </c>
      <c r="G1502" s="2">
        <v>44909.620648148149</v>
      </c>
      <c r="H1502" s="2"/>
      <c r="K1502" t="s">
        <v>1546</v>
      </c>
      <c r="L1502" t="s">
        <v>522</v>
      </c>
      <c r="M1502" t="s">
        <v>1547</v>
      </c>
      <c r="N1502" t="s">
        <v>177</v>
      </c>
      <c r="O1502">
        <v>6</v>
      </c>
      <c r="P1502">
        <v>1</v>
      </c>
      <c r="Q1502">
        <v>52.24156799</v>
      </c>
      <c r="R1502">
        <v>5.16470099</v>
      </c>
      <c r="S1502" t="s">
        <v>35</v>
      </c>
      <c r="T1502">
        <v>100</v>
      </c>
      <c r="U1502">
        <v>80</v>
      </c>
      <c r="V1502">
        <v>10</v>
      </c>
      <c r="W1502">
        <v>0</v>
      </c>
      <c r="Y1502">
        <v>180</v>
      </c>
      <c r="Z1502" t="s">
        <v>1548</v>
      </c>
      <c r="AA1502" s="2">
        <v>44860.422037037039</v>
      </c>
      <c r="AB1502" t="s">
        <v>329</v>
      </c>
      <c r="AC1502" s="2">
        <v>44907.648182870369</v>
      </c>
      <c r="AD1502" t="s">
        <v>54</v>
      </c>
      <c r="AE1502" t="s">
        <v>55</v>
      </c>
    </row>
    <row r="1503" spans="1:31" x14ac:dyDescent="0.25">
      <c r="A1503" t="s">
        <v>4902</v>
      </c>
      <c r="B1503" t="s">
        <v>4901</v>
      </c>
      <c r="C1503" t="s">
        <v>167</v>
      </c>
      <c r="D1503" s="2" t="str">
        <f>VLOOKUP(A1503,Basis!A:A,1,FALSE)</f>
        <v>PO180</v>
      </c>
      <c r="E1503" t="s">
        <v>58</v>
      </c>
      <c r="F1503">
        <v>1041090</v>
      </c>
      <c r="G1503" s="2">
        <v>44658.374479166669</v>
      </c>
      <c r="H1503" s="2"/>
      <c r="K1503" t="s">
        <v>4903</v>
      </c>
      <c r="L1503" t="s">
        <v>293</v>
      </c>
      <c r="M1503" t="s">
        <v>4904</v>
      </c>
      <c r="N1503" t="s">
        <v>62</v>
      </c>
      <c r="O1503">
        <v>6</v>
      </c>
      <c r="P1503">
        <v>1</v>
      </c>
      <c r="Q1503">
        <v>52.290370699999997</v>
      </c>
      <c r="R1503">
        <v>5.2454698999999998</v>
      </c>
      <c r="S1503" t="s">
        <v>35</v>
      </c>
      <c r="T1503">
        <v>100</v>
      </c>
      <c r="U1503">
        <v>80</v>
      </c>
      <c r="V1503">
        <v>10</v>
      </c>
      <c r="W1503">
        <v>0</v>
      </c>
      <c r="Y1503">
        <v>180</v>
      </c>
      <c r="Z1503" t="s">
        <v>4905</v>
      </c>
      <c r="AA1503" s="2">
        <v>44644.576435185183</v>
      </c>
      <c r="AB1503" t="s">
        <v>329</v>
      </c>
      <c r="AC1503" s="2">
        <v>44907.648182870369</v>
      </c>
      <c r="AD1503" t="s">
        <v>54</v>
      </c>
      <c r="AE1503" t="s">
        <v>55</v>
      </c>
    </row>
    <row r="1504" spans="1:31" x14ac:dyDescent="0.25">
      <c r="A1504" t="s">
        <v>4907</v>
      </c>
      <c r="B1504" t="s">
        <v>4906</v>
      </c>
      <c r="C1504" t="s">
        <v>167</v>
      </c>
      <c r="D1504" s="2" t="str">
        <f>VLOOKUP(A1504,Basis!A:A,1,FALSE)</f>
        <v>PO178</v>
      </c>
      <c r="E1504" t="s">
        <v>58</v>
      </c>
      <c r="F1504">
        <v>1041087</v>
      </c>
      <c r="G1504" s="2">
        <v>44643.588449074072</v>
      </c>
      <c r="H1504" s="2"/>
      <c r="K1504" t="s">
        <v>3644</v>
      </c>
      <c r="L1504" t="s">
        <v>3715</v>
      </c>
      <c r="M1504" t="s">
        <v>3716</v>
      </c>
      <c r="N1504" t="s">
        <v>51</v>
      </c>
      <c r="O1504">
        <v>6</v>
      </c>
      <c r="P1504">
        <v>1</v>
      </c>
      <c r="Q1504">
        <v>52.287438299999998</v>
      </c>
      <c r="R1504">
        <v>5.1736979999999999</v>
      </c>
      <c r="S1504" t="s">
        <v>35</v>
      </c>
      <c r="T1504">
        <v>100</v>
      </c>
      <c r="U1504">
        <v>80</v>
      </c>
      <c r="V1504">
        <v>10</v>
      </c>
      <c r="W1504">
        <v>0</v>
      </c>
      <c r="Y1504">
        <v>180</v>
      </c>
      <c r="Z1504" t="s">
        <v>3717</v>
      </c>
      <c r="AA1504" s="2">
        <v>44642.491006944445</v>
      </c>
      <c r="AB1504" t="s">
        <v>329</v>
      </c>
      <c r="AC1504" s="2">
        <v>44907.648182870369</v>
      </c>
      <c r="AD1504" t="s">
        <v>54</v>
      </c>
      <c r="AE1504" t="s">
        <v>55</v>
      </c>
    </row>
    <row r="1505" spans="1:31" x14ac:dyDescent="0.25">
      <c r="A1505" t="s">
        <v>4909</v>
      </c>
      <c r="B1505" t="s">
        <v>4908</v>
      </c>
      <c r="C1505" t="s">
        <v>79</v>
      </c>
      <c r="D1505" s="2" t="str">
        <f>VLOOKUP(A1505,Basis!A:A,1,FALSE)</f>
        <v>RO1003</v>
      </c>
      <c r="E1505" t="s">
        <v>58</v>
      </c>
      <c r="F1505">
        <v>1041036</v>
      </c>
      <c r="G1505" s="2">
        <v>44819.641296296293</v>
      </c>
      <c r="H1505" s="2"/>
      <c r="K1505" t="s">
        <v>333</v>
      </c>
      <c r="L1505" t="s">
        <v>334</v>
      </c>
      <c r="M1505" t="s">
        <v>335</v>
      </c>
      <c r="N1505" t="s">
        <v>34</v>
      </c>
      <c r="O1505">
        <v>6</v>
      </c>
      <c r="P1505">
        <v>1</v>
      </c>
      <c r="Q1505">
        <v>52.332740000000001</v>
      </c>
      <c r="R1505">
        <v>5.0614400000000002</v>
      </c>
      <c r="S1505" t="s">
        <v>35</v>
      </c>
      <c r="T1505">
        <v>100</v>
      </c>
      <c r="U1505">
        <v>80</v>
      </c>
      <c r="V1505">
        <v>10</v>
      </c>
      <c r="W1505">
        <v>0</v>
      </c>
      <c r="Y1505">
        <v>180</v>
      </c>
      <c r="Z1505" t="s">
        <v>336</v>
      </c>
      <c r="AA1505" s="2">
        <v>44819.362673611111</v>
      </c>
      <c r="AB1505" t="s">
        <v>329</v>
      </c>
      <c r="AC1505" s="2">
        <v>44907.648182870369</v>
      </c>
      <c r="AD1505" t="s">
        <v>54</v>
      </c>
      <c r="AE1505" t="s">
        <v>55</v>
      </c>
    </row>
    <row r="1506" spans="1:31" x14ac:dyDescent="0.25">
      <c r="A1506" t="s">
        <v>4911</v>
      </c>
      <c r="B1506" t="s">
        <v>4910</v>
      </c>
      <c r="C1506" t="s">
        <v>79</v>
      </c>
      <c r="D1506" s="2" t="str">
        <f>VLOOKUP(A1506,Basis!A:A,1,FALSE)</f>
        <v>RO996</v>
      </c>
      <c r="E1506" t="s">
        <v>58</v>
      </c>
      <c r="F1506">
        <v>1041039</v>
      </c>
      <c r="G1506" s="2">
        <v>44746.487893518519</v>
      </c>
      <c r="H1506" s="2"/>
      <c r="K1506" t="s">
        <v>4540</v>
      </c>
      <c r="L1506" t="s">
        <v>1082</v>
      </c>
      <c r="M1506" t="s">
        <v>4541</v>
      </c>
      <c r="N1506" t="s">
        <v>750</v>
      </c>
      <c r="O1506">
        <v>6</v>
      </c>
      <c r="P1506">
        <v>1</v>
      </c>
      <c r="Q1506">
        <v>52.265584599999997</v>
      </c>
      <c r="R1506">
        <v>5.0454067</v>
      </c>
      <c r="S1506" t="s">
        <v>35</v>
      </c>
      <c r="T1506">
        <v>100</v>
      </c>
      <c r="U1506">
        <v>80</v>
      </c>
      <c r="V1506">
        <v>10</v>
      </c>
      <c r="W1506">
        <v>0</v>
      </c>
      <c r="Y1506">
        <v>180</v>
      </c>
      <c r="Z1506" t="s">
        <v>4543</v>
      </c>
      <c r="AA1506" s="2">
        <v>43997.391134259262</v>
      </c>
      <c r="AB1506" t="s">
        <v>329</v>
      </c>
      <c r="AC1506" s="2">
        <v>44907.648182870369</v>
      </c>
      <c r="AD1506" t="s">
        <v>54</v>
      </c>
      <c r="AE1506" t="s">
        <v>55</v>
      </c>
    </row>
    <row r="1507" spans="1:31" x14ac:dyDescent="0.25">
      <c r="A1507" t="s">
        <v>4913</v>
      </c>
      <c r="B1507" t="s">
        <v>4912</v>
      </c>
      <c r="C1507" t="s">
        <v>167</v>
      </c>
      <c r="D1507" s="2" t="str">
        <f>VLOOKUP(A1507,Basis!A:A,1,FALSE)</f>
        <v>PO199</v>
      </c>
      <c r="E1507" t="s">
        <v>58</v>
      </c>
      <c r="F1507">
        <v>1041157</v>
      </c>
      <c r="G1507" s="2">
        <v>44775.576388888891</v>
      </c>
      <c r="H1507" s="2"/>
      <c r="K1507" t="s">
        <v>333</v>
      </c>
      <c r="L1507" t="s">
        <v>334</v>
      </c>
      <c r="M1507" t="s">
        <v>335</v>
      </c>
      <c r="N1507" t="s">
        <v>34</v>
      </c>
      <c r="O1507">
        <v>6</v>
      </c>
      <c r="P1507">
        <v>1</v>
      </c>
      <c r="Q1507">
        <v>52.332740000000001</v>
      </c>
      <c r="R1507">
        <v>5.0614400000000002</v>
      </c>
      <c r="S1507" t="s">
        <v>35</v>
      </c>
      <c r="T1507">
        <v>100</v>
      </c>
      <c r="U1507">
        <v>80</v>
      </c>
      <c r="V1507">
        <v>10</v>
      </c>
      <c r="W1507">
        <v>0</v>
      </c>
      <c r="Y1507">
        <v>180</v>
      </c>
      <c r="Z1507" t="s">
        <v>336</v>
      </c>
      <c r="AA1507" s="2">
        <v>44819.365289351852</v>
      </c>
      <c r="AB1507" t="s">
        <v>329</v>
      </c>
      <c r="AC1507" s="2">
        <v>44907.648182870369</v>
      </c>
      <c r="AD1507" t="s">
        <v>54</v>
      </c>
      <c r="AE1507" t="s">
        <v>55</v>
      </c>
    </row>
    <row r="1508" spans="1:31" x14ac:dyDescent="0.25">
      <c r="A1508" t="s">
        <v>4915</v>
      </c>
      <c r="B1508" t="s">
        <v>4914</v>
      </c>
      <c r="C1508" t="s">
        <v>47</v>
      </c>
      <c r="D1508" s="2" t="str">
        <f>VLOOKUP(A1508,Basis!A:A,1,FALSE)</f>
        <v>VO457</v>
      </c>
      <c r="E1508" t="s">
        <v>58</v>
      </c>
      <c r="F1508">
        <v>1041122</v>
      </c>
      <c r="G1508" s="2">
        <v>44671.472037037034</v>
      </c>
      <c r="H1508" s="2"/>
      <c r="K1508" t="s">
        <v>3814</v>
      </c>
      <c r="L1508" t="s">
        <v>298</v>
      </c>
      <c r="M1508" t="s">
        <v>3815</v>
      </c>
      <c r="N1508" t="s">
        <v>177</v>
      </c>
      <c r="O1508">
        <v>6</v>
      </c>
      <c r="P1508">
        <v>1</v>
      </c>
      <c r="Q1508">
        <v>52.2719539</v>
      </c>
      <c r="R1508">
        <v>5.1378079999999997</v>
      </c>
      <c r="S1508" t="s">
        <v>35</v>
      </c>
      <c r="T1508">
        <v>100</v>
      </c>
      <c r="U1508">
        <v>80</v>
      </c>
      <c r="V1508">
        <v>10</v>
      </c>
      <c r="W1508">
        <v>0</v>
      </c>
      <c r="Y1508">
        <v>180</v>
      </c>
      <c r="Z1508" t="s">
        <v>3816</v>
      </c>
      <c r="AA1508" s="2">
        <v>44664.542997685188</v>
      </c>
      <c r="AB1508" t="s">
        <v>329</v>
      </c>
      <c r="AC1508" s="2">
        <v>44907.648182870369</v>
      </c>
      <c r="AD1508" t="s">
        <v>54</v>
      </c>
      <c r="AE1508" t="s">
        <v>55</v>
      </c>
    </row>
    <row r="1509" spans="1:31" x14ac:dyDescent="0.25">
      <c r="A1509" t="s">
        <v>4917</v>
      </c>
      <c r="B1509" t="s">
        <v>4916</v>
      </c>
      <c r="C1509" t="s">
        <v>47</v>
      </c>
      <c r="D1509" s="2" t="str">
        <f>VLOOKUP(A1509,Basis!A:A,1,FALSE)</f>
        <v>VO486</v>
      </c>
      <c r="E1509" t="s">
        <v>58</v>
      </c>
      <c r="F1509">
        <v>1041102</v>
      </c>
      <c r="G1509" s="2">
        <v>44819.643958333334</v>
      </c>
      <c r="H1509" s="2"/>
      <c r="K1509" t="s">
        <v>333</v>
      </c>
      <c r="L1509" t="s">
        <v>334</v>
      </c>
      <c r="M1509" t="s">
        <v>335</v>
      </c>
      <c r="N1509" t="s">
        <v>34</v>
      </c>
      <c r="O1509">
        <v>6</v>
      </c>
      <c r="P1509">
        <v>1</v>
      </c>
      <c r="Q1509">
        <v>52.332740000000001</v>
      </c>
      <c r="R1509">
        <v>5.0614400000000002</v>
      </c>
      <c r="S1509" t="s">
        <v>35</v>
      </c>
      <c r="T1509">
        <v>100</v>
      </c>
      <c r="U1509">
        <v>80</v>
      </c>
      <c r="V1509">
        <v>10</v>
      </c>
      <c r="W1509">
        <v>0</v>
      </c>
      <c r="Y1509">
        <v>180</v>
      </c>
      <c r="Z1509" t="s">
        <v>336</v>
      </c>
      <c r="AA1509" s="2">
        <v>44819.363530092596</v>
      </c>
      <c r="AB1509" t="s">
        <v>329</v>
      </c>
      <c r="AC1509" s="2">
        <v>44907.648182870369</v>
      </c>
      <c r="AD1509" t="s">
        <v>54</v>
      </c>
      <c r="AE1509" t="s">
        <v>55</v>
      </c>
    </row>
    <row r="1510" spans="1:31" x14ac:dyDescent="0.25">
      <c r="A1510" t="s">
        <v>4919</v>
      </c>
      <c r="B1510" t="s">
        <v>4918</v>
      </c>
      <c r="C1510" t="s">
        <v>47</v>
      </c>
      <c r="D1510" s="2" t="str">
        <f>VLOOKUP(A1510,Basis!A:A,1,FALSE)</f>
        <v>VO453</v>
      </c>
      <c r="E1510" t="s">
        <v>58</v>
      </c>
      <c r="F1510">
        <v>1041089</v>
      </c>
      <c r="G1510" s="2">
        <v>44670.366331018522</v>
      </c>
      <c r="H1510" s="2"/>
      <c r="K1510" t="s">
        <v>3808</v>
      </c>
      <c r="L1510" t="s">
        <v>3809</v>
      </c>
      <c r="M1510" t="s">
        <v>3810</v>
      </c>
      <c r="N1510" t="s">
        <v>177</v>
      </c>
      <c r="O1510">
        <v>6</v>
      </c>
      <c r="P1510">
        <v>1</v>
      </c>
      <c r="Q1510">
        <v>52.229570000000002</v>
      </c>
      <c r="R1510">
        <v>5.1819959999999998</v>
      </c>
      <c r="S1510" t="s">
        <v>35</v>
      </c>
      <c r="T1510">
        <v>100</v>
      </c>
      <c r="U1510">
        <v>80</v>
      </c>
      <c r="V1510">
        <v>10</v>
      </c>
      <c r="W1510">
        <v>0</v>
      </c>
      <c r="Y1510">
        <v>180</v>
      </c>
      <c r="Z1510" t="s">
        <v>3811</v>
      </c>
      <c r="AA1510" s="2">
        <v>44664.498761574076</v>
      </c>
      <c r="AB1510" t="s">
        <v>329</v>
      </c>
      <c r="AC1510" s="2">
        <v>44907.648182870369</v>
      </c>
      <c r="AD1510" t="s">
        <v>54</v>
      </c>
      <c r="AE1510" t="s">
        <v>55</v>
      </c>
    </row>
    <row r="1511" spans="1:31" x14ac:dyDescent="0.25">
      <c r="A1511" t="s">
        <v>4921</v>
      </c>
      <c r="B1511" t="s">
        <v>4920</v>
      </c>
      <c r="C1511" t="s">
        <v>47</v>
      </c>
      <c r="D1511" s="2" t="str">
        <f>VLOOKUP(A1511,Basis!A:A,1,FALSE)</f>
        <v>VO460</v>
      </c>
      <c r="E1511" t="s">
        <v>58</v>
      </c>
      <c r="F1511">
        <v>1041121</v>
      </c>
      <c r="G1511" s="2">
        <v>44672.599606481483</v>
      </c>
      <c r="H1511" s="2"/>
      <c r="K1511" t="s">
        <v>3889</v>
      </c>
      <c r="L1511" t="s">
        <v>169</v>
      </c>
      <c r="M1511" t="s">
        <v>3890</v>
      </c>
      <c r="N1511" t="s">
        <v>34</v>
      </c>
      <c r="O1511">
        <v>6</v>
      </c>
      <c r="P1511">
        <v>1</v>
      </c>
      <c r="Q1511">
        <v>52.326376000000003</v>
      </c>
      <c r="R1511">
        <v>5.0742409999999998</v>
      </c>
      <c r="S1511" t="s">
        <v>35</v>
      </c>
      <c r="T1511">
        <v>100</v>
      </c>
      <c r="U1511">
        <v>80</v>
      </c>
      <c r="V1511">
        <v>10</v>
      </c>
      <c r="W1511">
        <v>0</v>
      </c>
      <c r="Y1511">
        <v>180</v>
      </c>
      <c r="Z1511" t="s">
        <v>3891</v>
      </c>
      <c r="AA1511" s="2">
        <v>44664.55300925926</v>
      </c>
      <c r="AB1511" t="s">
        <v>329</v>
      </c>
      <c r="AC1511" s="2">
        <v>44907.648182870369</v>
      </c>
      <c r="AD1511" t="s">
        <v>54</v>
      </c>
      <c r="AE1511" t="s">
        <v>55</v>
      </c>
    </row>
    <row r="1512" spans="1:31" x14ac:dyDescent="0.25">
      <c r="A1512" t="s">
        <v>4923</v>
      </c>
      <c r="B1512" t="s">
        <v>4922</v>
      </c>
      <c r="C1512" t="s">
        <v>47</v>
      </c>
      <c r="D1512" s="2" t="str">
        <f>VLOOKUP(A1512,Basis!A:A,1,FALSE)</f>
        <v>VO459</v>
      </c>
      <c r="E1512" t="s">
        <v>58</v>
      </c>
      <c r="F1512">
        <v>1041124</v>
      </c>
      <c r="G1512" s="2">
        <v>44671.467939814815</v>
      </c>
      <c r="H1512" s="2"/>
      <c r="K1512" t="s">
        <v>2489</v>
      </c>
      <c r="L1512" t="s">
        <v>3843</v>
      </c>
      <c r="M1512" t="s">
        <v>3844</v>
      </c>
      <c r="N1512" t="s">
        <v>177</v>
      </c>
      <c r="O1512">
        <v>6</v>
      </c>
      <c r="P1512">
        <v>1</v>
      </c>
      <c r="Q1512">
        <v>52.228828659999998</v>
      </c>
      <c r="R1512">
        <v>5.1848634999999996</v>
      </c>
      <c r="S1512" t="s">
        <v>35</v>
      </c>
      <c r="T1512">
        <v>100</v>
      </c>
      <c r="U1512">
        <v>80</v>
      </c>
      <c r="V1512">
        <v>10</v>
      </c>
      <c r="W1512">
        <v>0</v>
      </c>
      <c r="Y1512">
        <v>180</v>
      </c>
      <c r="Z1512" t="s">
        <v>3845</v>
      </c>
      <c r="AA1512" s="2">
        <v>44664.51971064815</v>
      </c>
      <c r="AB1512" t="s">
        <v>329</v>
      </c>
      <c r="AC1512" s="2">
        <v>44907.648182870369</v>
      </c>
      <c r="AD1512" t="s">
        <v>54</v>
      </c>
      <c r="AE1512" t="s">
        <v>55</v>
      </c>
    </row>
    <row r="1513" spans="1:31" x14ac:dyDescent="0.25">
      <c r="A1513" t="s">
        <v>4925</v>
      </c>
      <c r="B1513" t="s">
        <v>4924</v>
      </c>
      <c r="C1513" t="s">
        <v>47</v>
      </c>
      <c r="D1513" s="2" t="str">
        <f>VLOOKUP(A1513,Basis!A:A,1,FALSE)</f>
        <v>VO450</v>
      </c>
      <c r="E1513" t="s">
        <v>58</v>
      </c>
      <c r="F1513">
        <v>1041132</v>
      </c>
      <c r="G1513" s="2">
        <v>44658.400185185186</v>
      </c>
      <c r="H1513" s="2"/>
      <c r="K1513" t="s">
        <v>461</v>
      </c>
      <c r="L1513" t="s">
        <v>3914</v>
      </c>
      <c r="M1513" t="s">
        <v>3915</v>
      </c>
      <c r="N1513" t="s">
        <v>62</v>
      </c>
      <c r="O1513">
        <v>6</v>
      </c>
      <c r="P1513">
        <v>1</v>
      </c>
      <c r="Q1513">
        <v>52.309127099999998</v>
      </c>
      <c r="R1513">
        <v>5.2507520000000003</v>
      </c>
      <c r="S1513" t="s">
        <v>35</v>
      </c>
      <c r="T1513">
        <v>100</v>
      </c>
      <c r="U1513">
        <v>80</v>
      </c>
      <c r="V1513">
        <v>10</v>
      </c>
      <c r="W1513">
        <v>0</v>
      </c>
      <c r="Y1513">
        <v>180</v>
      </c>
      <c r="Z1513" t="s">
        <v>3916</v>
      </c>
      <c r="AA1513" s="2">
        <v>44658.396655092591</v>
      </c>
      <c r="AB1513" t="s">
        <v>329</v>
      </c>
      <c r="AC1513" s="2">
        <v>44907.648182870369</v>
      </c>
      <c r="AD1513" t="s">
        <v>54</v>
      </c>
      <c r="AE1513" t="s">
        <v>55</v>
      </c>
    </row>
    <row r="1514" spans="1:31" x14ac:dyDescent="0.25">
      <c r="A1514" t="s">
        <v>4927</v>
      </c>
      <c r="B1514" t="s">
        <v>4926</v>
      </c>
      <c r="C1514" t="s">
        <v>47</v>
      </c>
      <c r="D1514" s="2" t="str">
        <f>VLOOKUP(A1514,Basis!A:A,1,FALSE)</f>
        <v>VO451</v>
      </c>
      <c r="E1514" t="s">
        <v>58</v>
      </c>
      <c r="F1514">
        <v>1041120</v>
      </c>
      <c r="G1514" s="2">
        <v>44658.409085648149</v>
      </c>
      <c r="H1514" s="2"/>
      <c r="K1514" t="s">
        <v>461</v>
      </c>
      <c r="L1514" t="s">
        <v>411</v>
      </c>
      <c r="M1514" t="s">
        <v>3910</v>
      </c>
      <c r="N1514" t="s">
        <v>62</v>
      </c>
      <c r="O1514">
        <v>6</v>
      </c>
      <c r="P1514">
        <v>1</v>
      </c>
      <c r="Q1514">
        <v>52.309313099999997</v>
      </c>
      <c r="R1514">
        <v>5.2486857999999996</v>
      </c>
      <c r="S1514" t="s">
        <v>35</v>
      </c>
      <c r="T1514">
        <v>100</v>
      </c>
      <c r="U1514">
        <v>80</v>
      </c>
      <c r="V1514">
        <v>10</v>
      </c>
      <c r="W1514">
        <v>0</v>
      </c>
      <c r="Y1514">
        <v>180</v>
      </c>
      <c r="Z1514" t="s">
        <v>3911</v>
      </c>
      <c r="AA1514" s="2">
        <v>44658.403217592589</v>
      </c>
      <c r="AB1514" t="s">
        <v>329</v>
      </c>
      <c r="AC1514" s="2">
        <v>44907.648182870369</v>
      </c>
      <c r="AD1514" t="s">
        <v>54</v>
      </c>
      <c r="AE1514" t="s">
        <v>55</v>
      </c>
    </row>
    <row r="1515" spans="1:31" x14ac:dyDescent="0.25">
      <c r="A1515" t="s">
        <v>4929</v>
      </c>
      <c r="B1515" t="s">
        <v>4928</v>
      </c>
      <c r="C1515" t="s">
        <v>167</v>
      </c>
      <c r="D1515" s="2" t="str">
        <f>VLOOKUP(A1515,Basis!A:A,1,FALSE)</f>
        <v>PO183</v>
      </c>
      <c r="E1515" t="s">
        <v>58</v>
      </c>
      <c r="F1515">
        <v>1041138</v>
      </c>
      <c r="G1515" s="2">
        <v>44671.480428240742</v>
      </c>
      <c r="H1515" s="2"/>
      <c r="K1515" t="s">
        <v>3814</v>
      </c>
      <c r="L1515" t="s">
        <v>298</v>
      </c>
      <c r="M1515" t="s">
        <v>3815</v>
      </c>
      <c r="N1515" t="s">
        <v>177</v>
      </c>
      <c r="O1515">
        <v>6</v>
      </c>
      <c r="P1515">
        <v>1</v>
      </c>
      <c r="Q1515">
        <v>52.271953000000003</v>
      </c>
      <c r="R1515">
        <v>5.1378079999999997</v>
      </c>
      <c r="S1515" t="s">
        <v>35</v>
      </c>
      <c r="T1515">
        <v>100</v>
      </c>
      <c r="U1515">
        <v>80</v>
      </c>
      <c r="V1515">
        <v>10</v>
      </c>
      <c r="W1515">
        <v>0</v>
      </c>
      <c r="Y1515">
        <v>180</v>
      </c>
      <c r="Z1515" t="s">
        <v>3816</v>
      </c>
      <c r="AA1515" s="2">
        <v>44664.54383101852</v>
      </c>
      <c r="AB1515" t="s">
        <v>329</v>
      </c>
      <c r="AC1515" s="2">
        <v>44907.648182870369</v>
      </c>
      <c r="AD1515" t="s">
        <v>54</v>
      </c>
      <c r="AE1515" t="s">
        <v>55</v>
      </c>
    </row>
    <row r="1516" spans="1:31" x14ac:dyDescent="0.25">
      <c r="A1516" t="s">
        <v>4931</v>
      </c>
      <c r="B1516" t="s">
        <v>4930</v>
      </c>
      <c r="C1516" t="s">
        <v>167</v>
      </c>
      <c r="D1516" s="2" t="str">
        <f>VLOOKUP(A1516,Basis!A:A,1,FALSE)</f>
        <v>PO198</v>
      </c>
      <c r="E1516" t="s">
        <v>58</v>
      </c>
      <c r="F1516">
        <v>1040825</v>
      </c>
      <c r="G1516" s="2">
        <v>44749.492777777778</v>
      </c>
      <c r="H1516" s="2"/>
      <c r="K1516" t="s">
        <v>3556</v>
      </c>
      <c r="L1516" t="s">
        <v>281</v>
      </c>
      <c r="M1516" t="s">
        <v>4173</v>
      </c>
      <c r="N1516" t="s">
        <v>241</v>
      </c>
      <c r="O1516">
        <v>6</v>
      </c>
      <c r="P1516">
        <v>1</v>
      </c>
      <c r="Q1516">
        <v>52.278829899999998</v>
      </c>
      <c r="R1516">
        <v>5.1569485999999998</v>
      </c>
      <c r="S1516" t="s">
        <v>35</v>
      </c>
      <c r="T1516">
        <v>100</v>
      </c>
      <c r="U1516">
        <v>80</v>
      </c>
      <c r="V1516">
        <v>10</v>
      </c>
      <c r="W1516">
        <v>0</v>
      </c>
      <c r="Y1516">
        <v>180</v>
      </c>
      <c r="Z1516" t="s">
        <v>4174</v>
      </c>
      <c r="AA1516" s="2">
        <v>44747.351886574077</v>
      </c>
      <c r="AB1516" t="s">
        <v>329</v>
      </c>
      <c r="AC1516" s="2">
        <v>44907.648182870369</v>
      </c>
      <c r="AD1516" t="s">
        <v>54</v>
      </c>
      <c r="AE1516" t="s">
        <v>55</v>
      </c>
    </row>
    <row r="1517" spans="1:31" x14ac:dyDescent="0.25">
      <c r="A1517" t="s">
        <v>4933</v>
      </c>
      <c r="B1517" t="s">
        <v>4932</v>
      </c>
      <c r="C1517" t="s">
        <v>79</v>
      </c>
      <c r="D1517" s="2" t="str">
        <f>VLOOKUP(A1517,Basis!A:A,1,FALSE)</f>
        <v>RO973</v>
      </c>
      <c r="E1517" t="s">
        <v>58</v>
      </c>
      <c r="F1517">
        <v>1039101</v>
      </c>
      <c r="G1517" s="2">
        <v>44670.391967592594</v>
      </c>
      <c r="H1517" s="2"/>
      <c r="K1517" t="s">
        <v>2404</v>
      </c>
      <c r="L1517" t="s">
        <v>482</v>
      </c>
      <c r="M1517" t="s">
        <v>2405</v>
      </c>
      <c r="N1517" t="s">
        <v>177</v>
      </c>
      <c r="O1517">
        <v>6</v>
      </c>
      <c r="P1517">
        <v>1</v>
      </c>
      <c r="Q1517">
        <v>52.239029000000002</v>
      </c>
      <c r="R1517">
        <v>5.1750499999999997</v>
      </c>
      <c r="S1517" t="s">
        <v>35</v>
      </c>
      <c r="T1517">
        <v>100</v>
      </c>
      <c r="U1517">
        <v>80</v>
      </c>
      <c r="V1517">
        <v>10</v>
      </c>
      <c r="W1517">
        <v>0</v>
      </c>
      <c r="Y1517">
        <v>180</v>
      </c>
      <c r="Z1517" t="s">
        <v>4019</v>
      </c>
      <c r="AA1517" s="2">
        <v>44670.388726851852</v>
      </c>
      <c r="AB1517" t="s">
        <v>329</v>
      </c>
      <c r="AC1517" s="2">
        <v>44907.648182870369</v>
      </c>
      <c r="AD1517" t="s">
        <v>54</v>
      </c>
      <c r="AE1517" t="s">
        <v>55</v>
      </c>
    </row>
    <row r="1518" spans="1:31" x14ac:dyDescent="0.25">
      <c r="A1518" t="s">
        <v>4935</v>
      </c>
      <c r="B1518" t="s">
        <v>4934</v>
      </c>
      <c r="C1518" t="s">
        <v>47</v>
      </c>
      <c r="D1518" s="2" t="str">
        <f>VLOOKUP(A1518,Basis!A:A,1,FALSE)</f>
        <v>VO433</v>
      </c>
      <c r="E1518" t="s">
        <v>58</v>
      </c>
      <c r="F1518">
        <v>1040820</v>
      </c>
      <c r="G1518" s="2">
        <v>44593.446284722224</v>
      </c>
      <c r="H1518" s="2"/>
      <c r="K1518" t="s">
        <v>3829</v>
      </c>
      <c r="L1518" t="s">
        <v>1082</v>
      </c>
      <c r="M1518" t="s">
        <v>3830</v>
      </c>
      <c r="N1518" t="s">
        <v>177</v>
      </c>
      <c r="O1518">
        <v>6</v>
      </c>
      <c r="P1518">
        <v>1</v>
      </c>
      <c r="Q1518">
        <v>52.209491999999997</v>
      </c>
      <c r="R1518">
        <v>5.16167</v>
      </c>
      <c r="S1518" t="s">
        <v>35</v>
      </c>
      <c r="T1518">
        <v>100</v>
      </c>
      <c r="U1518">
        <v>80</v>
      </c>
      <c r="V1518">
        <v>10</v>
      </c>
      <c r="W1518">
        <v>0</v>
      </c>
      <c r="Y1518">
        <v>180</v>
      </c>
      <c r="Z1518" t="s">
        <v>3831</v>
      </c>
      <c r="AA1518" s="2">
        <v>44592.583344907405</v>
      </c>
      <c r="AB1518" t="s">
        <v>329</v>
      </c>
      <c r="AC1518" s="2">
        <v>44907.648182870369</v>
      </c>
      <c r="AD1518" t="s">
        <v>54</v>
      </c>
      <c r="AE1518" t="s">
        <v>55</v>
      </c>
    </row>
    <row r="1519" spans="1:31" x14ac:dyDescent="0.25">
      <c r="A1519" t="s">
        <v>4937</v>
      </c>
      <c r="B1519" t="s">
        <v>4936</v>
      </c>
      <c r="C1519" t="s">
        <v>47</v>
      </c>
      <c r="D1519" s="2" t="str">
        <f>VLOOKUP(A1519,Basis!A:A,1,FALSE)</f>
        <v>VO432</v>
      </c>
      <c r="E1519" t="s">
        <v>58</v>
      </c>
      <c r="F1519">
        <v>1040744</v>
      </c>
      <c r="G1519" s="2">
        <v>44593.459270833337</v>
      </c>
      <c r="H1519" s="2"/>
      <c r="K1519" t="s">
        <v>245</v>
      </c>
      <c r="L1519" t="s">
        <v>3310</v>
      </c>
      <c r="M1519" t="s">
        <v>3934</v>
      </c>
      <c r="N1519" t="s">
        <v>62</v>
      </c>
      <c r="O1519">
        <v>6</v>
      </c>
      <c r="P1519">
        <v>1</v>
      </c>
      <c r="Q1519">
        <v>52.295418499999997</v>
      </c>
      <c r="R1519">
        <v>5.2685738000000004</v>
      </c>
      <c r="S1519" t="s">
        <v>35</v>
      </c>
      <c r="T1519">
        <v>100</v>
      </c>
      <c r="U1519">
        <v>80</v>
      </c>
      <c r="V1519">
        <v>10</v>
      </c>
      <c r="W1519">
        <v>0</v>
      </c>
      <c r="Y1519">
        <v>180</v>
      </c>
      <c r="Z1519" t="s">
        <v>3935</v>
      </c>
      <c r="AA1519" s="2">
        <v>44588.399328703701</v>
      </c>
      <c r="AB1519" t="s">
        <v>329</v>
      </c>
      <c r="AC1519" s="2">
        <v>44907.648182870369</v>
      </c>
      <c r="AD1519" t="s">
        <v>54</v>
      </c>
      <c r="AE1519" t="s">
        <v>55</v>
      </c>
    </row>
    <row r="1520" spans="1:31" x14ac:dyDescent="0.25">
      <c r="A1520" t="s">
        <v>4939</v>
      </c>
      <c r="B1520" t="s">
        <v>4938</v>
      </c>
      <c r="C1520" t="s">
        <v>47</v>
      </c>
      <c r="D1520" s="2" t="str">
        <f>VLOOKUP(A1520,Basis!A:A,1,FALSE)</f>
        <v>VO499</v>
      </c>
      <c r="E1520" t="s">
        <v>58</v>
      </c>
      <c r="F1520">
        <v>1040741</v>
      </c>
      <c r="G1520" s="2">
        <v>44867.433252314811</v>
      </c>
      <c r="H1520" s="2"/>
      <c r="K1520" t="s">
        <v>376</v>
      </c>
      <c r="L1520" t="s">
        <v>1569</v>
      </c>
      <c r="M1520" t="s">
        <v>1570</v>
      </c>
      <c r="N1520" t="s">
        <v>177</v>
      </c>
      <c r="O1520">
        <v>6</v>
      </c>
      <c r="P1520">
        <v>1</v>
      </c>
      <c r="Q1520">
        <v>52.210743999000002</v>
      </c>
      <c r="R1520">
        <v>5.1498299999999997</v>
      </c>
      <c r="S1520" t="s">
        <v>35</v>
      </c>
      <c r="T1520">
        <v>100</v>
      </c>
      <c r="U1520">
        <v>80</v>
      </c>
      <c r="V1520">
        <v>10</v>
      </c>
      <c r="W1520">
        <v>0</v>
      </c>
      <c r="Y1520">
        <v>180</v>
      </c>
      <c r="Z1520" t="s">
        <v>1571</v>
      </c>
      <c r="AA1520" s="2">
        <v>44861.410729166666</v>
      </c>
      <c r="AB1520" t="s">
        <v>329</v>
      </c>
      <c r="AC1520" s="2">
        <v>44907.648182870369</v>
      </c>
      <c r="AD1520" t="s">
        <v>54</v>
      </c>
      <c r="AE1520" t="s">
        <v>55</v>
      </c>
    </row>
    <row r="1521" spans="1:31" x14ac:dyDescent="0.25">
      <c r="A1521" t="s">
        <v>4941</v>
      </c>
      <c r="B1521" t="s">
        <v>4940</v>
      </c>
      <c r="C1521" t="s">
        <v>47</v>
      </c>
      <c r="D1521" s="2" t="str">
        <f>VLOOKUP(A1521,Basis!A:A,1,FALSE)</f>
        <v>VO492</v>
      </c>
      <c r="E1521" t="s">
        <v>58</v>
      </c>
      <c r="F1521">
        <v>1040784</v>
      </c>
      <c r="G1521" s="2">
        <v>44858.440127314818</v>
      </c>
      <c r="H1521" s="2"/>
      <c r="K1521" t="s">
        <v>345</v>
      </c>
      <c r="L1521" t="s">
        <v>246</v>
      </c>
      <c r="M1521" t="s">
        <v>346</v>
      </c>
      <c r="N1521" t="s">
        <v>241</v>
      </c>
      <c r="O1521">
        <v>6</v>
      </c>
      <c r="P1521">
        <v>1</v>
      </c>
      <c r="Q1521">
        <v>52.267837200000002</v>
      </c>
      <c r="R1521">
        <v>5.1645392000000001</v>
      </c>
      <c r="S1521" t="s">
        <v>35</v>
      </c>
      <c r="T1521">
        <v>100</v>
      </c>
      <c r="U1521">
        <v>80</v>
      </c>
      <c r="V1521">
        <v>10</v>
      </c>
      <c r="W1521">
        <v>0</v>
      </c>
      <c r="Y1521">
        <v>180</v>
      </c>
      <c r="Z1521" t="s">
        <v>347</v>
      </c>
      <c r="AA1521" s="2">
        <v>44851.576412037037</v>
      </c>
      <c r="AB1521" t="s">
        <v>329</v>
      </c>
      <c r="AC1521" s="2">
        <v>44907.648182870369</v>
      </c>
      <c r="AD1521" t="s">
        <v>54</v>
      </c>
      <c r="AE1521" t="s">
        <v>55</v>
      </c>
    </row>
    <row r="1522" spans="1:31" x14ac:dyDescent="0.25">
      <c r="A1522" t="s">
        <v>4943</v>
      </c>
      <c r="B1522" t="s">
        <v>4942</v>
      </c>
      <c r="C1522" t="s">
        <v>167</v>
      </c>
      <c r="D1522" s="2" t="str">
        <f>VLOOKUP(A1522,Basis!A:A,1,FALSE)</f>
        <v>PO170</v>
      </c>
      <c r="E1522" t="s">
        <v>58</v>
      </c>
      <c r="F1522">
        <v>1040731</v>
      </c>
      <c r="G1522" s="2">
        <v>44567.485555555555</v>
      </c>
      <c r="H1522" s="2"/>
      <c r="K1522" t="s">
        <v>3644</v>
      </c>
      <c r="L1522" t="s">
        <v>4041</v>
      </c>
      <c r="M1522" t="s">
        <v>4042</v>
      </c>
      <c r="N1522" t="s">
        <v>51</v>
      </c>
      <c r="O1522">
        <v>6</v>
      </c>
      <c r="P1522">
        <v>1</v>
      </c>
      <c r="Q1522">
        <v>52.288812999999998</v>
      </c>
      <c r="R1522">
        <v>5.1740539999999999</v>
      </c>
      <c r="S1522" t="s">
        <v>35</v>
      </c>
      <c r="T1522">
        <v>100</v>
      </c>
      <c r="U1522">
        <v>80</v>
      </c>
      <c r="V1522">
        <v>10</v>
      </c>
      <c r="W1522">
        <v>0</v>
      </c>
      <c r="Y1522">
        <v>180</v>
      </c>
      <c r="Z1522" t="s">
        <v>4043</v>
      </c>
      <c r="AA1522" s="2">
        <v>44566.408576388887</v>
      </c>
      <c r="AB1522" t="s">
        <v>329</v>
      </c>
      <c r="AC1522" s="2">
        <v>44907.648182870369</v>
      </c>
      <c r="AD1522" t="s">
        <v>54</v>
      </c>
      <c r="AE1522" t="s">
        <v>55</v>
      </c>
    </row>
    <row r="1523" spans="1:31" x14ac:dyDescent="0.25">
      <c r="A1523" t="s">
        <v>4945</v>
      </c>
      <c r="B1523" t="s">
        <v>4944</v>
      </c>
      <c r="C1523" t="s">
        <v>47</v>
      </c>
      <c r="D1523" s="2" t="str">
        <f>VLOOKUP(A1523,Basis!A:A,1,FALSE)</f>
        <v>VO509</v>
      </c>
      <c r="E1523" t="s">
        <v>58</v>
      </c>
      <c r="F1523">
        <v>1048936</v>
      </c>
      <c r="G1523" s="2">
        <v>44894.502615740741</v>
      </c>
      <c r="H1523" s="2"/>
      <c r="K1523" t="s">
        <v>584</v>
      </c>
      <c r="L1523" t="s">
        <v>585</v>
      </c>
      <c r="M1523" t="s">
        <v>586</v>
      </c>
      <c r="N1523" t="s">
        <v>177</v>
      </c>
      <c r="O1523">
        <v>6</v>
      </c>
      <c r="P1523">
        <v>1</v>
      </c>
      <c r="Q1523">
        <v>52.214459999989998</v>
      </c>
      <c r="R1523">
        <v>5.1551899900000002</v>
      </c>
      <c r="S1523" t="s">
        <v>63</v>
      </c>
      <c r="T1523">
        <v>100</v>
      </c>
      <c r="U1523">
        <v>75</v>
      </c>
      <c r="V1523">
        <v>10</v>
      </c>
      <c r="W1523">
        <v>0</v>
      </c>
      <c r="Y1523">
        <v>180</v>
      </c>
      <c r="Z1523" t="s">
        <v>587</v>
      </c>
      <c r="AA1523" s="2">
        <v>44875.363749999997</v>
      </c>
      <c r="AB1523" t="s">
        <v>329</v>
      </c>
      <c r="AC1523" s="2">
        <v>44907.648182870369</v>
      </c>
      <c r="AD1523" t="s">
        <v>54</v>
      </c>
      <c r="AE1523" t="s">
        <v>55</v>
      </c>
    </row>
    <row r="1524" spans="1:31" x14ac:dyDescent="0.25">
      <c r="A1524" t="s">
        <v>4947</v>
      </c>
      <c r="B1524" t="s">
        <v>4946</v>
      </c>
      <c r="C1524" t="s">
        <v>167</v>
      </c>
      <c r="D1524" s="2" t="str">
        <f>VLOOKUP(A1524,Basis!A:A,1,FALSE)</f>
        <v>PO209</v>
      </c>
      <c r="E1524" t="s">
        <v>58</v>
      </c>
      <c r="F1524">
        <v>1048932</v>
      </c>
      <c r="G1524" s="2">
        <v>44909.621921296297</v>
      </c>
      <c r="H1524" s="2"/>
      <c r="K1524" t="s">
        <v>1546</v>
      </c>
      <c r="L1524" t="s">
        <v>1565</v>
      </c>
      <c r="M1524" t="s">
        <v>1547</v>
      </c>
      <c r="N1524" t="s">
        <v>177</v>
      </c>
      <c r="O1524">
        <v>6</v>
      </c>
      <c r="P1524">
        <v>1</v>
      </c>
      <c r="Q1524">
        <v>52.241451990000002</v>
      </c>
      <c r="R1524">
        <v>5.1639519900000002</v>
      </c>
      <c r="S1524" t="s">
        <v>35</v>
      </c>
      <c r="T1524">
        <v>100</v>
      </c>
      <c r="U1524">
        <v>80</v>
      </c>
      <c r="V1524">
        <v>10</v>
      </c>
      <c r="W1524">
        <v>0</v>
      </c>
      <c r="Y1524">
        <v>180</v>
      </c>
      <c r="Z1524" t="s">
        <v>1566</v>
      </c>
      <c r="AA1524" s="2">
        <v>44860.41574074074</v>
      </c>
      <c r="AB1524" t="s">
        <v>329</v>
      </c>
      <c r="AC1524" s="2">
        <v>44907.648182870369</v>
      </c>
      <c r="AD1524" t="s">
        <v>54</v>
      </c>
      <c r="AE1524" t="s">
        <v>55</v>
      </c>
    </row>
    <row r="1525" spans="1:31" x14ac:dyDescent="0.25">
      <c r="A1525" t="s">
        <v>4949</v>
      </c>
      <c r="B1525" t="s">
        <v>4948</v>
      </c>
      <c r="C1525" t="s">
        <v>47</v>
      </c>
      <c r="D1525" s="2" t="str">
        <f>VLOOKUP(A1525,Basis!A:A,1,FALSE)</f>
        <v>VO393</v>
      </c>
      <c r="E1525" t="s">
        <v>58</v>
      </c>
      <c r="F1525">
        <v>1041955</v>
      </c>
      <c r="G1525" s="2">
        <v>44623.566203703704</v>
      </c>
      <c r="H1525" s="2"/>
      <c r="K1525" t="s">
        <v>3394</v>
      </c>
      <c r="L1525" t="s">
        <v>81</v>
      </c>
      <c r="M1525" t="s">
        <v>3864</v>
      </c>
      <c r="N1525" t="s">
        <v>241</v>
      </c>
      <c r="O1525">
        <v>6</v>
      </c>
      <c r="P1525">
        <v>1</v>
      </c>
      <c r="Q1525">
        <v>52.267628999999999</v>
      </c>
      <c r="R1525">
        <v>5.1655540000000002</v>
      </c>
      <c r="S1525" t="s">
        <v>35</v>
      </c>
      <c r="T1525">
        <v>100</v>
      </c>
      <c r="U1525">
        <v>80</v>
      </c>
      <c r="V1525">
        <v>10</v>
      </c>
      <c r="W1525">
        <v>0</v>
      </c>
      <c r="Y1525">
        <v>180</v>
      </c>
      <c r="Z1525" t="s">
        <v>3865</v>
      </c>
      <c r="AA1525" s="2">
        <v>44301.380196759259</v>
      </c>
      <c r="AB1525" t="s">
        <v>329</v>
      </c>
      <c r="AC1525" s="2">
        <v>44907.648182870369</v>
      </c>
      <c r="AD1525" t="s">
        <v>54</v>
      </c>
      <c r="AE1525" t="s">
        <v>55</v>
      </c>
    </row>
    <row r="1526" spans="1:31" x14ac:dyDescent="0.25">
      <c r="A1526" t="s">
        <v>4951</v>
      </c>
      <c r="B1526" t="s">
        <v>4950</v>
      </c>
      <c r="C1526" t="s">
        <v>193</v>
      </c>
      <c r="D1526" s="2" t="str">
        <f>VLOOKUP(A1526,Basis!A:A,1,FALSE)</f>
        <v>GFE0258</v>
      </c>
      <c r="E1526" t="s">
        <v>323</v>
      </c>
      <c r="F1526">
        <v>1048125</v>
      </c>
      <c r="G1526" s="2">
        <v>44697.383217592593</v>
      </c>
      <c r="H1526" s="2"/>
      <c r="K1526" t="s">
        <v>2634</v>
      </c>
      <c r="L1526" t="s">
        <v>2635</v>
      </c>
      <c r="M1526" t="s">
        <v>2636</v>
      </c>
      <c r="N1526" t="s">
        <v>2125</v>
      </c>
      <c r="O1526">
        <v>1</v>
      </c>
      <c r="P1526">
        <v>1</v>
      </c>
      <c r="Q1526">
        <v>52.242046999999999</v>
      </c>
      <c r="R1526">
        <v>5.110341</v>
      </c>
      <c r="S1526" t="s">
        <v>52</v>
      </c>
      <c r="T1526">
        <v>100</v>
      </c>
      <c r="U1526">
        <v>80</v>
      </c>
      <c r="V1526">
        <v>10</v>
      </c>
      <c r="W1526">
        <v>0</v>
      </c>
      <c r="Y1526">
        <v>180</v>
      </c>
      <c r="Z1526" t="s">
        <v>2637</v>
      </c>
      <c r="AA1526" s="2">
        <v>44690.394155092596</v>
      </c>
      <c r="AB1526" t="s">
        <v>329</v>
      </c>
      <c r="AC1526" s="2">
        <v>44889.637546296297</v>
      </c>
      <c r="AD1526" t="s">
        <v>54</v>
      </c>
      <c r="AE1526" t="s">
        <v>330</v>
      </c>
    </row>
    <row r="1527" spans="1:31" x14ac:dyDescent="0.25">
      <c r="A1527" t="s">
        <v>4953</v>
      </c>
      <c r="B1527" t="s">
        <v>4952</v>
      </c>
      <c r="C1527" t="s">
        <v>193</v>
      </c>
      <c r="D1527" s="2" t="str">
        <f>VLOOKUP(A1527,Basis!A:A,1,FALSE)</f>
        <v>GFE0262</v>
      </c>
      <c r="E1527" t="s">
        <v>323</v>
      </c>
      <c r="F1527">
        <v>1048017</v>
      </c>
      <c r="G1527" s="2">
        <v>44706.410127314812</v>
      </c>
      <c r="H1527" s="2"/>
      <c r="K1527" t="s">
        <v>3773</v>
      </c>
      <c r="L1527" t="s">
        <v>281</v>
      </c>
      <c r="M1527" t="s">
        <v>3774</v>
      </c>
      <c r="N1527" t="s">
        <v>43</v>
      </c>
      <c r="O1527">
        <v>1</v>
      </c>
      <c r="P1527">
        <v>1</v>
      </c>
      <c r="Q1527">
        <v>52.251846999999998</v>
      </c>
      <c r="R1527">
        <v>5.2282905</v>
      </c>
      <c r="S1527" t="s">
        <v>52</v>
      </c>
      <c r="T1527">
        <v>100</v>
      </c>
      <c r="U1527">
        <v>80</v>
      </c>
      <c r="V1527">
        <v>10</v>
      </c>
      <c r="W1527">
        <v>0</v>
      </c>
      <c r="Y1527">
        <v>180</v>
      </c>
      <c r="Z1527" t="s">
        <v>3775</v>
      </c>
      <c r="AA1527" s="2">
        <v>44706.403356481482</v>
      </c>
      <c r="AB1527" t="s">
        <v>329</v>
      </c>
      <c r="AC1527" s="2">
        <v>44889.637546296297</v>
      </c>
      <c r="AD1527" t="s">
        <v>54</v>
      </c>
      <c r="AE1527" t="s">
        <v>330</v>
      </c>
    </row>
    <row r="1528" spans="1:31" x14ac:dyDescent="0.25">
      <c r="A1528" t="s">
        <v>4955</v>
      </c>
      <c r="B1528" t="s">
        <v>4954</v>
      </c>
      <c r="C1528" t="s">
        <v>193</v>
      </c>
      <c r="D1528" s="2" t="str">
        <f>VLOOKUP(A1528,Basis!A:A,1,FALSE)</f>
        <v>GFE0267</v>
      </c>
      <c r="E1528" t="s">
        <v>323</v>
      </c>
      <c r="F1528">
        <v>1048018</v>
      </c>
      <c r="G1528" s="2">
        <v>44706.385821759257</v>
      </c>
      <c r="H1528" s="2"/>
      <c r="K1528" t="s">
        <v>2925</v>
      </c>
      <c r="L1528" t="s">
        <v>2926</v>
      </c>
      <c r="M1528" t="s">
        <v>2927</v>
      </c>
      <c r="N1528" t="s">
        <v>107</v>
      </c>
      <c r="O1528">
        <v>0.2</v>
      </c>
      <c r="P1528">
        <v>1</v>
      </c>
      <c r="Q1528">
        <v>52.292690999999998</v>
      </c>
      <c r="R1528">
        <v>5.2802449999999999</v>
      </c>
      <c r="S1528" t="s">
        <v>52</v>
      </c>
      <c r="T1528">
        <v>100</v>
      </c>
      <c r="U1528">
        <v>80</v>
      </c>
      <c r="V1528">
        <v>10</v>
      </c>
      <c r="W1528">
        <v>0</v>
      </c>
      <c r="Y1528">
        <v>180</v>
      </c>
      <c r="Z1528" t="s">
        <v>2928</v>
      </c>
      <c r="AA1528" s="2">
        <v>44700.440092592595</v>
      </c>
      <c r="AB1528" t="s">
        <v>329</v>
      </c>
      <c r="AC1528" s="2">
        <v>44889.637546296297</v>
      </c>
      <c r="AD1528" t="s">
        <v>54</v>
      </c>
      <c r="AE1528" t="s">
        <v>330</v>
      </c>
    </row>
    <row r="1529" spans="1:31" x14ac:dyDescent="0.25">
      <c r="A1529" t="s">
        <v>4957</v>
      </c>
      <c r="B1529" t="s">
        <v>4956</v>
      </c>
      <c r="C1529" t="s">
        <v>193</v>
      </c>
      <c r="D1529" s="2" t="str">
        <f>VLOOKUP(A1529,Basis!A:A,1,FALSE)</f>
        <v>GFE0260</v>
      </c>
      <c r="E1529" t="s">
        <v>323</v>
      </c>
      <c r="F1529">
        <v>1048021</v>
      </c>
      <c r="G1529" s="2">
        <v>44700.318645833337</v>
      </c>
      <c r="H1529" s="2"/>
      <c r="K1529" t="s">
        <v>1930</v>
      </c>
      <c r="L1529" t="s">
        <v>3258</v>
      </c>
      <c r="M1529" t="s">
        <v>3259</v>
      </c>
      <c r="N1529" t="s">
        <v>177</v>
      </c>
      <c r="O1529">
        <v>1</v>
      </c>
      <c r="P1529">
        <v>1</v>
      </c>
      <c r="Q1529">
        <v>52.212450500000003</v>
      </c>
      <c r="R1529">
        <v>5.1543519</v>
      </c>
      <c r="S1529" t="s">
        <v>52</v>
      </c>
      <c r="T1529">
        <v>100</v>
      </c>
      <c r="U1529">
        <v>80</v>
      </c>
      <c r="V1529">
        <v>10</v>
      </c>
      <c r="W1529">
        <v>0</v>
      </c>
      <c r="Y1529">
        <v>180</v>
      </c>
      <c r="Z1529" t="s">
        <v>3260</v>
      </c>
      <c r="AA1529" s="2">
        <v>44697.501423611109</v>
      </c>
      <c r="AB1529" t="s">
        <v>329</v>
      </c>
      <c r="AC1529" s="2">
        <v>44889.637546296297</v>
      </c>
      <c r="AD1529" t="s">
        <v>54</v>
      </c>
      <c r="AE1529" t="s">
        <v>330</v>
      </c>
    </row>
    <row r="1530" spans="1:31" x14ac:dyDescent="0.25">
      <c r="A1530" t="s">
        <v>4959</v>
      </c>
      <c r="B1530" t="s">
        <v>4958</v>
      </c>
      <c r="C1530" t="s">
        <v>193</v>
      </c>
      <c r="D1530" s="2" t="str">
        <f>VLOOKUP(A1530,Basis!A:A,1,FALSE)</f>
        <v>GFE0280</v>
      </c>
      <c r="E1530" t="s">
        <v>323</v>
      </c>
      <c r="F1530">
        <v>1048109</v>
      </c>
      <c r="G1530" s="2">
        <v>44749.487025462964</v>
      </c>
      <c r="H1530" s="2"/>
      <c r="K1530" t="s">
        <v>3734</v>
      </c>
      <c r="L1530" t="s">
        <v>399</v>
      </c>
      <c r="M1530" t="s">
        <v>3735</v>
      </c>
      <c r="N1530" t="s">
        <v>177</v>
      </c>
      <c r="O1530">
        <v>1</v>
      </c>
      <c r="P1530">
        <v>1</v>
      </c>
      <c r="Q1530">
        <v>52.224355000000003</v>
      </c>
      <c r="R1530">
        <v>5.1556800000000003</v>
      </c>
      <c r="S1530" t="s">
        <v>52</v>
      </c>
      <c r="T1530">
        <v>100</v>
      </c>
      <c r="U1530">
        <v>80</v>
      </c>
      <c r="V1530">
        <v>10</v>
      </c>
      <c r="W1530">
        <v>0</v>
      </c>
      <c r="Y1530">
        <v>180</v>
      </c>
      <c r="Z1530" t="s">
        <v>3736</v>
      </c>
      <c r="AA1530" s="2">
        <v>44747.373854166668</v>
      </c>
      <c r="AB1530" t="s">
        <v>329</v>
      </c>
      <c r="AC1530" s="2">
        <v>44889.637546296297</v>
      </c>
      <c r="AD1530" t="s">
        <v>54</v>
      </c>
      <c r="AE1530" t="s">
        <v>330</v>
      </c>
    </row>
    <row r="1531" spans="1:31" x14ac:dyDescent="0.25">
      <c r="A1531" t="s">
        <v>4961</v>
      </c>
      <c r="B1531" t="s">
        <v>4960</v>
      </c>
      <c r="C1531" t="s">
        <v>193</v>
      </c>
      <c r="D1531" s="2" t="str">
        <f>VLOOKUP(A1531,Basis!A:A,1,FALSE)</f>
        <v>GFE0274</v>
      </c>
      <c r="E1531" t="s">
        <v>323</v>
      </c>
      <c r="F1531">
        <v>1048110</v>
      </c>
      <c r="G1531" s="2">
        <v>44860.336226851854</v>
      </c>
      <c r="H1531" s="2"/>
      <c r="K1531" t="s">
        <v>3925</v>
      </c>
      <c r="L1531" t="s">
        <v>1041</v>
      </c>
      <c r="M1531" t="s">
        <v>3926</v>
      </c>
      <c r="N1531" t="s">
        <v>51</v>
      </c>
      <c r="O1531">
        <v>1</v>
      </c>
      <c r="P1531">
        <v>1</v>
      </c>
      <c r="Q1531">
        <v>52.284109999999998</v>
      </c>
      <c r="R1531">
        <v>5.1584810000000001</v>
      </c>
      <c r="S1531" t="s">
        <v>52</v>
      </c>
      <c r="T1531">
        <v>100</v>
      </c>
      <c r="U1531">
        <v>80</v>
      </c>
      <c r="V1531">
        <v>10</v>
      </c>
      <c r="W1531">
        <v>0</v>
      </c>
      <c r="Y1531">
        <v>180</v>
      </c>
      <c r="Z1531" t="s">
        <v>3927</v>
      </c>
      <c r="AA1531" s="2">
        <v>44746.44604166667</v>
      </c>
      <c r="AB1531" t="s">
        <v>329</v>
      </c>
      <c r="AC1531" s="2">
        <v>44889.637546296297</v>
      </c>
      <c r="AD1531" t="s">
        <v>54</v>
      </c>
      <c r="AE1531" t="s">
        <v>330</v>
      </c>
    </row>
    <row r="1532" spans="1:31" x14ac:dyDescent="0.25">
      <c r="A1532" t="s">
        <v>4963</v>
      </c>
      <c r="B1532" t="s">
        <v>4962</v>
      </c>
      <c r="C1532" t="s">
        <v>193</v>
      </c>
      <c r="D1532" s="2" t="str">
        <f>VLOOKUP(A1532,Basis!A:A,1,FALSE)</f>
        <v>GFE0271</v>
      </c>
      <c r="E1532" t="s">
        <v>323</v>
      </c>
      <c r="F1532">
        <v>1048111</v>
      </c>
      <c r="G1532" s="2">
        <v>44726.595057870371</v>
      </c>
      <c r="H1532" s="2"/>
      <c r="K1532" t="s">
        <v>4531</v>
      </c>
      <c r="L1532" t="s">
        <v>1283</v>
      </c>
      <c r="M1532" t="s">
        <v>4532</v>
      </c>
      <c r="N1532" t="s">
        <v>43</v>
      </c>
      <c r="O1532">
        <v>1</v>
      </c>
      <c r="P1532">
        <v>1</v>
      </c>
      <c r="Q1532">
        <v>52.253180999999998</v>
      </c>
      <c r="R1532">
        <v>5.2260600000000004</v>
      </c>
      <c r="S1532" t="s">
        <v>4964</v>
      </c>
      <c r="T1532">
        <v>100</v>
      </c>
      <c r="U1532">
        <v>80</v>
      </c>
      <c r="V1532">
        <v>10</v>
      </c>
      <c r="W1532">
        <v>0</v>
      </c>
      <c r="Y1532">
        <v>180</v>
      </c>
      <c r="Z1532" t="s">
        <v>4533</v>
      </c>
      <c r="AA1532" s="2">
        <v>44721.440717592595</v>
      </c>
      <c r="AB1532" t="s">
        <v>329</v>
      </c>
      <c r="AC1532" s="2">
        <v>44883.631597222222</v>
      </c>
      <c r="AD1532" t="s">
        <v>54</v>
      </c>
      <c r="AE1532" t="s">
        <v>330</v>
      </c>
    </row>
    <row r="1533" spans="1:31" x14ac:dyDescent="0.25">
      <c r="A1533" t="s">
        <v>4966</v>
      </c>
      <c r="B1533" t="s">
        <v>4965</v>
      </c>
      <c r="C1533" t="s">
        <v>193</v>
      </c>
      <c r="D1533" s="2" t="str">
        <f>VLOOKUP(A1533,Basis!A:A,1,FALSE)</f>
        <v>GFE0300</v>
      </c>
      <c r="E1533" t="s">
        <v>323</v>
      </c>
      <c r="F1533">
        <v>1050281</v>
      </c>
      <c r="G1533" s="2">
        <v>44867.4294212963</v>
      </c>
      <c r="H1533" s="2"/>
      <c r="K1533" t="s">
        <v>3462</v>
      </c>
      <c r="L1533" t="s">
        <v>1007</v>
      </c>
      <c r="M1533" t="s">
        <v>3825</v>
      </c>
      <c r="N1533" t="s">
        <v>177</v>
      </c>
      <c r="O1533">
        <v>1</v>
      </c>
      <c r="P1533">
        <v>1</v>
      </c>
      <c r="Q1533">
        <v>52.207267999000003</v>
      </c>
      <c r="R1533">
        <v>5.1630959990000003</v>
      </c>
      <c r="S1533" t="s">
        <v>327</v>
      </c>
      <c r="T1533">
        <v>100</v>
      </c>
      <c r="U1533">
        <v>80</v>
      </c>
      <c r="V1533">
        <v>10</v>
      </c>
      <c r="W1533">
        <v>0</v>
      </c>
      <c r="Y1533">
        <v>180</v>
      </c>
      <c r="Z1533" t="s">
        <v>3826</v>
      </c>
      <c r="AA1533" s="2">
        <v>44861.401018518518</v>
      </c>
      <c r="AB1533" t="s">
        <v>329</v>
      </c>
      <c r="AC1533" s="2">
        <v>44910.49322916667</v>
      </c>
      <c r="AD1533" t="s">
        <v>54</v>
      </c>
      <c r="AE1533" t="s">
        <v>330</v>
      </c>
    </row>
    <row r="1534" spans="1:31" x14ac:dyDescent="0.25">
      <c r="A1534" t="s">
        <v>4968</v>
      </c>
      <c r="B1534" t="s">
        <v>4967</v>
      </c>
      <c r="C1534" t="s">
        <v>193</v>
      </c>
      <c r="D1534" s="2" t="str">
        <f>VLOOKUP(A1534,Basis!A:A,1,FALSE)</f>
        <v>GFE0289</v>
      </c>
      <c r="E1534" t="s">
        <v>323</v>
      </c>
      <c r="F1534">
        <v>1050284</v>
      </c>
      <c r="G1534" s="2">
        <v>44844.524791666663</v>
      </c>
      <c r="H1534" s="2"/>
      <c r="K1534" t="s">
        <v>161</v>
      </c>
      <c r="L1534" t="s">
        <v>4643</v>
      </c>
      <c r="M1534" t="s">
        <v>4644</v>
      </c>
      <c r="N1534" t="s">
        <v>62</v>
      </c>
      <c r="O1534">
        <v>1</v>
      </c>
      <c r="P1534">
        <v>1</v>
      </c>
      <c r="Q1534">
        <v>52.296470999999997</v>
      </c>
      <c r="R1534">
        <v>5.2518319</v>
      </c>
      <c r="S1534" t="s">
        <v>52</v>
      </c>
      <c r="T1534">
        <v>100</v>
      </c>
      <c r="U1534">
        <v>80</v>
      </c>
      <c r="V1534">
        <v>10</v>
      </c>
      <c r="W1534">
        <v>0</v>
      </c>
      <c r="Y1534">
        <v>180</v>
      </c>
      <c r="Z1534" t="s">
        <v>4645</v>
      </c>
      <c r="AA1534" s="2">
        <v>44840.575752314813</v>
      </c>
      <c r="AB1534" t="s">
        <v>329</v>
      </c>
      <c r="AC1534" s="2">
        <v>44889.637546296297</v>
      </c>
      <c r="AD1534" t="s">
        <v>54</v>
      </c>
      <c r="AE1534" t="s">
        <v>330</v>
      </c>
    </row>
    <row r="1535" spans="1:31" x14ac:dyDescent="0.25">
      <c r="A1535" t="s">
        <v>4970</v>
      </c>
      <c r="B1535" t="s">
        <v>4969</v>
      </c>
      <c r="C1535" t="s">
        <v>193</v>
      </c>
      <c r="D1535" s="2" t="str">
        <f>VLOOKUP(A1535,Basis!A:A,1,FALSE)</f>
        <v>GFE0322</v>
      </c>
      <c r="E1535" t="s">
        <v>323</v>
      </c>
      <c r="F1535">
        <v>1050411</v>
      </c>
      <c r="G1535" s="2">
        <v>44951.382106481484</v>
      </c>
      <c r="H1535" s="2"/>
      <c r="K1535" t="s">
        <v>404</v>
      </c>
      <c r="L1535" t="s">
        <v>4971</v>
      </c>
      <c r="M1535" t="s">
        <v>4972</v>
      </c>
      <c r="N1535" t="s">
        <v>177</v>
      </c>
      <c r="O1535">
        <v>1</v>
      </c>
      <c r="P1535">
        <v>1</v>
      </c>
      <c r="Q1535">
        <v>52.224522999000001</v>
      </c>
      <c r="R1535">
        <v>5.1972759999999996</v>
      </c>
      <c r="S1535" t="s">
        <v>63</v>
      </c>
      <c r="T1535">
        <v>100</v>
      </c>
      <c r="U1535">
        <v>80</v>
      </c>
      <c r="V1535">
        <v>10</v>
      </c>
      <c r="W1535">
        <v>0</v>
      </c>
      <c r="Y1535">
        <v>180</v>
      </c>
      <c r="Z1535" t="s">
        <v>4973</v>
      </c>
      <c r="AA1535" s="2">
        <v>44944.53597222222</v>
      </c>
      <c r="AB1535" t="s">
        <v>329</v>
      </c>
      <c r="AC1535" s="2">
        <v>44944.536516203705</v>
      </c>
      <c r="AD1535" t="s">
        <v>329</v>
      </c>
      <c r="AE1535" t="s">
        <v>330</v>
      </c>
    </row>
    <row r="1536" spans="1:31" x14ac:dyDescent="0.25">
      <c r="A1536" t="s">
        <v>4975</v>
      </c>
      <c r="B1536" t="s">
        <v>4974</v>
      </c>
      <c r="C1536" t="s">
        <v>47</v>
      </c>
      <c r="D1536" s="2" t="str">
        <f>VLOOKUP(A1536,Basis!A:A,1,FALSE)</f>
        <v>VO506</v>
      </c>
      <c r="E1536" t="s">
        <v>58</v>
      </c>
      <c r="F1536">
        <v>1048914</v>
      </c>
      <c r="G1536" s="2">
        <v>44894.444456018522</v>
      </c>
      <c r="H1536" s="2"/>
      <c r="K1536" t="s">
        <v>339</v>
      </c>
      <c r="L1536" t="s">
        <v>388</v>
      </c>
      <c r="M1536" t="s">
        <v>389</v>
      </c>
      <c r="N1536" t="s">
        <v>177</v>
      </c>
      <c r="O1536">
        <v>6</v>
      </c>
      <c r="P1536">
        <v>1</v>
      </c>
      <c r="Q1536">
        <v>52.224649000100001</v>
      </c>
      <c r="R1536">
        <v>5.1997609999999996</v>
      </c>
      <c r="S1536" t="s">
        <v>63</v>
      </c>
      <c r="T1536">
        <v>100</v>
      </c>
      <c r="U1536">
        <v>80</v>
      </c>
      <c r="V1536">
        <v>10</v>
      </c>
      <c r="W1536">
        <v>0</v>
      </c>
      <c r="Y1536">
        <v>180</v>
      </c>
      <c r="Z1536" t="s">
        <v>390</v>
      </c>
      <c r="AA1536" s="2">
        <v>44866.481712962966</v>
      </c>
      <c r="AB1536" t="s">
        <v>329</v>
      </c>
      <c r="AC1536" s="2">
        <v>44866.48201388889</v>
      </c>
      <c r="AD1536" t="s">
        <v>329</v>
      </c>
      <c r="AE1536" t="s">
        <v>55</v>
      </c>
    </row>
    <row r="1537" spans="1:31" x14ac:dyDescent="0.25">
      <c r="A1537" t="s">
        <v>4977</v>
      </c>
      <c r="B1537" t="s">
        <v>4976</v>
      </c>
      <c r="C1537" t="s">
        <v>47</v>
      </c>
      <c r="D1537" s="2" t="str">
        <f>VLOOKUP(A1537,Basis!A:A,1,FALSE)</f>
        <v>VO511</v>
      </c>
      <c r="E1537" t="s">
        <v>58</v>
      </c>
      <c r="F1537">
        <v>1048935</v>
      </c>
      <c r="G1537" s="2">
        <v>44914.4219212963</v>
      </c>
      <c r="H1537" s="2"/>
      <c r="K1537" t="s">
        <v>404</v>
      </c>
      <c r="L1537" t="s">
        <v>4971</v>
      </c>
      <c r="M1537" t="s">
        <v>4972</v>
      </c>
      <c r="N1537" t="s">
        <v>177</v>
      </c>
      <c r="O1537">
        <v>6</v>
      </c>
      <c r="P1537">
        <v>1</v>
      </c>
      <c r="Q1537">
        <v>52.224522999000001</v>
      </c>
      <c r="R1537">
        <v>5.1972759999999996</v>
      </c>
      <c r="S1537" t="s">
        <v>63</v>
      </c>
      <c r="T1537">
        <v>100</v>
      </c>
      <c r="U1537">
        <v>80</v>
      </c>
      <c r="V1537">
        <v>10</v>
      </c>
      <c r="W1537">
        <v>0</v>
      </c>
      <c r="Y1537">
        <v>180</v>
      </c>
      <c r="Z1537" t="s">
        <v>4973</v>
      </c>
      <c r="AA1537" s="2">
        <v>44944.535046296296</v>
      </c>
      <c r="AB1537" t="s">
        <v>329</v>
      </c>
      <c r="AC1537" s="2">
        <v>44944.535439814812</v>
      </c>
      <c r="AD1537" t="s">
        <v>329</v>
      </c>
      <c r="AE1537" t="s">
        <v>55</v>
      </c>
    </row>
    <row r="1538" spans="1:31" x14ac:dyDescent="0.25">
      <c r="A1538" t="s">
        <v>4979</v>
      </c>
      <c r="B1538" t="s">
        <v>4978</v>
      </c>
      <c r="C1538" t="s">
        <v>79</v>
      </c>
      <c r="D1538" s="2" t="str">
        <f>VLOOKUP(A1538,Basis!A:A,1,FALSE)</f>
        <v>RO1020</v>
      </c>
      <c r="E1538" t="s">
        <v>58</v>
      </c>
      <c r="F1538">
        <v>1048805</v>
      </c>
      <c r="G1538" s="2">
        <v>44894.453483796293</v>
      </c>
      <c r="H1538" s="2"/>
      <c r="K1538" t="s">
        <v>363</v>
      </c>
      <c r="L1538" t="s">
        <v>207</v>
      </c>
      <c r="M1538" t="s">
        <v>364</v>
      </c>
      <c r="N1538" t="s">
        <v>62</v>
      </c>
      <c r="O1538">
        <v>6</v>
      </c>
      <c r="P1538">
        <v>1</v>
      </c>
      <c r="Q1538">
        <v>52.295201999989999</v>
      </c>
      <c r="R1538">
        <v>5.2455799990000003</v>
      </c>
      <c r="S1538" t="s">
        <v>63</v>
      </c>
      <c r="T1538">
        <v>100</v>
      </c>
      <c r="U1538">
        <v>80</v>
      </c>
      <c r="V1538">
        <v>10</v>
      </c>
      <c r="W1538">
        <v>0</v>
      </c>
      <c r="Y1538">
        <v>180</v>
      </c>
      <c r="Z1538" t="s">
        <v>365</v>
      </c>
      <c r="AA1538" s="2">
        <v>44399.413530092592</v>
      </c>
      <c r="AB1538" t="s">
        <v>329</v>
      </c>
      <c r="AC1538" s="2">
        <v>44882.373622685183</v>
      </c>
      <c r="AD1538" t="s">
        <v>329</v>
      </c>
      <c r="AE1538" t="s">
        <v>55</v>
      </c>
    </row>
    <row r="1539" spans="1:31" x14ac:dyDescent="0.25">
      <c r="A1539" t="s">
        <v>4981</v>
      </c>
      <c r="B1539" t="s">
        <v>4980</v>
      </c>
      <c r="C1539" t="s">
        <v>47</v>
      </c>
      <c r="D1539" s="2" t="str">
        <f>VLOOKUP(A1539,Basis!A:A,1,FALSE)</f>
        <v>VO495</v>
      </c>
      <c r="E1539" t="s">
        <v>58</v>
      </c>
      <c r="F1539">
        <v>1040730</v>
      </c>
      <c r="G1539" s="2">
        <v>44860.424120370371</v>
      </c>
      <c r="H1539" s="2"/>
      <c r="K1539" t="s">
        <v>404</v>
      </c>
      <c r="L1539" t="s">
        <v>510</v>
      </c>
      <c r="M1539" t="s">
        <v>4982</v>
      </c>
      <c r="N1539" t="s">
        <v>177</v>
      </c>
      <c r="O1539">
        <v>6</v>
      </c>
      <c r="P1539">
        <v>1</v>
      </c>
      <c r="Q1539">
        <v>52.223747000000003</v>
      </c>
      <c r="R1539">
        <v>5.2003899000000002</v>
      </c>
      <c r="S1539" t="s">
        <v>63</v>
      </c>
      <c r="T1539">
        <v>100</v>
      </c>
      <c r="U1539">
        <v>80</v>
      </c>
      <c r="V1539">
        <v>10</v>
      </c>
      <c r="W1539">
        <v>0</v>
      </c>
      <c r="Y1539">
        <v>180</v>
      </c>
      <c r="Z1539" t="s">
        <v>4983</v>
      </c>
      <c r="AA1539" s="2">
        <v>44944.515092592592</v>
      </c>
      <c r="AB1539" t="s">
        <v>329</v>
      </c>
      <c r="AC1539" s="2">
        <v>44944.515486111108</v>
      </c>
      <c r="AD1539" t="s">
        <v>329</v>
      </c>
      <c r="AE1539" t="s">
        <v>55</v>
      </c>
    </row>
    <row r="1540" spans="1:31" x14ac:dyDescent="0.25">
      <c r="A1540" t="s">
        <v>4985</v>
      </c>
      <c r="B1540" t="s">
        <v>4984</v>
      </c>
      <c r="C1540" t="s">
        <v>47</v>
      </c>
      <c r="D1540" s="2" t="str">
        <f>VLOOKUP(A1540,Basis!A:A,1,FALSE)</f>
        <v>VO512</v>
      </c>
      <c r="E1540" t="s">
        <v>58</v>
      </c>
      <c r="F1540">
        <v>1040737</v>
      </c>
      <c r="G1540" s="2">
        <v>44951.36922453704</v>
      </c>
      <c r="H1540" s="2"/>
      <c r="K1540" t="s">
        <v>404</v>
      </c>
      <c r="L1540" t="s">
        <v>3551</v>
      </c>
      <c r="M1540" t="s">
        <v>4972</v>
      </c>
      <c r="N1540" t="s">
        <v>177</v>
      </c>
      <c r="O1540">
        <v>6</v>
      </c>
      <c r="P1540">
        <v>1</v>
      </c>
      <c r="Q1540">
        <v>52.224139999999998</v>
      </c>
      <c r="R1540">
        <v>5.198823</v>
      </c>
      <c r="S1540" t="s">
        <v>35</v>
      </c>
      <c r="T1540">
        <v>100</v>
      </c>
      <c r="U1540">
        <v>80</v>
      </c>
      <c r="V1540">
        <v>10</v>
      </c>
      <c r="W1540">
        <v>0</v>
      </c>
      <c r="Y1540">
        <v>180</v>
      </c>
      <c r="Z1540" t="s">
        <v>4986</v>
      </c>
      <c r="AA1540" s="2">
        <v>44944.547777777778</v>
      </c>
      <c r="AB1540" t="s">
        <v>329</v>
      </c>
      <c r="AC1540" s="2">
        <v>44944.548159722224</v>
      </c>
      <c r="AD1540" t="s">
        <v>329</v>
      </c>
      <c r="AE1540" t="s">
        <v>55</v>
      </c>
    </row>
    <row r="1541" spans="1:31" x14ac:dyDescent="0.25">
      <c r="A1541" t="s">
        <v>4988</v>
      </c>
      <c r="B1541" t="s">
        <v>4987</v>
      </c>
      <c r="C1541" t="s">
        <v>167</v>
      </c>
      <c r="D1541" s="2" t="str">
        <f>VLOOKUP(A1541,Basis!A:A,1,FALSE)</f>
        <v>PO207</v>
      </c>
      <c r="E1541" t="s">
        <v>58</v>
      </c>
      <c r="F1541">
        <v>1041051</v>
      </c>
      <c r="G1541" s="2">
        <v>44894.539490740739</v>
      </c>
      <c r="H1541" s="2"/>
      <c r="K1541" t="s">
        <v>1551</v>
      </c>
      <c r="L1541" t="s">
        <v>1552</v>
      </c>
      <c r="M1541" t="s">
        <v>1553</v>
      </c>
      <c r="N1541" t="s">
        <v>241</v>
      </c>
      <c r="O1541">
        <v>6</v>
      </c>
      <c r="P1541">
        <v>1</v>
      </c>
      <c r="Q1541">
        <v>52.278067999999998</v>
      </c>
      <c r="R1541">
        <v>5.15861999</v>
      </c>
      <c r="S1541" t="s">
        <v>63</v>
      </c>
      <c r="T1541">
        <v>100</v>
      </c>
      <c r="U1541">
        <v>80</v>
      </c>
      <c r="V1541">
        <v>10</v>
      </c>
      <c r="W1541">
        <v>0</v>
      </c>
      <c r="Y1541">
        <v>180</v>
      </c>
      <c r="Z1541" t="s">
        <v>1554</v>
      </c>
      <c r="AA1541" s="2">
        <v>44894.513043981482</v>
      </c>
      <c r="AB1541" t="s">
        <v>329</v>
      </c>
      <c r="AC1541" s="2">
        <v>44894.517685185187</v>
      </c>
      <c r="AD1541" t="s">
        <v>329</v>
      </c>
      <c r="AE1541" t="s">
        <v>55</v>
      </c>
    </row>
    <row r="1542" spans="1:31" x14ac:dyDescent="0.25">
      <c r="A1542" t="s">
        <v>4990</v>
      </c>
      <c r="B1542" t="s">
        <v>4989</v>
      </c>
      <c r="C1542" t="s">
        <v>79</v>
      </c>
      <c r="D1542" s="2" t="str">
        <f>VLOOKUP(A1542,Basis!A:A,1,FALSE)</f>
        <v>RO1013</v>
      </c>
      <c r="E1542" t="s">
        <v>58</v>
      </c>
      <c r="F1542">
        <v>1041042</v>
      </c>
      <c r="G1542" s="2">
        <v>44860.417812500003</v>
      </c>
      <c r="H1542" s="2"/>
      <c r="K1542" t="s">
        <v>4991</v>
      </c>
      <c r="L1542" t="s">
        <v>222</v>
      </c>
      <c r="M1542" t="s">
        <v>4992</v>
      </c>
      <c r="N1542" t="s">
        <v>177</v>
      </c>
      <c r="O1542">
        <v>6</v>
      </c>
      <c r="P1542">
        <v>1</v>
      </c>
      <c r="Q1542">
        <v>52.237507999800002</v>
      </c>
      <c r="R1542">
        <v>5.184437</v>
      </c>
      <c r="S1542" t="s">
        <v>63</v>
      </c>
      <c r="T1542">
        <v>100</v>
      </c>
      <c r="U1542">
        <v>80</v>
      </c>
      <c r="V1542">
        <v>10</v>
      </c>
      <c r="W1542">
        <v>0</v>
      </c>
      <c r="Y1542">
        <v>180</v>
      </c>
      <c r="Z1542" t="s">
        <v>4993</v>
      </c>
      <c r="AA1542" s="2">
        <v>44914.418634259258</v>
      </c>
      <c r="AB1542" t="s">
        <v>329</v>
      </c>
      <c r="AC1542" s="2">
        <v>44914.419085648151</v>
      </c>
      <c r="AD1542" t="s">
        <v>329</v>
      </c>
      <c r="AE1542" t="s">
        <v>55</v>
      </c>
    </row>
    <row r="1543" spans="1:31" x14ac:dyDescent="0.25">
      <c r="A1543" t="s">
        <v>4995</v>
      </c>
      <c r="B1543" t="s">
        <v>4994</v>
      </c>
      <c r="C1543" t="s">
        <v>47</v>
      </c>
      <c r="D1543" s="2" t="str">
        <f>VLOOKUP(A1543,Basis!A:A,1,FALSE)</f>
        <v>VO505</v>
      </c>
      <c r="E1543" t="s">
        <v>58</v>
      </c>
      <c r="F1543">
        <v>1048924</v>
      </c>
      <c r="G1543" s="2">
        <v>44894.447094907409</v>
      </c>
      <c r="H1543" s="2"/>
      <c r="K1543" t="s">
        <v>339</v>
      </c>
      <c r="L1543" t="s">
        <v>340</v>
      </c>
      <c r="M1543" t="s">
        <v>341</v>
      </c>
      <c r="N1543" t="s">
        <v>177</v>
      </c>
      <c r="O1543">
        <v>6</v>
      </c>
      <c r="P1543">
        <v>1</v>
      </c>
      <c r="Q1543">
        <v>52.224778999900003</v>
      </c>
      <c r="R1543">
        <v>5.1993299899999998</v>
      </c>
      <c r="S1543" t="s">
        <v>63</v>
      </c>
      <c r="T1543">
        <v>100</v>
      </c>
      <c r="U1543">
        <v>80</v>
      </c>
      <c r="V1543">
        <v>10</v>
      </c>
      <c r="W1543">
        <v>0</v>
      </c>
      <c r="Y1543">
        <v>180</v>
      </c>
      <c r="Z1543" t="s">
        <v>342</v>
      </c>
      <c r="AA1543" s="2">
        <v>44866.499826388892</v>
      </c>
      <c r="AB1543" t="s">
        <v>329</v>
      </c>
      <c r="AC1543" s="2">
        <v>44894.448622685188</v>
      </c>
      <c r="AD1543" t="s">
        <v>329</v>
      </c>
      <c r="AE1543" t="s">
        <v>55</v>
      </c>
    </row>
    <row r="1544" spans="1:31" x14ac:dyDescent="0.25">
      <c r="A1544" t="s">
        <v>4997</v>
      </c>
      <c r="B1544" t="s">
        <v>4996</v>
      </c>
      <c r="C1544" t="s">
        <v>79</v>
      </c>
      <c r="D1544" s="2" t="str">
        <f>VLOOKUP(A1544,Basis!A:A,1,FALSE)</f>
        <v>RO1034</v>
      </c>
      <c r="E1544" t="s">
        <v>58</v>
      </c>
      <c r="F1544">
        <v>1049365</v>
      </c>
      <c r="G1544" s="2">
        <v>44951.377557870372</v>
      </c>
      <c r="H1544" s="2"/>
      <c r="K1544" t="s">
        <v>404</v>
      </c>
      <c r="L1544" t="s">
        <v>4998</v>
      </c>
      <c r="M1544" t="s">
        <v>4982</v>
      </c>
      <c r="N1544" t="s">
        <v>177</v>
      </c>
      <c r="O1544">
        <v>6</v>
      </c>
      <c r="P1544">
        <v>1</v>
      </c>
      <c r="Q1544">
        <v>52.223952113000003</v>
      </c>
      <c r="R1544">
        <v>5.1995718000000002</v>
      </c>
      <c r="S1544" t="s">
        <v>63</v>
      </c>
      <c r="T1544">
        <v>95</v>
      </c>
      <c r="U1544">
        <v>75</v>
      </c>
      <c r="V1544">
        <v>15</v>
      </c>
      <c r="W1544">
        <v>0</v>
      </c>
      <c r="Y1544">
        <v>180</v>
      </c>
      <c r="Z1544" t="s">
        <v>4999</v>
      </c>
      <c r="AA1544" s="2">
        <v>43474.373842592591</v>
      </c>
      <c r="AC1544" s="2">
        <v>44944.486168981479</v>
      </c>
      <c r="AD1544" t="s">
        <v>329</v>
      </c>
      <c r="AE1544" t="s">
        <v>55</v>
      </c>
    </row>
    <row r="1545" spans="1:31" x14ac:dyDescent="0.25">
      <c r="A1545" t="s">
        <v>5001</v>
      </c>
      <c r="B1545" t="s">
        <v>5000</v>
      </c>
      <c r="C1545" t="s">
        <v>79</v>
      </c>
      <c r="D1545" s="2" t="str">
        <f>VLOOKUP(A1545,Basis!A:A,1,FALSE)</f>
        <v>RO1027</v>
      </c>
      <c r="E1545" t="s">
        <v>58</v>
      </c>
      <c r="F1545">
        <v>1048985</v>
      </c>
      <c r="G1545" s="2">
        <v>44894.52239583333</v>
      </c>
      <c r="H1545" s="2"/>
      <c r="K1545" t="s">
        <v>1551</v>
      </c>
      <c r="L1545" t="s">
        <v>1552</v>
      </c>
      <c r="M1545" t="s">
        <v>1553</v>
      </c>
      <c r="N1545" t="s">
        <v>241</v>
      </c>
      <c r="O1545">
        <v>6</v>
      </c>
      <c r="P1545">
        <v>1</v>
      </c>
      <c r="Q1545">
        <v>52.278067999999998</v>
      </c>
      <c r="R1545">
        <v>5.15861999</v>
      </c>
      <c r="S1545" t="s">
        <v>63</v>
      </c>
      <c r="T1545">
        <v>100</v>
      </c>
      <c r="U1545">
        <v>80</v>
      </c>
      <c r="V1545">
        <v>10</v>
      </c>
      <c r="W1545">
        <v>0</v>
      </c>
      <c r="Y1545">
        <v>180</v>
      </c>
      <c r="Z1545" t="s">
        <v>1554</v>
      </c>
      <c r="AA1545" s="2">
        <v>44894.509699074071</v>
      </c>
      <c r="AB1545" t="s">
        <v>329</v>
      </c>
      <c r="AC1545" s="2">
        <v>44894.517245370371</v>
      </c>
      <c r="AD1545" t="s">
        <v>329</v>
      </c>
      <c r="AE1545" t="s">
        <v>55</v>
      </c>
    </row>
    <row r="1546" spans="1:31" x14ac:dyDescent="0.25">
      <c r="A1546" t="s">
        <v>5003</v>
      </c>
      <c r="B1546" t="s">
        <v>5002</v>
      </c>
      <c r="C1546" t="s">
        <v>47</v>
      </c>
      <c r="D1546" s="2" t="str">
        <f>VLOOKUP(A1546,Basis!A:A,1,FALSE)</f>
        <v>VO513</v>
      </c>
      <c r="E1546" t="s">
        <v>58</v>
      </c>
      <c r="F1546">
        <v>1048762</v>
      </c>
      <c r="G1546" s="2">
        <v>44951.378206018519</v>
      </c>
      <c r="H1546" s="2"/>
      <c r="K1546" t="s">
        <v>404</v>
      </c>
      <c r="L1546" t="s">
        <v>4998</v>
      </c>
      <c r="M1546" t="s">
        <v>4982</v>
      </c>
      <c r="N1546" t="s">
        <v>177</v>
      </c>
      <c r="O1546">
        <v>6</v>
      </c>
      <c r="P1546">
        <v>1</v>
      </c>
      <c r="Q1546">
        <v>52.223952113000003</v>
      </c>
      <c r="R1546">
        <v>5.1995718000000002</v>
      </c>
      <c r="S1546" t="s">
        <v>63</v>
      </c>
      <c r="T1546">
        <v>100</v>
      </c>
      <c r="U1546">
        <v>80</v>
      </c>
      <c r="V1546">
        <v>10</v>
      </c>
      <c r="W1546">
        <v>0</v>
      </c>
      <c r="Y1546">
        <v>180</v>
      </c>
      <c r="Z1546" t="s">
        <v>4999</v>
      </c>
      <c r="AA1546" s="2">
        <v>44944.497766203705</v>
      </c>
      <c r="AB1546" t="s">
        <v>329</v>
      </c>
      <c r="AC1546" s="2">
        <v>44944.498356481483</v>
      </c>
      <c r="AD1546" t="s">
        <v>329</v>
      </c>
      <c r="AE1546" t="s">
        <v>55</v>
      </c>
    </row>
    <row r="1547" spans="1:31" x14ac:dyDescent="0.25">
      <c r="A1547" t="s">
        <v>5005</v>
      </c>
      <c r="B1547" t="s">
        <v>5004</v>
      </c>
      <c r="C1547" t="s">
        <v>47</v>
      </c>
      <c r="D1547" s="2" t="str">
        <f>VLOOKUP(A1547,Basis!A:A,1,FALSE)</f>
        <v>VO503</v>
      </c>
      <c r="E1547" t="s">
        <v>58</v>
      </c>
      <c r="F1547">
        <v>1048743</v>
      </c>
      <c r="G1547" s="2">
        <v>44894.454131944447</v>
      </c>
      <c r="H1547" s="2"/>
      <c r="K1547" t="s">
        <v>363</v>
      </c>
      <c r="L1547" t="s">
        <v>207</v>
      </c>
      <c r="M1547" t="s">
        <v>364</v>
      </c>
      <c r="N1547" t="s">
        <v>62</v>
      </c>
      <c r="O1547">
        <v>6</v>
      </c>
      <c r="P1547">
        <v>1</v>
      </c>
      <c r="Q1547">
        <v>52.295201999989999</v>
      </c>
      <c r="R1547">
        <v>5.2455799990000003</v>
      </c>
      <c r="S1547" t="s">
        <v>35</v>
      </c>
      <c r="T1547">
        <v>100</v>
      </c>
      <c r="U1547">
        <v>80</v>
      </c>
      <c r="V1547">
        <v>10</v>
      </c>
      <c r="W1547">
        <v>0</v>
      </c>
      <c r="Y1547">
        <v>180</v>
      </c>
      <c r="Z1547" t="s">
        <v>365</v>
      </c>
      <c r="AA1547" s="2">
        <v>44882.374282407407</v>
      </c>
      <c r="AB1547" t="s">
        <v>329</v>
      </c>
      <c r="AC1547" s="2">
        <v>44882.374791666669</v>
      </c>
      <c r="AD1547" t="s">
        <v>329</v>
      </c>
      <c r="AE1547" t="s">
        <v>55</v>
      </c>
    </row>
    <row r="1548" spans="1:31" x14ac:dyDescent="0.25">
      <c r="A1548" t="s">
        <v>5007</v>
      </c>
      <c r="B1548" t="s">
        <v>5006</v>
      </c>
      <c r="C1548" t="s">
        <v>47</v>
      </c>
      <c r="D1548" s="2" t="str">
        <f>VLOOKUP(A1548,Basis!A:A,1,FALSE)</f>
        <v>VO510</v>
      </c>
      <c r="E1548" t="s">
        <v>58</v>
      </c>
      <c r="F1548">
        <v>1038154</v>
      </c>
      <c r="G1548" s="2">
        <v>44894.5390162037</v>
      </c>
      <c r="H1548" s="2"/>
      <c r="K1548" t="s">
        <v>1551</v>
      </c>
      <c r="L1548" t="s">
        <v>1552</v>
      </c>
      <c r="M1548" t="s">
        <v>1553</v>
      </c>
      <c r="N1548" t="s">
        <v>241</v>
      </c>
      <c r="O1548">
        <v>6</v>
      </c>
      <c r="P1548">
        <v>1</v>
      </c>
      <c r="Q1548">
        <v>52.278067999999998</v>
      </c>
      <c r="R1548">
        <v>5.15861999</v>
      </c>
      <c r="S1548" t="s">
        <v>63</v>
      </c>
      <c r="T1548">
        <v>100</v>
      </c>
      <c r="U1548">
        <v>80</v>
      </c>
      <c r="V1548">
        <v>10</v>
      </c>
      <c r="W1548">
        <v>0</v>
      </c>
      <c r="Y1548">
        <v>180</v>
      </c>
      <c r="Z1548" t="s">
        <v>1554</v>
      </c>
      <c r="AA1548" s="2">
        <v>44894.512175925927</v>
      </c>
      <c r="AB1548" t="s">
        <v>329</v>
      </c>
      <c r="AC1548" s="2">
        <v>44894.517453703702</v>
      </c>
      <c r="AD1548" t="s">
        <v>329</v>
      </c>
      <c r="AE1548" t="s">
        <v>55</v>
      </c>
    </row>
    <row r="1549" spans="1:31" x14ac:dyDescent="0.25">
      <c r="A1549" t="s">
        <v>5009</v>
      </c>
      <c r="B1549" t="s">
        <v>5008</v>
      </c>
      <c r="C1549" t="s">
        <v>47</v>
      </c>
      <c r="D1549" s="2" t="str">
        <f>VLOOKUP(A1549,Basis!A:A,1,FALSE)</f>
        <v>VO514</v>
      </c>
      <c r="E1549" t="s">
        <v>58</v>
      </c>
      <c r="F1549">
        <v>1041028</v>
      </c>
      <c r="G1549" s="2">
        <v>44952.4452662037</v>
      </c>
      <c r="H1549" s="2"/>
      <c r="K1549" t="s">
        <v>5010</v>
      </c>
      <c r="L1549" t="s">
        <v>2926</v>
      </c>
      <c r="M1549" t="s">
        <v>5011</v>
      </c>
      <c r="N1549" t="s">
        <v>177</v>
      </c>
      <c r="O1549">
        <v>6</v>
      </c>
      <c r="P1549">
        <v>1</v>
      </c>
      <c r="Q1549">
        <v>52.216359998999998</v>
      </c>
      <c r="R1549">
        <v>5.1937898999999996</v>
      </c>
      <c r="S1549" t="s">
        <v>63</v>
      </c>
      <c r="T1549">
        <v>100</v>
      </c>
      <c r="U1549">
        <v>70</v>
      </c>
      <c r="V1549">
        <v>10</v>
      </c>
      <c r="W1549">
        <v>0</v>
      </c>
      <c r="Y1549">
        <v>180</v>
      </c>
      <c r="Z1549" t="s">
        <v>5012</v>
      </c>
      <c r="AA1549" s="2">
        <v>44951.42664351852</v>
      </c>
      <c r="AB1549" t="s">
        <v>329</v>
      </c>
      <c r="AC1549" s="2">
        <v>44951.426979166667</v>
      </c>
      <c r="AD1549" t="s">
        <v>329</v>
      </c>
      <c r="AE1549" t="s">
        <v>55</v>
      </c>
    </row>
    <row r="1550" spans="1:31" x14ac:dyDescent="0.25">
      <c r="A1550" t="s">
        <v>5014</v>
      </c>
      <c r="B1550" t="s">
        <v>5013</v>
      </c>
      <c r="C1550" t="s">
        <v>47</v>
      </c>
      <c r="D1550" s="2" t="str">
        <f>VLOOKUP(A1550,Basis!A:A,1,FALSE)</f>
        <v>VO496</v>
      </c>
      <c r="E1550" t="s">
        <v>58</v>
      </c>
      <c r="F1550">
        <v>1041112</v>
      </c>
      <c r="G1550" s="2">
        <v>44860.418425925927</v>
      </c>
      <c r="H1550" s="2"/>
      <c r="K1550" t="s">
        <v>4991</v>
      </c>
      <c r="L1550" t="s">
        <v>222</v>
      </c>
      <c r="M1550" t="s">
        <v>4992</v>
      </c>
      <c r="N1550" t="s">
        <v>177</v>
      </c>
      <c r="O1550">
        <v>6</v>
      </c>
      <c r="P1550">
        <v>1</v>
      </c>
      <c r="Q1550">
        <v>52.237507999800002</v>
      </c>
      <c r="R1550">
        <v>5.184437</v>
      </c>
      <c r="S1550" t="s">
        <v>63</v>
      </c>
      <c r="T1550">
        <v>100</v>
      </c>
      <c r="U1550">
        <v>80</v>
      </c>
      <c r="V1550">
        <v>10</v>
      </c>
      <c r="W1550">
        <v>0</v>
      </c>
      <c r="Y1550">
        <v>180</v>
      </c>
      <c r="Z1550" t="s">
        <v>4993</v>
      </c>
      <c r="AA1550" s="2">
        <v>44914.419675925928</v>
      </c>
      <c r="AB1550" t="s">
        <v>329</v>
      </c>
      <c r="AC1550" s="2">
        <v>44914.420046296298</v>
      </c>
      <c r="AD1550" t="s">
        <v>329</v>
      </c>
      <c r="AE1550" t="s">
        <v>55</v>
      </c>
    </row>
    <row r="1551" spans="1:31" x14ac:dyDescent="0.25">
      <c r="A1551" t="s">
        <v>5016</v>
      </c>
      <c r="B1551" t="s">
        <v>5015</v>
      </c>
      <c r="C1551" t="s">
        <v>193</v>
      </c>
      <c r="D1551" s="2" t="str">
        <f>VLOOKUP(A1551,Basis!A:A,1,FALSE)</f>
        <v>GFE0245</v>
      </c>
      <c r="E1551" t="s">
        <v>323</v>
      </c>
      <c r="F1551">
        <v>1036081</v>
      </c>
      <c r="G1551" s="2">
        <v>44671.469212962962</v>
      </c>
      <c r="H1551" s="2"/>
      <c r="K1551" t="s">
        <v>2076</v>
      </c>
      <c r="L1551" t="s">
        <v>5017</v>
      </c>
      <c r="M1551" t="s">
        <v>5018</v>
      </c>
      <c r="N1551" t="s">
        <v>241</v>
      </c>
      <c r="O1551">
        <v>1</v>
      </c>
      <c r="P1551">
        <v>1</v>
      </c>
      <c r="Q1551">
        <v>52.267899999999997</v>
      </c>
      <c r="R1551">
        <v>5.1631470000000004</v>
      </c>
      <c r="S1551" t="s">
        <v>52</v>
      </c>
      <c r="T1551">
        <v>100</v>
      </c>
      <c r="U1551">
        <v>80</v>
      </c>
      <c r="V1551">
        <v>10</v>
      </c>
      <c r="W1551">
        <v>0</v>
      </c>
      <c r="Y1551">
        <v>180</v>
      </c>
      <c r="Z1551" t="s">
        <v>5019</v>
      </c>
      <c r="AA1551" s="2">
        <v>44664.575023148151</v>
      </c>
      <c r="AB1551" t="s">
        <v>329</v>
      </c>
      <c r="AC1551" s="2">
        <v>44915.472025462965</v>
      </c>
      <c r="AD1551" t="s">
        <v>329</v>
      </c>
      <c r="AE1551" t="s">
        <v>330</v>
      </c>
    </row>
    <row r="1552" spans="1:31" x14ac:dyDescent="0.25">
      <c r="A1552" t="s">
        <v>5021</v>
      </c>
      <c r="B1552" t="s">
        <v>5020</v>
      </c>
      <c r="C1552" t="s">
        <v>167</v>
      </c>
      <c r="D1552" s="2" t="str">
        <f>VLOOKUP(A1552,Basis!A:A,1,FALSE)</f>
        <v>PO073</v>
      </c>
      <c r="E1552" t="s">
        <v>5022</v>
      </c>
      <c r="F1552">
        <v>3004328</v>
      </c>
      <c r="G1552" s="2">
        <v>43733.382476851853</v>
      </c>
      <c r="H1552" s="2"/>
      <c r="K1552" t="s">
        <v>1452</v>
      </c>
      <c r="L1552" t="s">
        <v>1048</v>
      </c>
      <c r="M1552" t="s">
        <v>3330</v>
      </c>
      <c r="N1552" t="s">
        <v>241</v>
      </c>
      <c r="O1552">
        <v>6</v>
      </c>
      <c r="P1552">
        <v>1</v>
      </c>
      <c r="Q1552">
        <v>52.265134000000003</v>
      </c>
      <c r="R1552">
        <v>5.165654</v>
      </c>
      <c r="S1552" t="s">
        <v>35</v>
      </c>
      <c r="T1552">
        <v>100</v>
      </c>
      <c r="U1552">
        <v>80</v>
      </c>
      <c r="V1552">
        <v>10</v>
      </c>
      <c r="W1552">
        <v>0</v>
      </c>
      <c r="Y1552">
        <v>180</v>
      </c>
      <c r="Z1552" t="s">
        <v>3331</v>
      </c>
      <c r="AA1552" s="2">
        <v>44495.487407407411</v>
      </c>
      <c r="AB1552" t="s">
        <v>329</v>
      </c>
      <c r="AC1552" s="2">
        <v>44495.487743055557</v>
      </c>
      <c r="AD1552" t="s">
        <v>329</v>
      </c>
      <c r="AE1552" t="s">
        <v>55</v>
      </c>
    </row>
    <row r="1553" spans="1:31" x14ac:dyDescent="0.25">
      <c r="A1553" t="s">
        <v>5024</v>
      </c>
      <c r="B1553" t="s">
        <v>5023</v>
      </c>
      <c r="C1553" t="s">
        <v>47</v>
      </c>
      <c r="D1553" s="2" t="str">
        <f>VLOOKUP(A1553,Basis!A:A,1,FALSE)</f>
        <v>BKC0064</v>
      </c>
      <c r="E1553" t="s">
        <v>5022</v>
      </c>
      <c r="F1553">
        <v>3004669</v>
      </c>
      <c r="G1553" s="2">
        <v>43753.69390046296</v>
      </c>
      <c r="H1553" s="2"/>
      <c r="K1553" t="s">
        <v>5025</v>
      </c>
      <c r="L1553" t="s">
        <v>93</v>
      </c>
      <c r="M1553" t="s">
        <v>5026</v>
      </c>
      <c r="N1553" t="s">
        <v>177</v>
      </c>
      <c r="O1553">
        <v>3</v>
      </c>
      <c r="P1553">
        <v>1</v>
      </c>
      <c r="Q1553">
        <v>52.225920000000002</v>
      </c>
      <c r="R1553">
        <v>5.2040300000000004</v>
      </c>
      <c r="S1553" t="s">
        <v>35</v>
      </c>
      <c r="T1553">
        <v>100</v>
      </c>
      <c r="U1553">
        <v>80</v>
      </c>
      <c r="V1553">
        <v>10</v>
      </c>
      <c r="W1553">
        <v>0</v>
      </c>
      <c r="Y1553">
        <v>180</v>
      </c>
      <c r="Z1553" t="s">
        <v>5027</v>
      </c>
      <c r="AA1553" s="2">
        <v>44749.628888888888</v>
      </c>
      <c r="AB1553" t="s">
        <v>329</v>
      </c>
      <c r="AC1553" s="2">
        <v>44749.629062499997</v>
      </c>
      <c r="AD1553" t="s">
        <v>329</v>
      </c>
      <c r="AE1553" t="s">
        <v>55</v>
      </c>
    </row>
    <row r="1554" spans="1:31" x14ac:dyDescent="0.25">
      <c r="A1554" t="s">
        <v>5029</v>
      </c>
      <c r="B1554" t="s">
        <v>5028</v>
      </c>
      <c r="C1554" t="s">
        <v>167</v>
      </c>
      <c r="D1554" s="2" t="str">
        <f>VLOOKUP(A1554,Basis!A:A,1,FALSE)</f>
        <v>PO068</v>
      </c>
      <c r="E1554" t="s">
        <v>5022</v>
      </c>
      <c r="F1554">
        <v>3004694</v>
      </c>
      <c r="G1554" s="2">
        <v>43733.378877314812</v>
      </c>
      <c r="H1554" s="2"/>
      <c r="K1554" t="s">
        <v>4591</v>
      </c>
      <c r="L1554" t="s">
        <v>522</v>
      </c>
      <c r="M1554" t="s">
        <v>4592</v>
      </c>
      <c r="N1554" t="s">
        <v>107</v>
      </c>
      <c r="O1554">
        <v>6</v>
      </c>
      <c r="P1554">
        <v>1</v>
      </c>
      <c r="Q1554">
        <v>52.286608000000001</v>
      </c>
      <c r="R1554">
        <v>5.2648599999999997</v>
      </c>
      <c r="S1554" t="s">
        <v>35</v>
      </c>
      <c r="T1554">
        <v>100</v>
      </c>
      <c r="U1554">
        <v>80</v>
      </c>
      <c r="V1554">
        <v>10</v>
      </c>
      <c r="W1554">
        <v>0</v>
      </c>
      <c r="Y1554">
        <v>180</v>
      </c>
      <c r="Z1554" t="s">
        <v>4593</v>
      </c>
      <c r="AA1554" s="2">
        <v>43992.500844907408</v>
      </c>
      <c r="AB1554" t="s">
        <v>329</v>
      </c>
      <c r="AC1554" s="2">
        <v>44097.583564814813</v>
      </c>
      <c r="AD1554" t="s">
        <v>329</v>
      </c>
      <c r="AE1554" t="s">
        <v>55</v>
      </c>
    </row>
    <row r="1555" spans="1:31" x14ac:dyDescent="0.25">
      <c r="A1555" t="s">
        <v>5031</v>
      </c>
      <c r="B1555" t="s">
        <v>5030</v>
      </c>
      <c r="C1555" t="s">
        <v>47</v>
      </c>
      <c r="D1555" s="2" t="str">
        <f>VLOOKUP(A1555,Basis!A:A,1,FALSE)</f>
        <v>BKC0053</v>
      </c>
      <c r="E1555" t="s">
        <v>5022</v>
      </c>
      <c r="F1555">
        <v>3004682</v>
      </c>
      <c r="G1555" s="2">
        <v>43748.495532407411</v>
      </c>
      <c r="H1555" s="2"/>
      <c r="K1555" t="s">
        <v>4008</v>
      </c>
      <c r="L1555" t="s">
        <v>118</v>
      </c>
      <c r="M1555" t="s">
        <v>4009</v>
      </c>
      <c r="N1555" t="s">
        <v>177</v>
      </c>
      <c r="O1555">
        <v>3</v>
      </c>
      <c r="P1555">
        <v>1</v>
      </c>
      <c r="Q1555">
        <v>52.22269</v>
      </c>
      <c r="R1555">
        <v>5.2027599999999996</v>
      </c>
      <c r="S1555" t="s">
        <v>35</v>
      </c>
      <c r="T1555">
        <v>100</v>
      </c>
      <c r="U1555">
        <v>80</v>
      </c>
      <c r="V1555">
        <v>10</v>
      </c>
      <c r="W1555">
        <v>0</v>
      </c>
      <c r="Y1555">
        <v>180</v>
      </c>
      <c r="Z1555" t="s">
        <v>4010</v>
      </c>
      <c r="AA1555" s="2">
        <v>44728.323564814818</v>
      </c>
      <c r="AB1555" t="s">
        <v>329</v>
      </c>
      <c r="AC1555" s="2">
        <v>44728.324317129627</v>
      </c>
      <c r="AD1555" t="s">
        <v>329</v>
      </c>
      <c r="AE1555" t="s">
        <v>55</v>
      </c>
    </row>
    <row r="1556" spans="1:31" x14ac:dyDescent="0.25">
      <c r="A1556" t="s">
        <v>5033</v>
      </c>
      <c r="B1556" t="s">
        <v>5032</v>
      </c>
      <c r="C1556" t="s">
        <v>47</v>
      </c>
      <c r="D1556" s="2" t="str">
        <f>VLOOKUP(A1556,Basis!A:A,1,FALSE)</f>
        <v>BKC0047</v>
      </c>
      <c r="E1556" t="s">
        <v>5022</v>
      </c>
      <c r="F1556">
        <v>3004073</v>
      </c>
      <c r="G1556" s="2">
        <v>43748.542534722219</v>
      </c>
      <c r="H1556" s="2"/>
      <c r="K1556" t="s">
        <v>5034</v>
      </c>
      <c r="L1556" t="s">
        <v>148</v>
      </c>
      <c r="M1556" t="s">
        <v>5035</v>
      </c>
      <c r="N1556" t="s">
        <v>277</v>
      </c>
      <c r="O1556">
        <v>3</v>
      </c>
      <c r="P1556">
        <v>1</v>
      </c>
      <c r="Q1556">
        <v>52.310620999999998</v>
      </c>
      <c r="R1556">
        <v>5.0325230000000003</v>
      </c>
      <c r="S1556" t="s">
        <v>35</v>
      </c>
      <c r="T1556">
        <v>100</v>
      </c>
      <c r="U1556">
        <v>80</v>
      </c>
      <c r="V1556">
        <v>10</v>
      </c>
      <c r="W1556">
        <v>0</v>
      </c>
      <c r="Y1556">
        <v>180</v>
      </c>
      <c r="Z1556" t="s">
        <v>5036</v>
      </c>
      <c r="AA1556" s="2">
        <v>44543.478530092594</v>
      </c>
      <c r="AB1556" t="s">
        <v>329</v>
      </c>
      <c r="AC1556" s="2">
        <v>44543.478784722225</v>
      </c>
      <c r="AD1556" t="s">
        <v>329</v>
      </c>
      <c r="AE1556" t="s">
        <v>55</v>
      </c>
    </row>
    <row r="1557" spans="1:31" x14ac:dyDescent="0.25">
      <c r="A1557" t="s">
        <v>5038</v>
      </c>
      <c r="B1557" t="s">
        <v>5037</v>
      </c>
      <c r="C1557" t="s">
        <v>167</v>
      </c>
      <c r="D1557" s="2" t="str">
        <f>VLOOKUP(A1557,Basis!A:A,1,FALSE)</f>
        <v>PO205</v>
      </c>
      <c r="E1557" t="s">
        <v>58</v>
      </c>
      <c r="F1557">
        <v>1015805</v>
      </c>
      <c r="G1557" s="2">
        <v>44894.428483796299</v>
      </c>
      <c r="H1557" s="2"/>
      <c r="K1557" t="s">
        <v>368</v>
      </c>
      <c r="L1557" t="s">
        <v>369</v>
      </c>
      <c r="M1557" t="s">
        <v>370</v>
      </c>
      <c r="N1557" t="s">
        <v>177</v>
      </c>
      <c r="O1557">
        <v>6</v>
      </c>
      <c r="P1557">
        <v>1</v>
      </c>
      <c r="Q1557">
        <v>52.2191599999</v>
      </c>
      <c r="R1557">
        <v>5.1468599900000003</v>
      </c>
      <c r="S1557" t="s">
        <v>35</v>
      </c>
      <c r="T1557">
        <v>100</v>
      </c>
      <c r="U1557">
        <v>80</v>
      </c>
      <c r="V1557">
        <v>10</v>
      </c>
      <c r="W1557">
        <v>0</v>
      </c>
      <c r="Y1557">
        <v>180</v>
      </c>
      <c r="Z1557" t="s">
        <v>371</v>
      </c>
      <c r="AA1557" s="2">
        <v>44879.442974537036</v>
      </c>
      <c r="AB1557" t="s">
        <v>329</v>
      </c>
      <c r="AC1557" s="2">
        <v>44879.44321759259</v>
      </c>
      <c r="AD1557" t="s">
        <v>329</v>
      </c>
      <c r="AE1557" t="s">
        <v>55</v>
      </c>
    </row>
    <row r="1558" spans="1:31" x14ac:dyDescent="0.25">
      <c r="A1558" t="s">
        <v>5040</v>
      </c>
      <c r="B1558" t="s">
        <v>5039</v>
      </c>
      <c r="C1558" t="s">
        <v>79</v>
      </c>
      <c r="D1558" s="2" t="str">
        <f>VLOOKUP(A1558,Basis!A:A,1,FALSE)</f>
        <v>RO1029</v>
      </c>
      <c r="E1558" t="s">
        <v>58</v>
      </c>
      <c r="F1558">
        <v>1049382</v>
      </c>
      <c r="G1558" s="2">
        <v>44908.540046296293</v>
      </c>
      <c r="H1558" s="2"/>
      <c r="K1558" t="s">
        <v>333</v>
      </c>
      <c r="L1558" t="s">
        <v>68</v>
      </c>
      <c r="M1558" t="s">
        <v>335</v>
      </c>
      <c r="N1558" t="s">
        <v>34</v>
      </c>
      <c r="O1558">
        <v>6</v>
      </c>
      <c r="P1558">
        <v>1</v>
      </c>
      <c r="Q1558">
        <v>52.332872468200001</v>
      </c>
      <c r="R1558">
        <v>5.05950393</v>
      </c>
      <c r="S1558" t="s">
        <v>63</v>
      </c>
      <c r="T1558">
        <v>100</v>
      </c>
      <c r="U1558">
        <v>80</v>
      </c>
      <c r="V1558">
        <v>10</v>
      </c>
      <c r="W1558">
        <v>0</v>
      </c>
      <c r="Y1558">
        <v>180</v>
      </c>
      <c r="Z1558" t="s">
        <v>5041</v>
      </c>
      <c r="AA1558" s="2">
        <v>44908.382731481484</v>
      </c>
      <c r="AB1558" t="s">
        <v>329</v>
      </c>
      <c r="AC1558" s="2">
        <v>44908.384675925925</v>
      </c>
      <c r="AD1558" t="s">
        <v>329</v>
      </c>
      <c r="AE1558" t="s">
        <v>55</v>
      </c>
    </row>
    <row r="1559" spans="1:31" x14ac:dyDescent="0.25">
      <c r="A1559" t="s">
        <v>5043</v>
      </c>
      <c r="B1559" t="s">
        <v>5042</v>
      </c>
      <c r="C1559" t="s">
        <v>47</v>
      </c>
      <c r="D1559" s="2" t="str">
        <f>VLOOKUP(A1559,Basis!A:A,1,FALSE)</f>
        <v>VO090</v>
      </c>
      <c r="E1559" t="s">
        <v>58</v>
      </c>
      <c r="F1559">
        <v>1018536</v>
      </c>
      <c r="G1559" s="2">
        <v>43573.371099537035</v>
      </c>
      <c r="H1559" s="2"/>
      <c r="K1559" t="s">
        <v>333</v>
      </c>
      <c r="L1559" t="s">
        <v>68</v>
      </c>
      <c r="M1559" t="s">
        <v>335</v>
      </c>
      <c r="N1559" t="s">
        <v>34</v>
      </c>
      <c r="O1559">
        <v>6</v>
      </c>
      <c r="P1559">
        <v>1</v>
      </c>
      <c r="Q1559">
        <v>52.332872468200001</v>
      </c>
      <c r="R1559">
        <v>5.05950393</v>
      </c>
      <c r="S1559" t="s">
        <v>63</v>
      </c>
      <c r="T1559">
        <v>100</v>
      </c>
      <c r="U1559">
        <v>80</v>
      </c>
      <c r="V1559">
        <v>10</v>
      </c>
      <c r="W1559">
        <v>0</v>
      </c>
      <c r="Y1559">
        <v>180</v>
      </c>
      <c r="Z1559" t="s">
        <v>5041</v>
      </c>
      <c r="AA1559" s="2">
        <v>44908.384004629632</v>
      </c>
      <c r="AB1559" t="s">
        <v>329</v>
      </c>
      <c r="AC1559" s="2">
        <v>44908.384363425925</v>
      </c>
      <c r="AD1559" t="s">
        <v>329</v>
      </c>
      <c r="AE1559" t="s">
        <v>55</v>
      </c>
    </row>
    <row r="1560" spans="1:31" x14ac:dyDescent="0.25">
      <c r="A1560" t="s">
        <v>5045</v>
      </c>
      <c r="B1560" t="s">
        <v>5044</v>
      </c>
      <c r="C1560" t="s">
        <v>47</v>
      </c>
      <c r="D1560" s="2" t="str">
        <f>VLOOKUP(A1560,Basis!A:A,1,FALSE)</f>
        <v>BKC0058</v>
      </c>
      <c r="E1560" t="s">
        <v>5022</v>
      </c>
      <c r="F1560">
        <v>3004677</v>
      </c>
      <c r="G1560" s="2">
        <v>43748.495775462965</v>
      </c>
      <c r="H1560" s="2"/>
      <c r="K1560" t="s">
        <v>5046</v>
      </c>
      <c r="L1560" t="s">
        <v>74</v>
      </c>
      <c r="M1560" t="s">
        <v>5047</v>
      </c>
      <c r="N1560" t="s">
        <v>277</v>
      </c>
      <c r="O1560">
        <v>3</v>
      </c>
      <c r="P1560">
        <v>1</v>
      </c>
      <c r="Q1560">
        <v>52.30637566</v>
      </c>
      <c r="R1560">
        <v>5.0401335899999999</v>
      </c>
      <c r="S1560" t="s">
        <v>35</v>
      </c>
      <c r="T1560">
        <v>100</v>
      </c>
      <c r="U1560">
        <v>80</v>
      </c>
      <c r="V1560">
        <v>10</v>
      </c>
      <c r="W1560">
        <v>0</v>
      </c>
      <c r="Y1560">
        <v>180</v>
      </c>
      <c r="Z1560" t="s">
        <v>5048</v>
      </c>
      <c r="AA1560" s="2">
        <v>44546.427662037036</v>
      </c>
      <c r="AB1560" t="s">
        <v>329</v>
      </c>
      <c r="AC1560" s="2">
        <v>44546.437835648147</v>
      </c>
      <c r="AD1560" t="s">
        <v>329</v>
      </c>
      <c r="AE1560" t="s">
        <v>55</v>
      </c>
    </row>
    <row r="1561" spans="1:31" x14ac:dyDescent="0.25">
      <c r="A1561" s="2"/>
      <c r="B1561" t="s">
        <v>5049</v>
      </c>
      <c r="C1561" s="2"/>
      <c r="D1561" s="2" t="e">
        <f>VLOOKUP(A1561,Basis!A:A,1,FALSE)</f>
        <v>#N/A</v>
      </c>
      <c r="E1561" s="2"/>
      <c r="F1561" s="2"/>
      <c r="G1561" s="2"/>
      <c r="H1561" s="2"/>
      <c r="K1561" t="s">
        <v>5025</v>
      </c>
      <c r="L1561" t="s">
        <v>93</v>
      </c>
      <c r="M1561" t="s">
        <v>5026</v>
      </c>
      <c r="N1561" t="s">
        <v>177</v>
      </c>
      <c r="O1561">
        <v>3</v>
      </c>
      <c r="P1561">
        <v>1</v>
      </c>
      <c r="Q1561">
        <v>52.225920000000002</v>
      </c>
      <c r="R1561">
        <v>5.2040300000000004</v>
      </c>
      <c r="S1561" t="s">
        <v>35</v>
      </c>
      <c r="T1561">
        <v>100</v>
      </c>
      <c r="U1561">
        <v>80</v>
      </c>
      <c r="V1561">
        <v>10</v>
      </c>
      <c r="W1561">
        <v>0</v>
      </c>
      <c r="Y1561">
        <v>180</v>
      </c>
      <c r="Z1561" t="s">
        <v>5027</v>
      </c>
      <c r="AA1561" s="2">
        <v>44749.627916666665</v>
      </c>
      <c r="AB1561" t="s">
        <v>329</v>
      </c>
      <c r="AC1561" s="2">
        <v>44749.628148148149</v>
      </c>
      <c r="AD1561" t="s">
        <v>329</v>
      </c>
      <c r="AE1561" s="2"/>
    </row>
    <row r="1562" spans="1:31" x14ac:dyDescent="0.25">
      <c r="A1562" s="2"/>
      <c r="B1562" t="s">
        <v>5050</v>
      </c>
      <c r="C1562" s="2"/>
      <c r="D1562" s="2" t="e">
        <f>VLOOKUP(A1562,Basis!A:A,1,FALSE)</f>
        <v>#N/A</v>
      </c>
      <c r="E1562" s="2"/>
      <c r="F1562" s="2"/>
      <c r="G1562" s="2"/>
      <c r="H1562" s="2"/>
      <c r="K1562" t="s">
        <v>5051</v>
      </c>
      <c r="L1562" t="s">
        <v>281</v>
      </c>
      <c r="M1562" t="s">
        <v>5052</v>
      </c>
      <c r="N1562" t="s">
        <v>62</v>
      </c>
      <c r="O1562">
        <v>1</v>
      </c>
      <c r="P1562">
        <v>1</v>
      </c>
      <c r="Q1562">
        <v>52.295140000000004</v>
      </c>
      <c r="R1562">
        <v>5.2276499999999997</v>
      </c>
      <c r="S1562" t="s">
        <v>35</v>
      </c>
      <c r="T1562">
        <v>100</v>
      </c>
      <c r="U1562">
        <v>80</v>
      </c>
      <c r="V1562">
        <v>10</v>
      </c>
      <c r="W1562">
        <v>0</v>
      </c>
      <c r="Y1562">
        <v>180</v>
      </c>
      <c r="Z1562" t="s">
        <v>5053</v>
      </c>
      <c r="AA1562" s="2">
        <v>44802.567118055558</v>
      </c>
      <c r="AB1562" t="s">
        <v>329</v>
      </c>
      <c r="AC1562" s="2">
        <v>44802.567488425928</v>
      </c>
      <c r="AD1562" t="s">
        <v>329</v>
      </c>
      <c r="AE1562" s="2"/>
    </row>
    <row r="1563" spans="1:31" x14ac:dyDescent="0.25">
      <c r="A1563" s="2"/>
      <c r="B1563" t="s">
        <v>5054</v>
      </c>
      <c r="C1563" s="2"/>
      <c r="D1563" s="2" t="e">
        <f>VLOOKUP(A1563,Basis!A:A,1,FALSE)</f>
        <v>#N/A</v>
      </c>
      <c r="E1563" s="2"/>
      <c r="F1563" s="2"/>
      <c r="G1563" s="2"/>
      <c r="H1563" s="2"/>
      <c r="K1563" t="s">
        <v>5055</v>
      </c>
      <c r="L1563" t="s">
        <v>32</v>
      </c>
      <c r="M1563" t="s">
        <v>5056</v>
      </c>
      <c r="N1563" t="s">
        <v>62</v>
      </c>
      <c r="O1563">
        <v>1</v>
      </c>
      <c r="P1563">
        <v>1</v>
      </c>
      <c r="Q1563">
        <v>52.295830000000002</v>
      </c>
      <c r="R1563">
        <v>5.2301900000000003</v>
      </c>
      <c r="S1563" t="s">
        <v>35</v>
      </c>
      <c r="T1563">
        <v>100</v>
      </c>
      <c r="U1563">
        <v>80</v>
      </c>
      <c r="V1563">
        <v>10</v>
      </c>
      <c r="W1563">
        <v>0</v>
      </c>
      <c r="Y1563">
        <v>180</v>
      </c>
      <c r="Z1563" t="s">
        <v>5057</v>
      </c>
      <c r="AA1563" s="2">
        <v>44802.571689814817</v>
      </c>
      <c r="AB1563" t="s">
        <v>329</v>
      </c>
      <c r="AC1563" s="2">
        <v>44802.571944444448</v>
      </c>
      <c r="AD1563" t="s">
        <v>329</v>
      </c>
      <c r="AE1563" s="2"/>
    </row>
    <row r="1564" spans="1:31" x14ac:dyDescent="0.25">
      <c r="A1564" s="2"/>
      <c r="B1564" t="s">
        <v>5058</v>
      </c>
      <c r="C1564" s="2"/>
      <c r="D1564" s="2" t="e">
        <f>VLOOKUP(A1564,Basis!A:A,1,FALSE)</f>
        <v>#N/A</v>
      </c>
      <c r="E1564" s="2"/>
      <c r="F1564" s="2"/>
      <c r="G1564" s="2"/>
      <c r="H1564" s="2"/>
      <c r="K1564" t="s">
        <v>5055</v>
      </c>
      <c r="L1564" t="s">
        <v>32</v>
      </c>
      <c r="M1564" t="s">
        <v>5056</v>
      </c>
      <c r="N1564" t="s">
        <v>62</v>
      </c>
      <c r="O1564">
        <v>1</v>
      </c>
      <c r="P1564">
        <v>1</v>
      </c>
      <c r="Q1564">
        <v>52.295830000000002</v>
      </c>
      <c r="R1564">
        <v>5.2301900000000003</v>
      </c>
      <c r="S1564" t="s">
        <v>35</v>
      </c>
      <c r="T1564">
        <v>100</v>
      </c>
      <c r="U1564">
        <v>80</v>
      </c>
      <c r="V1564">
        <v>10</v>
      </c>
      <c r="W1564">
        <v>0</v>
      </c>
      <c r="Y1564">
        <v>180</v>
      </c>
      <c r="Z1564" t="s">
        <v>5057</v>
      </c>
      <c r="AA1564" s="2">
        <v>44802.57471064815</v>
      </c>
      <c r="AB1564" t="s">
        <v>329</v>
      </c>
      <c r="AC1564" s="2">
        <v>44802.574930555558</v>
      </c>
      <c r="AD1564" t="s">
        <v>329</v>
      </c>
      <c r="AE1564" s="2"/>
    </row>
    <row r="1565" spans="1:31" x14ac:dyDescent="0.25">
      <c r="A1565" s="2"/>
      <c r="B1565" t="s">
        <v>5059</v>
      </c>
      <c r="C1565" s="2"/>
      <c r="D1565" s="2" t="e">
        <f>VLOOKUP(A1565,Basis!A:A,1,FALSE)</f>
        <v>#N/A</v>
      </c>
      <c r="E1565" s="2"/>
      <c r="F1565" s="2"/>
      <c r="G1565" s="2"/>
      <c r="H1565" s="2"/>
      <c r="K1565" t="s">
        <v>1416</v>
      </c>
      <c r="L1565" t="s">
        <v>281</v>
      </c>
      <c r="M1565" t="s">
        <v>5060</v>
      </c>
      <c r="N1565" t="s">
        <v>62</v>
      </c>
      <c r="O1565">
        <v>1</v>
      </c>
      <c r="P1565">
        <v>1</v>
      </c>
      <c r="Q1565">
        <v>52.29815</v>
      </c>
      <c r="R1565">
        <v>5.2323399999999998</v>
      </c>
      <c r="S1565" t="s">
        <v>35</v>
      </c>
      <c r="T1565">
        <v>100</v>
      </c>
      <c r="U1565">
        <v>80</v>
      </c>
      <c r="V1565">
        <v>10</v>
      </c>
      <c r="W1565">
        <v>0</v>
      </c>
      <c r="Y1565">
        <v>180</v>
      </c>
      <c r="Z1565" t="s">
        <v>5061</v>
      </c>
      <c r="AA1565" s="2">
        <v>44802.578553240739</v>
      </c>
      <c r="AB1565" t="s">
        <v>329</v>
      </c>
      <c r="AC1565" s="2">
        <v>44802.578738425924</v>
      </c>
      <c r="AD1565" t="s">
        <v>329</v>
      </c>
      <c r="AE1565" s="2"/>
    </row>
    <row r="1566" spans="1:31" x14ac:dyDescent="0.25">
      <c r="A1566" s="2"/>
      <c r="B1566" t="s">
        <v>5062</v>
      </c>
      <c r="C1566" s="2"/>
      <c r="D1566" s="2" t="e">
        <f>VLOOKUP(A1566,Basis!A:A,1,FALSE)</f>
        <v>#N/A</v>
      </c>
      <c r="E1566" s="2"/>
      <c r="F1566" s="2"/>
      <c r="G1566" s="2"/>
      <c r="H1566" s="2"/>
      <c r="K1566" t="s">
        <v>521</v>
      </c>
      <c r="L1566" t="s">
        <v>1312</v>
      </c>
      <c r="M1566" t="s">
        <v>5063</v>
      </c>
      <c r="N1566" t="s">
        <v>62</v>
      </c>
      <c r="O1566">
        <v>1</v>
      </c>
      <c r="P1566">
        <v>1</v>
      </c>
      <c r="Q1566">
        <v>52.297800000000002</v>
      </c>
      <c r="R1566">
        <v>5.2284699999999997</v>
      </c>
      <c r="S1566" t="s">
        <v>35</v>
      </c>
      <c r="T1566">
        <v>100</v>
      </c>
      <c r="U1566">
        <v>80</v>
      </c>
      <c r="V1566">
        <v>10</v>
      </c>
      <c r="W1566">
        <v>0</v>
      </c>
      <c r="Y1566">
        <v>180</v>
      </c>
      <c r="Z1566" t="s">
        <v>5064</v>
      </c>
      <c r="AA1566" s="2">
        <v>44802.581678240742</v>
      </c>
      <c r="AB1566" t="s">
        <v>329</v>
      </c>
      <c r="AC1566" s="2">
        <v>44802.581932870373</v>
      </c>
      <c r="AD1566" t="s">
        <v>329</v>
      </c>
      <c r="AE1566" s="2"/>
    </row>
    <row r="1567" spans="1:31" x14ac:dyDescent="0.25">
      <c r="A1567" s="2"/>
      <c r="B1567" t="s">
        <v>5065</v>
      </c>
      <c r="C1567" s="2"/>
      <c r="D1567" s="2" t="e">
        <f>VLOOKUP(A1567,Basis!A:A,1,FALSE)</f>
        <v>#N/A</v>
      </c>
      <c r="E1567" s="2"/>
      <c r="F1567" s="2"/>
      <c r="G1567" s="2"/>
      <c r="H1567" s="2"/>
      <c r="K1567" t="s">
        <v>5066</v>
      </c>
      <c r="L1567" t="s">
        <v>118</v>
      </c>
      <c r="M1567" t="s">
        <v>5067</v>
      </c>
      <c r="N1567" t="s">
        <v>62</v>
      </c>
      <c r="O1567">
        <v>1</v>
      </c>
      <c r="P1567">
        <v>1</v>
      </c>
      <c r="Q1567">
        <v>52.29786</v>
      </c>
      <c r="R1567">
        <v>5.2280100000000003</v>
      </c>
      <c r="S1567" t="s">
        <v>35</v>
      </c>
      <c r="T1567">
        <v>100</v>
      </c>
      <c r="U1567">
        <v>80</v>
      </c>
      <c r="V1567">
        <v>10</v>
      </c>
      <c r="W1567">
        <v>0</v>
      </c>
      <c r="Y1567">
        <v>180</v>
      </c>
      <c r="Z1567" t="s">
        <v>5068</v>
      </c>
      <c r="AA1567" s="2">
        <v>44802.583182870374</v>
      </c>
      <c r="AB1567" t="s">
        <v>329</v>
      </c>
      <c r="AC1567" s="2">
        <v>44802.583483796298</v>
      </c>
      <c r="AD1567" t="s">
        <v>329</v>
      </c>
      <c r="AE1567" s="2"/>
    </row>
    <row r="1568" spans="1:31" x14ac:dyDescent="0.25">
      <c r="A1568" s="2"/>
      <c r="B1568" t="s">
        <v>5069</v>
      </c>
      <c r="C1568" s="2"/>
      <c r="D1568" s="2" t="e">
        <f>VLOOKUP(A1568,Basis!A:A,1,FALSE)</f>
        <v>#N/A</v>
      </c>
      <c r="E1568" s="2"/>
      <c r="F1568" s="2"/>
      <c r="G1568" s="2"/>
      <c r="H1568" s="2"/>
      <c r="K1568" t="s">
        <v>5070</v>
      </c>
      <c r="L1568" t="s">
        <v>281</v>
      </c>
      <c r="M1568" t="s">
        <v>5071</v>
      </c>
      <c r="N1568" t="s">
        <v>62</v>
      </c>
      <c r="O1568">
        <v>1</v>
      </c>
      <c r="P1568">
        <v>1</v>
      </c>
      <c r="Q1568">
        <v>52.302</v>
      </c>
      <c r="R1568">
        <v>5.2308500000000002</v>
      </c>
      <c r="S1568" t="s">
        <v>35</v>
      </c>
      <c r="T1568">
        <v>100</v>
      </c>
      <c r="U1568">
        <v>80</v>
      </c>
      <c r="V1568">
        <v>10</v>
      </c>
      <c r="W1568">
        <v>0</v>
      </c>
      <c r="Y1568">
        <v>180</v>
      </c>
      <c r="Z1568" t="s">
        <v>5072</v>
      </c>
      <c r="AA1568" s="2">
        <v>44802.58457175926</v>
      </c>
      <c r="AB1568" t="s">
        <v>329</v>
      </c>
      <c r="AC1568" s="2">
        <v>44802.584965277776</v>
      </c>
      <c r="AD1568" t="s">
        <v>329</v>
      </c>
      <c r="AE1568" s="2"/>
    </row>
    <row r="1569" spans="1:31" x14ac:dyDescent="0.25">
      <c r="A1569" s="2"/>
      <c r="B1569" t="s">
        <v>5073</v>
      </c>
      <c r="C1569" s="2"/>
      <c r="D1569" s="2" t="e">
        <f>VLOOKUP(A1569,Basis!A:A,1,FALSE)</f>
        <v>#N/A</v>
      </c>
      <c r="E1569" s="2"/>
      <c r="F1569" s="2"/>
      <c r="G1569" s="2"/>
      <c r="H1569" s="2"/>
      <c r="K1569" t="s">
        <v>5074</v>
      </c>
      <c r="L1569" t="s">
        <v>516</v>
      </c>
      <c r="M1569" t="s">
        <v>5075</v>
      </c>
      <c r="N1569" t="s">
        <v>241</v>
      </c>
      <c r="O1569">
        <v>3</v>
      </c>
      <c r="P1569">
        <v>1</v>
      </c>
      <c r="Q1569">
        <v>52.276060999999999</v>
      </c>
      <c r="R1569">
        <v>5.1592399999999996</v>
      </c>
      <c r="S1569" t="s">
        <v>35</v>
      </c>
      <c r="T1569">
        <v>100</v>
      </c>
      <c r="U1569">
        <v>80</v>
      </c>
      <c r="V1569">
        <v>10</v>
      </c>
      <c r="W1569">
        <v>0</v>
      </c>
      <c r="Y1569">
        <v>180</v>
      </c>
      <c r="Z1569" t="s">
        <v>5076</v>
      </c>
      <c r="AA1569" s="2">
        <v>44824.448159722226</v>
      </c>
      <c r="AB1569" t="s">
        <v>329</v>
      </c>
      <c r="AC1569" s="2">
        <v>44824.448321759257</v>
      </c>
      <c r="AD1569" t="s">
        <v>329</v>
      </c>
      <c r="AE1569" s="2"/>
    </row>
    <row r="1570" spans="1:31" x14ac:dyDescent="0.25">
      <c r="A1570" s="2"/>
      <c r="B1570" t="s">
        <v>5077</v>
      </c>
      <c r="C1570" s="2"/>
      <c r="D1570" s="2" t="e">
        <f>VLOOKUP(A1570,Basis!A:A,1,FALSE)</f>
        <v>#N/A</v>
      </c>
      <c r="E1570" s="2"/>
      <c r="F1570" s="2"/>
      <c r="G1570" s="2"/>
      <c r="H1570" s="2"/>
      <c r="K1570" t="s">
        <v>5074</v>
      </c>
      <c r="L1570" t="s">
        <v>516</v>
      </c>
      <c r="M1570" t="s">
        <v>5075</v>
      </c>
      <c r="N1570" t="s">
        <v>241</v>
      </c>
      <c r="O1570">
        <v>3</v>
      </c>
      <c r="P1570">
        <v>1</v>
      </c>
      <c r="Q1570">
        <v>52.276060999999999</v>
      </c>
      <c r="R1570">
        <v>5.1592399999999996</v>
      </c>
      <c r="S1570" t="s">
        <v>35</v>
      </c>
      <c r="T1570">
        <v>100</v>
      </c>
      <c r="U1570">
        <v>80</v>
      </c>
      <c r="V1570">
        <v>10</v>
      </c>
      <c r="W1570">
        <v>0</v>
      </c>
      <c r="Y1570">
        <v>180</v>
      </c>
      <c r="Z1570" t="s">
        <v>5076</v>
      </c>
      <c r="AA1570" s="2">
        <v>44824.448738425926</v>
      </c>
      <c r="AB1570" t="s">
        <v>329</v>
      </c>
      <c r="AC1570" s="2">
        <v>44824.448935185188</v>
      </c>
      <c r="AD1570" t="s">
        <v>329</v>
      </c>
      <c r="AE1570" s="2"/>
    </row>
    <row r="1571" spans="1:31" x14ac:dyDescent="0.25">
      <c r="A1571" t="s">
        <v>5079</v>
      </c>
      <c r="B1571" t="s">
        <v>5078</v>
      </c>
      <c r="C1571" t="s">
        <v>5080</v>
      </c>
      <c r="D1571" s="2" t="str">
        <f>VLOOKUP(A1571,Basis!A:A,1,FALSE)</f>
        <v>GO060</v>
      </c>
      <c r="E1571" s="2"/>
      <c r="F1571" s="2"/>
      <c r="G1571" s="2"/>
      <c r="H1571" s="2"/>
      <c r="K1571" t="s">
        <v>245</v>
      </c>
      <c r="L1571" t="s">
        <v>807</v>
      </c>
      <c r="M1571" t="s">
        <v>1891</v>
      </c>
      <c r="N1571" t="s">
        <v>62</v>
      </c>
      <c r="O1571">
        <v>6</v>
      </c>
      <c r="P1571">
        <v>1</v>
      </c>
      <c r="Q1571">
        <v>52.294007000000001</v>
      </c>
      <c r="R1571">
        <v>5.2630749999999997</v>
      </c>
      <c r="S1571" t="s">
        <v>35</v>
      </c>
      <c r="T1571">
        <v>100</v>
      </c>
      <c r="U1571">
        <v>80</v>
      </c>
      <c r="V1571">
        <v>10</v>
      </c>
      <c r="W1571">
        <v>0</v>
      </c>
      <c r="Y1571">
        <v>180</v>
      </c>
      <c r="Z1571" t="s">
        <v>1892</v>
      </c>
      <c r="AA1571" s="2">
        <v>44704.504050925927</v>
      </c>
      <c r="AB1571" t="s">
        <v>329</v>
      </c>
      <c r="AC1571" s="2">
        <v>44875.466921296298</v>
      </c>
      <c r="AD1571" t="s">
        <v>329</v>
      </c>
      <c r="AE1571" t="s">
        <v>55</v>
      </c>
    </row>
    <row r="1572" spans="1:31" x14ac:dyDescent="0.25">
      <c r="A1572" t="s">
        <v>5082</v>
      </c>
      <c r="B1572" t="s">
        <v>5081</v>
      </c>
      <c r="C1572" t="s">
        <v>5080</v>
      </c>
      <c r="D1572" s="2" t="str">
        <f>VLOOKUP(A1572,Basis!A:A,1,FALSE)</f>
        <v>GO018</v>
      </c>
      <c r="E1572" s="2"/>
      <c r="F1572" s="2"/>
      <c r="G1572" s="2"/>
      <c r="H1572" s="2"/>
      <c r="K1572" t="s">
        <v>2900</v>
      </c>
      <c r="L1572" t="s">
        <v>2355</v>
      </c>
      <c r="M1572" t="s">
        <v>2901</v>
      </c>
      <c r="N1572" t="s">
        <v>51</v>
      </c>
      <c r="O1572">
        <v>5</v>
      </c>
      <c r="P1572">
        <v>1</v>
      </c>
      <c r="Q1572">
        <v>52.288142999999998</v>
      </c>
      <c r="R1572">
        <v>5.1719970000000002</v>
      </c>
      <c r="S1572" t="s">
        <v>35</v>
      </c>
      <c r="T1572">
        <v>100</v>
      </c>
      <c r="U1572">
        <v>80</v>
      </c>
      <c r="V1572">
        <v>10</v>
      </c>
      <c r="W1572">
        <v>0</v>
      </c>
      <c r="Y1572">
        <v>180</v>
      </c>
      <c r="Z1572" t="s">
        <v>2902</v>
      </c>
      <c r="AA1572" s="2">
        <v>44711.43</v>
      </c>
      <c r="AB1572" t="s">
        <v>329</v>
      </c>
      <c r="AC1572" s="2">
        <v>44711.430925925924</v>
      </c>
      <c r="AD1572" t="s">
        <v>329</v>
      </c>
      <c r="AE1572" t="s">
        <v>55</v>
      </c>
    </row>
    <row r="1573" spans="1:31" x14ac:dyDescent="0.25">
      <c r="A1573" t="s">
        <v>5084</v>
      </c>
      <c r="B1573" t="s">
        <v>5083</v>
      </c>
      <c r="C1573" t="s">
        <v>5080</v>
      </c>
      <c r="D1573" s="2" t="str">
        <f>VLOOKUP(A1573,Basis!A:A,1,FALSE)</f>
        <v>GO019</v>
      </c>
      <c r="E1573" s="2"/>
      <c r="F1573" s="2"/>
      <c r="G1573" s="2"/>
      <c r="H1573" s="2"/>
      <c r="K1573" t="s">
        <v>2900</v>
      </c>
      <c r="L1573" t="s">
        <v>2355</v>
      </c>
      <c r="M1573" t="s">
        <v>2901</v>
      </c>
      <c r="N1573" t="s">
        <v>51</v>
      </c>
      <c r="O1573">
        <v>5</v>
      </c>
      <c r="P1573">
        <v>1</v>
      </c>
      <c r="Q1573">
        <v>52.288142999999998</v>
      </c>
      <c r="R1573">
        <v>5.1719970000000002</v>
      </c>
      <c r="S1573" t="s">
        <v>35</v>
      </c>
      <c r="T1573">
        <v>100</v>
      </c>
      <c r="U1573">
        <v>80</v>
      </c>
      <c r="V1573">
        <v>10</v>
      </c>
      <c r="W1573">
        <v>0</v>
      </c>
      <c r="Y1573">
        <v>180</v>
      </c>
      <c r="Z1573" t="s">
        <v>2902</v>
      </c>
      <c r="AA1573" s="2">
        <v>44711.431400462963</v>
      </c>
      <c r="AB1573" t="s">
        <v>329</v>
      </c>
      <c r="AC1573" s="2">
        <v>44711.431851851848</v>
      </c>
      <c r="AD1573" t="s">
        <v>329</v>
      </c>
      <c r="AE1573" t="s">
        <v>55</v>
      </c>
    </row>
    <row r="1574" spans="1:31" x14ac:dyDescent="0.25">
      <c r="A1574" t="s">
        <v>5086</v>
      </c>
      <c r="B1574" t="s">
        <v>5085</v>
      </c>
      <c r="C1574" t="s">
        <v>5080</v>
      </c>
      <c r="D1574" s="2" t="str">
        <f>VLOOKUP(A1574,Basis!A:A,1,FALSE)</f>
        <v>GO071</v>
      </c>
      <c r="E1574" s="2"/>
      <c r="F1574" s="2"/>
      <c r="G1574" s="2"/>
      <c r="H1574" s="2"/>
      <c r="K1574" t="s">
        <v>4591</v>
      </c>
      <c r="L1574" t="s">
        <v>522</v>
      </c>
      <c r="M1574" t="s">
        <v>4592</v>
      </c>
      <c r="N1574" t="s">
        <v>107</v>
      </c>
      <c r="O1574">
        <v>5</v>
      </c>
      <c r="P1574">
        <v>1</v>
      </c>
      <c r="Q1574">
        <v>52.286589999999997</v>
      </c>
      <c r="R1574">
        <v>5.2649549999999996</v>
      </c>
      <c r="S1574" t="s">
        <v>35</v>
      </c>
      <c r="T1574">
        <v>100</v>
      </c>
      <c r="U1574">
        <v>80</v>
      </c>
      <c r="V1574">
        <v>10</v>
      </c>
      <c r="W1574">
        <v>0</v>
      </c>
      <c r="Y1574">
        <v>180</v>
      </c>
      <c r="Z1574" t="s">
        <v>4593</v>
      </c>
      <c r="AA1574" s="2">
        <v>44683.596539351849</v>
      </c>
      <c r="AB1574" t="s">
        <v>329</v>
      </c>
      <c r="AC1574" s="2">
        <v>44683.596828703703</v>
      </c>
      <c r="AD1574" t="s">
        <v>329</v>
      </c>
      <c r="AE1574" t="s">
        <v>55</v>
      </c>
    </row>
    <row r="1575" spans="1:31" x14ac:dyDescent="0.25">
      <c r="A1575" t="s">
        <v>5088</v>
      </c>
      <c r="B1575" t="s">
        <v>5087</v>
      </c>
      <c r="C1575" t="s">
        <v>5080</v>
      </c>
      <c r="D1575" s="2" t="str">
        <f>VLOOKUP(A1575,Basis!A:A,1,FALSE)</f>
        <v>GO072</v>
      </c>
      <c r="E1575" s="2"/>
      <c r="F1575" s="2"/>
      <c r="G1575" s="2"/>
      <c r="H1575" s="2"/>
      <c r="K1575" t="s">
        <v>4591</v>
      </c>
      <c r="L1575" t="s">
        <v>522</v>
      </c>
      <c r="M1575" t="s">
        <v>4592</v>
      </c>
      <c r="N1575" t="s">
        <v>107</v>
      </c>
      <c r="O1575">
        <v>5</v>
      </c>
      <c r="P1575">
        <v>1</v>
      </c>
      <c r="Q1575">
        <v>52.286589999999997</v>
      </c>
      <c r="R1575">
        <v>5.2649549999999996</v>
      </c>
      <c r="S1575" t="s">
        <v>35</v>
      </c>
      <c r="T1575">
        <v>100</v>
      </c>
      <c r="U1575">
        <v>80</v>
      </c>
      <c r="V1575">
        <v>10</v>
      </c>
      <c r="W1575">
        <v>0</v>
      </c>
      <c r="Y1575">
        <v>180</v>
      </c>
      <c r="Z1575" t="s">
        <v>4593</v>
      </c>
      <c r="AA1575" s="2">
        <v>44683.597337962965</v>
      </c>
      <c r="AB1575" t="s">
        <v>329</v>
      </c>
      <c r="AC1575" s="2">
        <v>44683.59752314815</v>
      </c>
      <c r="AD1575" t="s">
        <v>329</v>
      </c>
      <c r="AE1575" t="s">
        <v>55</v>
      </c>
    </row>
    <row r="1576" spans="1:31" x14ac:dyDescent="0.25">
      <c r="A1576" t="s">
        <v>5090</v>
      </c>
      <c r="B1576" t="s">
        <v>5089</v>
      </c>
      <c r="C1576" t="s">
        <v>5080</v>
      </c>
      <c r="D1576" s="2" t="str">
        <f>VLOOKUP(A1576,Basis!A:A,1,FALSE)</f>
        <v>GO155</v>
      </c>
      <c r="E1576" s="2"/>
      <c r="F1576" s="2"/>
      <c r="G1576" s="2"/>
      <c r="H1576" s="2"/>
      <c r="K1576" t="s">
        <v>1881</v>
      </c>
      <c r="L1576" t="s">
        <v>49</v>
      </c>
      <c r="M1576" t="s">
        <v>1882</v>
      </c>
      <c r="N1576" t="s">
        <v>51</v>
      </c>
      <c r="O1576">
        <v>5</v>
      </c>
      <c r="P1576">
        <v>1</v>
      </c>
      <c r="Q1576">
        <v>52.284373000000002</v>
      </c>
      <c r="R1576">
        <v>5.1483489999999996</v>
      </c>
      <c r="S1576" t="s">
        <v>35</v>
      </c>
      <c r="T1576">
        <v>100</v>
      </c>
      <c r="U1576">
        <v>80</v>
      </c>
      <c r="V1576">
        <v>10</v>
      </c>
      <c r="W1576">
        <v>0</v>
      </c>
      <c r="Y1576">
        <v>180</v>
      </c>
      <c r="Z1576" t="s">
        <v>1883</v>
      </c>
      <c r="AA1576" s="2">
        <v>44711.44667824074</v>
      </c>
      <c r="AB1576" t="s">
        <v>329</v>
      </c>
      <c r="AC1576" s="2">
        <v>44711.449293981481</v>
      </c>
      <c r="AD1576" t="s">
        <v>329</v>
      </c>
      <c r="AE1576" t="s">
        <v>55</v>
      </c>
    </row>
    <row r="1577" spans="1:31" x14ac:dyDescent="0.25">
      <c r="A1577" t="s">
        <v>5092</v>
      </c>
      <c r="B1577" t="s">
        <v>5091</v>
      </c>
      <c r="C1577" t="s">
        <v>5080</v>
      </c>
      <c r="D1577" s="2" t="str">
        <f>VLOOKUP(A1577,Basis!A:A,1,FALSE)</f>
        <v>GO156</v>
      </c>
      <c r="E1577" s="2"/>
      <c r="F1577" s="2"/>
      <c r="G1577" s="2"/>
      <c r="H1577" s="2"/>
      <c r="K1577" t="s">
        <v>1881</v>
      </c>
      <c r="L1577" t="s">
        <v>49</v>
      </c>
      <c r="M1577" t="s">
        <v>1882</v>
      </c>
      <c r="N1577" t="s">
        <v>51</v>
      </c>
      <c r="O1577">
        <v>5</v>
      </c>
      <c r="P1577">
        <v>1</v>
      </c>
      <c r="Q1577">
        <v>52.284373000000002</v>
      </c>
      <c r="R1577">
        <v>5.1483489999999996</v>
      </c>
      <c r="S1577" t="s">
        <v>35</v>
      </c>
      <c r="T1577">
        <v>100</v>
      </c>
      <c r="U1577">
        <v>80</v>
      </c>
      <c r="V1577">
        <v>10</v>
      </c>
      <c r="W1577">
        <v>0</v>
      </c>
      <c r="Y1577">
        <v>180</v>
      </c>
      <c r="Z1577" t="s">
        <v>1883</v>
      </c>
      <c r="AA1577" s="2">
        <v>44711.448796296296</v>
      </c>
      <c r="AB1577" t="s">
        <v>329</v>
      </c>
      <c r="AC1577" s="2">
        <v>44711.449004629627</v>
      </c>
      <c r="AD1577" t="s">
        <v>329</v>
      </c>
      <c r="AE1577" t="s">
        <v>55</v>
      </c>
    </row>
    <row r="1578" spans="1:31" x14ac:dyDescent="0.25">
      <c r="A1578" t="s">
        <v>5094</v>
      </c>
      <c r="B1578" t="s">
        <v>5093</v>
      </c>
      <c r="C1578" t="s">
        <v>5080</v>
      </c>
      <c r="D1578" s="2" t="str">
        <f>VLOOKUP(A1578,Basis!A:A,1,FALSE)</f>
        <v>GO021</v>
      </c>
      <c r="E1578" s="2"/>
      <c r="F1578" s="2"/>
      <c r="G1578" s="2"/>
      <c r="H1578" s="2"/>
      <c r="K1578" t="s">
        <v>48</v>
      </c>
      <c r="L1578" t="s">
        <v>49</v>
      </c>
      <c r="M1578" t="s">
        <v>50</v>
      </c>
      <c r="N1578" t="s">
        <v>51</v>
      </c>
      <c r="O1578">
        <v>5</v>
      </c>
      <c r="P1578">
        <v>1</v>
      </c>
      <c r="Q1578">
        <v>52.285592999999999</v>
      </c>
      <c r="R1578">
        <v>5.160914</v>
      </c>
      <c r="S1578" t="s">
        <v>35</v>
      </c>
      <c r="T1578">
        <v>100</v>
      </c>
      <c r="U1578">
        <v>80</v>
      </c>
      <c r="V1578">
        <v>10</v>
      </c>
      <c r="W1578">
        <v>0</v>
      </c>
      <c r="Y1578">
        <v>180</v>
      </c>
      <c r="Z1578" t="s">
        <v>53</v>
      </c>
      <c r="AA1578" s="2">
        <v>44711.436365740738</v>
      </c>
      <c r="AB1578" t="s">
        <v>329</v>
      </c>
      <c r="AC1578" s="2">
        <v>44711.436736111114</v>
      </c>
      <c r="AD1578" t="s">
        <v>329</v>
      </c>
      <c r="AE1578" t="s">
        <v>55</v>
      </c>
    </row>
    <row r="1579" spans="1:31" x14ac:dyDescent="0.25">
      <c r="A1579" t="s">
        <v>5096</v>
      </c>
      <c r="B1579" t="s">
        <v>5095</v>
      </c>
      <c r="C1579" t="s">
        <v>5080</v>
      </c>
      <c r="D1579" s="2" t="str">
        <f>VLOOKUP(A1579,Basis!A:A,1,FALSE)</f>
        <v>GO196</v>
      </c>
      <c r="E1579" s="2"/>
      <c r="F1579" s="2"/>
      <c r="G1579" s="2"/>
      <c r="H1579" s="2"/>
      <c r="K1579" t="s">
        <v>410</v>
      </c>
      <c r="L1579" t="s">
        <v>5097</v>
      </c>
      <c r="M1579" t="s">
        <v>5098</v>
      </c>
      <c r="N1579" t="s">
        <v>184</v>
      </c>
      <c r="O1579">
        <v>5</v>
      </c>
      <c r="P1579">
        <v>1</v>
      </c>
      <c r="Q1579">
        <v>52.196066000000002</v>
      </c>
      <c r="R1579">
        <v>5.1433020000000003</v>
      </c>
      <c r="S1579" t="s">
        <v>35</v>
      </c>
      <c r="T1579">
        <v>100</v>
      </c>
      <c r="U1579">
        <v>80</v>
      </c>
      <c r="V1579">
        <v>10</v>
      </c>
      <c r="W1579">
        <v>0</v>
      </c>
      <c r="Y1579">
        <v>180</v>
      </c>
      <c r="Z1579" t="s">
        <v>5099</v>
      </c>
      <c r="AA1579" s="2">
        <v>44705.507013888891</v>
      </c>
      <c r="AB1579" t="s">
        <v>329</v>
      </c>
      <c r="AC1579" s="2">
        <v>44705.508287037039</v>
      </c>
      <c r="AD1579" t="s">
        <v>329</v>
      </c>
      <c r="AE1579" t="s">
        <v>55</v>
      </c>
    </row>
    <row r="1580" spans="1:31" x14ac:dyDescent="0.25">
      <c r="A1580" t="s">
        <v>5101</v>
      </c>
      <c r="B1580" t="s">
        <v>5100</v>
      </c>
      <c r="C1580" t="s">
        <v>5080</v>
      </c>
      <c r="D1580" s="2" t="str">
        <f>VLOOKUP(A1580,Basis!A:A,1,FALSE)</f>
        <v>GO096</v>
      </c>
      <c r="E1580" s="2"/>
      <c r="F1580" s="2"/>
      <c r="G1580" s="2"/>
      <c r="H1580" s="2"/>
      <c r="K1580" t="s">
        <v>2845</v>
      </c>
      <c r="L1580" t="s">
        <v>93</v>
      </c>
      <c r="M1580" t="s">
        <v>2846</v>
      </c>
      <c r="N1580" t="s">
        <v>51</v>
      </c>
      <c r="O1580">
        <v>5</v>
      </c>
      <c r="P1580">
        <v>1</v>
      </c>
      <c r="Q1580">
        <v>52.294994000000003</v>
      </c>
      <c r="R1580">
        <v>5.1644349900000002</v>
      </c>
      <c r="S1580" t="s">
        <v>35</v>
      </c>
      <c r="T1580">
        <v>100</v>
      </c>
      <c r="U1580">
        <v>80</v>
      </c>
      <c r="V1580">
        <v>10</v>
      </c>
      <c r="W1580">
        <v>0</v>
      </c>
      <c r="Y1580">
        <v>180</v>
      </c>
      <c r="Z1580" t="s">
        <v>2847</v>
      </c>
      <c r="AA1580" s="2">
        <v>44711.441203703704</v>
      </c>
      <c r="AB1580" t="s">
        <v>329</v>
      </c>
      <c r="AC1580" s="2">
        <v>44711.441423611112</v>
      </c>
      <c r="AD1580" t="s">
        <v>329</v>
      </c>
      <c r="AE1580" t="s">
        <v>55</v>
      </c>
    </row>
    <row r="1581" spans="1:31" x14ac:dyDescent="0.25">
      <c r="A1581" t="s">
        <v>5103</v>
      </c>
      <c r="B1581" t="s">
        <v>5102</v>
      </c>
      <c r="C1581" t="s">
        <v>5080</v>
      </c>
      <c r="D1581" s="2" t="str">
        <f>VLOOKUP(A1581,Basis!A:A,1,FALSE)</f>
        <v>GO224</v>
      </c>
      <c r="E1581" s="2"/>
      <c r="F1581" s="2"/>
      <c r="G1581" s="2"/>
      <c r="H1581" s="2"/>
      <c r="K1581" t="s">
        <v>2871</v>
      </c>
      <c r="L1581" t="s">
        <v>2711</v>
      </c>
      <c r="M1581" t="s">
        <v>2872</v>
      </c>
      <c r="N1581" t="s">
        <v>51</v>
      </c>
      <c r="O1581">
        <v>5</v>
      </c>
      <c r="P1581">
        <v>1</v>
      </c>
      <c r="Q1581">
        <v>52.296526</v>
      </c>
      <c r="R1581">
        <v>5.1596399000000002</v>
      </c>
      <c r="S1581" t="s">
        <v>35</v>
      </c>
      <c r="T1581">
        <v>100</v>
      </c>
      <c r="U1581">
        <v>80</v>
      </c>
      <c r="V1581">
        <v>10</v>
      </c>
      <c r="W1581">
        <v>0</v>
      </c>
      <c r="Y1581">
        <v>180</v>
      </c>
      <c r="Z1581" t="s">
        <v>2873</v>
      </c>
      <c r="AA1581" s="2">
        <v>44711.439097222225</v>
      </c>
      <c r="AB1581" t="s">
        <v>329</v>
      </c>
      <c r="AC1581" s="2">
        <v>44711.439675925925</v>
      </c>
      <c r="AD1581" t="s">
        <v>329</v>
      </c>
      <c r="AE1581" t="s">
        <v>55</v>
      </c>
    </row>
    <row r="1582" spans="1:31" x14ac:dyDescent="0.25">
      <c r="A1582" t="s">
        <v>5105</v>
      </c>
      <c r="B1582" t="s">
        <v>5104</v>
      </c>
      <c r="C1582" t="s">
        <v>5080</v>
      </c>
      <c r="D1582" s="2" t="str">
        <f>VLOOKUP(A1582,Basis!A:A,1,FALSE)</f>
        <v>GO222</v>
      </c>
      <c r="E1582" s="2"/>
      <c r="F1582" s="2"/>
      <c r="G1582" s="2"/>
      <c r="H1582" s="2"/>
      <c r="K1582" t="s">
        <v>5106</v>
      </c>
      <c r="L1582" t="s">
        <v>5107</v>
      </c>
      <c r="M1582" t="s">
        <v>5108</v>
      </c>
      <c r="N1582" t="s">
        <v>51</v>
      </c>
      <c r="O1582">
        <v>5</v>
      </c>
      <c r="P1582">
        <v>1</v>
      </c>
      <c r="Q1582">
        <v>52.298426999999997</v>
      </c>
      <c r="R1582">
        <v>5.1464259999999999</v>
      </c>
      <c r="S1582" t="s">
        <v>35</v>
      </c>
      <c r="T1582">
        <v>100</v>
      </c>
      <c r="U1582">
        <v>80</v>
      </c>
      <c r="V1582">
        <v>10</v>
      </c>
      <c r="W1582">
        <v>0</v>
      </c>
      <c r="Y1582">
        <v>180</v>
      </c>
      <c r="Z1582" t="s">
        <v>5109</v>
      </c>
      <c r="AA1582" s="2">
        <v>44711.426851851851</v>
      </c>
      <c r="AB1582" t="s">
        <v>329</v>
      </c>
      <c r="AC1582" s="2">
        <v>44711.427060185182</v>
      </c>
      <c r="AD1582" t="s">
        <v>329</v>
      </c>
      <c r="AE1582" t="s">
        <v>55</v>
      </c>
    </row>
    <row r="1583" spans="1:31" x14ac:dyDescent="0.25">
      <c r="A1583" t="s">
        <v>5111</v>
      </c>
      <c r="B1583" t="s">
        <v>5110</v>
      </c>
      <c r="C1583" t="s">
        <v>5080</v>
      </c>
      <c r="D1583" s="2" t="str">
        <f>VLOOKUP(A1583,Basis!A:A,1,FALSE)</f>
        <v>GB043</v>
      </c>
      <c r="E1583" s="2"/>
      <c r="F1583" s="2"/>
      <c r="G1583" s="2"/>
      <c r="H1583" s="2"/>
      <c r="K1583" t="s">
        <v>5112</v>
      </c>
      <c r="L1583" t="s">
        <v>3701</v>
      </c>
      <c r="M1583" t="s">
        <v>5113</v>
      </c>
      <c r="N1583" t="s">
        <v>241</v>
      </c>
      <c r="O1583">
        <v>3</v>
      </c>
      <c r="P1583">
        <v>1</v>
      </c>
      <c r="Q1583">
        <v>52.273404999999997</v>
      </c>
      <c r="R1583">
        <v>5.1759529999999998</v>
      </c>
      <c r="S1583" t="s">
        <v>35</v>
      </c>
      <c r="T1583">
        <v>100</v>
      </c>
      <c r="U1583">
        <v>80</v>
      </c>
      <c r="V1583">
        <v>10</v>
      </c>
      <c r="W1583">
        <v>0</v>
      </c>
      <c r="Y1583">
        <v>180</v>
      </c>
      <c r="Z1583" t="s">
        <v>5114</v>
      </c>
      <c r="AA1583" s="2">
        <v>44684.513252314813</v>
      </c>
      <c r="AB1583" t="s">
        <v>329</v>
      </c>
      <c r="AC1583" s="2">
        <v>44684.514282407406</v>
      </c>
      <c r="AD1583" t="s">
        <v>329</v>
      </c>
      <c r="AE1583" t="s">
        <v>55</v>
      </c>
    </row>
    <row r="1584" spans="1:31" x14ac:dyDescent="0.25">
      <c r="A1584" t="s">
        <v>5116</v>
      </c>
      <c r="B1584" t="s">
        <v>5115</v>
      </c>
      <c r="C1584" t="s">
        <v>5080</v>
      </c>
      <c r="D1584" s="2" t="str">
        <f>VLOOKUP(A1584,Basis!A:A,1,FALSE)</f>
        <v>GO193</v>
      </c>
      <c r="E1584" s="2"/>
      <c r="F1584" s="2"/>
      <c r="G1584" s="2"/>
      <c r="H1584" s="2"/>
      <c r="K1584" t="s">
        <v>3013</v>
      </c>
      <c r="L1584" t="s">
        <v>3014</v>
      </c>
      <c r="M1584" t="s">
        <v>3015</v>
      </c>
      <c r="N1584" t="s">
        <v>241</v>
      </c>
      <c r="O1584">
        <v>5</v>
      </c>
      <c r="P1584">
        <v>1</v>
      </c>
      <c r="Q1584">
        <v>52.268386</v>
      </c>
      <c r="R1584">
        <v>5.1677381999999996</v>
      </c>
      <c r="S1584" t="s">
        <v>35</v>
      </c>
      <c r="T1584">
        <v>100</v>
      </c>
      <c r="U1584">
        <v>80</v>
      </c>
      <c r="V1584">
        <v>10</v>
      </c>
      <c r="W1584">
        <v>0</v>
      </c>
      <c r="Y1584">
        <v>180</v>
      </c>
      <c r="Z1584" t="s">
        <v>3016</v>
      </c>
      <c r="AA1584" s="2">
        <v>44684.555995370371</v>
      </c>
      <c r="AB1584" t="s">
        <v>329</v>
      </c>
      <c r="AC1584" s="2">
        <v>44684.556238425925</v>
      </c>
      <c r="AD1584" t="s">
        <v>329</v>
      </c>
      <c r="AE1584" t="s">
        <v>55</v>
      </c>
    </row>
    <row r="1585" spans="1:31" x14ac:dyDescent="0.25">
      <c r="A1585" t="s">
        <v>5118</v>
      </c>
      <c r="B1585" t="s">
        <v>5117</v>
      </c>
      <c r="C1585" t="s">
        <v>5080</v>
      </c>
      <c r="D1585" s="2" t="str">
        <f>VLOOKUP(A1585,Basis!A:A,1,FALSE)</f>
        <v>GO040</v>
      </c>
      <c r="E1585" s="2"/>
      <c r="F1585" s="2"/>
      <c r="G1585" s="2"/>
      <c r="H1585" s="2"/>
      <c r="K1585" t="s">
        <v>3248</v>
      </c>
      <c r="L1585" t="s">
        <v>607</v>
      </c>
      <c r="M1585" t="s">
        <v>5119</v>
      </c>
      <c r="N1585" t="s">
        <v>241</v>
      </c>
      <c r="O1585">
        <v>5</v>
      </c>
      <c r="P1585">
        <v>1</v>
      </c>
      <c r="Q1585">
        <v>52.269471000000003</v>
      </c>
      <c r="R1585">
        <v>5.1916378999999999</v>
      </c>
      <c r="S1585" t="s">
        <v>35</v>
      </c>
      <c r="T1585">
        <v>100</v>
      </c>
      <c r="U1585">
        <v>80</v>
      </c>
      <c r="V1585">
        <v>10</v>
      </c>
      <c r="W1585">
        <v>0</v>
      </c>
      <c r="Y1585">
        <v>180</v>
      </c>
      <c r="Z1585" t="s">
        <v>5120</v>
      </c>
      <c r="AA1585" s="2">
        <v>44684.5856712963</v>
      </c>
      <c r="AB1585" t="s">
        <v>329</v>
      </c>
      <c r="AC1585" s="2">
        <v>44684.587152777778</v>
      </c>
      <c r="AD1585" t="s">
        <v>329</v>
      </c>
      <c r="AE1585" t="s">
        <v>55</v>
      </c>
    </row>
    <row r="1586" spans="1:31" x14ac:dyDescent="0.25">
      <c r="A1586" t="s">
        <v>5122</v>
      </c>
      <c r="B1586" t="s">
        <v>5121</v>
      </c>
      <c r="C1586" t="s">
        <v>5080</v>
      </c>
      <c r="D1586" s="2" t="str">
        <f>VLOOKUP(A1586,Basis!A:A,1,FALSE)</f>
        <v>GO041</v>
      </c>
      <c r="E1586" s="2"/>
      <c r="F1586" s="2"/>
      <c r="G1586" s="2"/>
      <c r="H1586" s="2"/>
      <c r="K1586" t="s">
        <v>5123</v>
      </c>
      <c r="L1586" t="s">
        <v>41</v>
      </c>
      <c r="M1586" t="s">
        <v>5124</v>
      </c>
      <c r="N1586" t="s">
        <v>241</v>
      </c>
      <c r="O1586">
        <v>5</v>
      </c>
      <c r="P1586">
        <v>1</v>
      </c>
      <c r="Q1586">
        <v>52.267854</v>
      </c>
      <c r="R1586">
        <v>5.1842870000000003</v>
      </c>
      <c r="S1586" t="s">
        <v>35</v>
      </c>
      <c r="T1586">
        <v>100</v>
      </c>
      <c r="U1586">
        <v>80</v>
      </c>
      <c r="V1586">
        <v>10</v>
      </c>
      <c r="W1586">
        <v>0</v>
      </c>
      <c r="Y1586">
        <v>180</v>
      </c>
      <c r="Z1586" t="s">
        <v>5125</v>
      </c>
      <c r="AA1586" s="2">
        <v>44684.590902777774</v>
      </c>
      <c r="AB1586" t="s">
        <v>329</v>
      </c>
      <c r="AC1586" s="2">
        <v>44684.591851851852</v>
      </c>
      <c r="AD1586" t="s">
        <v>329</v>
      </c>
      <c r="AE1586" t="s">
        <v>55</v>
      </c>
    </row>
    <row r="1587" spans="1:31" x14ac:dyDescent="0.25">
      <c r="A1587" t="s">
        <v>5127</v>
      </c>
      <c r="B1587" t="s">
        <v>5126</v>
      </c>
      <c r="C1587" t="s">
        <v>5080</v>
      </c>
      <c r="D1587" s="2" t="str">
        <f>VLOOKUP(A1587,Basis!A:A,1,FALSE)</f>
        <v>GO042</v>
      </c>
      <c r="E1587" s="2"/>
      <c r="F1587" s="2"/>
      <c r="G1587" s="2"/>
      <c r="H1587" s="2"/>
      <c r="K1587" t="s">
        <v>5123</v>
      </c>
      <c r="L1587" t="s">
        <v>41</v>
      </c>
      <c r="M1587" t="s">
        <v>5124</v>
      </c>
      <c r="N1587" t="s">
        <v>241</v>
      </c>
      <c r="O1587">
        <v>5</v>
      </c>
      <c r="P1587">
        <v>1</v>
      </c>
      <c r="Q1587">
        <v>52.267854</v>
      </c>
      <c r="R1587">
        <v>5.1842870000000003</v>
      </c>
      <c r="S1587" t="s">
        <v>35</v>
      </c>
      <c r="T1587">
        <v>100</v>
      </c>
      <c r="U1587">
        <v>80</v>
      </c>
      <c r="V1587">
        <v>10</v>
      </c>
      <c r="W1587">
        <v>0</v>
      </c>
      <c r="Y1587">
        <v>180</v>
      </c>
      <c r="Z1587" t="s">
        <v>5125</v>
      </c>
      <c r="AA1587" s="2">
        <v>44684.591296296298</v>
      </c>
      <c r="AB1587" t="s">
        <v>329</v>
      </c>
      <c r="AC1587" s="2">
        <v>44684.591516203705</v>
      </c>
      <c r="AD1587" t="s">
        <v>329</v>
      </c>
      <c r="AE1587" t="s">
        <v>55</v>
      </c>
    </row>
    <row r="1588" spans="1:31" x14ac:dyDescent="0.25">
      <c r="A1588" t="s">
        <v>5129</v>
      </c>
      <c r="B1588" t="s">
        <v>5128</v>
      </c>
      <c r="C1588" t="s">
        <v>5080</v>
      </c>
      <c r="D1588" s="2" t="str">
        <f>VLOOKUP(A1588,Basis!A:A,1,FALSE)</f>
        <v>GO043</v>
      </c>
      <c r="E1588" s="2"/>
      <c r="F1588" s="2"/>
      <c r="G1588" s="2"/>
      <c r="H1588" s="2"/>
      <c r="K1588" t="s">
        <v>5123</v>
      </c>
      <c r="L1588" t="s">
        <v>41</v>
      </c>
      <c r="M1588" t="s">
        <v>5124</v>
      </c>
      <c r="N1588" t="s">
        <v>241</v>
      </c>
      <c r="O1588">
        <v>5</v>
      </c>
      <c r="P1588">
        <v>1</v>
      </c>
      <c r="Q1588">
        <v>52.267854</v>
      </c>
      <c r="R1588">
        <v>5.1842870000000003</v>
      </c>
      <c r="S1588" t="s">
        <v>35</v>
      </c>
      <c r="T1588">
        <v>100</v>
      </c>
      <c r="U1588">
        <v>80</v>
      </c>
      <c r="V1588">
        <v>10</v>
      </c>
      <c r="W1588">
        <v>0</v>
      </c>
      <c r="Y1588">
        <v>180</v>
      </c>
      <c r="Z1588" t="s">
        <v>5125</v>
      </c>
      <c r="AA1588" s="2">
        <v>44684.59238425926</v>
      </c>
      <c r="AB1588" t="s">
        <v>329</v>
      </c>
      <c r="AC1588" s="2">
        <v>44684.592569444445</v>
      </c>
      <c r="AD1588" t="s">
        <v>329</v>
      </c>
      <c r="AE1588" t="s">
        <v>55</v>
      </c>
    </row>
    <row r="1589" spans="1:31" x14ac:dyDescent="0.25">
      <c r="A1589" t="s">
        <v>5131</v>
      </c>
      <c r="B1589" t="s">
        <v>5130</v>
      </c>
      <c r="C1589" t="s">
        <v>5080</v>
      </c>
      <c r="D1589" s="2" t="str">
        <f>VLOOKUP(A1589,Basis!A:A,1,FALSE)</f>
        <v>GO170</v>
      </c>
      <c r="E1589" s="2"/>
      <c r="F1589" s="2"/>
      <c r="G1589" s="2"/>
      <c r="H1589" s="2"/>
      <c r="K1589" t="s">
        <v>597</v>
      </c>
      <c r="L1589" t="s">
        <v>93</v>
      </c>
      <c r="M1589" t="s">
        <v>598</v>
      </c>
      <c r="N1589" t="s">
        <v>177</v>
      </c>
      <c r="O1589">
        <v>5</v>
      </c>
      <c r="P1589">
        <v>1</v>
      </c>
      <c r="Q1589">
        <v>52.213000000000001</v>
      </c>
      <c r="R1589">
        <v>5.1529439999999997</v>
      </c>
      <c r="S1589" t="s">
        <v>35</v>
      </c>
      <c r="T1589">
        <v>100</v>
      </c>
      <c r="U1589">
        <v>80</v>
      </c>
      <c r="V1589">
        <v>10</v>
      </c>
      <c r="W1589">
        <v>0</v>
      </c>
      <c r="Y1589">
        <v>180</v>
      </c>
      <c r="Z1589" t="s">
        <v>599</v>
      </c>
      <c r="AA1589" s="2">
        <v>44700.542766203704</v>
      </c>
      <c r="AB1589" t="s">
        <v>329</v>
      </c>
      <c r="AC1589" s="2">
        <v>44700.543437499997</v>
      </c>
      <c r="AD1589" t="s">
        <v>329</v>
      </c>
      <c r="AE1589" t="s">
        <v>55</v>
      </c>
    </row>
    <row r="1590" spans="1:31" x14ac:dyDescent="0.25">
      <c r="A1590" t="s">
        <v>5133</v>
      </c>
      <c r="B1590" t="s">
        <v>5132</v>
      </c>
      <c r="C1590" t="s">
        <v>5080</v>
      </c>
      <c r="D1590" s="2" t="str">
        <f>VLOOKUP(A1590,Basis!A:A,1,FALSE)</f>
        <v>GO173</v>
      </c>
      <c r="E1590" s="2"/>
      <c r="F1590" s="2"/>
      <c r="G1590" s="2"/>
      <c r="H1590" s="2"/>
      <c r="K1590" t="s">
        <v>232</v>
      </c>
      <c r="L1590" t="s">
        <v>1263</v>
      </c>
      <c r="M1590" t="s">
        <v>1264</v>
      </c>
      <c r="N1590" t="s">
        <v>177</v>
      </c>
      <c r="O1590">
        <v>5</v>
      </c>
      <c r="P1590">
        <v>1</v>
      </c>
      <c r="Q1590">
        <v>52.241774999999997</v>
      </c>
      <c r="R1590">
        <v>5.1770019999999999</v>
      </c>
      <c r="S1590" t="s">
        <v>35</v>
      </c>
      <c r="T1590">
        <v>100</v>
      </c>
      <c r="U1590">
        <v>80</v>
      </c>
      <c r="V1590">
        <v>10</v>
      </c>
      <c r="W1590">
        <v>0</v>
      </c>
      <c r="Y1590">
        <v>180</v>
      </c>
      <c r="Z1590" t="s">
        <v>1265</v>
      </c>
      <c r="AA1590" s="2">
        <v>44700.546805555554</v>
      </c>
      <c r="AB1590" t="s">
        <v>329</v>
      </c>
      <c r="AC1590" s="2">
        <v>44705.603807870371</v>
      </c>
      <c r="AD1590" t="s">
        <v>329</v>
      </c>
      <c r="AE1590" t="s">
        <v>55</v>
      </c>
    </row>
    <row r="1591" spans="1:31" x14ac:dyDescent="0.25">
      <c r="A1591" t="s">
        <v>5135</v>
      </c>
      <c r="B1591" t="s">
        <v>5134</v>
      </c>
      <c r="C1591" t="s">
        <v>5080</v>
      </c>
      <c r="D1591" s="2" t="str">
        <f>VLOOKUP(A1591,Basis!A:A,1,FALSE)</f>
        <v>GO078</v>
      </c>
      <c r="E1591" s="2"/>
      <c r="F1591" s="2"/>
      <c r="G1591" s="2"/>
      <c r="H1591" s="2"/>
      <c r="K1591" t="s">
        <v>251</v>
      </c>
      <c r="L1591" t="s">
        <v>252</v>
      </c>
      <c r="M1591" t="s">
        <v>253</v>
      </c>
      <c r="N1591" t="s">
        <v>43</v>
      </c>
      <c r="O1591">
        <v>5</v>
      </c>
      <c r="P1591">
        <v>1</v>
      </c>
      <c r="Q1591">
        <v>52.254142199999997</v>
      </c>
      <c r="R1591">
        <v>5.2275055000000004</v>
      </c>
      <c r="S1591" t="s">
        <v>35</v>
      </c>
      <c r="T1591">
        <v>100</v>
      </c>
      <c r="U1591">
        <v>80</v>
      </c>
      <c r="V1591">
        <v>10</v>
      </c>
      <c r="W1591">
        <v>0</v>
      </c>
      <c r="Y1591">
        <v>180</v>
      </c>
      <c r="Z1591" t="s">
        <v>254</v>
      </c>
      <c r="AA1591" s="2">
        <v>44705.464236111111</v>
      </c>
      <c r="AB1591" t="s">
        <v>329</v>
      </c>
      <c r="AC1591" s="2">
        <v>44705.465902777774</v>
      </c>
      <c r="AD1591" t="s">
        <v>329</v>
      </c>
      <c r="AE1591" t="s">
        <v>55</v>
      </c>
    </row>
    <row r="1592" spans="1:31" x14ac:dyDescent="0.25">
      <c r="A1592" t="s">
        <v>5137</v>
      </c>
      <c r="B1592" t="s">
        <v>5136</v>
      </c>
      <c r="C1592" t="s">
        <v>5080</v>
      </c>
      <c r="D1592" s="2" t="str">
        <f>VLOOKUP(A1592,Basis!A:A,1,FALSE)</f>
        <v>GO079</v>
      </c>
      <c r="E1592" s="2"/>
      <c r="F1592" s="2"/>
      <c r="G1592" s="2"/>
      <c r="H1592" s="2"/>
      <c r="K1592" t="s">
        <v>251</v>
      </c>
      <c r="L1592" t="s">
        <v>252</v>
      </c>
      <c r="M1592" t="s">
        <v>253</v>
      </c>
      <c r="N1592" t="s">
        <v>43</v>
      </c>
      <c r="O1592">
        <v>5</v>
      </c>
      <c r="P1592">
        <v>1</v>
      </c>
      <c r="Q1592">
        <v>52.254142199999997</v>
      </c>
      <c r="R1592">
        <v>5.2275055000000004</v>
      </c>
      <c r="S1592" t="s">
        <v>35</v>
      </c>
      <c r="T1592">
        <v>100</v>
      </c>
      <c r="U1592">
        <v>80</v>
      </c>
      <c r="V1592">
        <v>10</v>
      </c>
      <c r="W1592">
        <v>0</v>
      </c>
      <c r="Y1592">
        <v>180</v>
      </c>
      <c r="Z1592" t="s">
        <v>254</v>
      </c>
      <c r="AA1592" s="2">
        <v>44705.465127314812</v>
      </c>
      <c r="AB1592" t="s">
        <v>329</v>
      </c>
      <c r="AC1592" s="2">
        <v>44705.46671296296</v>
      </c>
      <c r="AD1592" t="s">
        <v>329</v>
      </c>
      <c r="AE1592" t="s">
        <v>55</v>
      </c>
    </row>
    <row r="1593" spans="1:31" x14ac:dyDescent="0.25">
      <c r="A1593" t="s">
        <v>5139</v>
      </c>
      <c r="B1593" t="s">
        <v>5138</v>
      </c>
      <c r="C1593" t="s">
        <v>47</v>
      </c>
      <c r="D1593" s="2" t="str">
        <f>VLOOKUP(A1593,Basis!A:A,1,FALSE)</f>
        <v>VO504</v>
      </c>
      <c r="E1593" t="s">
        <v>58</v>
      </c>
      <c r="F1593">
        <v>1015788</v>
      </c>
      <c r="G1593" s="2">
        <v>44900.456400462965</v>
      </c>
      <c r="H1593" s="2"/>
      <c r="K1593" t="s">
        <v>393</v>
      </c>
      <c r="L1593" t="s">
        <v>112</v>
      </c>
      <c r="M1593" t="s">
        <v>394</v>
      </c>
      <c r="N1593" t="s">
        <v>177</v>
      </c>
      <c r="O1593">
        <v>6</v>
      </c>
      <c r="P1593">
        <v>1</v>
      </c>
      <c r="Q1593">
        <v>52.232849999000003</v>
      </c>
      <c r="R1593">
        <v>5.2002339900000001</v>
      </c>
      <c r="S1593" t="s">
        <v>35</v>
      </c>
      <c r="T1593">
        <v>100</v>
      </c>
      <c r="U1593">
        <v>80</v>
      </c>
      <c r="V1593">
        <v>10</v>
      </c>
      <c r="W1593">
        <v>0</v>
      </c>
      <c r="Y1593">
        <v>180</v>
      </c>
      <c r="Z1593" t="s">
        <v>395</v>
      </c>
      <c r="AA1593" s="2">
        <v>44866.446932870371</v>
      </c>
      <c r="AB1593" t="s">
        <v>329</v>
      </c>
      <c r="AC1593" s="2">
        <v>44866.447222222225</v>
      </c>
      <c r="AD1593" t="s">
        <v>329</v>
      </c>
      <c r="AE1593" t="s">
        <v>55</v>
      </c>
    </row>
    <row r="1594" spans="1:31" x14ac:dyDescent="0.25">
      <c r="A1594" t="s">
        <v>5141</v>
      </c>
      <c r="B1594" t="s">
        <v>5140</v>
      </c>
      <c r="C1594" t="s">
        <v>79</v>
      </c>
      <c r="D1594" s="2" t="str">
        <f>VLOOKUP(A1594,Basis!A:A,1,FALSE)</f>
        <v>RO1022</v>
      </c>
      <c r="E1594" t="s">
        <v>58</v>
      </c>
      <c r="F1594">
        <v>1048917</v>
      </c>
      <c r="G1594" s="2">
        <v>44894.446597222224</v>
      </c>
      <c r="H1594" s="2"/>
      <c r="K1594" t="s">
        <v>339</v>
      </c>
      <c r="L1594" t="s">
        <v>340</v>
      </c>
      <c r="M1594" t="s">
        <v>341</v>
      </c>
      <c r="N1594" t="s">
        <v>177</v>
      </c>
      <c r="O1594">
        <v>5</v>
      </c>
      <c r="P1594">
        <v>1</v>
      </c>
      <c r="Q1594">
        <v>52.224778999990001</v>
      </c>
      <c r="R1594">
        <v>5.1993299899999998</v>
      </c>
      <c r="S1594" t="s">
        <v>63</v>
      </c>
      <c r="T1594">
        <v>95</v>
      </c>
      <c r="U1594">
        <v>75</v>
      </c>
      <c r="V1594">
        <v>15</v>
      </c>
      <c r="W1594">
        <v>0</v>
      </c>
      <c r="Y1594">
        <v>180</v>
      </c>
      <c r="Z1594" t="s">
        <v>342</v>
      </c>
      <c r="AA1594" s="2">
        <v>43474.373842592591</v>
      </c>
      <c r="AC1594" s="2">
        <v>44866.494675925926</v>
      </c>
      <c r="AD1594" t="s">
        <v>329</v>
      </c>
      <c r="AE1594" t="s">
        <v>55</v>
      </c>
    </row>
    <row r="1595" spans="1:31" x14ac:dyDescent="0.25">
      <c r="A1595" t="s">
        <v>5143</v>
      </c>
      <c r="B1595" t="s">
        <v>5142</v>
      </c>
      <c r="C1595" t="s">
        <v>79</v>
      </c>
      <c r="D1595" s="2" t="str">
        <f>VLOOKUP(A1595,Basis!A:A,1,FALSE)</f>
        <v>RO1023</v>
      </c>
      <c r="E1595" t="s">
        <v>58</v>
      </c>
      <c r="F1595">
        <v>1049010</v>
      </c>
      <c r="G1595" s="2">
        <v>44894.44363425926</v>
      </c>
      <c r="H1595" s="2"/>
      <c r="K1595" t="s">
        <v>339</v>
      </c>
      <c r="L1595" t="s">
        <v>388</v>
      </c>
      <c r="M1595" t="s">
        <v>389</v>
      </c>
      <c r="N1595" t="s">
        <v>177</v>
      </c>
      <c r="O1595">
        <v>6</v>
      </c>
      <c r="P1595">
        <v>1</v>
      </c>
      <c r="Q1595">
        <v>52.224649000100001</v>
      </c>
      <c r="R1595">
        <v>5.1997609999999996</v>
      </c>
      <c r="S1595" t="s">
        <v>63</v>
      </c>
      <c r="T1595">
        <v>95</v>
      </c>
      <c r="U1595">
        <v>75</v>
      </c>
      <c r="V1595">
        <v>15</v>
      </c>
      <c r="W1595">
        <v>0</v>
      </c>
      <c r="Y1595">
        <v>180</v>
      </c>
      <c r="Z1595" t="s">
        <v>390</v>
      </c>
      <c r="AA1595" s="2">
        <v>43474.373842592591</v>
      </c>
      <c r="AC1595" s="2">
        <v>44866.481041666666</v>
      </c>
      <c r="AD1595" t="s">
        <v>329</v>
      </c>
      <c r="AE1595" t="s">
        <v>55</v>
      </c>
    </row>
    <row r="1596" spans="1:31" x14ac:dyDescent="0.25">
      <c r="A1596" t="s">
        <v>5145</v>
      </c>
      <c r="B1596" t="s">
        <v>5144</v>
      </c>
      <c r="C1596" t="s">
        <v>79</v>
      </c>
      <c r="D1596" s="2" t="str">
        <f>VLOOKUP(A1596,Basis!A:A,1,FALSE)</f>
        <v>RO1032</v>
      </c>
      <c r="E1596" t="s">
        <v>58</v>
      </c>
      <c r="F1596">
        <v>1048974</v>
      </c>
      <c r="G1596" s="2">
        <v>44914.421157407407</v>
      </c>
      <c r="H1596" s="2"/>
      <c r="K1596" t="s">
        <v>404</v>
      </c>
      <c r="L1596" t="s">
        <v>4971</v>
      </c>
      <c r="M1596" t="s">
        <v>4972</v>
      </c>
      <c r="N1596" t="s">
        <v>177</v>
      </c>
      <c r="O1596">
        <v>6</v>
      </c>
      <c r="P1596">
        <v>1</v>
      </c>
      <c r="Q1596">
        <v>52.224522999000001</v>
      </c>
      <c r="R1596">
        <v>5.1972759999999996</v>
      </c>
      <c r="S1596" t="s">
        <v>63</v>
      </c>
      <c r="T1596">
        <v>95</v>
      </c>
      <c r="U1596">
        <v>75</v>
      </c>
      <c r="V1596">
        <v>15</v>
      </c>
      <c r="W1596">
        <v>0</v>
      </c>
      <c r="Y1596">
        <v>180</v>
      </c>
      <c r="Z1596" t="s">
        <v>4973</v>
      </c>
      <c r="AA1596" s="2">
        <v>43474.373842592591</v>
      </c>
      <c r="AC1596" s="2">
        <v>44944.53434027778</v>
      </c>
      <c r="AD1596" t="s">
        <v>329</v>
      </c>
      <c r="AE1596" t="s">
        <v>55</v>
      </c>
    </row>
    <row r="1597" spans="1:31" x14ac:dyDescent="0.25">
      <c r="A1597" t="s">
        <v>5147</v>
      </c>
      <c r="B1597" t="s">
        <v>5146</v>
      </c>
      <c r="C1597" t="s">
        <v>167</v>
      </c>
      <c r="D1597" s="2" t="str">
        <f>VLOOKUP(A1597,Basis!A:A,1,FALSE)</f>
        <v>PO070</v>
      </c>
      <c r="E1597" t="s">
        <v>5022</v>
      </c>
      <c r="F1597">
        <v>3010160</v>
      </c>
      <c r="G1597" s="2">
        <v>44546.430601851855</v>
      </c>
      <c r="H1597" s="2"/>
      <c r="K1597" t="s">
        <v>188</v>
      </c>
      <c r="L1597" t="s">
        <v>340</v>
      </c>
      <c r="M1597" t="s">
        <v>2008</v>
      </c>
      <c r="N1597" t="s">
        <v>177</v>
      </c>
      <c r="O1597">
        <v>5</v>
      </c>
      <c r="P1597">
        <v>1</v>
      </c>
      <c r="Q1597">
        <v>52.215855298612503</v>
      </c>
      <c r="R1597">
        <v>5.1425866037655101</v>
      </c>
      <c r="S1597" t="s">
        <v>63</v>
      </c>
      <c r="T1597">
        <v>95</v>
      </c>
      <c r="U1597">
        <v>75</v>
      </c>
      <c r="V1597">
        <v>15</v>
      </c>
      <c r="W1597">
        <v>0</v>
      </c>
      <c r="Y1597">
        <v>180</v>
      </c>
      <c r="Z1597" t="s">
        <v>2009</v>
      </c>
      <c r="AA1597" s="2">
        <v>43474.373831018522</v>
      </c>
      <c r="AC1597" s="2">
        <v>44769.39880787037</v>
      </c>
      <c r="AD1597" t="s">
        <v>329</v>
      </c>
      <c r="AE1597" t="s">
        <v>55</v>
      </c>
    </row>
    <row r="1598" spans="1:31" x14ac:dyDescent="0.25">
      <c r="A1598" t="s">
        <v>5149</v>
      </c>
      <c r="B1598" t="s">
        <v>5148</v>
      </c>
      <c r="C1598" t="s">
        <v>79</v>
      </c>
      <c r="D1598" s="2" t="str">
        <f>VLOOKUP(A1598,Basis!A:A,1,FALSE)</f>
        <v>RO1012</v>
      </c>
      <c r="E1598" t="s">
        <v>58</v>
      </c>
      <c r="F1598">
        <v>1040795</v>
      </c>
      <c r="G1598" s="2">
        <v>44860.423715277779</v>
      </c>
      <c r="H1598" s="2"/>
      <c r="K1598" t="s">
        <v>404</v>
      </c>
      <c r="L1598" t="s">
        <v>510</v>
      </c>
      <c r="M1598" t="s">
        <v>4982</v>
      </c>
      <c r="N1598" t="s">
        <v>177</v>
      </c>
      <c r="O1598">
        <v>5</v>
      </c>
      <c r="P1598">
        <v>1</v>
      </c>
      <c r="Q1598">
        <v>52.223747000000003</v>
      </c>
      <c r="R1598">
        <v>5.2003899000000002</v>
      </c>
      <c r="S1598" t="s">
        <v>63</v>
      </c>
      <c r="T1598">
        <v>95</v>
      </c>
      <c r="U1598">
        <v>75</v>
      </c>
      <c r="V1598">
        <v>15</v>
      </c>
      <c r="W1598">
        <v>0</v>
      </c>
      <c r="Y1598">
        <v>180</v>
      </c>
      <c r="Z1598" t="s">
        <v>4983</v>
      </c>
      <c r="AA1598" s="2">
        <v>43474.373842592591</v>
      </c>
      <c r="AC1598" s="2">
        <v>44944.514155092591</v>
      </c>
      <c r="AD1598" t="s">
        <v>329</v>
      </c>
      <c r="AE1598" t="s">
        <v>55</v>
      </c>
    </row>
    <row r="1599" spans="1:31" x14ac:dyDescent="0.25">
      <c r="A1599" t="s">
        <v>5151</v>
      </c>
      <c r="B1599" t="s">
        <v>5150</v>
      </c>
      <c r="C1599" t="s">
        <v>79</v>
      </c>
      <c r="D1599" s="2" t="str">
        <f>VLOOKUP(A1599,Basis!A:A,1,FALSE)</f>
        <v>RO1033</v>
      </c>
      <c r="E1599" t="s">
        <v>58</v>
      </c>
      <c r="F1599">
        <v>1040817</v>
      </c>
      <c r="G1599" s="2">
        <v>44951.3675</v>
      </c>
      <c r="H1599" s="2"/>
      <c r="K1599" t="s">
        <v>404</v>
      </c>
      <c r="L1599" t="s">
        <v>3551</v>
      </c>
      <c r="M1599" t="s">
        <v>4972</v>
      </c>
      <c r="N1599" t="s">
        <v>177</v>
      </c>
      <c r="O1599">
        <v>6</v>
      </c>
      <c r="P1599">
        <v>1</v>
      </c>
      <c r="Q1599">
        <v>52.224139999999998</v>
      </c>
      <c r="R1599">
        <v>5.198823</v>
      </c>
      <c r="S1599" t="s">
        <v>63</v>
      </c>
      <c r="T1599">
        <v>95</v>
      </c>
      <c r="U1599">
        <v>75</v>
      </c>
      <c r="V1599">
        <v>15</v>
      </c>
      <c r="W1599">
        <v>0</v>
      </c>
      <c r="Y1599">
        <v>180</v>
      </c>
      <c r="Z1599" t="s">
        <v>4986</v>
      </c>
      <c r="AA1599" s="2">
        <v>43474.373842592591</v>
      </c>
      <c r="AC1599" s="2">
        <v>44944.5465625</v>
      </c>
      <c r="AD1599" t="s">
        <v>329</v>
      </c>
      <c r="AE1599" t="s">
        <v>55</v>
      </c>
    </row>
    <row r="1600" spans="1:31" x14ac:dyDescent="0.25">
      <c r="A1600" t="s">
        <v>5153</v>
      </c>
      <c r="B1600" t="s">
        <v>5152</v>
      </c>
      <c r="C1600" t="s">
        <v>167</v>
      </c>
      <c r="D1600" s="2" t="str">
        <f>VLOOKUP(A1600,Basis!A:A,1,FALSE)</f>
        <v>PO211</v>
      </c>
      <c r="E1600" t="s">
        <v>58</v>
      </c>
      <c r="F1600">
        <v>1041107</v>
      </c>
      <c r="G1600" s="2">
        <v>44952.470868055556</v>
      </c>
      <c r="H1600" s="2"/>
      <c r="K1600" t="s">
        <v>5010</v>
      </c>
      <c r="L1600" t="s">
        <v>5154</v>
      </c>
      <c r="M1600" t="s">
        <v>5011</v>
      </c>
      <c r="N1600" t="s">
        <v>177</v>
      </c>
      <c r="O1600">
        <v>6</v>
      </c>
      <c r="P1600">
        <v>1</v>
      </c>
      <c r="Q1600">
        <v>52.216775999900001</v>
      </c>
      <c r="R1600">
        <v>5.1936260000000001</v>
      </c>
      <c r="S1600" t="s">
        <v>63</v>
      </c>
      <c r="T1600">
        <v>95</v>
      </c>
      <c r="U1600">
        <v>75</v>
      </c>
      <c r="V1600">
        <v>15</v>
      </c>
      <c r="W1600">
        <v>0</v>
      </c>
      <c r="Y1600">
        <v>180</v>
      </c>
      <c r="Z1600" t="s">
        <v>5155</v>
      </c>
      <c r="AA1600" s="2">
        <v>43474.373831018522</v>
      </c>
      <c r="AC1600" s="2">
        <v>44951.437118055554</v>
      </c>
      <c r="AD1600" t="s">
        <v>329</v>
      </c>
      <c r="AE1600" t="s">
        <v>55</v>
      </c>
    </row>
    <row r="1601" spans="1:31" x14ac:dyDescent="0.25">
      <c r="A1601" t="s">
        <v>5157</v>
      </c>
      <c r="B1601" t="s">
        <v>5156</v>
      </c>
      <c r="C1601" t="s">
        <v>79</v>
      </c>
      <c r="D1601" s="2" t="str">
        <f>VLOOKUP(A1601,Basis!A:A,1,FALSE)</f>
        <v>RO1035</v>
      </c>
      <c r="E1601" t="s">
        <v>58</v>
      </c>
      <c r="F1601">
        <v>1040778</v>
      </c>
      <c r="G1601" s="2">
        <v>44952.444537037038</v>
      </c>
      <c r="H1601" s="2"/>
      <c r="K1601" t="s">
        <v>5010</v>
      </c>
      <c r="L1601" t="s">
        <v>2926</v>
      </c>
      <c r="M1601" t="s">
        <v>5011</v>
      </c>
      <c r="N1601" t="s">
        <v>177</v>
      </c>
      <c r="O1601">
        <v>6</v>
      </c>
      <c r="P1601">
        <v>1</v>
      </c>
      <c r="Q1601">
        <v>52.216359998999998</v>
      </c>
      <c r="R1601">
        <v>5.1937898999999996</v>
      </c>
      <c r="S1601" t="s">
        <v>63</v>
      </c>
      <c r="T1601">
        <v>95</v>
      </c>
      <c r="U1601">
        <v>65</v>
      </c>
      <c r="V1601">
        <v>15</v>
      </c>
      <c r="W1601">
        <v>0</v>
      </c>
      <c r="Y1601">
        <v>180</v>
      </c>
      <c r="Z1601" t="s">
        <v>5012</v>
      </c>
      <c r="AA1601" s="2">
        <v>43474.373831018522</v>
      </c>
      <c r="AC1601" s="2">
        <v>44951.425543981481</v>
      </c>
      <c r="AD1601" t="s">
        <v>329</v>
      </c>
      <c r="AE1601" t="s">
        <v>55</v>
      </c>
    </row>
    <row r="1602" spans="1:31" x14ac:dyDescent="0.25">
      <c r="A1602" t="s">
        <v>5159</v>
      </c>
      <c r="B1602" t="s">
        <v>5158</v>
      </c>
      <c r="C1602" t="s">
        <v>5080</v>
      </c>
      <c r="D1602" s="2" t="str">
        <f>VLOOKUP(A1602,Basis!A:A,1,FALSE)</f>
        <v>GO046</v>
      </c>
      <c r="E1602" s="2"/>
      <c r="F1602" s="2"/>
      <c r="G1602" s="2"/>
      <c r="H1602" s="2"/>
      <c r="K1602" t="s">
        <v>3078</v>
      </c>
      <c r="L1602" t="s">
        <v>281</v>
      </c>
      <c r="M1602" t="s">
        <v>3079</v>
      </c>
      <c r="N1602" t="s">
        <v>241</v>
      </c>
      <c r="O1602">
        <v>5</v>
      </c>
      <c r="P1602">
        <v>1</v>
      </c>
      <c r="Q1602">
        <v>52.263762</v>
      </c>
      <c r="R1602">
        <v>5.1708891000000001</v>
      </c>
      <c r="S1602" t="s">
        <v>35</v>
      </c>
      <c r="T1602">
        <v>100</v>
      </c>
      <c r="U1602">
        <v>80</v>
      </c>
      <c r="V1602">
        <v>10</v>
      </c>
      <c r="W1602">
        <v>0</v>
      </c>
      <c r="Y1602">
        <v>180</v>
      </c>
      <c r="Z1602" t="s">
        <v>3080</v>
      </c>
      <c r="AA1602" s="2">
        <v>44685.374432870369</v>
      </c>
      <c r="AB1602" t="s">
        <v>329</v>
      </c>
      <c r="AC1602" s="2">
        <v>44685.375335648147</v>
      </c>
      <c r="AD1602" t="s">
        <v>329</v>
      </c>
      <c r="AE1602" t="s">
        <v>55</v>
      </c>
    </row>
    <row r="1603" spans="1:31" x14ac:dyDescent="0.25">
      <c r="A1603" t="s">
        <v>5161</v>
      </c>
      <c r="B1603" t="s">
        <v>5160</v>
      </c>
      <c r="C1603" t="s">
        <v>5080</v>
      </c>
      <c r="D1603" s="2" t="str">
        <f>VLOOKUP(A1603,Basis!A:A,1,FALSE)</f>
        <v>GO202</v>
      </c>
      <c r="E1603" s="2"/>
      <c r="F1603" s="2"/>
      <c r="G1603" s="2"/>
      <c r="H1603" s="2"/>
      <c r="K1603" t="s">
        <v>3078</v>
      </c>
      <c r="L1603" t="s">
        <v>281</v>
      </c>
      <c r="M1603" t="s">
        <v>3079</v>
      </c>
      <c r="N1603" t="s">
        <v>241</v>
      </c>
      <c r="O1603">
        <v>5</v>
      </c>
      <c r="P1603">
        <v>1</v>
      </c>
      <c r="Q1603">
        <v>52.263762</v>
      </c>
      <c r="R1603">
        <v>5.1708891000000001</v>
      </c>
      <c r="S1603" t="s">
        <v>35</v>
      </c>
      <c r="T1603">
        <v>100</v>
      </c>
      <c r="U1603">
        <v>80</v>
      </c>
      <c r="V1603">
        <v>10</v>
      </c>
      <c r="W1603">
        <v>0</v>
      </c>
      <c r="Y1603">
        <v>180</v>
      </c>
      <c r="Z1603" t="s">
        <v>3080</v>
      </c>
      <c r="AA1603" s="2">
        <v>44685.375798611109</v>
      </c>
      <c r="AB1603" t="s">
        <v>329</v>
      </c>
      <c r="AC1603" s="2">
        <v>44685.37599537037</v>
      </c>
      <c r="AD1603" t="s">
        <v>329</v>
      </c>
      <c r="AE1603" t="s">
        <v>55</v>
      </c>
    </row>
    <row r="1604" spans="1:31" x14ac:dyDescent="0.25">
      <c r="A1604" t="s">
        <v>5163</v>
      </c>
      <c r="B1604" t="s">
        <v>5162</v>
      </c>
      <c r="C1604" t="s">
        <v>5080</v>
      </c>
      <c r="D1604" s="2" t="str">
        <f>VLOOKUP(A1604,Basis!A:A,1,FALSE)</f>
        <v>GO048</v>
      </c>
      <c r="E1604" s="2"/>
      <c r="F1604" s="2"/>
      <c r="G1604" s="2"/>
      <c r="H1604" s="2"/>
      <c r="K1604" t="s">
        <v>3013</v>
      </c>
      <c r="L1604" t="s">
        <v>3310</v>
      </c>
      <c r="M1604" t="s">
        <v>3311</v>
      </c>
      <c r="N1604" t="s">
        <v>241</v>
      </c>
      <c r="O1604">
        <v>5</v>
      </c>
      <c r="P1604">
        <v>1</v>
      </c>
      <c r="Q1604">
        <v>52.2663279</v>
      </c>
      <c r="R1604">
        <v>5.1691608999999996</v>
      </c>
      <c r="S1604" t="s">
        <v>35</v>
      </c>
      <c r="T1604">
        <v>100</v>
      </c>
      <c r="U1604">
        <v>80</v>
      </c>
      <c r="V1604">
        <v>10</v>
      </c>
      <c r="W1604">
        <v>0</v>
      </c>
      <c r="Y1604">
        <v>180</v>
      </c>
      <c r="Z1604" t="s">
        <v>3312</v>
      </c>
      <c r="AA1604" s="2">
        <v>44685.379780092589</v>
      </c>
      <c r="AB1604" t="s">
        <v>329</v>
      </c>
      <c r="AC1604" s="2">
        <v>44685.381215277775</v>
      </c>
      <c r="AD1604" t="s">
        <v>329</v>
      </c>
      <c r="AE1604" t="s">
        <v>55</v>
      </c>
    </row>
    <row r="1605" spans="1:31" x14ac:dyDescent="0.25">
      <c r="A1605" t="s">
        <v>5165</v>
      </c>
      <c r="B1605" t="s">
        <v>5164</v>
      </c>
      <c r="C1605" t="s">
        <v>5080</v>
      </c>
      <c r="D1605" s="2" t="str">
        <f>VLOOKUP(A1605,Basis!A:A,1,FALSE)</f>
        <v>GO045</v>
      </c>
      <c r="E1605" s="2"/>
      <c r="F1605" s="2"/>
      <c r="G1605" s="2"/>
      <c r="H1605" s="2"/>
      <c r="K1605" t="s">
        <v>3013</v>
      </c>
      <c r="L1605" t="s">
        <v>3310</v>
      </c>
      <c r="M1605" t="s">
        <v>3311</v>
      </c>
      <c r="N1605" t="s">
        <v>241</v>
      </c>
      <c r="O1605">
        <v>5</v>
      </c>
      <c r="P1605">
        <v>1</v>
      </c>
      <c r="Q1605">
        <v>52.2663279</v>
      </c>
      <c r="R1605">
        <v>5.1691608999999996</v>
      </c>
      <c r="S1605" t="s">
        <v>35</v>
      </c>
      <c r="T1605">
        <v>100</v>
      </c>
      <c r="U1605">
        <v>80</v>
      </c>
      <c r="V1605">
        <v>10</v>
      </c>
      <c r="W1605">
        <v>0</v>
      </c>
      <c r="Y1605">
        <v>180</v>
      </c>
      <c r="Z1605" t="s">
        <v>3312</v>
      </c>
      <c r="AA1605" s="2">
        <v>44685.38175925926</v>
      </c>
      <c r="AB1605" t="s">
        <v>329</v>
      </c>
      <c r="AC1605" s="2">
        <v>44685.381979166668</v>
      </c>
      <c r="AD1605" t="s">
        <v>329</v>
      </c>
      <c r="AE1605" t="s">
        <v>55</v>
      </c>
    </row>
    <row r="1606" spans="1:31" x14ac:dyDescent="0.25">
      <c r="A1606" t="s">
        <v>5167</v>
      </c>
      <c r="B1606" t="s">
        <v>5166</v>
      </c>
      <c r="C1606" t="s">
        <v>5080</v>
      </c>
      <c r="D1606" s="2" t="str">
        <f>VLOOKUP(A1606,Basis!A:A,1,FALSE)</f>
        <v>GO199</v>
      </c>
      <c r="E1606" s="2"/>
      <c r="F1606" s="2"/>
      <c r="G1606" s="2"/>
      <c r="H1606" s="2"/>
      <c r="K1606" t="s">
        <v>3710</v>
      </c>
      <c r="L1606" t="s">
        <v>561</v>
      </c>
      <c r="M1606" t="s">
        <v>3711</v>
      </c>
      <c r="N1606" t="s">
        <v>241</v>
      </c>
      <c r="O1606">
        <v>5</v>
      </c>
      <c r="P1606">
        <v>1</v>
      </c>
      <c r="Q1606">
        <v>52.267699</v>
      </c>
      <c r="R1606">
        <v>5.1742319999999999</v>
      </c>
      <c r="S1606" t="s">
        <v>35</v>
      </c>
      <c r="T1606">
        <v>100</v>
      </c>
      <c r="U1606">
        <v>80</v>
      </c>
      <c r="V1606">
        <v>10</v>
      </c>
      <c r="W1606">
        <v>0</v>
      </c>
      <c r="Y1606">
        <v>180</v>
      </c>
      <c r="Z1606" t="s">
        <v>3712</v>
      </c>
      <c r="AA1606" s="2">
        <v>44685.368402777778</v>
      </c>
      <c r="AB1606" t="s">
        <v>329</v>
      </c>
      <c r="AC1606" s="2">
        <v>44685.36859953704</v>
      </c>
      <c r="AD1606" t="s">
        <v>329</v>
      </c>
      <c r="AE1606" t="s">
        <v>55</v>
      </c>
    </row>
    <row r="1607" spans="1:31" x14ac:dyDescent="0.25">
      <c r="A1607" t="s">
        <v>5169</v>
      </c>
      <c r="B1607" t="s">
        <v>5168</v>
      </c>
      <c r="C1607" t="s">
        <v>5080</v>
      </c>
      <c r="D1607" s="2" t="str">
        <f>VLOOKUP(A1607,Basis!A:A,1,FALSE)</f>
        <v>GO183</v>
      </c>
      <c r="E1607" s="2"/>
      <c r="F1607" s="2"/>
      <c r="G1607" s="2"/>
      <c r="H1607" s="2"/>
      <c r="K1607" t="s">
        <v>1930</v>
      </c>
      <c r="L1607" t="s">
        <v>3654</v>
      </c>
      <c r="M1607" t="s">
        <v>3655</v>
      </c>
      <c r="N1607" t="s">
        <v>241</v>
      </c>
      <c r="O1607">
        <v>5</v>
      </c>
      <c r="P1607">
        <v>1</v>
      </c>
      <c r="Q1607">
        <v>52.266247900000003</v>
      </c>
      <c r="R1607">
        <v>5.1780549999999996</v>
      </c>
      <c r="S1607" t="s">
        <v>35</v>
      </c>
      <c r="T1607">
        <v>100</v>
      </c>
      <c r="U1607">
        <v>80</v>
      </c>
      <c r="V1607">
        <v>10</v>
      </c>
      <c r="W1607">
        <v>0</v>
      </c>
      <c r="Y1607">
        <v>180</v>
      </c>
      <c r="Z1607" t="s">
        <v>3656</v>
      </c>
      <c r="AA1607" s="2">
        <v>44685.433055555557</v>
      </c>
      <c r="AB1607" t="s">
        <v>329</v>
      </c>
      <c r="AC1607" s="2">
        <v>44756.324340277781</v>
      </c>
      <c r="AD1607" t="s">
        <v>329</v>
      </c>
      <c r="AE1607" t="s">
        <v>55</v>
      </c>
    </row>
    <row r="1608" spans="1:31" x14ac:dyDescent="0.25">
      <c r="A1608" s="2"/>
      <c r="B1608" t="s">
        <v>5170</v>
      </c>
      <c r="C1608" s="2"/>
      <c r="D1608" s="2" t="e">
        <f>VLOOKUP(A1608,Basis!A:A,1,FALSE)</f>
        <v>#N/A</v>
      </c>
      <c r="E1608" s="2"/>
      <c r="F1608" s="2"/>
      <c r="G1608" s="2"/>
      <c r="H1608" s="2"/>
      <c r="K1608" t="s">
        <v>2076</v>
      </c>
      <c r="L1608" t="s">
        <v>4076</v>
      </c>
      <c r="M1608" t="s">
        <v>3046</v>
      </c>
      <c r="N1608" t="s">
        <v>241</v>
      </c>
      <c r="O1608">
        <v>1</v>
      </c>
      <c r="P1608">
        <v>1</v>
      </c>
      <c r="Q1608">
        <v>52.272804000000001</v>
      </c>
      <c r="R1608">
        <v>5.1630890000000003</v>
      </c>
      <c r="S1608" t="s">
        <v>35</v>
      </c>
      <c r="T1608">
        <v>100</v>
      </c>
      <c r="U1608">
        <v>80</v>
      </c>
      <c r="V1608">
        <v>10</v>
      </c>
      <c r="W1608">
        <v>0</v>
      </c>
      <c r="Y1608">
        <v>180</v>
      </c>
      <c r="Z1608" t="s">
        <v>3047</v>
      </c>
      <c r="AA1608" s="2">
        <v>44600.423611111109</v>
      </c>
      <c r="AB1608" t="s">
        <v>329</v>
      </c>
      <c r="AC1608" s="2">
        <v>44600.424687500003</v>
      </c>
      <c r="AD1608" t="s">
        <v>329</v>
      </c>
      <c r="AE1608" s="2"/>
    </row>
    <row r="1609" spans="1:31" x14ac:dyDescent="0.25">
      <c r="A1609" t="s">
        <v>5172</v>
      </c>
      <c r="B1609" t="s">
        <v>5171</v>
      </c>
      <c r="C1609" t="s">
        <v>5080</v>
      </c>
      <c r="D1609" s="2" t="str">
        <f>VLOOKUP(A1609,Basis!A:A,1,FALSE)</f>
        <v>GO039</v>
      </c>
      <c r="E1609" s="2"/>
      <c r="F1609" s="2"/>
      <c r="G1609" s="2"/>
      <c r="H1609" s="2"/>
      <c r="K1609" t="s">
        <v>659</v>
      </c>
      <c r="L1609" t="s">
        <v>660</v>
      </c>
      <c r="M1609" t="s">
        <v>661</v>
      </c>
      <c r="N1609" t="s">
        <v>241</v>
      </c>
      <c r="O1609">
        <v>5</v>
      </c>
      <c r="P1609">
        <v>1</v>
      </c>
      <c r="Q1609">
        <v>52.272649999999999</v>
      </c>
      <c r="R1609">
        <v>5.1824009999999996</v>
      </c>
      <c r="S1609" t="s">
        <v>35</v>
      </c>
      <c r="T1609">
        <v>100</v>
      </c>
      <c r="U1609">
        <v>80</v>
      </c>
      <c r="V1609">
        <v>10</v>
      </c>
      <c r="W1609">
        <v>0</v>
      </c>
      <c r="Y1609">
        <v>180</v>
      </c>
      <c r="Z1609" t="s">
        <v>662</v>
      </c>
      <c r="AA1609" s="2">
        <v>44684.56931712963</v>
      </c>
      <c r="AB1609" t="s">
        <v>329</v>
      </c>
      <c r="AC1609" s="2">
        <v>44684.56962962963</v>
      </c>
      <c r="AD1609" t="s">
        <v>329</v>
      </c>
      <c r="AE1609" t="s">
        <v>55</v>
      </c>
    </row>
    <row r="1610" spans="1:31" x14ac:dyDescent="0.25">
      <c r="A1610" t="s">
        <v>5174</v>
      </c>
      <c r="B1610" t="s">
        <v>5173</v>
      </c>
      <c r="C1610" t="s">
        <v>5080</v>
      </c>
      <c r="D1610" s="2" t="str">
        <f>VLOOKUP(A1610,Basis!A:A,1,FALSE)</f>
        <v>GO192</v>
      </c>
      <c r="E1610" s="2"/>
      <c r="F1610" s="2"/>
      <c r="G1610" s="2"/>
      <c r="H1610" s="2"/>
      <c r="K1610" t="s">
        <v>3394</v>
      </c>
      <c r="L1610" t="s">
        <v>81</v>
      </c>
      <c r="M1610" t="s">
        <v>3864</v>
      </c>
      <c r="N1610" t="s">
        <v>241</v>
      </c>
      <c r="O1610">
        <v>5</v>
      </c>
      <c r="P1610">
        <v>1</v>
      </c>
      <c r="Q1610">
        <v>52.267628999999999</v>
      </c>
      <c r="R1610">
        <v>5.1655538999999999</v>
      </c>
      <c r="S1610" t="s">
        <v>35</v>
      </c>
      <c r="T1610">
        <v>100</v>
      </c>
      <c r="U1610">
        <v>80</v>
      </c>
      <c r="V1610">
        <v>10</v>
      </c>
      <c r="W1610">
        <v>0</v>
      </c>
      <c r="Y1610">
        <v>180</v>
      </c>
      <c r="Z1610" t="s">
        <v>3865</v>
      </c>
      <c r="AA1610" s="2">
        <v>44685.401678240742</v>
      </c>
      <c r="AB1610" t="s">
        <v>329</v>
      </c>
      <c r="AC1610" s="2">
        <v>44685.401921296296</v>
      </c>
      <c r="AD1610" t="s">
        <v>329</v>
      </c>
      <c r="AE1610" t="s">
        <v>55</v>
      </c>
    </row>
    <row r="1611" spans="1:31" x14ac:dyDescent="0.25">
      <c r="A1611" t="s">
        <v>5176</v>
      </c>
      <c r="B1611" t="s">
        <v>5175</v>
      </c>
      <c r="C1611" t="s">
        <v>5080</v>
      </c>
      <c r="D1611" s="2" t="str">
        <f>VLOOKUP(A1611,Basis!A:A,1,FALSE)</f>
        <v>GO034</v>
      </c>
      <c r="E1611" s="2"/>
      <c r="F1611" s="2"/>
      <c r="G1611" s="2"/>
      <c r="H1611" s="2"/>
      <c r="K1611" t="s">
        <v>3904</v>
      </c>
      <c r="L1611" t="s">
        <v>3905</v>
      </c>
      <c r="M1611" t="s">
        <v>3906</v>
      </c>
      <c r="N1611" t="s">
        <v>241</v>
      </c>
      <c r="O1611">
        <v>5</v>
      </c>
      <c r="P1611">
        <v>1</v>
      </c>
      <c r="Q1611">
        <v>52.274340000000002</v>
      </c>
      <c r="R1611">
        <v>5.1696739999999997</v>
      </c>
      <c r="S1611" t="s">
        <v>35</v>
      </c>
      <c r="T1611">
        <v>100</v>
      </c>
      <c r="U1611">
        <v>80</v>
      </c>
      <c r="V1611">
        <v>10</v>
      </c>
      <c r="W1611">
        <v>0</v>
      </c>
      <c r="Y1611">
        <v>180</v>
      </c>
      <c r="Z1611" t="s">
        <v>3907</v>
      </c>
      <c r="AA1611" s="2">
        <v>44684.541446759256</v>
      </c>
      <c r="AB1611" t="s">
        <v>329</v>
      </c>
      <c r="AC1611" s="2">
        <v>44684.54210648148</v>
      </c>
      <c r="AD1611" t="s">
        <v>329</v>
      </c>
      <c r="AE1611" t="s">
        <v>55</v>
      </c>
    </row>
    <row r="1612" spans="1:31" x14ac:dyDescent="0.25">
      <c r="A1612" t="s">
        <v>5178</v>
      </c>
      <c r="B1612" t="s">
        <v>5177</v>
      </c>
      <c r="C1612" t="s">
        <v>5080</v>
      </c>
      <c r="D1612" s="2" t="str">
        <f>VLOOKUP(A1612,Basis!A:A,1,FALSE)</f>
        <v>GB012</v>
      </c>
      <c r="E1612" s="2"/>
      <c r="F1612" s="2"/>
      <c r="G1612" s="2"/>
      <c r="H1612" s="2"/>
      <c r="K1612" t="s">
        <v>2166</v>
      </c>
      <c r="L1612" t="s">
        <v>5179</v>
      </c>
      <c r="M1612" t="s">
        <v>5180</v>
      </c>
      <c r="N1612" t="s">
        <v>277</v>
      </c>
      <c r="O1612">
        <v>3</v>
      </c>
      <c r="P1612">
        <v>1</v>
      </c>
      <c r="Q1612">
        <v>52.310108</v>
      </c>
      <c r="R1612">
        <v>5.0322810000000002</v>
      </c>
      <c r="S1612" t="s">
        <v>35</v>
      </c>
      <c r="T1612">
        <v>100</v>
      </c>
      <c r="U1612">
        <v>80</v>
      </c>
      <c r="V1612">
        <v>10</v>
      </c>
      <c r="W1612">
        <v>0</v>
      </c>
      <c r="Y1612">
        <v>180</v>
      </c>
      <c r="Z1612" t="s">
        <v>5181</v>
      </c>
      <c r="AA1612" s="2">
        <v>44713.528611111113</v>
      </c>
      <c r="AB1612" t="s">
        <v>329</v>
      </c>
      <c r="AC1612" s="2">
        <v>44713.529074074075</v>
      </c>
      <c r="AD1612" t="s">
        <v>329</v>
      </c>
      <c r="AE1612" t="s">
        <v>55</v>
      </c>
    </row>
    <row r="1613" spans="1:31" x14ac:dyDescent="0.25">
      <c r="A1613" t="s">
        <v>5183</v>
      </c>
      <c r="B1613" t="s">
        <v>5182</v>
      </c>
      <c r="C1613" t="s">
        <v>5080</v>
      </c>
      <c r="D1613" s="2" t="str">
        <f>VLOOKUP(A1613,Basis!A:A,1,FALSE)</f>
        <v>GB116</v>
      </c>
      <c r="E1613" s="2"/>
      <c r="F1613" s="2"/>
      <c r="G1613" s="2"/>
      <c r="H1613" s="2"/>
      <c r="K1613" t="s">
        <v>5034</v>
      </c>
      <c r="L1613" t="s">
        <v>148</v>
      </c>
      <c r="M1613" t="s">
        <v>5035</v>
      </c>
      <c r="N1613" t="s">
        <v>277</v>
      </c>
      <c r="O1613">
        <v>3</v>
      </c>
      <c r="P1613">
        <v>1</v>
      </c>
      <c r="Q1613">
        <v>52.310620999999998</v>
      </c>
      <c r="R1613">
        <v>5.0325230000000003</v>
      </c>
      <c r="S1613" t="s">
        <v>35</v>
      </c>
      <c r="T1613">
        <v>100</v>
      </c>
      <c r="U1613">
        <v>80</v>
      </c>
      <c r="V1613">
        <v>10</v>
      </c>
      <c r="W1613">
        <v>0</v>
      </c>
      <c r="Y1613">
        <v>180</v>
      </c>
      <c r="Z1613" t="s">
        <v>5036</v>
      </c>
      <c r="AA1613" s="2">
        <v>44713.521793981483</v>
      </c>
      <c r="AB1613" t="s">
        <v>329</v>
      </c>
      <c r="AC1613" s="2">
        <v>44713.522557870368</v>
      </c>
      <c r="AD1613" t="s">
        <v>329</v>
      </c>
      <c r="AE1613" t="s">
        <v>55</v>
      </c>
    </row>
    <row r="1614" spans="1:31" x14ac:dyDescent="0.25">
      <c r="A1614" t="s">
        <v>5185</v>
      </c>
      <c r="B1614" t="s">
        <v>5184</v>
      </c>
      <c r="C1614" t="s">
        <v>5080</v>
      </c>
      <c r="D1614" s="2" t="str">
        <f>VLOOKUP(A1614,Basis!A:A,1,FALSE)</f>
        <v>GO159</v>
      </c>
      <c r="E1614" s="2"/>
      <c r="F1614" s="2"/>
      <c r="G1614" s="2"/>
      <c r="H1614" s="2"/>
      <c r="K1614" t="s">
        <v>2652</v>
      </c>
      <c r="L1614" t="s">
        <v>281</v>
      </c>
      <c r="M1614" t="s">
        <v>2653</v>
      </c>
      <c r="N1614" t="s">
        <v>34</v>
      </c>
      <c r="O1614">
        <v>5</v>
      </c>
      <c r="P1614">
        <v>1</v>
      </c>
      <c r="Q1614">
        <v>52.331047300000002</v>
      </c>
      <c r="R1614">
        <v>5.0712729999999997</v>
      </c>
      <c r="S1614" t="s">
        <v>35</v>
      </c>
      <c r="T1614">
        <v>100</v>
      </c>
      <c r="U1614">
        <v>80</v>
      </c>
      <c r="V1614">
        <v>10</v>
      </c>
      <c r="W1614">
        <v>0</v>
      </c>
      <c r="Y1614">
        <v>180</v>
      </c>
      <c r="Z1614" t="s">
        <v>2654</v>
      </c>
      <c r="AA1614" s="2">
        <v>44677.583067129628</v>
      </c>
      <c r="AB1614" t="s">
        <v>329</v>
      </c>
      <c r="AC1614" s="2">
        <v>44677.583379629628</v>
      </c>
      <c r="AD1614" t="s">
        <v>329</v>
      </c>
      <c r="AE1614" t="s">
        <v>55</v>
      </c>
    </row>
    <row r="1615" spans="1:31" x14ac:dyDescent="0.25">
      <c r="A1615" t="s">
        <v>5187</v>
      </c>
      <c r="B1615" t="s">
        <v>5186</v>
      </c>
      <c r="C1615" t="s">
        <v>5080</v>
      </c>
      <c r="D1615" s="2" t="str">
        <f>VLOOKUP(A1615,Basis!A:A,1,FALSE)</f>
        <v>GO006</v>
      </c>
      <c r="E1615" s="2"/>
      <c r="F1615" s="2"/>
      <c r="G1615" s="2"/>
      <c r="H1615" s="2"/>
      <c r="K1615" t="s">
        <v>5188</v>
      </c>
      <c r="L1615" t="s">
        <v>281</v>
      </c>
      <c r="M1615" t="s">
        <v>5189</v>
      </c>
      <c r="N1615" t="s">
        <v>34</v>
      </c>
      <c r="O1615">
        <v>6</v>
      </c>
      <c r="P1615">
        <v>1</v>
      </c>
      <c r="Q1615">
        <v>52.330607999999998</v>
      </c>
      <c r="R1615">
        <v>5.0659875999999997</v>
      </c>
      <c r="S1615" t="s">
        <v>35</v>
      </c>
      <c r="T1615">
        <v>100</v>
      </c>
      <c r="U1615">
        <v>80</v>
      </c>
      <c r="V1615">
        <v>10</v>
      </c>
      <c r="W1615">
        <v>0</v>
      </c>
      <c r="Y1615">
        <v>180</v>
      </c>
      <c r="Z1615" t="s">
        <v>5190</v>
      </c>
      <c r="AA1615" s="2">
        <v>44677.578958333332</v>
      </c>
      <c r="AB1615" t="s">
        <v>329</v>
      </c>
      <c r="AC1615" s="2">
        <v>44677.579270833332</v>
      </c>
      <c r="AD1615" t="s">
        <v>329</v>
      </c>
      <c r="AE1615" t="s">
        <v>55</v>
      </c>
    </row>
    <row r="1616" spans="1:31" x14ac:dyDescent="0.25">
      <c r="A1616" t="s">
        <v>5192</v>
      </c>
      <c r="B1616" t="s">
        <v>5191</v>
      </c>
      <c r="C1616" t="s">
        <v>5080</v>
      </c>
      <c r="D1616" s="2" t="str">
        <f>VLOOKUP(A1616,Basis!A:A,1,FALSE)</f>
        <v>GO012</v>
      </c>
      <c r="E1616" s="2"/>
      <c r="F1616" s="2"/>
      <c r="G1616" s="2"/>
      <c r="H1616" s="2"/>
      <c r="K1616" t="s">
        <v>3357</v>
      </c>
      <c r="L1616" t="s">
        <v>32</v>
      </c>
      <c r="M1616" t="s">
        <v>3358</v>
      </c>
      <c r="N1616" t="s">
        <v>1043</v>
      </c>
      <c r="O1616">
        <v>5</v>
      </c>
      <c r="P1616">
        <v>1</v>
      </c>
      <c r="Q1616">
        <v>52.327413</v>
      </c>
      <c r="R1616">
        <v>5.1170980000000004</v>
      </c>
      <c r="S1616" t="s">
        <v>35</v>
      </c>
      <c r="T1616">
        <v>100</v>
      </c>
      <c r="U1616">
        <v>80</v>
      </c>
      <c r="V1616">
        <v>10</v>
      </c>
      <c r="W1616">
        <v>0</v>
      </c>
      <c r="Y1616">
        <v>180</v>
      </c>
      <c r="Z1616" t="s">
        <v>3359</v>
      </c>
      <c r="AA1616" s="2">
        <v>44705.582870370374</v>
      </c>
      <c r="AB1616" t="s">
        <v>329</v>
      </c>
      <c r="AC1616" s="2">
        <v>44705.58315972222</v>
      </c>
      <c r="AD1616" t="s">
        <v>329</v>
      </c>
      <c r="AE1616" t="s">
        <v>55</v>
      </c>
    </row>
    <row r="1617" spans="1:31" x14ac:dyDescent="0.25">
      <c r="A1617" t="s">
        <v>5194</v>
      </c>
      <c r="B1617" t="s">
        <v>5193</v>
      </c>
      <c r="C1617" t="s">
        <v>5080</v>
      </c>
      <c r="D1617" s="2" t="str">
        <f>VLOOKUP(A1617,Basis!A:A,1,FALSE)</f>
        <v>GO210</v>
      </c>
      <c r="E1617" s="2"/>
      <c r="F1617" s="2"/>
      <c r="G1617" s="2"/>
      <c r="H1617" s="2"/>
      <c r="K1617" t="s">
        <v>1047</v>
      </c>
      <c r="L1617" t="s">
        <v>3768</v>
      </c>
      <c r="M1617" t="s">
        <v>3769</v>
      </c>
      <c r="N1617" t="s">
        <v>241</v>
      </c>
      <c r="O1617">
        <v>5</v>
      </c>
      <c r="P1617">
        <v>1</v>
      </c>
      <c r="Q1617">
        <v>52.277380000000001</v>
      </c>
      <c r="R1617">
        <v>5.1644370000000004</v>
      </c>
      <c r="S1617" t="s">
        <v>35</v>
      </c>
      <c r="T1617">
        <v>100</v>
      </c>
      <c r="U1617">
        <v>80</v>
      </c>
      <c r="V1617">
        <v>10</v>
      </c>
      <c r="W1617">
        <v>0</v>
      </c>
      <c r="Y1617">
        <v>180</v>
      </c>
      <c r="Z1617" t="s">
        <v>3770</v>
      </c>
      <c r="AA1617" s="2">
        <v>44684.526030092595</v>
      </c>
      <c r="AB1617" t="s">
        <v>329</v>
      </c>
      <c r="AC1617" s="2">
        <v>44684.526192129626</v>
      </c>
      <c r="AD1617" t="s">
        <v>329</v>
      </c>
      <c r="AE1617" t="s">
        <v>55</v>
      </c>
    </row>
    <row r="1618" spans="1:31" x14ac:dyDescent="0.25">
      <c r="A1618" t="s">
        <v>5196</v>
      </c>
      <c r="B1618" t="s">
        <v>5195</v>
      </c>
      <c r="C1618" t="s">
        <v>5080</v>
      </c>
      <c r="D1618" s="2" t="str">
        <f>VLOOKUP(A1618,Basis!A:A,1,FALSE)</f>
        <v>GO211</v>
      </c>
      <c r="E1618" s="2"/>
      <c r="F1618" s="2"/>
      <c r="G1618" s="2"/>
      <c r="H1618" s="2"/>
      <c r="K1618" t="s">
        <v>1047</v>
      </c>
      <c r="L1618" t="s">
        <v>3768</v>
      </c>
      <c r="M1618" t="s">
        <v>3769</v>
      </c>
      <c r="N1618" t="s">
        <v>241</v>
      </c>
      <c r="O1618">
        <v>5</v>
      </c>
      <c r="P1618">
        <v>1</v>
      </c>
      <c r="Q1618">
        <v>52.277380000000001</v>
      </c>
      <c r="R1618">
        <v>5.1644370000000004</v>
      </c>
      <c r="S1618" t="s">
        <v>35</v>
      </c>
      <c r="T1618">
        <v>100</v>
      </c>
      <c r="U1618">
        <v>80</v>
      </c>
      <c r="V1618">
        <v>10</v>
      </c>
      <c r="W1618">
        <v>0</v>
      </c>
      <c r="Y1618">
        <v>180</v>
      </c>
      <c r="Z1618" t="s">
        <v>3770</v>
      </c>
      <c r="AA1618" s="2">
        <v>44684.527245370373</v>
      </c>
      <c r="AB1618" t="s">
        <v>329</v>
      </c>
      <c r="AC1618" s="2">
        <v>44684.529340277775</v>
      </c>
      <c r="AD1618" t="s">
        <v>329</v>
      </c>
      <c r="AE1618" t="s">
        <v>55</v>
      </c>
    </row>
    <row r="1619" spans="1:31" x14ac:dyDescent="0.25">
      <c r="A1619" t="s">
        <v>5198</v>
      </c>
      <c r="B1619" t="s">
        <v>5197</v>
      </c>
      <c r="C1619" t="s">
        <v>5080</v>
      </c>
      <c r="D1619" s="2" t="str">
        <f>VLOOKUP(A1619,Basis!A:A,1,FALSE)</f>
        <v>GO212</v>
      </c>
      <c r="E1619" s="2"/>
      <c r="F1619" s="2"/>
      <c r="G1619" s="2"/>
      <c r="H1619" s="2"/>
      <c r="K1619" t="s">
        <v>1047</v>
      </c>
      <c r="L1619" t="s">
        <v>3768</v>
      </c>
      <c r="M1619" t="s">
        <v>3769</v>
      </c>
      <c r="N1619" t="s">
        <v>241</v>
      </c>
      <c r="O1619">
        <v>6</v>
      </c>
      <c r="P1619">
        <v>1</v>
      </c>
      <c r="Q1619">
        <v>52.277380000000001</v>
      </c>
      <c r="R1619">
        <v>5.1644370000000004</v>
      </c>
      <c r="S1619" t="s">
        <v>35</v>
      </c>
      <c r="T1619">
        <v>100</v>
      </c>
      <c r="U1619">
        <v>80</v>
      </c>
      <c r="V1619">
        <v>10</v>
      </c>
      <c r="W1619">
        <v>0</v>
      </c>
      <c r="Y1619">
        <v>180</v>
      </c>
      <c r="Z1619" t="s">
        <v>3770</v>
      </c>
      <c r="AA1619" s="2">
        <v>44697.393113425926</v>
      </c>
      <c r="AB1619" t="s">
        <v>329</v>
      </c>
      <c r="AC1619" s="2">
        <v>44697.395138888889</v>
      </c>
      <c r="AD1619" t="s">
        <v>329</v>
      </c>
      <c r="AE1619" t="s">
        <v>55</v>
      </c>
    </row>
    <row r="1620" spans="1:31" x14ac:dyDescent="0.25">
      <c r="A1620" t="s">
        <v>5200</v>
      </c>
      <c r="B1620" t="s">
        <v>5199</v>
      </c>
      <c r="C1620" t="s">
        <v>5080</v>
      </c>
      <c r="D1620" s="2" t="str">
        <f>VLOOKUP(A1620,Basis!A:A,1,FALSE)</f>
        <v>GO160</v>
      </c>
      <c r="E1620" s="2"/>
      <c r="F1620" s="2"/>
      <c r="G1620" s="2"/>
      <c r="H1620" s="2"/>
      <c r="K1620" t="s">
        <v>2354</v>
      </c>
      <c r="L1620" t="s">
        <v>2355</v>
      </c>
      <c r="M1620" t="s">
        <v>2356</v>
      </c>
      <c r="N1620" t="s">
        <v>1043</v>
      </c>
      <c r="O1620">
        <v>5</v>
      </c>
      <c r="P1620">
        <v>1</v>
      </c>
      <c r="Q1620">
        <v>52.322370999999997</v>
      </c>
      <c r="R1620">
        <v>5.1154339000000002</v>
      </c>
      <c r="S1620" t="s">
        <v>35</v>
      </c>
      <c r="T1620">
        <v>100</v>
      </c>
      <c r="U1620">
        <v>80</v>
      </c>
      <c r="V1620">
        <v>10</v>
      </c>
      <c r="W1620">
        <v>0</v>
      </c>
      <c r="Y1620">
        <v>180</v>
      </c>
      <c r="Z1620" t="s">
        <v>2357</v>
      </c>
      <c r="AA1620" s="2">
        <v>44705.596898148149</v>
      </c>
      <c r="AB1620" t="s">
        <v>329</v>
      </c>
      <c r="AC1620" s="2">
        <v>44705.597233796296</v>
      </c>
      <c r="AD1620" t="s">
        <v>329</v>
      </c>
      <c r="AE1620" t="s">
        <v>55</v>
      </c>
    </row>
    <row r="1621" spans="1:31" x14ac:dyDescent="0.25">
      <c r="A1621" t="s">
        <v>5202</v>
      </c>
      <c r="B1621" t="s">
        <v>5201</v>
      </c>
      <c r="C1621" t="s">
        <v>5080</v>
      </c>
      <c r="D1621" s="2" t="str">
        <f>VLOOKUP(A1621,Basis!A:A,1,FALSE)</f>
        <v>GO163</v>
      </c>
      <c r="E1621" s="2"/>
      <c r="F1621" s="2"/>
      <c r="G1621" s="2"/>
      <c r="H1621" s="2"/>
      <c r="K1621" t="s">
        <v>2710</v>
      </c>
      <c r="L1621" t="s">
        <v>2711</v>
      </c>
      <c r="M1621" t="s">
        <v>2712</v>
      </c>
      <c r="N1621" t="s">
        <v>750</v>
      </c>
      <c r="O1621">
        <v>5</v>
      </c>
      <c r="P1621">
        <v>1</v>
      </c>
      <c r="Q1621">
        <v>52.264369000000002</v>
      </c>
      <c r="R1621">
        <v>5.04542</v>
      </c>
      <c r="S1621" t="s">
        <v>35</v>
      </c>
      <c r="T1621">
        <v>100</v>
      </c>
      <c r="U1621">
        <v>80</v>
      </c>
      <c r="V1621">
        <v>10</v>
      </c>
      <c r="W1621">
        <v>0</v>
      </c>
      <c r="Y1621">
        <v>180</v>
      </c>
      <c r="Z1621" t="s">
        <v>2713</v>
      </c>
      <c r="AA1621" s="2">
        <v>44713.490729166668</v>
      </c>
      <c r="AB1621" t="s">
        <v>329</v>
      </c>
      <c r="AC1621" s="2">
        <v>44713.493993055556</v>
      </c>
      <c r="AD1621" t="s">
        <v>329</v>
      </c>
      <c r="AE1621" t="s">
        <v>55</v>
      </c>
    </row>
    <row r="1622" spans="1:31" x14ac:dyDescent="0.25">
      <c r="A1622" t="s">
        <v>5204</v>
      </c>
      <c r="B1622" t="s">
        <v>5203</v>
      </c>
      <c r="C1622" t="s">
        <v>5080</v>
      </c>
      <c r="D1622" s="2" t="str">
        <f>VLOOKUP(A1622,Basis!A:A,1,FALSE)</f>
        <v>GO164</v>
      </c>
      <c r="E1622" s="2"/>
      <c r="F1622" s="2"/>
      <c r="G1622" s="2"/>
      <c r="H1622" s="2"/>
      <c r="K1622" t="s">
        <v>2710</v>
      </c>
      <c r="L1622" t="s">
        <v>2711</v>
      </c>
      <c r="M1622" t="s">
        <v>2712</v>
      </c>
      <c r="N1622" t="s">
        <v>750</v>
      </c>
      <c r="O1622">
        <v>5</v>
      </c>
      <c r="P1622">
        <v>1</v>
      </c>
      <c r="Q1622">
        <v>52.264369000000002</v>
      </c>
      <c r="R1622">
        <v>5.0454203</v>
      </c>
      <c r="S1622" t="s">
        <v>35</v>
      </c>
      <c r="T1622">
        <v>100</v>
      </c>
      <c r="U1622">
        <v>80</v>
      </c>
      <c r="V1622">
        <v>10</v>
      </c>
      <c r="W1622">
        <v>0</v>
      </c>
      <c r="Y1622">
        <v>180</v>
      </c>
      <c r="Z1622" t="s">
        <v>2713</v>
      </c>
      <c r="AA1622" s="2">
        <v>44713.494502314818</v>
      </c>
      <c r="AB1622" t="s">
        <v>329</v>
      </c>
      <c r="AC1622" s="2">
        <v>44713.495520833334</v>
      </c>
      <c r="AD1622" t="s">
        <v>329</v>
      </c>
      <c r="AE1622" t="s">
        <v>55</v>
      </c>
    </row>
    <row r="1623" spans="1:31" x14ac:dyDescent="0.25">
      <c r="A1623" t="s">
        <v>5206</v>
      </c>
      <c r="B1623" t="s">
        <v>5205</v>
      </c>
      <c r="C1623" t="s">
        <v>5080</v>
      </c>
      <c r="D1623" s="2" t="str">
        <f>VLOOKUP(A1623,Basis!A:A,1,FALSE)</f>
        <v>GB045</v>
      </c>
      <c r="E1623" s="2"/>
      <c r="F1623" s="2"/>
      <c r="G1623" s="2"/>
      <c r="H1623" s="2"/>
      <c r="K1623" t="s">
        <v>5207</v>
      </c>
      <c r="L1623" t="s">
        <v>5208</v>
      </c>
      <c r="M1623" t="s">
        <v>6049</v>
      </c>
      <c r="N1623" t="s">
        <v>750</v>
      </c>
      <c r="O1623">
        <v>3</v>
      </c>
      <c r="P1623">
        <v>1</v>
      </c>
      <c r="Q1623">
        <v>52.252791000000002</v>
      </c>
      <c r="R1623">
        <v>5.0468999999999999</v>
      </c>
      <c r="S1623" t="s">
        <v>35</v>
      </c>
      <c r="T1623">
        <v>100</v>
      </c>
      <c r="U1623">
        <v>80</v>
      </c>
      <c r="V1623">
        <v>10</v>
      </c>
      <c r="W1623">
        <v>0</v>
      </c>
      <c r="Y1623">
        <v>180</v>
      </c>
      <c r="Z1623" t="s">
        <v>5210</v>
      </c>
      <c r="AA1623" s="2">
        <v>44713.483703703707</v>
      </c>
      <c r="AB1623" t="s">
        <v>329</v>
      </c>
      <c r="AC1623" s="2">
        <v>44713.483923611115</v>
      </c>
      <c r="AD1623" t="s">
        <v>329</v>
      </c>
      <c r="AE1623" t="s">
        <v>55</v>
      </c>
    </row>
    <row r="1624" spans="1:31" x14ac:dyDescent="0.25">
      <c r="A1624" t="s">
        <v>5212</v>
      </c>
      <c r="B1624" t="s">
        <v>5211</v>
      </c>
      <c r="C1624" t="s">
        <v>5080</v>
      </c>
      <c r="D1624" s="2" t="str">
        <f>VLOOKUP(A1624,Basis!A:A,1,FALSE)</f>
        <v>GO063</v>
      </c>
      <c r="E1624" s="2"/>
      <c r="F1624" s="2"/>
      <c r="G1624" s="2"/>
      <c r="H1624" s="2"/>
      <c r="K1624" t="s">
        <v>1875</v>
      </c>
      <c r="L1624" t="s">
        <v>1876</v>
      </c>
      <c r="M1624" t="s">
        <v>1877</v>
      </c>
      <c r="N1624" t="s">
        <v>277</v>
      </c>
      <c r="O1624">
        <v>5</v>
      </c>
      <c r="P1624">
        <v>1</v>
      </c>
      <c r="Q1624">
        <v>52.315005999999997</v>
      </c>
      <c r="R1624">
        <v>5.029318</v>
      </c>
      <c r="S1624" t="s">
        <v>35</v>
      </c>
      <c r="T1624">
        <v>100</v>
      </c>
      <c r="U1624">
        <v>80</v>
      </c>
      <c r="V1624">
        <v>10</v>
      </c>
      <c r="W1624">
        <v>0</v>
      </c>
      <c r="Y1624">
        <v>180</v>
      </c>
      <c r="Z1624" t="s">
        <v>1878</v>
      </c>
      <c r="AA1624" s="2">
        <v>44713.565150462964</v>
      </c>
      <c r="AB1624" t="s">
        <v>329</v>
      </c>
      <c r="AC1624" s="2">
        <v>44713.565439814818</v>
      </c>
      <c r="AD1624" t="s">
        <v>329</v>
      </c>
      <c r="AE1624" t="s">
        <v>55</v>
      </c>
    </row>
    <row r="1625" spans="1:31" x14ac:dyDescent="0.25">
      <c r="A1625" t="s">
        <v>5214</v>
      </c>
      <c r="B1625" t="s">
        <v>5213</v>
      </c>
      <c r="C1625" t="s">
        <v>5080</v>
      </c>
      <c r="D1625" s="2" t="str">
        <f>VLOOKUP(A1625,Basis!A:A,1,FALSE)</f>
        <v>GB108</v>
      </c>
      <c r="E1625" s="2"/>
      <c r="F1625" s="2"/>
      <c r="G1625" s="2"/>
      <c r="H1625" s="2"/>
      <c r="K1625" t="s">
        <v>2318</v>
      </c>
      <c r="L1625" t="s">
        <v>1041</v>
      </c>
      <c r="M1625" t="s">
        <v>2320</v>
      </c>
      <c r="N1625" t="s">
        <v>277</v>
      </c>
      <c r="O1625">
        <v>3</v>
      </c>
      <c r="P1625">
        <v>1</v>
      </c>
      <c r="Q1625">
        <v>52.313692000000003</v>
      </c>
      <c r="R1625">
        <v>5.0383750000000003</v>
      </c>
      <c r="S1625" t="s">
        <v>35</v>
      </c>
      <c r="T1625">
        <v>100</v>
      </c>
      <c r="U1625">
        <v>80</v>
      </c>
      <c r="V1625">
        <v>10</v>
      </c>
      <c r="W1625">
        <v>0</v>
      </c>
      <c r="Y1625">
        <v>180</v>
      </c>
      <c r="Z1625" t="s">
        <v>5215</v>
      </c>
      <c r="AA1625" s="2">
        <v>44713.547500000001</v>
      </c>
      <c r="AB1625" t="s">
        <v>329</v>
      </c>
      <c r="AC1625" s="2">
        <v>44713.547708333332</v>
      </c>
      <c r="AD1625" t="s">
        <v>329</v>
      </c>
      <c r="AE1625" t="s">
        <v>55</v>
      </c>
    </row>
    <row r="1626" spans="1:31" x14ac:dyDescent="0.25">
      <c r="A1626" t="s">
        <v>5217</v>
      </c>
      <c r="B1626" t="s">
        <v>5216</v>
      </c>
      <c r="C1626" t="s">
        <v>5080</v>
      </c>
      <c r="D1626" s="2" t="str">
        <f>VLOOKUP(A1626,Basis!A:A,1,FALSE)</f>
        <v>GO004</v>
      </c>
      <c r="E1626" s="2"/>
      <c r="F1626" s="2"/>
      <c r="G1626" s="2"/>
      <c r="H1626" s="2"/>
      <c r="K1626" t="s">
        <v>2294</v>
      </c>
      <c r="L1626" t="s">
        <v>93</v>
      </c>
      <c r="M1626" t="s">
        <v>2307</v>
      </c>
      <c r="N1626" t="s">
        <v>277</v>
      </c>
      <c r="O1626">
        <v>5</v>
      </c>
      <c r="P1626">
        <v>1</v>
      </c>
      <c r="Q1626">
        <v>52.314579999999999</v>
      </c>
      <c r="R1626">
        <v>5.0346960000000003</v>
      </c>
      <c r="S1626" t="s">
        <v>35</v>
      </c>
      <c r="T1626">
        <v>100</v>
      </c>
      <c r="U1626">
        <v>80</v>
      </c>
      <c r="V1626">
        <v>10</v>
      </c>
      <c r="W1626">
        <v>0</v>
      </c>
      <c r="Y1626">
        <v>180</v>
      </c>
      <c r="Z1626" t="s">
        <v>2308</v>
      </c>
      <c r="AA1626" s="2">
        <v>44713.558599537035</v>
      </c>
      <c r="AB1626" t="s">
        <v>329</v>
      </c>
      <c r="AC1626" s="2">
        <v>44713.55878472222</v>
      </c>
      <c r="AD1626" t="s">
        <v>329</v>
      </c>
      <c r="AE1626" t="s">
        <v>55</v>
      </c>
    </row>
    <row r="1627" spans="1:31" x14ac:dyDescent="0.25">
      <c r="A1627" t="s">
        <v>5219</v>
      </c>
      <c r="B1627" t="s">
        <v>5218</v>
      </c>
      <c r="C1627" t="s">
        <v>5080</v>
      </c>
      <c r="D1627" s="2" t="str">
        <f>VLOOKUP(A1627,Basis!A:A,1,FALSE)</f>
        <v>GO148</v>
      </c>
      <c r="E1627" s="2"/>
      <c r="F1627" s="2"/>
      <c r="G1627" s="2"/>
      <c r="H1627" s="2"/>
      <c r="K1627" t="s">
        <v>3542</v>
      </c>
      <c r="L1627" t="s">
        <v>2284</v>
      </c>
      <c r="M1627" t="s">
        <v>3543</v>
      </c>
      <c r="N1627" t="s">
        <v>277</v>
      </c>
      <c r="O1627">
        <v>5</v>
      </c>
      <c r="P1627">
        <v>1</v>
      </c>
      <c r="Q1627">
        <v>52.301127000000001</v>
      </c>
      <c r="R1627">
        <v>5.0431568999999996</v>
      </c>
      <c r="S1627" t="s">
        <v>35</v>
      </c>
      <c r="T1627">
        <v>100</v>
      </c>
      <c r="U1627">
        <v>80</v>
      </c>
      <c r="V1627">
        <v>10</v>
      </c>
      <c r="W1627">
        <v>0</v>
      </c>
      <c r="Y1627">
        <v>180</v>
      </c>
      <c r="Z1627" t="s">
        <v>3544</v>
      </c>
      <c r="AA1627" s="2">
        <v>44713.571516203701</v>
      </c>
      <c r="AB1627" t="s">
        <v>329</v>
      </c>
      <c r="AC1627" s="2">
        <v>44713.571747685186</v>
      </c>
      <c r="AD1627" t="s">
        <v>329</v>
      </c>
      <c r="AE1627" t="s">
        <v>55</v>
      </c>
    </row>
    <row r="1628" spans="1:31" x14ac:dyDescent="0.25">
      <c r="A1628" t="s">
        <v>5221</v>
      </c>
      <c r="B1628" t="s">
        <v>5220</v>
      </c>
      <c r="C1628" t="s">
        <v>5080</v>
      </c>
      <c r="D1628" s="2" t="str">
        <f>VLOOKUP(A1628,Basis!A:A,1,FALSE)</f>
        <v>GO001</v>
      </c>
      <c r="E1628" s="2"/>
      <c r="F1628" s="2"/>
      <c r="G1628" s="2"/>
      <c r="H1628" s="2"/>
      <c r="K1628" t="s">
        <v>2239</v>
      </c>
      <c r="L1628" t="s">
        <v>2240</v>
      </c>
      <c r="M1628" t="s">
        <v>2241</v>
      </c>
      <c r="N1628" t="s">
        <v>277</v>
      </c>
      <c r="O1628">
        <v>5</v>
      </c>
      <c r="P1628">
        <v>1</v>
      </c>
      <c r="Q1628">
        <v>52.310979000000003</v>
      </c>
      <c r="R1628">
        <v>5.0337300000000003</v>
      </c>
      <c r="S1628" t="s">
        <v>35</v>
      </c>
      <c r="T1628">
        <v>100</v>
      </c>
      <c r="U1628">
        <v>80</v>
      </c>
      <c r="V1628">
        <v>10</v>
      </c>
      <c r="W1628">
        <v>0</v>
      </c>
      <c r="Y1628">
        <v>180</v>
      </c>
      <c r="Z1628" t="s">
        <v>2242</v>
      </c>
      <c r="AA1628" s="2">
        <v>44713.552939814814</v>
      </c>
      <c r="AB1628" t="s">
        <v>329</v>
      </c>
      <c r="AC1628" s="2">
        <v>44713.553171296298</v>
      </c>
      <c r="AD1628" t="s">
        <v>329</v>
      </c>
      <c r="AE1628" t="s">
        <v>55</v>
      </c>
    </row>
    <row r="1629" spans="1:31" x14ac:dyDescent="0.25">
      <c r="A1629" t="s">
        <v>5223</v>
      </c>
      <c r="B1629" t="s">
        <v>5222</v>
      </c>
      <c r="C1629" t="s">
        <v>5080</v>
      </c>
      <c r="D1629" s="2" t="str">
        <f>VLOOKUP(A1629,Basis!A:A,1,FALSE)</f>
        <v>GO002</v>
      </c>
      <c r="E1629" s="2"/>
      <c r="F1629" s="2"/>
      <c r="G1629" s="2"/>
      <c r="H1629" s="2"/>
      <c r="K1629" t="s">
        <v>2239</v>
      </c>
      <c r="L1629" t="s">
        <v>2240</v>
      </c>
      <c r="M1629" t="s">
        <v>2241</v>
      </c>
      <c r="N1629" t="s">
        <v>277</v>
      </c>
      <c r="O1629">
        <v>5</v>
      </c>
      <c r="P1629">
        <v>1</v>
      </c>
      <c r="Q1629">
        <v>52.310979000000003</v>
      </c>
      <c r="R1629">
        <v>5.0337300000000003</v>
      </c>
      <c r="S1629" t="s">
        <v>35</v>
      </c>
      <c r="T1629">
        <v>100</v>
      </c>
      <c r="U1629">
        <v>80</v>
      </c>
      <c r="V1629">
        <v>10</v>
      </c>
      <c r="W1629">
        <v>0</v>
      </c>
      <c r="Y1629">
        <v>180</v>
      </c>
      <c r="Z1629" t="s">
        <v>2242</v>
      </c>
      <c r="AA1629" s="2">
        <v>44713.553668981483</v>
      </c>
      <c r="AB1629" t="s">
        <v>329</v>
      </c>
      <c r="AC1629" s="2">
        <v>44713.555428240739</v>
      </c>
      <c r="AD1629" t="s">
        <v>329</v>
      </c>
      <c r="AE1629" t="s">
        <v>55</v>
      </c>
    </row>
    <row r="1630" spans="1:31" x14ac:dyDescent="0.25">
      <c r="A1630" t="s">
        <v>5225</v>
      </c>
      <c r="B1630" t="s">
        <v>5224</v>
      </c>
      <c r="C1630" t="s">
        <v>5080</v>
      </c>
      <c r="D1630" s="2" t="str">
        <f>VLOOKUP(A1630,Basis!A:A,1,FALSE)</f>
        <v>GO003</v>
      </c>
      <c r="E1630" s="2"/>
      <c r="F1630" s="2"/>
      <c r="G1630" s="2"/>
      <c r="H1630" s="2"/>
      <c r="K1630" t="s">
        <v>2239</v>
      </c>
      <c r="L1630" t="s">
        <v>2240</v>
      </c>
      <c r="M1630" t="s">
        <v>2241</v>
      </c>
      <c r="N1630" t="s">
        <v>277</v>
      </c>
      <c r="O1630">
        <v>5</v>
      </c>
      <c r="P1630">
        <v>1</v>
      </c>
      <c r="Q1630">
        <v>52.310979000000003</v>
      </c>
      <c r="R1630">
        <v>5.0337300000000003</v>
      </c>
      <c r="S1630" t="s">
        <v>35</v>
      </c>
      <c r="T1630">
        <v>100</v>
      </c>
      <c r="U1630">
        <v>80</v>
      </c>
      <c r="V1630">
        <v>10</v>
      </c>
      <c r="W1630">
        <v>0</v>
      </c>
      <c r="Y1630">
        <v>180</v>
      </c>
      <c r="Z1630" t="s">
        <v>2242</v>
      </c>
      <c r="AA1630" s="2">
        <v>44713.554247685184</v>
      </c>
      <c r="AB1630" t="s">
        <v>329</v>
      </c>
      <c r="AC1630" s="2">
        <v>44746.454270833332</v>
      </c>
      <c r="AD1630" t="s">
        <v>329</v>
      </c>
      <c r="AE1630" t="s">
        <v>55</v>
      </c>
    </row>
    <row r="1631" spans="1:31" x14ac:dyDescent="0.25">
      <c r="A1631" t="s">
        <v>5227</v>
      </c>
      <c r="B1631" t="s">
        <v>5226</v>
      </c>
      <c r="C1631" t="s">
        <v>5080</v>
      </c>
      <c r="D1631" s="2" t="str">
        <f>VLOOKUP(A1631,Basis!A:A,1,FALSE)</f>
        <v>GO185</v>
      </c>
      <c r="E1631" s="2"/>
      <c r="F1631" s="2"/>
      <c r="G1631" s="2"/>
      <c r="H1631" s="2"/>
      <c r="K1631" t="s">
        <v>5228</v>
      </c>
      <c r="L1631" t="s">
        <v>3654</v>
      </c>
      <c r="M1631" t="s">
        <v>5229</v>
      </c>
      <c r="N1631" t="s">
        <v>43</v>
      </c>
      <c r="O1631">
        <v>5</v>
      </c>
      <c r="P1631">
        <v>1</v>
      </c>
      <c r="Q1631">
        <v>52.249797000000001</v>
      </c>
      <c r="R1631">
        <v>5.2364138999999996</v>
      </c>
      <c r="S1631" t="s">
        <v>35</v>
      </c>
      <c r="T1631">
        <v>100</v>
      </c>
      <c r="U1631">
        <v>80</v>
      </c>
      <c r="V1631">
        <v>10</v>
      </c>
      <c r="W1631">
        <v>0</v>
      </c>
      <c r="Y1631">
        <v>180</v>
      </c>
      <c r="Z1631" t="s">
        <v>5230</v>
      </c>
      <c r="AA1631" s="2">
        <v>44705.470659722225</v>
      </c>
      <c r="AB1631" t="s">
        <v>329</v>
      </c>
      <c r="AC1631" s="2">
        <v>44705.470891203702</v>
      </c>
      <c r="AD1631" t="s">
        <v>329</v>
      </c>
      <c r="AE1631" t="s">
        <v>55</v>
      </c>
    </row>
    <row r="1632" spans="1:31" x14ac:dyDescent="0.25">
      <c r="A1632" t="s">
        <v>5232</v>
      </c>
      <c r="B1632" t="s">
        <v>5231</v>
      </c>
      <c r="C1632" t="s">
        <v>5080</v>
      </c>
      <c r="D1632" s="2" t="str">
        <f>VLOOKUP(A1632,Basis!A:A,1,FALSE)</f>
        <v>GO186</v>
      </c>
      <c r="E1632" s="2"/>
      <c r="F1632" s="2"/>
      <c r="G1632" s="2"/>
      <c r="H1632" s="2"/>
      <c r="K1632" t="s">
        <v>5228</v>
      </c>
      <c r="L1632" t="s">
        <v>3654</v>
      </c>
      <c r="M1632" t="s">
        <v>5229</v>
      </c>
      <c r="N1632" t="s">
        <v>43</v>
      </c>
      <c r="O1632">
        <v>5</v>
      </c>
      <c r="P1632">
        <v>1</v>
      </c>
      <c r="Q1632">
        <v>52.249797000000001</v>
      </c>
      <c r="R1632">
        <v>5.2364138999999996</v>
      </c>
      <c r="S1632" t="s">
        <v>35</v>
      </c>
      <c r="T1632">
        <v>100</v>
      </c>
      <c r="U1632">
        <v>80</v>
      </c>
      <c r="V1632">
        <v>10</v>
      </c>
      <c r="W1632">
        <v>0</v>
      </c>
      <c r="Y1632">
        <v>180</v>
      </c>
      <c r="Z1632" t="s">
        <v>5230</v>
      </c>
      <c r="AA1632" s="2">
        <v>44705.471365740741</v>
      </c>
      <c r="AB1632" t="s">
        <v>329</v>
      </c>
      <c r="AC1632" s="2">
        <v>44705.471678240741</v>
      </c>
      <c r="AD1632" t="s">
        <v>329</v>
      </c>
      <c r="AE1632" t="s">
        <v>55</v>
      </c>
    </row>
    <row r="1633" spans="1:31" x14ac:dyDescent="0.25">
      <c r="A1633" t="s">
        <v>5234</v>
      </c>
      <c r="B1633" t="s">
        <v>5233</v>
      </c>
      <c r="C1633" t="s">
        <v>5080</v>
      </c>
      <c r="D1633" s="2" t="str">
        <f>VLOOKUP(A1633,Basis!A:A,1,FALSE)</f>
        <v>GB052</v>
      </c>
      <c r="E1633" s="2"/>
      <c r="F1633" s="2"/>
      <c r="G1633" s="2"/>
      <c r="H1633" s="2"/>
      <c r="K1633" t="s">
        <v>5046</v>
      </c>
      <c r="L1633" t="s">
        <v>74</v>
      </c>
      <c r="M1633" t="s">
        <v>5047</v>
      </c>
      <c r="N1633" t="s">
        <v>277</v>
      </c>
      <c r="O1633">
        <v>3</v>
      </c>
      <c r="P1633">
        <v>1</v>
      </c>
      <c r="Q1633">
        <v>52.306559999999998</v>
      </c>
      <c r="R1633">
        <v>5.0398449999999997</v>
      </c>
      <c r="S1633" t="s">
        <v>35</v>
      </c>
      <c r="T1633">
        <v>100</v>
      </c>
      <c r="U1633">
        <v>80</v>
      </c>
      <c r="V1633">
        <v>10</v>
      </c>
      <c r="W1633">
        <v>0</v>
      </c>
      <c r="Y1633">
        <v>180</v>
      </c>
      <c r="Z1633" t="s">
        <v>5048</v>
      </c>
      <c r="AA1633" s="2">
        <v>44713.544085648151</v>
      </c>
      <c r="AB1633" t="s">
        <v>329</v>
      </c>
      <c r="AC1633" s="2">
        <v>44713.544317129628</v>
      </c>
      <c r="AD1633" t="s">
        <v>329</v>
      </c>
      <c r="AE1633" t="s">
        <v>55</v>
      </c>
    </row>
    <row r="1634" spans="1:31" x14ac:dyDescent="0.25">
      <c r="A1634" t="s">
        <v>5236</v>
      </c>
      <c r="B1634" t="s">
        <v>5235</v>
      </c>
      <c r="C1634" t="s">
        <v>5080</v>
      </c>
      <c r="D1634" s="2" t="str">
        <f>VLOOKUP(A1634,Basis!A:A,1,FALSE)</f>
        <v>GB109</v>
      </c>
      <c r="E1634" s="2"/>
      <c r="F1634" s="2"/>
      <c r="G1634" s="2"/>
      <c r="H1634" s="2"/>
      <c r="K1634" t="s">
        <v>5046</v>
      </c>
      <c r="L1634" t="s">
        <v>74</v>
      </c>
      <c r="M1634" t="s">
        <v>5047</v>
      </c>
      <c r="N1634" t="s">
        <v>277</v>
      </c>
      <c r="O1634">
        <v>3</v>
      </c>
      <c r="P1634">
        <v>1</v>
      </c>
      <c r="Q1634">
        <v>52.306559999999998</v>
      </c>
      <c r="R1634">
        <v>5.0398449999999997</v>
      </c>
      <c r="S1634" t="s">
        <v>35</v>
      </c>
      <c r="T1634">
        <v>100</v>
      </c>
      <c r="U1634">
        <v>80</v>
      </c>
      <c r="V1634">
        <v>10</v>
      </c>
      <c r="W1634">
        <v>0</v>
      </c>
      <c r="Y1634">
        <v>180</v>
      </c>
      <c r="Z1634" t="s">
        <v>5048</v>
      </c>
      <c r="AA1634" s="2">
        <v>44713.544756944444</v>
      </c>
      <c r="AB1634" t="s">
        <v>329</v>
      </c>
      <c r="AC1634" s="2">
        <v>44713.545011574075</v>
      </c>
      <c r="AD1634" t="s">
        <v>329</v>
      </c>
      <c r="AE1634" t="s">
        <v>55</v>
      </c>
    </row>
    <row r="1635" spans="1:31" x14ac:dyDescent="0.25">
      <c r="A1635" t="s">
        <v>5238</v>
      </c>
      <c r="B1635" t="s">
        <v>5237</v>
      </c>
      <c r="C1635" t="s">
        <v>5080</v>
      </c>
      <c r="D1635" s="2" t="str">
        <f>VLOOKUP(A1635,Basis!A:A,1,FALSE)</f>
        <v>GO177</v>
      </c>
      <c r="E1635" s="2"/>
      <c r="F1635" s="2"/>
      <c r="G1635" s="2"/>
      <c r="H1635" s="2"/>
      <c r="K1635" t="s">
        <v>1335</v>
      </c>
      <c r="L1635" t="s">
        <v>148</v>
      </c>
      <c r="M1635" t="s">
        <v>1337</v>
      </c>
      <c r="N1635" t="s">
        <v>62</v>
      </c>
      <c r="O1635">
        <v>5</v>
      </c>
      <c r="P1635">
        <v>1</v>
      </c>
      <c r="Q1635">
        <v>52.294786999999999</v>
      </c>
      <c r="R1635">
        <v>5.2655969999999996</v>
      </c>
      <c r="S1635" t="s">
        <v>35</v>
      </c>
      <c r="T1635">
        <v>100</v>
      </c>
      <c r="U1635">
        <v>80</v>
      </c>
      <c r="V1635">
        <v>10</v>
      </c>
      <c r="W1635">
        <v>0</v>
      </c>
      <c r="Y1635">
        <v>180</v>
      </c>
      <c r="Z1635" t="s">
        <v>1620</v>
      </c>
      <c r="AA1635" s="2">
        <v>44704.514861111114</v>
      </c>
      <c r="AB1635" t="s">
        <v>329</v>
      </c>
      <c r="AC1635" s="2">
        <v>44704.515092592592</v>
      </c>
      <c r="AD1635" t="s">
        <v>329</v>
      </c>
      <c r="AE1635" t="s">
        <v>55</v>
      </c>
    </row>
    <row r="1636" spans="1:31" x14ac:dyDescent="0.25">
      <c r="A1636" t="s">
        <v>5240</v>
      </c>
      <c r="B1636" t="s">
        <v>5239</v>
      </c>
      <c r="C1636" t="s">
        <v>5080</v>
      </c>
      <c r="D1636" s="2" t="str">
        <f>VLOOKUP(A1636,Basis!A:A,1,FALSE)</f>
        <v>GO178</v>
      </c>
      <c r="E1636" s="2"/>
      <c r="F1636" s="2"/>
      <c r="G1636" s="2"/>
      <c r="H1636" s="2"/>
      <c r="K1636" t="s">
        <v>1335</v>
      </c>
      <c r="L1636" t="s">
        <v>148</v>
      </c>
      <c r="M1636" t="s">
        <v>1337</v>
      </c>
      <c r="N1636" t="s">
        <v>62</v>
      </c>
      <c r="O1636">
        <v>5</v>
      </c>
      <c r="P1636">
        <v>1</v>
      </c>
      <c r="Q1636">
        <v>52.294786999999999</v>
      </c>
      <c r="R1636">
        <v>5.2655969999999996</v>
      </c>
      <c r="S1636" t="s">
        <v>35</v>
      </c>
      <c r="T1636">
        <v>100</v>
      </c>
      <c r="U1636">
        <v>80</v>
      </c>
      <c r="V1636">
        <v>10</v>
      </c>
      <c r="W1636">
        <v>0</v>
      </c>
      <c r="Y1636">
        <v>180</v>
      </c>
      <c r="Z1636" t="s">
        <v>1620</v>
      </c>
      <c r="AA1636" s="2">
        <v>44704.515682870369</v>
      </c>
      <c r="AB1636" t="s">
        <v>329</v>
      </c>
      <c r="AC1636" s="2">
        <v>44704.515960648147</v>
      </c>
      <c r="AD1636" t="s">
        <v>329</v>
      </c>
      <c r="AE1636" t="s">
        <v>55</v>
      </c>
    </row>
    <row r="1637" spans="1:31" x14ac:dyDescent="0.25">
      <c r="A1637" t="s">
        <v>5242</v>
      </c>
      <c r="B1637" t="s">
        <v>5241</v>
      </c>
      <c r="C1637" t="s">
        <v>5080</v>
      </c>
      <c r="D1637" s="2" t="str">
        <f>VLOOKUP(A1637,Basis!A:A,1,FALSE)</f>
        <v>GO057</v>
      </c>
      <c r="E1637" s="2"/>
      <c r="F1637" s="2"/>
      <c r="G1637" s="2"/>
      <c r="H1637" s="2"/>
      <c r="K1637" t="s">
        <v>2627</v>
      </c>
      <c r="L1637" t="s">
        <v>1041</v>
      </c>
      <c r="M1637" t="s">
        <v>2628</v>
      </c>
      <c r="N1637" t="s">
        <v>62</v>
      </c>
      <c r="O1637">
        <v>5</v>
      </c>
      <c r="P1637">
        <v>1</v>
      </c>
      <c r="Q1637">
        <v>52.295071999999998</v>
      </c>
      <c r="R1637">
        <v>5.2629890000000001</v>
      </c>
      <c r="S1637" t="s">
        <v>35</v>
      </c>
      <c r="T1637">
        <v>100</v>
      </c>
      <c r="U1637">
        <v>80</v>
      </c>
      <c r="V1637">
        <v>10</v>
      </c>
      <c r="W1637">
        <v>0</v>
      </c>
      <c r="Y1637">
        <v>180</v>
      </c>
      <c r="Z1637" t="s">
        <v>2629</v>
      </c>
      <c r="AA1637" s="2">
        <v>44704.492696759262</v>
      </c>
      <c r="AB1637" t="s">
        <v>329</v>
      </c>
      <c r="AC1637" s="2">
        <v>44704.493078703701</v>
      </c>
      <c r="AD1637" t="s">
        <v>329</v>
      </c>
      <c r="AE1637" t="s">
        <v>55</v>
      </c>
    </row>
    <row r="1638" spans="1:31" x14ac:dyDescent="0.25">
      <c r="A1638" t="s">
        <v>5244</v>
      </c>
      <c r="B1638" t="s">
        <v>5243</v>
      </c>
      <c r="C1638" t="s">
        <v>5080</v>
      </c>
      <c r="D1638" s="2" t="str">
        <f>VLOOKUP(A1638,Basis!A:A,1,FALSE)</f>
        <v>GO058</v>
      </c>
      <c r="E1638" s="2"/>
      <c r="F1638" s="2"/>
      <c r="G1638" s="2"/>
      <c r="H1638" s="2"/>
      <c r="K1638" t="s">
        <v>2627</v>
      </c>
      <c r="L1638" t="s">
        <v>1041</v>
      </c>
      <c r="M1638" t="s">
        <v>5245</v>
      </c>
      <c r="N1638" t="s">
        <v>62</v>
      </c>
      <c r="O1638">
        <v>5</v>
      </c>
      <c r="P1638">
        <v>1</v>
      </c>
      <c r="Q1638">
        <v>52.295071999999998</v>
      </c>
      <c r="R1638">
        <v>5.2629890000000001</v>
      </c>
      <c r="S1638" t="s">
        <v>35</v>
      </c>
      <c r="T1638">
        <v>100</v>
      </c>
      <c r="U1638">
        <v>80</v>
      </c>
      <c r="V1638">
        <v>10</v>
      </c>
      <c r="W1638">
        <v>0</v>
      </c>
      <c r="Y1638">
        <v>180</v>
      </c>
      <c r="Z1638" t="s">
        <v>2629</v>
      </c>
      <c r="AA1638" s="2">
        <v>44704.493703703702</v>
      </c>
      <c r="AB1638" t="s">
        <v>329</v>
      </c>
      <c r="AC1638" s="2">
        <v>44845.427708333336</v>
      </c>
      <c r="AD1638" t="s">
        <v>329</v>
      </c>
      <c r="AE1638" t="s">
        <v>55</v>
      </c>
    </row>
    <row r="1639" spans="1:31" x14ac:dyDescent="0.25">
      <c r="A1639" t="s">
        <v>5247</v>
      </c>
      <c r="B1639" t="s">
        <v>5246</v>
      </c>
      <c r="C1639" t="s">
        <v>5080</v>
      </c>
      <c r="D1639" s="2" t="str">
        <f>VLOOKUP(A1639,Basis!A:A,1,FALSE)</f>
        <v>GO059</v>
      </c>
      <c r="E1639" s="2"/>
      <c r="F1639" s="2"/>
      <c r="G1639" s="2"/>
      <c r="H1639" s="2"/>
      <c r="K1639" t="s">
        <v>2627</v>
      </c>
      <c r="L1639" t="s">
        <v>1041</v>
      </c>
      <c r="M1639" t="s">
        <v>2628</v>
      </c>
      <c r="N1639" t="s">
        <v>62</v>
      </c>
      <c r="O1639">
        <v>5</v>
      </c>
      <c r="P1639">
        <v>1</v>
      </c>
      <c r="Q1639">
        <v>52.295071999999998</v>
      </c>
      <c r="R1639">
        <v>5.2629890000000001</v>
      </c>
      <c r="S1639" t="s">
        <v>35</v>
      </c>
      <c r="T1639">
        <v>100</v>
      </c>
      <c r="U1639">
        <v>80</v>
      </c>
      <c r="V1639">
        <v>10</v>
      </c>
      <c r="W1639">
        <v>0</v>
      </c>
      <c r="Y1639">
        <v>180</v>
      </c>
      <c r="Z1639" t="s">
        <v>2629</v>
      </c>
      <c r="AA1639" s="2">
        <v>44704.494780092595</v>
      </c>
      <c r="AB1639" t="s">
        <v>329</v>
      </c>
      <c r="AC1639" s="2">
        <v>44704.495034722226</v>
      </c>
      <c r="AD1639" t="s">
        <v>329</v>
      </c>
      <c r="AE1639" t="s">
        <v>55</v>
      </c>
    </row>
    <row r="1640" spans="1:31" x14ac:dyDescent="0.25">
      <c r="A1640" t="s">
        <v>5249</v>
      </c>
      <c r="B1640" t="s">
        <v>5248</v>
      </c>
      <c r="C1640" t="s">
        <v>5080</v>
      </c>
      <c r="D1640" s="2" t="str">
        <f>VLOOKUP(A1640,Basis!A:A,1,FALSE)</f>
        <v>GO179</v>
      </c>
      <c r="E1640" s="2"/>
      <c r="F1640" s="2"/>
      <c r="G1640" s="2"/>
      <c r="H1640" s="2"/>
      <c r="K1640" t="s">
        <v>2613</v>
      </c>
      <c r="L1640" t="s">
        <v>2368</v>
      </c>
      <c r="M1640" t="s">
        <v>3589</v>
      </c>
      <c r="N1640" t="s">
        <v>62</v>
      </c>
      <c r="O1640">
        <v>5</v>
      </c>
      <c r="P1640">
        <v>1</v>
      </c>
      <c r="Q1640">
        <v>52.291473000000003</v>
      </c>
      <c r="R1640">
        <v>5.2544069999999996</v>
      </c>
      <c r="S1640" t="s">
        <v>35</v>
      </c>
      <c r="T1640">
        <v>100</v>
      </c>
      <c r="U1640">
        <v>80</v>
      </c>
      <c r="V1640">
        <v>10</v>
      </c>
      <c r="W1640">
        <v>0</v>
      </c>
      <c r="Y1640">
        <v>180</v>
      </c>
      <c r="Z1640" t="s">
        <v>3590</v>
      </c>
      <c r="AA1640" s="2">
        <v>44704.58384259259</v>
      </c>
      <c r="AB1640" t="s">
        <v>329</v>
      </c>
      <c r="AC1640" s="2">
        <v>44704.584016203706</v>
      </c>
      <c r="AD1640" t="s">
        <v>329</v>
      </c>
      <c r="AE1640" t="s">
        <v>55</v>
      </c>
    </row>
    <row r="1641" spans="1:31" x14ac:dyDescent="0.25">
      <c r="A1641" t="s">
        <v>5251</v>
      </c>
      <c r="B1641" t="s">
        <v>5250</v>
      </c>
      <c r="C1641" t="s">
        <v>5080</v>
      </c>
      <c r="D1641" s="2" t="str">
        <f>VLOOKUP(A1641,Basis!A:A,1,FALSE)</f>
        <v>GO180</v>
      </c>
      <c r="E1641" s="2"/>
      <c r="F1641" s="2"/>
      <c r="G1641" s="2"/>
      <c r="H1641" s="2"/>
      <c r="K1641" t="s">
        <v>2613</v>
      </c>
      <c r="L1641" t="s">
        <v>2368</v>
      </c>
      <c r="M1641" t="s">
        <v>3589</v>
      </c>
      <c r="N1641" t="s">
        <v>62</v>
      </c>
      <c r="O1641">
        <v>5</v>
      </c>
      <c r="P1641">
        <v>1</v>
      </c>
      <c r="Q1641">
        <v>52.291473000000003</v>
      </c>
      <c r="R1641">
        <v>5.2544069999999996</v>
      </c>
      <c r="S1641" t="s">
        <v>35</v>
      </c>
      <c r="T1641">
        <v>100</v>
      </c>
      <c r="U1641">
        <v>80</v>
      </c>
      <c r="V1641">
        <v>10</v>
      </c>
      <c r="W1641">
        <v>0</v>
      </c>
      <c r="Y1641">
        <v>180</v>
      </c>
      <c r="Z1641" t="s">
        <v>3590</v>
      </c>
      <c r="AA1641" s="2">
        <v>44704.584467592591</v>
      </c>
      <c r="AB1641" t="s">
        <v>329</v>
      </c>
      <c r="AC1641" s="2">
        <v>44704.585902777777</v>
      </c>
      <c r="AD1641" t="s">
        <v>329</v>
      </c>
      <c r="AE1641" t="s">
        <v>55</v>
      </c>
    </row>
    <row r="1642" spans="1:31" x14ac:dyDescent="0.25">
      <c r="A1642" t="s">
        <v>5253</v>
      </c>
      <c r="B1642" t="s">
        <v>5252</v>
      </c>
      <c r="C1642" t="s">
        <v>5080</v>
      </c>
      <c r="D1642" s="2" t="str">
        <f>VLOOKUP(A1642,Basis!A:A,1,FALSE)</f>
        <v>GO181</v>
      </c>
      <c r="E1642" s="2"/>
      <c r="F1642" s="2"/>
      <c r="G1642" s="2"/>
      <c r="H1642" s="2"/>
      <c r="K1642" t="s">
        <v>2613</v>
      </c>
      <c r="L1642" t="s">
        <v>2368</v>
      </c>
      <c r="M1642" t="s">
        <v>3589</v>
      </c>
      <c r="N1642" t="s">
        <v>62</v>
      </c>
      <c r="O1642">
        <v>5</v>
      </c>
      <c r="P1642">
        <v>1</v>
      </c>
      <c r="Q1642">
        <v>52.291473000000003</v>
      </c>
      <c r="R1642">
        <v>5.2544069999999996</v>
      </c>
      <c r="S1642" t="s">
        <v>35</v>
      </c>
      <c r="T1642">
        <v>100</v>
      </c>
      <c r="U1642">
        <v>80</v>
      </c>
      <c r="V1642">
        <v>10</v>
      </c>
      <c r="W1642">
        <v>0</v>
      </c>
      <c r="Y1642">
        <v>180</v>
      </c>
      <c r="Z1642" t="s">
        <v>3590</v>
      </c>
      <c r="AA1642" s="2">
        <v>44704.585011574076</v>
      </c>
      <c r="AB1642" t="s">
        <v>329</v>
      </c>
      <c r="AC1642" s="2">
        <v>44704.585185185184</v>
      </c>
      <c r="AD1642" t="s">
        <v>329</v>
      </c>
      <c r="AE1642" t="s">
        <v>55</v>
      </c>
    </row>
    <row r="1643" spans="1:31" x14ac:dyDescent="0.25">
      <c r="A1643" t="s">
        <v>5255</v>
      </c>
      <c r="B1643" t="s">
        <v>5254</v>
      </c>
      <c r="C1643" t="s">
        <v>5080</v>
      </c>
      <c r="D1643" s="2" t="str">
        <f>VLOOKUP(A1643,Basis!A:A,1,FALSE)</f>
        <v>GO054</v>
      </c>
      <c r="E1643" s="2"/>
      <c r="F1643" s="2"/>
      <c r="G1643" s="2"/>
      <c r="H1643" s="2"/>
      <c r="K1643" t="s">
        <v>2829</v>
      </c>
      <c r="L1643" t="s">
        <v>879</v>
      </c>
      <c r="M1643" t="s">
        <v>2830</v>
      </c>
      <c r="N1643" t="s">
        <v>62</v>
      </c>
      <c r="O1643">
        <v>5</v>
      </c>
      <c r="P1643">
        <v>1</v>
      </c>
      <c r="Q1643">
        <v>52.302585000000001</v>
      </c>
      <c r="R1643">
        <v>5.2528439999999996</v>
      </c>
      <c r="S1643" t="s">
        <v>35</v>
      </c>
      <c r="T1643">
        <v>100</v>
      </c>
      <c r="U1643">
        <v>80</v>
      </c>
      <c r="V1643">
        <v>10</v>
      </c>
      <c r="W1643">
        <v>0</v>
      </c>
      <c r="Y1643">
        <v>180</v>
      </c>
      <c r="Z1643" t="s">
        <v>2831</v>
      </c>
      <c r="AA1643" s="2">
        <v>44704.489131944443</v>
      </c>
      <c r="AB1643" t="s">
        <v>329</v>
      </c>
      <c r="AC1643" s="2">
        <v>44704.489444444444</v>
      </c>
      <c r="AD1643" t="s">
        <v>329</v>
      </c>
      <c r="AE1643" t="s">
        <v>55</v>
      </c>
    </row>
    <row r="1644" spans="1:31" x14ac:dyDescent="0.25">
      <c r="A1644" t="s">
        <v>5257</v>
      </c>
      <c r="B1644" t="s">
        <v>5256</v>
      </c>
      <c r="C1644" t="s">
        <v>5080</v>
      </c>
      <c r="D1644" s="2" t="str">
        <f>VLOOKUP(A1644,Basis!A:A,1,FALSE)</f>
        <v>GO055</v>
      </c>
      <c r="E1644" s="2"/>
      <c r="F1644" s="2"/>
      <c r="G1644" s="2"/>
      <c r="H1644" s="2"/>
      <c r="K1644" t="s">
        <v>2829</v>
      </c>
      <c r="L1644" t="s">
        <v>879</v>
      </c>
      <c r="M1644" t="s">
        <v>2830</v>
      </c>
      <c r="N1644" t="s">
        <v>62</v>
      </c>
      <c r="O1644">
        <v>5</v>
      </c>
      <c r="P1644">
        <v>1</v>
      </c>
      <c r="Q1644">
        <v>52.302585200000003</v>
      </c>
      <c r="R1644">
        <v>5.2528439999999996</v>
      </c>
      <c r="S1644" t="s">
        <v>35</v>
      </c>
      <c r="T1644">
        <v>100</v>
      </c>
      <c r="U1644">
        <v>80</v>
      </c>
      <c r="V1644">
        <v>10</v>
      </c>
      <c r="W1644">
        <v>0</v>
      </c>
      <c r="Y1644">
        <v>180</v>
      </c>
      <c r="Z1644" t="s">
        <v>2831</v>
      </c>
      <c r="AA1644" s="2">
        <v>44704.489837962959</v>
      </c>
      <c r="AB1644" t="s">
        <v>329</v>
      </c>
      <c r="AC1644" s="2">
        <v>44704.490324074075</v>
      </c>
      <c r="AD1644" t="s">
        <v>329</v>
      </c>
      <c r="AE1644" t="s">
        <v>55</v>
      </c>
    </row>
    <row r="1645" spans="1:31" x14ac:dyDescent="0.25">
      <c r="A1645" t="s">
        <v>5259</v>
      </c>
      <c r="B1645" t="s">
        <v>5258</v>
      </c>
      <c r="C1645" t="s">
        <v>5080</v>
      </c>
      <c r="D1645" s="2" t="str">
        <f>VLOOKUP(A1645,Basis!A:A,1,FALSE)</f>
        <v>GO169</v>
      </c>
      <c r="E1645" s="2"/>
      <c r="F1645" s="2"/>
      <c r="G1645" s="2"/>
      <c r="H1645" s="2"/>
      <c r="K1645" t="s">
        <v>104</v>
      </c>
      <c r="L1645" t="s">
        <v>1007</v>
      </c>
      <c r="M1645" t="s">
        <v>106</v>
      </c>
      <c r="N1645" t="s">
        <v>107</v>
      </c>
      <c r="O1645">
        <v>5</v>
      </c>
      <c r="P1645">
        <v>1</v>
      </c>
      <c r="Q1645">
        <v>52.293349999999997</v>
      </c>
      <c r="R1645">
        <v>5.2756189999999998</v>
      </c>
      <c r="S1645" t="s">
        <v>35</v>
      </c>
      <c r="T1645">
        <v>100</v>
      </c>
      <c r="U1645">
        <v>80</v>
      </c>
      <c r="V1645">
        <v>10</v>
      </c>
      <c r="W1645">
        <v>0</v>
      </c>
      <c r="Y1645">
        <v>180</v>
      </c>
      <c r="Z1645" t="s">
        <v>2081</v>
      </c>
      <c r="AA1645" s="2">
        <v>44684.428449074076</v>
      </c>
      <c r="AB1645" t="s">
        <v>329</v>
      </c>
      <c r="AC1645" s="2">
        <v>44684.428761574076</v>
      </c>
      <c r="AD1645" t="s">
        <v>329</v>
      </c>
      <c r="AE1645" t="s">
        <v>55</v>
      </c>
    </row>
    <row r="1646" spans="1:31" x14ac:dyDescent="0.25">
      <c r="A1646" t="s">
        <v>5261</v>
      </c>
      <c r="B1646" t="s">
        <v>5260</v>
      </c>
      <c r="C1646" t="s">
        <v>5080</v>
      </c>
      <c r="D1646" s="2" t="str">
        <f>VLOOKUP(A1646,Basis!A:A,1,FALSE)</f>
        <v>GB119</v>
      </c>
      <c r="E1646" s="2"/>
      <c r="F1646" s="2"/>
      <c r="G1646" s="2"/>
      <c r="H1646" s="2"/>
      <c r="K1646" t="s">
        <v>5262</v>
      </c>
      <c r="L1646" t="s">
        <v>879</v>
      </c>
      <c r="M1646" t="s">
        <v>5263</v>
      </c>
      <c r="N1646" t="s">
        <v>62</v>
      </c>
      <c r="O1646">
        <v>3</v>
      </c>
      <c r="P1646">
        <v>1</v>
      </c>
      <c r="Q1646">
        <v>52.297189000000003</v>
      </c>
      <c r="R1646">
        <v>5.2335570000000002</v>
      </c>
      <c r="S1646" t="s">
        <v>35</v>
      </c>
      <c r="T1646">
        <v>100</v>
      </c>
      <c r="U1646">
        <v>80</v>
      </c>
      <c r="V1646">
        <v>10</v>
      </c>
      <c r="W1646">
        <v>0</v>
      </c>
      <c r="Y1646">
        <v>180</v>
      </c>
      <c r="Z1646" t="s">
        <v>5264</v>
      </c>
      <c r="AA1646" s="2">
        <v>44726.628136574072</v>
      </c>
      <c r="AB1646" t="s">
        <v>329</v>
      </c>
      <c r="AC1646" s="2">
        <v>44726.628333333334</v>
      </c>
      <c r="AD1646" t="s">
        <v>329</v>
      </c>
      <c r="AE1646" t="s">
        <v>55</v>
      </c>
    </row>
    <row r="1647" spans="1:31" x14ac:dyDescent="0.25">
      <c r="A1647" t="s">
        <v>5266</v>
      </c>
      <c r="B1647" t="s">
        <v>5265</v>
      </c>
      <c r="C1647" t="s">
        <v>5080</v>
      </c>
      <c r="D1647" s="2" t="str">
        <f>VLOOKUP(A1647,Basis!A:A,1,FALSE)</f>
        <v>GB120</v>
      </c>
      <c r="E1647" s="2"/>
      <c r="F1647" s="2"/>
      <c r="G1647" s="2"/>
      <c r="H1647" s="2"/>
      <c r="K1647" t="s">
        <v>5262</v>
      </c>
      <c r="L1647" t="s">
        <v>879</v>
      </c>
      <c r="M1647" t="s">
        <v>5263</v>
      </c>
      <c r="N1647" t="s">
        <v>62</v>
      </c>
      <c r="O1647">
        <v>3</v>
      </c>
      <c r="P1647">
        <v>1</v>
      </c>
      <c r="Q1647">
        <v>52.297189000000003</v>
      </c>
      <c r="R1647">
        <v>5.2335570000000002</v>
      </c>
      <c r="S1647" t="s">
        <v>35</v>
      </c>
      <c r="T1647">
        <v>100</v>
      </c>
      <c r="U1647">
        <v>80</v>
      </c>
      <c r="V1647">
        <v>10</v>
      </c>
      <c r="W1647">
        <v>0</v>
      </c>
      <c r="Y1647">
        <v>180</v>
      </c>
      <c r="Z1647" t="s">
        <v>5264</v>
      </c>
      <c r="AA1647" s="2">
        <v>44726.628912037035</v>
      </c>
      <c r="AB1647" t="s">
        <v>329</v>
      </c>
      <c r="AC1647" s="2">
        <v>44726.629131944443</v>
      </c>
      <c r="AD1647" t="s">
        <v>329</v>
      </c>
      <c r="AE1647" t="s">
        <v>55</v>
      </c>
    </row>
    <row r="1648" spans="1:31" x14ac:dyDescent="0.25">
      <c r="A1648" t="s">
        <v>5268</v>
      </c>
      <c r="B1648" t="s">
        <v>5267</v>
      </c>
      <c r="C1648" t="s">
        <v>79</v>
      </c>
      <c r="D1648" s="2" t="str">
        <f>VLOOKUP(A1648,Basis!A:A,1,FALSE)</f>
        <v>X19</v>
      </c>
      <c r="E1648" s="2"/>
      <c r="F1648" s="2"/>
      <c r="G1648" s="2"/>
      <c r="H1648" s="2"/>
      <c r="K1648" t="s">
        <v>5262</v>
      </c>
      <c r="L1648" t="s">
        <v>879</v>
      </c>
      <c r="M1648" t="s">
        <v>5263</v>
      </c>
      <c r="N1648" t="s">
        <v>62</v>
      </c>
      <c r="O1648">
        <v>3.5</v>
      </c>
      <c r="P1648">
        <v>1</v>
      </c>
      <c r="Q1648">
        <v>52.297189000000003</v>
      </c>
      <c r="R1648">
        <v>5.2335570000000002</v>
      </c>
      <c r="S1648" t="s">
        <v>35</v>
      </c>
      <c r="T1648">
        <v>100</v>
      </c>
      <c r="U1648">
        <v>80</v>
      </c>
      <c r="V1648">
        <v>10</v>
      </c>
      <c r="W1648">
        <v>0</v>
      </c>
      <c r="Y1648">
        <v>180</v>
      </c>
      <c r="Z1648" t="s">
        <v>5264</v>
      </c>
      <c r="AA1648" s="2">
        <v>44840.499594907407</v>
      </c>
      <c r="AB1648" t="s">
        <v>329</v>
      </c>
      <c r="AC1648" s="2">
        <v>44840.4999537037</v>
      </c>
      <c r="AD1648" t="s">
        <v>329</v>
      </c>
      <c r="AE1648" t="s">
        <v>55</v>
      </c>
    </row>
    <row r="1649" spans="1:31" x14ac:dyDescent="0.25">
      <c r="A1649" t="s">
        <v>5270</v>
      </c>
      <c r="B1649" t="s">
        <v>5269</v>
      </c>
      <c r="C1649" t="s">
        <v>79</v>
      </c>
      <c r="D1649" s="2" t="str">
        <f>VLOOKUP(A1649,Basis!A:A,1,FALSE)</f>
        <v>X20</v>
      </c>
      <c r="E1649" s="2"/>
      <c r="F1649" s="2"/>
      <c r="G1649" s="2"/>
      <c r="H1649" s="2"/>
      <c r="K1649" t="s">
        <v>5262</v>
      </c>
      <c r="L1649" t="s">
        <v>879</v>
      </c>
      <c r="M1649" t="s">
        <v>5263</v>
      </c>
      <c r="N1649" t="s">
        <v>62</v>
      </c>
      <c r="O1649">
        <v>3.5</v>
      </c>
      <c r="P1649">
        <v>1</v>
      </c>
      <c r="Q1649">
        <v>52.297189000000003</v>
      </c>
      <c r="R1649">
        <v>5.2335570000000002</v>
      </c>
      <c r="S1649" t="s">
        <v>35</v>
      </c>
      <c r="T1649">
        <v>100</v>
      </c>
      <c r="U1649">
        <v>80</v>
      </c>
      <c r="V1649">
        <v>10</v>
      </c>
      <c r="W1649">
        <v>0</v>
      </c>
      <c r="Y1649">
        <v>180</v>
      </c>
      <c r="Z1649" t="s">
        <v>5264</v>
      </c>
      <c r="AA1649" s="2">
        <v>44840.500625000001</v>
      </c>
      <c r="AB1649" t="s">
        <v>329</v>
      </c>
      <c r="AC1649" s="2">
        <v>44840.500821759262</v>
      </c>
      <c r="AD1649" t="s">
        <v>329</v>
      </c>
      <c r="AE1649" t="s">
        <v>55</v>
      </c>
    </row>
    <row r="1650" spans="1:31" x14ac:dyDescent="0.25">
      <c r="A1650" t="s">
        <v>5272</v>
      </c>
      <c r="B1650" t="s">
        <v>5271</v>
      </c>
      <c r="C1650" t="s">
        <v>5080</v>
      </c>
      <c r="D1650" s="2" t="str">
        <f>VLOOKUP(A1650,Basis!A:A,1,FALSE)</f>
        <v>GB111</v>
      </c>
      <c r="E1650" s="2"/>
      <c r="F1650" s="2"/>
      <c r="G1650" s="2"/>
      <c r="H1650" s="2"/>
      <c r="K1650" t="s">
        <v>5262</v>
      </c>
      <c r="L1650" t="s">
        <v>879</v>
      </c>
      <c r="M1650" t="s">
        <v>5263</v>
      </c>
      <c r="N1650" t="s">
        <v>62</v>
      </c>
      <c r="O1650">
        <v>3</v>
      </c>
      <c r="P1650">
        <v>1</v>
      </c>
      <c r="Q1650">
        <v>52.297189000000003</v>
      </c>
      <c r="R1650">
        <v>5.2335570000000002</v>
      </c>
      <c r="S1650" t="s">
        <v>35</v>
      </c>
      <c r="T1650">
        <v>100</v>
      </c>
      <c r="U1650">
        <v>80</v>
      </c>
      <c r="V1650">
        <v>10</v>
      </c>
      <c r="W1650">
        <v>0</v>
      </c>
      <c r="Y1650">
        <v>180</v>
      </c>
      <c r="Z1650" t="s">
        <v>5264</v>
      </c>
      <c r="AA1650" s="2">
        <v>44858.49658564815</v>
      </c>
      <c r="AB1650" t="s">
        <v>329</v>
      </c>
      <c r="AC1650" s="2">
        <v>44858.496805555558</v>
      </c>
      <c r="AD1650" t="s">
        <v>329</v>
      </c>
      <c r="AE1650" t="s">
        <v>55</v>
      </c>
    </row>
    <row r="1651" spans="1:31" x14ac:dyDescent="0.25">
      <c r="A1651" t="s">
        <v>5274</v>
      </c>
      <c r="B1651" t="s">
        <v>5273</v>
      </c>
      <c r="C1651" t="s">
        <v>5080</v>
      </c>
      <c r="D1651" s="2" t="str">
        <f>VLOOKUP(A1651,Basis!A:A,1,FALSE)</f>
        <v>GO213</v>
      </c>
      <c r="E1651" s="2"/>
      <c r="F1651" s="2"/>
      <c r="G1651" s="2"/>
      <c r="H1651" s="2"/>
      <c r="K1651" t="s">
        <v>4780</v>
      </c>
      <c r="L1651" t="s">
        <v>2711</v>
      </c>
      <c r="M1651" t="s">
        <v>4781</v>
      </c>
      <c r="N1651" t="s">
        <v>43</v>
      </c>
      <c r="O1651">
        <v>5</v>
      </c>
      <c r="P1651">
        <v>1</v>
      </c>
      <c r="Q1651">
        <v>52.254665000000003</v>
      </c>
      <c r="R1651">
        <v>5.2290539999999996</v>
      </c>
      <c r="S1651" t="s">
        <v>35</v>
      </c>
      <c r="T1651">
        <v>100</v>
      </c>
      <c r="U1651">
        <v>80</v>
      </c>
      <c r="V1651">
        <v>10</v>
      </c>
      <c r="W1651">
        <v>0</v>
      </c>
      <c r="Y1651">
        <v>180</v>
      </c>
      <c r="Z1651" t="s">
        <v>4782</v>
      </c>
      <c r="AA1651" s="2">
        <v>44705.451585648145</v>
      </c>
      <c r="AB1651" t="s">
        <v>329</v>
      </c>
      <c r="AC1651" s="2">
        <v>44705.461921296293</v>
      </c>
      <c r="AD1651" t="s">
        <v>329</v>
      </c>
      <c r="AE1651" t="s">
        <v>55</v>
      </c>
    </row>
    <row r="1652" spans="1:31" x14ac:dyDescent="0.25">
      <c r="A1652" t="s">
        <v>5276</v>
      </c>
      <c r="B1652" t="s">
        <v>5275</v>
      </c>
      <c r="C1652" t="s">
        <v>5080</v>
      </c>
      <c r="D1652" s="2" t="str">
        <f>VLOOKUP(A1652,Basis!A:A,1,FALSE)</f>
        <v>GO214</v>
      </c>
      <c r="E1652" s="2"/>
      <c r="F1652" s="2"/>
      <c r="G1652" s="2"/>
      <c r="H1652" s="2"/>
      <c r="K1652" t="s">
        <v>4780</v>
      </c>
      <c r="L1652" t="s">
        <v>2711</v>
      </c>
      <c r="M1652" t="s">
        <v>4781</v>
      </c>
      <c r="N1652" t="s">
        <v>43</v>
      </c>
      <c r="O1652">
        <v>5</v>
      </c>
      <c r="P1652">
        <v>1</v>
      </c>
      <c r="Q1652">
        <v>52.254655</v>
      </c>
      <c r="R1652">
        <v>5.2290539999999996</v>
      </c>
      <c r="S1652" t="s">
        <v>35</v>
      </c>
      <c r="T1652">
        <v>100</v>
      </c>
      <c r="U1652">
        <v>80</v>
      </c>
      <c r="V1652">
        <v>10</v>
      </c>
      <c r="W1652">
        <v>0</v>
      </c>
      <c r="Y1652">
        <v>180</v>
      </c>
      <c r="Z1652" t="s">
        <v>4782</v>
      </c>
      <c r="AA1652" s="2">
        <v>44705.452175925922</v>
      </c>
      <c r="AB1652" t="s">
        <v>329</v>
      </c>
      <c r="AC1652" s="2">
        <v>44705.45244212963</v>
      </c>
      <c r="AD1652" t="s">
        <v>329</v>
      </c>
      <c r="AE1652" t="s">
        <v>55</v>
      </c>
    </row>
    <row r="1653" spans="1:31" x14ac:dyDescent="0.25">
      <c r="A1653" t="s">
        <v>5278</v>
      </c>
      <c r="B1653" t="s">
        <v>5277</v>
      </c>
      <c r="C1653" t="s">
        <v>5080</v>
      </c>
      <c r="D1653" s="2" t="str">
        <f>VLOOKUP(A1653,Basis!A:A,1,FALSE)</f>
        <v>GO140</v>
      </c>
      <c r="E1653" s="2"/>
      <c r="F1653" s="2"/>
      <c r="G1653" s="2"/>
      <c r="H1653" s="2"/>
      <c r="K1653" t="s">
        <v>1747</v>
      </c>
      <c r="L1653" t="s">
        <v>5279</v>
      </c>
      <c r="M1653" t="s">
        <v>1749</v>
      </c>
      <c r="N1653" t="s">
        <v>177</v>
      </c>
      <c r="O1653">
        <v>5</v>
      </c>
      <c r="P1653">
        <v>1</v>
      </c>
      <c r="Q1653">
        <v>52.227707000000002</v>
      </c>
      <c r="R1653">
        <v>5.1840310000000001</v>
      </c>
      <c r="S1653" t="s">
        <v>35</v>
      </c>
      <c r="T1653">
        <v>100</v>
      </c>
      <c r="U1653">
        <v>80</v>
      </c>
      <c r="V1653">
        <v>10</v>
      </c>
      <c r="W1653">
        <v>0</v>
      </c>
      <c r="Y1653">
        <v>180</v>
      </c>
      <c r="Z1653" t="s">
        <v>1750</v>
      </c>
      <c r="AA1653" s="2">
        <v>44698.535636574074</v>
      </c>
      <c r="AB1653" t="s">
        <v>329</v>
      </c>
      <c r="AC1653" s="2">
        <v>44698.535949074074</v>
      </c>
      <c r="AD1653" t="s">
        <v>329</v>
      </c>
      <c r="AE1653" t="s">
        <v>55</v>
      </c>
    </row>
    <row r="1654" spans="1:31" x14ac:dyDescent="0.25">
      <c r="A1654" t="s">
        <v>5281</v>
      </c>
      <c r="B1654" t="s">
        <v>5280</v>
      </c>
      <c r="C1654" t="s">
        <v>5080</v>
      </c>
      <c r="D1654" s="2" t="str">
        <f>VLOOKUP(A1654,Basis!A:A,1,FALSE)</f>
        <v>GO206</v>
      </c>
      <c r="E1654" s="2"/>
      <c r="F1654" s="2"/>
      <c r="G1654" s="2"/>
      <c r="H1654" s="2"/>
      <c r="K1654" t="s">
        <v>715</v>
      </c>
      <c r="L1654" t="s">
        <v>716</v>
      </c>
      <c r="M1654" t="s">
        <v>717</v>
      </c>
      <c r="N1654" t="s">
        <v>177</v>
      </c>
      <c r="O1654">
        <v>5</v>
      </c>
      <c r="P1654">
        <v>1</v>
      </c>
      <c r="Q1654">
        <v>52.225673100000002</v>
      </c>
      <c r="R1654">
        <v>5.1898534999999999</v>
      </c>
      <c r="S1654" t="s">
        <v>35</v>
      </c>
      <c r="T1654">
        <v>100</v>
      </c>
      <c r="U1654">
        <v>80</v>
      </c>
      <c r="V1654">
        <v>10</v>
      </c>
      <c r="W1654">
        <v>0</v>
      </c>
      <c r="Y1654">
        <v>180</v>
      </c>
      <c r="Z1654" t="s">
        <v>718</v>
      </c>
      <c r="AA1654" s="2">
        <v>44685.550625000003</v>
      </c>
      <c r="AB1654" t="s">
        <v>329</v>
      </c>
      <c r="AC1654" s="2">
        <v>44685.551006944443</v>
      </c>
      <c r="AD1654" t="s">
        <v>329</v>
      </c>
      <c r="AE1654" t="s">
        <v>55</v>
      </c>
    </row>
    <row r="1655" spans="1:31" x14ac:dyDescent="0.25">
      <c r="A1655" t="s">
        <v>5283</v>
      </c>
      <c r="B1655" t="s">
        <v>5282</v>
      </c>
      <c r="C1655" t="s">
        <v>5080</v>
      </c>
      <c r="D1655" s="2" t="str">
        <f>VLOOKUP(A1655,Basis!A:A,1,FALSE)</f>
        <v>GB104</v>
      </c>
      <c r="E1655" s="2"/>
      <c r="F1655" s="2"/>
      <c r="G1655" s="2"/>
      <c r="H1655" s="2"/>
      <c r="K1655" t="s">
        <v>5284</v>
      </c>
      <c r="L1655" t="s">
        <v>281</v>
      </c>
      <c r="M1655" t="s">
        <v>5285</v>
      </c>
      <c r="N1655" t="s">
        <v>177</v>
      </c>
      <c r="O1655">
        <v>3</v>
      </c>
      <c r="P1655">
        <v>1</v>
      </c>
      <c r="Q1655">
        <v>52.23836</v>
      </c>
      <c r="R1655">
        <v>5.1416680000000001</v>
      </c>
      <c r="S1655" t="s">
        <v>35</v>
      </c>
      <c r="T1655">
        <v>100</v>
      </c>
      <c r="U1655">
        <v>80</v>
      </c>
      <c r="V1655">
        <v>10</v>
      </c>
      <c r="W1655">
        <v>0</v>
      </c>
      <c r="Y1655">
        <v>180</v>
      </c>
      <c r="Z1655" t="s">
        <v>5286</v>
      </c>
      <c r="AA1655" s="2">
        <v>44697.581064814818</v>
      </c>
      <c r="AB1655" t="s">
        <v>329</v>
      </c>
      <c r="AC1655" s="2">
        <v>44697.581250000003</v>
      </c>
      <c r="AD1655" t="s">
        <v>329</v>
      </c>
      <c r="AE1655" t="s">
        <v>55</v>
      </c>
    </row>
    <row r="1656" spans="1:31" x14ac:dyDescent="0.25">
      <c r="A1656" t="s">
        <v>5288</v>
      </c>
      <c r="B1656" t="s">
        <v>5287</v>
      </c>
      <c r="C1656" t="s">
        <v>5080</v>
      </c>
      <c r="D1656" s="2" t="str">
        <f>VLOOKUP(A1656,Basis!A:A,1,FALSE)</f>
        <v>GO198</v>
      </c>
      <c r="E1656" s="2"/>
      <c r="F1656" s="2"/>
      <c r="G1656" s="2"/>
      <c r="H1656" s="2"/>
      <c r="K1656" t="s">
        <v>1012</v>
      </c>
      <c r="L1656" t="s">
        <v>49</v>
      </c>
      <c r="M1656" t="s">
        <v>1013</v>
      </c>
      <c r="N1656" t="s">
        <v>184</v>
      </c>
      <c r="O1656">
        <v>5</v>
      </c>
      <c r="P1656">
        <v>1</v>
      </c>
      <c r="Q1656">
        <v>52.207009999999997</v>
      </c>
      <c r="R1656">
        <v>5.0807770000000003</v>
      </c>
      <c r="S1656" t="s">
        <v>35</v>
      </c>
      <c r="T1656">
        <v>100</v>
      </c>
      <c r="U1656">
        <v>80</v>
      </c>
      <c r="V1656">
        <v>10</v>
      </c>
      <c r="W1656">
        <v>0</v>
      </c>
      <c r="Y1656">
        <v>180</v>
      </c>
      <c r="Z1656" t="s">
        <v>1014</v>
      </c>
      <c r="AA1656" s="2">
        <v>44705.538402777776</v>
      </c>
      <c r="AB1656" t="s">
        <v>329</v>
      </c>
      <c r="AC1656" s="2">
        <v>44705.538622685184</v>
      </c>
      <c r="AD1656" t="s">
        <v>329</v>
      </c>
      <c r="AE1656" t="s">
        <v>55</v>
      </c>
    </row>
    <row r="1657" spans="1:31" x14ac:dyDescent="0.25">
      <c r="A1657" t="s">
        <v>5290</v>
      </c>
      <c r="B1657" t="s">
        <v>5289</v>
      </c>
      <c r="C1657" t="s">
        <v>5080</v>
      </c>
      <c r="D1657" s="2" t="str">
        <f>VLOOKUP(A1657,Basis!A:A,1,FALSE)</f>
        <v>GO150</v>
      </c>
      <c r="E1657" s="2"/>
      <c r="F1657" s="2"/>
      <c r="G1657" s="2"/>
      <c r="H1657" s="2"/>
      <c r="K1657" t="s">
        <v>5291</v>
      </c>
      <c r="L1657" t="s">
        <v>93</v>
      </c>
      <c r="M1657" t="s">
        <v>5292</v>
      </c>
      <c r="N1657" t="s">
        <v>184</v>
      </c>
      <c r="O1657">
        <v>5</v>
      </c>
      <c r="P1657">
        <v>1</v>
      </c>
      <c r="Q1657">
        <v>52.199382999999997</v>
      </c>
      <c r="R1657">
        <v>5.1407870000000004</v>
      </c>
      <c r="S1657" t="s">
        <v>35</v>
      </c>
      <c r="T1657">
        <v>100</v>
      </c>
      <c r="U1657">
        <v>80</v>
      </c>
      <c r="V1657">
        <v>10</v>
      </c>
      <c r="W1657">
        <v>0</v>
      </c>
      <c r="Y1657">
        <v>180</v>
      </c>
      <c r="Z1657" t="s">
        <v>5293</v>
      </c>
      <c r="AA1657" s="2">
        <v>44705.529687499999</v>
      </c>
      <c r="AB1657" t="s">
        <v>329</v>
      </c>
      <c r="AC1657" s="2">
        <v>44705.529953703706</v>
      </c>
      <c r="AD1657" t="s">
        <v>329</v>
      </c>
      <c r="AE1657" t="s">
        <v>55</v>
      </c>
    </row>
    <row r="1658" spans="1:31" x14ac:dyDescent="0.25">
      <c r="A1658" t="s">
        <v>5295</v>
      </c>
      <c r="B1658" t="s">
        <v>5294</v>
      </c>
      <c r="C1658" t="s">
        <v>5080</v>
      </c>
      <c r="D1658" s="2" t="str">
        <f>VLOOKUP(A1658,Basis!A:A,1,FALSE)</f>
        <v>GO151</v>
      </c>
      <c r="E1658" s="2"/>
      <c r="F1658" s="2"/>
      <c r="G1658" s="2"/>
      <c r="H1658" s="2"/>
      <c r="K1658" t="s">
        <v>2341</v>
      </c>
      <c r="L1658" t="s">
        <v>74</v>
      </c>
      <c r="M1658" t="s">
        <v>2342</v>
      </c>
      <c r="N1658" t="s">
        <v>2125</v>
      </c>
      <c r="O1658">
        <v>5</v>
      </c>
      <c r="P1658">
        <v>1</v>
      </c>
      <c r="Q1658">
        <v>52.240276000000001</v>
      </c>
      <c r="R1658">
        <v>5.113677</v>
      </c>
      <c r="S1658" t="s">
        <v>35</v>
      </c>
      <c r="T1658">
        <v>100</v>
      </c>
      <c r="U1658">
        <v>80</v>
      </c>
      <c r="V1658">
        <v>10</v>
      </c>
      <c r="W1658">
        <v>0</v>
      </c>
      <c r="Y1658">
        <v>180</v>
      </c>
      <c r="Z1658" t="s">
        <v>2343</v>
      </c>
      <c r="AA1658" s="2">
        <v>44705.373090277775</v>
      </c>
      <c r="AB1658" t="s">
        <v>329</v>
      </c>
      <c r="AC1658" s="2">
        <v>44845.433877314812</v>
      </c>
      <c r="AD1658" t="s">
        <v>329</v>
      </c>
      <c r="AE1658" t="s">
        <v>55</v>
      </c>
    </row>
    <row r="1659" spans="1:31" x14ac:dyDescent="0.25">
      <c r="A1659" t="s">
        <v>5297</v>
      </c>
      <c r="B1659" t="s">
        <v>5296</v>
      </c>
      <c r="C1659" t="s">
        <v>5080</v>
      </c>
      <c r="D1659" s="2" t="str">
        <f>VLOOKUP(A1659,Basis!A:A,1,FALSE)</f>
        <v>GO152</v>
      </c>
      <c r="E1659" s="2"/>
      <c r="F1659" s="2"/>
      <c r="G1659" s="2"/>
      <c r="H1659" s="2"/>
      <c r="K1659" t="s">
        <v>2341</v>
      </c>
      <c r="L1659" t="s">
        <v>74</v>
      </c>
      <c r="M1659" t="s">
        <v>2342</v>
      </c>
      <c r="N1659" t="s">
        <v>2125</v>
      </c>
      <c r="O1659">
        <v>5</v>
      </c>
      <c r="P1659">
        <v>1</v>
      </c>
      <c r="Q1659">
        <v>52.240276000000001</v>
      </c>
      <c r="R1659">
        <v>5.113677</v>
      </c>
      <c r="S1659" t="s">
        <v>35</v>
      </c>
      <c r="T1659">
        <v>100</v>
      </c>
      <c r="U1659">
        <v>80</v>
      </c>
      <c r="V1659">
        <v>10</v>
      </c>
      <c r="W1659">
        <v>0</v>
      </c>
      <c r="Y1659">
        <v>180</v>
      </c>
      <c r="Z1659" t="s">
        <v>2343</v>
      </c>
      <c r="AA1659" s="2">
        <v>44705.373472222222</v>
      </c>
      <c r="AB1659" t="s">
        <v>329</v>
      </c>
      <c r="AC1659" s="2">
        <v>44705.373680555553</v>
      </c>
      <c r="AD1659" t="s">
        <v>329</v>
      </c>
      <c r="AE1659" t="s">
        <v>55</v>
      </c>
    </row>
    <row r="1660" spans="1:31" x14ac:dyDescent="0.25">
      <c r="A1660" t="s">
        <v>5299</v>
      </c>
      <c r="B1660" t="s">
        <v>5298</v>
      </c>
      <c r="C1660" t="s">
        <v>5080</v>
      </c>
      <c r="D1660" s="2" t="str">
        <f>VLOOKUP(A1660,Basis!A:A,1,FALSE)</f>
        <v>GO126</v>
      </c>
      <c r="E1660" s="2"/>
      <c r="F1660" s="2"/>
      <c r="G1660" s="2"/>
      <c r="H1660" s="2"/>
      <c r="K1660" t="s">
        <v>2437</v>
      </c>
      <c r="L1660" t="s">
        <v>49</v>
      </c>
      <c r="M1660" t="s">
        <v>2438</v>
      </c>
      <c r="N1660" t="s">
        <v>2125</v>
      </c>
      <c r="O1660">
        <v>5</v>
      </c>
      <c r="P1660">
        <v>1</v>
      </c>
      <c r="Q1660">
        <v>52.239687000000004</v>
      </c>
      <c r="R1660">
        <v>5.1139609000000004</v>
      </c>
      <c r="S1660" t="s">
        <v>35</v>
      </c>
      <c r="T1660">
        <v>100</v>
      </c>
      <c r="U1660">
        <v>80</v>
      </c>
      <c r="V1660">
        <v>10</v>
      </c>
      <c r="W1660">
        <v>0</v>
      </c>
      <c r="Y1660">
        <v>180</v>
      </c>
      <c r="Z1660" t="s">
        <v>2439</v>
      </c>
      <c r="AA1660" s="2">
        <v>44705.351956018516</v>
      </c>
      <c r="AB1660" t="s">
        <v>329</v>
      </c>
      <c r="AC1660" s="2">
        <v>44747.482118055559</v>
      </c>
      <c r="AD1660" t="s">
        <v>329</v>
      </c>
      <c r="AE1660" t="s">
        <v>55</v>
      </c>
    </row>
    <row r="1661" spans="1:31" x14ac:dyDescent="0.25">
      <c r="A1661" t="s">
        <v>5301</v>
      </c>
      <c r="B1661" t="s">
        <v>5300</v>
      </c>
      <c r="C1661" t="s">
        <v>5080</v>
      </c>
      <c r="D1661" s="2" t="str">
        <f>VLOOKUP(A1661,Basis!A:A,1,FALSE)</f>
        <v>GO127</v>
      </c>
      <c r="E1661" s="2"/>
      <c r="F1661" s="2"/>
      <c r="G1661" s="2"/>
      <c r="H1661" s="2"/>
      <c r="K1661" t="s">
        <v>2437</v>
      </c>
      <c r="L1661" t="s">
        <v>49</v>
      </c>
      <c r="M1661" t="s">
        <v>2438</v>
      </c>
      <c r="N1661" t="s">
        <v>2125</v>
      </c>
      <c r="O1661">
        <v>5</v>
      </c>
      <c r="P1661">
        <v>1</v>
      </c>
      <c r="Q1661">
        <v>52.239687000000004</v>
      </c>
      <c r="R1661">
        <v>5.1139609000000004</v>
      </c>
      <c r="S1661" t="s">
        <v>35</v>
      </c>
      <c r="T1661">
        <v>100</v>
      </c>
      <c r="U1661">
        <v>80</v>
      </c>
      <c r="V1661">
        <v>10</v>
      </c>
      <c r="W1661">
        <v>0</v>
      </c>
      <c r="Y1661">
        <v>180</v>
      </c>
      <c r="Z1661" t="s">
        <v>2439</v>
      </c>
      <c r="AA1661" s="2">
        <v>44705.352592592593</v>
      </c>
      <c r="AB1661" t="s">
        <v>329</v>
      </c>
      <c r="AC1661" s="2">
        <v>44705.352789351855</v>
      </c>
      <c r="AD1661" t="s">
        <v>329</v>
      </c>
      <c r="AE1661" t="s">
        <v>55</v>
      </c>
    </row>
    <row r="1662" spans="1:31" x14ac:dyDescent="0.25">
      <c r="A1662" t="s">
        <v>5303</v>
      </c>
      <c r="B1662" t="s">
        <v>5302</v>
      </c>
      <c r="C1662" t="s">
        <v>5080</v>
      </c>
      <c r="D1662" s="2" t="str">
        <f>VLOOKUP(A1662,Basis!A:A,1,FALSE)</f>
        <v>GO128</v>
      </c>
      <c r="E1662" s="2"/>
      <c r="F1662" s="2"/>
      <c r="G1662" s="2"/>
      <c r="H1662" s="2"/>
      <c r="K1662" t="s">
        <v>2437</v>
      </c>
      <c r="L1662" t="s">
        <v>49</v>
      </c>
      <c r="M1662" t="s">
        <v>2438</v>
      </c>
      <c r="N1662" t="s">
        <v>2125</v>
      </c>
      <c r="O1662">
        <v>5</v>
      </c>
      <c r="P1662">
        <v>1</v>
      </c>
      <c r="Q1662">
        <v>52.239687000000004</v>
      </c>
      <c r="R1662">
        <v>5.1139609000000004</v>
      </c>
      <c r="S1662" t="s">
        <v>35</v>
      </c>
      <c r="T1662">
        <v>100</v>
      </c>
      <c r="U1662">
        <v>80</v>
      </c>
      <c r="V1662">
        <v>10</v>
      </c>
      <c r="W1662">
        <v>0</v>
      </c>
      <c r="Y1662">
        <v>180</v>
      </c>
      <c r="Z1662" t="s">
        <v>2439</v>
      </c>
      <c r="AA1662" s="2">
        <v>44705.353206018517</v>
      </c>
      <c r="AB1662" t="s">
        <v>329</v>
      </c>
      <c r="AC1662" s="2">
        <v>44705.353449074071</v>
      </c>
      <c r="AD1662" t="s">
        <v>329</v>
      </c>
      <c r="AE1662" t="s">
        <v>55</v>
      </c>
    </row>
    <row r="1663" spans="1:31" x14ac:dyDescent="0.25">
      <c r="A1663" t="s">
        <v>5305</v>
      </c>
      <c r="B1663" t="s">
        <v>5304</v>
      </c>
      <c r="C1663" t="s">
        <v>5080</v>
      </c>
      <c r="D1663" s="2" t="str">
        <f>VLOOKUP(A1663,Basis!A:A,1,FALSE)</f>
        <v>GO092</v>
      </c>
      <c r="E1663" s="2"/>
      <c r="F1663" s="2"/>
      <c r="G1663" s="2"/>
      <c r="H1663" s="2"/>
      <c r="K1663" t="s">
        <v>1808</v>
      </c>
      <c r="L1663" t="s">
        <v>1925</v>
      </c>
      <c r="M1663" t="s">
        <v>1926</v>
      </c>
      <c r="N1663" t="s">
        <v>177</v>
      </c>
      <c r="O1663">
        <v>5</v>
      </c>
      <c r="P1663">
        <v>1</v>
      </c>
      <c r="Q1663">
        <v>52.232348999999999</v>
      </c>
      <c r="R1663">
        <v>5.1909850000000004</v>
      </c>
      <c r="S1663" t="s">
        <v>35</v>
      </c>
      <c r="T1663">
        <v>100</v>
      </c>
      <c r="U1663">
        <v>80</v>
      </c>
      <c r="V1663">
        <v>10</v>
      </c>
      <c r="W1663">
        <v>0</v>
      </c>
      <c r="Y1663">
        <v>180</v>
      </c>
      <c r="Z1663" t="s">
        <v>1927</v>
      </c>
      <c r="AA1663" s="2">
        <v>44698.412812499999</v>
      </c>
      <c r="AB1663" t="s">
        <v>329</v>
      </c>
      <c r="AC1663" s="2">
        <v>44698.412986111114</v>
      </c>
      <c r="AD1663" t="s">
        <v>329</v>
      </c>
      <c r="AE1663" t="s">
        <v>55</v>
      </c>
    </row>
    <row r="1664" spans="1:31" x14ac:dyDescent="0.25">
      <c r="A1664" t="s">
        <v>5307</v>
      </c>
      <c r="B1664" t="s">
        <v>5306</v>
      </c>
      <c r="C1664" t="s">
        <v>5080</v>
      </c>
      <c r="D1664" s="2" t="str">
        <f>VLOOKUP(A1664,Basis!A:A,1,FALSE)</f>
        <v>GO093</v>
      </c>
      <c r="E1664" s="2"/>
      <c r="F1664" s="2"/>
      <c r="G1664" s="2"/>
      <c r="H1664" s="2"/>
      <c r="K1664" t="s">
        <v>1808</v>
      </c>
      <c r="L1664" t="s">
        <v>1925</v>
      </c>
      <c r="M1664" t="s">
        <v>1926</v>
      </c>
      <c r="N1664" t="s">
        <v>177</v>
      </c>
      <c r="O1664">
        <v>5</v>
      </c>
      <c r="P1664">
        <v>1</v>
      </c>
      <c r="Q1664">
        <v>52.232348999999999</v>
      </c>
      <c r="R1664">
        <v>5.1909850000000004</v>
      </c>
      <c r="S1664" t="s">
        <v>35</v>
      </c>
      <c r="T1664">
        <v>100</v>
      </c>
      <c r="U1664">
        <v>80</v>
      </c>
      <c r="V1664">
        <v>10</v>
      </c>
      <c r="W1664">
        <v>0</v>
      </c>
      <c r="Y1664">
        <v>180</v>
      </c>
      <c r="Z1664" t="s">
        <v>1927</v>
      </c>
      <c r="AA1664" s="2">
        <v>44698.413414351853</v>
      </c>
      <c r="AB1664" t="s">
        <v>329</v>
      </c>
      <c r="AC1664" s="2">
        <v>44698.413622685184</v>
      </c>
      <c r="AD1664" t="s">
        <v>329</v>
      </c>
      <c r="AE1664" t="s">
        <v>55</v>
      </c>
    </row>
    <row r="1665" spans="1:31" x14ac:dyDescent="0.25">
      <c r="A1665" t="s">
        <v>5309</v>
      </c>
      <c r="B1665" t="s">
        <v>5308</v>
      </c>
      <c r="C1665" t="s">
        <v>5080</v>
      </c>
      <c r="D1665" s="2" t="str">
        <f>VLOOKUP(A1665,Basis!A:A,1,FALSE)</f>
        <v>GO203</v>
      </c>
      <c r="E1665" s="2"/>
      <c r="F1665" s="2"/>
      <c r="G1665" s="2"/>
      <c r="H1665" s="2"/>
      <c r="K1665" t="s">
        <v>2385</v>
      </c>
      <c r="L1665" t="s">
        <v>652</v>
      </c>
      <c r="M1665" t="s">
        <v>2392</v>
      </c>
      <c r="N1665" t="s">
        <v>177</v>
      </c>
      <c r="O1665">
        <v>1</v>
      </c>
      <c r="P1665">
        <v>1</v>
      </c>
      <c r="Q1665">
        <v>52.238599999999998</v>
      </c>
      <c r="R1665">
        <v>5.185937</v>
      </c>
      <c r="S1665" t="s">
        <v>35</v>
      </c>
      <c r="T1665">
        <v>100</v>
      </c>
      <c r="U1665">
        <v>80</v>
      </c>
      <c r="V1665">
        <v>10</v>
      </c>
      <c r="W1665">
        <v>0</v>
      </c>
      <c r="Y1665">
        <v>180</v>
      </c>
      <c r="Z1665" t="s">
        <v>3901</v>
      </c>
      <c r="AA1665" s="2">
        <v>44595.361747685187</v>
      </c>
      <c r="AB1665" t="s">
        <v>329</v>
      </c>
      <c r="AC1665" s="2">
        <v>44595.362083333333</v>
      </c>
      <c r="AD1665" t="s">
        <v>329</v>
      </c>
      <c r="AE1665" t="s">
        <v>55</v>
      </c>
    </row>
    <row r="1666" spans="1:31" x14ac:dyDescent="0.25">
      <c r="A1666" t="s">
        <v>5311</v>
      </c>
      <c r="B1666" t="s">
        <v>5310</v>
      </c>
      <c r="C1666" t="s">
        <v>5080</v>
      </c>
      <c r="D1666" s="2" t="str">
        <f>VLOOKUP(A1666,Basis!A:A,1,FALSE)</f>
        <v>GO209</v>
      </c>
      <c r="E1666" s="2"/>
      <c r="F1666" s="2"/>
      <c r="G1666" s="2"/>
      <c r="H1666" s="2"/>
      <c r="K1666" t="s">
        <v>3938</v>
      </c>
      <c r="L1666" t="s">
        <v>112</v>
      </c>
      <c r="M1666" t="s">
        <v>3939</v>
      </c>
      <c r="N1666" t="s">
        <v>177</v>
      </c>
      <c r="O1666">
        <v>5</v>
      </c>
      <c r="P1666">
        <v>1</v>
      </c>
      <c r="Q1666">
        <v>52.234631999999998</v>
      </c>
      <c r="R1666">
        <v>5.198429</v>
      </c>
      <c r="S1666" t="s">
        <v>35</v>
      </c>
      <c r="T1666">
        <v>100</v>
      </c>
      <c r="U1666">
        <v>80</v>
      </c>
      <c r="V1666">
        <v>10</v>
      </c>
      <c r="W1666">
        <v>0</v>
      </c>
      <c r="Y1666">
        <v>180</v>
      </c>
      <c r="Z1666" t="s">
        <v>3940</v>
      </c>
      <c r="AA1666" s="2">
        <v>44700.554780092592</v>
      </c>
      <c r="AB1666" t="s">
        <v>329</v>
      </c>
      <c r="AC1666" s="2">
        <v>44700.555312500001</v>
      </c>
      <c r="AD1666" t="s">
        <v>329</v>
      </c>
      <c r="AE1666" t="s">
        <v>55</v>
      </c>
    </row>
    <row r="1667" spans="1:31" x14ac:dyDescent="0.25">
      <c r="A1667" s="2"/>
      <c r="B1667" t="s">
        <v>5312</v>
      </c>
      <c r="C1667" s="2"/>
      <c r="D1667" s="2" t="e">
        <f>VLOOKUP(A1667,Basis!A:A,1,FALSE)</f>
        <v>#N/A</v>
      </c>
      <c r="E1667" s="2"/>
      <c r="F1667" s="2"/>
      <c r="G1667" s="2"/>
      <c r="H1667" s="2"/>
      <c r="K1667" t="s">
        <v>404</v>
      </c>
      <c r="L1667" t="s">
        <v>4998</v>
      </c>
      <c r="M1667" t="s">
        <v>4982</v>
      </c>
      <c r="N1667" t="s">
        <v>177</v>
      </c>
      <c r="O1667">
        <v>1</v>
      </c>
      <c r="P1667">
        <v>1</v>
      </c>
      <c r="Q1667">
        <v>52.223952113000003</v>
      </c>
      <c r="R1667">
        <v>5.1995718000000002</v>
      </c>
      <c r="S1667" t="s">
        <v>63</v>
      </c>
      <c r="T1667">
        <v>100</v>
      </c>
      <c r="U1667">
        <v>80</v>
      </c>
      <c r="V1667">
        <v>10</v>
      </c>
      <c r="W1667">
        <v>0</v>
      </c>
      <c r="Y1667">
        <v>180</v>
      </c>
      <c r="Z1667" t="s">
        <v>4999</v>
      </c>
      <c r="AA1667" s="2">
        <v>44944.508680555555</v>
      </c>
      <c r="AB1667" t="s">
        <v>329</v>
      </c>
      <c r="AC1667" s="2">
        <v>44944.509155092594</v>
      </c>
      <c r="AD1667" t="s">
        <v>329</v>
      </c>
      <c r="AE1667" s="2"/>
    </row>
    <row r="1668" spans="1:31" x14ac:dyDescent="0.25">
      <c r="A1668" s="2"/>
      <c r="B1668" t="s">
        <v>5313</v>
      </c>
      <c r="C1668" s="2"/>
      <c r="D1668" s="2" t="e">
        <f>VLOOKUP(A1668,Basis!A:A,1,FALSE)</f>
        <v>#N/A</v>
      </c>
      <c r="E1668" s="2"/>
      <c r="F1668" s="2"/>
      <c r="G1668" s="2"/>
      <c r="H1668" s="2"/>
      <c r="K1668" t="s">
        <v>404</v>
      </c>
      <c r="L1668" t="s">
        <v>510</v>
      </c>
      <c r="M1668" t="s">
        <v>4982</v>
      </c>
      <c r="N1668" t="s">
        <v>177</v>
      </c>
      <c r="O1668">
        <v>1</v>
      </c>
      <c r="P1668">
        <v>1</v>
      </c>
      <c r="Q1668">
        <v>52.223747000000003</v>
      </c>
      <c r="R1668">
        <v>5.2003899000000002</v>
      </c>
      <c r="S1668" t="s">
        <v>63</v>
      </c>
      <c r="T1668">
        <v>100</v>
      </c>
      <c r="U1668">
        <v>80</v>
      </c>
      <c r="V1668">
        <v>10</v>
      </c>
      <c r="W1668">
        <v>0</v>
      </c>
      <c r="Y1668">
        <v>180</v>
      </c>
      <c r="Z1668" t="s">
        <v>4983</v>
      </c>
      <c r="AA1668" s="2">
        <v>44944.516053240739</v>
      </c>
      <c r="AB1668" t="s">
        <v>329</v>
      </c>
      <c r="AC1668" s="2">
        <v>44944.516701388886</v>
      </c>
      <c r="AD1668" t="s">
        <v>329</v>
      </c>
      <c r="AE1668" s="2"/>
    </row>
    <row r="1669" spans="1:31" x14ac:dyDescent="0.25">
      <c r="A1669" t="s">
        <v>5315</v>
      </c>
      <c r="B1669" t="s">
        <v>5314</v>
      </c>
      <c r="C1669" t="s">
        <v>5080</v>
      </c>
      <c r="D1669" s="2" t="str">
        <f>VLOOKUP(A1669,Basis!A:A,1,FALSE)</f>
        <v>GO197</v>
      </c>
      <c r="E1669" s="2"/>
      <c r="F1669" s="2"/>
      <c r="G1669" s="2"/>
      <c r="H1669" s="2"/>
      <c r="K1669" t="s">
        <v>1895</v>
      </c>
      <c r="L1669" t="s">
        <v>195</v>
      </c>
      <c r="M1669" t="s">
        <v>1896</v>
      </c>
      <c r="N1669" t="s">
        <v>177</v>
      </c>
      <c r="O1669">
        <v>5</v>
      </c>
      <c r="P1669">
        <v>1</v>
      </c>
      <c r="Q1669">
        <v>52.223101</v>
      </c>
      <c r="R1669">
        <v>5.1979829999999998</v>
      </c>
      <c r="S1669" t="s">
        <v>35</v>
      </c>
      <c r="T1669">
        <v>100</v>
      </c>
      <c r="U1669">
        <v>80</v>
      </c>
      <c r="V1669">
        <v>10</v>
      </c>
      <c r="W1669">
        <v>0</v>
      </c>
      <c r="Y1669">
        <v>180</v>
      </c>
      <c r="Z1669" t="s">
        <v>1897</v>
      </c>
      <c r="AA1669" s="2">
        <v>44700.55300925926</v>
      </c>
      <c r="AB1669" t="s">
        <v>329</v>
      </c>
      <c r="AC1669" s="2">
        <v>44700.553402777776</v>
      </c>
      <c r="AD1669" t="s">
        <v>329</v>
      </c>
      <c r="AE1669" t="s">
        <v>55</v>
      </c>
    </row>
    <row r="1670" spans="1:31" x14ac:dyDescent="0.25">
      <c r="A1670" t="s">
        <v>5317</v>
      </c>
      <c r="B1670" t="s">
        <v>5316</v>
      </c>
      <c r="C1670" t="s">
        <v>5080</v>
      </c>
      <c r="D1670" s="2" t="str">
        <f>VLOOKUP(A1670,Basis!A:A,1,FALSE)</f>
        <v>GO175</v>
      </c>
      <c r="E1670" s="2"/>
      <c r="F1670" s="2"/>
      <c r="G1670" s="2"/>
      <c r="H1670" s="2"/>
      <c r="K1670" t="s">
        <v>1141</v>
      </c>
      <c r="L1670" t="s">
        <v>1142</v>
      </c>
      <c r="M1670" t="s">
        <v>1143</v>
      </c>
      <c r="N1670" t="s">
        <v>184</v>
      </c>
      <c r="O1670">
        <v>5</v>
      </c>
      <c r="P1670">
        <v>1</v>
      </c>
      <c r="Q1670">
        <v>52.204439999999998</v>
      </c>
      <c r="R1670">
        <v>5.1392759999999997</v>
      </c>
      <c r="S1670" t="s">
        <v>35</v>
      </c>
      <c r="T1670">
        <v>100</v>
      </c>
      <c r="U1670">
        <v>80</v>
      </c>
      <c r="V1670">
        <v>10</v>
      </c>
      <c r="W1670">
        <v>0</v>
      </c>
      <c r="Y1670">
        <v>180</v>
      </c>
      <c r="Z1670" t="s">
        <v>1144</v>
      </c>
      <c r="AA1670" s="2">
        <v>44714.441400462965</v>
      </c>
      <c r="AB1670" t="s">
        <v>329</v>
      </c>
      <c r="AC1670" s="2">
        <v>44714.441643518519</v>
      </c>
      <c r="AD1670" t="s">
        <v>329</v>
      </c>
      <c r="AE1670" t="s">
        <v>55</v>
      </c>
    </row>
    <row r="1671" spans="1:31" x14ac:dyDescent="0.25">
      <c r="A1671" t="s">
        <v>5319</v>
      </c>
      <c r="B1671" t="s">
        <v>5318</v>
      </c>
      <c r="C1671" t="s">
        <v>5080</v>
      </c>
      <c r="D1671" s="2" t="str">
        <f>VLOOKUP(A1671,Basis!A:A,1,FALSE)</f>
        <v>GB086</v>
      </c>
      <c r="E1671" s="2"/>
      <c r="F1671" s="2"/>
      <c r="G1671" s="2"/>
      <c r="H1671" s="2"/>
      <c r="K1671" t="s">
        <v>5320</v>
      </c>
      <c r="L1671" t="s">
        <v>5321</v>
      </c>
      <c r="M1671" t="s">
        <v>5322</v>
      </c>
      <c r="N1671" t="s">
        <v>184</v>
      </c>
      <c r="O1671">
        <v>3</v>
      </c>
      <c r="P1671">
        <v>1</v>
      </c>
      <c r="Q1671">
        <v>52.200875000000003</v>
      </c>
      <c r="R1671">
        <v>5.1403280000000002</v>
      </c>
      <c r="S1671" t="s">
        <v>35</v>
      </c>
      <c r="T1671">
        <v>100</v>
      </c>
      <c r="U1671">
        <v>80</v>
      </c>
      <c r="V1671">
        <v>10</v>
      </c>
      <c r="W1671">
        <v>0</v>
      </c>
      <c r="Y1671">
        <v>180</v>
      </c>
      <c r="Z1671" t="s">
        <v>5323</v>
      </c>
      <c r="AA1671" s="2">
        <v>44705.517951388887</v>
      </c>
      <c r="AB1671" t="s">
        <v>329</v>
      </c>
      <c r="AC1671" s="2">
        <v>44845.435648148145</v>
      </c>
      <c r="AD1671" t="s">
        <v>329</v>
      </c>
      <c r="AE1671" t="s">
        <v>55</v>
      </c>
    </row>
    <row r="1672" spans="1:31" x14ac:dyDescent="0.25">
      <c r="A1672" t="s">
        <v>5325</v>
      </c>
      <c r="B1672" t="s">
        <v>5324</v>
      </c>
      <c r="C1672" t="s">
        <v>5080</v>
      </c>
      <c r="D1672" s="2" t="str">
        <f>VLOOKUP(A1672,Basis!A:A,1,FALSE)</f>
        <v>GO088</v>
      </c>
      <c r="E1672" s="2"/>
      <c r="F1672" s="2"/>
      <c r="G1672" s="2"/>
      <c r="H1672" s="2"/>
      <c r="K1672" t="s">
        <v>2489</v>
      </c>
      <c r="L1672" t="s">
        <v>5326</v>
      </c>
      <c r="M1672" t="s">
        <v>5327</v>
      </c>
      <c r="N1672" t="s">
        <v>177</v>
      </c>
      <c r="O1672">
        <v>5</v>
      </c>
      <c r="P1672">
        <v>1</v>
      </c>
      <c r="Q1672">
        <v>52.232733000000003</v>
      </c>
      <c r="R1672">
        <v>5.1886919999999996</v>
      </c>
      <c r="S1672" t="s">
        <v>35</v>
      </c>
      <c r="T1672">
        <v>100</v>
      </c>
      <c r="U1672">
        <v>80</v>
      </c>
      <c r="V1672">
        <v>10</v>
      </c>
      <c r="W1672">
        <v>0</v>
      </c>
      <c r="Y1672">
        <v>180</v>
      </c>
      <c r="Z1672" t="s">
        <v>5328</v>
      </c>
      <c r="AA1672" s="2">
        <v>44698.403275462966</v>
      </c>
      <c r="AB1672" t="s">
        <v>329</v>
      </c>
      <c r="AC1672" s="2">
        <v>44698.40357638889</v>
      </c>
      <c r="AD1672" t="s">
        <v>329</v>
      </c>
      <c r="AE1672" t="s">
        <v>55</v>
      </c>
    </row>
    <row r="1673" spans="1:31" x14ac:dyDescent="0.25">
      <c r="A1673" t="s">
        <v>5330</v>
      </c>
      <c r="B1673" t="s">
        <v>5329</v>
      </c>
      <c r="C1673" t="s">
        <v>5080</v>
      </c>
      <c r="D1673" s="2" t="str">
        <f>VLOOKUP(A1673,Basis!A:A,1,FALSE)</f>
        <v>GO089</v>
      </c>
      <c r="E1673" s="2"/>
      <c r="F1673" s="2"/>
      <c r="G1673" s="2"/>
      <c r="H1673" s="2"/>
      <c r="K1673" t="s">
        <v>2489</v>
      </c>
      <c r="L1673" t="s">
        <v>5326</v>
      </c>
      <c r="M1673" t="s">
        <v>5327</v>
      </c>
      <c r="N1673" t="s">
        <v>177</v>
      </c>
      <c r="O1673">
        <v>5</v>
      </c>
      <c r="P1673">
        <v>1</v>
      </c>
      <c r="Q1673">
        <v>52.232733000000003</v>
      </c>
      <c r="R1673">
        <v>5.1886919999999996</v>
      </c>
      <c r="S1673" t="s">
        <v>35</v>
      </c>
      <c r="T1673">
        <v>100</v>
      </c>
      <c r="U1673">
        <v>80</v>
      </c>
      <c r="V1673">
        <v>10</v>
      </c>
      <c r="W1673">
        <v>0</v>
      </c>
      <c r="Y1673">
        <v>180</v>
      </c>
      <c r="Z1673" t="s">
        <v>5328</v>
      </c>
      <c r="AA1673" s="2">
        <v>44698.404062499998</v>
      </c>
      <c r="AB1673" t="s">
        <v>329</v>
      </c>
      <c r="AC1673" s="2">
        <v>44698.405173611114</v>
      </c>
      <c r="AD1673" t="s">
        <v>329</v>
      </c>
      <c r="AE1673" t="s">
        <v>55</v>
      </c>
    </row>
    <row r="1674" spans="1:31" x14ac:dyDescent="0.25">
      <c r="A1674" t="s">
        <v>5332</v>
      </c>
      <c r="B1674" t="s">
        <v>5331</v>
      </c>
      <c r="C1674" t="s">
        <v>5080</v>
      </c>
      <c r="D1674" s="2" t="str">
        <f>VLOOKUP(A1674,Basis!A:A,1,FALSE)</f>
        <v>GO090</v>
      </c>
      <c r="E1674" s="2"/>
      <c r="F1674" s="2"/>
      <c r="G1674" s="2"/>
      <c r="H1674" s="2"/>
      <c r="K1674" t="s">
        <v>2489</v>
      </c>
      <c r="L1674" t="s">
        <v>5326</v>
      </c>
      <c r="M1674" t="s">
        <v>5327</v>
      </c>
      <c r="N1674" t="s">
        <v>177</v>
      </c>
      <c r="O1674">
        <v>5</v>
      </c>
      <c r="P1674">
        <v>1</v>
      </c>
      <c r="Q1674">
        <v>52.232733000000003</v>
      </c>
      <c r="R1674">
        <v>5.1886919999999996</v>
      </c>
      <c r="S1674" t="s">
        <v>35</v>
      </c>
      <c r="T1674">
        <v>100</v>
      </c>
      <c r="U1674">
        <v>80</v>
      </c>
      <c r="V1674">
        <v>10</v>
      </c>
      <c r="W1674">
        <v>0</v>
      </c>
      <c r="Y1674">
        <v>180</v>
      </c>
      <c r="Z1674" t="s">
        <v>5328</v>
      </c>
      <c r="AA1674" s="2">
        <v>44698.405590277776</v>
      </c>
      <c r="AB1674" t="s">
        <v>329</v>
      </c>
      <c r="AC1674" s="2">
        <v>44698.405763888892</v>
      </c>
      <c r="AD1674" t="s">
        <v>329</v>
      </c>
      <c r="AE1674" t="s">
        <v>55</v>
      </c>
    </row>
    <row r="1675" spans="1:31" x14ac:dyDescent="0.25">
      <c r="A1675" t="s">
        <v>5334</v>
      </c>
      <c r="B1675" t="s">
        <v>5333</v>
      </c>
      <c r="C1675" t="s">
        <v>5080</v>
      </c>
      <c r="D1675" s="2" t="str">
        <f>VLOOKUP(A1675,Basis!A:A,1,FALSE)</f>
        <v>GO115</v>
      </c>
      <c r="E1675" s="2"/>
      <c r="F1675" s="2"/>
      <c r="G1675" s="2"/>
      <c r="H1675" s="2"/>
      <c r="K1675" t="s">
        <v>188</v>
      </c>
      <c r="L1675" t="s">
        <v>340</v>
      </c>
      <c r="M1675" t="s">
        <v>2008</v>
      </c>
      <c r="N1675" t="s">
        <v>177</v>
      </c>
      <c r="O1675">
        <v>5</v>
      </c>
      <c r="P1675">
        <v>1</v>
      </c>
      <c r="Q1675">
        <v>52.215850000000003</v>
      </c>
      <c r="R1675">
        <v>5.1425400000000003</v>
      </c>
      <c r="S1675" t="s">
        <v>35</v>
      </c>
      <c r="T1675">
        <v>100</v>
      </c>
      <c r="U1675">
        <v>80</v>
      </c>
      <c r="V1675">
        <v>10</v>
      </c>
      <c r="W1675">
        <v>0</v>
      </c>
      <c r="Y1675">
        <v>180</v>
      </c>
      <c r="Z1675" t="s">
        <v>2009</v>
      </c>
      <c r="AA1675" s="2">
        <v>44698.507256944446</v>
      </c>
      <c r="AB1675" t="s">
        <v>329</v>
      </c>
      <c r="AC1675" s="2">
        <v>44698.508576388886</v>
      </c>
      <c r="AD1675" t="s">
        <v>329</v>
      </c>
      <c r="AE1675" t="s">
        <v>55</v>
      </c>
    </row>
    <row r="1676" spans="1:31" x14ac:dyDescent="0.25">
      <c r="A1676" t="s">
        <v>5336</v>
      </c>
      <c r="B1676" t="s">
        <v>5335</v>
      </c>
      <c r="C1676" t="s">
        <v>5080</v>
      </c>
      <c r="D1676" s="2" t="str">
        <f>VLOOKUP(A1676,Basis!A:A,1,FALSE)</f>
        <v>GO116</v>
      </c>
      <c r="E1676" s="2"/>
      <c r="F1676" s="2"/>
      <c r="G1676" s="2"/>
      <c r="H1676" s="2"/>
      <c r="K1676" t="s">
        <v>188</v>
      </c>
      <c r="L1676" t="s">
        <v>340</v>
      </c>
      <c r="M1676" t="s">
        <v>2008</v>
      </c>
      <c r="N1676" t="s">
        <v>177</v>
      </c>
      <c r="O1676">
        <v>5</v>
      </c>
      <c r="P1676">
        <v>1</v>
      </c>
      <c r="Q1676">
        <v>52.215850000000003</v>
      </c>
      <c r="R1676">
        <v>5.1425409999999996</v>
      </c>
      <c r="S1676" t="s">
        <v>35</v>
      </c>
      <c r="T1676">
        <v>100</v>
      </c>
      <c r="U1676">
        <v>80</v>
      </c>
      <c r="V1676">
        <v>10</v>
      </c>
      <c r="W1676">
        <v>0</v>
      </c>
      <c r="Y1676">
        <v>180</v>
      </c>
      <c r="Z1676" t="s">
        <v>2009</v>
      </c>
      <c r="AA1676" s="2">
        <v>44698.508993055555</v>
      </c>
      <c r="AB1676" t="s">
        <v>329</v>
      </c>
      <c r="AC1676" s="2">
        <v>44698.50917824074</v>
      </c>
      <c r="AD1676" t="s">
        <v>329</v>
      </c>
      <c r="AE1676" t="s">
        <v>55</v>
      </c>
    </row>
    <row r="1677" spans="1:31" x14ac:dyDescent="0.25">
      <c r="A1677" t="s">
        <v>5338</v>
      </c>
      <c r="B1677" t="s">
        <v>5337</v>
      </c>
      <c r="C1677" t="s">
        <v>5080</v>
      </c>
      <c r="D1677" s="2" t="str">
        <f>VLOOKUP(A1677,Basis!A:A,1,FALSE)</f>
        <v>GO117</v>
      </c>
      <c r="E1677" s="2"/>
      <c r="F1677" s="2"/>
      <c r="G1677" s="2"/>
      <c r="H1677" s="2"/>
      <c r="K1677" t="s">
        <v>188</v>
      </c>
      <c r="L1677" t="s">
        <v>340</v>
      </c>
      <c r="M1677" t="s">
        <v>2008</v>
      </c>
      <c r="N1677" t="s">
        <v>177</v>
      </c>
      <c r="O1677">
        <v>5</v>
      </c>
      <c r="P1677">
        <v>1</v>
      </c>
      <c r="Q1677">
        <v>52.215850000000003</v>
      </c>
      <c r="R1677">
        <v>5.1425409999999996</v>
      </c>
      <c r="S1677" t="s">
        <v>35</v>
      </c>
      <c r="T1677">
        <v>100</v>
      </c>
      <c r="U1677">
        <v>80</v>
      </c>
      <c r="V1677">
        <v>10</v>
      </c>
      <c r="W1677">
        <v>0</v>
      </c>
      <c r="Y1677">
        <v>180</v>
      </c>
      <c r="Z1677" t="s">
        <v>2009</v>
      </c>
      <c r="AA1677" s="2">
        <v>44698.509606481479</v>
      </c>
      <c r="AB1677" t="s">
        <v>329</v>
      </c>
      <c r="AC1677" s="2">
        <v>44698.509837962964</v>
      </c>
      <c r="AD1677" t="s">
        <v>329</v>
      </c>
      <c r="AE1677" t="s">
        <v>55</v>
      </c>
    </row>
    <row r="1678" spans="1:31" x14ac:dyDescent="0.25">
      <c r="A1678" t="s">
        <v>5340</v>
      </c>
      <c r="B1678" t="s">
        <v>5339</v>
      </c>
      <c r="C1678" t="s">
        <v>5080</v>
      </c>
      <c r="D1678" s="2" t="str">
        <f>VLOOKUP(A1678,Basis!A:A,1,FALSE)</f>
        <v>GO050</v>
      </c>
      <c r="E1678" s="2"/>
      <c r="F1678" s="2"/>
      <c r="G1678" s="2"/>
      <c r="H1678" s="2"/>
      <c r="K1678" t="s">
        <v>568</v>
      </c>
      <c r="L1678" t="s">
        <v>281</v>
      </c>
      <c r="M1678" t="s">
        <v>1320</v>
      </c>
      <c r="N1678" t="s">
        <v>177</v>
      </c>
      <c r="O1678">
        <v>5</v>
      </c>
      <c r="P1678">
        <v>1</v>
      </c>
      <c r="Q1678">
        <v>52.217528999999999</v>
      </c>
      <c r="R1678">
        <v>5.1321640000000004</v>
      </c>
      <c r="S1678" t="s">
        <v>35</v>
      </c>
      <c r="T1678">
        <v>100</v>
      </c>
      <c r="U1678">
        <v>80</v>
      </c>
      <c r="V1678">
        <v>10</v>
      </c>
      <c r="W1678">
        <v>0</v>
      </c>
      <c r="Y1678">
        <v>180</v>
      </c>
      <c r="Z1678" t="s">
        <v>743</v>
      </c>
      <c r="AA1678" s="2">
        <v>44698.390196759261</v>
      </c>
      <c r="AB1678" t="s">
        <v>329</v>
      </c>
      <c r="AC1678" s="2">
        <v>44698.390393518515</v>
      </c>
      <c r="AD1678" t="s">
        <v>329</v>
      </c>
      <c r="AE1678" t="s">
        <v>55</v>
      </c>
    </row>
    <row r="1679" spans="1:31" x14ac:dyDescent="0.25">
      <c r="A1679" t="s">
        <v>5342</v>
      </c>
      <c r="B1679" t="s">
        <v>5341</v>
      </c>
      <c r="C1679" t="s">
        <v>5080</v>
      </c>
      <c r="D1679" s="2" t="str">
        <f>VLOOKUP(A1679,Basis!A:A,1,FALSE)</f>
        <v>GO219</v>
      </c>
      <c r="E1679" s="2"/>
      <c r="F1679" s="2"/>
      <c r="G1679" s="2"/>
      <c r="H1679" s="2"/>
      <c r="K1679" t="s">
        <v>368</v>
      </c>
      <c r="L1679" t="s">
        <v>1007</v>
      </c>
      <c r="M1679" t="s">
        <v>1538</v>
      </c>
      <c r="N1679" t="s">
        <v>177</v>
      </c>
      <c r="O1679">
        <v>6</v>
      </c>
      <c r="P1679">
        <v>1</v>
      </c>
      <c r="Q1679">
        <v>52.218759999900001</v>
      </c>
      <c r="R1679">
        <v>5.1472299990000003</v>
      </c>
      <c r="S1679" t="s">
        <v>63</v>
      </c>
      <c r="T1679">
        <v>100</v>
      </c>
      <c r="U1679">
        <v>80</v>
      </c>
      <c r="V1679">
        <v>10</v>
      </c>
      <c r="W1679">
        <v>0</v>
      </c>
      <c r="Y1679">
        <v>180</v>
      </c>
      <c r="Z1679" t="s">
        <v>1539</v>
      </c>
      <c r="AA1679" s="2">
        <v>44879.438321759262</v>
      </c>
      <c r="AB1679" t="s">
        <v>329</v>
      </c>
      <c r="AC1679" s="2">
        <v>44879.438611111109</v>
      </c>
      <c r="AD1679" t="s">
        <v>329</v>
      </c>
      <c r="AE1679" t="s">
        <v>55</v>
      </c>
    </row>
    <row r="1680" spans="1:31" x14ac:dyDescent="0.25">
      <c r="A1680" t="s">
        <v>5344</v>
      </c>
      <c r="B1680" t="s">
        <v>5343</v>
      </c>
      <c r="C1680" t="s">
        <v>5080</v>
      </c>
      <c r="D1680" s="2" t="str">
        <f>VLOOKUP(A1680,Basis!A:A,1,FALSE)</f>
        <v>GO114</v>
      </c>
      <c r="E1680" s="2"/>
      <c r="F1680" s="2"/>
      <c r="G1680" s="2"/>
      <c r="H1680" s="2"/>
      <c r="K1680" t="s">
        <v>2041</v>
      </c>
      <c r="L1680" t="s">
        <v>724</v>
      </c>
      <c r="M1680" t="s">
        <v>5345</v>
      </c>
      <c r="N1680" t="s">
        <v>177</v>
      </c>
      <c r="O1680">
        <v>5</v>
      </c>
      <c r="P1680">
        <v>1</v>
      </c>
      <c r="Q1680">
        <v>52.220602</v>
      </c>
      <c r="R1680">
        <v>5.1559679000000003</v>
      </c>
      <c r="S1680" t="s">
        <v>35</v>
      </c>
      <c r="T1680">
        <v>100</v>
      </c>
      <c r="U1680">
        <v>80</v>
      </c>
      <c r="V1680">
        <v>10</v>
      </c>
      <c r="W1680">
        <v>0</v>
      </c>
      <c r="Y1680">
        <v>180</v>
      </c>
      <c r="Z1680" t="s">
        <v>5346</v>
      </c>
      <c r="AA1680" s="2">
        <v>44698.485439814816</v>
      </c>
      <c r="AB1680" t="s">
        <v>329</v>
      </c>
      <c r="AC1680" s="2">
        <v>44698.485625000001</v>
      </c>
      <c r="AD1680" t="s">
        <v>329</v>
      </c>
      <c r="AE1680" t="s">
        <v>55</v>
      </c>
    </row>
    <row r="1681" spans="1:31" x14ac:dyDescent="0.25">
      <c r="A1681" t="s">
        <v>5348</v>
      </c>
      <c r="B1681" t="s">
        <v>5347</v>
      </c>
      <c r="C1681" t="s">
        <v>5080</v>
      </c>
      <c r="D1681" s="2" t="str">
        <f>VLOOKUP(A1681,Basis!A:A,1,FALSE)</f>
        <v>GO189</v>
      </c>
      <c r="E1681" s="2"/>
      <c r="F1681" s="2"/>
      <c r="G1681" s="2"/>
      <c r="H1681" s="2"/>
      <c r="K1681" t="s">
        <v>200</v>
      </c>
      <c r="L1681" t="s">
        <v>1082</v>
      </c>
      <c r="M1681" t="s">
        <v>533</v>
      </c>
      <c r="N1681" t="s">
        <v>177</v>
      </c>
      <c r="O1681">
        <v>5</v>
      </c>
      <c r="P1681">
        <v>1</v>
      </c>
      <c r="Q1681">
        <v>52.210917500000001</v>
      </c>
      <c r="R1681">
        <v>5.1575470000000001</v>
      </c>
      <c r="S1681" t="s">
        <v>35</v>
      </c>
      <c r="T1681">
        <v>100</v>
      </c>
      <c r="U1681">
        <v>80</v>
      </c>
      <c r="V1681">
        <v>10</v>
      </c>
      <c r="W1681">
        <v>0</v>
      </c>
      <c r="Y1681">
        <v>180</v>
      </c>
      <c r="Z1681" t="s">
        <v>1083</v>
      </c>
      <c r="AA1681" s="2">
        <v>44698.471851851849</v>
      </c>
      <c r="AB1681" t="s">
        <v>329</v>
      </c>
      <c r="AC1681" s="2">
        <v>44698.474965277775</v>
      </c>
      <c r="AD1681" t="s">
        <v>329</v>
      </c>
      <c r="AE1681" t="s">
        <v>55</v>
      </c>
    </row>
    <row r="1682" spans="1:31" x14ac:dyDescent="0.25">
      <c r="A1682" t="s">
        <v>5350</v>
      </c>
      <c r="B1682" t="s">
        <v>5349</v>
      </c>
      <c r="C1682" t="s">
        <v>5080</v>
      </c>
      <c r="D1682" s="2" t="str">
        <f>VLOOKUP(A1682,Basis!A:A,1,FALSE)</f>
        <v>GO190</v>
      </c>
      <c r="E1682" s="2"/>
      <c r="F1682" s="2"/>
      <c r="G1682" s="2"/>
      <c r="H1682" s="2"/>
      <c r="K1682" t="s">
        <v>200</v>
      </c>
      <c r="L1682" t="s">
        <v>1082</v>
      </c>
      <c r="M1682" t="s">
        <v>533</v>
      </c>
      <c r="N1682" t="s">
        <v>177</v>
      </c>
      <c r="O1682">
        <v>5</v>
      </c>
      <c r="P1682">
        <v>1</v>
      </c>
      <c r="Q1682">
        <v>52.210917500000001</v>
      </c>
      <c r="R1682">
        <v>5.1575470000000001</v>
      </c>
      <c r="S1682" t="s">
        <v>35</v>
      </c>
      <c r="T1682">
        <v>100</v>
      </c>
      <c r="U1682">
        <v>80</v>
      </c>
      <c r="V1682">
        <v>10</v>
      </c>
      <c r="W1682">
        <v>0</v>
      </c>
      <c r="Y1682">
        <v>180</v>
      </c>
      <c r="Z1682" t="s">
        <v>1083</v>
      </c>
      <c r="AA1682" s="2">
        <v>44698.472905092596</v>
      </c>
      <c r="AB1682" t="s">
        <v>329</v>
      </c>
      <c r="AC1682" s="2">
        <v>44698.473171296297</v>
      </c>
      <c r="AD1682" t="s">
        <v>329</v>
      </c>
      <c r="AE1682" t="s">
        <v>55</v>
      </c>
    </row>
    <row r="1683" spans="1:31" x14ac:dyDescent="0.25">
      <c r="A1683" t="s">
        <v>5352</v>
      </c>
      <c r="B1683" t="s">
        <v>5351</v>
      </c>
      <c r="C1683" t="s">
        <v>5080</v>
      </c>
      <c r="D1683" s="2" t="str">
        <f>VLOOKUP(A1683,Basis!A:A,1,FALSE)</f>
        <v>GO191</v>
      </c>
      <c r="E1683" s="2"/>
      <c r="F1683" s="2"/>
      <c r="G1683" s="2"/>
      <c r="H1683" s="2"/>
      <c r="K1683" t="s">
        <v>200</v>
      </c>
      <c r="L1683" t="s">
        <v>1082</v>
      </c>
      <c r="M1683" t="s">
        <v>533</v>
      </c>
      <c r="N1683" t="s">
        <v>177</v>
      </c>
      <c r="O1683">
        <v>5</v>
      </c>
      <c r="P1683">
        <v>1</v>
      </c>
      <c r="Q1683">
        <v>52.210917500000001</v>
      </c>
      <c r="R1683">
        <v>5.1575470000000001</v>
      </c>
      <c r="S1683" t="s">
        <v>35</v>
      </c>
      <c r="T1683">
        <v>100</v>
      </c>
      <c r="U1683">
        <v>80</v>
      </c>
      <c r="V1683">
        <v>10</v>
      </c>
      <c r="W1683">
        <v>0</v>
      </c>
      <c r="Y1683">
        <v>180</v>
      </c>
      <c r="Z1683" t="s">
        <v>1083</v>
      </c>
      <c r="AA1683" s="2">
        <v>44698.473668981482</v>
      </c>
      <c r="AB1683" t="s">
        <v>329</v>
      </c>
      <c r="AC1683" s="2">
        <v>44698.473969907405</v>
      </c>
      <c r="AD1683" t="s">
        <v>329</v>
      </c>
      <c r="AE1683" t="s">
        <v>55</v>
      </c>
    </row>
    <row r="1684" spans="1:31" x14ac:dyDescent="0.25">
      <c r="A1684" t="s">
        <v>5354</v>
      </c>
      <c r="B1684" t="s">
        <v>5353</v>
      </c>
      <c r="C1684" t="s">
        <v>5080</v>
      </c>
      <c r="D1684" s="2" t="str">
        <f>VLOOKUP(A1684,Basis!A:A,1,FALSE)</f>
        <v>GO165</v>
      </c>
      <c r="E1684" s="2"/>
      <c r="F1684" s="2"/>
      <c r="G1684" s="2"/>
      <c r="H1684" s="2"/>
      <c r="K1684" t="s">
        <v>5355</v>
      </c>
      <c r="L1684" t="s">
        <v>5356</v>
      </c>
      <c r="M1684" t="s">
        <v>5357</v>
      </c>
      <c r="N1684" t="s">
        <v>177</v>
      </c>
      <c r="O1684">
        <v>5</v>
      </c>
      <c r="P1684">
        <v>1</v>
      </c>
      <c r="Q1684">
        <v>52.215395000000001</v>
      </c>
      <c r="R1684">
        <v>5.1678660000000001</v>
      </c>
      <c r="S1684" t="s">
        <v>35</v>
      </c>
      <c r="T1684">
        <v>100</v>
      </c>
      <c r="U1684">
        <v>80</v>
      </c>
      <c r="V1684">
        <v>10</v>
      </c>
      <c r="W1684">
        <v>0</v>
      </c>
      <c r="Y1684">
        <v>180</v>
      </c>
      <c r="Z1684" t="s">
        <v>5358</v>
      </c>
      <c r="AA1684" s="2">
        <v>44700.52925925926</v>
      </c>
      <c r="AB1684" t="s">
        <v>329</v>
      </c>
      <c r="AC1684" s="2">
        <v>44700.530474537038</v>
      </c>
      <c r="AD1684" t="s">
        <v>329</v>
      </c>
      <c r="AE1684" t="s">
        <v>55</v>
      </c>
    </row>
    <row r="1685" spans="1:31" x14ac:dyDescent="0.25">
      <c r="A1685" t="s">
        <v>5360</v>
      </c>
      <c r="B1685" t="s">
        <v>5359</v>
      </c>
      <c r="C1685" t="s">
        <v>5080</v>
      </c>
      <c r="D1685" s="2" t="str">
        <f>VLOOKUP(A1685,Basis!A:A,1,FALSE)</f>
        <v>GO166</v>
      </c>
      <c r="E1685" s="2"/>
      <c r="F1685" s="2"/>
      <c r="G1685" s="2"/>
      <c r="H1685" s="2"/>
      <c r="K1685" t="s">
        <v>5355</v>
      </c>
      <c r="L1685" t="s">
        <v>5356</v>
      </c>
      <c r="M1685" t="s">
        <v>5357</v>
      </c>
      <c r="N1685" t="s">
        <v>177</v>
      </c>
      <c r="O1685">
        <v>5</v>
      </c>
      <c r="P1685">
        <v>1</v>
      </c>
      <c r="Q1685">
        <v>52.215395000000001</v>
      </c>
      <c r="R1685">
        <v>5.1678660000000001</v>
      </c>
      <c r="S1685" t="s">
        <v>35</v>
      </c>
      <c r="T1685">
        <v>100</v>
      </c>
      <c r="U1685">
        <v>80</v>
      </c>
      <c r="V1685">
        <v>10</v>
      </c>
      <c r="W1685">
        <v>0</v>
      </c>
      <c r="Y1685">
        <v>180</v>
      </c>
      <c r="Z1685" t="s">
        <v>5358</v>
      </c>
      <c r="AA1685" s="2">
        <v>44700.531099537038</v>
      </c>
      <c r="AB1685" t="s">
        <v>329</v>
      </c>
      <c r="AC1685" s="2">
        <v>44700.531284722223</v>
      </c>
      <c r="AD1685" t="s">
        <v>329</v>
      </c>
      <c r="AE1685" t="s">
        <v>55</v>
      </c>
    </row>
    <row r="1686" spans="1:31" x14ac:dyDescent="0.25">
      <c r="A1686" t="s">
        <v>5362</v>
      </c>
      <c r="B1686" t="s">
        <v>5361</v>
      </c>
      <c r="C1686" t="s">
        <v>5080</v>
      </c>
      <c r="D1686" s="2" t="str">
        <f>VLOOKUP(A1686,Basis!A:A,1,FALSE)</f>
        <v>GO111</v>
      </c>
      <c r="E1686" s="2"/>
      <c r="F1686" s="2"/>
      <c r="G1686" s="2"/>
      <c r="H1686" s="2"/>
      <c r="K1686" t="s">
        <v>5363</v>
      </c>
      <c r="L1686" t="s">
        <v>879</v>
      </c>
      <c r="M1686" t="s">
        <v>5364</v>
      </c>
      <c r="N1686" t="s">
        <v>177</v>
      </c>
      <c r="O1686">
        <v>5</v>
      </c>
      <c r="P1686">
        <v>1</v>
      </c>
      <c r="Q1686">
        <v>52.214559999999999</v>
      </c>
      <c r="R1686">
        <v>5.1560600000000001</v>
      </c>
      <c r="S1686" t="s">
        <v>35</v>
      </c>
      <c r="T1686">
        <v>100</v>
      </c>
      <c r="U1686">
        <v>80</v>
      </c>
      <c r="V1686">
        <v>10</v>
      </c>
      <c r="W1686">
        <v>0</v>
      </c>
      <c r="Y1686">
        <v>180</v>
      </c>
      <c r="Z1686" t="s">
        <v>5365</v>
      </c>
      <c r="AA1686" s="2">
        <v>44698.478125000001</v>
      </c>
      <c r="AB1686" t="s">
        <v>329</v>
      </c>
      <c r="AC1686" s="2">
        <v>44698.47828703704</v>
      </c>
      <c r="AD1686" t="s">
        <v>329</v>
      </c>
      <c r="AE1686" t="s">
        <v>55</v>
      </c>
    </row>
    <row r="1687" spans="1:31" x14ac:dyDescent="0.25">
      <c r="A1687" t="s">
        <v>5367</v>
      </c>
      <c r="B1687" t="s">
        <v>5366</v>
      </c>
      <c r="C1687" t="s">
        <v>5080</v>
      </c>
      <c r="D1687" s="2" t="str">
        <f>VLOOKUP(A1687,Basis!A:A,1,FALSE)</f>
        <v>GO112</v>
      </c>
      <c r="E1687" s="2"/>
      <c r="F1687" s="2"/>
      <c r="G1687" s="2"/>
      <c r="H1687" s="2"/>
      <c r="K1687" t="s">
        <v>5363</v>
      </c>
      <c r="L1687" t="s">
        <v>879</v>
      </c>
      <c r="M1687" t="s">
        <v>5364</v>
      </c>
      <c r="N1687" t="s">
        <v>177</v>
      </c>
      <c r="O1687">
        <v>5</v>
      </c>
      <c r="P1687">
        <v>1</v>
      </c>
      <c r="Q1687">
        <v>52.214559999999999</v>
      </c>
      <c r="R1687">
        <v>5.1560600000000001</v>
      </c>
      <c r="S1687" t="s">
        <v>35</v>
      </c>
      <c r="T1687">
        <v>100</v>
      </c>
      <c r="U1687">
        <v>80</v>
      </c>
      <c r="V1687">
        <v>10</v>
      </c>
      <c r="W1687">
        <v>0</v>
      </c>
      <c r="Y1687">
        <v>180</v>
      </c>
      <c r="Z1687" t="s">
        <v>5365</v>
      </c>
      <c r="AA1687" s="2">
        <v>44698.479872685188</v>
      </c>
      <c r="AB1687" t="s">
        <v>329</v>
      </c>
      <c r="AC1687" s="2">
        <v>44698.480023148149</v>
      </c>
      <c r="AD1687" t="s">
        <v>329</v>
      </c>
      <c r="AE1687" t="s">
        <v>55</v>
      </c>
    </row>
    <row r="1688" spans="1:31" x14ac:dyDescent="0.25">
      <c r="A1688" s="2"/>
      <c r="B1688" t="s">
        <v>5368</v>
      </c>
      <c r="C1688" s="2"/>
      <c r="D1688" s="2" t="e">
        <f>VLOOKUP(A1688,Basis!A:A,1,FALSE)</f>
        <v>#N/A</v>
      </c>
      <c r="E1688" s="2"/>
      <c r="F1688" s="2"/>
      <c r="G1688" s="2"/>
      <c r="H1688" s="2"/>
      <c r="K1688" t="s">
        <v>5010</v>
      </c>
      <c r="L1688" t="s">
        <v>5154</v>
      </c>
      <c r="M1688" t="s">
        <v>5011</v>
      </c>
      <c r="N1688" t="s">
        <v>177</v>
      </c>
      <c r="O1688">
        <v>1</v>
      </c>
      <c r="P1688">
        <v>1</v>
      </c>
      <c r="Q1688">
        <v>52.216775999900001</v>
      </c>
      <c r="R1688">
        <v>5.1936260000000001</v>
      </c>
      <c r="S1688" t="s">
        <v>63</v>
      </c>
      <c r="T1688">
        <v>100</v>
      </c>
      <c r="U1688">
        <v>80</v>
      </c>
      <c r="V1688">
        <v>10</v>
      </c>
      <c r="W1688">
        <v>0</v>
      </c>
      <c r="Y1688">
        <v>180</v>
      </c>
      <c r="Z1688" t="s">
        <v>5155</v>
      </c>
      <c r="AA1688" s="2">
        <v>44951.439606481479</v>
      </c>
      <c r="AB1688" t="s">
        <v>329</v>
      </c>
      <c r="AC1688" s="2">
        <v>44951.440520833334</v>
      </c>
      <c r="AD1688" t="s">
        <v>329</v>
      </c>
      <c r="AE1688" s="2"/>
    </row>
    <row r="1689" spans="1:31" x14ac:dyDescent="0.25">
      <c r="A1689" s="2"/>
      <c r="B1689" t="s">
        <v>5369</v>
      </c>
      <c r="C1689" s="2"/>
      <c r="D1689" s="2" t="e">
        <f>VLOOKUP(A1689,Basis!A:A,1,FALSE)</f>
        <v>#N/A</v>
      </c>
      <c r="E1689" s="2"/>
      <c r="F1689" s="2"/>
      <c r="G1689" s="2"/>
      <c r="H1689" s="2"/>
      <c r="K1689" t="s">
        <v>5370</v>
      </c>
      <c r="L1689" t="s">
        <v>5154</v>
      </c>
      <c r="M1689" t="s">
        <v>5011</v>
      </c>
      <c r="N1689" t="s">
        <v>177</v>
      </c>
      <c r="O1689">
        <v>6</v>
      </c>
      <c r="P1689">
        <v>1</v>
      </c>
      <c r="Q1689">
        <v>52.216775999900001</v>
      </c>
      <c r="R1689">
        <v>5.1936200000000001</v>
      </c>
      <c r="S1689" t="s">
        <v>35</v>
      </c>
      <c r="T1689">
        <v>100</v>
      </c>
      <c r="U1689">
        <v>80</v>
      </c>
      <c r="V1689">
        <v>10</v>
      </c>
      <c r="W1689">
        <v>0</v>
      </c>
      <c r="Y1689">
        <v>180</v>
      </c>
      <c r="Z1689" t="s">
        <v>5155</v>
      </c>
      <c r="AA1689" s="2">
        <v>44951.441250000003</v>
      </c>
      <c r="AB1689" t="s">
        <v>329</v>
      </c>
      <c r="AC1689" s="2">
        <v>44951.441574074073</v>
      </c>
      <c r="AD1689" t="s">
        <v>329</v>
      </c>
      <c r="AE1689" s="2"/>
    </row>
    <row r="1690" spans="1:31" x14ac:dyDescent="0.25">
      <c r="A1690" s="2"/>
      <c r="B1690" t="s">
        <v>5371</v>
      </c>
      <c r="C1690" s="2"/>
      <c r="D1690" s="2" t="e">
        <f>VLOOKUP(A1690,Basis!A:A,1,FALSE)</f>
        <v>#N/A</v>
      </c>
      <c r="E1690" s="2"/>
      <c r="F1690" s="2"/>
      <c r="G1690" s="2"/>
      <c r="H1690" s="2"/>
      <c r="K1690" t="s">
        <v>5010</v>
      </c>
      <c r="L1690" t="s">
        <v>2926</v>
      </c>
      <c r="M1690" t="s">
        <v>5011</v>
      </c>
      <c r="N1690" t="s">
        <v>177</v>
      </c>
      <c r="O1690">
        <v>1</v>
      </c>
      <c r="P1690">
        <v>1</v>
      </c>
      <c r="Q1690">
        <v>52.216359998999998</v>
      </c>
      <c r="R1690">
        <v>5.1937898999999996</v>
      </c>
      <c r="S1690" t="s">
        <v>63</v>
      </c>
      <c r="T1690">
        <v>100</v>
      </c>
      <c r="U1690">
        <v>80</v>
      </c>
      <c r="V1690">
        <v>10</v>
      </c>
      <c r="W1690">
        <v>0</v>
      </c>
      <c r="Y1690">
        <v>180</v>
      </c>
      <c r="Z1690" t="s">
        <v>5012</v>
      </c>
      <c r="AA1690" s="2">
        <v>44951.427812499998</v>
      </c>
      <c r="AB1690" t="s">
        <v>329</v>
      </c>
      <c r="AC1690" s="2">
        <v>44951.428437499999</v>
      </c>
      <c r="AD1690" t="s">
        <v>329</v>
      </c>
      <c r="AE1690" s="2"/>
    </row>
    <row r="1691" spans="1:31" x14ac:dyDescent="0.25">
      <c r="A1691" t="s">
        <v>5373</v>
      </c>
      <c r="B1691" t="s">
        <v>5372</v>
      </c>
      <c r="C1691" t="s">
        <v>5080</v>
      </c>
      <c r="D1691" s="2" t="str">
        <f>VLOOKUP(A1691,Basis!A:A,1,FALSE)</f>
        <v>GO154</v>
      </c>
      <c r="E1691" s="2"/>
      <c r="F1691" s="2"/>
      <c r="G1691" s="2"/>
      <c r="H1691" s="2"/>
      <c r="K1691" t="s">
        <v>908</v>
      </c>
      <c r="L1691" t="s">
        <v>281</v>
      </c>
      <c r="M1691" t="s">
        <v>909</v>
      </c>
      <c r="N1691" t="s">
        <v>177</v>
      </c>
      <c r="O1691">
        <v>5</v>
      </c>
      <c r="P1691">
        <v>1</v>
      </c>
      <c r="Q1691">
        <v>52.219234999999998</v>
      </c>
      <c r="R1691">
        <v>5.1942159999999999</v>
      </c>
      <c r="S1691" t="s">
        <v>35</v>
      </c>
      <c r="T1691">
        <v>100</v>
      </c>
      <c r="U1691">
        <v>80</v>
      </c>
      <c r="V1691">
        <v>10</v>
      </c>
      <c r="W1691">
        <v>0</v>
      </c>
      <c r="Y1691">
        <v>180</v>
      </c>
      <c r="Z1691" t="s">
        <v>910</v>
      </c>
      <c r="AA1691" s="2">
        <v>44700.524050925924</v>
      </c>
      <c r="AB1691" t="s">
        <v>329</v>
      </c>
      <c r="AC1691" s="2">
        <v>44700.524421296293</v>
      </c>
      <c r="AD1691" t="s">
        <v>329</v>
      </c>
      <c r="AE1691" t="s">
        <v>55</v>
      </c>
    </row>
    <row r="1692" spans="1:31" x14ac:dyDescent="0.25">
      <c r="A1692" s="2"/>
      <c r="B1692" t="s">
        <v>5374</v>
      </c>
      <c r="C1692" s="2"/>
      <c r="D1692" s="2" t="e">
        <f>VLOOKUP(A1692,Basis!A:A,1,FALSE)</f>
        <v>#N/A</v>
      </c>
      <c r="E1692" s="2"/>
      <c r="F1692" s="2"/>
      <c r="G1692" s="2"/>
      <c r="H1692" s="2"/>
      <c r="K1692" t="s">
        <v>3038</v>
      </c>
      <c r="L1692" t="s">
        <v>3701</v>
      </c>
      <c r="M1692" t="s">
        <v>3702</v>
      </c>
      <c r="N1692" t="s">
        <v>177</v>
      </c>
      <c r="O1692">
        <v>6</v>
      </c>
      <c r="P1692">
        <v>1</v>
      </c>
      <c r="Q1692">
        <v>52.210664999999999</v>
      </c>
      <c r="R1692">
        <v>5.1763110000000001</v>
      </c>
      <c r="S1692" t="s">
        <v>35</v>
      </c>
      <c r="T1692">
        <v>100</v>
      </c>
      <c r="U1692">
        <v>80</v>
      </c>
      <c r="V1692">
        <v>10</v>
      </c>
      <c r="W1692">
        <v>0</v>
      </c>
      <c r="Y1692">
        <v>180</v>
      </c>
      <c r="Z1692" t="s">
        <v>3703</v>
      </c>
      <c r="AA1692" s="2">
        <v>44301.627175925925</v>
      </c>
      <c r="AB1692" t="s">
        <v>329</v>
      </c>
      <c r="AC1692" s="2">
        <v>44301.62736111111</v>
      </c>
      <c r="AD1692" t="s">
        <v>329</v>
      </c>
      <c r="AE1692" s="2"/>
    </row>
    <row r="1693" spans="1:31" x14ac:dyDescent="0.25">
      <c r="A1693" t="s">
        <v>5376</v>
      </c>
      <c r="B1693" t="s">
        <v>5375</v>
      </c>
      <c r="C1693" t="s">
        <v>5080</v>
      </c>
      <c r="D1693" s="2" t="str">
        <f>VLOOKUP(A1693,Basis!A:A,1,FALSE)</f>
        <v>GO101</v>
      </c>
      <c r="E1693" s="2"/>
      <c r="F1693" s="2"/>
      <c r="G1693" s="2"/>
      <c r="H1693" s="2"/>
      <c r="K1693" t="s">
        <v>2025</v>
      </c>
      <c r="L1693" t="s">
        <v>112</v>
      </c>
      <c r="M1693" t="s">
        <v>2026</v>
      </c>
      <c r="N1693" t="s">
        <v>177</v>
      </c>
      <c r="O1693">
        <v>5</v>
      </c>
      <c r="P1693">
        <v>1</v>
      </c>
      <c r="Q1693">
        <v>52.221612999999998</v>
      </c>
      <c r="R1693">
        <v>5.1761559999999998</v>
      </c>
      <c r="S1693" t="s">
        <v>35</v>
      </c>
      <c r="T1693">
        <v>100</v>
      </c>
      <c r="U1693">
        <v>80</v>
      </c>
      <c r="V1693">
        <v>10</v>
      </c>
      <c r="W1693">
        <v>0</v>
      </c>
      <c r="Y1693">
        <v>180</v>
      </c>
      <c r="Z1693" t="s">
        <v>2027</v>
      </c>
      <c r="AA1693" s="2">
        <v>44698.456620370373</v>
      </c>
      <c r="AB1693" t="s">
        <v>329</v>
      </c>
      <c r="AC1693" s="2">
        <v>44698.456782407404</v>
      </c>
      <c r="AD1693" t="s">
        <v>329</v>
      </c>
      <c r="AE1693" t="s">
        <v>55</v>
      </c>
    </row>
    <row r="1694" spans="1:31" x14ac:dyDescent="0.25">
      <c r="A1694" t="s">
        <v>5378</v>
      </c>
      <c r="B1694" t="s">
        <v>5377</v>
      </c>
      <c r="C1694" t="s">
        <v>5080</v>
      </c>
      <c r="D1694" s="2" t="str">
        <f>VLOOKUP(A1694,Basis!A:A,1,FALSE)</f>
        <v>GO102</v>
      </c>
      <c r="E1694" s="2"/>
      <c r="F1694" s="2"/>
      <c r="G1694" s="2"/>
      <c r="H1694" s="2"/>
      <c r="K1694" t="s">
        <v>2025</v>
      </c>
      <c r="L1694" t="s">
        <v>112</v>
      </c>
      <c r="M1694" t="s">
        <v>2026</v>
      </c>
      <c r="N1694" t="s">
        <v>177</v>
      </c>
      <c r="O1694">
        <v>5</v>
      </c>
      <c r="P1694">
        <v>1</v>
      </c>
      <c r="Q1694">
        <v>52.221612999999998</v>
      </c>
      <c r="R1694">
        <v>5.1761559999999998</v>
      </c>
      <c r="S1694" t="s">
        <v>35</v>
      </c>
      <c r="T1694">
        <v>100</v>
      </c>
      <c r="U1694">
        <v>80</v>
      </c>
      <c r="V1694">
        <v>10</v>
      </c>
      <c r="W1694">
        <v>0</v>
      </c>
      <c r="Y1694">
        <v>180</v>
      </c>
      <c r="Z1694" t="s">
        <v>2027</v>
      </c>
      <c r="AA1694" s="2">
        <v>44698.457245370373</v>
      </c>
      <c r="AB1694" t="s">
        <v>329</v>
      </c>
      <c r="AC1694" s="2">
        <v>44698.457407407404</v>
      </c>
      <c r="AD1694" t="s">
        <v>329</v>
      </c>
      <c r="AE1694" t="s">
        <v>55</v>
      </c>
    </row>
    <row r="1695" spans="1:31" x14ac:dyDescent="0.25">
      <c r="A1695" t="s">
        <v>5380</v>
      </c>
      <c r="B1695" t="s">
        <v>5379</v>
      </c>
      <c r="C1695" t="s">
        <v>5080</v>
      </c>
      <c r="D1695" s="2" t="str">
        <f>VLOOKUP(A1695,Basis!A:A,1,FALSE)</f>
        <v>GO104</v>
      </c>
      <c r="E1695" s="2"/>
      <c r="F1695" s="2"/>
      <c r="G1695" s="2"/>
      <c r="H1695" s="2"/>
      <c r="K1695" t="s">
        <v>2025</v>
      </c>
      <c r="L1695" t="s">
        <v>112</v>
      </c>
      <c r="M1695" t="s">
        <v>2026</v>
      </c>
      <c r="N1695" t="s">
        <v>177</v>
      </c>
      <c r="O1695">
        <v>5</v>
      </c>
      <c r="P1695">
        <v>1</v>
      </c>
      <c r="Q1695">
        <v>52.221612999999998</v>
      </c>
      <c r="R1695">
        <v>5.1761559999999998</v>
      </c>
      <c r="S1695" t="s">
        <v>35</v>
      </c>
      <c r="T1695">
        <v>100</v>
      </c>
      <c r="U1695">
        <v>80</v>
      </c>
      <c r="V1695">
        <v>10</v>
      </c>
      <c r="W1695">
        <v>0</v>
      </c>
      <c r="Y1695">
        <v>180</v>
      </c>
      <c r="Z1695" t="s">
        <v>2027</v>
      </c>
      <c r="AA1695" s="2">
        <v>44698.457939814813</v>
      </c>
      <c r="AB1695" t="s">
        <v>329</v>
      </c>
      <c r="AC1695" s="2">
        <v>44698.458101851851</v>
      </c>
      <c r="AD1695" t="s">
        <v>329</v>
      </c>
      <c r="AE1695" t="s">
        <v>55</v>
      </c>
    </row>
    <row r="1696" spans="1:31" x14ac:dyDescent="0.25">
      <c r="A1696" s="2"/>
      <c r="B1696" t="s">
        <v>5381</v>
      </c>
      <c r="C1696" s="2"/>
      <c r="D1696" s="2" t="e">
        <f>VLOOKUP(A1696,Basis!A:A,1,FALSE)</f>
        <v>#N/A</v>
      </c>
      <c r="E1696" s="2"/>
      <c r="F1696" s="2"/>
      <c r="G1696" s="2"/>
      <c r="H1696" s="2"/>
      <c r="K1696" t="s">
        <v>5382</v>
      </c>
      <c r="L1696" t="s">
        <v>281</v>
      </c>
      <c r="M1696" t="s">
        <v>5383</v>
      </c>
      <c r="N1696" t="s">
        <v>34</v>
      </c>
      <c r="O1696">
        <v>3</v>
      </c>
      <c r="P1696">
        <v>1</v>
      </c>
      <c r="Q1696">
        <v>52.333950000000002</v>
      </c>
      <c r="R1696">
        <v>5.055104</v>
      </c>
      <c r="S1696" t="s">
        <v>35</v>
      </c>
      <c r="T1696">
        <v>100</v>
      </c>
      <c r="U1696">
        <v>80</v>
      </c>
      <c r="V1696">
        <v>10</v>
      </c>
      <c r="W1696">
        <v>0</v>
      </c>
      <c r="Y1696">
        <v>180</v>
      </c>
      <c r="Z1696" s="2"/>
      <c r="AA1696" s="2">
        <v>44431.551585648151</v>
      </c>
      <c r="AB1696" t="s">
        <v>329</v>
      </c>
      <c r="AC1696" s="2">
        <v>44431.551805555559</v>
      </c>
      <c r="AD1696" t="s">
        <v>329</v>
      </c>
      <c r="AE1696" s="2"/>
    </row>
    <row r="1697" spans="1:31" x14ac:dyDescent="0.25">
      <c r="A1697" s="2"/>
      <c r="B1697" t="s">
        <v>5384</v>
      </c>
      <c r="C1697" s="2"/>
      <c r="D1697" s="2" t="e">
        <f>VLOOKUP(A1697,Basis!A:A,1,FALSE)</f>
        <v>#N/A</v>
      </c>
      <c r="E1697" s="2"/>
      <c r="F1697" s="2"/>
      <c r="G1697" s="2"/>
      <c r="H1697" s="2"/>
      <c r="K1697" t="s">
        <v>5385</v>
      </c>
      <c r="L1697" t="s">
        <v>169</v>
      </c>
      <c r="N1697" t="s">
        <v>62</v>
      </c>
      <c r="O1697">
        <v>5</v>
      </c>
      <c r="P1697">
        <v>1</v>
      </c>
      <c r="Q1697">
        <v>52.305540000000001</v>
      </c>
      <c r="R1697">
        <v>5.2551969999999999</v>
      </c>
      <c r="S1697" t="s">
        <v>35</v>
      </c>
      <c r="T1697">
        <v>100</v>
      </c>
      <c r="U1697">
        <v>80</v>
      </c>
      <c r="V1697">
        <v>10</v>
      </c>
      <c r="W1697">
        <v>0</v>
      </c>
      <c r="Y1697">
        <v>180</v>
      </c>
      <c r="Z1697" s="2"/>
      <c r="AA1697" s="2">
        <v>44825.532673611109</v>
      </c>
      <c r="AB1697" t="s">
        <v>329</v>
      </c>
      <c r="AC1697" s="2">
        <v>44825.534386574072</v>
      </c>
      <c r="AD1697" t="s">
        <v>329</v>
      </c>
      <c r="AE1697" s="2"/>
    </row>
    <row r="1698" spans="1:31" x14ac:dyDescent="0.25">
      <c r="A1698" t="s">
        <v>5387</v>
      </c>
      <c r="B1698" t="s">
        <v>5386</v>
      </c>
      <c r="C1698" t="s">
        <v>5080</v>
      </c>
      <c r="D1698" s="2" t="str">
        <f>VLOOKUP(A1698,Basis!A:A,1,FALSE)</f>
        <v>GO149</v>
      </c>
      <c r="E1698" s="2"/>
      <c r="F1698" s="2"/>
      <c r="G1698" s="2"/>
      <c r="H1698" s="2"/>
      <c r="K1698" t="s">
        <v>913</v>
      </c>
      <c r="L1698" t="s">
        <v>1825</v>
      </c>
      <c r="M1698" t="s">
        <v>1826</v>
      </c>
      <c r="N1698" t="s">
        <v>177</v>
      </c>
      <c r="O1698">
        <v>5</v>
      </c>
      <c r="P1698">
        <v>1</v>
      </c>
      <c r="Q1698">
        <v>52.226472999999999</v>
      </c>
      <c r="R1698">
        <v>5.1733929999999999</v>
      </c>
      <c r="S1698" t="s">
        <v>35</v>
      </c>
      <c r="T1698">
        <v>100</v>
      </c>
      <c r="U1698">
        <v>80</v>
      </c>
      <c r="V1698">
        <v>10</v>
      </c>
      <c r="W1698">
        <v>0</v>
      </c>
      <c r="Y1698">
        <v>180</v>
      </c>
      <c r="Z1698" t="s">
        <v>1827</v>
      </c>
      <c r="AA1698" s="2">
        <v>44700.520960648151</v>
      </c>
      <c r="AB1698" t="s">
        <v>329</v>
      </c>
      <c r="AC1698" s="2">
        <v>44700.521724537037</v>
      </c>
      <c r="AD1698" t="s">
        <v>329</v>
      </c>
      <c r="AE1698" t="s">
        <v>55</v>
      </c>
    </row>
    <row r="1699" spans="1:31" x14ac:dyDescent="0.25">
      <c r="A1699" t="s">
        <v>5389</v>
      </c>
      <c r="B1699" t="s">
        <v>5388</v>
      </c>
      <c r="C1699" t="s">
        <v>5080</v>
      </c>
      <c r="D1699" s="2" t="str">
        <f>VLOOKUP(A1699,Basis!A:A,1,FALSE)</f>
        <v>GO157</v>
      </c>
      <c r="E1699" s="2"/>
      <c r="F1699" s="2"/>
      <c r="G1699" s="2"/>
      <c r="H1699" s="2"/>
      <c r="K1699" t="s">
        <v>1814</v>
      </c>
      <c r="L1699" t="s">
        <v>1815</v>
      </c>
      <c r="M1699" t="s">
        <v>5390</v>
      </c>
      <c r="N1699" t="s">
        <v>177</v>
      </c>
      <c r="O1699">
        <v>5</v>
      </c>
      <c r="P1699">
        <v>1</v>
      </c>
      <c r="Q1699">
        <v>52.224001999999999</v>
      </c>
      <c r="R1699">
        <v>5.1793560000000003</v>
      </c>
      <c r="S1699" t="s">
        <v>35</v>
      </c>
      <c r="T1699">
        <v>100</v>
      </c>
      <c r="U1699">
        <v>83</v>
      </c>
      <c r="V1699">
        <v>10</v>
      </c>
      <c r="W1699">
        <v>0</v>
      </c>
      <c r="Y1699">
        <v>180</v>
      </c>
      <c r="Z1699" t="s">
        <v>1817</v>
      </c>
      <c r="AA1699" s="2">
        <v>44700.526469907411</v>
      </c>
      <c r="AB1699" t="s">
        <v>329</v>
      </c>
      <c r="AC1699" s="2">
        <v>44700.526770833334</v>
      </c>
      <c r="AD1699" t="s">
        <v>329</v>
      </c>
      <c r="AE1699" t="s">
        <v>55</v>
      </c>
    </row>
    <row r="1700" spans="1:31" x14ac:dyDescent="0.25">
      <c r="A1700" t="s">
        <v>5392</v>
      </c>
      <c r="B1700" t="s">
        <v>5391</v>
      </c>
      <c r="C1700" t="s">
        <v>5080</v>
      </c>
      <c r="D1700" s="2" t="str">
        <f>VLOOKUP(A1700,Basis!A:A,1,FALSE)</f>
        <v>GO167</v>
      </c>
      <c r="E1700" s="2"/>
      <c r="F1700" s="2"/>
      <c r="G1700" s="2"/>
      <c r="H1700" s="2"/>
      <c r="K1700" t="s">
        <v>1674</v>
      </c>
      <c r="L1700" t="s">
        <v>561</v>
      </c>
      <c r="M1700" t="s">
        <v>1675</v>
      </c>
      <c r="N1700" t="s">
        <v>177</v>
      </c>
      <c r="O1700">
        <v>5</v>
      </c>
      <c r="P1700">
        <v>1</v>
      </c>
      <c r="Q1700">
        <v>52.221747000000001</v>
      </c>
      <c r="R1700">
        <v>5.1684330000000003</v>
      </c>
      <c r="S1700" t="s">
        <v>35</v>
      </c>
      <c r="T1700">
        <v>100</v>
      </c>
      <c r="U1700">
        <v>80</v>
      </c>
      <c r="V1700">
        <v>10</v>
      </c>
      <c r="W1700">
        <v>0</v>
      </c>
      <c r="Y1700">
        <v>180</v>
      </c>
      <c r="Z1700" t="s">
        <v>1676</v>
      </c>
      <c r="AA1700" s="2">
        <v>44700.533333333333</v>
      </c>
      <c r="AB1700" t="s">
        <v>329</v>
      </c>
      <c r="AC1700" s="2">
        <v>44700.533553240741</v>
      </c>
      <c r="AD1700" t="s">
        <v>329</v>
      </c>
      <c r="AE1700" t="s">
        <v>55</v>
      </c>
    </row>
    <row r="1701" spans="1:31" x14ac:dyDescent="0.25">
      <c r="A1701" t="s">
        <v>5394</v>
      </c>
      <c r="B1701" t="s">
        <v>5393</v>
      </c>
      <c r="C1701" t="s">
        <v>5080</v>
      </c>
      <c r="D1701" s="2" t="str">
        <f>VLOOKUP(A1701,Basis!A:A,1,FALSE)</f>
        <v>GO138</v>
      </c>
      <c r="E1701" s="2"/>
      <c r="F1701" s="2"/>
      <c r="G1701" s="2"/>
      <c r="H1701" s="2"/>
      <c r="K1701" t="s">
        <v>1103</v>
      </c>
      <c r="L1701" t="s">
        <v>4801</v>
      </c>
      <c r="M1701" t="s">
        <v>4802</v>
      </c>
      <c r="N1701" t="s">
        <v>241</v>
      </c>
      <c r="O1701">
        <v>5</v>
      </c>
      <c r="P1701">
        <v>1</v>
      </c>
      <c r="Q1701">
        <v>52.271354000000002</v>
      </c>
      <c r="R1701">
        <v>5.1873990000000001</v>
      </c>
      <c r="S1701" t="s">
        <v>35</v>
      </c>
      <c r="T1701">
        <v>100</v>
      </c>
      <c r="U1701">
        <v>80</v>
      </c>
      <c r="V1701">
        <v>10</v>
      </c>
      <c r="W1701">
        <v>0</v>
      </c>
      <c r="Y1701">
        <v>180</v>
      </c>
      <c r="Z1701" t="s">
        <v>4803</v>
      </c>
      <c r="AA1701" s="2">
        <v>44685.426018518519</v>
      </c>
      <c r="AB1701" t="s">
        <v>329</v>
      </c>
      <c r="AC1701" s="2">
        <v>44685.427118055559</v>
      </c>
      <c r="AD1701" t="s">
        <v>329</v>
      </c>
      <c r="AE1701" t="s">
        <v>55</v>
      </c>
    </row>
    <row r="1702" spans="1:31" x14ac:dyDescent="0.25">
      <c r="A1702" t="s">
        <v>5396</v>
      </c>
      <c r="B1702" t="s">
        <v>5395</v>
      </c>
      <c r="C1702" t="s">
        <v>5080</v>
      </c>
      <c r="D1702" s="2" t="str">
        <f>VLOOKUP(A1702,Basis!A:A,1,FALSE)</f>
        <v>GO187</v>
      </c>
      <c r="E1702" s="2"/>
      <c r="F1702" s="2"/>
      <c r="G1702" s="2"/>
      <c r="H1702" s="2"/>
      <c r="K1702" t="s">
        <v>2509</v>
      </c>
      <c r="L1702" t="s">
        <v>724</v>
      </c>
      <c r="M1702" t="s">
        <v>4157</v>
      </c>
      <c r="N1702" t="s">
        <v>177</v>
      </c>
      <c r="O1702">
        <v>5</v>
      </c>
      <c r="P1702">
        <v>1</v>
      </c>
      <c r="Q1702">
        <v>52.238076999999997</v>
      </c>
      <c r="R1702">
        <v>5.1756260000000003</v>
      </c>
      <c r="S1702" t="s">
        <v>35</v>
      </c>
      <c r="T1702">
        <v>100</v>
      </c>
      <c r="U1702">
        <v>80</v>
      </c>
      <c r="V1702">
        <v>10</v>
      </c>
      <c r="W1702">
        <v>0</v>
      </c>
      <c r="Y1702">
        <v>180</v>
      </c>
      <c r="Z1702" t="s">
        <v>4158</v>
      </c>
      <c r="AA1702" s="2">
        <v>44700.550520833334</v>
      </c>
      <c r="AB1702" t="s">
        <v>329</v>
      </c>
      <c r="AC1702" s="2">
        <v>44700.550798611112</v>
      </c>
      <c r="AD1702" t="s">
        <v>329</v>
      </c>
      <c r="AE1702" t="s">
        <v>55</v>
      </c>
    </row>
    <row r="1703" spans="1:31" x14ac:dyDescent="0.25">
      <c r="A1703" t="s">
        <v>5398</v>
      </c>
      <c r="B1703" t="s">
        <v>5397</v>
      </c>
      <c r="C1703" t="s">
        <v>5080</v>
      </c>
      <c r="D1703" s="2" t="str">
        <f>VLOOKUP(A1703,Basis!A:A,1,FALSE)</f>
        <v>GO188</v>
      </c>
      <c r="E1703" s="2"/>
      <c r="F1703" s="2"/>
      <c r="G1703" s="2"/>
      <c r="H1703" s="2"/>
      <c r="K1703" t="s">
        <v>2509</v>
      </c>
      <c r="L1703" t="s">
        <v>724</v>
      </c>
      <c r="M1703" t="s">
        <v>4157</v>
      </c>
      <c r="N1703" t="s">
        <v>177</v>
      </c>
      <c r="O1703">
        <v>5</v>
      </c>
      <c r="P1703">
        <v>1</v>
      </c>
      <c r="Q1703">
        <v>52.238076999999997</v>
      </c>
      <c r="R1703">
        <v>5.1756266000000002</v>
      </c>
      <c r="S1703" t="s">
        <v>35</v>
      </c>
      <c r="T1703">
        <v>100</v>
      </c>
      <c r="U1703">
        <v>80</v>
      </c>
      <c r="V1703">
        <v>10</v>
      </c>
      <c r="W1703">
        <v>0</v>
      </c>
      <c r="Y1703">
        <v>180</v>
      </c>
      <c r="Z1703" t="s">
        <v>4158</v>
      </c>
      <c r="AA1703" s="2">
        <v>44700.55127314815</v>
      </c>
      <c r="AB1703" t="s">
        <v>329</v>
      </c>
      <c r="AC1703" s="2">
        <v>44700.551527777781</v>
      </c>
      <c r="AD1703" t="s">
        <v>329</v>
      </c>
      <c r="AE1703" t="s">
        <v>55</v>
      </c>
    </row>
    <row r="1704" spans="1:31" x14ac:dyDescent="0.25">
      <c r="A1704" s="2"/>
      <c r="B1704" t="s">
        <v>5399</v>
      </c>
      <c r="C1704" s="2"/>
      <c r="D1704" s="2" t="e">
        <f>VLOOKUP(A1704,Basis!A:A,1,FALSE)</f>
        <v>#N/A</v>
      </c>
      <c r="E1704" s="2"/>
      <c r="F1704" s="2"/>
      <c r="G1704" s="2"/>
      <c r="H1704" s="2"/>
      <c r="K1704" t="s">
        <v>2943</v>
      </c>
      <c r="L1704" t="s">
        <v>105</v>
      </c>
      <c r="M1704" t="s">
        <v>2944</v>
      </c>
      <c r="N1704" t="s">
        <v>241</v>
      </c>
      <c r="O1704">
        <v>5</v>
      </c>
      <c r="P1704">
        <v>1</v>
      </c>
      <c r="Q1704">
        <v>52.274742000000003</v>
      </c>
      <c r="R1704">
        <v>5.1665590000000003</v>
      </c>
      <c r="S1704" t="s">
        <v>35</v>
      </c>
      <c r="T1704">
        <v>100</v>
      </c>
      <c r="U1704">
        <v>80</v>
      </c>
      <c r="V1704">
        <v>10</v>
      </c>
      <c r="W1704">
        <v>0</v>
      </c>
      <c r="Y1704">
        <v>180</v>
      </c>
      <c r="Z1704" t="s">
        <v>4761</v>
      </c>
      <c r="AA1704" s="2">
        <v>44378.433240740742</v>
      </c>
      <c r="AB1704" t="s">
        <v>329</v>
      </c>
      <c r="AC1704" s="2">
        <v>44378.435335648152</v>
      </c>
      <c r="AD1704" t="s">
        <v>329</v>
      </c>
      <c r="AE1704" s="2"/>
    </row>
    <row r="1705" spans="1:31" x14ac:dyDescent="0.25">
      <c r="A1705" t="s">
        <v>5401</v>
      </c>
      <c r="B1705" t="s">
        <v>5400</v>
      </c>
      <c r="C1705" t="s">
        <v>5080</v>
      </c>
      <c r="D1705" s="2" t="str">
        <f>VLOOKUP(A1705,Basis!A:A,1,FALSE)</f>
        <v>GO215</v>
      </c>
      <c r="E1705" s="2"/>
      <c r="F1705" s="2"/>
      <c r="G1705" s="2"/>
      <c r="H1705" s="2"/>
      <c r="K1705" t="s">
        <v>2943</v>
      </c>
      <c r="L1705" t="s">
        <v>105</v>
      </c>
      <c r="M1705" t="s">
        <v>2944</v>
      </c>
      <c r="N1705" t="s">
        <v>241</v>
      </c>
      <c r="O1705">
        <v>5</v>
      </c>
      <c r="P1705">
        <v>1</v>
      </c>
      <c r="Q1705">
        <v>52.274760000000001</v>
      </c>
      <c r="R1705">
        <v>5.1665679999999998</v>
      </c>
      <c r="S1705" t="s">
        <v>35</v>
      </c>
      <c r="T1705">
        <v>100</v>
      </c>
      <c r="U1705">
        <v>80</v>
      </c>
      <c r="V1705">
        <v>10</v>
      </c>
      <c r="W1705">
        <v>0</v>
      </c>
      <c r="Y1705">
        <v>180</v>
      </c>
      <c r="Z1705" t="s">
        <v>4761</v>
      </c>
      <c r="AA1705" s="2">
        <v>44684.548750000002</v>
      </c>
      <c r="AB1705" t="s">
        <v>329</v>
      </c>
      <c r="AC1705" s="2">
        <v>44684.549016203702</v>
      </c>
      <c r="AD1705" t="s">
        <v>329</v>
      </c>
      <c r="AE1705" t="s">
        <v>55</v>
      </c>
    </row>
    <row r="1706" spans="1:31" x14ac:dyDescent="0.25">
      <c r="A1706" t="s">
        <v>5403</v>
      </c>
      <c r="B1706" t="s">
        <v>5402</v>
      </c>
      <c r="C1706" t="s">
        <v>5080</v>
      </c>
      <c r="D1706" s="2" t="str">
        <f>VLOOKUP(A1706,Basis!A:A,1,FALSE)</f>
        <v>GO216</v>
      </c>
      <c r="E1706" s="2"/>
      <c r="F1706" s="2"/>
      <c r="G1706" s="2"/>
      <c r="H1706" s="2"/>
      <c r="K1706" t="s">
        <v>2943</v>
      </c>
      <c r="L1706" t="s">
        <v>105</v>
      </c>
      <c r="M1706" t="s">
        <v>2944</v>
      </c>
      <c r="N1706" t="s">
        <v>241</v>
      </c>
      <c r="O1706">
        <v>5</v>
      </c>
      <c r="P1706">
        <v>1</v>
      </c>
      <c r="Q1706">
        <v>52.274762000000003</v>
      </c>
      <c r="R1706">
        <v>5.1665684000000001</v>
      </c>
      <c r="S1706" t="s">
        <v>35</v>
      </c>
      <c r="T1706">
        <v>100</v>
      </c>
      <c r="U1706">
        <v>80</v>
      </c>
      <c r="V1706">
        <v>10</v>
      </c>
      <c r="W1706">
        <v>0</v>
      </c>
      <c r="Y1706">
        <v>180</v>
      </c>
      <c r="Z1706" t="s">
        <v>4761</v>
      </c>
      <c r="AA1706" s="2">
        <v>44684.549780092595</v>
      </c>
      <c r="AB1706" t="s">
        <v>329</v>
      </c>
      <c r="AC1706" s="2">
        <v>44684.550023148149</v>
      </c>
      <c r="AD1706" t="s">
        <v>329</v>
      </c>
      <c r="AE1706" t="s">
        <v>55</v>
      </c>
    </row>
    <row r="1707" spans="1:31" x14ac:dyDescent="0.25">
      <c r="A1707" t="s">
        <v>5405</v>
      </c>
      <c r="B1707" t="s">
        <v>5404</v>
      </c>
      <c r="C1707" t="s">
        <v>5080</v>
      </c>
      <c r="D1707" s="2" t="str">
        <f>VLOOKUP(A1707,Basis!A:A,1,FALSE)</f>
        <v>GO200</v>
      </c>
      <c r="E1707" s="2"/>
      <c r="F1707" s="2"/>
      <c r="G1707" s="2"/>
      <c r="H1707" s="2"/>
      <c r="K1707" t="s">
        <v>3344</v>
      </c>
      <c r="L1707" t="s">
        <v>1360</v>
      </c>
      <c r="M1707" t="s">
        <v>4086</v>
      </c>
      <c r="N1707" t="s">
        <v>241</v>
      </c>
      <c r="O1707">
        <v>5</v>
      </c>
      <c r="P1707">
        <v>1</v>
      </c>
      <c r="Q1707">
        <v>52.276411000000003</v>
      </c>
      <c r="R1707">
        <v>5.1607368999999998</v>
      </c>
      <c r="S1707" t="s">
        <v>35</v>
      </c>
      <c r="T1707">
        <v>100</v>
      </c>
      <c r="U1707">
        <v>80</v>
      </c>
      <c r="V1707">
        <v>10</v>
      </c>
      <c r="W1707">
        <v>0</v>
      </c>
      <c r="Y1707">
        <v>180</v>
      </c>
      <c r="Z1707" t="s">
        <v>4087</v>
      </c>
      <c r="AA1707" s="2">
        <v>44685.3987037037</v>
      </c>
      <c r="AB1707" t="s">
        <v>329</v>
      </c>
      <c r="AC1707" s="2">
        <v>44685.398981481485</v>
      </c>
      <c r="AD1707" t="s">
        <v>329</v>
      </c>
      <c r="AE1707" t="s">
        <v>55</v>
      </c>
    </row>
    <row r="1708" spans="1:31" x14ac:dyDescent="0.25">
      <c r="A1708" t="s">
        <v>5407</v>
      </c>
      <c r="B1708" t="s">
        <v>5406</v>
      </c>
      <c r="C1708" t="s">
        <v>5080</v>
      </c>
      <c r="D1708" s="2" t="str">
        <f>VLOOKUP(A1708,Basis!A:A,1,FALSE)</f>
        <v>GO201</v>
      </c>
      <c r="E1708" s="2"/>
      <c r="F1708" s="2"/>
      <c r="G1708" s="2"/>
      <c r="H1708" s="2"/>
      <c r="K1708" t="s">
        <v>3344</v>
      </c>
      <c r="L1708" t="s">
        <v>1360</v>
      </c>
      <c r="M1708" t="s">
        <v>4086</v>
      </c>
      <c r="N1708" t="s">
        <v>241</v>
      </c>
      <c r="O1708">
        <v>5</v>
      </c>
      <c r="P1708">
        <v>1</v>
      </c>
      <c r="Q1708">
        <v>52.276411000000003</v>
      </c>
      <c r="R1708">
        <v>5.1607368999999998</v>
      </c>
      <c r="S1708" t="s">
        <v>35</v>
      </c>
      <c r="T1708">
        <v>100</v>
      </c>
      <c r="U1708">
        <v>80</v>
      </c>
      <c r="V1708">
        <v>10</v>
      </c>
      <c r="W1708">
        <v>0</v>
      </c>
      <c r="Y1708">
        <v>180</v>
      </c>
      <c r="Z1708" t="s">
        <v>4087</v>
      </c>
      <c r="AA1708" s="2">
        <v>44685.399502314816</v>
      </c>
      <c r="AB1708" t="s">
        <v>329</v>
      </c>
      <c r="AC1708" s="2">
        <v>44685.399687500001</v>
      </c>
      <c r="AD1708" t="s">
        <v>329</v>
      </c>
      <c r="AE1708" t="s">
        <v>55</v>
      </c>
    </row>
    <row r="1709" spans="1:31" x14ac:dyDescent="0.25">
      <c r="A1709" s="2"/>
      <c r="B1709" t="s">
        <v>5408</v>
      </c>
      <c r="C1709" s="2"/>
      <c r="D1709" s="2" t="e">
        <f>VLOOKUP(A1709,Basis!A:A,1,FALSE)</f>
        <v>#N/A</v>
      </c>
      <c r="E1709" s="2"/>
      <c r="F1709" s="2"/>
      <c r="G1709" s="2"/>
      <c r="H1709" s="2"/>
      <c r="K1709" t="s">
        <v>5409</v>
      </c>
      <c r="L1709" t="s">
        <v>3768</v>
      </c>
      <c r="M1709" t="s">
        <v>5410</v>
      </c>
      <c r="N1709" t="s">
        <v>277</v>
      </c>
      <c r="O1709">
        <v>3</v>
      </c>
      <c r="P1709">
        <v>1</v>
      </c>
      <c r="Q1709">
        <v>52.310568000000004</v>
      </c>
      <c r="R1709">
        <v>5.0241210000000001</v>
      </c>
      <c r="S1709" t="s">
        <v>35</v>
      </c>
      <c r="T1709">
        <v>100</v>
      </c>
      <c r="U1709">
        <v>80</v>
      </c>
      <c r="V1709">
        <v>10</v>
      </c>
      <c r="W1709">
        <v>0</v>
      </c>
      <c r="Y1709">
        <v>180</v>
      </c>
      <c r="Z1709" t="s">
        <v>5411</v>
      </c>
      <c r="AA1709" s="2">
        <v>44426.382754629631</v>
      </c>
      <c r="AB1709" t="s">
        <v>329</v>
      </c>
      <c r="AC1709" s="2">
        <v>44426.383090277777</v>
      </c>
      <c r="AD1709" t="s">
        <v>329</v>
      </c>
      <c r="AE1709" s="2"/>
    </row>
    <row r="1710" spans="1:31" x14ac:dyDescent="0.25">
      <c r="A1710" s="2"/>
      <c r="B1710" t="s">
        <v>5412</v>
      </c>
      <c r="C1710" s="2"/>
      <c r="D1710" s="2" t="e">
        <f>VLOOKUP(A1710,Basis!A:A,1,FALSE)</f>
        <v>#N/A</v>
      </c>
      <c r="E1710" s="2"/>
      <c r="F1710" s="2"/>
      <c r="G1710" s="2"/>
      <c r="H1710" s="2"/>
      <c r="K1710" t="s">
        <v>5409</v>
      </c>
      <c r="L1710" t="s">
        <v>3768</v>
      </c>
      <c r="M1710" t="s">
        <v>5410</v>
      </c>
      <c r="N1710" t="s">
        <v>277</v>
      </c>
      <c r="O1710">
        <v>3</v>
      </c>
      <c r="P1710">
        <v>1</v>
      </c>
      <c r="Q1710">
        <v>52.310568000000004</v>
      </c>
      <c r="R1710">
        <v>5.0241210000000001</v>
      </c>
      <c r="S1710" t="s">
        <v>35</v>
      </c>
      <c r="T1710">
        <v>100</v>
      </c>
      <c r="U1710">
        <v>80</v>
      </c>
      <c r="V1710">
        <v>10</v>
      </c>
      <c r="W1710">
        <v>0</v>
      </c>
      <c r="Y1710">
        <v>180</v>
      </c>
      <c r="Z1710" t="s">
        <v>5411</v>
      </c>
      <c r="AA1710" s="2">
        <v>44426.383634259262</v>
      </c>
      <c r="AB1710" t="s">
        <v>329</v>
      </c>
      <c r="AC1710" s="2">
        <v>44426.384039351855</v>
      </c>
      <c r="AD1710" t="s">
        <v>329</v>
      </c>
      <c r="AE1710" s="2"/>
    </row>
    <row r="1711" spans="1:31" x14ac:dyDescent="0.25">
      <c r="A1711" s="2"/>
      <c r="B1711" t="s">
        <v>5413</v>
      </c>
      <c r="C1711" s="2"/>
      <c r="D1711" s="2" t="e">
        <f>VLOOKUP(A1711,Basis!A:A,1,FALSE)</f>
        <v>#N/A</v>
      </c>
      <c r="E1711" s="2"/>
      <c r="F1711" s="2"/>
      <c r="G1711" s="2"/>
      <c r="H1711" s="2"/>
      <c r="K1711" t="s">
        <v>3320</v>
      </c>
      <c r="L1711" t="s">
        <v>2167</v>
      </c>
      <c r="M1711" t="s">
        <v>5414</v>
      </c>
      <c r="N1711" t="s">
        <v>241</v>
      </c>
      <c r="O1711">
        <v>1.3</v>
      </c>
      <c r="P1711">
        <v>1</v>
      </c>
      <c r="Q1711">
        <v>52.271996000000001</v>
      </c>
      <c r="R1711">
        <v>5.1547330000000002</v>
      </c>
      <c r="S1711" t="s">
        <v>35</v>
      </c>
      <c r="T1711">
        <v>100</v>
      </c>
      <c r="U1711">
        <v>80</v>
      </c>
      <c r="V1711">
        <v>10</v>
      </c>
      <c r="W1711">
        <v>0</v>
      </c>
      <c r="Y1711">
        <v>180</v>
      </c>
      <c r="Z1711" t="s">
        <v>5415</v>
      </c>
      <c r="AA1711" s="2">
        <v>44517.518194444441</v>
      </c>
      <c r="AB1711" t="s">
        <v>329</v>
      </c>
      <c r="AC1711" s="2">
        <v>44517.518969907411</v>
      </c>
      <c r="AD1711" t="s">
        <v>329</v>
      </c>
      <c r="AE1711" s="2"/>
    </row>
    <row r="1712" spans="1:31" x14ac:dyDescent="0.25">
      <c r="A1712" s="2"/>
      <c r="B1712" t="s">
        <v>5416</v>
      </c>
      <c r="C1712" s="2"/>
      <c r="D1712" s="2" t="e">
        <f>VLOOKUP(A1712,Basis!A:A,1,FALSE)</f>
        <v>#N/A</v>
      </c>
      <c r="E1712" s="2"/>
      <c r="F1712" s="2"/>
      <c r="G1712" s="2"/>
      <c r="H1712" s="2"/>
      <c r="K1712" t="s">
        <v>5417</v>
      </c>
      <c r="L1712" t="s">
        <v>154</v>
      </c>
      <c r="M1712" t="s">
        <v>5418</v>
      </c>
      <c r="N1712" t="s">
        <v>241</v>
      </c>
      <c r="O1712">
        <v>1.6</v>
      </c>
      <c r="P1712">
        <v>1</v>
      </c>
      <c r="Q1712">
        <v>52.276465999999999</v>
      </c>
      <c r="R1712">
        <v>5.155996</v>
      </c>
      <c r="S1712" t="s">
        <v>35</v>
      </c>
      <c r="T1712">
        <v>100</v>
      </c>
      <c r="U1712">
        <v>80</v>
      </c>
      <c r="V1712">
        <v>10</v>
      </c>
      <c r="W1712">
        <v>0</v>
      </c>
      <c r="Y1712">
        <v>180</v>
      </c>
      <c r="Z1712" t="s">
        <v>5419</v>
      </c>
      <c r="AA1712" s="2">
        <v>44517.531342592592</v>
      </c>
      <c r="AB1712" t="s">
        <v>329</v>
      </c>
      <c r="AC1712" s="2">
        <v>44517.53162037037</v>
      </c>
      <c r="AD1712" t="s">
        <v>329</v>
      </c>
      <c r="AE1712" s="2"/>
    </row>
    <row r="1713" spans="1:31" x14ac:dyDescent="0.25">
      <c r="A1713" t="s">
        <v>5421</v>
      </c>
      <c r="B1713" t="s">
        <v>5420</v>
      </c>
      <c r="C1713" t="s">
        <v>5080</v>
      </c>
      <c r="D1713" s="2" t="str">
        <f>VLOOKUP(A1713,Basis!A:A,1,FALSE)</f>
        <v>GO005</v>
      </c>
      <c r="E1713" s="2"/>
      <c r="F1713" s="2"/>
      <c r="G1713" s="2"/>
      <c r="H1713" s="2"/>
      <c r="K1713" t="s">
        <v>1374</v>
      </c>
      <c r="L1713" t="s">
        <v>1082</v>
      </c>
      <c r="M1713" t="s">
        <v>1375</v>
      </c>
      <c r="N1713" t="s">
        <v>277</v>
      </c>
      <c r="O1713">
        <v>5</v>
      </c>
      <c r="P1713">
        <v>1.8</v>
      </c>
      <c r="Q1713">
        <v>52.304293000000001</v>
      </c>
      <c r="R1713">
        <v>5.0389879999999998</v>
      </c>
      <c r="S1713" t="s">
        <v>35</v>
      </c>
      <c r="T1713">
        <v>100</v>
      </c>
      <c r="U1713">
        <v>80</v>
      </c>
      <c r="V1713">
        <v>10</v>
      </c>
      <c r="W1713">
        <v>0</v>
      </c>
      <c r="Y1713">
        <v>180</v>
      </c>
      <c r="Z1713" t="s">
        <v>1376</v>
      </c>
      <c r="AA1713" s="2">
        <v>44713.561747685184</v>
      </c>
      <c r="AB1713" t="s">
        <v>329</v>
      </c>
      <c r="AC1713" s="2">
        <v>44713.564143518517</v>
      </c>
      <c r="AD1713" t="s">
        <v>329</v>
      </c>
      <c r="AE1713" t="s">
        <v>55</v>
      </c>
    </row>
    <row r="1714" spans="1:31" x14ac:dyDescent="0.25">
      <c r="A1714" t="s">
        <v>5423</v>
      </c>
      <c r="B1714" t="s">
        <v>5422</v>
      </c>
      <c r="C1714" t="s">
        <v>5080</v>
      </c>
      <c r="D1714" s="2" t="str">
        <f>VLOOKUP(A1714,Basis!A:A,1,FALSE)</f>
        <v>GB008</v>
      </c>
      <c r="E1714" s="2"/>
      <c r="F1714" s="2"/>
      <c r="G1714" s="2"/>
      <c r="H1714" s="2"/>
      <c r="K1714" t="s">
        <v>4319</v>
      </c>
      <c r="L1714" t="s">
        <v>2228</v>
      </c>
      <c r="M1714" t="s">
        <v>4320</v>
      </c>
      <c r="N1714" t="s">
        <v>277</v>
      </c>
      <c r="O1714">
        <v>3</v>
      </c>
      <c r="P1714">
        <v>1</v>
      </c>
      <c r="Q1714">
        <v>52.305833999999997</v>
      </c>
      <c r="R1714">
        <v>5.0465809999999998</v>
      </c>
      <c r="S1714" t="s">
        <v>35</v>
      </c>
      <c r="T1714">
        <v>100</v>
      </c>
      <c r="U1714">
        <v>80</v>
      </c>
      <c r="V1714">
        <v>10</v>
      </c>
      <c r="W1714">
        <v>0</v>
      </c>
      <c r="Y1714">
        <v>180</v>
      </c>
      <c r="Z1714" t="s">
        <v>4321</v>
      </c>
      <c r="AA1714" s="2">
        <v>44713.524664351855</v>
      </c>
      <c r="AB1714" t="s">
        <v>329</v>
      </c>
      <c r="AC1714" s="2">
        <v>44713.524861111109</v>
      </c>
      <c r="AD1714" t="s">
        <v>329</v>
      </c>
      <c r="AE1714" t="s">
        <v>55</v>
      </c>
    </row>
    <row r="1715" spans="1:31" x14ac:dyDescent="0.25">
      <c r="A1715" t="s">
        <v>5425</v>
      </c>
      <c r="B1715" t="s">
        <v>5424</v>
      </c>
      <c r="C1715" t="s">
        <v>5080</v>
      </c>
      <c r="D1715" s="2" t="str">
        <f>VLOOKUP(A1715,Basis!A:A,1,FALSE)</f>
        <v>GO204</v>
      </c>
      <c r="E1715" s="2"/>
      <c r="F1715" s="2"/>
      <c r="G1715" s="2"/>
      <c r="H1715" s="2"/>
      <c r="K1715" t="s">
        <v>4903</v>
      </c>
      <c r="L1715" t="s">
        <v>293</v>
      </c>
      <c r="M1715" t="s">
        <v>4904</v>
      </c>
      <c r="N1715" t="s">
        <v>62</v>
      </c>
      <c r="O1715">
        <v>5</v>
      </c>
      <c r="P1715">
        <v>1</v>
      </c>
      <c r="Q1715">
        <v>52.290370000000003</v>
      </c>
      <c r="R1715">
        <v>5.2454689999999999</v>
      </c>
      <c r="S1715" t="s">
        <v>35</v>
      </c>
      <c r="T1715">
        <v>100</v>
      </c>
      <c r="U1715">
        <v>80</v>
      </c>
      <c r="V1715">
        <v>10</v>
      </c>
      <c r="W1715">
        <v>0</v>
      </c>
      <c r="Y1715">
        <v>180</v>
      </c>
      <c r="Z1715" t="s">
        <v>4905</v>
      </c>
      <c r="AA1715" s="2">
        <v>44700.596643518518</v>
      </c>
      <c r="AB1715" t="s">
        <v>329</v>
      </c>
      <c r="AC1715" s="2">
        <v>44700.596851851849</v>
      </c>
      <c r="AD1715" t="s">
        <v>329</v>
      </c>
      <c r="AE1715" t="s">
        <v>55</v>
      </c>
    </row>
    <row r="1716" spans="1:31" x14ac:dyDescent="0.25">
      <c r="A1716" t="s">
        <v>5427</v>
      </c>
      <c r="B1716" t="s">
        <v>5426</v>
      </c>
      <c r="C1716" t="s">
        <v>5080</v>
      </c>
      <c r="D1716" s="2" t="str">
        <f>VLOOKUP(A1716,Basis!A:A,1,FALSE)</f>
        <v>GO205</v>
      </c>
      <c r="E1716" s="2"/>
      <c r="F1716" s="2"/>
      <c r="G1716" s="2"/>
      <c r="H1716" s="2"/>
      <c r="K1716" t="s">
        <v>4903</v>
      </c>
      <c r="L1716" t="s">
        <v>293</v>
      </c>
      <c r="M1716" t="s">
        <v>4904</v>
      </c>
      <c r="N1716" t="s">
        <v>62</v>
      </c>
      <c r="O1716">
        <v>5</v>
      </c>
      <c r="P1716">
        <v>1</v>
      </c>
      <c r="Q1716">
        <v>52.290370000000003</v>
      </c>
      <c r="R1716">
        <v>5.2454689999999999</v>
      </c>
      <c r="S1716" t="s">
        <v>35</v>
      </c>
      <c r="T1716">
        <v>100</v>
      </c>
      <c r="U1716">
        <v>80</v>
      </c>
      <c r="V1716">
        <v>10</v>
      </c>
      <c r="W1716">
        <v>0</v>
      </c>
      <c r="Y1716">
        <v>180</v>
      </c>
      <c r="Z1716" t="s">
        <v>4905</v>
      </c>
      <c r="AA1716" s="2">
        <v>44700.597303240742</v>
      </c>
      <c r="AB1716" t="s">
        <v>329</v>
      </c>
      <c r="AC1716" s="2">
        <v>44700.597500000003</v>
      </c>
      <c r="AD1716" t="s">
        <v>329</v>
      </c>
      <c r="AE1716" t="s">
        <v>55</v>
      </c>
    </row>
    <row r="1717" spans="1:31" x14ac:dyDescent="0.25">
      <c r="A1717" t="s">
        <v>5429</v>
      </c>
      <c r="B1717" t="s">
        <v>5428</v>
      </c>
      <c r="C1717" t="s">
        <v>5080</v>
      </c>
      <c r="D1717" s="2" t="str">
        <f>VLOOKUP(A1717,Basis!A:A,1,FALSE)</f>
        <v>GO007</v>
      </c>
      <c r="E1717" s="2"/>
      <c r="F1717" s="2"/>
      <c r="G1717" s="2"/>
      <c r="H1717" s="2"/>
      <c r="K1717" t="s">
        <v>5430</v>
      </c>
      <c r="L1717" t="s">
        <v>281</v>
      </c>
      <c r="M1717" t="s">
        <v>5431</v>
      </c>
      <c r="N1717" t="s">
        <v>34</v>
      </c>
      <c r="O1717">
        <v>5</v>
      </c>
      <c r="P1717">
        <v>1</v>
      </c>
      <c r="Q1717">
        <v>52.329642</v>
      </c>
      <c r="R1717">
        <v>5.0712169999999999</v>
      </c>
      <c r="S1717" t="s">
        <v>35</v>
      </c>
      <c r="T1717">
        <v>100</v>
      </c>
      <c r="U1717">
        <v>80</v>
      </c>
      <c r="V1717">
        <v>10</v>
      </c>
      <c r="W1717">
        <v>0</v>
      </c>
      <c r="Y1717">
        <v>180</v>
      </c>
      <c r="Z1717" t="s">
        <v>5432</v>
      </c>
      <c r="AA1717" s="2">
        <v>44677.589641203704</v>
      </c>
      <c r="AB1717" t="s">
        <v>329</v>
      </c>
      <c r="AC1717" s="2">
        <v>44677.589988425927</v>
      </c>
      <c r="AD1717" t="s">
        <v>329</v>
      </c>
      <c r="AE1717" t="s">
        <v>55</v>
      </c>
    </row>
    <row r="1718" spans="1:31" x14ac:dyDescent="0.25">
      <c r="A1718" t="s">
        <v>5434</v>
      </c>
      <c r="B1718" t="s">
        <v>5433</v>
      </c>
      <c r="C1718" t="s">
        <v>5080</v>
      </c>
      <c r="D1718" s="2" t="str">
        <f>VLOOKUP(A1718,Basis!A:A,1,FALSE)</f>
        <v>GO009</v>
      </c>
      <c r="E1718" s="2"/>
      <c r="F1718" s="2"/>
      <c r="G1718" s="2"/>
      <c r="H1718" s="2"/>
      <c r="K1718" t="s">
        <v>5435</v>
      </c>
      <c r="L1718" t="s">
        <v>5436</v>
      </c>
      <c r="M1718" t="s">
        <v>5437</v>
      </c>
      <c r="N1718" t="s">
        <v>34</v>
      </c>
      <c r="O1718">
        <v>5</v>
      </c>
      <c r="P1718">
        <v>1</v>
      </c>
      <c r="Q1718">
        <v>52.326436989999998</v>
      </c>
      <c r="R1718">
        <v>5.0671999899999998</v>
      </c>
      <c r="S1718" t="s">
        <v>35</v>
      </c>
      <c r="T1718">
        <v>100</v>
      </c>
      <c r="U1718">
        <v>80</v>
      </c>
      <c r="V1718">
        <v>10</v>
      </c>
      <c r="W1718">
        <v>0</v>
      </c>
      <c r="Y1718">
        <v>180</v>
      </c>
      <c r="Z1718" t="s">
        <v>5438</v>
      </c>
      <c r="AA1718" s="2">
        <v>44677.593217592592</v>
      </c>
      <c r="AB1718" t="s">
        <v>329</v>
      </c>
      <c r="AC1718" s="2">
        <v>44677.593576388892</v>
      </c>
      <c r="AD1718" t="s">
        <v>329</v>
      </c>
      <c r="AE1718" t="s">
        <v>55</v>
      </c>
    </row>
    <row r="1719" spans="1:31" x14ac:dyDescent="0.25">
      <c r="A1719" t="s">
        <v>5440</v>
      </c>
      <c r="B1719" t="s">
        <v>5439</v>
      </c>
      <c r="C1719" t="s">
        <v>5080</v>
      </c>
      <c r="D1719" s="2" t="str">
        <f>VLOOKUP(A1719,Basis!A:A,1,FALSE)</f>
        <v>GB019</v>
      </c>
      <c r="E1719" s="2"/>
      <c r="F1719" s="2"/>
      <c r="G1719" s="2"/>
      <c r="H1719" s="2"/>
      <c r="K1719" t="s">
        <v>5441</v>
      </c>
      <c r="L1719" t="s">
        <v>93</v>
      </c>
      <c r="M1719" t="s">
        <v>5442</v>
      </c>
      <c r="N1719" t="s">
        <v>34</v>
      </c>
      <c r="O1719">
        <v>5</v>
      </c>
      <c r="P1719">
        <v>1</v>
      </c>
      <c r="Q1719">
        <v>52.332517000000003</v>
      </c>
      <c r="R1719">
        <v>5.0676050000000004</v>
      </c>
      <c r="S1719" t="s">
        <v>35</v>
      </c>
      <c r="T1719">
        <v>100</v>
      </c>
      <c r="U1719">
        <v>80</v>
      </c>
      <c r="V1719">
        <v>10</v>
      </c>
      <c r="W1719">
        <v>0</v>
      </c>
      <c r="Y1719">
        <v>180</v>
      </c>
      <c r="Z1719" t="s">
        <v>5443</v>
      </c>
      <c r="AA1719" s="2">
        <v>44683.516168981485</v>
      </c>
      <c r="AB1719" t="s">
        <v>329</v>
      </c>
      <c r="AC1719" s="2">
        <v>44683.516481481478</v>
      </c>
      <c r="AD1719" t="s">
        <v>329</v>
      </c>
      <c r="AE1719" t="s">
        <v>55</v>
      </c>
    </row>
    <row r="1720" spans="1:31" x14ac:dyDescent="0.25">
      <c r="A1720" t="s">
        <v>5445</v>
      </c>
      <c r="B1720" t="s">
        <v>5444</v>
      </c>
      <c r="C1720" t="s">
        <v>5080</v>
      </c>
      <c r="D1720" s="2" t="str">
        <f>VLOOKUP(A1720,Basis!A:A,1,FALSE)</f>
        <v>GB090</v>
      </c>
      <c r="E1720" s="2"/>
      <c r="F1720" s="2"/>
      <c r="G1720" s="2"/>
      <c r="H1720" s="2"/>
      <c r="K1720" t="s">
        <v>3889</v>
      </c>
      <c r="L1720" t="s">
        <v>1565</v>
      </c>
      <c r="M1720" t="s">
        <v>5446</v>
      </c>
      <c r="N1720" t="s">
        <v>34</v>
      </c>
      <c r="O1720">
        <v>5</v>
      </c>
      <c r="P1720">
        <v>1</v>
      </c>
      <c r="Q1720">
        <v>52.327165000000001</v>
      </c>
      <c r="R1720">
        <v>5.0722639999999997</v>
      </c>
      <c r="S1720" t="s">
        <v>35</v>
      </c>
      <c r="T1720">
        <v>100</v>
      </c>
      <c r="U1720">
        <v>80</v>
      </c>
      <c r="V1720">
        <v>10</v>
      </c>
      <c r="W1720">
        <v>0</v>
      </c>
      <c r="Y1720">
        <v>180</v>
      </c>
      <c r="Z1720" t="s">
        <v>5447</v>
      </c>
      <c r="AA1720" s="2">
        <v>44683.522604166668</v>
      </c>
      <c r="AB1720" t="s">
        <v>329</v>
      </c>
      <c r="AC1720" s="2">
        <v>44683.522858796299</v>
      </c>
      <c r="AD1720" t="s">
        <v>329</v>
      </c>
      <c r="AE1720" t="s">
        <v>55</v>
      </c>
    </row>
    <row r="1721" spans="1:31" x14ac:dyDescent="0.25">
      <c r="A1721" t="s">
        <v>5449</v>
      </c>
      <c r="B1721" t="s">
        <v>5448</v>
      </c>
      <c r="C1721" t="s">
        <v>5080</v>
      </c>
      <c r="D1721" s="2" t="str">
        <f>VLOOKUP(A1721,Basis!A:A,1,FALSE)</f>
        <v>GB038</v>
      </c>
      <c r="E1721" s="2"/>
      <c r="F1721" s="2"/>
      <c r="G1721" s="2"/>
      <c r="H1721" s="2"/>
      <c r="K1721" t="s">
        <v>5450</v>
      </c>
      <c r="L1721" t="s">
        <v>1283</v>
      </c>
      <c r="M1721" t="s">
        <v>5451</v>
      </c>
      <c r="N1721" t="s">
        <v>34</v>
      </c>
      <c r="O1721">
        <v>3</v>
      </c>
      <c r="P1721">
        <v>1</v>
      </c>
      <c r="Q1721">
        <v>52.332532</v>
      </c>
      <c r="R1721">
        <v>5.0530559999999998</v>
      </c>
      <c r="S1721" t="s">
        <v>35</v>
      </c>
      <c r="T1721">
        <v>100</v>
      </c>
      <c r="U1721">
        <v>80</v>
      </c>
      <c r="V1721">
        <v>10</v>
      </c>
      <c r="W1721">
        <v>0</v>
      </c>
      <c r="Y1721">
        <v>180</v>
      </c>
      <c r="Z1721" t="s">
        <v>5452</v>
      </c>
      <c r="AA1721" s="2">
        <v>44683.530613425923</v>
      </c>
      <c r="AB1721" t="s">
        <v>329</v>
      </c>
      <c r="AC1721" s="2">
        <v>44683.530821759261</v>
      </c>
      <c r="AD1721" t="s">
        <v>329</v>
      </c>
      <c r="AE1721" t="s">
        <v>55</v>
      </c>
    </row>
    <row r="1722" spans="1:31" x14ac:dyDescent="0.25">
      <c r="A1722" t="s">
        <v>5454</v>
      </c>
      <c r="B1722" t="s">
        <v>5453</v>
      </c>
      <c r="C1722" t="s">
        <v>5080</v>
      </c>
      <c r="D1722" s="2" t="str">
        <f>VLOOKUP(A1722,Basis!A:A,1,FALSE)</f>
        <v>GB025</v>
      </c>
      <c r="E1722" s="2"/>
      <c r="F1722" s="2"/>
      <c r="G1722" s="2"/>
      <c r="H1722" s="2"/>
      <c r="K1722" t="s">
        <v>5450</v>
      </c>
      <c r="L1722" t="s">
        <v>1283</v>
      </c>
      <c r="M1722" t="s">
        <v>5451</v>
      </c>
      <c r="N1722" t="s">
        <v>34</v>
      </c>
      <c r="O1722">
        <v>3</v>
      </c>
      <c r="P1722">
        <v>1</v>
      </c>
      <c r="Q1722">
        <v>52.332532</v>
      </c>
      <c r="R1722">
        <v>5.0530559999999998</v>
      </c>
      <c r="S1722" t="s">
        <v>35</v>
      </c>
      <c r="T1722">
        <v>100</v>
      </c>
      <c r="U1722">
        <v>80</v>
      </c>
      <c r="V1722">
        <v>10</v>
      </c>
      <c r="W1722">
        <v>0</v>
      </c>
      <c r="Y1722">
        <v>180</v>
      </c>
      <c r="Z1722" t="s">
        <v>5452</v>
      </c>
      <c r="AA1722" s="2">
        <v>44683.531493055554</v>
      </c>
      <c r="AB1722" t="s">
        <v>329</v>
      </c>
      <c r="AC1722" s="2">
        <v>44683.531747685185</v>
      </c>
      <c r="AD1722" t="s">
        <v>329</v>
      </c>
      <c r="AE1722" t="s">
        <v>55</v>
      </c>
    </row>
    <row r="1723" spans="1:31" x14ac:dyDescent="0.25">
      <c r="A1723" t="s">
        <v>5456</v>
      </c>
      <c r="B1723" t="s">
        <v>5455</v>
      </c>
      <c r="C1723" t="s">
        <v>5080</v>
      </c>
      <c r="D1723" s="2" t="str">
        <f>VLOOKUP(A1723,Basis!A:A,1,FALSE)</f>
        <v>GB055</v>
      </c>
      <c r="E1723" s="2"/>
      <c r="F1723" s="2"/>
      <c r="G1723" s="2"/>
      <c r="H1723" s="2"/>
      <c r="K1723" t="s">
        <v>5450</v>
      </c>
      <c r="L1723" t="s">
        <v>1283</v>
      </c>
      <c r="M1723" t="s">
        <v>5451</v>
      </c>
      <c r="N1723" t="s">
        <v>34</v>
      </c>
      <c r="O1723">
        <v>3</v>
      </c>
      <c r="P1723">
        <v>1</v>
      </c>
      <c r="Q1723">
        <v>52.332532</v>
      </c>
      <c r="R1723">
        <v>5.0530559999999998</v>
      </c>
      <c r="S1723" t="s">
        <v>63</v>
      </c>
      <c r="T1723">
        <v>100</v>
      </c>
      <c r="U1723">
        <v>80</v>
      </c>
      <c r="V1723">
        <v>10</v>
      </c>
      <c r="W1723">
        <v>0</v>
      </c>
      <c r="Y1723">
        <v>180</v>
      </c>
      <c r="Z1723" t="s">
        <v>5452</v>
      </c>
      <c r="AA1723" s="2">
        <v>44914.398298611108</v>
      </c>
      <c r="AB1723" t="s">
        <v>329</v>
      </c>
      <c r="AC1723" s="2">
        <v>44914.398611111108</v>
      </c>
      <c r="AD1723" t="s">
        <v>329</v>
      </c>
      <c r="AE1723" t="s">
        <v>55</v>
      </c>
    </row>
    <row r="1724" spans="1:31" x14ac:dyDescent="0.25">
      <c r="A1724" t="s">
        <v>5458</v>
      </c>
      <c r="B1724" t="s">
        <v>5457</v>
      </c>
      <c r="C1724" t="s">
        <v>5080</v>
      </c>
      <c r="D1724" s="2" t="str">
        <f>VLOOKUP(A1724,Basis!A:A,1,FALSE)</f>
        <v>GB099</v>
      </c>
      <c r="E1724" s="2"/>
      <c r="F1724" s="2"/>
      <c r="G1724" s="2"/>
      <c r="H1724" s="2"/>
      <c r="K1724" t="s">
        <v>5459</v>
      </c>
      <c r="L1724" t="s">
        <v>522</v>
      </c>
      <c r="M1724" t="s">
        <v>5460</v>
      </c>
      <c r="N1724" t="s">
        <v>2825</v>
      </c>
      <c r="O1724">
        <v>3</v>
      </c>
      <c r="P1724">
        <v>1</v>
      </c>
      <c r="Q1724">
        <v>52.265799000000001</v>
      </c>
      <c r="R1724">
        <v>5.0986311999999998</v>
      </c>
      <c r="S1724" t="s">
        <v>35</v>
      </c>
      <c r="T1724">
        <v>100</v>
      </c>
      <c r="U1724">
        <v>80</v>
      </c>
      <c r="V1724">
        <v>10</v>
      </c>
      <c r="W1724">
        <v>0</v>
      </c>
      <c r="Y1724">
        <v>180</v>
      </c>
      <c r="Z1724" t="s">
        <v>5461</v>
      </c>
      <c r="AA1724" s="2">
        <v>44683.538912037038</v>
      </c>
      <c r="AB1724" t="s">
        <v>329</v>
      </c>
      <c r="AC1724" s="2">
        <v>44683.54142361111</v>
      </c>
      <c r="AD1724" t="s">
        <v>329</v>
      </c>
      <c r="AE1724" t="s">
        <v>55</v>
      </c>
    </row>
    <row r="1725" spans="1:31" x14ac:dyDescent="0.25">
      <c r="A1725" t="s">
        <v>5463</v>
      </c>
      <c r="B1725" t="s">
        <v>5462</v>
      </c>
      <c r="C1725" t="s">
        <v>5080</v>
      </c>
      <c r="D1725" s="2" t="str">
        <f>VLOOKUP(A1725,Basis!A:A,1,FALSE)</f>
        <v>GB062</v>
      </c>
      <c r="E1725" s="2"/>
      <c r="F1725" s="2"/>
      <c r="G1725" s="2"/>
      <c r="H1725" s="2"/>
      <c r="K1725" t="s">
        <v>5459</v>
      </c>
      <c r="L1725" t="s">
        <v>270</v>
      </c>
      <c r="M1725" t="s">
        <v>5464</v>
      </c>
      <c r="N1725" t="s">
        <v>2825</v>
      </c>
      <c r="O1725">
        <v>3</v>
      </c>
      <c r="P1725">
        <v>1</v>
      </c>
      <c r="Q1725">
        <v>52.255071000000001</v>
      </c>
      <c r="R1725">
        <v>5.094614</v>
      </c>
      <c r="S1725" t="s">
        <v>35</v>
      </c>
      <c r="T1725">
        <v>100</v>
      </c>
      <c r="U1725">
        <v>80</v>
      </c>
      <c r="V1725">
        <v>10</v>
      </c>
      <c r="W1725">
        <v>0</v>
      </c>
      <c r="Y1725">
        <v>180</v>
      </c>
      <c r="Z1725" t="s">
        <v>5465</v>
      </c>
      <c r="AA1725" s="2">
        <v>44683.554351851853</v>
      </c>
      <c r="AB1725" t="s">
        <v>329</v>
      </c>
      <c r="AC1725" s="2">
        <v>44683.554942129631</v>
      </c>
      <c r="AD1725" t="s">
        <v>329</v>
      </c>
      <c r="AE1725" t="s">
        <v>55</v>
      </c>
    </row>
    <row r="1726" spans="1:31" x14ac:dyDescent="0.25">
      <c r="A1726" t="s">
        <v>5467</v>
      </c>
      <c r="B1726" t="s">
        <v>5466</v>
      </c>
      <c r="C1726" t="s">
        <v>5080</v>
      </c>
      <c r="D1726" s="2" t="str">
        <f>VLOOKUP(A1726,Basis!A:A,1,FALSE)</f>
        <v>GB096</v>
      </c>
      <c r="E1726" s="2"/>
      <c r="F1726" s="2"/>
      <c r="G1726" s="2"/>
      <c r="H1726" s="2"/>
      <c r="K1726" t="s">
        <v>5468</v>
      </c>
      <c r="L1726" t="s">
        <v>2284</v>
      </c>
      <c r="M1726" t="s">
        <v>5469</v>
      </c>
      <c r="N1726" t="s">
        <v>2825</v>
      </c>
      <c r="O1726">
        <v>3</v>
      </c>
      <c r="P1726">
        <v>1</v>
      </c>
      <c r="Q1726">
        <v>52.252119989999997</v>
      </c>
      <c r="R1726">
        <v>5.1204879999999999</v>
      </c>
      <c r="S1726" t="s">
        <v>35</v>
      </c>
      <c r="T1726">
        <v>100</v>
      </c>
      <c r="U1726">
        <v>80</v>
      </c>
      <c r="V1726">
        <v>10</v>
      </c>
      <c r="W1726">
        <v>0</v>
      </c>
      <c r="Y1726">
        <v>180</v>
      </c>
      <c r="Z1726" t="s">
        <v>5470</v>
      </c>
      <c r="AA1726" s="2">
        <v>44683.565312500003</v>
      </c>
      <c r="AB1726" t="s">
        <v>329</v>
      </c>
      <c r="AC1726" s="2">
        <v>44683.565682870372</v>
      </c>
      <c r="AD1726" t="s">
        <v>329</v>
      </c>
      <c r="AE1726" t="s">
        <v>55</v>
      </c>
    </row>
    <row r="1727" spans="1:31" x14ac:dyDescent="0.25">
      <c r="A1727" t="s">
        <v>5472</v>
      </c>
      <c r="B1727" t="s">
        <v>5471</v>
      </c>
      <c r="C1727" t="s">
        <v>5080</v>
      </c>
      <c r="D1727" s="2" t="str">
        <f>VLOOKUP(A1727,Basis!A:A,1,FALSE)</f>
        <v>GB097</v>
      </c>
      <c r="E1727" s="2"/>
      <c r="F1727" s="2"/>
      <c r="G1727" s="2"/>
      <c r="H1727" s="2"/>
      <c r="K1727" t="s">
        <v>5473</v>
      </c>
      <c r="L1727" t="s">
        <v>2475</v>
      </c>
      <c r="M1727" t="s">
        <v>5474</v>
      </c>
      <c r="N1727" t="s">
        <v>2825</v>
      </c>
      <c r="O1727">
        <v>3</v>
      </c>
      <c r="P1727">
        <v>1</v>
      </c>
      <c r="Q1727">
        <v>52.250973999999999</v>
      </c>
      <c r="R1727">
        <v>5.1112950000000001</v>
      </c>
      <c r="S1727" t="s">
        <v>35</v>
      </c>
      <c r="T1727">
        <v>100</v>
      </c>
      <c r="U1727">
        <v>80</v>
      </c>
      <c r="V1727">
        <v>10</v>
      </c>
      <c r="W1727">
        <v>0</v>
      </c>
      <c r="Y1727">
        <v>180</v>
      </c>
      <c r="Z1727" t="s">
        <v>5475</v>
      </c>
      <c r="AA1727" s="2">
        <v>44683.568078703705</v>
      </c>
      <c r="AB1727" t="s">
        <v>329</v>
      </c>
      <c r="AC1727" s="2">
        <v>44683.568449074075</v>
      </c>
      <c r="AD1727" t="s">
        <v>329</v>
      </c>
      <c r="AE1727" t="s">
        <v>55</v>
      </c>
    </row>
    <row r="1728" spans="1:31" x14ac:dyDescent="0.25">
      <c r="A1728" t="s">
        <v>5477</v>
      </c>
      <c r="B1728" t="s">
        <v>5476</v>
      </c>
      <c r="C1728" t="s">
        <v>5080</v>
      </c>
      <c r="D1728" s="2" t="str">
        <f>VLOOKUP(A1728,Basis!A:A,1,FALSE)</f>
        <v>GB059</v>
      </c>
      <c r="E1728" s="2"/>
      <c r="F1728" s="2"/>
      <c r="G1728" s="2"/>
      <c r="H1728" s="2"/>
      <c r="K1728" t="s">
        <v>5478</v>
      </c>
      <c r="L1728" t="s">
        <v>769</v>
      </c>
      <c r="M1728" t="s">
        <v>5479</v>
      </c>
      <c r="N1728" t="s">
        <v>107</v>
      </c>
      <c r="O1728">
        <v>3</v>
      </c>
      <c r="P1728">
        <v>1</v>
      </c>
      <c r="Q1728">
        <v>52.273887000000002</v>
      </c>
      <c r="R1728">
        <v>5.2437849999999999</v>
      </c>
      <c r="S1728" t="s">
        <v>35</v>
      </c>
      <c r="T1728">
        <v>100</v>
      </c>
      <c r="U1728">
        <v>80</v>
      </c>
      <c r="V1728">
        <v>10</v>
      </c>
      <c r="W1728">
        <v>0</v>
      </c>
      <c r="Y1728">
        <v>180</v>
      </c>
      <c r="Z1728" t="s">
        <v>5480</v>
      </c>
      <c r="AA1728" s="2">
        <v>44683.583958333336</v>
      </c>
      <c r="AB1728" t="s">
        <v>329</v>
      </c>
      <c r="AC1728" s="2">
        <v>44683.584166666667</v>
      </c>
      <c r="AD1728" t="s">
        <v>329</v>
      </c>
      <c r="AE1728" t="s">
        <v>55</v>
      </c>
    </row>
    <row r="1729" spans="1:31" x14ac:dyDescent="0.25">
      <c r="A1729" t="s">
        <v>5482</v>
      </c>
      <c r="B1729" t="s">
        <v>5481</v>
      </c>
      <c r="C1729" t="s">
        <v>5080</v>
      </c>
      <c r="D1729" s="2" t="str">
        <f>VLOOKUP(A1729,Basis!A:A,1,FALSE)</f>
        <v>GB060</v>
      </c>
      <c r="E1729" s="2"/>
      <c r="F1729" s="2"/>
      <c r="G1729" s="2"/>
      <c r="H1729" s="2"/>
      <c r="K1729" t="s">
        <v>5478</v>
      </c>
      <c r="L1729" t="s">
        <v>769</v>
      </c>
      <c r="M1729" t="s">
        <v>5479</v>
      </c>
      <c r="N1729" t="s">
        <v>107</v>
      </c>
      <c r="O1729">
        <v>3</v>
      </c>
      <c r="P1729">
        <v>1</v>
      </c>
      <c r="Q1729">
        <v>52.273887000000002</v>
      </c>
      <c r="R1729">
        <v>5.2437849999999999</v>
      </c>
      <c r="S1729" t="s">
        <v>35</v>
      </c>
      <c r="T1729">
        <v>100</v>
      </c>
      <c r="U1729">
        <v>80</v>
      </c>
      <c r="V1729">
        <v>10</v>
      </c>
      <c r="W1729">
        <v>0</v>
      </c>
      <c r="Y1729">
        <v>180</v>
      </c>
      <c r="Z1729" t="s">
        <v>5480</v>
      </c>
      <c r="AA1729" s="2">
        <v>44683.584965277776</v>
      </c>
      <c r="AB1729" t="s">
        <v>329</v>
      </c>
      <c r="AC1729" s="2">
        <v>44683.586273148147</v>
      </c>
      <c r="AD1729" t="s">
        <v>329</v>
      </c>
      <c r="AE1729" t="s">
        <v>55</v>
      </c>
    </row>
    <row r="1730" spans="1:31" x14ac:dyDescent="0.25">
      <c r="A1730" t="s">
        <v>5484</v>
      </c>
      <c r="B1730" t="s">
        <v>5483</v>
      </c>
      <c r="C1730" t="s">
        <v>5080</v>
      </c>
      <c r="D1730" s="2" t="str">
        <f>VLOOKUP(A1730,Basis!A:A,1,FALSE)</f>
        <v>GB061</v>
      </c>
      <c r="E1730" s="2"/>
      <c r="F1730" s="2"/>
      <c r="G1730" s="2"/>
      <c r="H1730" s="2"/>
      <c r="K1730" t="s">
        <v>5478</v>
      </c>
      <c r="L1730" t="s">
        <v>769</v>
      </c>
      <c r="M1730" t="s">
        <v>5479</v>
      </c>
      <c r="N1730" t="s">
        <v>107</v>
      </c>
      <c r="O1730">
        <v>3</v>
      </c>
      <c r="P1730">
        <v>1</v>
      </c>
      <c r="Q1730">
        <v>52.273887000000002</v>
      </c>
      <c r="R1730">
        <v>5.2437849999999999</v>
      </c>
      <c r="S1730" t="s">
        <v>35</v>
      </c>
      <c r="T1730">
        <v>100</v>
      </c>
      <c r="U1730">
        <v>80</v>
      </c>
      <c r="V1730">
        <v>10</v>
      </c>
      <c r="W1730">
        <v>0</v>
      </c>
      <c r="Y1730">
        <v>180</v>
      </c>
      <c r="Z1730" t="s">
        <v>5480</v>
      </c>
      <c r="AA1730" s="2">
        <v>44683.585428240738</v>
      </c>
      <c r="AB1730" t="s">
        <v>329</v>
      </c>
      <c r="AC1730" s="2">
        <v>44683.585613425923</v>
      </c>
      <c r="AD1730" t="s">
        <v>329</v>
      </c>
      <c r="AE1730" t="s">
        <v>55</v>
      </c>
    </row>
    <row r="1731" spans="1:31" x14ac:dyDescent="0.25">
      <c r="A1731" t="s">
        <v>5486</v>
      </c>
      <c r="B1731" t="s">
        <v>5485</v>
      </c>
      <c r="C1731" t="s">
        <v>5080</v>
      </c>
      <c r="D1731" s="2" t="str">
        <f>VLOOKUP(A1731,Basis!A:A,1,FALSE)</f>
        <v>GO070</v>
      </c>
      <c r="E1731" s="2"/>
      <c r="F1731" s="2"/>
      <c r="G1731" s="2"/>
      <c r="H1731" s="2"/>
      <c r="K1731" t="s">
        <v>5487</v>
      </c>
      <c r="L1731" t="s">
        <v>5488</v>
      </c>
      <c r="M1731" t="s">
        <v>5489</v>
      </c>
      <c r="N1731" t="s">
        <v>107</v>
      </c>
      <c r="O1731">
        <v>3</v>
      </c>
      <c r="P1731">
        <v>1</v>
      </c>
      <c r="Q1731">
        <v>52.285634000000002</v>
      </c>
      <c r="R1731">
        <v>5.2724529999999996</v>
      </c>
      <c r="S1731" t="s">
        <v>35</v>
      </c>
      <c r="T1731">
        <v>100</v>
      </c>
      <c r="U1731">
        <v>80</v>
      </c>
      <c r="V1731">
        <v>10</v>
      </c>
      <c r="W1731">
        <v>0</v>
      </c>
      <c r="Y1731">
        <v>180</v>
      </c>
      <c r="Z1731" t="s">
        <v>5490</v>
      </c>
      <c r="AA1731" s="2">
        <v>44683.58971064815</v>
      </c>
      <c r="AB1731" t="s">
        <v>329</v>
      </c>
      <c r="AC1731" s="2">
        <v>44683.589907407404</v>
      </c>
      <c r="AD1731" t="s">
        <v>329</v>
      </c>
      <c r="AE1731" t="s">
        <v>55</v>
      </c>
    </row>
    <row r="1732" spans="1:31" x14ac:dyDescent="0.25">
      <c r="A1732" t="s">
        <v>5492</v>
      </c>
      <c r="B1732" t="s">
        <v>5491</v>
      </c>
      <c r="C1732" t="s">
        <v>5080</v>
      </c>
      <c r="D1732" s="2" t="str">
        <f>VLOOKUP(A1732,Basis!A:A,1,FALSE)</f>
        <v>GO129</v>
      </c>
      <c r="E1732" s="2"/>
      <c r="F1732" s="2"/>
      <c r="G1732" s="2"/>
      <c r="H1732" s="2"/>
      <c r="K1732" t="s">
        <v>5493</v>
      </c>
      <c r="L1732" t="s">
        <v>32</v>
      </c>
      <c r="M1732" t="s">
        <v>5494</v>
      </c>
      <c r="N1732" t="s">
        <v>107</v>
      </c>
      <c r="O1732">
        <v>5</v>
      </c>
      <c r="P1732">
        <v>1</v>
      </c>
      <c r="Q1732">
        <v>52.274503000000003</v>
      </c>
      <c r="R1732">
        <v>5.242731</v>
      </c>
      <c r="S1732" t="s">
        <v>35</v>
      </c>
      <c r="T1732">
        <v>100</v>
      </c>
      <c r="U1732">
        <v>80</v>
      </c>
      <c r="V1732">
        <v>10</v>
      </c>
      <c r="W1732">
        <v>0</v>
      </c>
      <c r="Y1732">
        <v>180</v>
      </c>
      <c r="Z1732" t="s">
        <v>5495</v>
      </c>
      <c r="AA1732" s="2">
        <v>44684.4221875</v>
      </c>
      <c r="AB1732" t="s">
        <v>329</v>
      </c>
      <c r="AC1732" s="2">
        <v>44684.425509259258</v>
      </c>
      <c r="AD1732" t="s">
        <v>329</v>
      </c>
      <c r="AE1732" t="s">
        <v>55</v>
      </c>
    </row>
    <row r="1733" spans="1:31" x14ac:dyDescent="0.25">
      <c r="A1733" t="s">
        <v>5497</v>
      </c>
      <c r="B1733" t="s">
        <v>5496</v>
      </c>
      <c r="C1733" t="s">
        <v>5080</v>
      </c>
      <c r="D1733" s="2" t="str">
        <f>VLOOKUP(A1733,Basis!A:A,1,FALSE)</f>
        <v>GO130</v>
      </c>
      <c r="E1733" s="2"/>
      <c r="F1733" s="2"/>
      <c r="G1733" s="2"/>
      <c r="H1733" s="2"/>
      <c r="K1733" t="s">
        <v>5493</v>
      </c>
      <c r="L1733" t="s">
        <v>32</v>
      </c>
      <c r="M1733" t="s">
        <v>5494</v>
      </c>
      <c r="N1733" t="s">
        <v>107</v>
      </c>
      <c r="O1733">
        <v>5</v>
      </c>
      <c r="P1733">
        <v>1</v>
      </c>
      <c r="Q1733">
        <v>52.274503000000003</v>
      </c>
      <c r="R1733">
        <v>5.242731</v>
      </c>
      <c r="S1733" t="s">
        <v>35</v>
      </c>
      <c r="T1733">
        <v>100</v>
      </c>
      <c r="U1733">
        <v>80</v>
      </c>
      <c r="V1733">
        <v>10</v>
      </c>
      <c r="W1733">
        <v>0</v>
      </c>
      <c r="Y1733">
        <v>180</v>
      </c>
      <c r="Z1733" t="s">
        <v>5495</v>
      </c>
      <c r="AA1733" s="2">
        <v>44684.422824074078</v>
      </c>
      <c r="AB1733" t="s">
        <v>329</v>
      </c>
      <c r="AC1733" s="2">
        <v>44684.423067129632</v>
      </c>
      <c r="AD1733" t="s">
        <v>329</v>
      </c>
      <c r="AE1733" t="s">
        <v>55</v>
      </c>
    </row>
    <row r="1734" spans="1:31" x14ac:dyDescent="0.25">
      <c r="A1734" t="s">
        <v>5499</v>
      </c>
      <c r="B1734" t="s">
        <v>5498</v>
      </c>
      <c r="C1734" t="s">
        <v>5080</v>
      </c>
      <c r="D1734" s="2" t="str">
        <f>VLOOKUP(A1734,Basis!A:A,1,FALSE)</f>
        <v>GO217</v>
      </c>
      <c r="E1734" s="2"/>
      <c r="F1734" s="2"/>
      <c r="G1734" s="2"/>
      <c r="H1734" s="2"/>
      <c r="K1734" t="s">
        <v>3556</v>
      </c>
      <c r="L1734" t="s">
        <v>281</v>
      </c>
      <c r="M1734" t="s">
        <v>4173</v>
      </c>
      <c r="N1734" t="s">
        <v>241</v>
      </c>
      <c r="O1734">
        <v>6</v>
      </c>
      <c r="P1734">
        <v>1</v>
      </c>
      <c r="Q1734">
        <v>52.278829899999998</v>
      </c>
      <c r="R1734">
        <v>5.1569485999999998</v>
      </c>
      <c r="S1734" t="s">
        <v>35</v>
      </c>
      <c r="T1734">
        <v>100</v>
      </c>
      <c r="U1734">
        <v>80</v>
      </c>
      <c r="V1734">
        <v>10</v>
      </c>
      <c r="W1734">
        <v>0</v>
      </c>
      <c r="Y1734">
        <v>180</v>
      </c>
      <c r="Z1734" t="s">
        <v>4174</v>
      </c>
      <c r="AA1734" s="2">
        <v>44747.352685185186</v>
      </c>
      <c r="AB1734" t="s">
        <v>329</v>
      </c>
      <c r="AC1734" s="2">
        <v>44747.35292824074</v>
      </c>
      <c r="AD1734" t="s">
        <v>329</v>
      </c>
      <c r="AE1734" t="s">
        <v>55</v>
      </c>
    </row>
    <row r="1735" spans="1:31" x14ac:dyDescent="0.25">
      <c r="A1735" t="s">
        <v>5501</v>
      </c>
      <c r="B1735" t="s">
        <v>5500</v>
      </c>
      <c r="C1735" t="s">
        <v>5080</v>
      </c>
      <c r="D1735" s="2" t="str">
        <f>VLOOKUP(A1735,Basis!A:A,1,FALSE)</f>
        <v>GB029</v>
      </c>
      <c r="E1735" s="2"/>
      <c r="F1735" s="2"/>
      <c r="G1735" s="2"/>
      <c r="H1735" s="2"/>
      <c r="K1735" t="s">
        <v>5502</v>
      </c>
      <c r="L1735" t="s">
        <v>93</v>
      </c>
      <c r="M1735" t="s">
        <v>5503</v>
      </c>
      <c r="N1735" t="s">
        <v>241</v>
      </c>
      <c r="O1735">
        <v>3</v>
      </c>
      <c r="P1735">
        <v>1</v>
      </c>
      <c r="Q1735">
        <v>52.283977</v>
      </c>
      <c r="R1735">
        <v>5.1644949999999996</v>
      </c>
      <c r="S1735" t="s">
        <v>35</v>
      </c>
      <c r="T1735">
        <v>100</v>
      </c>
      <c r="U1735">
        <v>80</v>
      </c>
      <c r="V1735">
        <v>10</v>
      </c>
      <c r="W1735">
        <v>0</v>
      </c>
      <c r="Y1735">
        <v>180</v>
      </c>
      <c r="Z1735" t="s">
        <v>5504</v>
      </c>
      <c r="AA1735" s="2">
        <v>44684.473310185182</v>
      </c>
      <c r="AB1735" t="s">
        <v>329</v>
      </c>
      <c r="AC1735" s="2">
        <v>44684.47351851852</v>
      </c>
      <c r="AD1735" t="s">
        <v>329</v>
      </c>
      <c r="AE1735" t="s">
        <v>55</v>
      </c>
    </row>
    <row r="1736" spans="1:31" x14ac:dyDescent="0.25">
      <c r="A1736" t="s">
        <v>5506</v>
      </c>
      <c r="B1736" t="s">
        <v>5505</v>
      </c>
      <c r="C1736" t="s">
        <v>47</v>
      </c>
      <c r="D1736" s="2" t="str">
        <f>VLOOKUP(A1736,Basis!A:A,1,FALSE)</f>
        <v>BKC0065</v>
      </c>
      <c r="E1736" s="2"/>
      <c r="F1736" s="2"/>
      <c r="G1736" s="2"/>
      <c r="H1736" s="2"/>
      <c r="K1736" t="s">
        <v>5502</v>
      </c>
      <c r="L1736" t="s">
        <v>93</v>
      </c>
      <c r="M1736" t="s">
        <v>5503</v>
      </c>
      <c r="N1736" t="s">
        <v>241</v>
      </c>
      <c r="O1736">
        <v>3</v>
      </c>
      <c r="P1736">
        <v>1</v>
      </c>
      <c r="Q1736">
        <v>52.283977</v>
      </c>
      <c r="R1736">
        <v>5.1644949999999996</v>
      </c>
      <c r="S1736" t="s">
        <v>35</v>
      </c>
      <c r="T1736">
        <v>100</v>
      </c>
      <c r="U1736">
        <v>80</v>
      </c>
      <c r="V1736">
        <v>10</v>
      </c>
      <c r="W1736">
        <v>0</v>
      </c>
      <c r="Y1736">
        <v>180</v>
      </c>
      <c r="Z1736" t="s">
        <v>5504</v>
      </c>
      <c r="AA1736" s="2">
        <v>44684.474062499998</v>
      </c>
      <c r="AB1736" t="s">
        <v>329</v>
      </c>
      <c r="AC1736" s="2">
        <v>44684.474259259259</v>
      </c>
      <c r="AD1736" t="s">
        <v>329</v>
      </c>
      <c r="AE1736" t="s">
        <v>55</v>
      </c>
    </row>
    <row r="1737" spans="1:31" x14ac:dyDescent="0.25">
      <c r="A1737" t="s">
        <v>5508</v>
      </c>
      <c r="B1737" t="s">
        <v>5507</v>
      </c>
      <c r="C1737" t="s">
        <v>5080</v>
      </c>
      <c r="D1737" s="2" t="str">
        <f>VLOOKUP(A1737,Basis!A:A,1,FALSE)</f>
        <v>GB031</v>
      </c>
      <c r="E1737" s="2"/>
      <c r="F1737" s="2"/>
      <c r="G1737" s="2"/>
      <c r="H1737" s="2"/>
      <c r="K1737" t="s">
        <v>5502</v>
      </c>
      <c r="L1737" t="s">
        <v>93</v>
      </c>
      <c r="M1737" t="s">
        <v>5503</v>
      </c>
      <c r="N1737" t="s">
        <v>241</v>
      </c>
      <c r="O1737">
        <v>3</v>
      </c>
      <c r="P1737">
        <v>1</v>
      </c>
      <c r="Q1737">
        <v>52.283977</v>
      </c>
      <c r="R1737">
        <v>5.1644949999999996</v>
      </c>
      <c r="S1737" t="s">
        <v>35</v>
      </c>
      <c r="T1737">
        <v>100</v>
      </c>
      <c r="U1737">
        <v>80</v>
      </c>
      <c r="V1737">
        <v>10</v>
      </c>
      <c r="W1737">
        <v>0</v>
      </c>
      <c r="Y1737">
        <v>180</v>
      </c>
      <c r="Z1737" t="s">
        <v>5504</v>
      </c>
      <c r="AA1737" s="2">
        <v>44684.474699074075</v>
      </c>
      <c r="AB1737" t="s">
        <v>329</v>
      </c>
      <c r="AC1737" s="2">
        <v>44705.601620370369</v>
      </c>
      <c r="AD1737" t="s">
        <v>329</v>
      </c>
      <c r="AE1737" t="s">
        <v>55</v>
      </c>
    </row>
    <row r="1738" spans="1:31" x14ac:dyDescent="0.25">
      <c r="A1738" t="s">
        <v>5510</v>
      </c>
      <c r="B1738" t="s">
        <v>5509</v>
      </c>
      <c r="C1738" t="s">
        <v>5080</v>
      </c>
      <c r="D1738" s="2" t="str">
        <f>VLOOKUP(A1738,Basis!A:A,1,FALSE)</f>
        <v>GB033</v>
      </c>
      <c r="E1738" s="2"/>
      <c r="F1738" s="2"/>
      <c r="G1738" s="2"/>
      <c r="H1738" s="2"/>
      <c r="K1738" t="s">
        <v>3013</v>
      </c>
      <c r="L1738" t="s">
        <v>1289</v>
      </c>
      <c r="M1738" t="s">
        <v>5511</v>
      </c>
      <c r="N1738" t="s">
        <v>241</v>
      </c>
      <c r="O1738">
        <v>3</v>
      </c>
      <c r="P1738">
        <v>1</v>
      </c>
      <c r="Q1738">
        <v>52.271501999999998</v>
      </c>
      <c r="R1738">
        <v>5.1657999999999999</v>
      </c>
      <c r="S1738" t="s">
        <v>35</v>
      </c>
      <c r="T1738">
        <v>100</v>
      </c>
      <c r="U1738">
        <v>80</v>
      </c>
      <c r="V1738">
        <v>10</v>
      </c>
      <c r="W1738">
        <v>0</v>
      </c>
      <c r="Y1738">
        <v>180</v>
      </c>
      <c r="Z1738" t="s">
        <v>5512</v>
      </c>
      <c r="AA1738" s="2">
        <v>44684.483819444446</v>
      </c>
      <c r="AB1738" t="s">
        <v>329</v>
      </c>
      <c r="AC1738" s="2">
        <v>44684.48400462963</v>
      </c>
      <c r="AD1738" t="s">
        <v>329</v>
      </c>
      <c r="AE1738" t="s">
        <v>55</v>
      </c>
    </row>
    <row r="1739" spans="1:31" x14ac:dyDescent="0.25">
      <c r="A1739" t="s">
        <v>5514</v>
      </c>
      <c r="B1739" t="s">
        <v>5513</v>
      </c>
      <c r="C1739" t="s">
        <v>5080</v>
      </c>
      <c r="D1739" s="2" t="str">
        <f>VLOOKUP(A1739,Basis!A:A,1,FALSE)</f>
        <v>GB034</v>
      </c>
      <c r="E1739" s="2"/>
      <c r="F1739" s="2"/>
      <c r="G1739" s="2"/>
      <c r="H1739" s="2"/>
      <c r="K1739" t="s">
        <v>3013</v>
      </c>
      <c r="L1739" t="s">
        <v>1289</v>
      </c>
      <c r="M1739" t="s">
        <v>5511</v>
      </c>
      <c r="N1739" t="s">
        <v>241</v>
      </c>
      <c r="O1739">
        <v>3</v>
      </c>
      <c r="P1739">
        <v>1</v>
      </c>
      <c r="Q1739">
        <v>52.271501999999998</v>
      </c>
      <c r="R1739">
        <v>5.1657999999999999</v>
      </c>
      <c r="S1739" t="s">
        <v>35</v>
      </c>
      <c r="T1739">
        <v>100</v>
      </c>
      <c r="U1739">
        <v>80</v>
      </c>
      <c r="V1739">
        <v>10</v>
      </c>
      <c r="W1739">
        <v>0</v>
      </c>
      <c r="Y1739">
        <v>180</v>
      </c>
      <c r="Z1739" t="s">
        <v>5512</v>
      </c>
      <c r="AA1739" s="2">
        <v>44684.485138888886</v>
      </c>
      <c r="AB1739" t="s">
        <v>329</v>
      </c>
      <c r="AC1739" s="2">
        <v>44684.485335648147</v>
      </c>
      <c r="AD1739" t="s">
        <v>329</v>
      </c>
      <c r="AE1739" t="s">
        <v>55</v>
      </c>
    </row>
    <row r="1740" spans="1:31" x14ac:dyDescent="0.25">
      <c r="A1740" t="s">
        <v>5516</v>
      </c>
      <c r="B1740" t="s">
        <v>5515</v>
      </c>
      <c r="C1740" t="s">
        <v>5080</v>
      </c>
      <c r="D1740" s="2" t="str">
        <f>VLOOKUP(A1740,Basis!A:A,1,FALSE)</f>
        <v>GB036</v>
      </c>
      <c r="E1740" s="2"/>
      <c r="F1740" s="2"/>
      <c r="G1740" s="2"/>
      <c r="H1740" s="2"/>
      <c r="K1740" t="s">
        <v>5517</v>
      </c>
      <c r="L1740" t="s">
        <v>399</v>
      </c>
      <c r="M1740" t="s">
        <v>5518</v>
      </c>
      <c r="N1740" t="s">
        <v>241</v>
      </c>
      <c r="O1740">
        <v>3</v>
      </c>
      <c r="P1740">
        <v>1</v>
      </c>
      <c r="Q1740">
        <v>52.274805000000001</v>
      </c>
      <c r="R1740">
        <v>5.1602309999999996</v>
      </c>
      <c r="S1740" t="s">
        <v>35</v>
      </c>
      <c r="T1740">
        <v>100</v>
      </c>
      <c r="U1740">
        <v>80</v>
      </c>
      <c r="V1740">
        <v>10</v>
      </c>
      <c r="W1740">
        <v>0</v>
      </c>
      <c r="Y1740">
        <v>180</v>
      </c>
      <c r="Z1740" t="s">
        <v>5519</v>
      </c>
      <c r="AA1740" s="2">
        <v>44684.490034722221</v>
      </c>
      <c r="AB1740" t="s">
        <v>329</v>
      </c>
      <c r="AC1740" s="2">
        <v>44684.490254629629</v>
      </c>
      <c r="AD1740" t="s">
        <v>329</v>
      </c>
      <c r="AE1740" t="s">
        <v>55</v>
      </c>
    </row>
    <row r="1741" spans="1:31" x14ac:dyDescent="0.25">
      <c r="A1741" t="s">
        <v>5521</v>
      </c>
      <c r="B1741" t="s">
        <v>5520</v>
      </c>
      <c r="C1741" t="s">
        <v>5080</v>
      </c>
      <c r="D1741" s="2" t="str">
        <f>VLOOKUP(A1741,Basis!A:A,1,FALSE)</f>
        <v>GB037</v>
      </c>
      <c r="E1741" s="2"/>
      <c r="F1741" s="2"/>
      <c r="G1741" s="2"/>
      <c r="H1741" s="2"/>
      <c r="K1741" t="s">
        <v>5522</v>
      </c>
      <c r="L1741" t="s">
        <v>126</v>
      </c>
      <c r="M1741" t="s">
        <v>5523</v>
      </c>
      <c r="N1741" t="s">
        <v>241</v>
      </c>
      <c r="O1741">
        <v>3</v>
      </c>
      <c r="P1741">
        <v>1</v>
      </c>
      <c r="Q1741">
        <v>52.267131999999997</v>
      </c>
      <c r="R1741">
        <v>5.1516000000000002</v>
      </c>
      <c r="S1741" t="s">
        <v>35</v>
      </c>
      <c r="T1741">
        <v>100</v>
      </c>
      <c r="U1741">
        <v>80</v>
      </c>
      <c r="V1741">
        <v>10</v>
      </c>
      <c r="W1741">
        <v>0</v>
      </c>
      <c r="Y1741">
        <v>180</v>
      </c>
      <c r="Z1741" t="s">
        <v>5524</v>
      </c>
      <c r="AA1741" s="2">
        <v>44684.497430555559</v>
      </c>
      <c r="AB1741" t="s">
        <v>329</v>
      </c>
      <c r="AC1741" s="2">
        <v>44684.497615740744</v>
      </c>
      <c r="AD1741" t="s">
        <v>329</v>
      </c>
      <c r="AE1741" t="s">
        <v>55</v>
      </c>
    </row>
    <row r="1742" spans="1:31" x14ac:dyDescent="0.25">
      <c r="A1742" s="2"/>
      <c r="B1742" t="s">
        <v>5525</v>
      </c>
      <c r="C1742" s="2"/>
      <c r="D1742" s="2" t="e">
        <f>VLOOKUP(A1742,Basis!A:A,1,FALSE)</f>
        <v>#N/A</v>
      </c>
      <c r="E1742" s="2"/>
      <c r="F1742" s="2"/>
      <c r="G1742" s="2"/>
      <c r="H1742" s="2"/>
      <c r="K1742" t="s">
        <v>3100</v>
      </c>
      <c r="L1742" t="s">
        <v>5526</v>
      </c>
      <c r="M1742" t="s">
        <v>3102</v>
      </c>
      <c r="N1742" t="s">
        <v>241</v>
      </c>
      <c r="O1742">
        <v>3</v>
      </c>
      <c r="P1742">
        <v>1</v>
      </c>
      <c r="Q1742">
        <v>52.268531000000003</v>
      </c>
      <c r="R1742">
        <v>5.1547219999999996</v>
      </c>
      <c r="S1742" t="s">
        <v>35</v>
      </c>
      <c r="T1742">
        <v>100</v>
      </c>
      <c r="U1742">
        <v>80</v>
      </c>
      <c r="V1742">
        <v>10</v>
      </c>
      <c r="W1742">
        <v>0</v>
      </c>
      <c r="Y1742">
        <v>180</v>
      </c>
      <c r="Z1742" t="s">
        <v>5527</v>
      </c>
      <c r="AA1742" s="2">
        <v>44684.504664351851</v>
      </c>
      <c r="AB1742" t="s">
        <v>329</v>
      </c>
      <c r="AC1742" s="2">
        <v>44705.602638888886</v>
      </c>
      <c r="AD1742" t="s">
        <v>329</v>
      </c>
      <c r="AE1742" s="2"/>
    </row>
    <row r="1743" spans="1:31" x14ac:dyDescent="0.25">
      <c r="A1743" t="s">
        <v>5529</v>
      </c>
      <c r="B1743" t="s">
        <v>5528</v>
      </c>
      <c r="C1743" t="s">
        <v>5080</v>
      </c>
      <c r="D1743" s="2" t="str">
        <f>VLOOKUP(A1743,Basis!A:A,1,FALSE)</f>
        <v>GB058</v>
      </c>
      <c r="E1743" s="2"/>
      <c r="F1743" s="2"/>
      <c r="G1743" s="2"/>
      <c r="H1743" s="2"/>
      <c r="K1743" t="s">
        <v>5530</v>
      </c>
      <c r="L1743" t="s">
        <v>112</v>
      </c>
      <c r="M1743" t="s">
        <v>5531</v>
      </c>
      <c r="N1743" t="s">
        <v>241</v>
      </c>
      <c r="O1743">
        <v>3</v>
      </c>
      <c r="P1743">
        <v>1</v>
      </c>
      <c r="Q1743">
        <v>52.273468999999999</v>
      </c>
      <c r="R1743">
        <v>5.163856</v>
      </c>
      <c r="S1743" t="s">
        <v>35</v>
      </c>
      <c r="T1743">
        <v>100</v>
      </c>
      <c r="U1743">
        <v>80</v>
      </c>
      <c r="V1743">
        <v>10</v>
      </c>
      <c r="W1743">
        <v>0</v>
      </c>
      <c r="Y1743">
        <v>180</v>
      </c>
      <c r="Z1743" t="s">
        <v>5532</v>
      </c>
      <c r="AA1743" s="2">
        <v>44684.517083333332</v>
      </c>
      <c r="AB1743" t="s">
        <v>329</v>
      </c>
      <c r="AC1743" s="2">
        <v>44684.518472222226</v>
      </c>
      <c r="AD1743" t="s">
        <v>329</v>
      </c>
      <c r="AE1743" t="s">
        <v>55</v>
      </c>
    </row>
    <row r="1744" spans="1:31" x14ac:dyDescent="0.25">
      <c r="A1744" t="s">
        <v>5534</v>
      </c>
      <c r="B1744" t="s">
        <v>5533</v>
      </c>
      <c r="C1744" t="s">
        <v>5080</v>
      </c>
      <c r="D1744" s="2" t="str">
        <f>VLOOKUP(A1744,Basis!A:A,1,FALSE)</f>
        <v>GO031</v>
      </c>
      <c r="E1744" s="2"/>
      <c r="F1744" s="2"/>
      <c r="G1744" s="2"/>
      <c r="H1744" s="2"/>
      <c r="K1744" t="s">
        <v>5535</v>
      </c>
      <c r="L1744" t="s">
        <v>1336</v>
      </c>
      <c r="M1744" t="s">
        <v>5536</v>
      </c>
      <c r="N1744" t="s">
        <v>241</v>
      </c>
      <c r="O1744">
        <v>5</v>
      </c>
      <c r="P1744">
        <v>1</v>
      </c>
      <c r="Q1744">
        <v>52.278629000000002</v>
      </c>
      <c r="R1744">
        <v>5.1703349999999997</v>
      </c>
      <c r="S1744" t="s">
        <v>35</v>
      </c>
      <c r="T1744">
        <v>100</v>
      </c>
      <c r="U1744">
        <v>80</v>
      </c>
      <c r="V1744">
        <v>10</v>
      </c>
      <c r="W1744">
        <v>0</v>
      </c>
      <c r="Y1744">
        <v>180</v>
      </c>
      <c r="Z1744" t="s">
        <v>5537</v>
      </c>
      <c r="AA1744" s="2">
        <v>44684.532592592594</v>
      </c>
      <c r="AB1744" t="s">
        <v>329</v>
      </c>
      <c r="AC1744" s="2">
        <v>44684.532777777778</v>
      </c>
      <c r="AD1744" t="s">
        <v>329</v>
      </c>
      <c r="AE1744" t="s">
        <v>55</v>
      </c>
    </row>
    <row r="1745" spans="1:31" x14ac:dyDescent="0.25">
      <c r="A1745" t="s">
        <v>5539</v>
      </c>
      <c r="B1745" t="s">
        <v>5538</v>
      </c>
      <c r="C1745" t="s">
        <v>5080</v>
      </c>
      <c r="D1745" s="2" t="str">
        <f>VLOOKUP(A1745,Basis!A:A,1,FALSE)</f>
        <v>GO033</v>
      </c>
      <c r="E1745" s="2"/>
      <c r="F1745" s="2"/>
      <c r="G1745" s="2"/>
      <c r="H1745" s="2"/>
      <c r="K1745" t="s">
        <v>5540</v>
      </c>
      <c r="L1745" t="s">
        <v>2284</v>
      </c>
      <c r="M1745" t="s">
        <v>5541</v>
      </c>
      <c r="N1745" t="s">
        <v>241</v>
      </c>
      <c r="O1745">
        <v>5</v>
      </c>
      <c r="P1745">
        <v>1</v>
      </c>
      <c r="Q1745">
        <v>52.276367</v>
      </c>
      <c r="R1745">
        <v>5.1766740000000002</v>
      </c>
      <c r="S1745" t="s">
        <v>35</v>
      </c>
      <c r="T1745">
        <v>100</v>
      </c>
      <c r="U1745">
        <v>80</v>
      </c>
      <c r="V1745">
        <v>10</v>
      </c>
      <c r="W1745">
        <v>0</v>
      </c>
      <c r="Y1745">
        <v>180</v>
      </c>
      <c r="Z1745" t="s">
        <v>5542</v>
      </c>
      <c r="AA1745" s="2">
        <v>44684.539236111108</v>
      </c>
      <c r="AB1745" t="s">
        <v>329</v>
      </c>
      <c r="AC1745" s="2">
        <v>44684.539456018516</v>
      </c>
      <c r="AD1745" t="s">
        <v>329</v>
      </c>
      <c r="AE1745" t="s">
        <v>55</v>
      </c>
    </row>
    <row r="1746" spans="1:31" x14ac:dyDescent="0.25">
      <c r="A1746" t="s">
        <v>5544</v>
      </c>
      <c r="B1746" t="s">
        <v>5543</v>
      </c>
      <c r="C1746" t="s">
        <v>5080</v>
      </c>
      <c r="D1746" s="2" t="str">
        <f>VLOOKUP(A1746,Basis!A:A,1,FALSE)</f>
        <v>GO052</v>
      </c>
      <c r="E1746" s="2"/>
      <c r="F1746" s="2"/>
      <c r="G1746" s="2"/>
      <c r="H1746" s="2"/>
      <c r="K1746" t="s">
        <v>5545</v>
      </c>
      <c r="L1746" t="s">
        <v>3014</v>
      </c>
      <c r="M1746" t="s">
        <v>5546</v>
      </c>
      <c r="N1746" t="s">
        <v>241</v>
      </c>
      <c r="O1746">
        <v>5</v>
      </c>
      <c r="P1746">
        <v>1</v>
      </c>
      <c r="Q1746">
        <v>52.270816000000003</v>
      </c>
      <c r="R1746">
        <v>5.156307</v>
      </c>
      <c r="S1746" t="s">
        <v>35</v>
      </c>
      <c r="T1746">
        <v>100</v>
      </c>
      <c r="U1746">
        <v>80</v>
      </c>
      <c r="V1746">
        <v>10</v>
      </c>
      <c r="W1746">
        <v>0</v>
      </c>
      <c r="Y1746">
        <v>180</v>
      </c>
      <c r="Z1746" t="s">
        <v>5547</v>
      </c>
      <c r="AA1746" s="2">
        <v>44685.391562500001</v>
      </c>
      <c r="AB1746" t="s">
        <v>329</v>
      </c>
      <c r="AC1746" s="2">
        <v>44685.391840277778</v>
      </c>
      <c r="AD1746" t="s">
        <v>329</v>
      </c>
      <c r="AE1746" t="s">
        <v>55</v>
      </c>
    </row>
    <row r="1747" spans="1:31" x14ac:dyDescent="0.25">
      <c r="A1747" t="s">
        <v>5549</v>
      </c>
      <c r="B1747" t="s">
        <v>5548</v>
      </c>
      <c r="C1747" t="s">
        <v>5080</v>
      </c>
      <c r="D1747" s="2" t="str">
        <f>VLOOKUP(A1747,Basis!A:A,1,FALSE)</f>
        <v>GB070</v>
      </c>
      <c r="E1747" s="2"/>
      <c r="F1747" s="2"/>
      <c r="G1747" s="2"/>
      <c r="H1747" s="2"/>
      <c r="K1747" t="s">
        <v>216</v>
      </c>
      <c r="L1747" t="s">
        <v>4182</v>
      </c>
      <c r="M1747" t="s">
        <v>5550</v>
      </c>
      <c r="N1747" t="s">
        <v>177</v>
      </c>
      <c r="O1747">
        <v>3</v>
      </c>
      <c r="P1747">
        <v>1</v>
      </c>
      <c r="Q1747">
        <v>52.223044000000002</v>
      </c>
      <c r="R1747">
        <v>5.1584890000000003</v>
      </c>
      <c r="S1747" t="s">
        <v>35</v>
      </c>
      <c r="T1747">
        <v>100</v>
      </c>
      <c r="U1747">
        <v>80</v>
      </c>
      <c r="V1747">
        <v>10</v>
      </c>
      <c r="W1747">
        <v>0</v>
      </c>
      <c r="Y1747">
        <v>180</v>
      </c>
      <c r="Z1747" t="s">
        <v>5551</v>
      </c>
      <c r="AA1747" s="2">
        <v>44697.537581018521</v>
      </c>
      <c r="AB1747" t="s">
        <v>329</v>
      </c>
      <c r="AC1747" s="2">
        <v>44697.540682870371</v>
      </c>
      <c r="AD1747" t="s">
        <v>329</v>
      </c>
      <c r="AE1747" t="s">
        <v>55</v>
      </c>
    </row>
    <row r="1748" spans="1:31" x14ac:dyDescent="0.25">
      <c r="A1748" t="s">
        <v>5553</v>
      </c>
      <c r="B1748" t="s">
        <v>5552</v>
      </c>
      <c r="C1748" t="s">
        <v>5080</v>
      </c>
      <c r="D1748" s="2" t="str">
        <f>VLOOKUP(A1748,Basis!A:A,1,FALSE)</f>
        <v>GB066</v>
      </c>
      <c r="E1748" s="2"/>
      <c r="F1748" s="2"/>
      <c r="G1748" s="2"/>
      <c r="H1748" s="2"/>
      <c r="K1748" t="s">
        <v>5554</v>
      </c>
      <c r="L1748" t="s">
        <v>293</v>
      </c>
      <c r="M1748" t="s">
        <v>5555</v>
      </c>
      <c r="N1748" t="s">
        <v>177</v>
      </c>
      <c r="O1748">
        <v>3</v>
      </c>
      <c r="P1748">
        <v>1</v>
      </c>
      <c r="Q1748">
        <v>52.246510000000001</v>
      </c>
      <c r="R1748">
        <v>5.1710060000000002</v>
      </c>
      <c r="S1748" t="s">
        <v>35</v>
      </c>
      <c r="T1748">
        <v>100</v>
      </c>
      <c r="U1748">
        <v>80</v>
      </c>
      <c r="V1748">
        <v>10</v>
      </c>
      <c r="W1748">
        <v>0</v>
      </c>
      <c r="Y1748">
        <v>180</v>
      </c>
      <c r="Z1748" t="s">
        <v>5556</v>
      </c>
      <c r="AA1748" s="2">
        <v>44697.551701388889</v>
      </c>
      <c r="AB1748" t="s">
        <v>329</v>
      </c>
      <c r="AC1748" s="2">
        <v>44697.551944444444</v>
      </c>
      <c r="AD1748" t="s">
        <v>329</v>
      </c>
      <c r="AE1748" t="s">
        <v>55</v>
      </c>
    </row>
    <row r="1749" spans="1:31" x14ac:dyDescent="0.25">
      <c r="A1749" t="s">
        <v>5558</v>
      </c>
      <c r="B1749" t="s">
        <v>5557</v>
      </c>
      <c r="C1749" t="s">
        <v>5080</v>
      </c>
      <c r="D1749" s="2" t="str">
        <f>VLOOKUP(A1749,Basis!A:A,1,FALSE)</f>
        <v>GB067</v>
      </c>
      <c r="E1749" s="2"/>
      <c r="F1749" s="2"/>
      <c r="G1749" s="2"/>
      <c r="H1749" s="2"/>
      <c r="K1749" t="s">
        <v>5554</v>
      </c>
      <c r="L1749" t="s">
        <v>293</v>
      </c>
      <c r="M1749" t="s">
        <v>5555</v>
      </c>
      <c r="N1749" t="s">
        <v>177</v>
      </c>
      <c r="O1749">
        <v>3</v>
      </c>
      <c r="P1749">
        <v>1</v>
      </c>
      <c r="Q1749">
        <v>52.246510000000001</v>
      </c>
      <c r="R1749">
        <v>5.1710060000000002</v>
      </c>
      <c r="S1749" t="s">
        <v>35</v>
      </c>
      <c r="T1749">
        <v>100</v>
      </c>
      <c r="U1749">
        <v>80</v>
      </c>
      <c r="V1749">
        <v>10</v>
      </c>
      <c r="W1749">
        <v>0</v>
      </c>
      <c r="Y1749">
        <v>180</v>
      </c>
      <c r="Z1749" t="s">
        <v>5556</v>
      </c>
      <c r="AA1749" s="2">
        <v>44697.552407407406</v>
      </c>
      <c r="AB1749" t="s">
        <v>329</v>
      </c>
      <c r="AC1749" s="2">
        <v>44697.552569444444</v>
      </c>
      <c r="AD1749" t="s">
        <v>329</v>
      </c>
      <c r="AE1749" t="s">
        <v>55</v>
      </c>
    </row>
    <row r="1750" spans="1:31" x14ac:dyDescent="0.25">
      <c r="A1750" t="s">
        <v>5560</v>
      </c>
      <c r="B1750" t="s">
        <v>5559</v>
      </c>
      <c r="C1750" t="s">
        <v>5080</v>
      </c>
      <c r="D1750" s="2" t="str">
        <f>VLOOKUP(A1750,Basis!A:A,1,FALSE)</f>
        <v>GB068</v>
      </c>
      <c r="E1750" s="2"/>
      <c r="F1750" s="2"/>
      <c r="G1750" s="2"/>
      <c r="H1750" s="2"/>
      <c r="K1750" t="s">
        <v>5554</v>
      </c>
      <c r="L1750" t="s">
        <v>293</v>
      </c>
      <c r="M1750" t="s">
        <v>5555</v>
      </c>
      <c r="N1750" t="s">
        <v>177</v>
      </c>
      <c r="O1750">
        <v>3</v>
      </c>
      <c r="P1750">
        <v>1</v>
      </c>
      <c r="Q1750">
        <v>52.246510000000001</v>
      </c>
      <c r="R1750">
        <v>5.1710060000000002</v>
      </c>
      <c r="S1750" t="s">
        <v>35</v>
      </c>
      <c r="T1750">
        <v>100</v>
      </c>
      <c r="U1750">
        <v>80</v>
      </c>
      <c r="V1750">
        <v>10</v>
      </c>
      <c r="W1750">
        <v>0</v>
      </c>
      <c r="Y1750">
        <v>180</v>
      </c>
      <c r="Z1750" t="s">
        <v>5556</v>
      </c>
      <c r="AA1750" s="2">
        <v>44697.553101851852</v>
      </c>
      <c r="AB1750" t="s">
        <v>329</v>
      </c>
      <c r="AC1750" s="2">
        <v>44697.553379629629</v>
      </c>
      <c r="AD1750" t="s">
        <v>329</v>
      </c>
      <c r="AE1750" t="s">
        <v>55</v>
      </c>
    </row>
    <row r="1751" spans="1:31" x14ac:dyDescent="0.25">
      <c r="A1751" t="s">
        <v>5562</v>
      </c>
      <c r="B1751" t="s">
        <v>5561</v>
      </c>
      <c r="C1751" t="s">
        <v>5080</v>
      </c>
      <c r="D1751" s="2" t="str">
        <f>VLOOKUP(A1751,Basis!A:A,1,FALSE)</f>
        <v>GB069</v>
      </c>
      <c r="E1751" s="2"/>
      <c r="F1751" s="2"/>
      <c r="G1751" s="2"/>
      <c r="H1751" s="2"/>
      <c r="K1751" t="s">
        <v>5554</v>
      </c>
      <c r="L1751" t="s">
        <v>293</v>
      </c>
      <c r="M1751" t="s">
        <v>5555</v>
      </c>
      <c r="N1751" t="s">
        <v>177</v>
      </c>
      <c r="O1751">
        <v>3</v>
      </c>
      <c r="P1751">
        <v>1</v>
      </c>
      <c r="Q1751">
        <v>52.246510000000001</v>
      </c>
      <c r="R1751">
        <v>5.1710060000000002</v>
      </c>
      <c r="S1751" t="s">
        <v>35</v>
      </c>
      <c r="T1751">
        <v>100</v>
      </c>
      <c r="U1751">
        <v>80</v>
      </c>
      <c r="V1751">
        <v>10</v>
      </c>
      <c r="W1751">
        <v>0</v>
      </c>
      <c r="Y1751">
        <v>180</v>
      </c>
      <c r="Z1751" t="s">
        <v>5556</v>
      </c>
      <c r="AA1751" s="2">
        <v>44697.554050925923</v>
      </c>
      <c r="AB1751" t="s">
        <v>329</v>
      </c>
      <c r="AC1751" s="2">
        <v>44705.603148148148</v>
      </c>
      <c r="AD1751" t="s">
        <v>329</v>
      </c>
      <c r="AE1751" t="s">
        <v>55</v>
      </c>
    </row>
    <row r="1752" spans="1:31" x14ac:dyDescent="0.25">
      <c r="A1752" t="s">
        <v>5564</v>
      </c>
      <c r="B1752" t="s">
        <v>5563</v>
      </c>
      <c r="C1752" t="s">
        <v>5080</v>
      </c>
      <c r="D1752" s="2" t="str">
        <f>VLOOKUP(A1752,Basis!A:A,1,FALSE)</f>
        <v>GB071</v>
      </c>
      <c r="E1752" s="2"/>
      <c r="F1752" s="2"/>
      <c r="G1752" s="2"/>
      <c r="H1752" s="2"/>
      <c r="K1752" t="s">
        <v>5355</v>
      </c>
      <c r="L1752" t="s">
        <v>388</v>
      </c>
      <c r="M1752" t="s">
        <v>5565</v>
      </c>
      <c r="N1752" t="s">
        <v>177</v>
      </c>
      <c r="O1752">
        <v>3</v>
      </c>
      <c r="P1752">
        <v>1</v>
      </c>
      <c r="Q1752">
        <v>52.210934000000002</v>
      </c>
      <c r="R1752">
        <v>5.1674540000000002</v>
      </c>
      <c r="S1752" t="s">
        <v>35</v>
      </c>
      <c r="T1752">
        <v>100</v>
      </c>
      <c r="U1752">
        <v>80</v>
      </c>
      <c r="V1752">
        <v>10</v>
      </c>
      <c r="W1752">
        <v>0</v>
      </c>
      <c r="Y1752">
        <v>180</v>
      </c>
      <c r="Z1752" t="s">
        <v>5566</v>
      </c>
      <c r="AA1752" s="2">
        <v>44697.55976851852</v>
      </c>
      <c r="AB1752" t="s">
        <v>329</v>
      </c>
      <c r="AC1752" s="2">
        <v>44697.559988425928</v>
      </c>
      <c r="AD1752" t="s">
        <v>329</v>
      </c>
      <c r="AE1752" t="s">
        <v>55</v>
      </c>
    </row>
    <row r="1753" spans="1:31" x14ac:dyDescent="0.25">
      <c r="A1753" t="s">
        <v>5568</v>
      </c>
      <c r="B1753" t="s">
        <v>5567</v>
      </c>
      <c r="C1753" t="s">
        <v>5080</v>
      </c>
      <c r="D1753" s="2" t="str">
        <f>VLOOKUP(A1753,Basis!A:A,1,FALSE)</f>
        <v>GB072</v>
      </c>
      <c r="E1753" s="2"/>
      <c r="F1753" s="2"/>
      <c r="G1753" s="2"/>
      <c r="H1753" s="2"/>
      <c r="K1753" t="s">
        <v>5569</v>
      </c>
      <c r="L1753" t="s">
        <v>281</v>
      </c>
      <c r="M1753" t="s">
        <v>5570</v>
      </c>
      <c r="N1753" t="s">
        <v>177</v>
      </c>
      <c r="O1753">
        <v>3</v>
      </c>
      <c r="P1753">
        <v>1</v>
      </c>
      <c r="Q1753">
        <v>52.210948999999999</v>
      </c>
      <c r="R1753">
        <v>5.1787766</v>
      </c>
      <c r="S1753" t="s">
        <v>35</v>
      </c>
      <c r="T1753">
        <v>100</v>
      </c>
      <c r="U1753">
        <v>80</v>
      </c>
      <c r="V1753">
        <v>10</v>
      </c>
      <c r="W1753">
        <v>0</v>
      </c>
      <c r="Y1753">
        <v>180</v>
      </c>
      <c r="Z1753" t="s">
        <v>5571</v>
      </c>
      <c r="AA1753" s="2">
        <v>44697.562291666669</v>
      </c>
      <c r="AB1753" t="s">
        <v>329</v>
      </c>
      <c r="AC1753" s="2">
        <v>44697.5625</v>
      </c>
      <c r="AD1753" t="s">
        <v>329</v>
      </c>
      <c r="AE1753" t="s">
        <v>55</v>
      </c>
    </row>
    <row r="1754" spans="1:31" x14ac:dyDescent="0.25">
      <c r="A1754" t="s">
        <v>5573</v>
      </c>
      <c r="B1754" t="s">
        <v>5572</v>
      </c>
      <c r="C1754" t="s">
        <v>5080</v>
      </c>
      <c r="D1754" s="2" t="str">
        <f>VLOOKUP(A1754,Basis!A:A,1,FALSE)</f>
        <v>GB076</v>
      </c>
      <c r="E1754" s="2"/>
      <c r="F1754" s="2"/>
      <c r="G1754" s="2"/>
      <c r="H1754" s="2"/>
      <c r="K1754" t="s">
        <v>5574</v>
      </c>
      <c r="L1754" t="s">
        <v>281</v>
      </c>
      <c r="M1754" t="s">
        <v>5575</v>
      </c>
      <c r="N1754" t="s">
        <v>177</v>
      </c>
      <c r="O1754">
        <v>3</v>
      </c>
      <c r="P1754">
        <v>1</v>
      </c>
      <c r="Q1754">
        <v>52.212705999999997</v>
      </c>
      <c r="R1754">
        <v>5.1978619999999998</v>
      </c>
      <c r="S1754" t="s">
        <v>35</v>
      </c>
      <c r="T1754">
        <v>100</v>
      </c>
      <c r="U1754">
        <v>80</v>
      </c>
      <c r="V1754">
        <v>10</v>
      </c>
      <c r="W1754">
        <v>0</v>
      </c>
      <c r="Y1754">
        <v>180</v>
      </c>
      <c r="Z1754" t="s">
        <v>5576</v>
      </c>
      <c r="AA1754" s="2">
        <v>44697.565185185187</v>
      </c>
      <c r="AB1754" t="s">
        <v>329</v>
      </c>
      <c r="AC1754" s="2">
        <v>44697.565509259257</v>
      </c>
      <c r="AD1754" t="s">
        <v>329</v>
      </c>
      <c r="AE1754" t="s">
        <v>55</v>
      </c>
    </row>
    <row r="1755" spans="1:31" x14ac:dyDescent="0.25">
      <c r="A1755" t="s">
        <v>5578</v>
      </c>
      <c r="B1755" t="s">
        <v>5577</v>
      </c>
      <c r="C1755" t="s">
        <v>5080</v>
      </c>
      <c r="D1755" s="2" t="str">
        <f>VLOOKUP(A1755,Basis!A:A,1,FALSE)</f>
        <v>GB080</v>
      </c>
      <c r="E1755" s="2"/>
      <c r="F1755" s="2"/>
      <c r="G1755" s="2"/>
      <c r="H1755" s="2"/>
      <c r="K1755" t="s">
        <v>5579</v>
      </c>
      <c r="L1755" t="s">
        <v>5580</v>
      </c>
      <c r="M1755" t="s">
        <v>5581</v>
      </c>
      <c r="N1755" t="s">
        <v>177</v>
      </c>
      <c r="O1755">
        <v>3</v>
      </c>
      <c r="P1755">
        <v>1</v>
      </c>
      <c r="Q1755">
        <v>52.241593999999999</v>
      </c>
      <c r="R1755">
        <v>5.1608109999999998</v>
      </c>
      <c r="S1755" t="s">
        <v>35</v>
      </c>
      <c r="T1755">
        <v>100</v>
      </c>
      <c r="U1755">
        <v>80</v>
      </c>
      <c r="V1755">
        <v>10</v>
      </c>
      <c r="W1755">
        <v>0</v>
      </c>
      <c r="Y1755">
        <v>180</v>
      </c>
      <c r="Z1755" t="s">
        <v>5582</v>
      </c>
      <c r="AA1755" s="2">
        <v>44697.571666666663</v>
      </c>
      <c r="AB1755" t="s">
        <v>329</v>
      </c>
      <c r="AC1755" s="2">
        <v>44697.572048611109</v>
      </c>
      <c r="AD1755" t="s">
        <v>329</v>
      </c>
      <c r="AE1755" t="s">
        <v>55</v>
      </c>
    </row>
    <row r="1756" spans="1:31" x14ac:dyDescent="0.25">
      <c r="A1756" t="s">
        <v>5584</v>
      </c>
      <c r="B1756" t="s">
        <v>5583</v>
      </c>
      <c r="C1756" t="s">
        <v>5080</v>
      </c>
      <c r="D1756" s="2" t="str">
        <f>VLOOKUP(A1756,Basis!A:A,1,FALSE)</f>
        <v>GB089</v>
      </c>
      <c r="E1756" s="2"/>
      <c r="F1756" s="2"/>
      <c r="G1756" s="2"/>
      <c r="H1756" s="2"/>
      <c r="K1756" t="s">
        <v>5355</v>
      </c>
      <c r="L1756" t="s">
        <v>5585</v>
      </c>
      <c r="M1756" t="s">
        <v>5586</v>
      </c>
      <c r="N1756" t="s">
        <v>177</v>
      </c>
      <c r="O1756">
        <v>3</v>
      </c>
      <c r="P1756">
        <v>1</v>
      </c>
      <c r="Q1756">
        <v>52.213399000000003</v>
      </c>
      <c r="R1756">
        <v>5.1679069999999996</v>
      </c>
      <c r="S1756" t="s">
        <v>35</v>
      </c>
      <c r="T1756">
        <v>100</v>
      </c>
      <c r="U1756">
        <v>80</v>
      </c>
      <c r="V1756">
        <v>10</v>
      </c>
      <c r="W1756">
        <v>0</v>
      </c>
      <c r="Y1756">
        <v>180</v>
      </c>
      <c r="Z1756" t="s">
        <v>5587</v>
      </c>
      <c r="AA1756" s="2">
        <v>44697.574930555558</v>
      </c>
      <c r="AB1756" t="s">
        <v>329</v>
      </c>
      <c r="AC1756" s="2">
        <v>44697.575138888889</v>
      </c>
      <c r="AD1756" t="s">
        <v>329</v>
      </c>
      <c r="AE1756" t="s">
        <v>55</v>
      </c>
    </row>
    <row r="1757" spans="1:31" x14ac:dyDescent="0.25">
      <c r="A1757" t="s">
        <v>5589</v>
      </c>
      <c r="B1757" t="s">
        <v>5588</v>
      </c>
      <c r="C1757" t="s">
        <v>5080</v>
      </c>
      <c r="D1757" s="2" t="str">
        <f>VLOOKUP(A1757,Basis!A:A,1,FALSE)</f>
        <v>GB105</v>
      </c>
      <c r="E1757" s="2"/>
      <c r="F1757" s="2"/>
      <c r="G1757" s="2"/>
      <c r="H1757" s="2"/>
      <c r="K1757" t="s">
        <v>3142</v>
      </c>
      <c r="L1757" t="s">
        <v>334</v>
      </c>
      <c r="M1757" t="s">
        <v>5590</v>
      </c>
      <c r="N1757" t="s">
        <v>177</v>
      </c>
      <c r="O1757">
        <v>3</v>
      </c>
      <c r="P1757">
        <v>1</v>
      </c>
      <c r="Q1757">
        <v>52.215812999999997</v>
      </c>
      <c r="R1757">
        <v>5.1909910000000004</v>
      </c>
      <c r="S1757" t="s">
        <v>35</v>
      </c>
      <c r="T1757">
        <v>100</v>
      </c>
      <c r="U1757">
        <v>80</v>
      </c>
      <c r="V1757">
        <v>10</v>
      </c>
      <c r="W1757">
        <v>0</v>
      </c>
      <c r="Y1757">
        <v>180</v>
      </c>
      <c r="Z1757" t="s">
        <v>5591</v>
      </c>
      <c r="AA1757" s="2">
        <v>44697.59171296296</v>
      </c>
      <c r="AB1757" t="s">
        <v>329</v>
      </c>
      <c r="AC1757" s="2">
        <v>44697.592164351852</v>
      </c>
      <c r="AD1757" t="s">
        <v>329</v>
      </c>
      <c r="AE1757" t="s">
        <v>55</v>
      </c>
    </row>
    <row r="1758" spans="1:31" x14ac:dyDescent="0.25">
      <c r="A1758" t="s">
        <v>5593</v>
      </c>
      <c r="B1758" t="s">
        <v>5592</v>
      </c>
      <c r="C1758" t="s">
        <v>5080</v>
      </c>
      <c r="D1758" s="2" t="str">
        <f>VLOOKUP(A1758,Basis!A:A,1,FALSE)</f>
        <v>GO020</v>
      </c>
      <c r="E1758" s="2"/>
      <c r="F1758" s="2"/>
      <c r="G1758" s="2"/>
      <c r="H1758" s="2"/>
      <c r="K1758" t="s">
        <v>1869</v>
      </c>
      <c r="L1758" t="s">
        <v>2711</v>
      </c>
      <c r="M1758" t="s">
        <v>1871</v>
      </c>
      <c r="N1758" t="s">
        <v>177</v>
      </c>
      <c r="O1758">
        <v>5</v>
      </c>
      <c r="P1758">
        <v>1</v>
      </c>
      <c r="Q1758">
        <v>52.219487999999998</v>
      </c>
      <c r="R1758">
        <v>5.1367120000000002</v>
      </c>
      <c r="S1758" t="s">
        <v>35</v>
      </c>
      <c r="T1758">
        <v>100</v>
      </c>
      <c r="U1758">
        <v>80</v>
      </c>
      <c r="V1758">
        <v>10</v>
      </c>
      <c r="W1758">
        <v>0</v>
      </c>
      <c r="Y1758">
        <v>180</v>
      </c>
      <c r="Z1758" t="s">
        <v>5594</v>
      </c>
      <c r="AA1758" s="2">
        <v>44698.385648148149</v>
      </c>
      <c r="AB1758" t="s">
        <v>329</v>
      </c>
      <c r="AC1758" s="2">
        <v>44698.386516203704</v>
      </c>
      <c r="AD1758" t="s">
        <v>329</v>
      </c>
      <c r="AE1758" t="s">
        <v>55</v>
      </c>
    </row>
    <row r="1759" spans="1:31" x14ac:dyDescent="0.25">
      <c r="A1759" t="s">
        <v>5596</v>
      </c>
      <c r="B1759" t="s">
        <v>5595</v>
      </c>
      <c r="C1759" t="s">
        <v>5080</v>
      </c>
      <c r="D1759" s="2" t="str">
        <f>VLOOKUP(A1759,Basis!A:A,1,FALSE)</f>
        <v>GO087</v>
      </c>
      <c r="E1759" s="2"/>
      <c r="F1759" s="2"/>
      <c r="G1759" s="2"/>
      <c r="H1759" s="2"/>
      <c r="K1759" t="s">
        <v>5597</v>
      </c>
      <c r="L1759" t="s">
        <v>49</v>
      </c>
      <c r="M1759" t="s">
        <v>5598</v>
      </c>
      <c r="N1759" t="s">
        <v>177</v>
      </c>
      <c r="O1759">
        <v>5</v>
      </c>
      <c r="P1759">
        <v>1</v>
      </c>
      <c r="Q1759">
        <v>52.231802999999999</v>
      </c>
      <c r="R1759">
        <v>5.1797110000000002</v>
      </c>
      <c r="S1759" t="s">
        <v>35</v>
      </c>
      <c r="T1759">
        <v>100</v>
      </c>
      <c r="U1759">
        <v>80</v>
      </c>
      <c r="V1759">
        <v>10</v>
      </c>
      <c r="W1759">
        <v>0</v>
      </c>
      <c r="Y1759">
        <v>180</v>
      </c>
      <c r="Z1759" t="s">
        <v>5599</v>
      </c>
      <c r="AA1759" s="2">
        <v>44698.399768518517</v>
      </c>
      <c r="AB1759" t="s">
        <v>329</v>
      </c>
      <c r="AC1759" s="2">
        <v>44698.400046296294</v>
      </c>
      <c r="AD1759" t="s">
        <v>329</v>
      </c>
      <c r="AE1759" t="s">
        <v>55</v>
      </c>
    </row>
    <row r="1760" spans="1:31" x14ac:dyDescent="0.25">
      <c r="A1760" t="s">
        <v>5601</v>
      </c>
      <c r="B1760" t="s">
        <v>5600</v>
      </c>
      <c r="C1760" t="s">
        <v>5080</v>
      </c>
      <c r="D1760" s="2" t="str">
        <f>VLOOKUP(A1760,Basis!A:A,1,FALSE)</f>
        <v>GO106</v>
      </c>
      <c r="E1760" s="2"/>
      <c r="F1760" s="2"/>
      <c r="G1760" s="2"/>
      <c r="H1760" s="2"/>
      <c r="K1760" t="s">
        <v>1764</v>
      </c>
      <c r="L1760" t="s">
        <v>2228</v>
      </c>
      <c r="M1760" t="s">
        <v>5602</v>
      </c>
      <c r="N1760" t="s">
        <v>177</v>
      </c>
      <c r="O1760">
        <v>5</v>
      </c>
      <c r="P1760">
        <v>1</v>
      </c>
      <c r="Q1760">
        <v>52.215513000000001</v>
      </c>
      <c r="R1760">
        <v>5.1742229999999996</v>
      </c>
      <c r="S1760" t="s">
        <v>35</v>
      </c>
      <c r="T1760">
        <v>100</v>
      </c>
      <c r="U1760">
        <v>80</v>
      </c>
      <c r="V1760">
        <v>10</v>
      </c>
      <c r="W1760">
        <v>0</v>
      </c>
      <c r="Y1760">
        <v>180</v>
      </c>
      <c r="Z1760" t="s">
        <v>5603</v>
      </c>
      <c r="AA1760" s="2">
        <v>44698.466874999998</v>
      </c>
      <c r="AB1760" t="s">
        <v>329</v>
      </c>
      <c r="AC1760" s="2">
        <v>44845.421284722222</v>
      </c>
      <c r="AD1760" t="s">
        <v>329</v>
      </c>
      <c r="AE1760" t="s">
        <v>55</v>
      </c>
    </row>
    <row r="1761" spans="1:31" x14ac:dyDescent="0.25">
      <c r="A1761" t="s">
        <v>5605</v>
      </c>
      <c r="B1761" t="s">
        <v>5604</v>
      </c>
      <c r="C1761" t="s">
        <v>5080</v>
      </c>
      <c r="D1761" s="2" t="str">
        <f>VLOOKUP(A1761,Basis!A:A,1,FALSE)</f>
        <v>GO131</v>
      </c>
      <c r="E1761" s="2"/>
      <c r="F1761" s="2"/>
      <c r="G1761" s="2"/>
      <c r="H1761" s="2"/>
      <c r="K1761" t="s">
        <v>2413</v>
      </c>
      <c r="L1761" t="s">
        <v>32</v>
      </c>
      <c r="M1761" t="s">
        <v>2414</v>
      </c>
      <c r="N1761" t="s">
        <v>177</v>
      </c>
      <c r="O1761">
        <v>5</v>
      </c>
      <c r="P1761">
        <v>1</v>
      </c>
      <c r="Q1761">
        <v>52.271410000000003</v>
      </c>
      <c r="R1761">
        <v>5.1385909999999999</v>
      </c>
      <c r="S1761" t="s">
        <v>35</v>
      </c>
      <c r="T1761">
        <v>100</v>
      </c>
      <c r="U1761">
        <v>80</v>
      </c>
      <c r="V1761">
        <v>10</v>
      </c>
      <c r="W1761">
        <v>0</v>
      </c>
      <c r="Y1761">
        <v>180</v>
      </c>
      <c r="Z1761" t="s">
        <v>5606</v>
      </c>
      <c r="AA1761" s="2">
        <v>44698.514537037037</v>
      </c>
      <c r="AB1761" t="s">
        <v>329</v>
      </c>
      <c r="AC1761" s="2">
        <v>44698.514826388891</v>
      </c>
      <c r="AD1761" t="s">
        <v>329</v>
      </c>
      <c r="AE1761" t="s">
        <v>55</v>
      </c>
    </row>
    <row r="1762" spans="1:31" x14ac:dyDescent="0.25">
      <c r="A1762" t="s">
        <v>5608</v>
      </c>
      <c r="B1762" t="s">
        <v>5607</v>
      </c>
      <c r="C1762" t="s">
        <v>5080</v>
      </c>
      <c r="D1762" s="2" t="str">
        <f>VLOOKUP(A1762,Basis!A:A,1,FALSE)</f>
        <v>GO132</v>
      </c>
      <c r="E1762" s="2"/>
      <c r="F1762" s="2"/>
      <c r="G1762" s="2"/>
      <c r="H1762" s="2"/>
      <c r="K1762" t="s">
        <v>2413</v>
      </c>
      <c r="L1762" t="s">
        <v>32</v>
      </c>
      <c r="M1762" t="s">
        <v>2414</v>
      </c>
      <c r="N1762" t="s">
        <v>177</v>
      </c>
      <c r="O1762">
        <v>5</v>
      </c>
      <c r="P1762">
        <v>1</v>
      </c>
      <c r="Q1762">
        <v>52.271410000000003</v>
      </c>
      <c r="R1762">
        <v>5.1385909999999999</v>
      </c>
      <c r="S1762" t="s">
        <v>35</v>
      </c>
      <c r="T1762">
        <v>100</v>
      </c>
      <c r="U1762">
        <v>80</v>
      </c>
      <c r="V1762">
        <v>10</v>
      </c>
      <c r="W1762">
        <v>0</v>
      </c>
      <c r="Y1762">
        <v>180</v>
      </c>
      <c r="Z1762" t="s">
        <v>5606</v>
      </c>
      <c r="AA1762" s="2">
        <v>44698.515231481484</v>
      </c>
      <c r="AB1762" t="s">
        <v>329</v>
      </c>
      <c r="AC1762" s="2">
        <v>44698.515474537038</v>
      </c>
      <c r="AD1762" t="s">
        <v>329</v>
      </c>
      <c r="AE1762" t="s">
        <v>55</v>
      </c>
    </row>
    <row r="1763" spans="1:31" x14ac:dyDescent="0.25">
      <c r="A1763" t="s">
        <v>5610</v>
      </c>
      <c r="B1763" t="s">
        <v>5609</v>
      </c>
      <c r="C1763" t="s">
        <v>5080</v>
      </c>
      <c r="D1763" s="2" t="str">
        <f>VLOOKUP(A1763,Basis!A:A,1,FALSE)</f>
        <v>GO136</v>
      </c>
      <c r="E1763" s="2"/>
      <c r="F1763" s="2"/>
      <c r="G1763" s="2"/>
      <c r="H1763" s="2"/>
      <c r="K1763" t="s">
        <v>1288</v>
      </c>
      <c r="L1763" t="s">
        <v>334</v>
      </c>
      <c r="M1763" t="s">
        <v>1290</v>
      </c>
      <c r="N1763" t="s">
        <v>177</v>
      </c>
      <c r="O1763">
        <v>5</v>
      </c>
      <c r="P1763">
        <v>1</v>
      </c>
      <c r="Q1763">
        <v>52.22363</v>
      </c>
      <c r="R1763">
        <v>5.2030269999999996</v>
      </c>
      <c r="S1763" t="s">
        <v>35</v>
      </c>
      <c r="T1763">
        <v>100</v>
      </c>
      <c r="U1763">
        <v>80</v>
      </c>
      <c r="V1763">
        <v>10</v>
      </c>
      <c r="W1763">
        <v>0</v>
      </c>
      <c r="Y1763">
        <v>180</v>
      </c>
      <c r="Z1763" t="s">
        <v>5611</v>
      </c>
      <c r="AA1763" s="2">
        <v>44698.52008101852</v>
      </c>
      <c r="AB1763" t="s">
        <v>329</v>
      </c>
      <c r="AC1763" s="2">
        <v>44698.520462962966</v>
      </c>
      <c r="AD1763" t="s">
        <v>329</v>
      </c>
      <c r="AE1763" t="s">
        <v>55</v>
      </c>
    </row>
    <row r="1764" spans="1:31" x14ac:dyDescent="0.25">
      <c r="A1764" t="s">
        <v>5613</v>
      </c>
      <c r="B1764" t="s">
        <v>5612</v>
      </c>
      <c r="C1764" t="s">
        <v>5080</v>
      </c>
      <c r="D1764" s="2" t="str">
        <f>VLOOKUP(A1764,Basis!A:A,1,FALSE)</f>
        <v>GO137</v>
      </c>
      <c r="E1764" s="2"/>
      <c r="F1764" s="2"/>
      <c r="G1764" s="2"/>
      <c r="H1764" s="2"/>
      <c r="K1764" t="s">
        <v>5614</v>
      </c>
      <c r="L1764" t="s">
        <v>281</v>
      </c>
      <c r="M1764" t="s">
        <v>5615</v>
      </c>
      <c r="N1764" t="s">
        <v>177</v>
      </c>
      <c r="O1764">
        <v>5</v>
      </c>
      <c r="P1764">
        <v>1</v>
      </c>
      <c r="Q1764">
        <v>52.227474000000001</v>
      </c>
      <c r="R1764">
        <v>5.1692020000000003</v>
      </c>
      <c r="S1764" t="s">
        <v>35</v>
      </c>
      <c r="T1764">
        <v>100</v>
      </c>
      <c r="U1764">
        <v>80</v>
      </c>
      <c r="V1764">
        <v>10</v>
      </c>
      <c r="W1764">
        <v>0</v>
      </c>
      <c r="Y1764">
        <v>180</v>
      </c>
      <c r="Z1764" t="s">
        <v>5616</v>
      </c>
      <c r="AA1764" s="2">
        <v>44698.532997685186</v>
      </c>
      <c r="AB1764" t="s">
        <v>329</v>
      </c>
      <c r="AC1764" s="2">
        <v>44698.533750000002</v>
      </c>
      <c r="AD1764" t="s">
        <v>329</v>
      </c>
      <c r="AE1764" t="s">
        <v>55</v>
      </c>
    </row>
    <row r="1765" spans="1:31" x14ac:dyDescent="0.25">
      <c r="A1765" t="s">
        <v>5618</v>
      </c>
      <c r="B1765" t="s">
        <v>5617</v>
      </c>
      <c r="C1765" t="s">
        <v>5080</v>
      </c>
      <c r="D1765" s="2" t="str">
        <f>VLOOKUP(A1765,Basis!A:A,1,FALSE)</f>
        <v>GO141</v>
      </c>
      <c r="E1765" s="2"/>
      <c r="F1765" s="2"/>
      <c r="G1765" s="2"/>
      <c r="H1765" s="2"/>
      <c r="K1765" t="s">
        <v>5619</v>
      </c>
      <c r="L1765" t="s">
        <v>93</v>
      </c>
      <c r="M1765" t="s">
        <v>5620</v>
      </c>
      <c r="N1765" t="s">
        <v>177</v>
      </c>
      <c r="O1765">
        <v>5</v>
      </c>
      <c r="P1765">
        <v>1</v>
      </c>
      <c r="Q1765">
        <v>52.273893999999999</v>
      </c>
      <c r="R1765">
        <v>5.1376059999999999</v>
      </c>
      <c r="S1765" t="s">
        <v>35</v>
      </c>
      <c r="T1765">
        <v>100</v>
      </c>
      <c r="U1765">
        <v>80</v>
      </c>
      <c r="V1765">
        <v>10</v>
      </c>
      <c r="W1765">
        <v>0</v>
      </c>
      <c r="Y1765">
        <v>180</v>
      </c>
      <c r="Z1765" t="s">
        <v>5621</v>
      </c>
      <c r="AA1765" s="2">
        <v>44698.537789351853</v>
      </c>
      <c r="AB1765" t="s">
        <v>329</v>
      </c>
      <c r="AC1765" s="2">
        <v>44845.422951388886</v>
      </c>
      <c r="AD1765" t="s">
        <v>329</v>
      </c>
      <c r="AE1765" t="s">
        <v>55</v>
      </c>
    </row>
    <row r="1766" spans="1:31" x14ac:dyDescent="0.25">
      <c r="A1766" t="s">
        <v>5623</v>
      </c>
      <c r="B1766" t="s">
        <v>5622</v>
      </c>
      <c r="C1766" t="s">
        <v>5080</v>
      </c>
      <c r="D1766" s="2" t="str">
        <f>VLOOKUP(A1766,Basis!A:A,1,FALSE)</f>
        <v>GO142</v>
      </c>
      <c r="E1766" s="2"/>
      <c r="F1766" s="2"/>
      <c r="G1766" s="2"/>
      <c r="H1766" s="2"/>
      <c r="K1766" t="s">
        <v>5624</v>
      </c>
      <c r="L1766" t="s">
        <v>5625</v>
      </c>
      <c r="M1766" t="s">
        <v>5626</v>
      </c>
      <c r="N1766" t="s">
        <v>177</v>
      </c>
      <c r="O1766">
        <v>5</v>
      </c>
      <c r="P1766">
        <v>1</v>
      </c>
      <c r="Q1766">
        <v>52.222293999999998</v>
      </c>
      <c r="R1766">
        <v>5.1927560000000001</v>
      </c>
      <c r="S1766" t="s">
        <v>35</v>
      </c>
      <c r="T1766">
        <v>100</v>
      </c>
      <c r="U1766">
        <v>80</v>
      </c>
      <c r="V1766">
        <v>10</v>
      </c>
      <c r="W1766">
        <v>0</v>
      </c>
      <c r="Y1766">
        <v>180</v>
      </c>
      <c r="Z1766" t="s">
        <v>5627</v>
      </c>
      <c r="AA1766" s="2">
        <v>44698.540937500002</v>
      </c>
      <c r="AB1766" t="s">
        <v>329</v>
      </c>
      <c r="AC1766" s="2">
        <v>44698.542430555557</v>
      </c>
      <c r="AD1766" t="s">
        <v>329</v>
      </c>
      <c r="AE1766" t="s">
        <v>55</v>
      </c>
    </row>
    <row r="1767" spans="1:31" x14ac:dyDescent="0.25">
      <c r="A1767" t="s">
        <v>5629</v>
      </c>
      <c r="B1767" t="s">
        <v>5628</v>
      </c>
      <c r="C1767" t="s">
        <v>5080</v>
      </c>
      <c r="D1767" s="2" t="str">
        <f>VLOOKUP(A1767,Basis!A:A,1,FALSE)</f>
        <v>GO144</v>
      </c>
      <c r="E1767" s="2"/>
      <c r="F1767" s="2"/>
      <c r="G1767" s="2"/>
      <c r="H1767" s="2"/>
      <c r="K1767" t="s">
        <v>3671</v>
      </c>
      <c r="L1767" t="s">
        <v>5630</v>
      </c>
      <c r="M1767" t="s">
        <v>5631</v>
      </c>
      <c r="N1767" t="s">
        <v>177</v>
      </c>
      <c r="O1767">
        <v>5</v>
      </c>
      <c r="P1767">
        <v>1</v>
      </c>
      <c r="Q1767">
        <v>52.228439000000002</v>
      </c>
      <c r="R1767">
        <v>5.2005439999999998</v>
      </c>
      <c r="S1767" t="s">
        <v>35</v>
      </c>
      <c r="T1767">
        <v>100</v>
      </c>
      <c r="U1767">
        <v>80</v>
      </c>
      <c r="V1767">
        <v>10</v>
      </c>
      <c r="W1767">
        <v>0</v>
      </c>
      <c r="Y1767">
        <v>180</v>
      </c>
      <c r="Z1767" t="s">
        <v>5632</v>
      </c>
      <c r="AA1767" s="2">
        <v>44698.595775462964</v>
      </c>
      <c r="AB1767" t="s">
        <v>329</v>
      </c>
      <c r="AC1767" s="2">
        <v>44698.596412037034</v>
      </c>
      <c r="AD1767" t="s">
        <v>329</v>
      </c>
      <c r="AE1767" t="s">
        <v>55</v>
      </c>
    </row>
    <row r="1768" spans="1:31" x14ac:dyDescent="0.25">
      <c r="A1768" t="s">
        <v>5634</v>
      </c>
      <c r="B1768" t="s">
        <v>5633</v>
      </c>
      <c r="C1768" t="s">
        <v>5080</v>
      </c>
      <c r="D1768" s="2" t="str">
        <f>VLOOKUP(A1768,Basis!A:A,1,FALSE)</f>
        <v>GO182</v>
      </c>
      <c r="E1768" s="2"/>
      <c r="F1768" s="2"/>
      <c r="G1768" s="2"/>
      <c r="H1768" s="2"/>
      <c r="K1768" t="s">
        <v>3462</v>
      </c>
      <c r="L1768" t="s">
        <v>1312</v>
      </c>
      <c r="M1768" t="s">
        <v>5635</v>
      </c>
      <c r="N1768" t="s">
        <v>177</v>
      </c>
      <c r="O1768">
        <v>5</v>
      </c>
      <c r="P1768">
        <v>1</v>
      </c>
      <c r="Q1768">
        <v>52.207538999999997</v>
      </c>
      <c r="R1768">
        <v>5.1651639999999999</v>
      </c>
      <c r="S1768" t="s">
        <v>35</v>
      </c>
      <c r="T1768">
        <v>100</v>
      </c>
      <c r="U1768">
        <v>80</v>
      </c>
      <c r="V1768">
        <v>10</v>
      </c>
      <c r="W1768">
        <v>0</v>
      </c>
      <c r="Y1768">
        <v>180</v>
      </c>
      <c r="Z1768" t="s">
        <v>5636</v>
      </c>
      <c r="AA1768" s="2">
        <v>44700.517858796295</v>
      </c>
      <c r="AB1768" t="s">
        <v>329</v>
      </c>
      <c r="AC1768" s="2">
        <v>44700.518206018518</v>
      </c>
      <c r="AD1768" t="s">
        <v>329</v>
      </c>
      <c r="AE1768" t="s">
        <v>55</v>
      </c>
    </row>
    <row r="1769" spans="1:31" x14ac:dyDescent="0.25">
      <c r="A1769" t="s">
        <v>5638</v>
      </c>
      <c r="B1769" t="s">
        <v>5637</v>
      </c>
      <c r="C1769" t="s">
        <v>5080</v>
      </c>
      <c r="D1769" s="2" t="str">
        <f>VLOOKUP(A1769,Basis!A:A,1,FALSE)</f>
        <v>GB042</v>
      </c>
      <c r="E1769" s="2"/>
      <c r="F1769" s="2"/>
      <c r="G1769" s="2"/>
      <c r="H1769" s="2"/>
      <c r="K1769" t="s">
        <v>5639</v>
      </c>
      <c r="L1769" t="s">
        <v>93</v>
      </c>
      <c r="M1769" t="s">
        <v>5640</v>
      </c>
      <c r="N1769" t="s">
        <v>62</v>
      </c>
      <c r="O1769">
        <v>5</v>
      </c>
      <c r="P1769">
        <v>1</v>
      </c>
      <c r="Q1769">
        <v>52.297463</v>
      </c>
      <c r="R1769">
        <v>5.2429309999999996</v>
      </c>
      <c r="S1769" t="s">
        <v>35</v>
      </c>
      <c r="T1769">
        <v>100</v>
      </c>
      <c r="U1769">
        <v>80</v>
      </c>
      <c r="V1769">
        <v>10</v>
      </c>
      <c r="W1769">
        <v>0</v>
      </c>
      <c r="Y1769">
        <v>180</v>
      </c>
      <c r="Z1769" t="s">
        <v>5641</v>
      </c>
      <c r="AA1769" s="2">
        <v>44704.412905092591</v>
      </c>
      <c r="AB1769" t="s">
        <v>329</v>
      </c>
      <c r="AC1769" s="2">
        <v>44704.413287037038</v>
      </c>
      <c r="AD1769" t="s">
        <v>329</v>
      </c>
      <c r="AE1769" t="s">
        <v>55</v>
      </c>
    </row>
    <row r="1770" spans="1:31" x14ac:dyDescent="0.25">
      <c r="A1770" t="s">
        <v>5643</v>
      </c>
      <c r="B1770" t="s">
        <v>5642</v>
      </c>
      <c r="C1770" t="s">
        <v>5080</v>
      </c>
      <c r="D1770" s="2" t="str">
        <f>VLOOKUP(A1770,Basis!A:A,1,FALSE)</f>
        <v>GB044</v>
      </c>
      <c r="E1770" s="2"/>
      <c r="F1770" s="2"/>
      <c r="G1770" s="2"/>
      <c r="H1770" s="2"/>
      <c r="K1770" t="s">
        <v>651</v>
      </c>
      <c r="L1770" t="s">
        <v>730</v>
      </c>
      <c r="M1770" t="s">
        <v>5644</v>
      </c>
      <c r="N1770" t="s">
        <v>62</v>
      </c>
      <c r="O1770">
        <v>3</v>
      </c>
      <c r="P1770">
        <v>1</v>
      </c>
      <c r="Q1770">
        <v>52.300815999999998</v>
      </c>
      <c r="R1770">
        <v>5.2374210000000003</v>
      </c>
      <c r="S1770" t="s">
        <v>35</v>
      </c>
      <c r="T1770">
        <v>100</v>
      </c>
      <c r="U1770">
        <v>80</v>
      </c>
      <c r="V1770">
        <v>10</v>
      </c>
      <c r="W1770">
        <v>0</v>
      </c>
      <c r="Y1770">
        <v>180</v>
      </c>
      <c r="Z1770" t="s">
        <v>5645</v>
      </c>
      <c r="AA1770" s="2">
        <v>44704.415405092594</v>
      </c>
      <c r="AB1770" t="s">
        <v>329</v>
      </c>
      <c r="AC1770" s="2">
        <v>44704.416898148149</v>
      </c>
      <c r="AD1770" t="s">
        <v>329</v>
      </c>
      <c r="AE1770" t="s">
        <v>55</v>
      </c>
    </row>
    <row r="1771" spans="1:31" x14ac:dyDescent="0.25">
      <c r="A1771" t="s">
        <v>5647</v>
      </c>
      <c r="B1771" t="s">
        <v>5646</v>
      </c>
      <c r="C1771" t="s">
        <v>5080</v>
      </c>
      <c r="D1771" s="2" t="str">
        <f>VLOOKUP(A1771,Basis!A:A,1,FALSE)</f>
        <v>GB046</v>
      </c>
      <c r="E1771" s="2"/>
      <c r="F1771" s="2"/>
      <c r="G1771" s="2"/>
      <c r="H1771" s="2"/>
      <c r="K1771" t="s">
        <v>527</v>
      </c>
      <c r="L1771" t="s">
        <v>118</v>
      </c>
      <c r="M1771" t="s">
        <v>5648</v>
      </c>
      <c r="N1771" t="s">
        <v>62</v>
      </c>
      <c r="O1771">
        <v>3</v>
      </c>
      <c r="P1771">
        <v>1</v>
      </c>
      <c r="Q1771">
        <v>52.303607</v>
      </c>
      <c r="R1771">
        <v>5.242807</v>
      </c>
      <c r="S1771" t="s">
        <v>35</v>
      </c>
      <c r="T1771">
        <v>100</v>
      </c>
      <c r="U1771">
        <v>80</v>
      </c>
      <c r="V1771">
        <v>10</v>
      </c>
      <c r="W1771">
        <v>0</v>
      </c>
      <c r="Y1771">
        <v>180</v>
      </c>
      <c r="Z1771" t="s">
        <v>5649</v>
      </c>
      <c r="AA1771" s="2">
        <v>44704.419861111113</v>
      </c>
      <c r="AB1771" t="s">
        <v>329</v>
      </c>
      <c r="AC1771" s="2">
        <v>44704.420532407406</v>
      </c>
      <c r="AD1771" t="s">
        <v>329</v>
      </c>
      <c r="AE1771" t="s">
        <v>55</v>
      </c>
    </row>
    <row r="1772" spans="1:31" x14ac:dyDescent="0.25">
      <c r="A1772" t="s">
        <v>5651</v>
      </c>
      <c r="B1772" t="s">
        <v>5650</v>
      </c>
      <c r="C1772" t="s">
        <v>5080</v>
      </c>
      <c r="D1772" s="2" t="str">
        <f>VLOOKUP(A1772,Basis!A:A,1,FALSE)</f>
        <v>GB047</v>
      </c>
      <c r="E1772" s="2"/>
      <c r="F1772" s="2"/>
      <c r="G1772" s="2"/>
      <c r="H1772" s="2"/>
      <c r="K1772" t="s">
        <v>527</v>
      </c>
      <c r="L1772" t="s">
        <v>118</v>
      </c>
      <c r="M1772" t="s">
        <v>5648</v>
      </c>
      <c r="N1772" t="s">
        <v>62</v>
      </c>
      <c r="O1772">
        <v>3</v>
      </c>
      <c r="P1772">
        <v>1</v>
      </c>
      <c r="Q1772">
        <v>52.303607</v>
      </c>
      <c r="R1772">
        <v>5.242807</v>
      </c>
      <c r="S1772" t="s">
        <v>35</v>
      </c>
      <c r="T1772">
        <v>100</v>
      </c>
      <c r="U1772">
        <v>80</v>
      </c>
      <c r="V1772">
        <v>10</v>
      </c>
      <c r="W1772">
        <v>0</v>
      </c>
      <c r="Y1772">
        <v>180</v>
      </c>
      <c r="Z1772" t="s">
        <v>5649</v>
      </c>
      <c r="AA1772" s="2">
        <v>44704.420995370368</v>
      </c>
      <c r="AB1772" t="s">
        <v>329</v>
      </c>
      <c r="AC1772" s="2">
        <v>44704.421203703707</v>
      </c>
      <c r="AD1772" t="s">
        <v>329</v>
      </c>
      <c r="AE1772" t="s">
        <v>55</v>
      </c>
    </row>
    <row r="1773" spans="1:31" x14ac:dyDescent="0.25">
      <c r="A1773" t="s">
        <v>5653</v>
      </c>
      <c r="B1773" t="s">
        <v>5652</v>
      </c>
      <c r="C1773" t="s">
        <v>5080</v>
      </c>
      <c r="D1773" s="2" t="str">
        <f>VLOOKUP(A1773,Basis!A:A,1,FALSE)</f>
        <v>GB048</v>
      </c>
      <c r="E1773" s="2"/>
      <c r="F1773" s="2"/>
      <c r="G1773" s="2"/>
      <c r="H1773" s="2"/>
      <c r="K1773" t="s">
        <v>527</v>
      </c>
      <c r="L1773" t="s">
        <v>118</v>
      </c>
      <c r="M1773" t="s">
        <v>5648</v>
      </c>
      <c r="N1773" t="s">
        <v>62</v>
      </c>
      <c r="O1773">
        <v>3</v>
      </c>
      <c r="P1773">
        <v>1</v>
      </c>
      <c r="Q1773">
        <v>52.303607</v>
      </c>
      <c r="R1773">
        <v>5.242807</v>
      </c>
      <c r="S1773" t="s">
        <v>35</v>
      </c>
      <c r="T1773">
        <v>100</v>
      </c>
      <c r="U1773">
        <v>80</v>
      </c>
      <c r="V1773">
        <v>10</v>
      </c>
      <c r="W1773">
        <v>0</v>
      </c>
      <c r="Y1773">
        <v>180</v>
      </c>
      <c r="Z1773" t="s">
        <v>5649</v>
      </c>
      <c r="AA1773" s="2">
        <v>44704.422071759262</v>
      </c>
      <c r="AB1773" t="s">
        <v>329</v>
      </c>
      <c r="AC1773" s="2">
        <v>44704.424155092594</v>
      </c>
      <c r="AD1773" t="s">
        <v>329</v>
      </c>
      <c r="AE1773" t="s">
        <v>55</v>
      </c>
    </row>
    <row r="1774" spans="1:31" x14ac:dyDescent="0.25">
      <c r="A1774" t="s">
        <v>5655</v>
      </c>
      <c r="B1774" t="s">
        <v>5654</v>
      </c>
      <c r="C1774" t="s">
        <v>5080</v>
      </c>
      <c r="D1774" s="2" t="str">
        <f>VLOOKUP(A1774,Basis!A:A,1,FALSE)</f>
        <v>GB049</v>
      </c>
      <c r="E1774" s="2"/>
      <c r="F1774" s="2"/>
      <c r="G1774" s="2"/>
      <c r="H1774" s="2"/>
      <c r="K1774" t="s">
        <v>527</v>
      </c>
      <c r="L1774" t="s">
        <v>118</v>
      </c>
      <c r="M1774" t="s">
        <v>5648</v>
      </c>
      <c r="N1774" t="s">
        <v>62</v>
      </c>
      <c r="O1774">
        <v>3</v>
      </c>
      <c r="P1774">
        <v>1</v>
      </c>
      <c r="Q1774">
        <v>52.303607</v>
      </c>
      <c r="R1774">
        <v>5.242807</v>
      </c>
      <c r="S1774" t="s">
        <v>35</v>
      </c>
      <c r="T1774">
        <v>100</v>
      </c>
      <c r="U1774">
        <v>80</v>
      </c>
      <c r="V1774">
        <v>10</v>
      </c>
      <c r="W1774">
        <v>0</v>
      </c>
      <c r="Y1774">
        <v>180</v>
      </c>
      <c r="Z1774" t="s">
        <v>5649</v>
      </c>
      <c r="AA1774" s="2">
        <v>44704.425555555557</v>
      </c>
      <c r="AB1774" t="s">
        <v>329</v>
      </c>
      <c r="AC1774" s="2">
        <v>44704.425798611112</v>
      </c>
      <c r="AD1774" t="s">
        <v>329</v>
      </c>
      <c r="AE1774" t="s">
        <v>55</v>
      </c>
    </row>
    <row r="1775" spans="1:31" x14ac:dyDescent="0.25">
      <c r="A1775" t="s">
        <v>5657</v>
      </c>
      <c r="B1775" t="s">
        <v>5656</v>
      </c>
      <c r="C1775" t="s">
        <v>5080</v>
      </c>
      <c r="D1775" s="2" t="str">
        <f>VLOOKUP(A1775,Basis!A:A,1,FALSE)</f>
        <v>GB050</v>
      </c>
      <c r="E1775" s="2"/>
      <c r="F1775" s="2"/>
      <c r="G1775" s="2"/>
      <c r="H1775" s="2"/>
      <c r="K1775" t="s">
        <v>527</v>
      </c>
      <c r="L1775" t="s">
        <v>118</v>
      </c>
      <c r="M1775" t="s">
        <v>5648</v>
      </c>
      <c r="N1775" t="s">
        <v>62</v>
      </c>
      <c r="O1775">
        <v>3</v>
      </c>
      <c r="P1775">
        <v>1</v>
      </c>
      <c r="Q1775">
        <v>52.303607</v>
      </c>
      <c r="R1775">
        <v>5.242807</v>
      </c>
      <c r="S1775" t="s">
        <v>35</v>
      </c>
      <c r="T1775">
        <v>100</v>
      </c>
      <c r="U1775">
        <v>80</v>
      </c>
      <c r="V1775">
        <v>10</v>
      </c>
      <c r="W1775">
        <v>0</v>
      </c>
      <c r="Y1775">
        <v>180</v>
      </c>
      <c r="Z1775" t="s">
        <v>5649</v>
      </c>
      <c r="AA1775" s="2">
        <v>44704.426585648151</v>
      </c>
      <c r="AB1775" t="s">
        <v>329</v>
      </c>
      <c r="AC1775" s="2">
        <v>44704.426828703705</v>
      </c>
      <c r="AD1775" t="s">
        <v>329</v>
      </c>
      <c r="AE1775" t="s">
        <v>55</v>
      </c>
    </row>
    <row r="1776" spans="1:31" x14ac:dyDescent="0.25">
      <c r="A1776" t="s">
        <v>5659</v>
      </c>
      <c r="B1776" t="s">
        <v>5658</v>
      </c>
      <c r="C1776" t="s">
        <v>5080</v>
      </c>
      <c r="D1776" s="2" t="str">
        <f>VLOOKUP(A1776,Basis!A:A,1,FALSE)</f>
        <v>GB051</v>
      </c>
      <c r="E1776" s="2"/>
      <c r="F1776" s="2"/>
      <c r="G1776" s="2"/>
      <c r="H1776" s="2"/>
      <c r="K1776" t="s">
        <v>527</v>
      </c>
      <c r="L1776" t="s">
        <v>118</v>
      </c>
      <c r="M1776" t="s">
        <v>5648</v>
      </c>
      <c r="N1776" t="s">
        <v>62</v>
      </c>
      <c r="O1776">
        <v>3</v>
      </c>
      <c r="P1776">
        <v>1</v>
      </c>
      <c r="Q1776">
        <v>52.303607</v>
      </c>
      <c r="R1776">
        <v>5.242807</v>
      </c>
      <c r="S1776" t="s">
        <v>35</v>
      </c>
      <c r="T1776">
        <v>100</v>
      </c>
      <c r="U1776">
        <v>80</v>
      </c>
      <c r="V1776">
        <v>10</v>
      </c>
      <c r="W1776">
        <v>0</v>
      </c>
      <c r="Y1776">
        <v>180</v>
      </c>
      <c r="Z1776" t="s">
        <v>5649</v>
      </c>
      <c r="AA1776" s="2">
        <v>44704.427314814813</v>
      </c>
      <c r="AB1776" t="s">
        <v>329</v>
      </c>
      <c r="AC1776" s="2">
        <v>44704.427685185183</v>
      </c>
      <c r="AD1776" t="s">
        <v>329</v>
      </c>
      <c r="AE1776" t="s">
        <v>55</v>
      </c>
    </row>
    <row r="1777" spans="1:31" x14ac:dyDescent="0.25">
      <c r="A1777" t="s">
        <v>5661</v>
      </c>
      <c r="B1777" t="s">
        <v>5660</v>
      </c>
      <c r="C1777" t="s">
        <v>5080</v>
      </c>
      <c r="D1777" s="2" t="str">
        <f>VLOOKUP(A1777,Basis!A:A,1,FALSE)</f>
        <v>GB053</v>
      </c>
      <c r="E1777" s="2"/>
      <c r="F1777" s="2"/>
      <c r="G1777" s="2"/>
      <c r="H1777" s="2"/>
      <c r="K1777" t="s">
        <v>5662</v>
      </c>
      <c r="L1777" t="s">
        <v>4378</v>
      </c>
      <c r="M1777" t="s">
        <v>5663</v>
      </c>
      <c r="N1777" t="s">
        <v>62</v>
      </c>
      <c r="O1777">
        <v>3</v>
      </c>
      <c r="P1777">
        <v>1</v>
      </c>
      <c r="Q1777">
        <v>52.306758000000002</v>
      </c>
      <c r="R1777">
        <v>5.253565</v>
      </c>
      <c r="S1777" t="s">
        <v>35</v>
      </c>
      <c r="T1777">
        <v>100</v>
      </c>
      <c r="U1777">
        <v>80</v>
      </c>
      <c r="V1777">
        <v>10</v>
      </c>
      <c r="W1777">
        <v>0</v>
      </c>
      <c r="Y1777">
        <v>180</v>
      </c>
      <c r="Z1777" t="s">
        <v>5664</v>
      </c>
      <c r="AA1777" s="2">
        <v>44704.432893518519</v>
      </c>
      <c r="AB1777" t="s">
        <v>329</v>
      </c>
      <c r="AC1777" s="2">
        <v>44704.43341435185</v>
      </c>
      <c r="AD1777" t="s">
        <v>329</v>
      </c>
      <c r="AE1777" t="s">
        <v>55</v>
      </c>
    </row>
    <row r="1778" spans="1:31" x14ac:dyDescent="0.25">
      <c r="A1778" t="s">
        <v>5666</v>
      </c>
      <c r="B1778" t="s">
        <v>5665</v>
      </c>
      <c r="C1778" t="s">
        <v>5080</v>
      </c>
      <c r="D1778" s="2" t="str">
        <f>VLOOKUP(A1778,Basis!A:A,1,FALSE)</f>
        <v>GB054</v>
      </c>
      <c r="E1778" s="2"/>
      <c r="F1778" s="2"/>
      <c r="G1778" s="2"/>
      <c r="H1778" s="2"/>
      <c r="K1778" t="s">
        <v>5662</v>
      </c>
      <c r="L1778" t="s">
        <v>4378</v>
      </c>
      <c r="M1778" t="s">
        <v>5663</v>
      </c>
      <c r="N1778" t="s">
        <v>62</v>
      </c>
      <c r="O1778">
        <v>3</v>
      </c>
      <c r="P1778">
        <v>1</v>
      </c>
      <c r="Q1778">
        <v>52.306758000000002</v>
      </c>
      <c r="R1778">
        <v>5.253565</v>
      </c>
      <c r="S1778" t="s">
        <v>35</v>
      </c>
      <c r="T1778">
        <v>100</v>
      </c>
      <c r="U1778">
        <v>80</v>
      </c>
      <c r="V1778">
        <v>10</v>
      </c>
      <c r="W1778">
        <v>0</v>
      </c>
      <c r="Y1778">
        <v>180</v>
      </c>
      <c r="Z1778" t="s">
        <v>5664</v>
      </c>
      <c r="AA1778" s="2">
        <v>44756.32508101852</v>
      </c>
      <c r="AB1778" t="s">
        <v>329</v>
      </c>
      <c r="AC1778" s="2">
        <v>44756.325324074074</v>
      </c>
      <c r="AD1778" t="s">
        <v>329</v>
      </c>
      <c r="AE1778" t="s">
        <v>55</v>
      </c>
    </row>
    <row r="1779" spans="1:31" x14ac:dyDescent="0.25">
      <c r="A1779" s="2"/>
      <c r="B1779" t="s">
        <v>5667</v>
      </c>
      <c r="C1779" s="2"/>
      <c r="D1779" s="2" t="e">
        <f>VLOOKUP(A1779,Basis!A:A,1,FALSE)</f>
        <v>#N/A</v>
      </c>
      <c r="E1779" s="2"/>
      <c r="F1779" s="2"/>
      <c r="G1779" s="2"/>
      <c r="H1779" s="2"/>
      <c r="K1779" t="s">
        <v>308</v>
      </c>
      <c r="L1779" t="s">
        <v>3442</v>
      </c>
      <c r="M1779" t="s">
        <v>310</v>
      </c>
      <c r="N1779" t="s">
        <v>62</v>
      </c>
      <c r="O1779">
        <v>3</v>
      </c>
      <c r="P1779">
        <v>1</v>
      </c>
      <c r="Q1779">
        <v>52.305905000000003</v>
      </c>
      <c r="R1779">
        <v>5.2579120000000001</v>
      </c>
      <c r="S1779" t="s">
        <v>35</v>
      </c>
      <c r="T1779">
        <v>100</v>
      </c>
      <c r="U1779">
        <v>80</v>
      </c>
      <c r="V1779">
        <v>10</v>
      </c>
      <c r="W1779">
        <v>0</v>
      </c>
      <c r="Y1779">
        <v>180</v>
      </c>
      <c r="Z1779" t="s">
        <v>5668</v>
      </c>
      <c r="AA1779" s="2">
        <v>44704.438599537039</v>
      </c>
      <c r="AB1779" t="s">
        <v>329</v>
      </c>
      <c r="AC1779" s="2">
        <v>44704.440763888888</v>
      </c>
      <c r="AD1779" t="s">
        <v>329</v>
      </c>
      <c r="AE1779" s="2"/>
    </row>
    <row r="1780" spans="1:31" x14ac:dyDescent="0.25">
      <c r="A1780" t="s">
        <v>5670</v>
      </c>
      <c r="B1780" t="s">
        <v>5669</v>
      </c>
      <c r="C1780" t="s">
        <v>5080</v>
      </c>
      <c r="D1780" s="2" t="str">
        <f>VLOOKUP(A1780,Basis!A:A,1,FALSE)</f>
        <v>GB056</v>
      </c>
      <c r="E1780" s="2"/>
      <c r="F1780" s="2"/>
      <c r="G1780" s="2"/>
      <c r="H1780" s="2"/>
      <c r="K1780" t="s">
        <v>848</v>
      </c>
      <c r="L1780" t="s">
        <v>5097</v>
      </c>
      <c r="M1780" t="s">
        <v>5671</v>
      </c>
      <c r="N1780" t="s">
        <v>62</v>
      </c>
      <c r="O1780">
        <v>3</v>
      </c>
      <c r="P1780">
        <v>1.6</v>
      </c>
      <c r="Q1780">
        <v>52.293436</v>
      </c>
      <c r="R1780">
        <v>5.2670019999999997</v>
      </c>
      <c r="S1780" t="s">
        <v>35</v>
      </c>
      <c r="T1780">
        <v>100</v>
      </c>
      <c r="U1780">
        <v>80</v>
      </c>
      <c r="V1780">
        <v>10</v>
      </c>
      <c r="W1780">
        <v>0</v>
      </c>
      <c r="Y1780">
        <v>180</v>
      </c>
      <c r="Z1780" t="s">
        <v>5672</v>
      </c>
      <c r="AA1780" s="2">
        <v>44704.462557870371</v>
      </c>
      <c r="AB1780" t="s">
        <v>329</v>
      </c>
      <c r="AC1780" s="2">
        <v>44704.46429398148</v>
      </c>
      <c r="AD1780" t="s">
        <v>329</v>
      </c>
      <c r="AE1780" t="s">
        <v>55</v>
      </c>
    </row>
    <row r="1781" spans="1:31" x14ac:dyDescent="0.25">
      <c r="A1781" t="s">
        <v>5674</v>
      </c>
      <c r="B1781" t="s">
        <v>5673</v>
      </c>
      <c r="C1781" t="s">
        <v>5080</v>
      </c>
      <c r="D1781" s="2" t="str">
        <f>VLOOKUP(A1781,Basis!A:A,1,FALSE)</f>
        <v>GB057</v>
      </c>
      <c r="E1781" s="2"/>
      <c r="F1781" s="2"/>
      <c r="G1781" s="2"/>
      <c r="H1781" s="2"/>
      <c r="K1781" t="s">
        <v>5675</v>
      </c>
      <c r="L1781" t="s">
        <v>3701</v>
      </c>
      <c r="M1781" t="s">
        <v>5676</v>
      </c>
      <c r="N1781" t="s">
        <v>62</v>
      </c>
      <c r="O1781">
        <v>3</v>
      </c>
      <c r="P1781">
        <v>1</v>
      </c>
      <c r="Q1781">
        <v>52.289335000000001</v>
      </c>
      <c r="R1781">
        <v>5.2592449999999999</v>
      </c>
      <c r="S1781" t="s">
        <v>35</v>
      </c>
      <c r="T1781">
        <v>100</v>
      </c>
      <c r="U1781">
        <v>80</v>
      </c>
      <c r="V1781">
        <v>10</v>
      </c>
      <c r="W1781">
        <v>0</v>
      </c>
      <c r="Y1781">
        <v>180</v>
      </c>
      <c r="Z1781" t="s">
        <v>5677</v>
      </c>
      <c r="AA1781" s="2">
        <v>44704.470775462964</v>
      </c>
      <c r="AB1781" t="s">
        <v>329</v>
      </c>
      <c r="AC1781" s="2">
        <v>44704.471608796295</v>
      </c>
      <c r="AD1781" t="s">
        <v>329</v>
      </c>
      <c r="AE1781" t="s">
        <v>55</v>
      </c>
    </row>
    <row r="1782" spans="1:31" x14ac:dyDescent="0.25">
      <c r="A1782" t="s">
        <v>5679</v>
      </c>
      <c r="B1782" t="s">
        <v>5678</v>
      </c>
      <c r="C1782" t="s">
        <v>5080</v>
      </c>
      <c r="D1782" s="2" t="str">
        <f>VLOOKUP(A1782,Basis!A:A,1,FALSE)</f>
        <v>GB063</v>
      </c>
      <c r="E1782" s="2"/>
      <c r="F1782" s="2"/>
      <c r="G1782" s="2"/>
      <c r="H1782" s="2"/>
      <c r="K1782" t="s">
        <v>5680</v>
      </c>
      <c r="L1782" t="s">
        <v>222</v>
      </c>
      <c r="M1782" t="s">
        <v>5681</v>
      </c>
      <c r="N1782" t="s">
        <v>62</v>
      </c>
      <c r="O1782">
        <v>3</v>
      </c>
      <c r="P1782">
        <v>1</v>
      </c>
      <c r="Q1782">
        <v>52.291640999999998</v>
      </c>
      <c r="R1782">
        <v>5.2241160000000004</v>
      </c>
      <c r="S1782" t="s">
        <v>35</v>
      </c>
      <c r="T1782">
        <v>100</v>
      </c>
      <c r="U1782">
        <v>80</v>
      </c>
      <c r="V1782">
        <v>10</v>
      </c>
      <c r="W1782">
        <v>0</v>
      </c>
      <c r="Y1782">
        <v>180</v>
      </c>
      <c r="Z1782" t="s">
        <v>5682</v>
      </c>
      <c r="AA1782" s="2">
        <v>44704.473773148151</v>
      </c>
      <c r="AB1782" t="s">
        <v>329</v>
      </c>
      <c r="AC1782" s="2">
        <v>44704.475983796299</v>
      </c>
      <c r="AD1782" t="s">
        <v>329</v>
      </c>
      <c r="AE1782" t="s">
        <v>55</v>
      </c>
    </row>
    <row r="1783" spans="1:31" x14ac:dyDescent="0.25">
      <c r="A1783" t="s">
        <v>5684</v>
      </c>
      <c r="B1783" t="s">
        <v>5683</v>
      </c>
      <c r="C1783" t="s">
        <v>5080</v>
      </c>
      <c r="D1783" s="2" t="str">
        <f>VLOOKUP(A1783,Basis!A:A,1,FALSE)</f>
        <v>GB110</v>
      </c>
      <c r="E1783" s="2"/>
      <c r="F1783" s="2"/>
      <c r="G1783" s="2"/>
      <c r="H1783" s="2"/>
      <c r="K1783" t="s">
        <v>5680</v>
      </c>
      <c r="L1783" t="s">
        <v>222</v>
      </c>
      <c r="M1783" t="s">
        <v>5681</v>
      </c>
      <c r="N1783" t="s">
        <v>62</v>
      </c>
      <c r="O1783">
        <v>3</v>
      </c>
      <c r="P1783">
        <v>1</v>
      </c>
      <c r="Q1783">
        <v>52.291640999999998</v>
      </c>
      <c r="R1783">
        <v>5.2241160000000004</v>
      </c>
      <c r="S1783" t="s">
        <v>35</v>
      </c>
      <c r="T1783">
        <v>100</v>
      </c>
      <c r="U1783">
        <v>80</v>
      </c>
      <c r="V1783">
        <v>10</v>
      </c>
      <c r="W1783">
        <v>0</v>
      </c>
      <c r="Y1783">
        <v>180</v>
      </c>
      <c r="Z1783" t="s">
        <v>5682</v>
      </c>
      <c r="AA1783" s="2">
        <v>44704.482060185182</v>
      </c>
      <c r="AB1783" t="s">
        <v>329</v>
      </c>
      <c r="AC1783" s="2">
        <v>44704.482314814813</v>
      </c>
      <c r="AD1783" t="s">
        <v>329</v>
      </c>
      <c r="AE1783" t="s">
        <v>55</v>
      </c>
    </row>
    <row r="1784" spans="1:31" x14ac:dyDescent="0.25">
      <c r="A1784" t="s">
        <v>5686</v>
      </c>
      <c r="B1784" t="s">
        <v>5685</v>
      </c>
      <c r="C1784" t="s">
        <v>5080</v>
      </c>
      <c r="D1784" s="2" t="str">
        <f>VLOOKUP(A1784,Basis!A:A,1,FALSE)</f>
        <v>GO223</v>
      </c>
      <c r="E1784" s="2"/>
      <c r="F1784" s="2"/>
      <c r="G1784" s="2"/>
      <c r="H1784" s="2"/>
      <c r="K1784" t="s">
        <v>1930</v>
      </c>
      <c r="L1784" t="s">
        <v>175</v>
      </c>
      <c r="M1784" t="s">
        <v>5687</v>
      </c>
      <c r="N1784" t="s">
        <v>62</v>
      </c>
      <c r="O1784">
        <v>5</v>
      </c>
      <c r="P1784">
        <v>1</v>
      </c>
      <c r="Q1784">
        <v>52.298555</v>
      </c>
      <c r="R1784">
        <v>5.2270490000000001</v>
      </c>
      <c r="S1784" t="s">
        <v>35</v>
      </c>
      <c r="T1784">
        <v>100</v>
      </c>
      <c r="U1784">
        <v>80</v>
      </c>
      <c r="V1784">
        <v>10</v>
      </c>
      <c r="W1784">
        <v>0</v>
      </c>
      <c r="Y1784">
        <v>180</v>
      </c>
      <c r="Z1784" t="s">
        <v>5688</v>
      </c>
      <c r="AA1784" s="2">
        <v>44704.486145833333</v>
      </c>
      <c r="AB1784" t="s">
        <v>329</v>
      </c>
      <c r="AC1784" s="2">
        <v>44704.486759259256</v>
      </c>
      <c r="AD1784" t="s">
        <v>329</v>
      </c>
      <c r="AE1784" t="s">
        <v>55</v>
      </c>
    </row>
    <row r="1785" spans="1:31" x14ac:dyDescent="0.25">
      <c r="A1785" t="s">
        <v>5690</v>
      </c>
      <c r="B1785" t="s">
        <v>5689</v>
      </c>
      <c r="C1785" t="s">
        <v>5080</v>
      </c>
      <c r="D1785" s="2" t="str">
        <f>VLOOKUP(A1785,Basis!A:A,1,FALSE)</f>
        <v>GO171</v>
      </c>
      <c r="E1785" s="2"/>
      <c r="F1785" s="2"/>
      <c r="G1785" s="2"/>
      <c r="H1785" s="2"/>
      <c r="K1785" t="s">
        <v>5691</v>
      </c>
      <c r="L1785" t="s">
        <v>81</v>
      </c>
      <c r="M1785" t="s">
        <v>5692</v>
      </c>
      <c r="N1785" t="s">
        <v>62</v>
      </c>
      <c r="O1785">
        <v>5</v>
      </c>
      <c r="P1785">
        <v>1</v>
      </c>
      <c r="Q1785">
        <v>52.305354000000001</v>
      </c>
      <c r="R1785">
        <v>5.2363350000000004</v>
      </c>
      <c r="S1785" t="s">
        <v>35</v>
      </c>
      <c r="T1785">
        <v>100</v>
      </c>
      <c r="U1785">
        <v>80</v>
      </c>
      <c r="V1785">
        <v>10</v>
      </c>
      <c r="W1785">
        <v>0</v>
      </c>
      <c r="Y1785">
        <v>180</v>
      </c>
      <c r="Z1785" t="s">
        <v>5693</v>
      </c>
      <c r="AA1785" s="2">
        <v>44704.510370370372</v>
      </c>
      <c r="AB1785" t="s">
        <v>329</v>
      </c>
      <c r="AC1785" s="2">
        <v>44704.510972222219</v>
      </c>
      <c r="AD1785" t="s">
        <v>329</v>
      </c>
      <c r="AE1785" t="s">
        <v>55</v>
      </c>
    </row>
    <row r="1786" spans="1:31" x14ac:dyDescent="0.25">
      <c r="A1786" t="s">
        <v>5695</v>
      </c>
      <c r="B1786" t="s">
        <v>5694</v>
      </c>
      <c r="C1786" t="s">
        <v>5080</v>
      </c>
      <c r="D1786" s="2" t="str">
        <f>VLOOKUP(A1786,Basis!A:A,1,FALSE)</f>
        <v>GO172</v>
      </c>
      <c r="E1786" s="2"/>
      <c r="F1786" s="2"/>
      <c r="G1786" s="2"/>
      <c r="H1786" s="2"/>
      <c r="K1786" t="s">
        <v>5691</v>
      </c>
      <c r="L1786" t="s">
        <v>81</v>
      </c>
      <c r="M1786" t="s">
        <v>5692</v>
      </c>
      <c r="N1786" t="s">
        <v>62</v>
      </c>
      <c r="O1786">
        <v>5</v>
      </c>
      <c r="P1786">
        <v>1</v>
      </c>
      <c r="Q1786">
        <v>52.305354000000001</v>
      </c>
      <c r="R1786">
        <v>5.2363350000000004</v>
      </c>
      <c r="S1786" t="s">
        <v>35</v>
      </c>
      <c r="T1786">
        <v>100</v>
      </c>
      <c r="U1786">
        <v>80</v>
      </c>
      <c r="V1786">
        <v>10</v>
      </c>
      <c r="W1786">
        <v>0</v>
      </c>
      <c r="Y1786">
        <v>180</v>
      </c>
      <c r="Z1786" t="s">
        <v>5693</v>
      </c>
      <c r="AA1786" s="2">
        <v>44704.511493055557</v>
      </c>
      <c r="AB1786" t="s">
        <v>329</v>
      </c>
      <c r="AC1786" s="2">
        <v>44845.430219907408</v>
      </c>
      <c r="AD1786" t="s">
        <v>329</v>
      </c>
      <c r="AE1786" t="s">
        <v>55</v>
      </c>
    </row>
    <row r="1787" spans="1:31" x14ac:dyDescent="0.25">
      <c r="A1787" t="s">
        <v>5697</v>
      </c>
      <c r="B1787" t="s">
        <v>5696</v>
      </c>
      <c r="C1787" t="s">
        <v>5080</v>
      </c>
      <c r="D1787" s="2" t="str">
        <f>VLOOKUP(A1787,Basis!A:A,1,FALSE)</f>
        <v>GB093</v>
      </c>
      <c r="E1787" s="2"/>
      <c r="F1787" s="2"/>
      <c r="G1787" s="2"/>
      <c r="H1787" s="2"/>
      <c r="K1787" t="s">
        <v>2122</v>
      </c>
      <c r="L1787" t="s">
        <v>528</v>
      </c>
      <c r="M1787" t="s">
        <v>5698</v>
      </c>
      <c r="N1787" t="s">
        <v>2125</v>
      </c>
      <c r="O1787">
        <v>3</v>
      </c>
      <c r="P1787">
        <v>1</v>
      </c>
      <c r="Q1787">
        <v>52.236469</v>
      </c>
      <c r="R1787">
        <v>5.1166400000000003</v>
      </c>
      <c r="S1787" t="s">
        <v>35</v>
      </c>
      <c r="T1787">
        <v>100</v>
      </c>
      <c r="U1787">
        <v>80</v>
      </c>
      <c r="V1787">
        <v>10</v>
      </c>
      <c r="W1787">
        <v>0</v>
      </c>
      <c r="Y1787">
        <v>180</v>
      </c>
      <c r="Z1787" t="s">
        <v>5699</v>
      </c>
      <c r="AA1787" s="2">
        <v>44705.339189814818</v>
      </c>
      <c r="AB1787" t="s">
        <v>329</v>
      </c>
      <c r="AC1787" s="2">
        <v>44705.34101851852</v>
      </c>
      <c r="AD1787" t="s">
        <v>329</v>
      </c>
      <c r="AE1787" t="s">
        <v>55</v>
      </c>
    </row>
    <row r="1788" spans="1:31" x14ac:dyDescent="0.25">
      <c r="A1788" t="s">
        <v>5701</v>
      </c>
      <c r="B1788" t="s">
        <v>5700</v>
      </c>
      <c r="C1788" t="s">
        <v>5080</v>
      </c>
      <c r="D1788" s="2" t="str">
        <f>VLOOKUP(A1788,Basis!A:A,1,FALSE)</f>
        <v>GB094</v>
      </c>
      <c r="E1788" s="2"/>
      <c r="F1788" s="2"/>
      <c r="G1788" s="2"/>
      <c r="H1788" s="2"/>
      <c r="K1788" t="s">
        <v>5702</v>
      </c>
      <c r="L1788" t="s">
        <v>32</v>
      </c>
      <c r="M1788" t="s">
        <v>5703</v>
      </c>
      <c r="N1788" t="s">
        <v>2125</v>
      </c>
      <c r="O1788">
        <v>3</v>
      </c>
      <c r="P1788">
        <v>1</v>
      </c>
      <c r="Q1788">
        <v>52.242544000000002</v>
      </c>
      <c r="R1788">
        <v>5.1127279999999997</v>
      </c>
      <c r="S1788" t="s">
        <v>35</v>
      </c>
      <c r="T1788">
        <v>100</v>
      </c>
      <c r="U1788">
        <v>80</v>
      </c>
      <c r="V1788">
        <v>10</v>
      </c>
      <c r="W1788">
        <v>0</v>
      </c>
      <c r="Y1788">
        <v>180</v>
      </c>
      <c r="Z1788" t="s">
        <v>5704</v>
      </c>
      <c r="AA1788" s="2">
        <v>44705.343229166669</v>
      </c>
      <c r="AB1788" t="s">
        <v>329</v>
      </c>
      <c r="AC1788" s="2">
        <v>44705.343773148146</v>
      </c>
      <c r="AD1788" t="s">
        <v>329</v>
      </c>
      <c r="AE1788" t="s">
        <v>55</v>
      </c>
    </row>
    <row r="1789" spans="1:31" x14ac:dyDescent="0.25">
      <c r="A1789" t="s">
        <v>5706</v>
      </c>
      <c r="B1789" t="s">
        <v>5705</v>
      </c>
      <c r="C1789" t="s">
        <v>5080</v>
      </c>
      <c r="D1789" s="2" t="str">
        <f>VLOOKUP(A1789,Basis!A:A,1,FALSE)</f>
        <v>GB095</v>
      </c>
      <c r="E1789" s="2"/>
      <c r="F1789" s="2"/>
      <c r="G1789" s="2"/>
      <c r="H1789" s="2"/>
      <c r="K1789" t="s">
        <v>5707</v>
      </c>
      <c r="L1789" t="s">
        <v>5708</v>
      </c>
      <c r="M1789" t="s">
        <v>5709</v>
      </c>
      <c r="N1789" t="s">
        <v>2125</v>
      </c>
      <c r="O1789">
        <v>3</v>
      </c>
      <c r="P1789">
        <v>1</v>
      </c>
      <c r="Q1789">
        <v>52.229844999999997</v>
      </c>
      <c r="R1789">
        <v>5.0920050000000003</v>
      </c>
      <c r="S1789" t="s">
        <v>35</v>
      </c>
      <c r="T1789">
        <v>100</v>
      </c>
      <c r="U1789">
        <v>80</v>
      </c>
      <c r="V1789">
        <v>10</v>
      </c>
      <c r="W1789">
        <v>0</v>
      </c>
      <c r="Y1789">
        <v>180</v>
      </c>
      <c r="Z1789" t="s">
        <v>5710</v>
      </c>
      <c r="AA1789" s="2">
        <v>44705.34615740741</v>
      </c>
      <c r="AB1789" t="s">
        <v>329</v>
      </c>
      <c r="AC1789" s="2">
        <v>44705.34752314815</v>
      </c>
      <c r="AD1789" t="s">
        <v>329</v>
      </c>
      <c r="AE1789" t="s">
        <v>55</v>
      </c>
    </row>
    <row r="1790" spans="1:31" x14ac:dyDescent="0.25">
      <c r="A1790" t="s">
        <v>5712</v>
      </c>
      <c r="B1790" t="s">
        <v>5711</v>
      </c>
      <c r="C1790" t="s">
        <v>5080</v>
      </c>
      <c r="D1790" s="2" t="str">
        <f>VLOOKUP(A1790,Basis!A:A,1,FALSE)</f>
        <v>GO146</v>
      </c>
      <c r="E1790" s="2"/>
      <c r="F1790" s="2"/>
      <c r="G1790" s="2"/>
      <c r="H1790" s="2"/>
      <c r="K1790" t="s">
        <v>5713</v>
      </c>
      <c r="L1790" t="s">
        <v>154</v>
      </c>
      <c r="M1790" t="s">
        <v>5714</v>
      </c>
      <c r="N1790" t="s">
        <v>2125</v>
      </c>
      <c r="O1790">
        <v>5</v>
      </c>
      <c r="P1790">
        <v>1</v>
      </c>
      <c r="Q1790">
        <v>52.240901000000001</v>
      </c>
      <c r="R1790">
        <v>5.1170450000000001</v>
      </c>
      <c r="S1790" t="s">
        <v>35</v>
      </c>
      <c r="T1790">
        <v>100</v>
      </c>
      <c r="U1790">
        <v>80</v>
      </c>
      <c r="V1790">
        <v>10</v>
      </c>
      <c r="W1790">
        <v>0</v>
      </c>
      <c r="Y1790">
        <v>180</v>
      </c>
      <c r="Z1790" t="s">
        <v>5715</v>
      </c>
      <c r="AA1790" s="2">
        <v>44705.356365740743</v>
      </c>
      <c r="AB1790" t="s">
        <v>329</v>
      </c>
      <c r="AC1790" s="2">
        <v>44705.35696759259</v>
      </c>
      <c r="AD1790" t="s">
        <v>329</v>
      </c>
      <c r="AE1790" t="s">
        <v>55</v>
      </c>
    </row>
    <row r="1791" spans="1:31" x14ac:dyDescent="0.25">
      <c r="A1791" t="s">
        <v>5717</v>
      </c>
      <c r="B1791" t="s">
        <v>5716</v>
      </c>
      <c r="C1791" t="s">
        <v>5080</v>
      </c>
      <c r="D1791" s="2" t="str">
        <f>VLOOKUP(A1791,Basis!A:A,1,FALSE)</f>
        <v>GB064</v>
      </c>
      <c r="E1791" s="2"/>
      <c r="F1791" s="2"/>
      <c r="G1791" s="2"/>
      <c r="H1791" s="2"/>
      <c r="K1791" t="s">
        <v>5718</v>
      </c>
      <c r="L1791" t="s">
        <v>293</v>
      </c>
      <c r="M1791" t="s">
        <v>5719</v>
      </c>
      <c r="N1791" t="s">
        <v>43</v>
      </c>
      <c r="O1791">
        <v>3</v>
      </c>
      <c r="P1791">
        <v>1</v>
      </c>
      <c r="Q1791">
        <v>52.258395999999998</v>
      </c>
      <c r="R1791">
        <v>5.2267950000000001</v>
      </c>
      <c r="S1791" t="s">
        <v>35</v>
      </c>
      <c r="T1791">
        <v>100</v>
      </c>
      <c r="U1791">
        <v>80</v>
      </c>
      <c r="V1791">
        <v>10</v>
      </c>
      <c r="W1791">
        <v>0</v>
      </c>
      <c r="Y1791">
        <v>180</v>
      </c>
      <c r="Z1791" t="s">
        <v>5720</v>
      </c>
      <c r="AA1791" s="2">
        <v>44705.44159722222</v>
      </c>
      <c r="AB1791" t="s">
        <v>329</v>
      </c>
      <c r="AC1791" s="2">
        <v>44705.442488425928</v>
      </c>
      <c r="AD1791" t="s">
        <v>329</v>
      </c>
      <c r="AE1791" t="s">
        <v>55</v>
      </c>
    </row>
    <row r="1792" spans="1:31" x14ac:dyDescent="0.25">
      <c r="A1792" t="s">
        <v>5722</v>
      </c>
      <c r="B1792" t="s">
        <v>5721</v>
      </c>
      <c r="C1792" t="s">
        <v>5080</v>
      </c>
      <c r="D1792" s="2" t="str">
        <f>VLOOKUP(A1792,Basis!A:A,1,FALSE)</f>
        <v>GO083</v>
      </c>
      <c r="E1792" s="2"/>
      <c r="F1792" s="2"/>
      <c r="G1792" s="2"/>
      <c r="H1792" s="2"/>
      <c r="K1792" t="s">
        <v>5723</v>
      </c>
      <c r="L1792" t="s">
        <v>334</v>
      </c>
      <c r="M1792" t="s">
        <v>5724</v>
      </c>
      <c r="N1792" t="s">
        <v>43</v>
      </c>
      <c r="O1792">
        <v>5</v>
      </c>
      <c r="P1792">
        <v>1</v>
      </c>
      <c r="Q1792">
        <v>52.256216999999999</v>
      </c>
      <c r="R1792">
        <v>5.2212829999999997</v>
      </c>
      <c r="S1792" t="s">
        <v>35</v>
      </c>
      <c r="T1792">
        <v>100</v>
      </c>
      <c r="U1792">
        <v>80</v>
      </c>
      <c r="V1792">
        <v>10</v>
      </c>
      <c r="W1792">
        <v>0</v>
      </c>
      <c r="Y1792">
        <v>180</v>
      </c>
      <c r="Z1792" t="s">
        <v>5725</v>
      </c>
      <c r="AA1792" s="2">
        <v>44705.473923611113</v>
      </c>
      <c r="AB1792" t="s">
        <v>329</v>
      </c>
      <c r="AC1792" s="2">
        <v>44705.47446759259</v>
      </c>
      <c r="AD1792" t="s">
        <v>329</v>
      </c>
      <c r="AE1792" t="s">
        <v>55</v>
      </c>
    </row>
    <row r="1793" spans="1:31" x14ac:dyDescent="0.25">
      <c r="A1793" t="s">
        <v>5727</v>
      </c>
      <c r="B1793" t="s">
        <v>5726</v>
      </c>
      <c r="C1793" t="s">
        <v>5080</v>
      </c>
      <c r="D1793" s="2" t="str">
        <f>VLOOKUP(A1793,Basis!A:A,1,FALSE)</f>
        <v>GO161</v>
      </c>
      <c r="E1793" s="2"/>
      <c r="F1793" s="2"/>
      <c r="G1793" s="2"/>
      <c r="H1793" s="2"/>
      <c r="K1793" t="s">
        <v>5728</v>
      </c>
      <c r="L1793" t="s">
        <v>334</v>
      </c>
      <c r="M1793" t="s">
        <v>5729</v>
      </c>
      <c r="N1793" t="s">
        <v>43</v>
      </c>
      <c r="O1793">
        <v>5</v>
      </c>
      <c r="P1793">
        <v>1</v>
      </c>
      <c r="Q1793">
        <v>52.259008000000001</v>
      </c>
      <c r="R1793">
        <v>5.2210609999999997</v>
      </c>
      <c r="S1793" t="s">
        <v>35</v>
      </c>
      <c r="T1793">
        <v>100</v>
      </c>
      <c r="U1793">
        <v>80</v>
      </c>
      <c r="V1793">
        <v>10</v>
      </c>
      <c r="W1793">
        <v>0</v>
      </c>
      <c r="Y1793">
        <v>180</v>
      </c>
      <c r="Z1793" t="s">
        <v>5730</v>
      </c>
      <c r="AA1793" s="2">
        <v>44705.485115740739</v>
      </c>
      <c r="AB1793" t="s">
        <v>329</v>
      </c>
      <c r="AC1793" s="2">
        <v>44705.485335648147</v>
      </c>
      <c r="AD1793" t="s">
        <v>329</v>
      </c>
      <c r="AE1793" t="s">
        <v>55</v>
      </c>
    </row>
    <row r="1794" spans="1:31" x14ac:dyDescent="0.25">
      <c r="A1794" t="s">
        <v>5732</v>
      </c>
      <c r="B1794" t="s">
        <v>5731</v>
      </c>
      <c r="C1794" t="s">
        <v>5080</v>
      </c>
      <c r="D1794" s="2" t="str">
        <f>VLOOKUP(A1794,Basis!A:A,1,FALSE)</f>
        <v>GB085</v>
      </c>
      <c r="E1794" s="2"/>
      <c r="F1794" s="2"/>
      <c r="G1794" s="2"/>
      <c r="H1794" s="2"/>
      <c r="K1794" t="s">
        <v>5733</v>
      </c>
      <c r="L1794" t="s">
        <v>1086</v>
      </c>
      <c r="M1794" t="s">
        <v>5734</v>
      </c>
      <c r="N1794" t="s">
        <v>184</v>
      </c>
      <c r="O1794">
        <v>3</v>
      </c>
      <c r="P1794">
        <v>1</v>
      </c>
      <c r="Q1794">
        <v>52.197495000000004</v>
      </c>
      <c r="R1794">
        <v>5.1382099999999999</v>
      </c>
      <c r="S1794" t="s">
        <v>35</v>
      </c>
      <c r="T1794">
        <v>100</v>
      </c>
      <c r="U1794">
        <v>80</v>
      </c>
      <c r="V1794">
        <v>10</v>
      </c>
      <c r="W1794">
        <v>0</v>
      </c>
      <c r="Y1794">
        <v>180</v>
      </c>
      <c r="Z1794" t="s">
        <v>5735</v>
      </c>
      <c r="AA1794" s="2">
        <v>44705.515266203707</v>
      </c>
      <c r="AB1794" t="s">
        <v>329</v>
      </c>
      <c r="AC1794" s="2">
        <v>44705.516053240739</v>
      </c>
      <c r="AD1794" t="s">
        <v>329</v>
      </c>
      <c r="AE1794" t="s">
        <v>55</v>
      </c>
    </row>
    <row r="1795" spans="1:31" x14ac:dyDescent="0.25">
      <c r="A1795" t="s">
        <v>5737</v>
      </c>
      <c r="B1795" t="s">
        <v>5736</v>
      </c>
      <c r="C1795" t="s">
        <v>5080</v>
      </c>
      <c r="D1795" s="2" t="str">
        <f>VLOOKUP(A1795,Basis!A:A,1,FALSE)</f>
        <v>GB088</v>
      </c>
      <c r="E1795" s="2"/>
      <c r="F1795" s="2"/>
      <c r="G1795" s="2"/>
      <c r="H1795" s="2"/>
      <c r="K1795" t="s">
        <v>2420</v>
      </c>
      <c r="L1795" t="s">
        <v>1312</v>
      </c>
      <c r="M1795" t="s">
        <v>5738</v>
      </c>
      <c r="N1795" t="s">
        <v>184</v>
      </c>
      <c r="O1795">
        <v>3</v>
      </c>
      <c r="P1795">
        <v>1</v>
      </c>
      <c r="Q1795">
        <v>52.203932000000002</v>
      </c>
      <c r="R1795">
        <v>5.1309690000000003</v>
      </c>
      <c r="S1795" t="s">
        <v>35</v>
      </c>
      <c r="T1795">
        <v>100</v>
      </c>
      <c r="U1795">
        <v>80</v>
      </c>
      <c r="V1795">
        <v>10</v>
      </c>
      <c r="W1795">
        <v>0</v>
      </c>
      <c r="Y1795">
        <v>180</v>
      </c>
      <c r="Z1795" t="s">
        <v>5739</v>
      </c>
      <c r="AA1795" s="2">
        <v>44705.521168981482</v>
      </c>
      <c r="AB1795" t="s">
        <v>329</v>
      </c>
      <c r="AC1795" s="2">
        <v>44705.52207175926</v>
      </c>
      <c r="AD1795" t="s">
        <v>329</v>
      </c>
      <c r="AE1795" t="s">
        <v>55</v>
      </c>
    </row>
    <row r="1796" spans="1:31" x14ac:dyDescent="0.25">
      <c r="A1796" t="s">
        <v>5741</v>
      </c>
      <c r="B1796" t="s">
        <v>5740</v>
      </c>
      <c r="C1796" t="s">
        <v>5080</v>
      </c>
      <c r="D1796" s="2" t="str">
        <f>VLOOKUP(A1796,Basis!A:A,1,FALSE)</f>
        <v>GO077</v>
      </c>
      <c r="E1796" s="2"/>
      <c r="F1796" s="2"/>
      <c r="G1796" s="2"/>
      <c r="H1796" s="2"/>
      <c r="K1796" t="s">
        <v>5742</v>
      </c>
      <c r="L1796" t="s">
        <v>1533</v>
      </c>
      <c r="M1796" t="s">
        <v>5743</v>
      </c>
      <c r="N1796" t="s">
        <v>184</v>
      </c>
      <c r="O1796">
        <v>5</v>
      </c>
      <c r="P1796">
        <v>1</v>
      </c>
      <c r="Q1796">
        <v>52.188347999999998</v>
      </c>
      <c r="R1796">
        <v>5.1007249999999997</v>
      </c>
      <c r="S1796" t="s">
        <v>35</v>
      </c>
      <c r="T1796">
        <v>100</v>
      </c>
      <c r="U1796">
        <v>80</v>
      </c>
      <c r="V1796">
        <v>10</v>
      </c>
      <c r="W1796">
        <v>0</v>
      </c>
      <c r="Y1796">
        <v>180</v>
      </c>
      <c r="Z1796" t="s">
        <v>5744</v>
      </c>
      <c r="AA1796" s="2">
        <v>44705.524942129632</v>
      </c>
      <c r="AB1796" t="s">
        <v>329</v>
      </c>
      <c r="AC1796" s="2">
        <v>44705.525138888886</v>
      </c>
      <c r="AD1796" t="s">
        <v>329</v>
      </c>
      <c r="AE1796" t="s">
        <v>55</v>
      </c>
    </row>
    <row r="1797" spans="1:31" x14ac:dyDescent="0.25">
      <c r="A1797" t="s">
        <v>5746</v>
      </c>
      <c r="B1797" t="s">
        <v>5745</v>
      </c>
      <c r="C1797" t="s">
        <v>5080</v>
      </c>
      <c r="D1797" s="2" t="str">
        <f>VLOOKUP(A1797,Basis!A:A,1,FALSE)</f>
        <v>GO176</v>
      </c>
      <c r="E1797" s="2"/>
      <c r="F1797" s="2"/>
      <c r="G1797" s="2"/>
      <c r="H1797" s="2"/>
      <c r="K1797" t="s">
        <v>5742</v>
      </c>
      <c r="L1797" t="s">
        <v>1533</v>
      </c>
      <c r="M1797" t="s">
        <v>5743</v>
      </c>
      <c r="N1797" t="s">
        <v>184</v>
      </c>
      <c r="O1797">
        <v>5</v>
      </c>
      <c r="P1797">
        <v>1</v>
      </c>
      <c r="Q1797">
        <v>52.188347999999998</v>
      </c>
      <c r="R1797">
        <v>5.1007249999999997</v>
      </c>
      <c r="S1797" t="s">
        <v>35</v>
      </c>
      <c r="T1797">
        <v>100</v>
      </c>
      <c r="U1797">
        <v>80</v>
      </c>
      <c r="V1797">
        <v>10</v>
      </c>
      <c r="W1797">
        <v>0</v>
      </c>
      <c r="Y1797">
        <v>180</v>
      </c>
      <c r="Z1797" t="s">
        <v>5744</v>
      </c>
      <c r="AA1797" s="2">
        <v>44705.525706018518</v>
      </c>
      <c r="AB1797" t="s">
        <v>329</v>
      </c>
      <c r="AC1797" s="2">
        <v>44705.525925925926</v>
      </c>
      <c r="AD1797" t="s">
        <v>329</v>
      </c>
      <c r="AE1797" t="s">
        <v>55</v>
      </c>
    </row>
    <row r="1798" spans="1:31" x14ac:dyDescent="0.25">
      <c r="A1798" t="s">
        <v>5748</v>
      </c>
      <c r="B1798" t="s">
        <v>5747</v>
      </c>
      <c r="C1798" t="s">
        <v>5080</v>
      </c>
      <c r="D1798" s="2" t="str">
        <f>VLOOKUP(A1798,Basis!A:A,1,FALSE)</f>
        <v>GB020</v>
      </c>
      <c r="E1798" s="2"/>
      <c r="F1798" s="2"/>
      <c r="G1798" s="2"/>
      <c r="H1798" s="2"/>
      <c r="K1798" t="s">
        <v>5749</v>
      </c>
      <c r="L1798" t="s">
        <v>281</v>
      </c>
      <c r="M1798" t="s">
        <v>5750</v>
      </c>
      <c r="N1798" t="s">
        <v>1043</v>
      </c>
      <c r="O1798">
        <v>3</v>
      </c>
      <c r="P1798">
        <v>1</v>
      </c>
      <c r="Q1798">
        <v>52.319049</v>
      </c>
      <c r="R1798">
        <v>5.1019880000000004</v>
      </c>
      <c r="S1798" t="s">
        <v>35</v>
      </c>
      <c r="T1798">
        <v>100</v>
      </c>
      <c r="U1798">
        <v>80</v>
      </c>
      <c r="V1798">
        <v>10</v>
      </c>
      <c r="W1798">
        <v>0</v>
      </c>
      <c r="Y1798">
        <v>180</v>
      </c>
      <c r="Z1798" t="s">
        <v>5751</v>
      </c>
      <c r="AA1798" s="2">
        <v>44705.575173611112</v>
      </c>
      <c r="AB1798" t="s">
        <v>329</v>
      </c>
      <c r="AC1798" s="2">
        <v>44705.57534722222</v>
      </c>
      <c r="AD1798" t="s">
        <v>329</v>
      </c>
      <c r="AE1798" t="s">
        <v>55</v>
      </c>
    </row>
    <row r="1799" spans="1:31" x14ac:dyDescent="0.25">
      <c r="A1799" t="s">
        <v>5753</v>
      </c>
      <c r="B1799" t="s">
        <v>5752</v>
      </c>
      <c r="C1799" t="s">
        <v>5080</v>
      </c>
      <c r="D1799" s="2" t="str">
        <f>VLOOKUP(A1799,Basis!A:A,1,FALSE)</f>
        <v>GB022</v>
      </c>
      <c r="E1799" s="2"/>
      <c r="F1799" s="2"/>
      <c r="G1799" s="2"/>
      <c r="H1799" s="2"/>
      <c r="K1799" t="s">
        <v>5754</v>
      </c>
      <c r="L1799" t="s">
        <v>1283</v>
      </c>
      <c r="M1799" t="s">
        <v>5755</v>
      </c>
      <c r="N1799" t="s">
        <v>1043</v>
      </c>
      <c r="O1799">
        <v>3</v>
      </c>
      <c r="P1799">
        <v>1</v>
      </c>
      <c r="Q1799">
        <v>52.323816999999998</v>
      </c>
      <c r="R1799">
        <v>5.1186680000000004</v>
      </c>
      <c r="S1799" t="s">
        <v>35</v>
      </c>
      <c r="T1799">
        <v>100</v>
      </c>
      <c r="U1799">
        <v>80</v>
      </c>
      <c r="V1799">
        <v>10</v>
      </c>
      <c r="W1799">
        <v>0</v>
      </c>
      <c r="Y1799">
        <v>180</v>
      </c>
      <c r="Z1799" t="s">
        <v>5756</v>
      </c>
      <c r="AA1799" s="2">
        <v>44705.577569444446</v>
      </c>
      <c r="AB1799" t="s">
        <v>329</v>
      </c>
      <c r="AC1799" s="2">
        <v>44705.577800925923</v>
      </c>
      <c r="AD1799" t="s">
        <v>329</v>
      </c>
      <c r="AE1799" t="s">
        <v>55</v>
      </c>
    </row>
    <row r="1800" spans="1:31" x14ac:dyDescent="0.25">
      <c r="A1800" t="s">
        <v>5758</v>
      </c>
      <c r="B1800" t="s">
        <v>5757</v>
      </c>
      <c r="C1800" t="s">
        <v>5080</v>
      </c>
      <c r="D1800" s="2" t="str">
        <f>VLOOKUP(A1800,Basis!A:A,1,FALSE)</f>
        <v>GO010</v>
      </c>
      <c r="E1800" s="2"/>
      <c r="F1800" s="2"/>
      <c r="G1800" s="2"/>
      <c r="H1800" s="2"/>
      <c r="K1800" t="s">
        <v>5759</v>
      </c>
      <c r="L1800" t="s">
        <v>334</v>
      </c>
      <c r="M1800" t="s">
        <v>5760</v>
      </c>
      <c r="N1800" t="s">
        <v>1043</v>
      </c>
      <c r="O1800">
        <v>5</v>
      </c>
      <c r="P1800">
        <v>1</v>
      </c>
      <c r="Q1800">
        <v>52.325771000000003</v>
      </c>
      <c r="R1800">
        <v>5.1120409999999996</v>
      </c>
      <c r="S1800" t="s">
        <v>35</v>
      </c>
      <c r="T1800">
        <v>100</v>
      </c>
      <c r="U1800">
        <v>80</v>
      </c>
      <c r="V1800">
        <v>10</v>
      </c>
      <c r="W1800">
        <v>0</v>
      </c>
      <c r="Y1800">
        <v>180</v>
      </c>
      <c r="Z1800" t="s">
        <v>5761</v>
      </c>
      <c r="AA1800" s="2">
        <v>44705.579398148147</v>
      </c>
      <c r="AB1800" t="s">
        <v>329</v>
      </c>
      <c r="AC1800" s="2">
        <v>44705.579606481479</v>
      </c>
      <c r="AD1800" t="s">
        <v>329</v>
      </c>
      <c r="AE1800" t="s">
        <v>55</v>
      </c>
    </row>
    <row r="1801" spans="1:31" x14ac:dyDescent="0.25">
      <c r="A1801" t="s">
        <v>5763</v>
      </c>
      <c r="B1801" t="s">
        <v>5762</v>
      </c>
      <c r="C1801" t="s">
        <v>5080</v>
      </c>
      <c r="D1801" s="2" t="str">
        <f>VLOOKUP(A1801,Basis!A:A,1,FALSE)</f>
        <v>GO011</v>
      </c>
      <c r="E1801" s="2"/>
      <c r="F1801" s="2"/>
      <c r="G1801" s="2"/>
      <c r="H1801" s="2"/>
      <c r="K1801" t="s">
        <v>5764</v>
      </c>
      <c r="L1801" t="s">
        <v>3524</v>
      </c>
      <c r="M1801" t="s">
        <v>5765</v>
      </c>
      <c r="N1801" t="s">
        <v>1043</v>
      </c>
      <c r="O1801">
        <v>5</v>
      </c>
      <c r="P1801">
        <v>1</v>
      </c>
      <c r="Q1801">
        <v>52.324832000000001</v>
      </c>
      <c r="R1801">
        <v>5.122706</v>
      </c>
      <c r="S1801" t="s">
        <v>35</v>
      </c>
      <c r="T1801">
        <v>100</v>
      </c>
      <c r="U1801">
        <v>80</v>
      </c>
      <c r="V1801">
        <v>10</v>
      </c>
      <c r="W1801">
        <v>0</v>
      </c>
      <c r="Y1801">
        <v>180</v>
      </c>
      <c r="Z1801" t="s">
        <v>5766</v>
      </c>
      <c r="AA1801" s="2">
        <v>44705.581111111111</v>
      </c>
      <c r="AB1801" t="s">
        <v>329</v>
      </c>
      <c r="AC1801" s="2">
        <v>44705.581365740742</v>
      </c>
      <c r="AD1801" t="s">
        <v>329</v>
      </c>
      <c r="AE1801" t="s">
        <v>55</v>
      </c>
    </row>
    <row r="1802" spans="1:31" x14ac:dyDescent="0.25">
      <c r="A1802" t="s">
        <v>5768</v>
      </c>
      <c r="B1802" t="s">
        <v>5767</v>
      </c>
      <c r="C1802" t="s">
        <v>5080</v>
      </c>
      <c r="D1802" s="2" t="str">
        <f>VLOOKUP(A1802,Basis!A:A,1,FALSE)</f>
        <v>GO013</v>
      </c>
      <c r="E1802" s="2"/>
      <c r="F1802" s="2"/>
      <c r="G1802" s="2"/>
      <c r="H1802" s="2"/>
      <c r="K1802" t="s">
        <v>5769</v>
      </c>
      <c r="L1802" t="s">
        <v>482</v>
      </c>
      <c r="M1802" t="s">
        <v>5770</v>
      </c>
      <c r="N1802" t="s">
        <v>1043</v>
      </c>
      <c r="O1802">
        <v>5</v>
      </c>
      <c r="P1802">
        <v>1</v>
      </c>
      <c r="Q1802">
        <v>52.328153999999998</v>
      </c>
      <c r="R1802">
        <v>5.122941</v>
      </c>
      <c r="S1802" t="s">
        <v>35</v>
      </c>
      <c r="T1802">
        <v>100</v>
      </c>
      <c r="U1802">
        <v>84</v>
      </c>
      <c r="V1802">
        <v>10</v>
      </c>
      <c r="W1802">
        <v>0</v>
      </c>
      <c r="Y1802">
        <v>180</v>
      </c>
      <c r="Z1802" t="s">
        <v>5771</v>
      </c>
      <c r="AA1802" s="2">
        <v>44705.588252314818</v>
      </c>
      <c r="AB1802" t="s">
        <v>329</v>
      </c>
      <c r="AC1802" s="2">
        <v>44705.588518518518</v>
      </c>
      <c r="AD1802" t="s">
        <v>329</v>
      </c>
      <c r="AE1802" t="s">
        <v>55</v>
      </c>
    </row>
    <row r="1803" spans="1:31" x14ac:dyDescent="0.25">
      <c r="A1803" t="s">
        <v>5773</v>
      </c>
      <c r="B1803" t="s">
        <v>5772</v>
      </c>
      <c r="C1803" t="s">
        <v>5080</v>
      </c>
      <c r="D1803" s="2" t="str">
        <f>VLOOKUP(A1803,Basis!A:A,1,FALSE)</f>
        <v>GO014</v>
      </c>
      <c r="E1803" s="2"/>
      <c r="F1803" s="2"/>
      <c r="G1803" s="2"/>
      <c r="H1803" s="2"/>
      <c r="K1803" t="s">
        <v>5769</v>
      </c>
      <c r="L1803" t="s">
        <v>3442</v>
      </c>
      <c r="M1803" t="s">
        <v>5774</v>
      </c>
      <c r="N1803" t="s">
        <v>1043</v>
      </c>
      <c r="O1803">
        <v>5</v>
      </c>
      <c r="P1803">
        <v>1</v>
      </c>
      <c r="Q1803">
        <v>52.323701999999997</v>
      </c>
      <c r="R1803">
        <v>5.1264099999999999</v>
      </c>
      <c r="S1803" t="s">
        <v>35</v>
      </c>
      <c r="T1803">
        <v>100</v>
      </c>
      <c r="U1803">
        <v>80</v>
      </c>
      <c r="V1803">
        <v>10</v>
      </c>
      <c r="W1803">
        <v>0</v>
      </c>
      <c r="Y1803">
        <v>180</v>
      </c>
      <c r="Z1803" t="s">
        <v>5775</v>
      </c>
      <c r="AA1803" s="2">
        <v>44705.591608796298</v>
      </c>
      <c r="AB1803" t="s">
        <v>329</v>
      </c>
      <c r="AC1803" s="2">
        <v>44705.593518518515</v>
      </c>
      <c r="AD1803" t="s">
        <v>329</v>
      </c>
      <c r="AE1803" t="s">
        <v>55</v>
      </c>
    </row>
    <row r="1804" spans="1:31" x14ac:dyDescent="0.25">
      <c r="A1804" t="s">
        <v>5777</v>
      </c>
      <c r="B1804" t="s">
        <v>5776</v>
      </c>
      <c r="C1804" t="s">
        <v>5080</v>
      </c>
      <c r="D1804" s="2" t="str">
        <f>VLOOKUP(A1804,Basis!A:A,1,FALSE)</f>
        <v>GB024</v>
      </c>
      <c r="E1804" s="2"/>
      <c r="F1804" s="2"/>
      <c r="G1804" s="2"/>
      <c r="H1804" s="2"/>
      <c r="K1804" t="s">
        <v>956</v>
      </c>
      <c r="L1804" t="s">
        <v>93</v>
      </c>
      <c r="M1804" t="s">
        <v>5778</v>
      </c>
      <c r="N1804" t="s">
        <v>51</v>
      </c>
      <c r="O1804">
        <v>3</v>
      </c>
      <c r="P1804">
        <v>1</v>
      </c>
      <c r="Q1804">
        <v>52.302211</v>
      </c>
      <c r="R1804">
        <v>5.142582</v>
      </c>
      <c r="S1804" t="s">
        <v>35</v>
      </c>
      <c r="T1804">
        <v>100</v>
      </c>
      <c r="U1804">
        <v>80</v>
      </c>
      <c r="V1804">
        <v>10</v>
      </c>
      <c r="W1804">
        <v>0</v>
      </c>
      <c r="Y1804">
        <v>180</v>
      </c>
      <c r="Z1804" t="s">
        <v>5779</v>
      </c>
      <c r="AA1804" s="2">
        <v>44711.415324074071</v>
      </c>
      <c r="AB1804" t="s">
        <v>329</v>
      </c>
      <c r="AC1804" s="2">
        <v>44711.415520833332</v>
      </c>
      <c r="AD1804" t="s">
        <v>329</v>
      </c>
      <c r="AE1804" t="s">
        <v>55</v>
      </c>
    </row>
    <row r="1805" spans="1:31" x14ac:dyDescent="0.25">
      <c r="A1805" t="s">
        <v>5781</v>
      </c>
      <c r="B1805" t="s">
        <v>5780</v>
      </c>
      <c r="C1805" t="s">
        <v>5080</v>
      </c>
      <c r="D1805" s="2" t="str">
        <f>VLOOKUP(A1805,Basis!A:A,1,FALSE)</f>
        <v>GB027</v>
      </c>
      <c r="E1805" s="2"/>
      <c r="F1805" s="2"/>
      <c r="G1805" s="2"/>
      <c r="H1805" s="2"/>
      <c r="K1805" t="s">
        <v>5782</v>
      </c>
      <c r="L1805" t="s">
        <v>334</v>
      </c>
      <c r="M1805" t="s">
        <v>5783</v>
      </c>
      <c r="N1805" t="s">
        <v>51</v>
      </c>
      <c r="O1805">
        <v>3</v>
      </c>
      <c r="P1805">
        <v>1</v>
      </c>
      <c r="Q1805">
        <v>52.292095000000003</v>
      </c>
      <c r="R1805">
        <v>5.1508079999999996</v>
      </c>
      <c r="S1805" t="s">
        <v>35</v>
      </c>
      <c r="T1805">
        <v>100</v>
      </c>
      <c r="U1805">
        <v>80</v>
      </c>
      <c r="V1805">
        <v>10</v>
      </c>
      <c r="W1805">
        <v>0</v>
      </c>
      <c r="Y1805">
        <v>180</v>
      </c>
      <c r="Z1805" t="s">
        <v>5784</v>
      </c>
      <c r="AA1805" s="2">
        <v>44711.422685185185</v>
      </c>
      <c r="AB1805" t="s">
        <v>329</v>
      </c>
      <c r="AC1805" s="2">
        <v>44845.43650462963</v>
      </c>
      <c r="AD1805" t="s">
        <v>329</v>
      </c>
      <c r="AE1805" t="s">
        <v>55</v>
      </c>
    </row>
    <row r="1806" spans="1:31" x14ac:dyDescent="0.25">
      <c r="A1806" t="s">
        <v>5786</v>
      </c>
      <c r="B1806" t="s">
        <v>5785</v>
      </c>
      <c r="C1806" t="s">
        <v>5080</v>
      </c>
      <c r="D1806" s="2" t="str">
        <f>VLOOKUP(A1806,Basis!A:A,1,FALSE)</f>
        <v>GO158</v>
      </c>
      <c r="E1806" s="2"/>
      <c r="F1806" s="2"/>
      <c r="G1806" s="2"/>
      <c r="H1806" s="2"/>
      <c r="K1806" t="s">
        <v>3644</v>
      </c>
      <c r="L1806" t="s">
        <v>1925</v>
      </c>
      <c r="M1806" t="s">
        <v>5787</v>
      </c>
      <c r="N1806" t="s">
        <v>241</v>
      </c>
      <c r="O1806">
        <v>5</v>
      </c>
      <c r="P1806">
        <v>1</v>
      </c>
      <c r="Q1806">
        <v>52.278547000000003</v>
      </c>
      <c r="R1806">
        <v>5.1843490000000001</v>
      </c>
      <c r="S1806" t="s">
        <v>35</v>
      </c>
      <c r="T1806">
        <v>100</v>
      </c>
      <c r="U1806">
        <v>80</v>
      </c>
      <c r="V1806">
        <v>10</v>
      </c>
      <c r="W1806">
        <v>0</v>
      </c>
      <c r="Y1806">
        <v>180</v>
      </c>
      <c r="Z1806" t="s">
        <v>5788</v>
      </c>
      <c r="AA1806" s="2">
        <v>44711.453622685185</v>
      </c>
      <c r="AB1806" t="s">
        <v>329</v>
      </c>
      <c r="AC1806" s="2">
        <v>44845.437476851854</v>
      </c>
      <c r="AD1806" t="s">
        <v>329</v>
      </c>
      <c r="AE1806" t="s">
        <v>55</v>
      </c>
    </row>
    <row r="1807" spans="1:31" x14ac:dyDescent="0.25">
      <c r="A1807" t="s">
        <v>5790</v>
      </c>
      <c r="B1807" t="s">
        <v>5789</v>
      </c>
      <c r="C1807" t="s">
        <v>5080</v>
      </c>
      <c r="D1807" s="2" t="str">
        <f>VLOOKUP(A1807,Basis!A:A,1,FALSE)</f>
        <v>GB023</v>
      </c>
      <c r="E1807" s="2"/>
      <c r="F1807" s="2"/>
      <c r="G1807" s="2"/>
      <c r="H1807" s="2"/>
      <c r="K1807" t="s">
        <v>5791</v>
      </c>
      <c r="L1807" t="s">
        <v>93</v>
      </c>
      <c r="M1807" t="s">
        <v>5792</v>
      </c>
      <c r="N1807" t="s">
        <v>51</v>
      </c>
      <c r="O1807">
        <v>3</v>
      </c>
      <c r="P1807">
        <v>1</v>
      </c>
      <c r="Q1807">
        <v>52.307150999999998</v>
      </c>
      <c r="R1807">
        <v>5.1447979999999998</v>
      </c>
      <c r="S1807" t="s">
        <v>35</v>
      </c>
      <c r="T1807">
        <v>100</v>
      </c>
      <c r="U1807">
        <v>85</v>
      </c>
      <c r="V1807">
        <v>10</v>
      </c>
      <c r="W1807">
        <v>0</v>
      </c>
      <c r="Y1807">
        <v>180</v>
      </c>
      <c r="Z1807" t="s">
        <v>5793</v>
      </c>
      <c r="AA1807" s="2">
        <v>44711.457361111112</v>
      </c>
      <c r="AB1807" t="s">
        <v>329</v>
      </c>
      <c r="AC1807" s="2">
        <v>44711.458136574074</v>
      </c>
      <c r="AD1807" t="s">
        <v>329</v>
      </c>
      <c r="AE1807" t="s">
        <v>55</v>
      </c>
    </row>
    <row r="1808" spans="1:31" x14ac:dyDescent="0.25">
      <c r="A1808" t="s">
        <v>5795</v>
      </c>
      <c r="B1808" t="s">
        <v>5794</v>
      </c>
      <c r="C1808" t="s">
        <v>5080</v>
      </c>
      <c r="D1808" s="2" t="str">
        <f>VLOOKUP(A1808,Basis!A:A,1,FALSE)</f>
        <v>GB102</v>
      </c>
      <c r="E1808" s="2"/>
      <c r="F1808" s="2"/>
      <c r="G1808" s="2"/>
      <c r="H1808" s="2"/>
      <c r="K1808" t="s">
        <v>5796</v>
      </c>
      <c r="L1808" t="s">
        <v>2475</v>
      </c>
      <c r="M1808" t="s">
        <v>5797</v>
      </c>
      <c r="N1808" t="s">
        <v>750</v>
      </c>
      <c r="O1808">
        <v>3</v>
      </c>
      <c r="P1808">
        <v>1</v>
      </c>
      <c r="Q1808">
        <v>52.260218000000002</v>
      </c>
      <c r="R1808">
        <v>5.0447749999999996</v>
      </c>
      <c r="S1808" t="s">
        <v>35</v>
      </c>
      <c r="T1808">
        <v>100</v>
      </c>
      <c r="U1808">
        <v>80</v>
      </c>
      <c r="V1808">
        <v>10</v>
      </c>
      <c r="W1808">
        <v>0</v>
      </c>
      <c r="Y1808">
        <v>180</v>
      </c>
      <c r="Z1808" t="s">
        <v>5798</v>
      </c>
      <c r="AA1808" s="2">
        <v>44713.486307870371</v>
      </c>
      <c r="AB1808" t="s">
        <v>329</v>
      </c>
      <c r="AC1808" s="2">
        <v>44713.487141203703</v>
      </c>
      <c r="AD1808" t="s">
        <v>329</v>
      </c>
      <c r="AE1808" t="s">
        <v>55</v>
      </c>
    </row>
    <row r="1809" spans="1:31" x14ac:dyDescent="0.25">
      <c r="A1809" t="s">
        <v>5800</v>
      </c>
      <c r="B1809" t="s">
        <v>5799</v>
      </c>
      <c r="C1809" t="s">
        <v>5080</v>
      </c>
      <c r="D1809" s="2" t="str">
        <f>VLOOKUP(A1809,Basis!A:A,1,FALSE)</f>
        <v>GB103</v>
      </c>
      <c r="E1809" s="2"/>
      <c r="F1809" s="2"/>
      <c r="G1809" s="2"/>
      <c r="H1809" s="2"/>
      <c r="K1809" t="s">
        <v>2710</v>
      </c>
      <c r="L1809" t="s">
        <v>1157</v>
      </c>
      <c r="M1809" t="s">
        <v>5801</v>
      </c>
      <c r="N1809" t="s">
        <v>750</v>
      </c>
      <c r="O1809">
        <v>3</v>
      </c>
      <c r="P1809">
        <v>1</v>
      </c>
      <c r="Q1809">
        <v>52.275933999999999</v>
      </c>
      <c r="R1809">
        <v>5.0483190000000002</v>
      </c>
      <c r="S1809" t="s">
        <v>35</v>
      </c>
      <c r="T1809">
        <v>100</v>
      </c>
      <c r="U1809">
        <v>80</v>
      </c>
      <c r="V1809">
        <v>10</v>
      </c>
      <c r="W1809">
        <v>0</v>
      </c>
      <c r="Y1809">
        <v>180</v>
      </c>
      <c r="Z1809" t="s">
        <v>5802</v>
      </c>
      <c r="AA1809" s="2">
        <v>44713.498263888891</v>
      </c>
      <c r="AB1809" t="s">
        <v>329</v>
      </c>
      <c r="AC1809" s="2">
        <v>44713.500127314815</v>
      </c>
      <c r="AD1809" t="s">
        <v>329</v>
      </c>
      <c r="AE1809" t="s">
        <v>55</v>
      </c>
    </row>
    <row r="1810" spans="1:31" x14ac:dyDescent="0.25">
      <c r="A1810" t="s">
        <v>5804</v>
      </c>
      <c r="B1810" t="s">
        <v>5803</v>
      </c>
      <c r="C1810" t="s">
        <v>5080</v>
      </c>
      <c r="D1810" s="2" t="str">
        <f>VLOOKUP(A1810,Basis!A:A,1,FALSE)</f>
        <v>GB091</v>
      </c>
      <c r="E1810" s="2"/>
      <c r="F1810" s="2"/>
      <c r="G1810" s="2"/>
      <c r="H1810" s="2"/>
      <c r="K1810" t="s">
        <v>5805</v>
      </c>
      <c r="L1810" t="s">
        <v>5806</v>
      </c>
      <c r="M1810" t="s">
        <v>5807</v>
      </c>
      <c r="N1810" t="s">
        <v>643</v>
      </c>
      <c r="O1810">
        <v>3</v>
      </c>
      <c r="P1810">
        <v>1</v>
      </c>
      <c r="Q1810">
        <v>52.228715999999999</v>
      </c>
      <c r="R1810">
        <v>5.1223020000000004</v>
      </c>
      <c r="S1810" t="s">
        <v>35</v>
      </c>
      <c r="T1810">
        <v>100</v>
      </c>
      <c r="U1810">
        <v>80</v>
      </c>
      <c r="V1810">
        <v>10</v>
      </c>
      <c r="W1810">
        <v>0</v>
      </c>
      <c r="Y1810">
        <v>180</v>
      </c>
      <c r="Z1810" t="s">
        <v>5808</v>
      </c>
      <c r="AA1810" s="2">
        <v>44713.503564814811</v>
      </c>
      <c r="AB1810" t="s">
        <v>329</v>
      </c>
      <c r="AC1810" s="2">
        <v>44845.438506944447</v>
      </c>
      <c r="AD1810" t="s">
        <v>329</v>
      </c>
      <c r="AE1810" t="s">
        <v>55</v>
      </c>
    </row>
    <row r="1811" spans="1:31" x14ac:dyDescent="0.25">
      <c r="A1811" t="s">
        <v>5810</v>
      </c>
      <c r="B1811" t="s">
        <v>5809</v>
      </c>
      <c r="C1811" t="s">
        <v>5080</v>
      </c>
      <c r="D1811" s="2" t="str">
        <f>VLOOKUP(A1811,Basis!A:A,1,FALSE)</f>
        <v>GB092</v>
      </c>
      <c r="E1811" s="2"/>
      <c r="F1811" s="2"/>
      <c r="G1811" s="2"/>
      <c r="H1811" s="2"/>
      <c r="K1811" t="s">
        <v>640</v>
      </c>
      <c r="L1811" t="s">
        <v>1157</v>
      </c>
      <c r="M1811" t="s">
        <v>5811</v>
      </c>
      <c r="N1811" t="s">
        <v>643</v>
      </c>
      <c r="O1811">
        <v>3</v>
      </c>
      <c r="P1811">
        <v>1</v>
      </c>
      <c r="Q1811">
        <v>52.242063999999999</v>
      </c>
      <c r="R1811">
        <v>5.1215919999999997</v>
      </c>
      <c r="S1811" t="s">
        <v>35</v>
      </c>
      <c r="T1811">
        <v>100</v>
      </c>
      <c r="U1811">
        <v>80</v>
      </c>
      <c r="V1811">
        <v>10</v>
      </c>
      <c r="W1811">
        <v>0</v>
      </c>
      <c r="Y1811">
        <v>180</v>
      </c>
      <c r="Z1811" t="s">
        <v>5812</v>
      </c>
      <c r="AA1811" s="2">
        <v>44713.507569444446</v>
      </c>
      <c r="AB1811" t="s">
        <v>329</v>
      </c>
      <c r="AC1811" s="2">
        <v>44713.507974537039</v>
      </c>
      <c r="AD1811" t="s">
        <v>329</v>
      </c>
      <c r="AE1811" t="s">
        <v>55</v>
      </c>
    </row>
    <row r="1812" spans="1:31" x14ac:dyDescent="0.25">
      <c r="A1812" t="s">
        <v>5814</v>
      </c>
      <c r="B1812" t="s">
        <v>5813</v>
      </c>
      <c r="C1812" t="s">
        <v>5080</v>
      </c>
      <c r="D1812" s="2" t="str">
        <f>VLOOKUP(A1812,Basis!A:A,1,FALSE)</f>
        <v>GB002</v>
      </c>
      <c r="E1812" s="2"/>
      <c r="F1812" s="2"/>
      <c r="G1812" s="2"/>
      <c r="H1812" s="2"/>
      <c r="K1812" t="s">
        <v>5815</v>
      </c>
      <c r="L1812" t="s">
        <v>522</v>
      </c>
      <c r="M1812" t="s">
        <v>5816</v>
      </c>
      <c r="N1812" t="s">
        <v>277</v>
      </c>
      <c r="O1812">
        <v>3</v>
      </c>
      <c r="P1812">
        <v>1</v>
      </c>
      <c r="Q1812">
        <v>52.301056000000003</v>
      </c>
      <c r="R1812">
        <v>5.0404299999999997</v>
      </c>
      <c r="S1812" t="s">
        <v>35</v>
      </c>
      <c r="T1812">
        <v>100</v>
      </c>
      <c r="U1812">
        <v>80</v>
      </c>
      <c r="V1812">
        <v>10</v>
      </c>
      <c r="W1812">
        <v>0</v>
      </c>
      <c r="Y1812">
        <v>180</v>
      </c>
      <c r="Z1812" t="s">
        <v>5817</v>
      </c>
      <c r="AA1812" s="2">
        <v>44713.514305555553</v>
      </c>
      <c r="AB1812" t="s">
        <v>329</v>
      </c>
      <c r="AC1812" s="2">
        <v>44713.514525462961</v>
      </c>
      <c r="AD1812" t="s">
        <v>329</v>
      </c>
      <c r="AE1812" t="s">
        <v>55</v>
      </c>
    </row>
    <row r="1813" spans="1:31" x14ac:dyDescent="0.25">
      <c r="A1813" t="s">
        <v>5819</v>
      </c>
      <c r="B1813" t="s">
        <v>5818</v>
      </c>
      <c r="C1813" t="s">
        <v>5080</v>
      </c>
      <c r="D1813" s="2" t="str">
        <f>VLOOKUP(A1813,Basis!A:A,1,FALSE)</f>
        <v>GB003</v>
      </c>
      <c r="E1813" s="2"/>
      <c r="F1813" s="2"/>
      <c r="G1813" s="2"/>
      <c r="H1813" s="2"/>
      <c r="K1813" t="s">
        <v>5820</v>
      </c>
      <c r="L1813" t="s">
        <v>2711</v>
      </c>
      <c r="M1813" t="s">
        <v>5821</v>
      </c>
      <c r="N1813" t="s">
        <v>277</v>
      </c>
      <c r="O1813">
        <v>3</v>
      </c>
      <c r="P1813">
        <v>1</v>
      </c>
      <c r="Q1813">
        <v>52.303902000000001</v>
      </c>
      <c r="R1813">
        <v>5.0450609999999996</v>
      </c>
      <c r="S1813" t="s">
        <v>35</v>
      </c>
      <c r="T1813">
        <v>100</v>
      </c>
      <c r="U1813">
        <v>80</v>
      </c>
      <c r="V1813">
        <v>10</v>
      </c>
      <c r="W1813">
        <v>0</v>
      </c>
      <c r="Y1813">
        <v>180</v>
      </c>
      <c r="Z1813" t="s">
        <v>5822</v>
      </c>
      <c r="AA1813" s="2">
        <v>44713.517511574071</v>
      </c>
      <c r="AB1813" t="s">
        <v>329</v>
      </c>
      <c r="AC1813" s="2">
        <v>44713.518240740741</v>
      </c>
      <c r="AD1813" t="s">
        <v>329</v>
      </c>
      <c r="AE1813" t="s">
        <v>55</v>
      </c>
    </row>
    <row r="1814" spans="1:31" x14ac:dyDescent="0.25">
      <c r="A1814" t="s">
        <v>5824</v>
      </c>
      <c r="B1814" t="s">
        <v>5823</v>
      </c>
      <c r="C1814" t="s">
        <v>5080</v>
      </c>
      <c r="D1814" s="2" t="str">
        <f>VLOOKUP(A1814,Basis!A:A,1,FALSE)</f>
        <v>GB004</v>
      </c>
      <c r="E1814" s="2"/>
      <c r="F1814" s="2"/>
      <c r="G1814" s="2"/>
      <c r="H1814" s="2"/>
      <c r="K1814" t="s">
        <v>5825</v>
      </c>
      <c r="L1814" t="s">
        <v>112</v>
      </c>
      <c r="M1814" t="s">
        <v>5826</v>
      </c>
      <c r="N1814" t="s">
        <v>277</v>
      </c>
      <c r="O1814">
        <v>3</v>
      </c>
      <c r="P1814">
        <v>1</v>
      </c>
      <c r="Q1814">
        <v>52.301281000000003</v>
      </c>
      <c r="R1814">
        <v>5.0490870000000001</v>
      </c>
      <c r="S1814" t="s">
        <v>35</v>
      </c>
      <c r="T1814">
        <v>100</v>
      </c>
      <c r="U1814">
        <v>80</v>
      </c>
      <c r="V1814">
        <v>10</v>
      </c>
      <c r="W1814">
        <v>0</v>
      </c>
      <c r="Y1814">
        <v>180</v>
      </c>
      <c r="Z1814" t="s">
        <v>5827</v>
      </c>
      <c r="AA1814" s="2">
        <v>44713.519861111112</v>
      </c>
      <c r="AB1814" t="s">
        <v>329</v>
      </c>
      <c r="AC1814" s="2">
        <v>44713.520069444443</v>
      </c>
      <c r="AD1814" t="s">
        <v>329</v>
      </c>
      <c r="AE1814" t="s">
        <v>55</v>
      </c>
    </row>
    <row r="1815" spans="1:31" x14ac:dyDescent="0.25">
      <c r="A1815" t="s">
        <v>5829</v>
      </c>
      <c r="B1815" t="s">
        <v>5828</v>
      </c>
      <c r="C1815" t="s">
        <v>5080</v>
      </c>
      <c r="D1815" s="2" t="str">
        <f>VLOOKUP(A1815,Basis!A:A,1,FALSE)</f>
        <v>GB015</v>
      </c>
      <c r="E1815" s="2"/>
      <c r="F1815" s="2"/>
      <c r="G1815" s="2"/>
      <c r="H1815" s="2"/>
      <c r="K1815" t="s">
        <v>5830</v>
      </c>
      <c r="L1815" t="s">
        <v>5831</v>
      </c>
      <c r="M1815" t="s">
        <v>5832</v>
      </c>
      <c r="N1815" t="s">
        <v>277</v>
      </c>
      <c r="O1815">
        <v>3</v>
      </c>
      <c r="P1815">
        <v>1</v>
      </c>
      <c r="Q1815">
        <v>52.312553000000001</v>
      </c>
      <c r="R1815">
        <v>5.050935</v>
      </c>
      <c r="S1815" t="s">
        <v>35</v>
      </c>
      <c r="T1815">
        <v>100</v>
      </c>
      <c r="U1815">
        <v>80</v>
      </c>
      <c r="V1815">
        <v>10</v>
      </c>
      <c r="W1815">
        <v>0</v>
      </c>
      <c r="Y1815">
        <v>180</v>
      </c>
      <c r="Z1815" t="s">
        <v>5833</v>
      </c>
      <c r="AA1815" s="2">
        <v>44713.531354166669</v>
      </c>
      <c r="AB1815" t="s">
        <v>329</v>
      </c>
      <c r="AC1815" s="2">
        <v>44713.531585648147</v>
      </c>
      <c r="AD1815" t="s">
        <v>329</v>
      </c>
      <c r="AE1815" t="s">
        <v>55</v>
      </c>
    </row>
    <row r="1816" spans="1:31" x14ac:dyDescent="0.25">
      <c r="A1816" t="s">
        <v>5835</v>
      </c>
      <c r="B1816" t="s">
        <v>5834</v>
      </c>
      <c r="C1816" t="s">
        <v>5080</v>
      </c>
      <c r="D1816" s="2" t="str">
        <f>VLOOKUP(A1816,Basis!A:A,1,FALSE)</f>
        <v>GB016</v>
      </c>
      <c r="E1816" s="2"/>
      <c r="F1816" s="2"/>
      <c r="G1816" s="2"/>
      <c r="H1816" s="2"/>
      <c r="K1816" t="s">
        <v>5830</v>
      </c>
      <c r="L1816" t="s">
        <v>5831</v>
      </c>
      <c r="M1816" t="s">
        <v>5832</v>
      </c>
      <c r="N1816" t="s">
        <v>277</v>
      </c>
      <c r="O1816">
        <v>3</v>
      </c>
      <c r="P1816">
        <v>1</v>
      </c>
      <c r="Q1816">
        <v>52.312553000000001</v>
      </c>
      <c r="R1816">
        <v>5.050935</v>
      </c>
      <c r="S1816" t="s">
        <v>35</v>
      </c>
      <c r="T1816">
        <v>100</v>
      </c>
      <c r="U1816">
        <v>80</v>
      </c>
      <c r="V1816">
        <v>10</v>
      </c>
      <c r="W1816">
        <v>0</v>
      </c>
      <c r="Y1816">
        <v>180</v>
      </c>
      <c r="Z1816" t="s">
        <v>5833</v>
      </c>
      <c r="AA1816" s="2">
        <v>44713.532048611109</v>
      </c>
      <c r="AB1816" t="s">
        <v>329</v>
      </c>
      <c r="AC1816" s="2">
        <v>44713.532268518517</v>
      </c>
      <c r="AD1816" t="s">
        <v>329</v>
      </c>
      <c r="AE1816" t="s">
        <v>55</v>
      </c>
    </row>
    <row r="1817" spans="1:31" x14ac:dyDescent="0.25">
      <c r="A1817" t="s">
        <v>5837</v>
      </c>
      <c r="B1817" t="s">
        <v>5836</v>
      </c>
      <c r="C1817" t="s">
        <v>5080</v>
      </c>
      <c r="D1817" s="2" t="str">
        <f>VLOOKUP(A1817,Basis!A:A,1,FALSE)</f>
        <v>GB017</v>
      </c>
      <c r="E1817" s="2"/>
      <c r="F1817" s="2"/>
      <c r="G1817" s="2"/>
      <c r="H1817" s="2"/>
      <c r="K1817" t="s">
        <v>5830</v>
      </c>
      <c r="L1817" t="s">
        <v>5831</v>
      </c>
      <c r="M1817" t="s">
        <v>5832</v>
      </c>
      <c r="N1817" t="s">
        <v>277</v>
      </c>
      <c r="O1817">
        <v>3</v>
      </c>
      <c r="P1817">
        <v>1</v>
      </c>
      <c r="Q1817">
        <v>52.312553000000001</v>
      </c>
      <c r="R1817">
        <v>5.050935</v>
      </c>
      <c r="S1817" t="s">
        <v>35</v>
      </c>
      <c r="T1817">
        <v>100</v>
      </c>
      <c r="U1817">
        <v>80</v>
      </c>
      <c r="V1817">
        <v>10</v>
      </c>
      <c r="W1817">
        <v>0</v>
      </c>
      <c r="Y1817">
        <v>180</v>
      </c>
      <c r="Z1817" t="s">
        <v>5833</v>
      </c>
      <c r="AA1817" s="2">
        <v>44713.53266203704</v>
      </c>
      <c r="AB1817" t="s">
        <v>329</v>
      </c>
      <c r="AC1817" s="2">
        <v>44713.532847222225</v>
      </c>
      <c r="AD1817" t="s">
        <v>329</v>
      </c>
      <c r="AE1817" t="s">
        <v>55</v>
      </c>
    </row>
    <row r="1818" spans="1:31" x14ac:dyDescent="0.25">
      <c r="A1818" t="s">
        <v>5839</v>
      </c>
      <c r="B1818" t="s">
        <v>5838</v>
      </c>
      <c r="C1818" t="s">
        <v>5080</v>
      </c>
      <c r="D1818" s="2" t="str">
        <f>VLOOKUP(A1818,Basis!A:A,1,FALSE)</f>
        <v>GB018</v>
      </c>
      <c r="E1818" s="2"/>
      <c r="F1818" s="2"/>
      <c r="G1818" s="2"/>
      <c r="H1818" s="2"/>
      <c r="K1818" t="s">
        <v>5840</v>
      </c>
      <c r="L1818" t="s">
        <v>2462</v>
      </c>
      <c r="M1818" t="s">
        <v>5841</v>
      </c>
      <c r="N1818" t="s">
        <v>277</v>
      </c>
      <c r="O1818">
        <v>3</v>
      </c>
      <c r="P1818">
        <v>1</v>
      </c>
      <c r="Q1818">
        <v>52.314577</v>
      </c>
      <c r="R1818">
        <v>5.0417579999999997</v>
      </c>
      <c r="S1818" t="s">
        <v>35</v>
      </c>
      <c r="T1818">
        <v>100</v>
      </c>
      <c r="U1818">
        <v>80</v>
      </c>
      <c r="V1818">
        <v>10</v>
      </c>
      <c r="W1818">
        <v>0</v>
      </c>
      <c r="Y1818">
        <v>180</v>
      </c>
      <c r="Z1818" t="s">
        <v>5842</v>
      </c>
      <c r="AA1818" s="2">
        <v>44713.538703703707</v>
      </c>
      <c r="AB1818" t="s">
        <v>329</v>
      </c>
      <c r="AC1818" s="2">
        <v>44713.538877314815</v>
      </c>
      <c r="AD1818" t="s">
        <v>329</v>
      </c>
      <c r="AE1818" t="s">
        <v>55</v>
      </c>
    </row>
    <row r="1819" spans="1:31" x14ac:dyDescent="0.25">
      <c r="A1819" t="s">
        <v>5844</v>
      </c>
      <c r="B1819" t="s">
        <v>5843</v>
      </c>
      <c r="C1819" t="s">
        <v>5080</v>
      </c>
      <c r="D1819" s="2" t="str">
        <f>VLOOKUP(A1819,Basis!A:A,1,FALSE)</f>
        <v>GB065</v>
      </c>
      <c r="E1819" s="2"/>
      <c r="F1819" s="2"/>
      <c r="G1819" s="2"/>
      <c r="H1819" s="2"/>
      <c r="K1819" t="s">
        <v>5845</v>
      </c>
      <c r="L1819" t="s">
        <v>1565</v>
      </c>
      <c r="M1819" t="s">
        <v>5846</v>
      </c>
      <c r="N1819" t="s">
        <v>43</v>
      </c>
      <c r="O1819">
        <v>3</v>
      </c>
      <c r="P1819">
        <v>1</v>
      </c>
      <c r="Q1819">
        <v>52.253264999999999</v>
      </c>
      <c r="R1819">
        <v>5.2245720000000002</v>
      </c>
      <c r="S1819" t="s">
        <v>35</v>
      </c>
      <c r="T1819">
        <v>100</v>
      </c>
      <c r="U1819">
        <v>80</v>
      </c>
      <c r="V1819">
        <v>10</v>
      </c>
      <c r="W1819">
        <v>0</v>
      </c>
      <c r="Y1819">
        <v>180</v>
      </c>
      <c r="Z1819" t="s">
        <v>5847</v>
      </c>
      <c r="AA1819" s="2">
        <v>44714.444571759261</v>
      </c>
      <c r="AB1819" t="s">
        <v>329</v>
      </c>
      <c r="AC1819" s="2">
        <v>44714.444988425923</v>
      </c>
      <c r="AD1819" t="s">
        <v>329</v>
      </c>
      <c r="AE1819" t="s">
        <v>55</v>
      </c>
    </row>
    <row r="1820" spans="1:31" x14ac:dyDescent="0.25">
      <c r="A1820" t="s">
        <v>5849</v>
      </c>
      <c r="B1820" t="s">
        <v>5848</v>
      </c>
      <c r="C1820" t="s">
        <v>5080</v>
      </c>
      <c r="D1820" s="2" t="str">
        <f>VLOOKUP(A1820,Basis!A:A,1,FALSE)</f>
        <v>GO218</v>
      </c>
      <c r="E1820" s="2"/>
      <c r="F1820" s="2"/>
      <c r="G1820" s="2"/>
      <c r="H1820" s="2"/>
      <c r="K1820" t="s">
        <v>161</v>
      </c>
      <c r="L1820" t="s">
        <v>4643</v>
      </c>
      <c r="M1820" t="s">
        <v>4644</v>
      </c>
      <c r="N1820" t="s">
        <v>62</v>
      </c>
      <c r="O1820">
        <v>6</v>
      </c>
      <c r="P1820">
        <v>1</v>
      </c>
      <c r="Q1820">
        <v>52.296470999999997</v>
      </c>
      <c r="R1820">
        <v>5.2518319</v>
      </c>
      <c r="S1820" t="s">
        <v>35</v>
      </c>
      <c r="T1820">
        <v>100</v>
      </c>
      <c r="U1820">
        <v>80</v>
      </c>
      <c r="V1820">
        <v>10</v>
      </c>
      <c r="W1820">
        <v>0</v>
      </c>
      <c r="Y1820">
        <v>180</v>
      </c>
      <c r="Z1820" t="s">
        <v>4645</v>
      </c>
      <c r="AA1820" s="2">
        <v>44840.574861111112</v>
      </c>
      <c r="AB1820" t="s">
        <v>329</v>
      </c>
      <c r="AC1820" s="2">
        <v>44840.576886574076</v>
      </c>
      <c r="AD1820" t="s">
        <v>329</v>
      </c>
      <c r="AE1820" t="s">
        <v>55</v>
      </c>
    </row>
    <row r="1821" spans="1:31" x14ac:dyDescent="0.25">
      <c r="A1821" t="s">
        <v>5851</v>
      </c>
      <c r="B1821" t="s">
        <v>5850</v>
      </c>
      <c r="C1821" t="s">
        <v>47</v>
      </c>
      <c r="D1821" s="2" t="str">
        <f>VLOOKUP(A1821,Basis!A:A,1,FALSE)</f>
        <v>VO508</v>
      </c>
      <c r="E1821" t="s">
        <v>58</v>
      </c>
      <c r="F1821">
        <v>1038428</v>
      </c>
      <c r="G1821" s="2">
        <v>44894.436145833337</v>
      </c>
      <c r="H1821" s="2"/>
      <c r="K1821" t="s">
        <v>368</v>
      </c>
      <c r="L1821" t="s">
        <v>1007</v>
      </c>
      <c r="M1821" t="s">
        <v>1538</v>
      </c>
      <c r="N1821" t="s">
        <v>177</v>
      </c>
      <c r="O1821">
        <v>6</v>
      </c>
      <c r="P1821">
        <v>1</v>
      </c>
      <c r="Q1821">
        <v>52.218759999900001</v>
      </c>
      <c r="R1821">
        <v>5.1472299899999996</v>
      </c>
      <c r="S1821" t="s">
        <v>63</v>
      </c>
      <c r="T1821">
        <v>95</v>
      </c>
      <c r="U1821">
        <v>75</v>
      </c>
      <c r="V1821">
        <v>15</v>
      </c>
      <c r="W1821">
        <v>0</v>
      </c>
      <c r="Y1821">
        <v>180</v>
      </c>
      <c r="Z1821" t="s">
        <v>1539</v>
      </c>
      <c r="AA1821" s="2">
        <v>43474.373831018522</v>
      </c>
      <c r="AC1821" s="2">
        <v>44879.434999999998</v>
      </c>
      <c r="AD1821" t="s">
        <v>329</v>
      </c>
      <c r="AE1821" t="s">
        <v>55</v>
      </c>
    </row>
    <row r="1822" spans="1:31" x14ac:dyDescent="0.25">
      <c r="A1822" t="s">
        <v>5853</v>
      </c>
      <c r="B1822" t="s">
        <v>5852</v>
      </c>
      <c r="C1822" t="s">
        <v>47</v>
      </c>
      <c r="D1822" s="2" t="str">
        <f>VLOOKUP(A1822,Basis!A:A,1,FALSE)</f>
        <v>BKC0018</v>
      </c>
      <c r="E1822" t="s">
        <v>5022</v>
      </c>
      <c r="F1822">
        <v>3004538</v>
      </c>
      <c r="G1822" s="2">
        <v>43753.458298611113</v>
      </c>
      <c r="H1822" s="2"/>
      <c r="K1822" t="s">
        <v>200</v>
      </c>
      <c r="L1822" t="s">
        <v>298</v>
      </c>
      <c r="M1822" t="s">
        <v>5854</v>
      </c>
      <c r="N1822" t="s">
        <v>177</v>
      </c>
      <c r="O1822">
        <v>5</v>
      </c>
      <c r="P1822">
        <v>1</v>
      </c>
      <c r="Q1822">
        <v>52.210566999999998</v>
      </c>
      <c r="R1822">
        <v>5.156847</v>
      </c>
      <c r="S1822" t="s">
        <v>63</v>
      </c>
      <c r="T1822">
        <v>95</v>
      </c>
      <c r="U1822">
        <v>75</v>
      </c>
      <c r="V1822">
        <v>15</v>
      </c>
      <c r="W1822">
        <v>0</v>
      </c>
      <c r="Y1822">
        <v>180</v>
      </c>
      <c r="Z1822" t="s">
        <v>5855</v>
      </c>
      <c r="AA1822" s="2">
        <v>43474.373831018522</v>
      </c>
      <c r="AC1822" s="2">
        <v>44390.333287037036</v>
      </c>
      <c r="AD1822" t="s">
        <v>329</v>
      </c>
      <c r="AE1822" t="s">
        <v>55</v>
      </c>
    </row>
    <row r="1823" spans="1:31" x14ac:dyDescent="0.25">
      <c r="A1823" t="s">
        <v>5857</v>
      </c>
      <c r="B1823" t="s">
        <v>5856</v>
      </c>
      <c r="C1823" t="s">
        <v>47</v>
      </c>
      <c r="D1823" s="2" t="str">
        <f>VLOOKUP(A1823,Basis!A:A,1,FALSE)</f>
        <v>BKC0039</v>
      </c>
      <c r="E1823" t="s">
        <v>5022</v>
      </c>
      <c r="F1823">
        <v>3004072</v>
      </c>
      <c r="G1823" s="2">
        <v>43748.540173611109</v>
      </c>
      <c r="H1823" s="2"/>
      <c r="K1823" t="s">
        <v>3248</v>
      </c>
      <c r="L1823" t="s">
        <v>607</v>
      </c>
      <c r="M1823" t="s">
        <v>5119</v>
      </c>
      <c r="N1823" t="s">
        <v>241</v>
      </c>
      <c r="O1823">
        <v>5</v>
      </c>
      <c r="P1823">
        <v>1</v>
      </c>
      <c r="Q1823">
        <v>52.269471000000003</v>
      </c>
      <c r="R1823">
        <v>5.1916378999999999</v>
      </c>
      <c r="S1823" t="s">
        <v>63</v>
      </c>
      <c r="T1823">
        <v>95</v>
      </c>
      <c r="U1823">
        <v>75</v>
      </c>
      <c r="V1823">
        <v>15</v>
      </c>
      <c r="W1823">
        <v>0</v>
      </c>
      <c r="Y1823">
        <v>180</v>
      </c>
      <c r="Z1823" t="s">
        <v>5120</v>
      </c>
      <c r="AA1823" s="2">
        <v>43474.373842592591</v>
      </c>
      <c r="AC1823" s="2">
        <v>44684.584953703707</v>
      </c>
      <c r="AD1823" t="s">
        <v>329</v>
      </c>
      <c r="AE1823" t="s">
        <v>55</v>
      </c>
    </row>
    <row r="1824" spans="1:31" x14ac:dyDescent="0.25">
      <c r="A1824" t="s">
        <v>5859</v>
      </c>
      <c r="B1824" t="s">
        <v>5858</v>
      </c>
      <c r="C1824" t="s">
        <v>167</v>
      </c>
      <c r="D1824" s="2" t="str">
        <f>VLOOKUP(A1824,Basis!A:A,1,FALSE)</f>
        <v>PO069</v>
      </c>
      <c r="E1824" t="s">
        <v>5022</v>
      </c>
      <c r="F1824">
        <v>3004345</v>
      </c>
      <c r="G1824" s="2">
        <v>43733.376215277778</v>
      </c>
      <c r="H1824" s="2"/>
      <c r="K1824" t="s">
        <v>1808</v>
      </c>
      <c r="L1824" t="s">
        <v>1809</v>
      </c>
      <c r="M1824" t="s">
        <v>1810</v>
      </c>
      <c r="N1824" t="s">
        <v>177</v>
      </c>
      <c r="O1824">
        <v>5</v>
      </c>
      <c r="P1824">
        <v>1</v>
      </c>
      <c r="Q1824">
        <v>52.225690999999998</v>
      </c>
      <c r="R1824">
        <v>5.1927539999999999</v>
      </c>
      <c r="S1824" t="s">
        <v>63</v>
      </c>
      <c r="T1824">
        <v>95</v>
      </c>
      <c r="U1824">
        <v>75</v>
      </c>
      <c r="V1824">
        <v>15</v>
      </c>
      <c r="W1824">
        <v>0</v>
      </c>
      <c r="Y1824">
        <v>180</v>
      </c>
      <c r="Z1824" t="s">
        <v>1811</v>
      </c>
      <c r="AA1824" s="2">
        <v>43474.373842592591</v>
      </c>
      <c r="AC1824" s="2">
        <v>44230.533182870371</v>
      </c>
      <c r="AD1824" t="s">
        <v>329</v>
      </c>
      <c r="AE1824" t="s">
        <v>55</v>
      </c>
    </row>
    <row r="1825" spans="1:31" x14ac:dyDescent="0.25">
      <c r="A1825" t="s">
        <v>5861</v>
      </c>
      <c r="B1825" t="s">
        <v>5860</v>
      </c>
      <c r="C1825" t="s">
        <v>167</v>
      </c>
      <c r="D1825" s="2" t="str">
        <f>VLOOKUP(A1825,Basis!A:A,1,FALSE)</f>
        <v>PO088</v>
      </c>
      <c r="E1825" t="s">
        <v>5022</v>
      </c>
      <c r="F1825">
        <v>3004616</v>
      </c>
      <c r="G1825" s="2">
        <v>43733.380393518521</v>
      </c>
      <c r="H1825" s="2"/>
      <c r="K1825" t="s">
        <v>2627</v>
      </c>
      <c r="L1825" t="s">
        <v>1041</v>
      </c>
      <c r="M1825" t="s">
        <v>2628</v>
      </c>
      <c r="N1825" t="s">
        <v>62</v>
      </c>
      <c r="O1825">
        <v>5</v>
      </c>
      <c r="P1825">
        <v>1</v>
      </c>
      <c r="Q1825">
        <v>52.295071999999998</v>
      </c>
      <c r="R1825">
        <v>5.2629890000000001</v>
      </c>
      <c r="S1825" t="s">
        <v>63</v>
      </c>
      <c r="T1825">
        <v>95</v>
      </c>
      <c r="U1825">
        <v>75</v>
      </c>
      <c r="V1825">
        <v>15</v>
      </c>
      <c r="W1825">
        <v>0</v>
      </c>
      <c r="Y1825">
        <v>180</v>
      </c>
      <c r="Z1825" t="s">
        <v>2629</v>
      </c>
      <c r="AA1825" s="2">
        <v>43474.373842592591</v>
      </c>
      <c r="AC1825" s="2">
        <v>44342.611689814818</v>
      </c>
      <c r="AD1825" t="s">
        <v>329</v>
      </c>
      <c r="AE1825" t="s">
        <v>55</v>
      </c>
    </row>
    <row r="1826" spans="1:31" x14ac:dyDescent="0.25">
      <c r="A1826" t="s">
        <v>5863</v>
      </c>
      <c r="B1826" t="s">
        <v>5862</v>
      </c>
      <c r="C1826" t="s">
        <v>167</v>
      </c>
      <c r="D1826" s="2" t="str">
        <f>VLOOKUP(A1826,Basis!A:A,1,FALSE)</f>
        <v>PO055</v>
      </c>
      <c r="E1826" t="s">
        <v>5022</v>
      </c>
      <c r="F1826">
        <v>3004408</v>
      </c>
      <c r="G1826" s="2">
        <v>43733.374803240738</v>
      </c>
      <c r="H1826" s="2"/>
      <c r="K1826" t="s">
        <v>1917</v>
      </c>
      <c r="L1826" t="s">
        <v>132</v>
      </c>
      <c r="M1826" t="s">
        <v>2033</v>
      </c>
      <c r="N1826" t="s">
        <v>177</v>
      </c>
      <c r="O1826">
        <v>5</v>
      </c>
      <c r="P1826">
        <v>1</v>
      </c>
      <c r="Q1826">
        <v>52.221995</v>
      </c>
      <c r="R1826">
        <v>5.1761229999999996</v>
      </c>
      <c r="S1826" t="s">
        <v>63</v>
      </c>
      <c r="T1826">
        <v>95</v>
      </c>
      <c r="U1826">
        <v>75</v>
      </c>
      <c r="V1826">
        <v>15</v>
      </c>
      <c r="W1826">
        <v>0</v>
      </c>
      <c r="Y1826">
        <v>180</v>
      </c>
      <c r="Z1826" t="s">
        <v>2034</v>
      </c>
      <c r="AA1826" s="2">
        <v>43474.373831018522</v>
      </c>
      <c r="AC1826" s="2">
        <v>44390.429293981484</v>
      </c>
      <c r="AD1826" t="s">
        <v>329</v>
      </c>
      <c r="AE1826" t="s">
        <v>55</v>
      </c>
    </row>
    <row r="1827" spans="1:31" x14ac:dyDescent="0.25">
      <c r="A1827" t="s">
        <v>5865</v>
      </c>
      <c r="B1827" t="s">
        <v>5864</v>
      </c>
      <c r="C1827" t="s">
        <v>167</v>
      </c>
      <c r="D1827" s="2" t="str">
        <f>VLOOKUP(A1827,Basis!A:A,1,FALSE)</f>
        <v>PO056</v>
      </c>
      <c r="E1827" t="s">
        <v>5022</v>
      </c>
      <c r="F1827">
        <v>3004407</v>
      </c>
      <c r="G1827" s="2">
        <v>44119.430347222224</v>
      </c>
      <c r="H1827" s="2"/>
      <c r="K1827" t="s">
        <v>715</v>
      </c>
      <c r="L1827" t="s">
        <v>716</v>
      </c>
      <c r="M1827" t="s">
        <v>717</v>
      </c>
      <c r="N1827" t="s">
        <v>177</v>
      </c>
      <c r="O1827">
        <v>5</v>
      </c>
      <c r="P1827">
        <v>1</v>
      </c>
      <c r="Q1827">
        <v>52.225673100000002</v>
      </c>
      <c r="R1827">
        <v>5.1898534999999999</v>
      </c>
      <c r="S1827" t="s">
        <v>63</v>
      </c>
      <c r="T1827">
        <v>95</v>
      </c>
      <c r="U1827">
        <v>75</v>
      </c>
      <c r="V1827">
        <v>15</v>
      </c>
      <c r="W1827">
        <v>0</v>
      </c>
      <c r="Y1827">
        <v>180</v>
      </c>
      <c r="Z1827" t="s">
        <v>718</v>
      </c>
      <c r="AA1827" s="2">
        <v>43474.373842592591</v>
      </c>
      <c r="AC1827" s="2">
        <v>44697.424768518518</v>
      </c>
      <c r="AD1827" t="s">
        <v>329</v>
      </c>
      <c r="AE1827" t="s">
        <v>55</v>
      </c>
    </row>
    <row r="1828" spans="1:31" x14ac:dyDescent="0.25">
      <c r="A1828" t="s">
        <v>5867</v>
      </c>
      <c r="B1828" t="s">
        <v>5866</v>
      </c>
      <c r="C1828" t="s">
        <v>167</v>
      </c>
      <c r="D1828" s="2" t="str">
        <f>VLOOKUP(A1828,Basis!A:A,1,FALSE)</f>
        <v>PO071</v>
      </c>
      <c r="E1828" t="s">
        <v>5022</v>
      </c>
      <c r="F1828">
        <v>3004400</v>
      </c>
      <c r="G1828" s="2">
        <v>43733.375358796293</v>
      </c>
      <c r="H1828" s="2"/>
      <c r="K1828" t="s">
        <v>2025</v>
      </c>
      <c r="L1828" t="s">
        <v>807</v>
      </c>
      <c r="M1828" t="s">
        <v>2026</v>
      </c>
      <c r="N1828" t="s">
        <v>177</v>
      </c>
      <c r="O1828">
        <v>6</v>
      </c>
      <c r="P1828">
        <v>1</v>
      </c>
      <c r="Q1828">
        <v>52.221505999999998</v>
      </c>
      <c r="R1828">
        <v>5.1763630000000003</v>
      </c>
      <c r="S1828" t="s">
        <v>63</v>
      </c>
      <c r="T1828">
        <v>95</v>
      </c>
      <c r="U1828">
        <v>75</v>
      </c>
      <c r="V1828">
        <v>15</v>
      </c>
      <c r="W1828">
        <v>0</v>
      </c>
      <c r="Y1828">
        <v>180</v>
      </c>
      <c r="Z1828" t="s">
        <v>2030</v>
      </c>
      <c r="AA1828" s="2">
        <v>43474.373831018522</v>
      </c>
      <c r="AC1828" s="2">
        <v>44473.611840277779</v>
      </c>
      <c r="AD1828" t="s">
        <v>329</v>
      </c>
      <c r="AE1828" t="s">
        <v>55</v>
      </c>
    </row>
    <row r="1829" spans="1:31" x14ac:dyDescent="0.25">
      <c r="A1829" t="s">
        <v>5869</v>
      </c>
      <c r="B1829" t="s">
        <v>5868</v>
      </c>
      <c r="C1829" t="s">
        <v>167</v>
      </c>
      <c r="D1829" s="2" t="str">
        <f>VLOOKUP(A1829,Basis!A:A,1,FALSE)</f>
        <v>PO084</v>
      </c>
      <c r="E1829" t="s">
        <v>5022</v>
      </c>
      <c r="F1829">
        <v>3004419</v>
      </c>
      <c r="G1829" s="2">
        <v>43733.375821759262</v>
      </c>
      <c r="H1829" s="2"/>
      <c r="K1829" t="s">
        <v>5355</v>
      </c>
      <c r="L1829" t="s">
        <v>5356</v>
      </c>
      <c r="M1829" t="s">
        <v>5357</v>
      </c>
      <c r="N1829" t="s">
        <v>177</v>
      </c>
      <c r="O1829">
        <v>5</v>
      </c>
      <c r="P1829">
        <v>1</v>
      </c>
      <c r="Q1829">
        <v>52.215437000000001</v>
      </c>
      <c r="R1829">
        <v>5.1678329999999999</v>
      </c>
      <c r="S1829" t="s">
        <v>63</v>
      </c>
      <c r="T1829">
        <v>95</v>
      </c>
      <c r="U1829">
        <v>75</v>
      </c>
      <c r="V1829">
        <v>15</v>
      </c>
      <c r="W1829">
        <v>0</v>
      </c>
      <c r="Y1829">
        <v>180</v>
      </c>
      <c r="Z1829" t="s">
        <v>5358</v>
      </c>
      <c r="AA1829" s="2">
        <v>43474.373831018522</v>
      </c>
      <c r="AC1829" s="2">
        <v>44375.589803240742</v>
      </c>
      <c r="AD1829" t="s">
        <v>329</v>
      </c>
      <c r="AE1829" t="s">
        <v>55</v>
      </c>
    </row>
    <row r="1830" spans="1:31" x14ac:dyDescent="0.25">
      <c r="A1830" t="s">
        <v>5871</v>
      </c>
      <c r="B1830" t="s">
        <v>5870</v>
      </c>
      <c r="C1830" t="s">
        <v>167</v>
      </c>
      <c r="D1830" s="2" t="str">
        <f>VLOOKUP(A1830,Basis!A:A,1,FALSE)</f>
        <v>PO054</v>
      </c>
      <c r="E1830" t="s">
        <v>5022</v>
      </c>
      <c r="F1830">
        <v>3004403</v>
      </c>
      <c r="G1830" s="2">
        <v>43733.375601851854</v>
      </c>
      <c r="H1830" s="2"/>
      <c r="K1830" t="s">
        <v>1852</v>
      </c>
      <c r="L1830" t="s">
        <v>1552</v>
      </c>
      <c r="M1830" t="s">
        <v>1854</v>
      </c>
      <c r="N1830" t="s">
        <v>177</v>
      </c>
      <c r="O1830">
        <v>5</v>
      </c>
      <c r="P1830">
        <v>1</v>
      </c>
      <c r="Q1830">
        <v>52.222751000000002</v>
      </c>
      <c r="R1830">
        <v>5.1726349999999996</v>
      </c>
      <c r="S1830" t="s">
        <v>63</v>
      </c>
      <c r="T1830">
        <v>95</v>
      </c>
      <c r="U1830">
        <v>75</v>
      </c>
      <c r="V1830">
        <v>15</v>
      </c>
      <c r="W1830">
        <v>0</v>
      </c>
      <c r="Y1830">
        <v>180</v>
      </c>
      <c r="Z1830" t="s">
        <v>3083</v>
      </c>
      <c r="AA1830" s="2">
        <v>43474.373831018522</v>
      </c>
      <c r="AC1830" s="2">
        <v>44265.58935185185</v>
      </c>
      <c r="AD1830" t="s">
        <v>329</v>
      </c>
      <c r="AE1830" t="s">
        <v>55</v>
      </c>
    </row>
    <row r="1831" spans="1:31" x14ac:dyDescent="0.25">
      <c r="A1831" t="s">
        <v>5873</v>
      </c>
      <c r="B1831" t="s">
        <v>5872</v>
      </c>
      <c r="C1831" t="s">
        <v>167</v>
      </c>
      <c r="D1831" s="2" t="str">
        <f>VLOOKUP(A1831,Basis!A:A,1,FALSE)</f>
        <v>PO083</v>
      </c>
      <c r="E1831" t="s">
        <v>5022</v>
      </c>
      <c r="F1831">
        <v>3004420</v>
      </c>
      <c r="G1831" s="2">
        <v>43733.375162037039</v>
      </c>
      <c r="H1831" s="2"/>
      <c r="K1831" t="s">
        <v>651</v>
      </c>
      <c r="L1831" t="s">
        <v>2051</v>
      </c>
      <c r="M1831" t="s">
        <v>2052</v>
      </c>
      <c r="N1831" t="s">
        <v>177</v>
      </c>
      <c r="O1831">
        <v>5</v>
      </c>
      <c r="P1831">
        <v>1</v>
      </c>
      <c r="Q1831">
        <v>52.220509</v>
      </c>
      <c r="R1831">
        <v>5.1680820000000001</v>
      </c>
      <c r="S1831" t="s">
        <v>63</v>
      </c>
      <c r="T1831">
        <v>95</v>
      </c>
      <c r="U1831">
        <v>75</v>
      </c>
      <c r="V1831">
        <v>15</v>
      </c>
      <c r="W1831">
        <v>0</v>
      </c>
      <c r="Y1831">
        <v>180</v>
      </c>
      <c r="Z1831" t="s">
        <v>2053</v>
      </c>
      <c r="AA1831" s="2">
        <v>43474.373831018522</v>
      </c>
      <c r="AC1831" s="2">
        <v>44370.347037037034</v>
      </c>
      <c r="AD1831" t="s">
        <v>329</v>
      </c>
      <c r="AE1831" t="s">
        <v>55</v>
      </c>
    </row>
    <row r="1832" spans="1:31" x14ac:dyDescent="0.25">
      <c r="A1832" t="s">
        <v>5875</v>
      </c>
      <c r="B1832" t="s">
        <v>5874</v>
      </c>
      <c r="C1832" t="s">
        <v>167</v>
      </c>
      <c r="D1832" s="2" t="str">
        <f>VLOOKUP(A1832,Basis!A:A,1,FALSE)</f>
        <v>PO078</v>
      </c>
      <c r="E1832" t="s">
        <v>5022</v>
      </c>
      <c r="F1832">
        <v>3004429</v>
      </c>
      <c r="G1832" s="2">
        <v>43733.376423611109</v>
      </c>
      <c r="H1832" s="2"/>
      <c r="K1832" t="s">
        <v>1747</v>
      </c>
      <c r="L1832" t="s">
        <v>1748</v>
      </c>
      <c r="M1832" t="s">
        <v>1749</v>
      </c>
      <c r="N1832" t="s">
        <v>177</v>
      </c>
      <c r="O1832">
        <v>5</v>
      </c>
      <c r="P1832">
        <v>1</v>
      </c>
      <c r="Q1832">
        <v>52.227738000000002</v>
      </c>
      <c r="R1832">
        <v>5.1840149999999996</v>
      </c>
      <c r="S1832" t="s">
        <v>63</v>
      </c>
      <c r="T1832">
        <v>95</v>
      </c>
      <c r="U1832">
        <v>75</v>
      </c>
      <c r="V1832">
        <v>15</v>
      </c>
      <c r="W1832">
        <v>0</v>
      </c>
      <c r="Y1832">
        <v>180</v>
      </c>
      <c r="Z1832" t="s">
        <v>1750</v>
      </c>
      <c r="AA1832" s="2">
        <v>43474.373842592591</v>
      </c>
      <c r="AC1832" s="2">
        <v>44390.372407407405</v>
      </c>
      <c r="AD1832" t="s">
        <v>329</v>
      </c>
      <c r="AE1832" t="s">
        <v>55</v>
      </c>
    </row>
    <row r="1833" spans="1:31" x14ac:dyDescent="0.25">
      <c r="A1833" t="s">
        <v>5877</v>
      </c>
      <c r="B1833" t="s">
        <v>5876</v>
      </c>
      <c r="C1833" t="s">
        <v>47</v>
      </c>
      <c r="D1833" s="2" t="str">
        <f>VLOOKUP(A1833,Basis!A:A,1,FALSE)</f>
        <v>BKC0063</v>
      </c>
      <c r="E1833" t="s">
        <v>5022</v>
      </c>
      <c r="F1833">
        <v>3004347</v>
      </c>
      <c r="G1833" s="2">
        <v>43748.52920138889</v>
      </c>
      <c r="H1833" s="2"/>
      <c r="K1833" t="s">
        <v>5291</v>
      </c>
      <c r="L1833" t="s">
        <v>93</v>
      </c>
      <c r="M1833" t="s">
        <v>5292</v>
      </c>
      <c r="N1833" t="s">
        <v>184</v>
      </c>
      <c r="O1833">
        <v>5</v>
      </c>
      <c r="P1833">
        <v>1</v>
      </c>
      <c r="Q1833">
        <v>52.199382999999997</v>
      </c>
      <c r="R1833">
        <v>5.1407870000000004</v>
      </c>
      <c r="S1833" t="s">
        <v>63</v>
      </c>
      <c r="T1833">
        <v>95</v>
      </c>
      <c r="U1833">
        <v>75</v>
      </c>
      <c r="V1833">
        <v>15</v>
      </c>
      <c r="W1833">
        <v>0</v>
      </c>
      <c r="Y1833">
        <v>180</v>
      </c>
      <c r="Z1833" t="s">
        <v>5293</v>
      </c>
      <c r="AA1833" s="2">
        <v>43474.373842592591</v>
      </c>
      <c r="AC1833" s="2">
        <v>44705.528865740744</v>
      </c>
      <c r="AD1833" t="s">
        <v>329</v>
      </c>
      <c r="AE1833" t="s">
        <v>55</v>
      </c>
    </row>
    <row r="1834" spans="1:31" x14ac:dyDescent="0.25">
      <c r="A1834" t="s">
        <v>5879</v>
      </c>
      <c r="B1834" t="s">
        <v>5878</v>
      </c>
      <c r="C1834" t="s">
        <v>167</v>
      </c>
      <c r="D1834" s="2" t="str">
        <f>VLOOKUP(A1834,Basis!A:A,1,FALSE)</f>
        <v>PO092</v>
      </c>
      <c r="E1834" t="s">
        <v>5022</v>
      </c>
      <c r="F1834">
        <v>3004619</v>
      </c>
      <c r="G1834" s="2">
        <v>43733.379340277781</v>
      </c>
      <c r="H1834" s="2"/>
      <c r="K1834" t="s">
        <v>2673</v>
      </c>
      <c r="L1834" t="s">
        <v>2167</v>
      </c>
      <c r="M1834" t="s">
        <v>2674</v>
      </c>
      <c r="N1834" t="s">
        <v>62</v>
      </c>
      <c r="O1834">
        <v>5</v>
      </c>
      <c r="P1834">
        <v>1</v>
      </c>
      <c r="Q1834">
        <v>52.306407</v>
      </c>
      <c r="R1834">
        <v>5.240253</v>
      </c>
      <c r="S1834" t="s">
        <v>63</v>
      </c>
      <c r="T1834">
        <v>95</v>
      </c>
      <c r="U1834">
        <v>75</v>
      </c>
      <c r="V1834">
        <v>15</v>
      </c>
      <c r="W1834">
        <v>0</v>
      </c>
      <c r="Y1834">
        <v>180</v>
      </c>
      <c r="Z1834" t="s">
        <v>2675</v>
      </c>
      <c r="AA1834" s="2">
        <v>43474.373842592591</v>
      </c>
      <c r="AC1834" s="2">
        <v>44174.401331018518</v>
      </c>
      <c r="AD1834" t="s">
        <v>329</v>
      </c>
      <c r="AE1834" t="s">
        <v>55</v>
      </c>
    </row>
    <row r="1835" spans="1:31" x14ac:dyDescent="0.25">
      <c r="A1835" t="s">
        <v>5881</v>
      </c>
      <c r="B1835" t="s">
        <v>5880</v>
      </c>
      <c r="C1835" t="s">
        <v>79</v>
      </c>
      <c r="D1835" s="2" t="str">
        <f>VLOOKUP(A1835,Basis!A:A,1,FALSE)</f>
        <v>RO660</v>
      </c>
      <c r="E1835" t="s">
        <v>58</v>
      </c>
      <c r="F1835">
        <v>1016716</v>
      </c>
      <c r="G1835" s="2">
        <v>43599.366770833331</v>
      </c>
      <c r="H1835" s="2"/>
      <c r="K1835" t="s">
        <v>67</v>
      </c>
      <c r="L1835" t="s">
        <v>1283</v>
      </c>
      <c r="M1835" t="s">
        <v>5882</v>
      </c>
      <c r="N1835" t="s">
        <v>62</v>
      </c>
      <c r="O1835">
        <v>5</v>
      </c>
      <c r="P1835">
        <v>1</v>
      </c>
      <c r="Q1835">
        <v>52.292254999999997</v>
      </c>
      <c r="R1835">
        <v>5.2462999999999997</v>
      </c>
      <c r="S1835" t="s">
        <v>63</v>
      </c>
      <c r="T1835">
        <v>95</v>
      </c>
      <c r="U1835">
        <v>75</v>
      </c>
      <c r="V1835">
        <v>15</v>
      </c>
      <c r="W1835">
        <v>0</v>
      </c>
      <c r="Y1835">
        <v>180</v>
      </c>
      <c r="Z1835" t="s">
        <v>5883</v>
      </c>
      <c r="AA1835" s="2">
        <v>43474.373842592591</v>
      </c>
      <c r="AC1835" s="2">
        <v>44951.652592592596</v>
      </c>
      <c r="AD1835" t="s">
        <v>329</v>
      </c>
      <c r="AE1835" t="s">
        <v>55</v>
      </c>
    </row>
    <row r="1836" spans="1:31" x14ac:dyDescent="0.25">
      <c r="A1836" t="s">
        <v>5885</v>
      </c>
      <c r="B1836" t="s">
        <v>5884</v>
      </c>
      <c r="C1836" t="s">
        <v>47</v>
      </c>
      <c r="D1836" s="2" t="str">
        <f>VLOOKUP(A1836,Basis!A:A,1,FALSE)</f>
        <v>BKC0054</v>
      </c>
      <c r="E1836" t="s">
        <v>5022</v>
      </c>
      <c r="F1836">
        <v>3004351</v>
      </c>
      <c r="G1836" s="2">
        <v>43748.537245370368</v>
      </c>
      <c r="H1836" s="2"/>
      <c r="K1836" t="s">
        <v>2318</v>
      </c>
      <c r="L1836" t="s">
        <v>1041</v>
      </c>
      <c r="M1836" t="s">
        <v>2320</v>
      </c>
      <c r="N1836" t="s">
        <v>277</v>
      </c>
      <c r="O1836">
        <v>5</v>
      </c>
      <c r="P1836">
        <v>1</v>
      </c>
      <c r="Q1836">
        <v>52.313692000000003</v>
      </c>
      <c r="R1836">
        <v>5.0383750000000003</v>
      </c>
      <c r="S1836" t="s">
        <v>63</v>
      </c>
      <c r="T1836">
        <v>95</v>
      </c>
      <c r="U1836">
        <v>75</v>
      </c>
      <c r="V1836">
        <v>15</v>
      </c>
      <c r="W1836">
        <v>0</v>
      </c>
      <c r="Y1836">
        <v>180</v>
      </c>
      <c r="Z1836" t="s">
        <v>5215</v>
      </c>
      <c r="AA1836" s="2">
        <v>43474.373842592591</v>
      </c>
      <c r="AC1836" s="2">
        <v>44713.548229166663</v>
      </c>
      <c r="AD1836" t="s">
        <v>329</v>
      </c>
      <c r="AE1836" t="s">
        <v>55</v>
      </c>
    </row>
    <row r="1837" spans="1:31" x14ac:dyDescent="0.25">
      <c r="A1837" s="2"/>
      <c r="B1837" t="s">
        <v>5886</v>
      </c>
      <c r="C1837" s="2"/>
      <c r="D1837" s="2" t="e">
        <f>VLOOKUP(A1837,Basis!A:A,1,FALSE)</f>
        <v>#N/A</v>
      </c>
      <c r="E1837" s="2"/>
      <c r="F1837" s="2"/>
      <c r="G1837" s="2"/>
      <c r="H1837" s="2"/>
      <c r="K1837" t="s">
        <v>1844</v>
      </c>
      <c r="L1837" t="s">
        <v>281</v>
      </c>
      <c r="M1837" t="s">
        <v>1845</v>
      </c>
      <c r="N1837" t="s">
        <v>51</v>
      </c>
      <c r="O1837">
        <v>5</v>
      </c>
      <c r="P1837">
        <v>1</v>
      </c>
      <c r="Q1837">
        <v>52.289676</v>
      </c>
      <c r="R1837">
        <v>5.1699031</v>
      </c>
      <c r="S1837" t="s">
        <v>63</v>
      </c>
      <c r="T1837">
        <v>95</v>
      </c>
      <c r="U1837">
        <v>75</v>
      </c>
      <c r="V1837">
        <v>15</v>
      </c>
      <c r="W1837">
        <v>0</v>
      </c>
      <c r="Y1837">
        <v>180</v>
      </c>
      <c r="Z1837" t="s">
        <v>1846</v>
      </c>
      <c r="AA1837" s="2">
        <v>43474.373854166668</v>
      </c>
      <c r="AC1837" s="2">
        <v>44587.609652777777</v>
      </c>
      <c r="AD1837" t="s">
        <v>329</v>
      </c>
      <c r="AE1837" s="2"/>
    </row>
    <row r="1838" spans="1:31" x14ac:dyDescent="0.25">
      <c r="A1838" s="2"/>
      <c r="B1838" t="s">
        <v>5887</v>
      </c>
      <c r="C1838" s="2"/>
      <c r="D1838" s="2" t="e">
        <f>VLOOKUP(A1838,Basis!A:A,1,FALSE)</f>
        <v>#N/A</v>
      </c>
      <c r="E1838" s="2"/>
      <c r="F1838" s="2"/>
      <c r="G1838" s="2"/>
      <c r="H1838" s="2"/>
      <c r="K1838" t="s">
        <v>2943</v>
      </c>
      <c r="L1838" t="s">
        <v>473</v>
      </c>
      <c r="M1838" t="s">
        <v>2944</v>
      </c>
      <c r="N1838" t="s">
        <v>241</v>
      </c>
      <c r="O1838">
        <v>5</v>
      </c>
      <c r="P1838">
        <v>1</v>
      </c>
      <c r="Q1838">
        <v>52.274742000000003</v>
      </c>
      <c r="R1838">
        <v>5.1665590000000003</v>
      </c>
      <c r="S1838" t="s">
        <v>63</v>
      </c>
      <c r="T1838">
        <v>95</v>
      </c>
      <c r="U1838">
        <v>75</v>
      </c>
      <c r="V1838">
        <v>15</v>
      </c>
      <c r="W1838">
        <v>0</v>
      </c>
      <c r="Y1838">
        <v>180</v>
      </c>
      <c r="Z1838" t="s">
        <v>2945</v>
      </c>
      <c r="AA1838" s="2">
        <v>43474.373842592591</v>
      </c>
      <c r="AC1838" s="2">
        <v>44307.463576388887</v>
      </c>
      <c r="AD1838" t="s">
        <v>329</v>
      </c>
      <c r="AE1838" s="2"/>
    </row>
    <row r="1839" spans="1:31" x14ac:dyDescent="0.25">
      <c r="A1839" t="s">
        <v>5889</v>
      </c>
      <c r="B1839" t="s">
        <v>5888</v>
      </c>
      <c r="C1839" t="s">
        <v>79</v>
      </c>
      <c r="D1839" s="2" t="str">
        <f>VLOOKUP(A1839,Basis!A:A,1,FALSE)</f>
        <v>RO1021</v>
      </c>
      <c r="E1839" t="s">
        <v>58</v>
      </c>
      <c r="F1839">
        <v>1020016</v>
      </c>
      <c r="G1839" s="2">
        <v>44900.455868055556</v>
      </c>
      <c r="H1839" s="2"/>
      <c r="K1839" t="s">
        <v>393</v>
      </c>
      <c r="L1839" t="s">
        <v>112</v>
      </c>
      <c r="M1839" t="s">
        <v>394</v>
      </c>
      <c r="N1839" t="s">
        <v>177</v>
      </c>
      <c r="O1839">
        <v>5</v>
      </c>
      <c r="P1839">
        <v>1</v>
      </c>
      <c r="Q1839">
        <v>52.232849999000003</v>
      </c>
      <c r="R1839">
        <v>5.2002339900000001</v>
      </c>
      <c r="S1839" t="s">
        <v>63</v>
      </c>
      <c r="T1839">
        <v>95</v>
      </c>
      <c r="U1839">
        <v>75</v>
      </c>
      <c r="V1839">
        <v>15</v>
      </c>
      <c r="W1839">
        <v>0</v>
      </c>
      <c r="Y1839">
        <v>180</v>
      </c>
      <c r="Z1839" t="s">
        <v>395</v>
      </c>
      <c r="AA1839" s="2">
        <v>43474.373842592591</v>
      </c>
      <c r="AC1839" s="2">
        <v>44866.446192129632</v>
      </c>
      <c r="AD1839" t="s">
        <v>329</v>
      </c>
      <c r="AE1839" t="s">
        <v>55</v>
      </c>
    </row>
    <row r="1840" spans="1:31" x14ac:dyDescent="0.25">
      <c r="A1840" t="s">
        <v>5891</v>
      </c>
      <c r="B1840" t="s">
        <v>5890</v>
      </c>
      <c r="C1840" t="s">
        <v>79</v>
      </c>
      <c r="D1840" s="2" t="str">
        <f>VLOOKUP(A1840,Basis!A:A,1,FALSE)</f>
        <v>RO1025</v>
      </c>
      <c r="E1840" t="s">
        <v>58</v>
      </c>
      <c r="F1840">
        <v>1017295</v>
      </c>
      <c r="G1840" s="2">
        <v>44894.435416666667</v>
      </c>
      <c r="H1840" s="2"/>
      <c r="K1840" t="s">
        <v>368</v>
      </c>
      <c r="L1840" t="s">
        <v>1007</v>
      </c>
      <c r="M1840" t="s">
        <v>1538</v>
      </c>
      <c r="N1840" t="s">
        <v>177</v>
      </c>
      <c r="O1840">
        <v>6</v>
      </c>
      <c r="P1840">
        <v>1</v>
      </c>
      <c r="Q1840">
        <v>52.218759999900001</v>
      </c>
      <c r="R1840">
        <v>5.1472299990000003</v>
      </c>
      <c r="S1840" t="s">
        <v>63</v>
      </c>
      <c r="T1840">
        <v>95</v>
      </c>
      <c r="U1840">
        <v>75</v>
      </c>
      <c r="V1840">
        <v>15</v>
      </c>
      <c r="W1840">
        <v>0</v>
      </c>
      <c r="Y1840">
        <v>180</v>
      </c>
      <c r="Z1840" t="s">
        <v>1539</v>
      </c>
      <c r="AA1840" s="2">
        <v>43474.373831018522</v>
      </c>
      <c r="AC1840" s="2">
        <v>44879.435173611113</v>
      </c>
      <c r="AD1840" t="s">
        <v>329</v>
      </c>
      <c r="AE1840" t="s">
        <v>55</v>
      </c>
    </row>
    <row r="1841" spans="1:31" x14ac:dyDescent="0.25">
      <c r="A1841" t="s">
        <v>5893</v>
      </c>
      <c r="B1841" t="s">
        <v>5892</v>
      </c>
      <c r="C1841" t="s">
        <v>47</v>
      </c>
      <c r="D1841" s="2" t="str">
        <f>VLOOKUP(A1841,Basis!A:A,1,FALSE)</f>
        <v>BKC0068</v>
      </c>
      <c r="E1841" s="2"/>
      <c r="F1841" s="2"/>
      <c r="G1841" s="2"/>
      <c r="H1841" s="2"/>
      <c r="K1841" t="s">
        <v>5894</v>
      </c>
      <c r="L1841" t="s">
        <v>561</v>
      </c>
      <c r="M1841" t="s">
        <v>5895</v>
      </c>
      <c r="N1841" t="s">
        <v>277</v>
      </c>
      <c r="O1841">
        <v>5</v>
      </c>
      <c r="P1841">
        <v>1</v>
      </c>
      <c r="Q1841">
        <v>52.311684999999997</v>
      </c>
      <c r="R1841">
        <v>5.0330079999999997</v>
      </c>
      <c r="S1841" t="s">
        <v>63</v>
      </c>
      <c r="T1841">
        <v>95</v>
      </c>
      <c r="U1841">
        <v>75</v>
      </c>
      <c r="V1841">
        <v>15</v>
      </c>
      <c r="W1841">
        <v>0</v>
      </c>
      <c r="Y1841">
        <v>180</v>
      </c>
      <c r="Z1841" t="s">
        <v>5896</v>
      </c>
      <c r="AA1841" s="2">
        <v>43474.373842592591</v>
      </c>
      <c r="AC1841" s="2">
        <v>44378.488171296296</v>
      </c>
      <c r="AD1841" t="s">
        <v>329</v>
      </c>
      <c r="AE1841" t="s">
        <v>55</v>
      </c>
    </row>
    <row r="1842" spans="1:31" x14ac:dyDescent="0.25">
      <c r="A1842" t="s">
        <v>5898</v>
      </c>
      <c r="B1842" t="s">
        <v>5897</v>
      </c>
      <c r="C1842" t="s">
        <v>5080</v>
      </c>
      <c r="D1842" s="2" t="str">
        <f>VLOOKUP(A1842,Basis!A:A,1,FALSE)</f>
        <v>GO184</v>
      </c>
      <c r="E1842" s="2"/>
      <c r="F1842" s="2"/>
      <c r="G1842" s="2"/>
      <c r="H1842" s="2"/>
      <c r="K1842" t="s">
        <v>5228</v>
      </c>
      <c r="L1842" t="s">
        <v>3654</v>
      </c>
      <c r="M1842" t="s">
        <v>5229</v>
      </c>
      <c r="N1842" t="s">
        <v>43</v>
      </c>
      <c r="O1842">
        <v>5</v>
      </c>
      <c r="P1842">
        <v>1</v>
      </c>
      <c r="Q1842">
        <v>52.249797000000001</v>
      </c>
      <c r="R1842">
        <v>5.2364138999999996</v>
      </c>
      <c r="S1842" t="s">
        <v>63</v>
      </c>
      <c r="T1842">
        <v>95</v>
      </c>
      <c r="U1842">
        <v>75</v>
      </c>
      <c r="V1842">
        <v>15</v>
      </c>
      <c r="W1842">
        <v>0</v>
      </c>
      <c r="Y1842">
        <v>180</v>
      </c>
      <c r="Z1842" t="s">
        <v>5230</v>
      </c>
      <c r="AA1842" s="2">
        <v>43474.373842592591</v>
      </c>
      <c r="AC1842" s="2">
        <v>44705.469618055555</v>
      </c>
      <c r="AD1842" t="s">
        <v>329</v>
      </c>
      <c r="AE1842" t="s">
        <v>55</v>
      </c>
    </row>
    <row r="1843" spans="1:31" x14ac:dyDescent="0.25">
      <c r="A1843" t="s">
        <v>5900</v>
      </c>
      <c r="B1843" t="s">
        <v>5899</v>
      </c>
      <c r="C1843" t="s">
        <v>47</v>
      </c>
      <c r="D1843" s="2" t="str">
        <f>VLOOKUP(A1843,Basis!A:A,1,FALSE)</f>
        <v>BKC0003</v>
      </c>
      <c r="E1843" s="2"/>
      <c r="F1843" s="2"/>
      <c r="G1843" s="2"/>
      <c r="H1843" s="2"/>
      <c r="K1843" t="s">
        <v>5284</v>
      </c>
      <c r="L1843" t="s">
        <v>281</v>
      </c>
      <c r="M1843" t="s">
        <v>5285</v>
      </c>
      <c r="N1843" t="s">
        <v>177</v>
      </c>
      <c r="O1843">
        <v>5</v>
      </c>
      <c r="P1843">
        <v>1</v>
      </c>
      <c r="Q1843">
        <v>52.23836</v>
      </c>
      <c r="R1843">
        <v>5.1416680000000001</v>
      </c>
      <c r="S1843" t="s">
        <v>63</v>
      </c>
      <c r="T1843">
        <v>95</v>
      </c>
      <c r="U1843">
        <v>75</v>
      </c>
      <c r="V1843">
        <v>15</v>
      </c>
      <c r="W1843">
        <v>0</v>
      </c>
      <c r="Y1843">
        <v>180</v>
      </c>
      <c r="Z1843" t="s">
        <v>5286</v>
      </c>
      <c r="AA1843" s="2">
        <v>43474.373842592591</v>
      </c>
      <c r="AC1843" s="2">
        <v>44375.391550925924</v>
      </c>
      <c r="AD1843" t="s">
        <v>329</v>
      </c>
      <c r="AE1843" t="s">
        <v>55</v>
      </c>
    </row>
    <row r="1844" spans="1:31" x14ac:dyDescent="0.25">
      <c r="A1844" s="2"/>
      <c r="B1844" t="s">
        <v>5901</v>
      </c>
      <c r="C1844" s="2"/>
      <c r="D1844" s="2" t="e">
        <f>VLOOKUP(A1844,Basis!A:A,1,FALSE)</f>
        <v>#N/A</v>
      </c>
      <c r="E1844" s="2"/>
      <c r="F1844" s="2"/>
      <c r="G1844" s="2"/>
      <c r="H1844" s="2"/>
      <c r="K1844" t="s">
        <v>2489</v>
      </c>
      <c r="L1844" t="s">
        <v>5326</v>
      </c>
      <c r="M1844" t="s">
        <v>5327</v>
      </c>
      <c r="N1844" t="s">
        <v>177</v>
      </c>
      <c r="O1844">
        <v>5</v>
      </c>
      <c r="P1844">
        <v>1</v>
      </c>
      <c r="Q1844">
        <v>52.232733000000003</v>
      </c>
      <c r="R1844">
        <v>5.1886919999999996</v>
      </c>
      <c r="S1844" t="s">
        <v>63</v>
      </c>
      <c r="T1844">
        <v>95</v>
      </c>
      <c r="U1844">
        <v>75</v>
      </c>
      <c r="V1844">
        <v>15</v>
      </c>
      <c r="W1844">
        <v>0</v>
      </c>
      <c r="Y1844">
        <v>180</v>
      </c>
      <c r="Z1844" t="s">
        <v>5328</v>
      </c>
      <c r="AA1844" s="2">
        <v>43474.373842592591</v>
      </c>
      <c r="AC1844" s="2">
        <v>44390.416689814818</v>
      </c>
      <c r="AD1844" t="s">
        <v>329</v>
      </c>
      <c r="AE1844" s="2"/>
    </row>
    <row r="1845" spans="1:31" x14ac:dyDescent="0.25">
      <c r="A1845" t="s">
        <v>5903</v>
      </c>
      <c r="B1845" t="s">
        <v>5902</v>
      </c>
      <c r="C1845" t="s">
        <v>47</v>
      </c>
      <c r="D1845" s="2" t="str">
        <f>VLOOKUP(A1845,Basis!A:A,1,FALSE)</f>
        <v>X21</v>
      </c>
      <c r="E1845" s="2"/>
      <c r="F1845" s="2"/>
      <c r="G1845" s="2"/>
      <c r="H1845" s="2"/>
      <c r="K1845" t="s">
        <v>5262</v>
      </c>
      <c r="L1845" t="s">
        <v>879</v>
      </c>
      <c r="M1845" t="s">
        <v>5263</v>
      </c>
      <c r="N1845" t="s">
        <v>62</v>
      </c>
      <c r="O1845">
        <v>5</v>
      </c>
      <c r="P1845">
        <v>1</v>
      </c>
      <c r="Q1845">
        <v>52.297189000000003</v>
      </c>
      <c r="R1845">
        <v>5.2335570000000002</v>
      </c>
      <c r="S1845" t="s">
        <v>63</v>
      </c>
      <c r="T1845">
        <v>95</v>
      </c>
      <c r="U1845">
        <v>75</v>
      </c>
      <c r="V1845">
        <v>15</v>
      </c>
      <c r="W1845">
        <v>0</v>
      </c>
      <c r="Y1845">
        <v>180</v>
      </c>
      <c r="Z1845" t="s">
        <v>5264</v>
      </c>
      <c r="AA1845" s="2">
        <v>43474.373842592591</v>
      </c>
      <c r="AC1845" s="2">
        <v>44726.627025462964</v>
      </c>
      <c r="AD1845" t="s">
        <v>329</v>
      </c>
      <c r="AE1845" t="s">
        <v>55</v>
      </c>
    </row>
    <row r="1846" spans="1:31" x14ac:dyDescent="0.25">
      <c r="A1846" t="s">
        <v>5905</v>
      </c>
      <c r="B1846" t="s">
        <v>5904</v>
      </c>
      <c r="C1846" t="s">
        <v>167</v>
      </c>
      <c r="D1846" s="2" t="str">
        <f>VLOOKUP(A1846,Basis!A:A,1,FALSE)</f>
        <v>X22</v>
      </c>
      <c r="E1846" s="2"/>
      <c r="F1846" s="2"/>
      <c r="G1846" s="2"/>
      <c r="H1846" s="2"/>
      <c r="K1846" t="s">
        <v>5262</v>
      </c>
      <c r="L1846" t="s">
        <v>879</v>
      </c>
      <c r="M1846" t="s">
        <v>5263</v>
      </c>
      <c r="N1846" t="s">
        <v>62</v>
      </c>
      <c r="O1846">
        <v>5</v>
      </c>
      <c r="P1846">
        <v>1</v>
      </c>
      <c r="Q1846">
        <v>52.297189000000003</v>
      </c>
      <c r="R1846">
        <v>5.2335570000000002</v>
      </c>
      <c r="S1846" t="s">
        <v>63</v>
      </c>
      <c r="T1846">
        <v>95</v>
      </c>
      <c r="U1846">
        <v>75</v>
      </c>
      <c r="V1846">
        <v>15</v>
      </c>
      <c r="W1846">
        <v>0</v>
      </c>
      <c r="Y1846">
        <v>180</v>
      </c>
      <c r="Z1846" t="s">
        <v>5264</v>
      </c>
      <c r="AA1846" s="2">
        <v>43474.373842592591</v>
      </c>
      <c r="AC1846" s="2">
        <v>44726.627500000002</v>
      </c>
      <c r="AD1846" t="s">
        <v>329</v>
      </c>
      <c r="AE1846" t="s">
        <v>55</v>
      </c>
    </row>
    <row r="1847" spans="1:31" x14ac:dyDescent="0.25">
      <c r="A1847" s="2"/>
      <c r="B1847" t="s">
        <v>5906</v>
      </c>
      <c r="C1847" s="2"/>
      <c r="D1847" s="2" t="e">
        <f>VLOOKUP(A1847,Basis!A:A,1,FALSE)</f>
        <v>#N/A</v>
      </c>
      <c r="E1847" s="2"/>
      <c r="F1847" s="2"/>
      <c r="G1847" s="2"/>
      <c r="H1847" s="2"/>
      <c r="K1847" t="s">
        <v>308</v>
      </c>
      <c r="L1847" t="s">
        <v>5907</v>
      </c>
      <c r="M1847" t="s">
        <v>5908</v>
      </c>
      <c r="N1847" t="s">
        <v>62</v>
      </c>
      <c r="O1847">
        <v>5</v>
      </c>
      <c r="P1847">
        <v>1</v>
      </c>
      <c r="Q1847">
        <v>52.305838000000001</v>
      </c>
      <c r="R1847">
        <v>5.2586589999999998</v>
      </c>
      <c r="S1847" t="s">
        <v>63</v>
      </c>
      <c r="T1847">
        <v>95</v>
      </c>
      <c r="U1847">
        <v>75</v>
      </c>
      <c r="V1847">
        <v>15</v>
      </c>
      <c r="W1847">
        <v>0</v>
      </c>
      <c r="Y1847">
        <v>180</v>
      </c>
      <c r="Z1847" t="s">
        <v>5909</v>
      </c>
      <c r="AA1847" s="2">
        <v>43474.373842592591</v>
      </c>
      <c r="AC1847" s="2">
        <v>44320.412754629629</v>
      </c>
      <c r="AD1847" t="s">
        <v>329</v>
      </c>
      <c r="AE1847" s="2"/>
    </row>
    <row r="1848" spans="1:31" x14ac:dyDescent="0.25">
      <c r="A1848" t="s">
        <v>5911</v>
      </c>
      <c r="B1848" t="s">
        <v>5910</v>
      </c>
      <c r="C1848" t="s">
        <v>5080</v>
      </c>
      <c r="D1848" s="2" t="str">
        <f>VLOOKUP(A1848,Basis!A:A,1,FALSE)</f>
        <v>GO091</v>
      </c>
      <c r="E1848" s="2"/>
      <c r="F1848" s="2"/>
      <c r="G1848" s="2"/>
      <c r="H1848" s="2"/>
      <c r="K1848" t="s">
        <v>1808</v>
      </c>
      <c r="L1848" t="s">
        <v>1925</v>
      </c>
      <c r="M1848" t="s">
        <v>1926</v>
      </c>
      <c r="N1848" t="s">
        <v>177</v>
      </c>
      <c r="O1848">
        <v>5</v>
      </c>
      <c r="P1848">
        <v>1</v>
      </c>
      <c r="Q1848">
        <v>52.232348999999999</v>
      </c>
      <c r="R1848">
        <v>5.1909850000000004</v>
      </c>
      <c r="S1848" t="s">
        <v>63</v>
      </c>
      <c r="T1848">
        <v>95</v>
      </c>
      <c r="U1848">
        <v>75</v>
      </c>
      <c r="V1848">
        <v>15</v>
      </c>
      <c r="W1848">
        <v>0</v>
      </c>
      <c r="Y1848">
        <v>180</v>
      </c>
      <c r="Z1848" t="s">
        <v>1927</v>
      </c>
      <c r="AA1848" s="2">
        <v>43474.373842592591</v>
      </c>
      <c r="AC1848" s="2">
        <v>44698.412129629629</v>
      </c>
      <c r="AD1848" t="s">
        <v>329</v>
      </c>
      <c r="AE1848" t="s">
        <v>55</v>
      </c>
    </row>
    <row r="1849" spans="1:31" x14ac:dyDescent="0.25">
      <c r="A1849" t="s">
        <v>5913</v>
      </c>
      <c r="B1849" t="s">
        <v>5912</v>
      </c>
      <c r="C1849" t="s">
        <v>5080</v>
      </c>
      <c r="D1849" s="2" t="str">
        <f>VLOOKUP(A1849,Basis!A:A,1,FALSE)</f>
        <v>GO110</v>
      </c>
      <c r="E1849" s="2"/>
      <c r="F1849" s="2"/>
      <c r="G1849" s="2"/>
      <c r="H1849" s="2"/>
      <c r="K1849" t="s">
        <v>5363</v>
      </c>
      <c r="L1849" t="s">
        <v>879</v>
      </c>
      <c r="M1849" t="s">
        <v>5364</v>
      </c>
      <c r="N1849" t="s">
        <v>177</v>
      </c>
      <c r="O1849">
        <v>5</v>
      </c>
      <c r="P1849">
        <v>1</v>
      </c>
      <c r="Q1849">
        <v>52.214559999999999</v>
      </c>
      <c r="R1849">
        <v>5.1560600000000001</v>
      </c>
      <c r="S1849" t="s">
        <v>63</v>
      </c>
      <c r="T1849">
        <v>95</v>
      </c>
      <c r="U1849">
        <v>75</v>
      </c>
      <c r="V1849">
        <v>15</v>
      </c>
      <c r="W1849">
        <v>0</v>
      </c>
      <c r="Y1849">
        <v>180</v>
      </c>
      <c r="Z1849" t="s">
        <v>5365</v>
      </c>
      <c r="AA1849" s="2">
        <v>43474.373831018522</v>
      </c>
      <c r="AC1849" s="2">
        <v>44698.477523148147</v>
      </c>
      <c r="AD1849" t="s">
        <v>329</v>
      </c>
      <c r="AE1849" t="s">
        <v>55</v>
      </c>
    </row>
    <row r="1850" spans="1:31" x14ac:dyDescent="0.25">
      <c r="A1850" t="s">
        <v>5915</v>
      </c>
      <c r="B1850" t="s">
        <v>5914</v>
      </c>
      <c r="C1850" t="s">
        <v>5080</v>
      </c>
      <c r="D1850" s="2" t="str">
        <f>VLOOKUP(A1850,Basis!A:A,1,FALSE)</f>
        <v>GO113</v>
      </c>
      <c r="E1850" s="2"/>
      <c r="F1850" s="2"/>
      <c r="G1850" s="2"/>
      <c r="H1850" s="2"/>
      <c r="K1850" t="s">
        <v>2041</v>
      </c>
      <c r="L1850" t="s">
        <v>724</v>
      </c>
      <c r="M1850" t="s">
        <v>5345</v>
      </c>
      <c r="N1850" t="s">
        <v>177</v>
      </c>
      <c r="O1850">
        <v>5</v>
      </c>
      <c r="P1850">
        <v>1</v>
      </c>
      <c r="Q1850">
        <v>52.220602</v>
      </c>
      <c r="R1850">
        <v>5.1559679000000003</v>
      </c>
      <c r="S1850" t="s">
        <v>63</v>
      </c>
      <c r="T1850">
        <v>95</v>
      </c>
      <c r="U1850">
        <v>75</v>
      </c>
      <c r="V1850">
        <v>15</v>
      </c>
      <c r="W1850">
        <v>0</v>
      </c>
      <c r="Y1850">
        <v>180</v>
      </c>
      <c r="Z1850" t="s">
        <v>5346</v>
      </c>
      <c r="AA1850" s="2">
        <v>43474.373831018522</v>
      </c>
      <c r="AC1850" s="2">
        <v>44698.484803240739</v>
      </c>
      <c r="AD1850" t="s">
        <v>329</v>
      </c>
      <c r="AE1850" t="s">
        <v>55</v>
      </c>
    </row>
    <row r="1851" spans="1:31" x14ac:dyDescent="0.25">
      <c r="A1851" t="s">
        <v>5917</v>
      </c>
      <c r="B1851" t="s">
        <v>5916</v>
      </c>
      <c r="C1851" t="s">
        <v>167</v>
      </c>
      <c r="D1851" s="2" t="str">
        <f>VLOOKUP(A1851,Basis!A:A,1,FALSE)</f>
        <v>PO206</v>
      </c>
      <c r="E1851" t="s">
        <v>58</v>
      </c>
      <c r="F1851">
        <v>1020028</v>
      </c>
      <c r="G1851" s="2">
        <v>44894.436747685184</v>
      </c>
      <c r="H1851" s="2"/>
      <c r="K1851" t="s">
        <v>368</v>
      </c>
      <c r="L1851" t="s">
        <v>1007</v>
      </c>
      <c r="M1851" t="s">
        <v>1538</v>
      </c>
      <c r="N1851" t="s">
        <v>177</v>
      </c>
      <c r="O1851">
        <v>6</v>
      </c>
      <c r="P1851">
        <v>1</v>
      </c>
      <c r="Q1851">
        <v>52.218759999900001</v>
      </c>
      <c r="R1851">
        <v>5.1472299990000003</v>
      </c>
      <c r="S1851" t="s">
        <v>63</v>
      </c>
      <c r="T1851">
        <v>95</v>
      </c>
      <c r="U1851">
        <v>75</v>
      </c>
      <c r="V1851">
        <v>15</v>
      </c>
      <c r="W1851">
        <v>0</v>
      </c>
      <c r="Y1851">
        <v>180</v>
      </c>
      <c r="Z1851" t="s">
        <v>1539</v>
      </c>
      <c r="AA1851" s="2">
        <v>43474.373831018522</v>
      </c>
      <c r="AC1851" s="2">
        <v>44879.435543981483</v>
      </c>
      <c r="AD1851" t="s">
        <v>329</v>
      </c>
      <c r="AE1851" t="s">
        <v>55</v>
      </c>
    </row>
    <row r="1852" spans="1:31" x14ac:dyDescent="0.25">
      <c r="A1852" t="s">
        <v>5919</v>
      </c>
      <c r="B1852" t="s">
        <v>5918</v>
      </c>
      <c r="C1852" t="s">
        <v>79</v>
      </c>
      <c r="D1852" s="2" t="str">
        <f>VLOOKUP(A1852,Basis!A:A,1,FALSE)</f>
        <v>RO1024</v>
      </c>
      <c r="E1852" t="s">
        <v>58</v>
      </c>
      <c r="F1852">
        <v>1015817</v>
      </c>
      <c r="G1852" s="2">
        <v>44894.425717592596</v>
      </c>
      <c r="H1852" s="2"/>
      <c r="K1852" t="s">
        <v>368</v>
      </c>
      <c r="L1852" t="s">
        <v>369</v>
      </c>
      <c r="M1852" t="s">
        <v>370</v>
      </c>
      <c r="N1852" t="s">
        <v>177</v>
      </c>
      <c r="O1852">
        <v>6</v>
      </c>
      <c r="P1852">
        <v>1</v>
      </c>
      <c r="Q1852">
        <v>52.2191599999</v>
      </c>
      <c r="R1852">
        <v>5.1468599900000003</v>
      </c>
      <c r="S1852" t="s">
        <v>35</v>
      </c>
      <c r="T1852">
        <v>100</v>
      </c>
      <c r="U1852">
        <v>80</v>
      </c>
      <c r="V1852">
        <v>10</v>
      </c>
      <c r="W1852">
        <v>0</v>
      </c>
      <c r="Y1852">
        <v>180</v>
      </c>
      <c r="Z1852" t="s">
        <v>371</v>
      </c>
      <c r="AA1852" s="2">
        <v>43775.594502314816</v>
      </c>
      <c r="AB1852" t="s">
        <v>37</v>
      </c>
      <c r="AC1852" s="2">
        <v>44879.441840277781</v>
      </c>
      <c r="AD1852" t="s">
        <v>329</v>
      </c>
      <c r="AE1852" t="s">
        <v>55</v>
      </c>
    </row>
    <row r="1853" spans="1:31" x14ac:dyDescent="0.25">
      <c r="A1853" t="s">
        <v>5921</v>
      </c>
      <c r="B1853" t="s">
        <v>5920</v>
      </c>
      <c r="C1853" t="s">
        <v>79</v>
      </c>
      <c r="D1853" s="2" t="str">
        <f>VLOOKUP(A1853,Basis!A:A,1,FALSE)</f>
        <v>RO936</v>
      </c>
      <c r="E1853" t="s">
        <v>58</v>
      </c>
      <c r="F1853">
        <v>1016167</v>
      </c>
      <c r="G1853" s="2">
        <v>44397.347581018519</v>
      </c>
      <c r="H1853" s="2"/>
      <c r="K1853" t="s">
        <v>5922</v>
      </c>
      <c r="L1853" t="s">
        <v>5923</v>
      </c>
      <c r="M1853" t="s">
        <v>5924</v>
      </c>
      <c r="N1853" t="s">
        <v>241</v>
      </c>
      <c r="O1853">
        <v>6</v>
      </c>
      <c r="P1853">
        <v>1</v>
      </c>
      <c r="Q1853">
        <v>52.273097</v>
      </c>
      <c r="R1853">
        <v>5.158989</v>
      </c>
      <c r="S1853" t="s">
        <v>63</v>
      </c>
      <c r="T1853">
        <v>100</v>
      </c>
      <c r="U1853">
        <v>80</v>
      </c>
      <c r="V1853">
        <v>10</v>
      </c>
      <c r="W1853">
        <v>0</v>
      </c>
      <c r="Y1853">
        <v>180</v>
      </c>
      <c r="Z1853" t="s">
        <v>5925</v>
      </c>
      <c r="AA1853" s="2">
        <v>44396.456192129626</v>
      </c>
      <c r="AB1853" t="s">
        <v>37</v>
      </c>
      <c r="AC1853" s="2">
        <v>44923.458796296298</v>
      </c>
      <c r="AD1853" t="s">
        <v>329</v>
      </c>
      <c r="AE1853" t="s">
        <v>55</v>
      </c>
    </row>
    <row r="1854" spans="1:31" x14ac:dyDescent="0.25">
      <c r="A1854" t="s">
        <v>5927</v>
      </c>
      <c r="B1854" t="s">
        <v>5926</v>
      </c>
      <c r="C1854" t="s">
        <v>167</v>
      </c>
      <c r="D1854" s="2" t="str">
        <f>VLOOKUP(A1854,Basis!A:A,1,FALSE)</f>
        <v>PO114</v>
      </c>
      <c r="E1854" t="s">
        <v>5022</v>
      </c>
      <c r="F1854">
        <v>3013846</v>
      </c>
      <c r="G1854" s="2">
        <v>44398.365219907406</v>
      </c>
      <c r="H1854" s="2"/>
      <c r="K1854" t="s">
        <v>161</v>
      </c>
      <c r="L1854" t="s">
        <v>162</v>
      </c>
      <c r="M1854" t="s">
        <v>163</v>
      </c>
      <c r="N1854" t="s">
        <v>62</v>
      </c>
      <c r="O1854">
        <v>6</v>
      </c>
      <c r="P1854">
        <v>1</v>
      </c>
      <c r="Q1854">
        <v>52.2959594726563</v>
      </c>
      <c r="R1854">
        <v>5.25620317459106</v>
      </c>
      <c r="S1854" t="s">
        <v>35</v>
      </c>
      <c r="T1854">
        <v>100</v>
      </c>
      <c r="U1854">
        <v>80</v>
      </c>
      <c r="V1854">
        <v>10</v>
      </c>
      <c r="W1854">
        <v>0</v>
      </c>
      <c r="Y1854">
        <v>180</v>
      </c>
      <c r="Z1854" t="s">
        <v>164</v>
      </c>
      <c r="AA1854" s="2">
        <v>43867.656597222223</v>
      </c>
      <c r="AB1854" t="s">
        <v>37</v>
      </c>
      <c r="AC1854" s="2">
        <v>44068.546678240738</v>
      </c>
      <c r="AD1854" t="s">
        <v>329</v>
      </c>
      <c r="AE1854" t="s">
        <v>55</v>
      </c>
    </row>
    <row r="1855" spans="1:31" x14ac:dyDescent="0.25">
      <c r="A1855" t="s">
        <v>5929</v>
      </c>
      <c r="B1855" t="s">
        <v>5928</v>
      </c>
      <c r="C1855" t="s">
        <v>167</v>
      </c>
      <c r="D1855" s="2" t="str">
        <f>VLOOKUP(A1855,Basis!A:A,1,FALSE)</f>
        <v>PO167</v>
      </c>
      <c r="E1855" t="s">
        <v>58</v>
      </c>
      <c r="F1855">
        <v>1037133</v>
      </c>
      <c r="G1855" s="2">
        <v>44396.479687500003</v>
      </c>
      <c r="H1855" s="2"/>
      <c r="K1855" t="s">
        <v>5922</v>
      </c>
      <c r="L1855" t="s">
        <v>5923</v>
      </c>
      <c r="M1855" t="s">
        <v>5924</v>
      </c>
      <c r="N1855" t="s">
        <v>241</v>
      </c>
      <c r="O1855">
        <v>6</v>
      </c>
      <c r="P1855">
        <v>1</v>
      </c>
      <c r="Q1855">
        <v>52.273097</v>
      </c>
      <c r="R1855">
        <v>5.158989</v>
      </c>
      <c r="S1855" t="s">
        <v>63</v>
      </c>
      <c r="T1855">
        <v>100</v>
      </c>
      <c r="U1855">
        <v>80</v>
      </c>
      <c r="V1855">
        <v>10</v>
      </c>
      <c r="W1855">
        <v>0</v>
      </c>
      <c r="Y1855">
        <v>180</v>
      </c>
      <c r="Z1855" t="s">
        <v>5925</v>
      </c>
      <c r="AA1855" s="2">
        <v>44396.459710648145</v>
      </c>
      <c r="AB1855" t="s">
        <v>37</v>
      </c>
      <c r="AC1855" s="2">
        <v>44923.459166666667</v>
      </c>
      <c r="AD1855" t="s">
        <v>329</v>
      </c>
      <c r="AE1855" t="s">
        <v>55</v>
      </c>
    </row>
    <row r="1856" spans="1:31" x14ac:dyDescent="0.25">
      <c r="A1856" t="s">
        <v>5931</v>
      </c>
      <c r="B1856" t="s">
        <v>5930</v>
      </c>
      <c r="C1856" t="s">
        <v>47</v>
      </c>
      <c r="D1856" s="2" t="str">
        <f>VLOOKUP(A1856,Basis!A:A,1,FALSE)</f>
        <v>VO507</v>
      </c>
      <c r="E1856" t="s">
        <v>58</v>
      </c>
      <c r="F1856">
        <v>1038151</v>
      </c>
      <c r="G1856" s="2">
        <v>44894.427708333336</v>
      </c>
      <c r="H1856" s="2"/>
      <c r="K1856" t="s">
        <v>368</v>
      </c>
      <c r="L1856" t="s">
        <v>369</v>
      </c>
      <c r="M1856" t="s">
        <v>370</v>
      </c>
      <c r="N1856" t="s">
        <v>177</v>
      </c>
      <c r="O1856">
        <v>6</v>
      </c>
      <c r="P1856">
        <v>1</v>
      </c>
      <c r="Q1856">
        <v>52.2191599999</v>
      </c>
      <c r="R1856">
        <v>5.1468599900000003</v>
      </c>
      <c r="S1856" t="s">
        <v>35</v>
      </c>
      <c r="T1856">
        <v>100</v>
      </c>
      <c r="U1856">
        <v>80</v>
      </c>
      <c r="V1856">
        <v>10</v>
      </c>
      <c r="W1856">
        <v>0</v>
      </c>
      <c r="Y1856">
        <v>180</v>
      </c>
      <c r="Z1856" t="s">
        <v>371</v>
      </c>
      <c r="AA1856" s="2">
        <v>43775.595289351855</v>
      </c>
      <c r="AB1856" t="s">
        <v>37</v>
      </c>
      <c r="AC1856" s="2">
        <v>44879.442291666666</v>
      </c>
      <c r="AD1856" t="s">
        <v>329</v>
      </c>
      <c r="AE1856" t="s">
        <v>55</v>
      </c>
    </row>
    <row r="1857" spans="1:31" x14ac:dyDescent="0.25">
      <c r="A1857" t="s">
        <v>5933</v>
      </c>
      <c r="B1857" t="s">
        <v>5932</v>
      </c>
      <c r="C1857" t="s">
        <v>47</v>
      </c>
      <c r="D1857" s="2" t="str">
        <f>VLOOKUP(A1857,Basis!A:A,1,FALSE)</f>
        <v>VO417</v>
      </c>
      <c r="E1857" t="s">
        <v>58</v>
      </c>
      <c r="F1857">
        <v>1037152</v>
      </c>
      <c r="G1857" s="2">
        <v>44396.471145833333</v>
      </c>
      <c r="H1857" s="2"/>
      <c r="K1857" t="s">
        <v>5922</v>
      </c>
      <c r="L1857" t="s">
        <v>5923</v>
      </c>
      <c r="M1857" t="s">
        <v>5924</v>
      </c>
      <c r="N1857" t="s">
        <v>241</v>
      </c>
      <c r="O1857">
        <v>6</v>
      </c>
      <c r="P1857">
        <v>1</v>
      </c>
      <c r="Q1857">
        <v>52.273097</v>
      </c>
      <c r="R1857">
        <v>5.158989</v>
      </c>
      <c r="S1857" t="s">
        <v>63</v>
      </c>
      <c r="T1857">
        <v>100</v>
      </c>
      <c r="U1857">
        <v>80</v>
      </c>
      <c r="V1857">
        <v>10</v>
      </c>
      <c r="W1857">
        <v>0</v>
      </c>
      <c r="Y1857">
        <v>180</v>
      </c>
      <c r="Z1857" t="s">
        <v>5925</v>
      </c>
      <c r="AA1857" s="2">
        <v>44396.458564814813</v>
      </c>
      <c r="AB1857" t="s">
        <v>37</v>
      </c>
      <c r="AC1857" s="2">
        <v>44923.458981481483</v>
      </c>
      <c r="AD1857" t="s">
        <v>329</v>
      </c>
      <c r="AE1857" t="s">
        <v>55</v>
      </c>
    </row>
    <row r="1858" spans="1:31" x14ac:dyDescent="0.25">
      <c r="A1858" t="s">
        <v>5935</v>
      </c>
      <c r="B1858" t="s">
        <v>5934</v>
      </c>
      <c r="C1858" t="s">
        <v>47</v>
      </c>
      <c r="D1858" s="2" t="str">
        <f>VLOOKUP(A1858,Basis!A:A,1,FALSE)</f>
        <v>VO177</v>
      </c>
      <c r="E1858" t="s">
        <v>58</v>
      </c>
      <c r="F1858">
        <v>1016727</v>
      </c>
      <c r="G1858" s="2">
        <v>43699.677708333336</v>
      </c>
      <c r="H1858" s="2"/>
      <c r="K1858" t="s">
        <v>67</v>
      </c>
      <c r="L1858" t="s">
        <v>1283</v>
      </c>
      <c r="M1858" t="s">
        <v>5882</v>
      </c>
      <c r="N1858" t="s">
        <v>62</v>
      </c>
      <c r="O1858">
        <v>6</v>
      </c>
      <c r="P1858">
        <v>1</v>
      </c>
      <c r="Q1858">
        <v>52.292254999999997</v>
      </c>
      <c r="R1858">
        <v>5.2462999999999997</v>
      </c>
      <c r="S1858" t="s">
        <v>63</v>
      </c>
      <c r="T1858">
        <v>100</v>
      </c>
      <c r="U1858">
        <v>80</v>
      </c>
      <c r="V1858">
        <v>15</v>
      </c>
      <c r="W1858">
        <v>0</v>
      </c>
      <c r="Y1858">
        <v>180</v>
      </c>
      <c r="Z1858" t="s">
        <v>5883</v>
      </c>
      <c r="AA1858" s="2">
        <v>43636.485300925924</v>
      </c>
      <c r="AB1858" t="s">
        <v>37</v>
      </c>
      <c r="AC1858" s="2">
        <v>44951.652951388889</v>
      </c>
      <c r="AD1858" t="s">
        <v>329</v>
      </c>
      <c r="AE1858" t="s">
        <v>55</v>
      </c>
    </row>
    <row r="1859" spans="1:31" x14ac:dyDescent="0.25">
      <c r="A1859" t="s">
        <v>5937</v>
      </c>
      <c r="B1859" t="s">
        <v>5936</v>
      </c>
      <c r="C1859" t="s">
        <v>79</v>
      </c>
      <c r="D1859" s="2" t="str">
        <f>VLOOKUP(A1859,Basis!A:A,1,FALSE)</f>
        <v>RO1028</v>
      </c>
      <c r="E1859" t="s">
        <v>58</v>
      </c>
      <c r="F1859">
        <v>1048934</v>
      </c>
      <c r="G1859" s="2">
        <v>44894.538564814815</v>
      </c>
      <c r="H1859" s="2"/>
      <c r="K1859" t="s">
        <v>1551</v>
      </c>
      <c r="L1859" t="s">
        <v>1552</v>
      </c>
      <c r="M1859" t="s">
        <v>1553</v>
      </c>
      <c r="N1859" t="s">
        <v>241</v>
      </c>
      <c r="O1859">
        <v>6</v>
      </c>
      <c r="P1859">
        <v>1</v>
      </c>
      <c r="Q1859">
        <v>52.278067999999998</v>
      </c>
      <c r="R1859">
        <v>5.15861999</v>
      </c>
      <c r="S1859" t="s">
        <v>63</v>
      </c>
      <c r="T1859">
        <v>100</v>
      </c>
      <c r="U1859">
        <v>80</v>
      </c>
      <c r="V1859">
        <v>10</v>
      </c>
      <c r="W1859">
        <v>0</v>
      </c>
      <c r="Y1859">
        <v>180</v>
      </c>
      <c r="Z1859" t="s">
        <v>1554</v>
      </c>
      <c r="AA1859" s="2">
        <v>44894.511377314811</v>
      </c>
      <c r="AB1859" t="s">
        <v>329</v>
      </c>
      <c r="AC1859" s="2">
        <v>44894.517129629632</v>
      </c>
      <c r="AD1859" t="s">
        <v>329</v>
      </c>
      <c r="AE1859" t="s">
        <v>55</v>
      </c>
    </row>
    <row r="1860" spans="1:31" x14ac:dyDescent="0.25">
      <c r="A1860" s="2"/>
      <c r="B1860" t="s">
        <v>5938</v>
      </c>
      <c r="C1860" s="2"/>
      <c r="D1860" s="2" t="e">
        <f>VLOOKUP(A1860,Basis!A:A,1,FALSE)</f>
        <v>#N/A</v>
      </c>
      <c r="E1860" s="2"/>
      <c r="F1860" s="2"/>
      <c r="G1860" s="2"/>
      <c r="H1860" s="2"/>
      <c r="K1860" t="s">
        <v>308</v>
      </c>
      <c r="L1860" t="s">
        <v>5907</v>
      </c>
      <c r="M1860" t="s">
        <v>5908</v>
      </c>
      <c r="N1860" t="s">
        <v>62</v>
      </c>
      <c r="O1860">
        <v>6</v>
      </c>
      <c r="P1860">
        <v>1</v>
      </c>
      <c r="Q1860">
        <v>52.305838000000001</v>
      </c>
      <c r="R1860">
        <v>5.2586589999999998</v>
      </c>
      <c r="S1860" t="s">
        <v>63</v>
      </c>
      <c r="T1860">
        <v>100</v>
      </c>
      <c r="U1860">
        <v>80</v>
      </c>
      <c r="V1860">
        <v>15</v>
      </c>
      <c r="W1860">
        <v>0</v>
      </c>
      <c r="Y1860">
        <v>180</v>
      </c>
      <c r="Z1860" t="s">
        <v>5909</v>
      </c>
      <c r="AA1860" s="2">
        <v>43669.392777777779</v>
      </c>
      <c r="AB1860" t="s">
        <v>37</v>
      </c>
      <c r="AC1860" s="2">
        <v>44320.412476851852</v>
      </c>
      <c r="AD1860" t="s">
        <v>329</v>
      </c>
      <c r="AE1860" s="2"/>
    </row>
    <row r="1861" spans="1:31" x14ac:dyDescent="0.25">
      <c r="A1861" s="2"/>
      <c r="B1861" t="s">
        <v>5939</v>
      </c>
      <c r="C1861" s="2"/>
      <c r="D1861" s="2" t="e">
        <f>VLOOKUP(A1861,Basis!A:A,1,FALSE)</f>
        <v>#N/A</v>
      </c>
      <c r="E1861" s="2"/>
      <c r="F1861" s="2"/>
      <c r="G1861" s="2"/>
      <c r="H1861" s="2"/>
      <c r="K1861" t="s">
        <v>927</v>
      </c>
      <c r="L1861" t="s">
        <v>482</v>
      </c>
      <c r="M1861" t="s">
        <v>928</v>
      </c>
      <c r="N1861" t="s">
        <v>62</v>
      </c>
      <c r="O1861">
        <v>1</v>
      </c>
      <c r="P1861">
        <v>1</v>
      </c>
      <c r="Q1861">
        <v>52.296638488769503</v>
      </c>
      <c r="R1861">
        <v>5.2486500740051296</v>
      </c>
      <c r="S1861" t="s">
        <v>35</v>
      </c>
      <c r="T1861">
        <v>100</v>
      </c>
      <c r="U1861">
        <v>80</v>
      </c>
      <c r="V1861">
        <v>10</v>
      </c>
      <c r="W1861">
        <v>0</v>
      </c>
      <c r="Y1861">
        <v>180</v>
      </c>
      <c r="Z1861" t="s">
        <v>929</v>
      </c>
      <c r="AA1861" s="2">
        <v>44027.577337962961</v>
      </c>
      <c r="AB1861" t="s">
        <v>37</v>
      </c>
      <c r="AC1861" s="2">
        <v>44068.487534722219</v>
      </c>
      <c r="AD1861" t="s">
        <v>329</v>
      </c>
      <c r="AE1861" s="2"/>
    </row>
    <row r="1862" spans="1:31" x14ac:dyDescent="0.25">
      <c r="A1862" s="2"/>
      <c r="B1862" t="s">
        <v>5940</v>
      </c>
      <c r="C1862" s="2"/>
      <c r="D1862" s="2" t="e">
        <f>VLOOKUP(A1862,Basis!A:A,1,FALSE)</f>
        <v>#N/A</v>
      </c>
      <c r="E1862" s="2"/>
      <c r="F1862" s="2"/>
      <c r="G1862" s="2"/>
      <c r="H1862" s="2"/>
      <c r="K1862" t="s">
        <v>640</v>
      </c>
      <c r="L1862" t="s">
        <v>641</v>
      </c>
      <c r="M1862" t="s">
        <v>642</v>
      </c>
      <c r="N1862" t="s">
        <v>643</v>
      </c>
      <c r="O1862">
        <v>0.2</v>
      </c>
      <c r="P1862">
        <v>1</v>
      </c>
      <c r="Q1862">
        <v>52.245204925537102</v>
      </c>
      <c r="R1862">
        <v>5.1223125457763699</v>
      </c>
      <c r="S1862" t="s">
        <v>35</v>
      </c>
      <c r="T1862">
        <v>100</v>
      </c>
      <c r="U1862">
        <v>80</v>
      </c>
      <c r="V1862">
        <v>10</v>
      </c>
      <c r="W1862">
        <v>0</v>
      </c>
      <c r="Y1862">
        <v>180</v>
      </c>
      <c r="Z1862" s="2"/>
      <c r="AA1862" s="2">
        <v>43669.634236111109</v>
      </c>
      <c r="AB1862" t="s">
        <v>37</v>
      </c>
      <c r="AC1862" s="2">
        <v>44216.480694444443</v>
      </c>
      <c r="AD1862" t="s">
        <v>329</v>
      </c>
      <c r="AE1862" s="2"/>
    </row>
    <row r="1863" spans="1:31" x14ac:dyDescent="0.25">
      <c r="A1863" t="s">
        <v>5942</v>
      </c>
      <c r="B1863" t="s">
        <v>5941</v>
      </c>
      <c r="C1863" t="s">
        <v>193</v>
      </c>
      <c r="D1863" s="2" t="str">
        <f>VLOOKUP(A1863,Basis!A:A,1,FALSE)</f>
        <v>GFE0177</v>
      </c>
      <c r="E1863" t="s">
        <v>323</v>
      </c>
      <c r="F1863">
        <v>1034921</v>
      </c>
      <c r="G1863" s="2">
        <v>44396.482557870368</v>
      </c>
      <c r="H1863" s="2"/>
      <c r="K1863" t="s">
        <v>5922</v>
      </c>
      <c r="L1863" t="s">
        <v>5923</v>
      </c>
      <c r="M1863" t="s">
        <v>5924</v>
      </c>
      <c r="N1863" t="s">
        <v>241</v>
      </c>
      <c r="O1863">
        <v>1</v>
      </c>
      <c r="P1863">
        <v>1</v>
      </c>
      <c r="Q1863">
        <v>52.273097</v>
      </c>
      <c r="R1863">
        <v>5.158989</v>
      </c>
      <c r="S1863" t="s">
        <v>52</v>
      </c>
      <c r="T1863">
        <v>100</v>
      </c>
      <c r="U1863">
        <v>80</v>
      </c>
      <c r="V1863">
        <v>10</v>
      </c>
      <c r="W1863">
        <v>0</v>
      </c>
      <c r="Y1863">
        <v>180</v>
      </c>
      <c r="Z1863" t="s">
        <v>5925</v>
      </c>
      <c r="AA1863" s="2">
        <v>44396.460821759261</v>
      </c>
      <c r="AB1863" t="s">
        <v>37</v>
      </c>
      <c r="AC1863" s="2">
        <v>44923.459409722222</v>
      </c>
      <c r="AD1863" t="s">
        <v>329</v>
      </c>
      <c r="AE1863" t="s">
        <v>330</v>
      </c>
    </row>
    <row r="1864" spans="1:31" x14ac:dyDescent="0.25">
      <c r="A1864" t="s">
        <v>5944</v>
      </c>
      <c r="B1864" t="s">
        <v>5943</v>
      </c>
      <c r="C1864" t="s">
        <v>5080</v>
      </c>
      <c r="D1864" s="2" t="str">
        <f>VLOOKUP(A1864,Basis!A:A,1,FALSE)</f>
        <v>GO168</v>
      </c>
      <c r="E1864" s="2"/>
      <c r="F1864" s="2"/>
      <c r="G1864" s="2"/>
      <c r="H1864" s="2"/>
      <c r="K1864" t="s">
        <v>1793</v>
      </c>
      <c r="L1864" t="s">
        <v>1086</v>
      </c>
      <c r="M1864" t="s">
        <v>1794</v>
      </c>
      <c r="N1864" t="s">
        <v>177</v>
      </c>
      <c r="O1864">
        <v>6</v>
      </c>
      <c r="P1864">
        <v>1</v>
      </c>
      <c r="Q1864">
        <v>52.228172302246101</v>
      </c>
      <c r="R1864">
        <v>5.1771721839904803</v>
      </c>
      <c r="S1864" t="s">
        <v>63</v>
      </c>
      <c r="T1864">
        <v>100</v>
      </c>
      <c r="U1864">
        <v>80</v>
      </c>
      <c r="V1864">
        <v>15</v>
      </c>
      <c r="W1864">
        <v>0</v>
      </c>
      <c r="Y1864">
        <v>180</v>
      </c>
      <c r="Z1864" t="s">
        <v>1795</v>
      </c>
      <c r="AA1864" s="2">
        <v>43630.388888888891</v>
      </c>
      <c r="AB1864" t="s">
        <v>37</v>
      </c>
      <c r="AC1864" s="2">
        <v>44700.540555555555</v>
      </c>
      <c r="AD1864" t="s">
        <v>329</v>
      </c>
      <c r="AE1864" t="s">
        <v>55</v>
      </c>
    </row>
    <row r="1865" spans="1:31" x14ac:dyDescent="0.25">
      <c r="A1865" t="s">
        <v>5946</v>
      </c>
      <c r="B1865" t="s">
        <v>5945</v>
      </c>
      <c r="C1865" t="s">
        <v>193</v>
      </c>
      <c r="D1865" s="2" t="str">
        <f>VLOOKUP(A1865,Basis!A:A,1,FALSE)</f>
        <v>GFE0054</v>
      </c>
      <c r="E1865" t="s">
        <v>323</v>
      </c>
      <c r="F1865">
        <v>1035295</v>
      </c>
      <c r="G1865" s="2">
        <v>44027.587696759256</v>
      </c>
      <c r="H1865" s="2"/>
      <c r="K1865" t="s">
        <v>67</v>
      </c>
      <c r="L1865" t="s">
        <v>1283</v>
      </c>
      <c r="M1865" t="s">
        <v>5882</v>
      </c>
      <c r="N1865" t="s">
        <v>62</v>
      </c>
      <c r="O1865">
        <v>1</v>
      </c>
      <c r="P1865">
        <v>1</v>
      </c>
      <c r="Q1865">
        <v>52.292254999999997</v>
      </c>
      <c r="R1865">
        <v>5.2462999999999997</v>
      </c>
      <c r="S1865" t="s">
        <v>52</v>
      </c>
      <c r="T1865">
        <v>100</v>
      </c>
      <c r="U1865">
        <v>80</v>
      </c>
      <c r="V1865">
        <v>10</v>
      </c>
      <c r="W1865">
        <v>0</v>
      </c>
      <c r="Y1865">
        <v>180</v>
      </c>
      <c r="Z1865" t="s">
        <v>5883</v>
      </c>
      <c r="AA1865" s="2">
        <v>44027.58730324074</v>
      </c>
      <c r="AB1865" t="s">
        <v>37</v>
      </c>
      <c r="AC1865" s="2">
        <v>44951.653217592589</v>
      </c>
      <c r="AD1865" t="s">
        <v>329</v>
      </c>
      <c r="AE1865" t="s">
        <v>330</v>
      </c>
    </row>
    <row r="1866" spans="1:31" x14ac:dyDescent="0.25">
      <c r="A1866" t="s">
        <v>5948</v>
      </c>
      <c r="B1866" t="s">
        <v>5947</v>
      </c>
      <c r="C1866" t="s">
        <v>193</v>
      </c>
      <c r="D1866" s="2" t="str">
        <f>VLOOKUP(A1866,Basis!A:A,1,FALSE)</f>
        <v>GFE0321</v>
      </c>
      <c r="E1866" t="s">
        <v>323</v>
      </c>
      <c r="F1866">
        <v>1050174</v>
      </c>
      <c r="G1866" s="2">
        <v>44951.370949074073</v>
      </c>
      <c r="H1866" s="2"/>
      <c r="K1866" t="s">
        <v>404</v>
      </c>
      <c r="L1866" t="s">
        <v>3551</v>
      </c>
      <c r="M1866" t="s">
        <v>4972</v>
      </c>
      <c r="N1866" t="s">
        <v>177</v>
      </c>
      <c r="O1866">
        <v>1</v>
      </c>
      <c r="P1866">
        <v>1</v>
      </c>
      <c r="Q1866">
        <v>52.224139999999998</v>
      </c>
      <c r="R1866">
        <v>5.198823</v>
      </c>
      <c r="S1866" t="s">
        <v>63</v>
      </c>
      <c r="T1866">
        <v>100</v>
      </c>
      <c r="U1866">
        <v>80</v>
      </c>
      <c r="V1866">
        <v>10</v>
      </c>
      <c r="W1866">
        <v>0</v>
      </c>
      <c r="Y1866">
        <v>180</v>
      </c>
      <c r="Z1866" t="s">
        <v>4986</v>
      </c>
      <c r="AA1866" s="2">
        <v>44944.548715277779</v>
      </c>
      <c r="AB1866" t="s">
        <v>329</v>
      </c>
      <c r="AC1866" s="2">
        <v>44944.549050925925</v>
      </c>
      <c r="AD1866" t="s">
        <v>329</v>
      </c>
      <c r="AE1866" t="s">
        <v>330</v>
      </c>
    </row>
    <row r="1867" spans="1:31" x14ac:dyDescent="0.25">
      <c r="A1867" t="s">
        <v>5950</v>
      </c>
      <c r="B1867" t="s">
        <v>5949</v>
      </c>
      <c r="C1867" t="s">
        <v>5080</v>
      </c>
      <c r="D1867" s="2" t="str">
        <f>VLOOKUP(A1867,Basis!A:A,1,FALSE)</f>
        <v>GO221</v>
      </c>
      <c r="E1867" s="2"/>
      <c r="F1867" s="2"/>
      <c r="G1867" s="2"/>
      <c r="H1867" s="2"/>
      <c r="K1867" t="s">
        <v>5106</v>
      </c>
      <c r="L1867" t="s">
        <v>5107</v>
      </c>
      <c r="M1867" t="s">
        <v>5108</v>
      </c>
      <c r="N1867" t="s">
        <v>51</v>
      </c>
      <c r="O1867">
        <v>5</v>
      </c>
      <c r="P1867">
        <v>1</v>
      </c>
      <c r="Q1867">
        <v>52.298426999999997</v>
      </c>
      <c r="R1867">
        <v>5.1464259999999999</v>
      </c>
      <c r="S1867" t="s">
        <v>63</v>
      </c>
      <c r="T1867">
        <v>95</v>
      </c>
      <c r="U1867">
        <v>75</v>
      </c>
      <c r="V1867">
        <v>15</v>
      </c>
      <c r="W1867">
        <v>0</v>
      </c>
      <c r="Y1867">
        <v>180</v>
      </c>
      <c r="Z1867" t="s">
        <v>5109</v>
      </c>
      <c r="AA1867" s="2">
        <v>43474.373854166668</v>
      </c>
      <c r="AC1867" s="2">
        <v>44711.42759259259</v>
      </c>
      <c r="AD1867" t="s">
        <v>329</v>
      </c>
      <c r="AE1867" t="s">
        <v>55</v>
      </c>
    </row>
    <row r="1868" spans="1:31" x14ac:dyDescent="0.25">
      <c r="A1868" s="2"/>
      <c r="B1868" t="s">
        <v>5951</v>
      </c>
      <c r="C1868" s="2"/>
      <c r="D1868" s="2" t="e">
        <f>VLOOKUP(A1868,Basis!A:A,1,FALSE)</f>
        <v>#N/A</v>
      </c>
      <c r="E1868" s="2"/>
      <c r="F1868" s="2"/>
      <c r="G1868" s="2"/>
      <c r="H1868" s="2"/>
      <c r="K1868" t="s">
        <v>200</v>
      </c>
      <c r="L1868" t="s">
        <v>148</v>
      </c>
      <c r="M1868" t="s">
        <v>533</v>
      </c>
      <c r="N1868" t="s">
        <v>177</v>
      </c>
      <c r="O1868">
        <v>6</v>
      </c>
      <c r="P1868">
        <v>1</v>
      </c>
      <c r="Q1868">
        <v>52.211589813232401</v>
      </c>
      <c r="R1868">
        <v>5.1583657264709499</v>
      </c>
      <c r="S1868" t="s">
        <v>35</v>
      </c>
      <c r="T1868">
        <v>100</v>
      </c>
      <c r="U1868">
        <v>80</v>
      </c>
      <c r="V1868">
        <v>10</v>
      </c>
      <c r="W1868">
        <v>0</v>
      </c>
      <c r="Y1868">
        <v>180</v>
      </c>
      <c r="Z1868" t="s">
        <v>534</v>
      </c>
      <c r="AA1868" s="2">
        <v>43976.578506944446</v>
      </c>
      <c r="AB1868" t="s">
        <v>37</v>
      </c>
      <c r="AC1868" s="2">
        <v>44068.521562499998</v>
      </c>
      <c r="AD1868" t="s">
        <v>329</v>
      </c>
      <c r="AE1868" s="2"/>
    </row>
    <row r="1869" spans="1:31" x14ac:dyDescent="0.25">
      <c r="A1869" s="2"/>
      <c r="B1869" t="s">
        <v>5952</v>
      </c>
      <c r="C1869" s="2"/>
      <c r="D1869" s="2" t="e">
        <f>VLOOKUP(A1869,Basis!A:A,1,FALSE)</f>
        <v>#N/A</v>
      </c>
      <c r="E1869" s="2"/>
      <c r="F1869" s="2"/>
      <c r="G1869" s="2"/>
      <c r="H1869" s="2"/>
      <c r="K1869" t="s">
        <v>5953</v>
      </c>
      <c r="L1869" t="s">
        <v>93</v>
      </c>
      <c r="M1869" t="s">
        <v>5954</v>
      </c>
      <c r="N1869" t="s">
        <v>177</v>
      </c>
      <c r="O1869">
        <v>5</v>
      </c>
      <c r="P1869">
        <v>1</v>
      </c>
      <c r="Q1869">
        <v>52.220027923583999</v>
      </c>
      <c r="R1869">
        <v>5.1790609359741202</v>
      </c>
      <c r="S1869" t="s">
        <v>35</v>
      </c>
      <c r="T1869">
        <v>100</v>
      </c>
      <c r="U1869">
        <v>80</v>
      </c>
      <c r="V1869">
        <v>10</v>
      </c>
      <c r="W1869">
        <v>0</v>
      </c>
      <c r="Y1869">
        <v>180</v>
      </c>
      <c r="Z1869" t="s">
        <v>5955</v>
      </c>
      <c r="AA1869" s="2">
        <v>43775.409155092595</v>
      </c>
      <c r="AB1869" t="s">
        <v>37</v>
      </c>
      <c r="AC1869" s="2">
        <v>44068.554872685185</v>
      </c>
      <c r="AD1869" t="s">
        <v>329</v>
      </c>
      <c r="AE1869" s="2"/>
    </row>
    <row r="1870" spans="1:31" x14ac:dyDescent="0.25">
      <c r="A1870" s="2"/>
      <c r="B1870" t="s">
        <v>5956</v>
      </c>
      <c r="C1870" s="2"/>
      <c r="D1870" s="2" t="e">
        <f>VLOOKUP(A1870,Basis!A:A,1,FALSE)</f>
        <v>#N/A</v>
      </c>
      <c r="E1870" s="2"/>
      <c r="F1870" s="2"/>
      <c r="G1870" s="2"/>
      <c r="H1870" s="2"/>
      <c r="K1870" t="s">
        <v>5953</v>
      </c>
      <c r="L1870" t="s">
        <v>93</v>
      </c>
      <c r="M1870" t="s">
        <v>5954</v>
      </c>
      <c r="N1870" t="s">
        <v>177</v>
      </c>
      <c r="O1870">
        <v>6</v>
      </c>
      <c r="P1870">
        <v>1</v>
      </c>
      <c r="Q1870">
        <v>52.220027923583999</v>
      </c>
      <c r="R1870">
        <v>5.1790609359741202</v>
      </c>
      <c r="S1870" t="s">
        <v>35</v>
      </c>
      <c r="T1870">
        <v>100</v>
      </c>
      <c r="U1870">
        <v>80</v>
      </c>
      <c r="V1870">
        <v>10</v>
      </c>
      <c r="W1870">
        <v>0</v>
      </c>
      <c r="Y1870">
        <v>180</v>
      </c>
      <c r="Z1870" t="s">
        <v>5955</v>
      </c>
      <c r="AA1870" s="2">
        <v>43775.600798611114</v>
      </c>
      <c r="AB1870" t="s">
        <v>37</v>
      </c>
      <c r="AC1870" s="2">
        <v>44068.551296296297</v>
      </c>
      <c r="AD1870" t="s">
        <v>329</v>
      </c>
      <c r="AE1870" s="2"/>
    </row>
    <row r="1871" spans="1:31" x14ac:dyDescent="0.25">
      <c r="A1871" s="2"/>
      <c r="B1871" t="s">
        <v>5957</v>
      </c>
      <c r="C1871" s="2"/>
      <c r="D1871" s="2" t="e">
        <f>VLOOKUP(A1871,Basis!A:A,1,FALSE)</f>
        <v>#N/A</v>
      </c>
      <c r="E1871" s="2"/>
      <c r="F1871" s="2"/>
      <c r="G1871" s="2"/>
      <c r="H1871" s="2"/>
      <c r="K1871" t="s">
        <v>2489</v>
      </c>
      <c r="L1871" t="s">
        <v>2475</v>
      </c>
      <c r="M1871" t="s">
        <v>2491</v>
      </c>
      <c r="N1871" t="s">
        <v>177</v>
      </c>
      <c r="O1871">
        <v>6</v>
      </c>
      <c r="P1871">
        <v>1</v>
      </c>
      <c r="Q1871">
        <v>52.232063293457003</v>
      </c>
      <c r="R1871">
        <v>5.1894302368164098</v>
      </c>
      <c r="S1871" t="s">
        <v>35</v>
      </c>
      <c r="T1871">
        <v>100</v>
      </c>
      <c r="U1871">
        <v>80</v>
      </c>
      <c r="V1871">
        <v>10</v>
      </c>
      <c r="W1871">
        <v>0</v>
      </c>
      <c r="Y1871">
        <v>180</v>
      </c>
      <c r="Z1871" t="s">
        <v>5958</v>
      </c>
      <c r="AA1871" s="2">
        <v>43775.60260416667</v>
      </c>
      <c r="AB1871" t="s">
        <v>37</v>
      </c>
      <c r="AC1871" s="2">
        <v>44068.550868055558</v>
      </c>
      <c r="AD1871" t="s">
        <v>329</v>
      </c>
      <c r="AE1871" s="2"/>
    </row>
    <row r="1872" spans="1:31" x14ac:dyDescent="0.25">
      <c r="A1872" s="2"/>
      <c r="B1872" t="s">
        <v>5959</v>
      </c>
      <c r="C1872" s="2"/>
      <c r="D1872" s="2" t="e">
        <f>VLOOKUP(A1872,Basis!A:A,1,FALSE)</f>
        <v>#N/A</v>
      </c>
      <c r="E1872" s="2"/>
      <c r="F1872" s="2"/>
      <c r="G1872" s="2"/>
      <c r="H1872" s="2"/>
      <c r="K1872" t="s">
        <v>2489</v>
      </c>
      <c r="L1872" t="s">
        <v>2475</v>
      </c>
      <c r="M1872" t="s">
        <v>2491</v>
      </c>
      <c r="N1872" t="s">
        <v>177</v>
      </c>
      <c r="O1872">
        <v>6</v>
      </c>
      <c r="P1872">
        <v>1</v>
      </c>
      <c r="Q1872">
        <v>52.232063293457003</v>
      </c>
      <c r="R1872">
        <v>5.1894302368164098</v>
      </c>
      <c r="S1872" t="s">
        <v>35</v>
      </c>
      <c r="T1872">
        <v>100</v>
      </c>
      <c r="U1872">
        <v>80</v>
      </c>
      <c r="V1872">
        <v>10</v>
      </c>
      <c r="W1872">
        <v>0</v>
      </c>
      <c r="Y1872">
        <v>180</v>
      </c>
      <c r="Z1872" t="s">
        <v>5958</v>
      </c>
      <c r="AA1872" s="2">
        <v>43775.603194444448</v>
      </c>
      <c r="AB1872" t="s">
        <v>37</v>
      </c>
      <c r="AC1872" s="2">
        <v>44068.549953703703</v>
      </c>
      <c r="AD1872" t="s">
        <v>329</v>
      </c>
      <c r="AE1872" s="2"/>
    </row>
    <row r="1873" spans="1:31" x14ac:dyDescent="0.25">
      <c r="A1873" s="2"/>
      <c r="B1873" t="s">
        <v>5960</v>
      </c>
      <c r="C1873" s="2"/>
      <c r="D1873" s="2" t="e">
        <f>VLOOKUP(A1873,Basis!A:A,1,FALSE)</f>
        <v>#N/A</v>
      </c>
      <c r="E1873" s="2"/>
      <c r="F1873" s="2"/>
      <c r="G1873" s="2"/>
      <c r="H1873" s="2"/>
      <c r="K1873" t="s">
        <v>3970</v>
      </c>
      <c r="L1873" t="s">
        <v>1082</v>
      </c>
      <c r="M1873" t="s">
        <v>5961</v>
      </c>
      <c r="N1873" t="s">
        <v>43</v>
      </c>
      <c r="O1873">
        <v>6</v>
      </c>
      <c r="P1873">
        <v>1</v>
      </c>
      <c r="Q1873">
        <v>52.254722595214801</v>
      </c>
      <c r="R1873">
        <v>5.2312111854553196</v>
      </c>
      <c r="S1873" t="s">
        <v>35</v>
      </c>
      <c r="T1873">
        <v>100</v>
      </c>
      <c r="U1873">
        <v>80</v>
      </c>
      <c r="V1873">
        <v>10</v>
      </c>
      <c r="W1873">
        <v>0</v>
      </c>
      <c r="Y1873">
        <v>180</v>
      </c>
      <c r="Z1873" t="s">
        <v>5962</v>
      </c>
      <c r="AA1873" s="2">
        <v>43775.606388888889</v>
      </c>
      <c r="AB1873" t="s">
        <v>37</v>
      </c>
      <c r="AC1873" s="2">
        <v>44068.549305555556</v>
      </c>
      <c r="AD1873" t="s">
        <v>329</v>
      </c>
      <c r="AE1873" s="2"/>
    </row>
    <row r="1874" spans="1:31" x14ac:dyDescent="0.25">
      <c r="A1874" t="s">
        <v>5964</v>
      </c>
      <c r="B1874" t="s">
        <v>5963</v>
      </c>
      <c r="C1874" t="s">
        <v>5080</v>
      </c>
      <c r="D1874" s="2" t="str">
        <f>VLOOKUP(A1874,Basis!A:A,1,FALSE)</f>
        <v>GO194</v>
      </c>
      <c r="E1874" s="2"/>
      <c r="F1874" s="2"/>
      <c r="G1874" s="2"/>
      <c r="H1874" s="2"/>
      <c r="K1874" t="s">
        <v>410</v>
      </c>
      <c r="L1874" t="s">
        <v>5097</v>
      </c>
      <c r="M1874" t="s">
        <v>5098</v>
      </c>
      <c r="N1874" t="s">
        <v>184</v>
      </c>
      <c r="O1874">
        <v>5</v>
      </c>
      <c r="P1874">
        <v>1</v>
      </c>
      <c r="Q1874">
        <v>52.196066000000002</v>
      </c>
      <c r="R1874">
        <v>5.1433020000000003</v>
      </c>
      <c r="S1874" t="s">
        <v>35</v>
      </c>
      <c r="T1874">
        <v>100</v>
      </c>
      <c r="U1874">
        <v>80</v>
      </c>
      <c r="V1874">
        <v>10</v>
      </c>
      <c r="W1874">
        <v>0</v>
      </c>
      <c r="Y1874">
        <v>180</v>
      </c>
      <c r="Z1874" t="s">
        <v>5099</v>
      </c>
      <c r="AA1874" s="2">
        <v>43874.384548611109</v>
      </c>
      <c r="AB1874" t="s">
        <v>37</v>
      </c>
      <c r="AC1874" s="2">
        <v>44705.50885416667</v>
      </c>
      <c r="AD1874" t="s">
        <v>329</v>
      </c>
      <c r="AE1874" t="s">
        <v>55</v>
      </c>
    </row>
    <row r="1875" spans="1:31" x14ac:dyDescent="0.25">
      <c r="A1875" t="s">
        <v>5966</v>
      </c>
      <c r="B1875" t="s">
        <v>5965</v>
      </c>
      <c r="C1875" t="s">
        <v>5080</v>
      </c>
      <c r="D1875" s="2" t="str">
        <f>VLOOKUP(A1875,Basis!A:A,1,FALSE)</f>
        <v>GO195</v>
      </c>
      <c r="E1875" s="2"/>
      <c r="F1875" s="2"/>
      <c r="G1875" s="2"/>
      <c r="H1875" s="2"/>
      <c r="K1875" t="s">
        <v>410</v>
      </c>
      <c r="L1875" t="s">
        <v>5097</v>
      </c>
      <c r="M1875" t="s">
        <v>5098</v>
      </c>
      <c r="N1875" t="s">
        <v>184</v>
      </c>
      <c r="O1875">
        <v>5</v>
      </c>
      <c r="P1875">
        <v>1</v>
      </c>
      <c r="Q1875">
        <v>52.196066000000002</v>
      </c>
      <c r="R1875">
        <v>5.1433020000000003</v>
      </c>
      <c r="S1875" t="s">
        <v>35</v>
      </c>
      <c r="T1875">
        <v>100</v>
      </c>
      <c r="U1875">
        <v>80</v>
      </c>
      <c r="V1875">
        <v>10</v>
      </c>
      <c r="W1875">
        <v>0</v>
      </c>
      <c r="Y1875">
        <v>180</v>
      </c>
      <c r="Z1875" t="s">
        <v>5099</v>
      </c>
      <c r="AA1875" s="2">
        <v>43874.386793981481</v>
      </c>
      <c r="AB1875" t="s">
        <v>37</v>
      </c>
      <c r="AC1875" s="2">
        <v>44705.50922453704</v>
      </c>
      <c r="AD1875" t="s">
        <v>329</v>
      </c>
      <c r="AE1875" t="s">
        <v>55</v>
      </c>
    </row>
    <row r="1876" spans="1:31" x14ac:dyDescent="0.25">
      <c r="A1876" s="2"/>
      <c r="B1876" t="s">
        <v>5967</v>
      </c>
      <c r="C1876" s="2"/>
      <c r="D1876" s="2" t="e">
        <f>VLOOKUP(A1876,Basis!A:A,1,FALSE)</f>
        <v>#N/A</v>
      </c>
      <c r="E1876" s="2"/>
      <c r="F1876" s="2"/>
      <c r="G1876" s="2"/>
      <c r="H1876" s="2"/>
      <c r="K1876" t="s">
        <v>200</v>
      </c>
      <c r="L1876" t="s">
        <v>201</v>
      </c>
      <c r="M1876" t="s">
        <v>202</v>
      </c>
      <c r="N1876" t="s">
        <v>177</v>
      </c>
      <c r="O1876">
        <v>6</v>
      </c>
      <c r="P1876">
        <v>1</v>
      </c>
      <c r="Q1876">
        <v>52.209438323974602</v>
      </c>
      <c r="R1876">
        <v>5.1557087898254403</v>
      </c>
      <c r="S1876" t="s">
        <v>35</v>
      </c>
      <c r="T1876">
        <v>100</v>
      </c>
      <c r="U1876">
        <v>80</v>
      </c>
      <c r="V1876">
        <v>10</v>
      </c>
      <c r="W1876">
        <v>0</v>
      </c>
      <c r="Y1876">
        <v>180</v>
      </c>
      <c r="Z1876" t="s">
        <v>203</v>
      </c>
      <c r="AA1876" s="2">
        <v>44013.417534722219</v>
      </c>
      <c r="AB1876" t="s">
        <v>37</v>
      </c>
      <c r="AC1876" s="2">
        <v>44068.503206018519</v>
      </c>
      <c r="AD1876" t="s">
        <v>329</v>
      </c>
      <c r="AE1876" s="2"/>
    </row>
    <row r="1877" spans="1:31" x14ac:dyDescent="0.25">
      <c r="A1877" s="2"/>
      <c r="B1877" t="s">
        <v>5968</v>
      </c>
      <c r="C1877" s="2"/>
      <c r="D1877" s="2" t="e">
        <f>VLOOKUP(A1877,Basis!A:A,1,FALSE)</f>
        <v>#N/A</v>
      </c>
      <c r="E1877" s="2"/>
      <c r="F1877" s="2"/>
      <c r="G1877" s="2"/>
      <c r="H1877" s="2"/>
      <c r="K1877" t="s">
        <v>568</v>
      </c>
      <c r="L1877" t="s">
        <v>281</v>
      </c>
      <c r="M1877" t="s">
        <v>1320</v>
      </c>
      <c r="N1877" t="s">
        <v>177</v>
      </c>
      <c r="O1877">
        <v>0.2</v>
      </c>
      <c r="P1877">
        <v>1</v>
      </c>
      <c r="Q1877">
        <v>52.217529296875</v>
      </c>
      <c r="R1877">
        <v>5.1321644783020002</v>
      </c>
      <c r="S1877" t="s">
        <v>35</v>
      </c>
      <c r="T1877">
        <v>100</v>
      </c>
      <c r="U1877">
        <v>80</v>
      </c>
      <c r="V1877">
        <v>10</v>
      </c>
      <c r="W1877">
        <v>0</v>
      </c>
      <c r="Y1877">
        <v>180</v>
      </c>
      <c r="Z1877" s="2"/>
      <c r="AA1877" s="2">
        <v>43670.562719907408</v>
      </c>
      <c r="AB1877" t="s">
        <v>37</v>
      </c>
      <c r="AC1877" s="2">
        <v>43977.31658564815</v>
      </c>
      <c r="AD1877" t="s">
        <v>5969</v>
      </c>
      <c r="AE1877" s="2"/>
    </row>
    <row r="1878" spans="1:31" x14ac:dyDescent="0.25">
      <c r="A1878" s="2"/>
      <c r="B1878" t="s">
        <v>5970</v>
      </c>
      <c r="C1878" s="2"/>
      <c r="D1878" s="2" t="e">
        <f>VLOOKUP(A1878,Basis!A:A,1,FALSE)</f>
        <v>#N/A</v>
      </c>
      <c r="E1878" s="2"/>
      <c r="F1878" s="2"/>
      <c r="G1878" s="2"/>
      <c r="H1878" s="2"/>
      <c r="K1878" t="s">
        <v>568</v>
      </c>
      <c r="L1878" t="s">
        <v>281</v>
      </c>
      <c r="M1878" t="s">
        <v>1320</v>
      </c>
      <c r="N1878" t="s">
        <v>177</v>
      </c>
      <c r="O1878">
        <v>0.2</v>
      </c>
      <c r="P1878">
        <v>1</v>
      </c>
      <c r="Q1878">
        <v>52.217529296875</v>
      </c>
      <c r="R1878">
        <v>5.1321644783020002</v>
      </c>
      <c r="S1878" t="s">
        <v>35</v>
      </c>
      <c r="T1878">
        <v>100</v>
      </c>
      <c r="U1878">
        <v>80</v>
      </c>
      <c r="V1878">
        <v>10</v>
      </c>
      <c r="W1878">
        <v>0</v>
      </c>
      <c r="Y1878">
        <v>180</v>
      </c>
      <c r="Z1878" s="2"/>
      <c r="AA1878" s="2">
        <v>43670.563287037039</v>
      </c>
      <c r="AB1878" t="s">
        <v>37</v>
      </c>
      <c r="AC1878" s="2">
        <v>43977.31658564815</v>
      </c>
      <c r="AD1878" t="s">
        <v>5969</v>
      </c>
      <c r="AE1878" s="2"/>
    </row>
    <row r="1879" spans="1:31" x14ac:dyDescent="0.25">
      <c r="A1879" s="2"/>
      <c r="B1879" t="s">
        <v>5971</v>
      </c>
      <c r="C1879" s="2"/>
      <c r="D1879" s="2" t="e">
        <f>VLOOKUP(A1879,Basis!A:A,1,FALSE)</f>
        <v>#N/A</v>
      </c>
      <c r="E1879" s="2"/>
      <c r="F1879" s="2"/>
      <c r="G1879" s="2"/>
      <c r="H1879" s="2"/>
      <c r="K1879" t="s">
        <v>5972</v>
      </c>
      <c r="L1879" t="s">
        <v>105</v>
      </c>
      <c r="M1879" t="s">
        <v>5973</v>
      </c>
      <c r="N1879" t="s">
        <v>2825</v>
      </c>
      <c r="O1879">
        <v>5</v>
      </c>
      <c r="P1879">
        <v>1</v>
      </c>
      <c r="Q1879" s="2"/>
      <c r="R1879" s="2"/>
      <c r="S1879" t="s">
        <v>35</v>
      </c>
      <c r="T1879">
        <v>100</v>
      </c>
      <c r="U1879">
        <v>80</v>
      </c>
      <c r="V1879">
        <v>10</v>
      </c>
      <c r="W1879">
        <v>0</v>
      </c>
      <c r="Y1879">
        <v>180</v>
      </c>
      <c r="Z1879" s="2"/>
      <c r="AA1879" s="2">
        <v>43669.680428240739</v>
      </c>
      <c r="AB1879" t="s">
        <v>37</v>
      </c>
      <c r="AC1879" s="2">
        <v>43977.31658564815</v>
      </c>
      <c r="AD1879" t="s">
        <v>5969</v>
      </c>
      <c r="AE1879" s="2"/>
    </row>
    <row r="1880" spans="1:31" x14ac:dyDescent="0.25">
      <c r="A1880" s="2"/>
      <c r="B1880" t="s">
        <v>5974</v>
      </c>
      <c r="C1880" s="2"/>
      <c r="D1880" s="2" t="e">
        <f>VLOOKUP(A1880,Basis!A:A,1,FALSE)</f>
        <v>#N/A</v>
      </c>
      <c r="E1880" s="2"/>
      <c r="F1880" s="2"/>
      <c r="G1880" s="2"/>
      <c r="H1880" s="2"/>
      <c r="K1880" t="s">
        <v>3970</v>
      </c>
      <c r="L1880" t="s">
        <v>5975</v>
      </c>
      <c r="M1880" t="s">
        <v>5976</v>
      </c>
      <c r="N1880" t="s">
        <v>43</v>
      </c>
      <c r="O1880">
        <v>5</v>
      </c>
      <c r="P1880">
        <v>1</v>
      </c>
      <c r="Q1880">
        <v>52.2546577453613</v>
      </c>
      <c r="R1880">
        <v>5.2320079803466797</v>
      </c>
      <c r="S1880" t="s">
        <v>35</v>
      </c>
      <c r="T1880">
        <v>100</v>
      </c>
      <c r="U1880">
        <v>80</v>
      </c>
      <c r="V1880">
        <v>10</v>
      </c>
      <c r="W1880">
        <v>0</v>
      </c>
      <c r="Y1880">
        <v>180</v>
      </c>
      <c r="Z1880" s="2"/>
      <c r="AA1880" s="2">
        <v>43677.428113425929</v>
      </c>
      <c r="AB1880" t="s">
        <v>37</v>
      </c>
      <c r="AC1880" s="2">
        <v>43977.31658564815</v>
      </c>
      <c r="AD1880" t="s">
        <v>5969</v>
      </c>
      <c r="AE1880" s="2"/>
    </row>
    <row r="1881" spans="1:31" x14ac:dyDescent="0.25">
      <c r="A1881" s="2"/>
      <c r="B1881" t="s">
        <v>5977</v>
      </c>
      <c r="C1881" s="2"/>
      <c r="D1881" s="2" t="e">
        <f>VLOOKUP(A1881,Basis!A:A,1,FALSE)</f>
        <v>#N/A</v>
      </c>
      <c r="E1881" s="2"/>
      <c r="F1881" s="2"/>
      <c r="G1881" s="2"/>
      <c r="H1881" s="2"/>
      <c r="K1881" t="s">
        <v>786</v>
      </c>
      <c r="L1881" t="s">
        <v>787</v>
      </c>
      <c r="M1881" t="s">
        <v>788</v>
      </c>
      <c r="N1881" t="s">
        <v>62</v>
      </c>
      <c r="O1881">
        <v>0.2</v>
      </c>
      <c r="P1881">
        <v>1</v>
      </c>
      <c r="Q1881">
        <v>52.289909362792997</v>
      </c>
      <c r="R1881">
        <v>5.2444720268249503</v>
      </c>
      <c r="S1881" t="s">
        <v>35</v>
      </c>
      <c r="T1881">
        <v>100</v>
      </c>
      <c r="U1881">
        <v>80</v>
      </c>
      <c r="V1881">
        <v>10</v>
      </c>
      <c r="W1881">
        <v>0</v>
      </c>
      <c r="Y1881">
        <v>180</v>
      </c>
      <c r="Z1881" s="2"/>
      <c r="AA1881" s="2">
        <v>43683.413344907407</v>
      </c>
      <c r="AB1881" t="s">
        <v>37</v>
      </c>
      <c r="AC1881" s="2">
        <v>43977.31658564815</v>
      </c>
      <c r="AD1881" t="s">
        <v>5969</v>
      </c>
      <c r="AE1881" s="2"/>
    </row>
    <row r="1882" spans="1:31" x14ac:dyDescent="0.25">
      <c r="A1882" s="2"/>
      <c r="B1882" t="s">
        <v>5978</v>
      </c>
      <c r="C1882" s="2"/>
      <c r="D1882" s="2" t="e">
        <f>VLOOKUP(A1882,Basis!A:A,1,FALSE)</f>
        <v>#N/A</v>
      </c>
      <c r="E1882" s="2"/>
      <c r="F1882" s="2"/>
      <c r="G1882" s="2"/>
      <c r="H1882" s="2"/>
      <c r="K1882" t="s">
        <v>257</v>
      </c>
      <c r="L1882" t="s">
        <v>1312</v>
      </c>
      <c r="M1882" t="s">
        <v>259</v>
      </c>
      <c r="N1882" t="s">
        <v>51</v>
      </c>
      <c r="O1882">
        <v>6</v>
      </c>
      <c r="P1882">
        <v>1</v>
      </c>
      <c r="Q1882">
        <v>52.282798767089801</v>
      </c>
      <c r="R1882">
        <v>5.1563000679016104</v>
      </c>
      <c r="S1882" t="s">
        <v>35</v>
      </c>
      <c r="T1882">
        <v>100</v>
      </c>
      <c r="U1882">
        <v>80</v>
      </c>
      <c r="V1882">
        <v>10</v>
      </c>
      <c r="W1882">
        <v>0</v>
      </c>
      <c r="Y1882">
        <v>180</v>
      </c>
      <c r="Z1882" s="2"/>
      <c r="AA1882" s="2">
        <v>43732.462233796294</v>
      </c>
      <c r="AB1882" t="s">
        <v>37</v>
      </c>
      <c r="AC1882" s="2">
        <v>43977.31658564815</v>
      </c>
      <c r="AD1882" t="s">
        <v>5969</v>
      </c>
      <c r="AE1882" s="2"/>
    </row>
    <row r="1883" spans="1:31" x14ac:dyDescent="0.25">
      <c r="A1883" s="2"/>
      <c r="B1883" t="s">
        <v>5979</v>
      </c>
      <c r="C1883" s="2"/>
      <c r="D1883" s="2" t="e">
        <f>VLOOKUP(A1883,Basis!A:A,1,FALSE)</f>
        <v>#N/A</v>
      </c>
      <c r="E1883" s="2"/>
      <c r="F1883" s="2"/>
      <c r="G1883" s="2"/>
      <c r="H1883" s="2"/>
      <c r="K1883" t="s">
        <v>3970</v>
      </c>
      <c r="L1883" t="s">
        <v>5975</v>
      </c>
      <c r="M1883" t="s">
        <v>5976</v>
      </c>
      <c r="N1883" t="s">
        <v>43</v>
      </c>
      <c r="O1883">
        <v>5</v>
      </c>
      <c r="P1883">
        <v>1</v>
      </c>
      <c r="Q1883">
        <v>52.2546577453613</v>
      </c>
      <c r="R1883">
        <v>5.2320079803466797</v>
      </c>
      <c r="S1883" t="s">
        <v>35</v>
      </c>
      <c r="T1883">
        <v>100</v>
      </c>
      <c r="U1883">
        <v>80</v>
      </c>
      <c r="V1883">
        <v>10</v>
      </c>
      <c r="W1883">
        <v>0</v>
      </c>
      <c r="Y1883">
        <v>180</v>
      </c>
      <c r="Z1883" t="s">
        <v>5980</v>
      </c>
      <c r="AA1883" s="2">
        <v>43677.423773148148</v>
      </c>
      <c r="AB1883" t="s">
        <v>37</v>
      </c>
      <c r="AC1883" s="2">
        <v>43977.31621527778</v>
      </c>
      <c r="AD1883" t="s">
        <v>5969</v>
      </c>
      <c r="AE1883" s="2"/>
    </row>
    <row r="1884" spans="1:31" x14ac:dyDescent="0.25">
      <c r="A1884" s="2"/>
      <c r="B1884" t="s">
        <v>5981</v>
      </c>
      <c r="C1884" s="2"/>
      <c r="D1884" s="2" t="e">
        <f>VLOOKUP(A1884,Basis!A:A,1,FALSE)</f>
        <v>#N/A</v>
      </c>
      <c r="E1884" s="2"/>
      <c r="F1884" s="2"/>
      <c r="G1884" s="2"/>
      <c r="H1884" s="2"/>
      <c r="K1884" t="s">
        <v>200</v>
      </c>
      <c r="L1884" t="s">
        <v>1925</v>
      </c>
      <c r="M1884" t="s">
        <v>5854</v>
      </c>
      <c r="N1884" t="s">
        <v>177</v>
      </c>
      <c r="O1884">
        <v>5</v>
      </c>
      <c r="P1884">
        <v>1</v>
      </c>
      <c r="Q1884">
        <v>52.210975941319198</v>
      </c>
      <c r="R1884">
        <v>5.1575534138876504</v>
      </c>
      <c r="S1884" t="s">
        <v>63</v>
      </c>
      <c r="T1884">
        <v>95</v>
      </c>
      <c r="U1884">
        <v>75</v>
      </c>
      <c r="V1884">
        <v>15</v>
      </c>
      <c r="W1884">
        <v>0</v>
      </c>
      <c r="Y1884">
        <v>180</v>
      </c>
      <c r="Z1884" t="s">
        <v>5982</v>
      </c>
      <c r="AA1884" s="2">
        <v>43474.373831018522</v>
      </c>
      <c r="AC1884" s="2">
        <v>43977.31658564815</v>
      </c>
      <c r="AD1884" t="s">
        <v>5969</v>
      </c>
      <c r="AE1884" s="2"/>
    </row>
    <row r="1885" spans="1:31" x14ac:dyDescent="0.25">
      <c r="A1885" s="2"/>
      <c r="B1885" t="s">
        <v>5983</v>
      </c>
      <c r="C1885" s="2"/>
      <c r="D1885" s="2" t="e">
        <f>VLOOKUP(A1885,Basis!A:A,1,FALSE)</f>
        <v>#N/A</v>
      </c>
      <c r="E1885" s="2"/>
      <c r="F1885" s="2"/>
      <c r="G1885" s="2"/>
      <c r="H1885" s="2"/>
      <c r="K1885" t="s">
        <v>200</v>
      </c>
      <c r="L1885" t="s">
        <v>5984</v>
      </c>
      <c r="M1885" t="s">
        <v>1099</v>
      </c>
      <c r="N1885" t="s">
        <v>177</v>
      </c>
      <c r="O1885">
        <v>5</v>
      </c>
      <c r="P1885">
        <v>1</v>
      </c>
      <c r="Q1885">
        <v>52.210398092914602</v>
      </c>
      <c r="R1885">
        <v>5.1568419579464502</v>
      </c>
      <c r="S1885" t="s">
        <v>63</v>
      </c>
      <c r="T1885">
        <v>95</v>
      </c>
      <c r="U1885">
        <v>75</v>
      </c>
      <c r="V1885">
        <v>15</v>
      </c>
      <c r="W1885">
        <v>0</v>
      </c>
      <c r="Y1885">
        <v>180</v>
      </c>
      <c r="Z1885" t="s">
        <v>5985</v>
      </c>
      <c r="AA1885" s="2">
        <v>43474.373831018522</v>
      </c>
      <c r="AC1885" s="2">
        <v>43977.31658564815</v>
      </c>
      <c r="AD1885" t="s">
        <v>5969</v>
      </c>
      <c r="AE1885" s="2"/>
    </row>
    <row r="1886" spans="1:31" x14ac:dyDescent="0.25">
      <c r="A1886" s="2"/>
      <c r="B1886" t="s">
        <v>5986</v>
      </c>
      <c r="C1886" s="2"/>
      <c r="D1886" s="2" t="e">
        <f>VLOOKUP(A1886,Basis!A:A,1,FALSE)</f>
        <v>#N/A</v>
      </c>
      <c r="E1886" s="2"/>
      <c r="F1886" s="2"/>
      <c r="G1886" s="2"/>
      <c r="H1886" s="2"/>
      <c r="K1886" t="s">
        <v>200</v>
      </c>
      <c r="L1886" t="s">
        <v>1246</v>
      </c>
      <c r="M1886" t="s">
        <v>5987</v>
      </c>
      <c r="N1886" t="s">
        <v>177</v>
      </c>
      <c r="O1886">
        <v>5</v>
      </c>
      <c r="P1886">
        <v>1</v>
      </c>
      <c r="Q1886">
        <v>52.210466447334902</v>
      </c>
      <c r="R1886">
        <v>5.1567780040252504</v>
      </c>
      <c r="S1886" t="s">
        <v>63</v>
      </c>
      <c r="T1886">
        <v>95</v>
      </c>
      <c r="U1886">
        <v>75</v>
      </c>
      <c r="V1886">
        <v>15</v>
      </c>
      <c r="W1886">
        <v>0</v>
      </c>
      <c r="Y1886">
        <v>180</v>
      </c>
      <c r="Z1886" t="s">
        <v>5988</v>
      </c>
      <c r="AA1886" s="2">
        <v>43474.373831018522</v>
      </c>
      <c r="AC1886" s="2">
        <v>43977.31658564815</v>
      </c>
      <c r="AD1886" t="s">
        <v>5969</v>
      </c>
      <c r="AE1886" s="2"/>
    </row>
    <row r="1887" spans="1:31" x14ac:dyDescent="0.25">
      <c r="A1887" s="2"/>
      <c r="B1887" t="s">
        <v>5989</v>
      </c>
      <c r="C1887" s="2"/>
      <c r="D1887" s="2" t="e">
        <f>VLOOKUP(A1887,Basis!A:A,1,FALSE)</f>
        <v>#N/A</v>
      </c>
      <c r="E1887" s="2"/>
      <c r="F1887" s="2"/>
      <c r="G1887" s="2"/>
      <c r="H1887" s="2"/>
      <c r="K1887" t="s">
        <v>200</v>
      </c>
      <c r="L1887" t="s">
        <v>5097</v>
      </c>
      <c r="M1887" t="s">
        <v>5990</v>
      </c>
      <c r="N1887" t="s">
        <v>177</v>
      </c>
      <c r="O1887">
        <v>5</v>
      </c>
      <c r="P1887">
        <v>1</v>
      </c>
      <c r="Q1887">
        <v>52.209406932864503</v>
      </c>
      <c r="R1887">
        <v>5.1556591037708897</v>
      </c>
      <c r="S1887" t="s">
        <v>63</v>
      </c>
      <c r="T1887">
        <v>95</v>
      </c>
      <c r="U1887">
        <v>75</v>
      </c>
      <c r="V1887">
        <v>15</v>
      </c>
      <c r="W1887">
        <v>0</v>
      </c>
      <c r="Y1887">
        <v>180</v>
      </c>
      <c r="Z1887" t="s">
        <v>5991</v>
      </c>
      <c r="AA1887" s="2">
        <v>43474.373831018522</v>
      </c>
      <c r="AC1887" s="2">
        <v>43977.31658564815</v>
      </c>
      <c r="AD1887" t="s">
        <v>5969</v>
      </c>
      <c r="AE1887" s="2"/>
    </row>
    <row r="1888" spans="1:31" x14ac:dyDescent="0.25">
      <c r="A1888" s="2"/>
      <c r="B1888" t="s">
        <v>5992</v>
      </c>
      <c r="C1888" s="2"/>
      <c r="D1888" s="2" t="e">
        <f>VLOOKUP(A1888,Basis!A:A,1,FALSE)</f>
        <v>#N/A</v>
      </c>
      <c r="E1888" s="2"/>
      <c r="F1888" s="2"/>
      <c r="G1888" s="2"/>
      <c r="H1888" s="2"/>
      <c r="K1888" t="s">
        <v>200</v>
      </c>
      <c r="L1888" t="s">
        <v>5097</v>
      </c>
      <c r="M1888" t="s">
        <v>5990</v>
      </c>
      <c r="N1888" t="s">
        <v>177</v>
      </c>
      <c r="O1888">
        <v>5</v>
      </c>
      <c r="P1888">
        <v>1</v>
      </c>
      <c r="Q1888">
        <v>52.209399472970702</v>
      </c>
      <c r="R1888">
        <v>5.1556570921141196</v>
      </c>
      <c r="S1888" t="s">
        <v>63</v>
      </c>
      <c r="T1888">
        <v>95</v>
      </c>
      <c r="U1888">
        <v>75</v>
      </c>
      <c r="V1888">
        <v>15</v>
      </c>
      <c r="W1888">
        <v>0</v>
      </c>
      <c r="Y1888">
        <v>180</v>
      </c>
      <c r="Z1888" t="s">
        <v>5991</v>
      </c>
      <c r="AA1888" s="2">
        <v>43474.373831018522</v>
      </c>
      <c r="AC1888" s="2">
        <v>43977.31658564815</v>
      </c>
      <c r="AD1888" t="s">
        <v>5969</v>
      </c>
      <c r="AE1888" s="2"/>
    </row>
    <row r="1889" spans="1:31" x14ac:dyDescent="0.25">
      <c r="A1889" s="2"/>
      <c r="B1889" t="s">
        <v>5993</v>
      </c>
      <c r="C1889" s="2"/>
      <c r="D1889" s="2" t="e">
        <f>VLOOKUP(A1889,Basis!A:A,1,FALSE)</f>
        <v>#N/A</v>
      </c>
      <c r="E1889" s="2"/>
      <c r="F1889" s="2"/>
      <c r="G1889" s="2"/>
      <c r="H1889" s="2"/>
      <c r="K1889" t="s">
        <v>1149</v>
      </c>
      <c r="L1889" t="s">
        <v>93</v>
      </c>
      <c r="M1889" t="s">
        <v>5994</v>
      </c>
      <c r="N1889" t="s">
        <v>177</v>
      </c>
      <c r="O1889">
        <v>5</v>
      </c>
      <c r="P1889">
        <v>1</v>
      </c>
      <c r="Q1889">
        <v>52.2098277044037</v>
      </c>
      <c r="R1889">
        <v>5.1521403808194703</v>
      </c>
      <c r="S1889" t="s">
        <v>63</v>
      </c>
      <c r="T1889">
        <v>95</v>
      </c>
      <c r="U1889">
        <v>75</v>
      </c>
      <c r="V1889">
        <v>15</v>
      </c>
      <c r="W1889">
        <v>0</v>
      </c>
      <c r="Y1889">
        <v>180</v>
      </c>
      <c r="Z1889" t="s">
        <v>5995</v>
      </c>
      <c r="AA1889" s="2">
        <v>43474.373831018522</v>
      </c>
      <c r="AC1889" s="2">
        <v>43977.31658564815</v>
      </c>
      <c r="AD1889" t="s">
        <v>5969</v>
      </c>
      <c r="AE1889" s="2"/>
    </row>
    <row r="1890" spans="1:31" x14ac:dyDescent="0.25">
      <c r="A1890" t="s">
        <v>5997</v>
      </c>
      <c r="B1890" t="s">
        <v>5996</v>
      </c>
      <c r="C1890" t="s">
        <v>167</v>
      </c>
      <c r="D1890" s="2" t="str">
        <f>VLOOKUP(A1890,Basis!A:A,1,FALSE)</f>
        <v>PO159</v>
      </c>
      <c r="E1890" s="2"/>
      <c r="F1890" s="2"/>
      <c r="G1890" s="2"/>
      <c r="H1890" s="2"/>
      <c r="K1890" t="s">
        <v>188</v>
      </c>
      <c r="L1890" t="s">
        <v>340</v>
      </c>
      <c r="M1890" t="s">
        <v>2008</v>
      </c>
      <c r="N1890" t="s">
        <v>177</v>
      </c>
      <c r="O1890">
        <v>5</v>
      </c>
      <c r="P1890">
        <v>1</v>
      </c>
      <c r="Q1890">
        <v>52.215855298612503</v>
      </c>
      <c r="R1890">
        <v>5.1425866037655101</v>
      </c>
      <c r="S1890" t="s">
        <v>63</v>
      </c>
      <c r="T1890">
        <v>95</v>
      </c>
      <c r="U1890">
        <v>75</v>
      </c>
      <c r="V1890">
        <v>15</v>
      </c>
      <c r="W1890">
        <v>0</v>
      </c>
      <c r="Y1890">
        <v>180</v>
      </c>
      <c r="Z1890" t="s">
        <v>2009</v>
      </c>
      <c r="AA1890" s="2">
        <v>43474.373831018522</v>
      </c>
      <c r="AC1890" s="2">
        <v>43977.315347222226</v>
      </c>
      <c r="AD1890" t="s">
        <v>5969</v>
      </c>
      <c r="AE1890" t="s">
        <v>2811</v>
      </c>
    </row>
    <row r="1891" spans="1:31" x14ac:dyDescent="0.25">
      <c r="A1891" s="2"/>
      <c r="B1891" t="s">
        <v>5998</v>
      </c>
      <c r="C1891" s="2"/>
      <c r="D1891" s="2" t="e">
        <f>VLOOKUP(A1891,Basis!A:A,1,FALSE)</f>
        <v>#N/A</v>
      </c>
      <c r="E1891" s="2"/>
      <c r="F1891" s="2"/>
      <c r="G1891" s="2"/>
      <c r="H1891" s="2"/>
      <c r="K1891" t="s">
        <v>5999</v>
      </c>
      <c r="L1891" t="s">
        <v>516</v>
      </c>
      <c r="M1891" t="s">
        <v>6000</v>
      </c>
      <c r="N1891" t="s">
        <v>184</v>
      </c>
      <c r="O1891">
        <v>5</v>
      </c>
      <c r="P1891">
        <v>1</v>
      </c>
      <c r="Q1891">
        <v>52.195731000000002</v>
      </c>
      <c r="R1891">
        <v>5.1426530000000001</v>
      </c>
      <c r="S1891" t="s">
        <v>63</v>
      </c>
      <c r="T1891">
        <v>95</v>
      </c>
      <c r="U1891">
        <v>75</v>
      </c>
      <c r="V1891">
        <v>15</v>
      </c>
      <c r="W1891">
        <v>0</v>
      </c>
      <c r="Y1891">
        <v>180</v>
      </c>
      <c r="Z1891" t="s">
        <v>6001</v>
      </c>
      <c r="AA1891" s="2">
        <v>43474.373842592591</v>
      </c>
      <c r="AC1891" s="2">
        <v>43977.31658564815</v>
      </c>
      <c r="AD1891" t="s">
        <v>5969</v>
      </c>
      <c r="AE1891" s="2"/>
    </row>
    <row r="1892" spans="1:31" x14ac:dyDescent="0.25">
      <c r="A1892" s="2"/>
      <c r="B1892" t="s">
        <v>6002</v>
      </c>
      <c r="C1892" s="2"/>
      <c r="D1892" s="2" t="e">
        <f>VLOOKUP(A1892,Basis!A:A,1,FALSE)</f>
        <v>#N/A</v>
      </c>
      <c r="E1892" s="2"/>
      <c r="F1892" s="2"/>
      <c r="G1892" s="2"/>
      <c r="H1892" s="2"/>
      <c r="K1892" t="s">
        <v>5999</v>
      </c>
      <c r="L1892" t="s">
        <v>516</v>
      </c>
      <c r="M1892" t="s">
        <v>6000</v>
      </c>
      <c r="N1892" t="s">
        <v>184</v>
      </c>
      <c r="O1892">
        <v>5</v>
      </c>
      <c r="P1892">
        <v>1</v>
      </c>
      <c r="Q1892">
        <v>52.195731000000002</v>
      </c>
      <c r="R1892">
        <v>5.1426530000000001</v>
      </c>
      <c r="S1892" t="s">
        <v>63</v>
      </c>
      <c r="T1892">
        <v>95</v>
      </c>
      <c r="U1892">
        <v>75</v>
      </c>
      <c r="V1892">
        <v>15</v>
      </c>
      <c r="W1892">
        <v>0</v>
      </c>
      <c r="Y1892">
        <v>180</v>
      </c>
      <c r="Z1892" t="s">
        <v>6001</v>
      </c>
      <c r="AA1892" s="2">
        <v>43474.373842592591</v>
      </c>
      <c r="AC1892" s="2">
        <v>43977.31658564815</v>
      </c>
      <c r="AD1892" t="s">
        <v>5969</v>
      </c>
      <c r="AE1892" s="2"/>
    </row>
    <row r="1893" spans="1:31" x14ac:dyDescent="0.25">
      <c r="A1893" s="2"/>
      <c r="B1893" t="s">
        <v>6003</v>
      </c>
      <c r="C1893" s="2"/>
      <c r="D1893" s="2" t="e">
        <f>VLOOKUP(A1893,Basis!A:A,1,FALSE)</f>
        <v>#N/A</v>
      </c>
      <c r="E1893" s="2"/>
      <c r="F1893" s="2"/>
      <c r="G1893" s="2"/>
      <c r="H1893" s="2"/>
      <c r="K1893" t="s">
        <v>715</v>
      </c>
      <c r="L1893" t="s">
        <v>522</v>
      </c>
      <c r="M1893" t="s">
        <v>6004</v>
      </c>
      <c r="N1893" t="s">
        <v>177</v>
      </c>
      <c r="O1893">
        <v>5</v>
      </c>
      <c r="P1893">
        <v>1</v>
      </c>
      <c r="Q1893">
        <v>52.226855959791898</v>
      </c>
      <c r="R1893">
        <v>5.18405833282059</v>
      </c>
      <c r="S1893" t="s">
        <v>63</v>
      </c>
      <c r="T1893">
        <v>95</v>
      </c>
      <c r="U1893">
        <v>75</v>
      </c>
      <c r="V1893">
        <v>15</v>
      </c>
      <c r="W1893">
        <v>0</v>
      </c>
      <c r="Y1893">
        <v>180</v>
      </c>
      <c r="Z1893" t="s">
        <v>6005</v>
      </c>
      <c r="AA1893" s="2">
        <v>43474.373842592591</v>
      </c>
      <c r="AC1893" s="2">
        <v>43977.31658564815</v>
      </c>
      <c r="AD1893" t="s">
        <v>5969</v>
      </c>
      <c r="AE1893" s="2"/>
    </row>
    <row r="1894" spans="1:31" x14ac:dyDescent="0.25">
      <c r="A1894" s="2"/>
      <c r="B1894" t="s">
        <v>6006</v>
      </c>
      <c r="C1894" s="2"/>
      <c r="D1894" s="2" t="e">
        <f>VLOOKUP(A1894,Basis!A:A,1,FALSE)</f>
        <v>#N/A</v>
      </c>
      <c r="E1894" s="2"/>
      <c r="F1894" s="2"/>
      <c r="G1894" s="2"/>
      <c r="H1894" s="2"/>
      <c r="K1894" t="s">
        <v>3462</v>
      </c>
      <c r="L1894" t="s">
        <v>452</v>
      </c>
      <c r="M1894" t="s">
        <v>6007</v>
      </c>
      <c r="N1894" t="s">
        <v>177</v>
      </c>
      <c r="O1894">
        <v>5</v>
      </c>
      <c r="P1894">
        <v>1</v>
      </c>
      <c r="Q1894">
        <v>52.207237999999997</v>
      </c>
      <c r="R1894">
        <v>5.1584079999999997</v>
      </c>
      <c r="S1894" t="s">
        <v>63</v>
      </c>
      <c r="T1894">
        <v>95</v>
      </c>
      <c r="U1894">
        <v>75</v>
      </c>
      <c r="V1894">
        <v>15</v>
      </c>
      <c r="W1894">
        <v>0</v>
      </c>
      <c r="Y1894">
        <v>180</v>
      </c>
      <c r="Z1894" t="s">
        <v>6008</v>
      </c>
      <c r="AA1894" s="2">
        <v>43474.373831018522</v>
      </c>
      <c r="AC1894" s="2">
        <v>43977.315347222226</v>
      </c>
      <c r="AD1894" t="s">
        <v>5969</v>
      </c>
      <c r="AE1894" s="2"/>
    </row>
    <row r="1895" spans="1:31" x14ac:dyDescent="0.25">
      <c r="A1895" s="2"/>
      <c r="B1895" t="s">
        <v>6009</v>
      </c>
      <c r="C1895" s="2"/>
      <c r="D1895" s="2" t="e">
        <f>VLOOKUP(A1895,Basis!A:A,1,FALSE)</f>
        <v>#N/A</v>
      </c>
      <c r="E1895" s="2"/>
      <c r="F1895" s="2"/>
      <c r="G1895" s="2"/>
      <c r="H1895" s="2"/>
      <c r="K1895" t="s">
        <v>3462</v>
      </c>
      <c r="L1895" t="s">
        <v>452</v>
      </c>
      <c r="M1895" t="s">
        <v>6007</v>
      </c>
      <c r="N1895" t="s">
        <v>177</v>
      </c>
      <c r="O1895">
        <v>5</v>
      </c>
      <c r="P1895">
        <v>1</v>
      </c>
      <c r="Q1895">
        <v>52.207237999999997</v>
      </c>
      <c r="R1895">
        <v>5.1584079999999997</v>
      </c>
      <c r="S1895" t="s">
        <v>63</v>
      </c>
      <c r="T1895">
        <v>95</v>
      </c>
      <c r="U1895">
        <v>75</v>
      </c>
      <c r="V1895">
        <v>15</v>
      </c>
      <c r="W1895">
        <v>0</v>
      </c>
      <c r="Y1895">
        <v>180</v>
      </c>
      <c r="Z1895" t="s">
        <v>6008</v>
      </c>
      <c r="AA1895" s="2">
        <v>43474.373831018522</v>
      </c>
      <c r="AC1895" s="2">
        <v>43977.315347222226</v>
      </c>
      <c r="AD1895" t="s">
        <v>5969</v>
      </c>
      <c r="AE1895" s="2"/>
    </row>
    <row r="1896" spans="1:31" x14ac:dyDescent="0.25">
      <c r="A1896" s="2"/>
      <c r="B1896" t="s">
        <v>6010</v>
      </c>
      <c r="C1896" s="2"/>
      <c r="D1896" s="2" t="e">
        <f>VLOOKUP(A1896,Basis!A:A,1,FALSE)</f>
        <v>#N/A</v>
      </c>
      <c r="E1896" s="2"/>
      <c r="F1896" s="2"/>
      <c r="G1896" s="2"/>
      <c r="H1896" s="2"/>
      <c r="K1896" t="s">
        <v>174</v>
      </c>
      <c r="L1896" t="s">
        <v>264</v>
      </c>
      <c r="M1896" t="s">
        <v>6011</v>
      </c>
      <c r="N1896" t="s">
        <v>177</v>
      </c>
      <c r="O1896">
        <v>5</v>
      </c>
      <c r="P1896">
        <v>1</v>
      </c>
      <c r="Q1896">
        <v>52.219237999999997</v>
      </c>
      <c r="R1896">
        <v>5.1728389999999997</v>
      </c>
      <c r="S1896" t="s">
        <v>63</v>
      </c>
      <c r="T1896">
        <v>95</v>
      </c>
      <c r="U1896">
        <v>75</v>
      </c>
      <c r="V1896">
        <v>15</v>
      </c>
      <c r="W1896">
        <v>0</v>
      </c>
      <c r="Y1896">
        <v>180</v>
      </c>
      <c r="Z1896" t="s">
        <v>6012</v>
      </c>
      <c r="AA1896" s="2">
        <v>43474.373831018522</v>
      </c>
      <c r="AC1896" s="2">
        <v>43977.31658564815</v>
      </c>
      <c r="AD1896" t="s">
        <v>5969</v>
      </c>
      <c r="AE1896" s="2"/>
    </row>
    <row r="1897" spans="1:31" x14ac:dyDescent="0.25">
      <c r="A1897" s="2"/>
      <c r="B1897" t="s">
        <v>6013</v>
      </c>
      <c r="C1897" s="2"/>
      <c r="D1897" s="2" t="e">
        <f>VLOOKUP(A1897,Basis!A:A,1,FALSE)</f>
        <v>#N/A</v>
      </c>
      <c r="E1897" s="2"/>
      <c r="F1897" s="2"/>
      <c r="G1897" s="2"/>
      <c r="H1897" s="2"/>
      <c r="K1897" t="s">
        <v>174</v>
      </c>
      <c r="L1897" t="s">
        <v>264</v>
      </c>
      <c r="M1897" t="s">
        <v>6011</v>
      </c>
      <c r="N1897" t="s">
        <v>177</v>
      </c>
      <c r="O1897">
        <v>5</v>
      </c>
      <c r="P1897">
        <v>1</v>
      </c>
      <c r="Q1897">
        <v>52.219237999999997</v>
      </c>
      <c r="R1897">
        <v>5.1728389999999997</v>
      </c>
      <c r="S1897" t="s">
        <v>63</v>
      </c>
      <c r="T1897">
        <v>95</v>
      </c>
      <c r="U1897">
        <v>75</v>
      </c>
      <c r="V1897">
        <v>15</v>
      </c>
      <c r="W1897">
        <v>0</v>
      </c>
      <c r="Y1897">
        <v>180</v>
      </c>
      <c r="Z1897" t="s">
        <v>6012</v>
      </c>
      <c r="AA1897" s="2">
        <v>43474.373831018522</v>
      </c>
      <c r="AC1897" s="2">
        <v>43977.31658564815</v>
      </c>
      <c r="AD1897" t="s">
        <v>5969</v>
      </c>
      <c r="AE1897" s="2"/>
    </row>
    <row r="1898" spans="1:31" x14ac:dyDescent="0.25">
      <c r="A1898" s="2"/>
      <c r="B1898" t="s">
        <v>6014</v>
      </c>
      <c r="C1898" s="2"/>
      <c r="D1898" s="2" t="e">
        <f>VLOOKUP(A1898,Basis!A:A,1,FALSE)</f>
        <v>#N/A</v>
      </c>
      <c r="E1898" s="2"/>
      <c r="F1898" s="2"/>
      <c r="G1898" s="2"/>
      <c r="H1898" s="2"/>
      <c r="K1898" t="s">
        <v>4780</v>
      </c>
      <c r="L1898" t="s">
        <v>281</v>
      </c>
      <c r="M1898" t="s">
        <v>4781</v>
      </c>
      <c r="N1898" t="s">
        <v>43</v>
      </c>
      <c r="O1898">
        <v>5</v>
      </c>
      <c r="P1898">
        <v>1</v>
      </c>
      <c r="Q1898">
        <v>52.254130841382299</v>
      </c>
      <c r="R1898">
        <v>5.22751808166504</v>
      </c>
      <c r="S1898" t="s">
        <v>63</v>
      </c>
      <c r="T1898">
        <v>95</v>
      </c>
      <c r="U1898">
        <v>75</v>
      </c>
      <c r="V1898">
        <v>15</v>
      </c>
      <c r="W1898">
        <v>0</v>
      </c>
      <c r="Y1898">
        <v>180</v>
      </c>
      <c r="Z1898" t="s">
        <v>6015</v>
      </c>
      <c r="AA1898" s="2">
        <v>43474.373842592591</v>
      </c>
      <c r="AC1898" s="2">
        <v>43977.31658564815</v>
      </c>
      <c r="AD1898" t="s">
        <v>5969</v>
      </c>
      <c r="AE1898" s="2"/>
    </row>
    <row r="1899" spans="1:31" x14ac:dyDescent="0.25">
      <c r="A1899" t="s">
        <v>6017</v>
      </c>
      <c r="B1899" t="s">
        <v>6016</v>
      </c>
      <c r="C1899" t="s">
        <v>47</v>
      </c>
      <c r="D1899" s="2" t="str">
        <f>VLOOKUP(A1899,Basis!A:A,1,FALSE)</f>
        <v>BKC0081</v>
      </c>
      <c r="E1899" s="2"/>
      <c r="F1899" s="2"/>
      <c r="G1899" s="2"/>
      <c r="H1899" s="2"/>
      <c r="K1899" t="s">
        <v>4780</v>
      </c>
      <c r="L1899" t="s">
        <v>2711</v>
      </c>
      <c r="M1899" t="s">
        <v>4781</v>
      </c>
      <c r="N1899" t="s">
        <v>43</v>
      </c>
      <c r="O1899">
        <v>5</v>
      </c>
      <c r="P1899">
        <v>1</v>
      </c>
      <c r="Q1899">
        <v>52.254689999999997</v>
      </c>
      <c r="R1899">
        <v>5.2290999999999999</v>
      </c>
      <c r="S1899" t="s">
        <v>63</v>
      </c>
      <c r="T1899">
        <v>95</v>
      </c>
      <c r="U1899">
        <v>75</v>
      </c>
      <c r="V1899">
        <v>15</v>
      </c>
      <c r="W1899">
        <v>0</v>
      </c>
      <c r="Y1899">
        <v>180</v>
      </c>
      <c r="Z1899" t="s">
        <v>4782</v>
      </c>
      <c r="AA1899" s="2">
        <v>43474.373842592591</v>
      </c>
      <c r="AC1899" s="2">
        <v>43977.31621527778</v>
      </c>
      <c r="AD1899" t="s">
        <v>5969</v>
      </c>
      <c r="AE1899" t="s">
        <v>55</v>
      </c>
    </row>
    <row r="1900" spans="1:31" x14ac:dyDescent="0.25">
      <c r="A1900" s="2"/>
      <c r="B1900" t="s">
        <v>6018</v>
      </c>
      <c r="C1900" s="2"/>
      <c r="D1900" s="2" t="e">
        <f>VLOOKUP(A1900,Basis!A:A,1,FALSE)</f>
        <v>#N/A</v>
      </c>
      <c r="E1900" s="2"/>
      <c r="F1900" s="2"/>
      <c r="G1900" s="2"/>
      <c r="H1900" s="2"/>
      <c r="K1900" t="s">
        <v>2432</v>
      </c>
      <c r="L1900" t="s">
        <v>49</v>
      </c>
      <c r="M1900" t="s">
        <v>2433</v>
      </c>
      <c r="N1900" t="s">
        <v>107</v>
      </c>
      <c r="O1900">
        <v>5</v>
      </c>
      <c r="P1900">
        <v>1</v>
      </c>
      <c r="Q1900">
        <v>52.286678999999999</v>
      </c>
      <c r="R1900">
        <v>5.2639370000000003</v>
      </c>
      <c r="S1900" t="s">
        <v>63</v>
      </c>
      <c r="T1900">
        <v>95</v>
      </c>
      <c r="U1900">
        <v>75</v>
      </c>
      <c r="V1900">
        <v>15</v>
      </c>
      <c r="W1900">
        <v>0</v>
      </c>
      <c r="Y1900">
        <v>180</v>
      </c>
      <c r="Z1900" t="s">
        <v>6019</v>
      </c>
      <c r="AA1900" s="2">
        <v>43474.373842592591</v>
      </c>
      <c r="AC1900" s="2">
        <v>43977.31621527778</v>
      </c>
      <c r="AD1900" t="s">
        <v>5969</v>
      </c>
      <c r="AE1900" s="2"/>
    </row>
    <row r="1901" spans="1:31" x14ac:dyDescent="0.25">
      <c r="A1901" s="2"/>
      <c r="B1901" t="s">
        <v>6020</v>
      </c>
      <c r="C1901" s="2"/>
      <c r="D1901" s="2" t="e">
        <f>VLOOKUP(A1901,Basis!A:A,1,FALSE)</f>
        <v>#N/A</v>
      </c>
      <c r="E1901" s="2"/>
      <c r="F1901" s="2"/>
      <c r="G1901" s="2"/>
      <c r="H1901" s="2"/>
      <c r="K1901" t="s">
        <v>2432</v>
      </c>
      <c r="L1901" t="s">
        <v>49</v>
      </c>
      <c r="M1901" t="s">
        <v>2433</v>
      </c>
      <c r="N1901" t="s">
        <v>107</v>
      </c>
      <c r="O1901">
        <v>5</v>
      </c>
      <c r="P1901">
        <v>1</v>
      </c>
      <c r="Q1901">
        <v>52.286678999999999</v>
      </c>
      <c r="R1901">
        <v>5.2639370000000003</v>
      </c>
      <c r="S1901" t="s">
        <v>63</v>
      </c>
      <c r="T1901">
        <v>95</v>
      </c>
      <c r="U1901">
        <v>75</v>
      </c>
      <c r="V1901">
        <v>15</v>
      </c>
      <c r="W1901">
        <v>0</v>
      </c>
      <c r="Y1901">
        <v>180</v>
      </c>
      <c r="Z1901" t="s">
        <v>6019</v>
      </c>
      <c r="AA1901" s="2">
        <v>43474.373842592591</v>
      </c>
      <c r="AC1901" s="2">
        <v>43977.315347222226</v>
      </c>
      <c r="AD1901" t="s">
        <v>5969</v>
      </c>
      <c r="AE1901" s="2"/>
    </row>
    <row r="1902" spans="1:31" x14ac:dyDescent="0.25">
      <c r="A1902" s="2"/>
      <c r="B1902" t="s">
        <v>6021</v>
      </c>
      <c r="C1902" s="2"/>
      <c r="D1902" s="2" t="e">
        <f>VLOOKUP(A1902,Basis!A:A,1,FALSE)</f>
        <v>#N/A</v>
      </c>
      <c r="E1902" s="2"/>
      <c r="F1902" s="2"/>
      <c r="G1902" s="2"/>
      <c r="H1902" s="2"/>
      <c r="K1902" t="s">
        <v>6022</v>
      </c>
      <c r="L1902" t="s">
        <v>93</v>
      </c>
      <c r="M1902" t="s">
        <v>6023</v>
      </c>
      <c r="N1902" t="s">
        <v>107</v>
      </c>
      <c r="O1902">
        <v>5</v>
      </c>
      <c r="P1902">
        <v>1</v>
      </c>
      <c r="Q1902">
        <v>52.286149999999999</v>
      </c>
      <c r="R1902">
        <v>5.2637660000000004</v>
      </c>
      <c r="S1902" t="s">
        <v>63</v>
      </c>
      <c r="T1902">
        <v>95</v>
      </c>
      <c r="U1902">
        <v>75</v>
      </c>
      <c r="V1902">
        <v>15</v>
      </c>
      <c r="W1902">
        <v>0</v>
      </c>
      <c r="Y1902">
        <v>180</v>
      </c>
      <c r="Z1902" t="s">
        <v>6024</v>
      </c>
      <c r="AA1902" s="2">
        <v>43474.373842592591</v>
      </c>
      <c r="AC1902" s="2">
        <v>43977.315347222226</v>
      </c>
      <c r="AD1902" t="s">
        <v>5969</v>
      </c>
      <c r="AE1902" s="2"/>
    </row>
    <row r="1903" spans="1:31" x14ac:dyDescent="0.25">
      <c r="A1903" t="s">
        <v>6026</v>
      </c>
      <c r="B1903" t="s">
        <v>6025</v>
      </c>
      <c r="C1903" t="s">
        <v>47</v>
      </c>
      <c r="D1903" s="2" t="str">
        <f>VLOOKUP(A1903,Basis!A:A,1,FALSE)</f>
        <v>BKC0066</v>
      </c>
      <c r="E1903" s="2"/>
      <c r="F1903" s="2"/>
      <c r="G1903" s="2"/>
      <c r="H1903" s="2"/>
      <c r="K1903" t="s">
        <v>5034</v>
      </c>
      <c r="L1903" t="s">
        <v>148</v>
      </c>
      <c r="M1903" t="s">
        <v>5035</v>
      </c>
      <c r="N1903" t="s">
        <v>277</v>
      </c>
      <c r="O1903">
        <v>5</v>
      </c>
      <c r="P1903">
        <v>1</v>
      </c>
      <c r="Q1903">
        <v>52.310620999999998</v>
      </c>
      <c r="R1903">
        <v>5.0325230000000003</v>
      </c>
      <c r="S1903" t="s">
        <v>63</v>
      </c>
      <c r="T1903">
        <v>95</v>
      </c>
      <c r="U1903">
        <v>75</v>
      </c>
      <c r="V1903">
        <v>15</v>
      </c>
      <c r="W1903">
        <v>0</v>
      </c>
      <c r="Y1903">
        <v>180</v>
      </c>
      <c r="Z1903" t="s">
        <v>5036</v>
      </c>
      <c r="AA1903" s="2">
        <v>43474.373842592591</v>
      </c>
      <c r="AC1903" s="2">
        <v>43977.31621527778</v>
      </c>
      <c r="AD1903" t="s">
        <v>5969</v>
      </c>
      <c r="AE1903" t="s">
        <v>55</v>
      </c>
    </row>
    <row r="1904" spans="1:31" x14ac:dyDescent="0.25">
      <c r="A1904" t="s">
        <v>6028</v>
      </c>
      <c r="B1904" t="s">
        <v>6027</v>
      </c>
      <c r="C1904" t="s">
        <v>5080</v>
      </c>
      <c r="D1904" s="2" t="str">
        <f>VLOOKUP(A1904,Basis!A:A,1,FALSE)</f>
        <v>GO139</v>
      </c>
      <c r="E1904" s="2"/>
      <c r="F1904" s="2"/>
      <c r="G1904" s="2"/>
      <c r="H1904" s="2"/>
      <c r="K1904" t="s">
        <v>3372</v>
      </c>
      <c r="L1904" t="s">
        <v>93</v>
      </c>
      <c r="M1904" t="s">
        <v>3373</v>
      </c>
      <c r="N1904" t="s">
        <v>277</v>
      </c>
      <c r="O1904">
        <v>5</v>
      </c>
      <c r="P1904">
        <v>1</v>
      </c>
      <c r="Q1904">
        <v>52.298344415661198</v>
      </c>
      <c r="R1904">
        <v>5.0431307964073904</v>
      </c>
      <c r="S1904" t="s">
        <v>63</v>
      </c>
      <c r="T1904">
        <v>95</v>
      </c>
      <c r="U1904">
        <v>75</v>
      </c>
      <c r="V1904">
        <v>15</v>
      </c>
      <c r="W1904">
        <v>0</v>
      </c>
      <c r="Y1904">
        <v>180</v>
      </c>
      <c r="Z1904" t="s">
        <v>3374</v>
      </c>
      <c r="AA1904" s="2">
        <v>43474.373842592591</v>
      </c>
      <c r="AC1904" s="2">
        <v>43977.31658564815</v>
      </c>
      <c r="AD1904" t="s">
        <v>5969</v>
      </c>
      <c r="AE1904" t="s">
        <v>55</v>
      </c>
    </row>
    <row r="1905" spans="1:31" x14ac:dyDescent="0.25">
      <c r="A1905" t="s">
        <v>6030</v>
      </c>
      <c r="B1905" t="s">
        <v>6029</v>
      </c>
      <c r="C1905" t="s">
        <v>5080</v>
      </c>
      <c r="D1905" s="2" t="str">
        <f>VLOOKUP(A1905,Basis!A:A,1,FALSE)</f>
        <v>GO220</v>
      </c>
      <c r="E1905" s="2"/>
      <c r="F1905" s="2"/>
      <c r="G1905" s="2"/>
      <c r="H1905" s="2"/>
      <c r="K1905" t="s">
        <v>5106</v>
      </c>
      <c r="L1905" t="s">
        <v>5107</v>
      </c>
      <c r="M1905" t="s">
        <v>5108</v>
      </c>
      <c r="N1905" t="s">
        <v>51</v>
      </c>
      <c r="O1905">
        <v>5</v>
      </c>
      <c r="P1905">
        <v>1</v>
      </c>
      <c r="Q1905">
        <v>52.298409999999997</v>
      </c>
      <c r="R1905">
        <v>5.1464400000000001</v>
      </c>
      <c r="S1905" t="s">
        <v>63</v>
      </c>
      <c r="T1905">
        <v>95</v>
      </c>
      <c r="U1905">
        <v>75</v>
      </c>
      <c r="V1905">
        <v>15</v>
      </c>
      <c r="W1905">
        <v>0</v>
      </c>
      <c r="Y1905">
        <v>180</v>
      </c>
      <c r="Z1905" t="s">
        <v>5109</v>
      </c>
      <c r="AA1905" s="2">
        <v>43474.373854166668</v>
      </c>
      <c r="AC1905" s="2">
        <v>43977.314814814818</v>
      </c>
      <c r="AD1905" t="s">
        <v>5969</v>
      </c>
      <c r="AE1905" t="s">
        <v>55</v>
      </c>
    </row>
    <row r="1906" spans="1:31" x14ac:dyDescent="0.25">
      <c r="A1906" t="s">
        <v>6032</v>
      </c>
      <c r="B1906" t="s">
        <v>6031</v>
      </c>
      <c r="C1906" t="s">
        <v>47</v>
      </c>
      <c r="D1906" s="2" t="str">
        <f>VLOOKUP(A1906,Basis!A:A,1,FALSE)</f>
        <v>BKC0030</v>
      </c>
      <c r="E1906" t="s">
        <v>5022</v>
      </c>
      <c r="F1906">
        <v>3004106</v>
      </c>
      <c r="G1906" s="2">
        <v>43748.545092592591</v>
      </c>
      <c r="H1906" s="2"/>
      <c r="K1906" t="s">
        <v>1881</v>
      </c>
      <c r="L1906" t="s">
        <v>2475</v>
      </c>
      <c r="M1906" t="s">
        <v>6033</v>
      </c>
      <c r="N1906" t="s">
        <v>51</v>
      </c>
      <c r="O1906">
        <v>5</v>
      </c>
      <c r="P1906">
        <v>1</v>
      </c>
      <c r="Q1906">
        <v>52.284188999999998</v>
      </c>
      <c r="R1906">
        <v>5.1484620000000003</v>
      </c>
      <c r="S1906" t="s">
        <v>63</v>
      </c>
      <c r="T1906">
        <v>95</v>
      </c>
      <c r="U1906">
        <v>75</v>
      </c>
      <c r="V1906">
        <v>15</v>
      </c>
      <c r="W1906">
        <v>0</v>
      </c>
      <c r="Y1906">
        <v>180</v>
      </c>
      <c r="Z1906" t="s">
        <v>6034</v>
      </c>
      <c r="AA1906" s="2">
        <v>43474.373854166668</v>
      </c>
      <c r="AC1906" s="2">
        <v>43977.31621527778</v>
      </c>
      <c r="AD1906" t="s">
        <v>5969</v>
      </c>
      <c r="AE1906" t="s">
        <v>55</v>
      </c>
    </row>
    <row r="1907" spans="1:31" x14ac:dyDescent="0.25">
      <c r="A1907" t="s">
        <v>6036</v>
      </c>
      <c r="B1907" t="s">
        <v>6035</v>
      </c>
      <c r="C1907" t="s">
        <v>47</v>
      </c>
      <c r="D1907" s="2" t="str">
        <f>VLOOKUP(A1907,Basis!A:A,1,FALSE)</f>
        <v>BKC0009</v>
      </c>
      <c r="E1907" t="s">
        <v>5022</v>
      </c>
      <c r="F1907">
        <v>3004080</v>
      </c>
      <c r="G1907" s="2">
        <v>43748.540034722224</v>
      </c>
      <c r="H1907" s="2"/>
      <c r="K1907" t="s">
        <v>5112</v>
      </c>
      <c r="L1907" t="s">
        <v>3701</v>
      </c>
      <c r="M1907" t="s">
        <v>5113</v>
      </c>
      <c r="N1907" t="s">
        <v>241</v>
      </c>
      <c r="O1907">
        <v>5</v>
      </c>
      <c r="P1907">
        <v>1</v>
      </c>
      <c r="Q1907">
        <v>52.273350999999998</v>
      </c>
      <c r="R1907">
        <v>5.1759149999999998</v>
      </c>
      <c r="S1907" t="s">
        <v>63</v>
      </c>
      <c r="T1907">
        <v>95</v>
      </c>
      <c r="U1907">
        <v>75</v>
      </c>
      <c r="V1907">
        <v>15</v>
      </c>
      <c r="W1907">
        <v>0</v>
      </c>
      <c r="Y1907">
        <v>180</v>
      </c>
      <c r="Z1907" t="s">
        <v>5114</v>
      </c>
      <c r="AA1907" s="2">
        <v>43474.373842592591</v>
      </c>
      <c r="AC1907" s="2">
        <v>43977.31621527778</v>
      </c>
      <c r="AD1907" t="s">
        <v>5969</v>
      </c>
      <c r="AE1907" t="s">
        <v>55</v>
      </c>
    </row>
    <row r="1908" spans="1:31" x14ac:dyDescent="0.25">
      <c r="A1908" t="s">
        <v>6038</v>
      </c>
      <c r="B1908" t="s">
        <v>6037</v>
      </c>
      <c r="C1908" t="s">
        <v>47</v>
      </c>
      <c r="D1908" s="2" t="str">
        <f>VLOOKUP(A1908,Basis!A:A,1,FALSE)</f>
        <v>BKC0057</v>
      </c>
      <c r="E1908" t="s">
        <v>5022</v>
      </c>
      <c r="F1908">
        <v>3004079</v>
      </c>
      <c r="G1908" s="2">
        <v>43748.544432870367</v>
      </c>
      <c r="H1908" s="2"/>
      <c r="K1908" t="s">
        <v>5188</v>
      </c>
      <c r="L1908" t="s">
        <v>281</v>
      </c>
      <c r="M1908" t="s">
        <v>5189</v>
      </c>
      <c r="N1908" t="s">
        <v>34</v>
      </c>
      <c r="O1908">
        <v>5</v>
      </c>
      <c r="P1908">
        <v>1</v>
      </c>
      <c r="Q1908">
        <v>52.3306086915834</v>
      </c>
      <c r="R1908">
        <v>5.0659876674937996</v>
      </c>
      <c r="S1908" t="s">
        <v>63</v>
      </c>
      <c r="T1908">
        <v>95</v>
      </c>
      <c r="U1908">
        <v>75</v>
      </c>
      <c r="V1908">
        <v>15</v>
      </c>
      <c r="W1908">
        <v>0</v>
      </c>
      <c r="Y1908">
        <v>180</v>
      </c>
      <c r="Z1908" t="s">
        <v>5190</v>
      </c>
      <c r="AA1908" s="2">
        <v>43474.373842592591</v>
      </c>
      <c r="AC1908" s="2">
        <v>43977.31621527778</v>
      </c>
      <c r="AD1908" t="s">
        <v>5969</v>
      </c>
      <c r="AE1908" t="s">
        <v>55</v>
      </c>
    </row>
    <row r="1909" spans="1:31" x14ac:dyDescent="0.25">
      <c r="A1909" t="s">
        <v>6040</v>
      </c>
      <c r="B1909" t="s">
        <v>6039</v>
      </c>
      <c r="C1909" t="s">
        <v>47</v>
      </c>
      <c r="D1909" s="2" t="str">
        <f>VLOOKUP(A1909,Basis!A:A,1,FALSE)</f>
        <v>BKC0061</v>
      </c>
      <c r="E1909" t="s">
        <v>5022</v>
      </c>
      <c r="F1909">
        <v>3004078</v>
      </c>
      <c r="G1909" s="2">
        <v>43748.540370370371</v>
      </c>
      <c r="H1909" s="2"/>
      <c r="K1909" t="s">
        <v>6041</v>
      </c>
      <c r="L1909" t="s">
        <v>41</v>
      </c>
      <c r="M1909" t="s">
        <v>5124</v>
      </c>
      <c r="N1909" t="s">
        <v>241</v>
      </c>
      <c r="O1909">
        <v>5</v>
      </c>
      <c r="P1909">
        <v>1</v>
      </c>
      <c r="Q1909">
        <v>52.267935999999999</v>
      </c>
      <c r="R1909">
        <v>5.1844099999999997</v>
      </c>
      <c r="S1909" t="s">
        <v>63</v>
      </c>
      <c r="T1909">
        <v>95</v>
      </c>
      <c r="U1909">
        <v>75</v>
      </c>
      <c r="V1909">
        <v>15</v>
      </c>
      <c r="W1909">
        <v>0</v>
      </c>
      <c r="Y1909">
        <v>180</v>
      </c>
      <c r="Z1909" t="s">
        <v>5125</v>
      </c>
      <c r="AA1909" s="2">
        <v>43474.373842592591</v>
      </c>
      <c r="AC1909" s="2">
        <v>43977.31621527778</v>
      </c>
      <c r="AD1909" t="s">
        <v>5969</v>
      </c>
      <c r="AE1909" t="s">
        <v>55</v>
      </c>
    </row>
    <row r="1910" spans="1:31" x14ac:dyDescent="0.25">
      <c r="A1910" s="2"/>
      <c r="B1910" t="s">
        <v>6042</v>
      </c>
      <c r="C1910" s="2"/>
      <c r="D1910" s="2" t="e">
        <f>VLOOKUP(A1910,Basis!A:A,1,FALSE)</f>
        <v>#N/A</v>
      </c>
      <c r="E1910" s="2"/>
      <c r="F1910" s="2"/>
      <c r="G1910" s="2"/>
      <c r="H1910" s="2"/>
      <c r="K1910" t="s">
        <v>6043</v>
      </c>
      <c r="L1910" t="s">
        <v>281</v>
      </c>
      <c r="M1910" t="s">
        <v>6044</v>
      </c>
      <c r="N1910" t="s">
        <v>241</v>
      </c>
      <c r="O1910">
        <v>5</v>
      </c>
      <c r="P1910">
        <v>1</v>
      </c>
      <c r="Q1910">
        <v>52.272953535478798</v>
      </c>
      <c r="R1910">
        <v>5.1665021851706898</v>
      </c>
      <c r="S1910" t="s">
        <v>63</v>
      </c>
      <c r="T1910">
        <v>95</v>
      </c>
      <c r="U1910">
        <v>75</v>
      </c>
      <c r="V1910">
        <v>15</v>
      </c>
      <c r="W1910">
        <v>0</v>
      </c>
      <c r="Y1910">
        <v>180</v>
      </c>
      <c r="Z1910" t="s">
        <v>6045</v>
      </c>
      <c r="AA1910" s="2">
        <v>43474.373842592591</v>
      </c>
      <c r="AC1910" s="2">
        <v>43977.31658564815</v>
      </c>
      <c r="AD1910" t="s">
        <v>5969</v>
      </c>
      <c r="AE1910" s="2"/>
    </row>
    <row r="1911" spans="1:31" x14ac:dyDescent="0.25">
      <c r="A1911" s="2"/>
      <c r="B1911" t="s">
        <v>6046</v>
      </c>
      <c r="C1911" s="2"/>
      <c r="D1911" s="2" t="e">
        <f>VLOOKUP(A1911,Basis!A:A,1,FALSE)</f>
        <v>#N/A</v>
      </c>
      <c r="E1911" s="2"/>
      <c r="F1911" s="2"/>
      <c r="G1911" s="2"/>
      <c r="H1911" s="2"/>
      <c r="K1911" t="s">
        <v>6043</v>
      </c>
      <c r="L1911" t="s">
        <v>281</v>
      </c>
      <c r="M1911" t="s">
        <v>6044</v>
      </c>
      <c r="N1911" t="s">
        <v>241</v>
      </c>
      <c r="O1911">
        <v>5</v>
      </c>
      <c r="P1911">
        <v>1</v>
      </c>
      <c r="Q1911">
        <v>52.272929605145301</v>
      </c>
      <c r="R1911">
        <v>5.16646488570158</v>
      </c>
      <c r="S1911" t="s">
        <v>63</v>
      </c>
      <c r="T1911">
        <v>95</v>
      </c>
      <c r="U1911">
        <v>75</v>
      </c>
      <c r="V1911">
        <v>15</v>
      </c>
      <c r="W1911">
        <v>0</v>
      </c>
      <c r="Y1911">
        <v>180</v>
      </c>
      <c r="Z1911" t="s">
        <v>6045</v>
      </c>
      <c r="AA1911" s="2">
        <v>43474.373842592591</v>
      </c>
      <c r="AC1911" s="2">
        <v>43977.31658564815</v>
      </c>
      <c r="AD1911" t="s">
        <v>5969</v>
      </c>
      <c r="AE1911" s="2"/>
    </row>
    <row r="1912" spans="1:31" x14ac:dyDescent="0.25">
      <c r="A1912" t="s">
        <v>6048</v>
      </c>
      <c r="B1912" t="s">
        <v>6047</v>
      </c>
      <c r="C1912" t="s">
        <v>47</v>
      </c>
      <c r="D1912" s="2" t="str">
        <f>VLOOKUP(A1912,Basis!A:A,1,FALSE)</f>
        <v>BKC0021</v>
      </c>
      <c r="E1912" s="2"/>
      <c r="F1912" s="2"/>
      <c r="G1912" s="2"/>
      <c r="H1912" s="2"/>
      <c r="K1912" t="s">
        <v>5207</v>
      </c>
      <c r="L1912" t="s">
        <v>5208</v>
      </c>
      <c r="M1912" t="s">
        <v>6049</v>
      </c>
      <c r="N1912" t="s">
        <v>750</v>
      </c>
      <c r="O1912">
        <v>5</v>
      </c>
      <c r="P1912">
        <v>1</v>
      </c>
      <c r="Q1912">
        <v>52.252726099999997</v>
      </c>
      <c r="R1912">
        <v>5.0468785</v>
      </c>
      <c r="S1912" t="s">
        <v>63</v>
      </c>
      <c r="T1912">
        <v>95</v>
      </c>
      <c r="U1912">
        <v>75</v>
      </c>
      <c r="V1912">
        <v>15</v>
      </c>
      <c r="W1912">
        <v>0</v>
      </c>
      <c r="Y1912">
        <v>180</v>
      </c>
      <c r="Z1912" t="s">
        <v>5210</v>
      </c>
      <c r="AA1912" s="2">
        <v>43474.373842592591</v>
      </c>
      <c r="AC1912" s="2">
        <v>43977.31621527778</v>
      </c>
      <c r="AD1912" t="s">
        <v>5969</v>
      </c>
      <c r="AE1912" t="s">
        <v>55</v>
      </c>
    </row>
    <row r="1913" spans="1:31" x14ac:dyDescent="0.25">
      <c r="A1913" s="2"/>
      <c r="B1913" t="s">
        <v>6050</v>
      </c>
      <c r="C1913" s="2"/>
      <c r="D1913" s="2" t="e">
        <f>VLOOKUP(A1913,Basis!A:A,1,FALSE)</f>
        <v>#N/A</v>
      </c>
      <c r="E1913" s="2"/>
      <c r="F1913" s="2"/>
      <c r="G1913" s="2"/>
      <c r="H1913" s="2"/>
      <c r="K1913" t="s">
        <v>2516</v>
      </c>
      <c r="L1913" t="s">
        <v>377</v>
      </c>
      <c r="M1913" t="s">
        <v>6051</v>
      </c>
      <c r="N1913" t="s">
        <v>277</v>
      </c>
      <c r="O1913">
        <v>5</v>
      </c>
      <c r="P1913">
        <v>1</v>
      </c>
      <c r="Q1913">
        <v>52.304212334614498</v>
      </c>
      <c r="R1913">
        <v>5.0392170343595</v>
      </c>
      <c r="S1913" t="s">
        <v>63</v>
      </c>
      <c r="T1913">
        <v>95</v>
      </c>
      <c r="U1913">
        <v>75</v>
      </c>
      <c r="V1913">
        <v>15</v>
      </c>
      <c r="W1913">
        <v>0</v>
      </c>
      <c r="Y1913">
        <v>180</v>
      </c>
      <c r="Z1913" t="s">
        <v>6052</v>
      </c>
      <c r="AA1913" s="2">
        <v>43474.373842592591</v>
      </c>
      <c r="AC1913" s="2">
        <v>43977.315347222226</v>
      </c>
      <c r="AD1913" t="s">
        <v>5969</v>
      </c>
      <c r="AE1913" s="2"/>
    </row>
    <row r="1914" spans="1:31" x14ac:dyDescent="0.25">
      <c r="A1914" t="s">
        <v>6054</v>
      </c>
      <c r="B1914" t="s">
        <v>6053</v>
      </c>
      <c r="C1914" t="s">
        <v>47</v>
      </c>
      <c r="D1914" s="2" t="str">
        <f>VLOOKUP(A1914,Basis!A:A,1,FALSE)</f>
        <v>BKC0069</v>
      </c>
      <c r="E1914" t="s">
        <v>5022</v>
      </c>
      <c r="F1914">
        <v>3004683</v>
      </c>
      <c r="G1914" s="2">
        <v>43748.540509259263</v>
      </c>
      <c r="H1914" s="2"/>
      <c r="K1914" t="s">
        <v>6041</v>
      </c>
      <c r="L1914" t="s">
        <v>41</v>
      </c>
      <c r="M1914" t="s">
        <v>5124</v>
      </c>
      <c r="N1914" t="s">
        <v>241</v>
      </c>
      <c r="O1914">
        <v>5</v>
      </c>
      <c r="P1914">
        <v>1</v>
      </c>
      <c r="Q1914">
        <v>52.267935999999999</v>
      </c>
      <c r="R1914">
        <v>5.1844099999999997</v>
      </c>
      <c r="S1914" t="s">
        <v>63</v>
      </c>
      <c r="T1914">
        <v>95</v>
      </c>
      <c r="U1914">
        <v>75</v>
      </c>
      <c r="V1914">
        <v>15</v>
      </c>
      <c r="W1914">
        <v>0</v>
      </c>
      <c r="Y1914">
        <v>180</v>
      </c>
      <c r="Z1914" t="s">
        <v>5125</v>
      </c>
      <c r="AA1914" s="2">
        <v>43474.373842592591</v>
      </c>
      <c r="AC1914" s="2">
        <v>43977.31621527778</v>
      </c>
      <c r="AD1914" t="s">
        <v>5969</v>
      </c>
      <c r="AE1914" t="s">
        <v>55</v>
      </c>
    </row>
    <row r="1915" spans="1:31" x14ac:dyDescent="0.25">
      <c r="A1915" t="s">
        <v>6056</v>
      </c>
      <c r="B1915" t="s">
        <v>6055</v>
      </c>
      <c r="C1915" t="s">
        <v>167</v>
      </c>
      <c r="D1915" s="2" t="str">
        <f>VLOOKUP(A1915,Basis!A:A,1,FALSE)</f>
        <v>PO052</v>
      </c>
      <c r="E1915" t="s">
        <v>5022</v>
      </c>
      <c r="F1915">
        <v>3004344</v>
      </c>
      <c r="G1915" s="2">
        <v>43733.383923611109</v>
      </c>
      <c r="H1915" s="2"/>
      <c r="K1915" t="s">
        <v>2336</v>
      </c>
      <c r="L1915" t="s">
        <v>1552</v>
      </c>
      <c r="M1915" t="s">
        <v>2337</v>
      </c>
      <c r="N1915" t="s">
        <v>241</v>
      </c>
      <c r="O1915">
        <v>5</v>
      </c>
      <c r="P1915">
        <v>1</v>
      </c>
      <c r="Q1915">
        <v>52.271262999999998</v>
      </c>
      <c r="R1915">
        <v>5.1613550000000004</v>
      </c>
      <c r="S1915" t="s">
        <v>63</v>
      </c>
      <c r="T1915">
        <v>95</v>
      </c>
      <c r="U1915">
        <v>75</v>
      </c>
      <c r="V1915">
        <v>15</v>
      </c>
      <c r="W1915">
        <v>0</v>
      </c>
      <c r="Y1915">
        <v>180</v>
      </c>
      <c r="Z1915" t="s">
        <v>2338</v>
      </c>
      <c r="AA1915" s="2">
        <v>43474.373854166668</v>
      </c>
      <c r="AC1915" s="2">
        <v>43977.31621527778</v>
      </c>
      <c r="AD1915" t="s">
        <v>5969</v>
      </c>
      <c r="AE1915" t="s">
        <v>55</v>
      </c>
    </row>
    <row r="1916" spans="1:31" x14ac:dyDescent="0.25">
      <c r="A1916" t="s">
        <v>6058</v>
      </c>
      <c r="B1916" t="s">
        <v>6057</v>
      </c>
      <c r="C1916" t="s">
        <v>167</v>
      </c>
      <c r="D1916" s="2" t="str">
        <f>VLOOKUP(A1916,Basis!A:A,1,FALSE)</f>
        <v>PO081</v>
      </c>
      <c r="E1916" t="s">
        <v>5022</v>
      </c>
      <c r="F1916">
        <v>3004404</v>
      </c>
      <c r="G1916" s="2">
        <v>43733.370740740742</v>
      </c>
      <c r="H1916" s="2"/>
      <c r="K1916" t="s">
        <v>913</v>
      </c>
      <c r="L1916" t="s">
        <v>1798</v>
      </c>
      <c r="M1916" t="s">
        <v>1799</v>
      </c>
      <c r="N1916" t="s">
        <v>177</v>
      </c>
      <c r="O1916">
        <v>5</v>
      </c>
      <c r="P1916">
        <v>1</v>
      </c>
      <c r="Q1916">
        <v>52.225749999999998</v>
      </c>
      <c r="R1916">
        <v>5.1732399999999998</v>
      </c>
      <c r="S1916" t="s">
        <v>63</v>
      </c>
      <c r="T1916">
        <v>95</v>
      </c>
      <c r="U1916">
        <v>75</v>
      </c>
      <c r="V1916">
        <v>15</v>
      </c>
      <c r="W1916">
        <v>0</v>
      </c>
      <c r="Y1916">
        <v>180</v>
      </c>
      <c r="Z1916" t="s">
        <v>1800</v>
      </c>
      <c r="AA1916" s="2">
        <v>43474.373831018522</v>
      </c>
      <c r="AC1916" s="2">
        <v>43977.31621527778</v>
      </c>
      <c r="AD1916" t="s">
        <v>5969</v>
      </c>
      <c r="AE1916" t="s">
        <v>55</v>
      </c>
    </row>
    <row r="1917" spans="1:31" x14ac:dyDescent="0.25">
      <c r="A1917" t="s">
        <v>6060</v>
      </c>
      <c r="B1917" t="s">
        <v>6059</v>
      </c>
      <c r="C1917" t="s">
        <v>47</v>
      </c>
      <c r="D1917" s="2" t="str">
        <f>VLOOKUP(A1917,Basis!A:A,1,FALSE)</f>
        <v>BKC0040</v>
      </c>
      <c r="E1917" t="s">
        <v>5022</v>
      </c>
      <c r="F1917">
        <v>3004688</v>
      </c>
      <c r="G1917" s="2">
        <v>43754.242442129631</v>
      </c>
      <c r="H1917" s="2"/>
      <c r="K1917" t="s">
        <v>6061</v>
      </c>
      <c r="L1917" t="s">
        <v>3274</v>
      </c>
      <c r="M1917" t="s">
        <v>6062</v>
      </c>
      <c r="N1917" t="s">
        <v>177</v>
      </c>
      <c r="O1917">
        <v>5</v>
      </c>
      <c r="P1917">
        <v>1</v>
      </c>
      <c r="Q1917">
        <v>52.214897999999998</v>
      </c>
      <c r="R1917">
        <v>5.1517600000000003</v>
      </c>
      <c r="S1917" t="s">
        <v>63</v>
      </c>
      <c r="T1917">
        <v>80</v>
      </c>
      <c r="U1917">
        <v>60</v>
      </c>
      <c r="V1917">
        <v>15</v>
      </c>
      <c r="W1917">
        <v>0</v>
      </c>
      <c r="Y1917">
        <v>180</v>
      </c>
      <c r="Z1917" t="s">
        <v>6063</v>
      </c>
      <c r="AA1917" s="2">
        <v>43474.373831018522</v>
      </c>
      <c r="AC1917" s="2">
        <v>43977.31621527778</v>
      </c>
      <c r="AD1917" t="s">
        <v>5969</v>
      </c>
      <c r="AE1917" t="s">
        <v>55</v>
      </c>
    </row>
    <row r="1918" spans="1:31" x14ac:dyDescent="0.25">
      <c r="A1918" t="s">
        <v>6065</v>
      </c>
      <c r="B1918" t="s">
        <v>6064</v>
      </c>
      <c r="C1918" t="s">
        <v>167</v>
      </c>
      <c r="D1918" s="2" t="str">
        <f>VLOOKUP(A1918,Basis!A:A,1,FALSE)</f>
        <v>PO060</v>
      </c>
      <c r="E1918" t="s">
        <v>5022</v>
      </c>
      <c r="F1918">
        <v>3004603</v>
      </c>
      <c r="G1918" s="2">
        <v>43733.382268518515</v>
      </c>
      <c r="H1918" s="2"/>
      <c r="K1918" t="s">
        <v>2652</v>
      </c>
      <c r="L1918" t="s">
        <v>281</v>
      </c>
      <c r="M1918" t="s">
        <v>2653</v>
      </c>
      <c r="N1918" t="s">
        <v>34</v>
      </c>
      <c r="O1918">
        <v>5</v>
      </c>
      <c r="P1918">
        <v>1</v>
      </c>
      <c r="Q1918">
        <v>52.3311779648553</v>
      </c>
      <c r="R1918">
        <v>5.0711751356768104</v>
      </c>
      <c r="S1918" t="s">
        <v>63</v>
      </c>
      <c r="T1918">
        <v>95</v>
      </c>
      <c r="U1918">
        <v>75</v>
      </c>
      <c r="V1918">
        <v>15</v>
      </c>
      <c r="W1918">
        <v>0</v>
      </c>
      <c r="Y1918">
        <v>180</v>
      </c>
      <c r="Z1918" t="s">
        <v>2654</v>
      </c>
      <c r="AA1918" s="2">
        <v>43474.373842592591</v>
      </c>
      <c r="AC1918" s="2">
        <v>43977.31621527778</v>
      </c>
      <c r="AD1918" t="s">
        <v>5969</v>
      </c>
      <c r="AE1918" t="s">
        <v>55</v>
      </c>
    </row>
    <row r="1919" spans="1:31" x14ac:dyDescent="0.25">
      <c r="A1919" t="s">
        <v>6067</v>
      </c>
      <c r="B1919" t="s">
        <v>6066</v>
      </c>
      <c r="C1919" t="s">
        <v>167</v>
      </c>
      <c r="D1919" s="2" t="str">
        <f>VLOOKUP(A1919,Basis!A:A,1,FALSE)</f>
        <v>PO090</v>
      </c>
      <c r="E1919" t="s">
        <v>5022</v>
      </c>
      <c r="F1919">
        <v>3004416</v>
      </c>
      <c r="G1919" s="2">
        <v>43733.371180555558</v>
      </c>
      <c r="H1919" s="2"/>
      <c r="K1919" t="s">
        <v>1753</v>
      </c>
      <c r="L1919" t="s">
        <v>68</v>
      </c>
      <c r="M1919" t="s">
        <v>2665</v>
      </c>
      <c r="N1919" t="s">
        <v>177</v>
      </c>
      <c r="O1919">
        <v>5</v>
      </c>
      <c r="P1919">
        <v>1</v>
      </c>
      <c r="Q1919">
        <v>52.224299999999999</v>
      </c>
      <c r="R1919">
        <v>5.1772</v>
      </c>
      <c r="S1919" t="s">
        <v>63</v>
      </c>
      <c r="T1919">
        <v>95</v>
      </c>
      <c r="U1919">
        <v>75</v>
      </c>
      <c r="V1919">
        <v>15</v>
      </c>
      <c r="W1919">
        <v>0</v>
      </c>
      <c r="Y1919">
        <v>180</v>
      </c>
      <c r="Z1919" t="s">
        <v>2666</v>
      </c>
      <c r="AA1919" s="2">
        <v>43474.373831018522</v>
      </c>
      <c r="AC1919" s="2">
        <v>43977.31621527778</v>
      </c>
      <c r="AD1919" t="s">
        <v>5969</v>
      </c>
      <c r="AE1919" t="s">
        <v>55</v>
      </c>
    </row>
    <row r="1920" spans="1:31" x14ac:dyDescent="0.25">
      <c r="A1920" t="s">
        <v>6069</v>
      </c>
      <c r="B1920" t="s">
        <v>6068</v>
      </c>
      <c r="C1920" t="s">
        <v>167</v>
      </c>
      <c r="D1920" s="2" t="str">
        <f>VLOOKUP(A1920,Basis!A:A,1,FALSE)</f>
        <v>PO091</v>
      </c>
      <c r="E1920" t="s">
        <v>5022</v>
      </c>
      <c r="F1920">
        <v>3004410</v>
      </c>
      <c r="G1920" s="2">
        <v>43733.374965277777</v>
      </c>
      <c r="H1920" s="2"/>
      <c r="K1920" t="s">
        <v>1803</v>
      </c>
      <c r="L1920" t="s">
        <v>281</v>
      </c>
      <c r="M1920" t="s">
        <v>1804</v>
      </c>
      <c r="N1920" t="s">
        <v>177</v>
      </c>
      <c r="O1920">
        <v>5</v>
      </c>
      <c r="P1920">
        <v>1</v>
      </c>
      <c r="Q1920">
        <v>52.223599999999998</v>
      </c>
      <c r="R1920">
        <v>5.1792999999999996</v>
      </c>
      <c r="S1920" t="s">
        <v>63</v>
      </c>
      <c r="T1920">
        <v>95</v>
      </c>
      <c r="U1920">
        <v>75</v>
      </c>
      <c r="V1920">
        <v>15</v>
      </c>
      <c r="W1920">
        <v>0</v>
      </c>
      <c r="Y1920">
        <v>180</v>
      </c>
      <c r="Z1920" t="s">
        <v>1805</v>
      </c>
      <c r="AA1920" s="2">
        <v>43474.373831018522</v>
      </c>
      <c r="AC1920" s="2">
        <v>43977.31621527778</v>
      </c>
      <c r="AD1920" t="s">
        <v>5969</v>
      </c>
      <c r="AE1920" t="s">
        <v>55</v>
      </c>
    </row>
    <row r="1921" spans="1:31" x14ac:dyDescent="0.25">
      <c r="A1921" t="s">
        <v>6071</v>
      </c>
      <c r="B1921" t="s">
        <v>6070</v>
      </c>
      <c r="C1921" t="s">
        <v>167</v>
      </c>
      <c r="D1921" s="2" t="str">
        <f>VLOOKUP(A1921,Basis!A:A,1,FALSE)</f>
        <v>PO080</v>
      </c>
      <c r="E1921" t="s">
        <v>5022</v>
      </c>
      <c r="F1921">
        <v>3004679</v>
      </c>
      <c r="G1921" s="2">
        <v>43733.370011574072</v>
      </c>
      <c r="H1921" s="2"/>
      <c r="K1921" t="s">
        <v>1793</v>
      </c>
      <c r="L1921" t="s">
        <v>1086</v>
      </c>
      <c r="M1921" t="s">
        <v>1794</v>
      </c>
      <c r="N1921" t="s">
        <v>177</v>
      </c>
      <c r="O1921">
        <v>5</v>
      </c>
      <c r="P1921">
        <v>1</v>
      </c>
      <c r="Q1921">
        <v>52.228380799999996</v>
      </c>
      <c r="R1921">
        <v>5.1779691999999997</v>
      </c>
      <c r="S1921" t="s">
        <v>63</v>
      </c>
      <c r="T1921">
        <v>95</v>
      </c>
      <c r="U1921">
        <v>75</v>
      </c>
      <c r="V1921">
        <v>15</v>
      </c>
      <c r="W1921">
        <v>0</v>
      </c>
      <c r="Y1921">
        <v>180</v>
      </c>
      <c r="Z1921" t="s">
        <v>1795</v>
      </c>
      <c r="AA1921" s="2">
        <v>43474.373831018522</v>
      </c>
      <c r="AC1921" s="2">
        <v>43977.31621527778</v>
      </c>
      <c r="AD1921" t="s">
        <v>5969</v>
      </c>
      <c r="AE1921" t="s">
        <v>55</v>
      </c>
    </row>
    <row r="1922" spans="1:31" x14ac:dyDescent="0.25">
      <c r="A1922" t="s">
        <v>6073</v>
      </c>
      <c r="B1922" t="s">
        <v>6072</v>
      </c>
      <c r="C1922" t="s">
        <v>167</v>
      </c>
      <c r="D1922" s="2" t="str">
        <f>VLOOKUP(A1922,Basis!A:A,1,FALSE)</f>
        <v>PO079</v>
      </c>
      <c r="E1922" t="s">
        <v>5022</v>
      </c>
      <c r="F1922">
        <v>3004665</v>
      </c>
      <c r="G1922" s="2">
        <v>43733.371446759258</v>
      </c>
      <c r="H1922" s="2"/>
      <c r="K1922" t="s">
        <v>1759</v>
      </c>
      <c r="L1922" t="s">
        <v>561</v>
      </c>
      <c r="M1922" t="s">
        <v>1760</v>
      </c>
      <c r="N1922" t="s">
        <v>177</v>
      </c>
      <c r="O1922">
        <v>5</v>
      </c>
      <c r="P1922">
        <v>1</v>
      </c>
      <c r="Q1922">
        <v>52.225233899999999</v>
      </c>
      <c r="R1922">
        <v>5.1801748999999999</v>
      </c>
      <c r="S1922" t="s">
        <v>63</v>
      </c>
      <c r="T1922">
        <v>95</v>
      </c>
      <c r="U1922">
        <v>75</v>
      </c>
      <c r="V1922">
        <v>15</v>
      </c>
      <c r="W1922">
        <v>0</v>
      </c>
      <c r="Y1922">
        <v>180</v>
      </c>
      <c r="Z1922" t="s">
        <v>1761</v>
      </c>
      <c r="AA1922" s="2">
        <v>43474.373831018522</v>
      </c>
      <c r="AC1922" s="2">
        <v>43977.31621527778</v>
      </c>
      <c r="AD1922" t="s">
        <v>5969</v>
      </c>
      <c r="AE1922" t="s">
        <v>55</v>
      </c>
    </row>
    <row r="1923" spans="1:31" x14ac:dyDescent="0.25">
      <c r="A1923" t="s">
        <v>6075</v>
      </c>
      <c r="B1923" t="s">
        <v>6074</v>
      </c>
      <c r="C1923" t="s">
        <v>167</v>
      </c>
      <c r="D1923" s="2" t="str">
        <f>VLOOKUP(A1923,Basis!A:A,1,FALSE)</f>
        <v>PO074</v>
      </c>
      <c r="E1923" t="s">
        <v>5022</v>
      </c>
      <c r="F1923">
        <v>3004674</v>
      </c>
      <c r="G1923" s="2">
        <v>43733.382974537039</v>
      </c>
      <c r="H1923" s="2"/>
      <c r="K1923" t="s">
        <v>1492</v>
      </c>
      <c r="L1923" t="s">
        <v>1493</v>
      </c>
      <c r="M1923" t="s">
        <v>1494</v>
      </c>
      <c r="N1923" t="s">
        <v>241</v>
      </c>
      <c r="O1923">
        <v>5</v>
      </c>
      <c r="P1923">
        <v>1</v>
      </c>
      <c r="Q1923">
        <v>52.263145999999999</v>
      </c>
      <c r="R1923">
        <v>5.1673140000000002</v>
      </c>
      <c r="S1923" t="s">
        <v>63</v>
      </c>
      <c r="T1923">
        <v>95</v>
      </c>
      <c r="U1923">
        <v>75</v>
      </c>
      <c r="V1923">
        <v>15</v>
      </c>
      <c r="W1923">
        <v>0</v>
      </c>
      <c r="Y1923">
        <v>180</v>
      </c>
      <c r="Z1923" t="s">
        <v>1495</v>
      </c>
      <c r="AA1923" s="2">
        <v>43474.373842592591</v>
      </c>
      <c r="AC1923" s="2">
        <v>43977.31621527778</v>
      </c>
      <c r="AD1923" t="s">
        <v>5969</v>
      </c>
      <c r="AE1923" t="s">
        <v>55</v>
      </c>
    </row>
    <row r="1924" spans="1:31" x14ac:dyDescent="0.25">
      <c r="A1924" t="s">
        <v>6077</v>
      </c>
      <c r="B1924" t="s">
        <v>6076</v>
      </c>
      <c r="C1924" t="s">
        <v>167</v>
      </c>
      <c r="D1924" s="2" t="str">
        <f>VLOOKUP(A1924,Basis!A:A,1,FALSE)</f>
        <v>PO053</v>
      </c>
      <c r="E1924" t="s">
        <v>5022</v>
      </c>
      <c r="F1924">
        <v>3004681</v>
      </c>
      <c r="G1924" s="2">
        <v>43733.384108796294</v>
      </c>
      <c r="H1924" s="2"/>
      <c r="K1924" t="s">
        <v>1770</v>
      </c>
      <c r="L1924" t="s">
        <v>148</v>
      </c>
      <c r="M1924" t="s">
        <v>1771</v>
      </c>
      <c r="N1924" t="s">
        <v>241</v>
      </c>
      <c r="O1924">
        <v>5</v>
      </c>
      <c r="P1924">
        <v>1</v>
      </c>
      <c r="Q1924">
        <v>52.262865118731099</v>
      </c>
      <c r="R1924">
        <v>5.1467973366427699</v>
      </c>
      <c r="S1924" t="s">
        <v>63</v>
      </c>
      <c r="T1924">
        <v>95</v>
      </c>
      <c r="U1924">
        <v>75</v>
      </c>
      <c r="V1924">
        <v>15</v>
      </c>
      <c r="W1924">
        <v>0</v>
      </c>
      <c r="Y1924">
        <v>180</v>
      </c>
      <c r="Z1924" t="s">
        <v>1772</v>
      </c>
      <c r="AA1924" s="2">
        <v>43474.373854166668</v>
      </c>
      <c r="AC1924" s="2">
        <v>43977.31621527778</v>
      </c>
      <c r="AD1924" t="s">
        <v>5969</v>
      </c>
      <c r="AE1924" t="s">
        <v>55</v>
      </c>
    </row>
    <row r="1925" spans="1:31" x14ac:dyDescent="0.25">
      <c r="A1925" t="s">
        <v>6079</v>
      </c>
      <c r="B1925" t="s">
        <v>6078</v>
      </c>
      <c r="C1925" t="s">
        <v>167</v>
      </c>
      <c r="D1925" s="2" t="str">
        <f>VLOOKUP(A1925,Basis!A:A,1,FALSE)</f>
        <v>PO065</v>
      </c>
      <c r="E1925" t="s">
        <v>5022</v>
      </c>
      <c r="F1925">
        <v>3004690</v>
      </c>
      <c r="G1925" s="2">
        <v>43733.374398148146</v>
      </c>
      <c r="H1925" s="2"/>
      <c r="K1925" t="s">
        <v>1814</v>
      </c>
      <c r="L1925" t="s">
        <v>730</v>
      </c>
      <c r="M1925" t="s">
        <v>1973</v>
      </c>
      <c r="N1925" t="s">
        <v>177</v>
      </c>
      <c r="O1925">
        <v>5</v>
      </c>
      <c r="P1925">
        <v>1</v>
      </c>
      <c r="Q1925">
        <v>52.224499220077199</v>
      </c>
      <c r="R1925">
        <v>5.1818186882931601</v>
      </c>
      <c r="S1925" t="s">
        <v>63</v>
      </c>
      <c r="T1925">
        <v>95</v>
      </c>
      <c r="U1925">
        <v>75</v>
      </c>
      <c r="V1925">
        <v>15</v>
      </c>
      <c r="W1925">
        <v>0</v>
      </c>
      <c r="Y1925">
        <v>180</v>
      </c>
      <c r="Z1925" t="s">
        <v>1974</v>
      </c>
      <c r="AA1925" s="2">
        <v>43474.373831018522</v>
      </c>
      <c r="AC1925" s="2">
        <v>43977.31621527778</v>
      </c>
      <c r="AD1925" t="s">
        <v>5969</v>
      </c>
      <c r="AE1925" t="s">
        <v>55</v>
      </c>
    </row>
    <row r="1926" spans="1:31" x14ac:dyDescent="0.25">
      <c r="A1926" t="s">
        <v>6081</v>
      </c>
      <c r="B1926" t="s">
        <v>6080</v>
      </c>
      <c r="C1926" t="s">
        <v>167</v>
      </c>
      <c r="D1926" s="2" t="str">
        <f>VLOOKUP(A1926,Basis!A:A,1,FALSE)</f>
        <v>PO067</v>
      </c>
      <c r="E1926" t="s">
        <v>5022</v>
      </c>
      <c r="F1926">
        <v>3004664</v>
      </c>
      <c r="G1926" s="2">
        <v>43733.383703703701</v>
      </c>
      <c r="H1926" s="2"/>
      <c r="K1926" t="s">
        <v>3078</v>
      </c>
      <c r="L1926" t="s">
        <v>3115</v>
      </c>
      <c r="M1926" t="s">
        <v>3116</v>
      </c>
      <c r="N1926" t="s">
        <v>241</v>
      </c>
      <c r="O1926">
        <v>5</v>
      </c>
      <c r="P1926">
        <v>1</v>
      </c>
      <c r="Q1926">
        <v>52.263615634341001</v>
      </c>
      <c r="R1926">
        <v>5.1702599600005597</v>
      </c>
      <c r="S1926" t="s">
        <v>63</v>
      </c>
      <c r="T1926">
        <v>95</v>
      </c>
      <c r="U1926">
        <v>75</v>
      </c>
      <c r="V1926">
        <v>15</v>
      </c>
      <c r="W1926">
        <v>0</v>
      </c>
      <c r="Y1926">
        <v>180</v>
      </c>
      <c r="Z1926" t="s">
        <v>3117</v>
      </c>
      <c r="AA1926" s="2">
        <v>43474.373842592591</v>
      </c>
      <c r="AC1926" s="2">
        <v>43977.31621527778</v>
      </c>
      <c r="AD1926" t="s">
        <v>5969</v>
      </c>
      <c r="AE1926" t="s">
        <v>55</v>
      </c>
    </row>
    <row r="1927" spans="1:31" x14ac:dyDescent="0.25">
      <c r="A1927" t="s">
        <v>6083</v>
      </c>
      <c r="B1927" t="s">
        <v>6082</v>
      </c>
      <c r="C1927" t="s">
        <v>47</v>
      </c>
      <c r="D1927" s="2" t="str">
        <f>VLOOKUP(A1927,Basis!A:A,1,FALSE)</f>
        <v>BKC0010</v>
      </c>
      <c r="E1927" t="s">
        <v>5022</v>
      </c>
      <c r="F1927">
        <v>3004602</v>
      </c>
      <c r="G1927" s="2">
        <v>43748.469571759262</v>
      </c>
      <c r="H1927" s="2"/>
      <c r="K1927" t="s">
        <v>6061</v>
      </c>
      <c r="L1927" t="s">
        <v>3274</v>
      </c>
      <c r="M1927" t="s">
        <v>6062</v>
      </c>
      <c r="N1927" t="s">
        <v>177</v>
      </c>
      <c r="O1927">
        <v>5</v>
      </c>
      <c r="P1927">
        <v>1</v>
      </c>
      <c r="Q1927">
        <v>52.214897999999998</v>
      </c>
      <c r="R1927">
        <v>5.1517600000000003</v>
      </c>
      <c r="S1927" t="s">
        <v>63</v>
      </c>
      <c r="T1927">
        <v>95</v>
      </c>
      <c r="U1927">
        <v>75</v>
      </c>
      <c r="V1927">
        <v>15</v>
      </c>
      <c r="W1927">
        <v>0</v>
      </c>
      <c r="Y1927">
        <v>180</v>
      </c>
      <c r="Z1927" t="s">
        <v>6063</v>
      </c>
      <c r="AA1927" s="2">
        <v>43474.373831018522</v>
      </c>
      <c r="AC1927" s="2">
        <v>43977.31621527778</v>
      </c>
      <c r="AD1927" t="s">
        <v>5969</v>
      </c>
      <c r="AE1927" t="s">
        <v>55</v>
      </c>
    </row>
    <row r="1928" spans="1:31" x14ac:dyDescent="0.25">
      <c r="A1928" t="s">
        <v>6085</v>
      </c>
      <c r="B1928" t="s">
        <v>6084</v>
      </c>
      <c r="C1928" t="s">
        <v>47</v>
      </c>
      <c r="D1928" s="2" t="str">
        <f>VLOOKUP(A1928,Basis!A:A,1,FALSE)</f>
        <v>BKC0056</v>
      </c>
      <c r="E1928" t="s">
        <v>5022</v>
      </c>
      <c r="F1928">
        <v>3004607</v>
      </c>
      <c r="G1928" s="2">
        <v>43748.495347222219</v>
      </c>
      <c r="H1928" s="2"/>
      <c r="K1928" t="s">
        <v>5320</v>
      </c>
      <c r="L1928" t="s">
        <v>5321</v>
      </c>
      <c r="M1928" t="s">
        <v>5322</v>
      </c>
      <c r="N1928" t="s">
        <v>184</v>
      </c>
      <c r="O1928">
        <v>5</v>
      </c>
      <c r="P1928">
        <v>1</v>
      </c>
      <c r="Q1928">
        <v>52.200870802674601</v>
      </c>
      <c r="R1928">
        <v>5.1403514016467504</v>
      </c>
      <c r="S1928" t="s">
        <v>63</v>
      </c>
      <c r="T1928">
        <v>95</v>
      </c>
      <c r="U1928">
        <v>75</v>
      </c>
      <c r="V1928">
        <v>15</v>
      </c>
      <c r="W1928">
        <v>0</v>
      </c>
      <c r="Y1928">
        <v>180</v>
      </c>
      <c r="Z1928" t="s">
        <v>5323</v>
      </c>
      <c r="AA1928" s="2">
        <v>43474.373842592591</v>
      </c>
      <c r="AC1928" s="2">
        <v>43977.31621527778</v>
      </c>
      <c r="AD1928" t="s">
        <v>5969</v>
      </c>
      <c r="AE1928" t="s">
        <v>55</v>
      </c>
    </row>
    <row r="1929" spans="1:31" x14ac:dyDescent="0.25">
      <c r="A1929" t="s">
        <v>6087</v>
      </c>
      <c r="B1929" t="s">
        <v>6086</v>
      </c>
      <c r="C1929" t="s">
        <v>167</v>
      </c>
      <c r="D1929" s="2" t="str">
        <f>VLOOKUP(A1929,Basis!A:A,1,FALSE)</f>
        <v>PO087</v>
      </c>
      <c r="E1929" t="s">
        <v>5022</v>
      </c>
      <c r="F1929">
        <v>3004611</v>
      </c>
      <c r="G1929" s="2">
        <v>43733.379074074073</v>
      </c>
      <c r="H1929" s="2"/>
      <c r="K1929" t="s">
        <v>104</v>
      </c>
      <c r="L1929" t="s">
        <v>1007</v>
      </c>
      <c r="M1929" t="s">
        <v>106</v>
      </c>
      <c r="N1929" t="s">
        <v>107</v>
      </c>
      <c r="O1929">
        <v>5</v>
      </c>
      <c r="P1929">
        <v>1</v>
      </c>
      <c r="Q1929">
        <v>52.293351000000001</v>
      </c>
      <c r="R1929">
        <v>5.2756189999999998</v>
      </c>
      <c r="S1929" t="s">
        <v>63</v>
      </c>
      <c r="T1929">
        <v>95</v>
      </c>
      <c r="U1929">
        <v>75</v>
      </c>
      <c r="V1929">
        <v>15</v>
      </c>
      <c r="W1929">
        <v>0</v>
      </c>
      <c r="Y1929">
        <v>180</v>
      </c>
      <c r="Z1929" t="s">
        <v>2081</v>
      </c>
      <c r="AA1929" s="2">
        <v>43474.373842592591</v>
      </c>
      <c r="AC1929" s="2">
        <v>43977.31621527778</v>
      </c>
      <c r="AD1929" t="s">
        <v>5969</v>
      </c>
      <c r="AE1929" t="s">
        <v>55</v>
      </c>
    </row>
    <row r="1930" spans="1:31" x14ac:dyDescent="0.25">
      <c r="A1930" t="s">
        <v>6089</v>
      </c>
      <c r="B1930" t="s">
        <v>6088</v>
      </c>
      <c r="C1930" t="s">
        <v>167</v>
      </c>
      <c r="D1930" s="2" t="str">
        <f>VLOOKUP(A1930,Basis!A:A,1,FALSE)</f>
        <v>PO075</v>
      </c>
      <c r="E1930" t="s">
        <v>5022</v>
      </c>
      <c r="F1930">
        <v>3004684</v>
      </c>
      <c r="G1930" s="2">
        <v>43733.384293981479</v>
      </c>
      <c r="H1930" s="2"/>
      <c r="K1930" t="s">
        <v>3071</v>
      </c>
      <c r="L1930" t="s">
        <v>607</v>
      </c>
      <c r="M1930" t="s">
        <v>3072</v>
      </c>
      <c r="N1930" t="s">
        <v>51</v>
      </c>
      <c r="O1930">
        <v>5</v>
      </c>
      <c r="P1930">
        <v>1</v>
      </c>
      <c r="Q1930">
        <v>52.301717880230697</v>
      </c>
      <c r="R1930">
        <v>5.1443390082615803</v>
      </c>
      <c r="S1930" t="s">
        <v>63</v>
      </c>
      <c r="T1930">
        <v>95</v>
      </c>
      <c r="U1930">
        <v>75</v>
      </c>
      <c r="V1930">
        <v>15</v>
      </c>
      <c r="W1930">
        <v>0</v>
      </c>
      <c r="Y1930">
        <v>180</v>
      </c>
      <c r="Z1930" t="s">
        <v>3073</v>
      </c>
      <c r="AA1930" s="2">
        <v>43474.373854166668</v>
      </c>
      <c r="AC1930" s="2">
        <v>43977.31621527778</v>
      </c>
      <c r="AD1930" t="s">
        <v>5969</v>
      </c>
      <c r="AE1930" t="s">
        <v>55</v>
      </c>
    </row>
    <row r="1931" spans="1:31" x14ac:dyDescent="0.25">
      <c r="A1931" t="s">
        <v>6091</v>
      </c>
      <c r="B1931" t="s">
        <v>6090</v>
      </c>
      <c r="C1931" t="s">
        <v>47</v>
      </c>
      <c r="D1931" s="2" t="str">
        <f>VLOOKUP(A1931,Basis!A:A,1,FALSE)</f>
        <v>BKC0015</v>
      </c>
      <c r="E1931" t="s">
        <v>5022</v>
      </c>
      <c r="F1931">
        <v>3004660</v>
      </c>
      <c r="G1931" s="2">
        <v>43753.696400462963</v>
      </c>
      <c r="H1931" s="2"/>
      <c r="K1931" t="s">
        <v>3639</v>
      </c>
      <c r="L1931" t="s">
        <v>1438</v>
      </c>
      <c r="M1931" t="s">
        <v>6092</v>
      </c>
      <c r="N1931" t="s">
        <v>241</v>
      </c>
      <c r="O1931">
        <v>5</v>
      </c>
      <c r="P1931">
        <v>1</v>
      </c>
      <c r="Q1931">
        <v>52.266280999999999</v>
      </c>
      <c r="R1931">
        <v>5.1863349999999997</v>
      </c>
      <c r="S1931" t="s">
        <v>63</v>
      </c>
      <c r="T1931">
        <v>95</v>
      </c>
      <c r="U1931">
        <v>75</v>
      </c>
      <c r="V1931">
        <v>15</v>
      </c>
      <c r="W1931">
        <v>0</v>
      </c>
      <c r="Y1931">
        <v>180</v>
      </c>
      <c r="Z1931" t="s">
        <v>6093</v>
      </c>
      <c r="AA1931" s="2">
        <v>43474.373842592591</v>
      </c>
      <c r="AC1931" s="2">
        <v>43977.31621527778</v>
      </c>
      <c r="AD1931" t="s">
        <v>5969</v>
      </c>
      <c r="AE1931" t="s">
        <v>55</v>
      </c>
    </row>
    <row r="1932" spans="1:31" x14ac:dyDescent="0.25">
      <c r="A1932" t="s">
        <v>6095</v>
      </c>
      <c r="B1932" t="s">
        <v>6094</v>
      </c>
      <c r="C1932" t="s">
        <v>167</v>
      </c>
      <c r="D1932" s="2" t="str">
        <f>VLOOKUP(A1932,Basis!A:A,1,FALSE)</f>
        <v>PO077</v>
      </c>
      <c r="E1932" t="s">
        <v>5022</v>
      </c>
      <c r="F1932">
        <v>3004678</v>
      </c>
      <c r="G1932" s="2">
        <v>43733.378599537034</v>
      </c>
      <c r="H1932" s="2"/>
      <c r="K1932" t="s">
        <v>1198</v>
      </c>
      <c r="L1932" t="s">
        <v>49</v>
      </c>
      <c r="M1932" t="s">
        <v>1199</v>
      </c>
      <c r="N1932" t="s">
        <v>43</v>
      </c>
      <c r="O1932">
        <v>5</v>
      </c>
      <c r="P1932">
        <v>1</v>
      </c>
      <c r="Q1932">
        <v>52.25655364</v>
      </c>
      <c r="R1932">
        <v>5.2345153519999998</v>
      </c>
      <c r="S1932" t="s">
        <v>63</v>
      </c>
      <c r="T1932">
        <v>95</v>
      </c>
      <c r="U1932">
        <v>75</v>
      </c>
      <c r="V1932">
        <v>15</v>
      </c>
      <c r="W1932">
        <v>0</v>
      </c>
      <c r="Y1932">
        <v>180</v>
      </c>
      <c r="Z1932" t="s">
        <v>1200</v>
      </c>
      <c r="AA1932" s="2">
        <v>43474.373842592591</v>
      </c>
      <c r="AC1932" s="2">
        <v>43977.31621527778</v>
      </c>
      <c r="AD1932" t="s">
        <v>5969</v>
      </c>
      <c r="AE1932" t="s">
        <v>55</v>
      </c>
    </row>
    <row r="1933" spans="1:31" x14ac:dyDescent="0.25">
      <c r="A1933" t="s">
        <v>6097</v>
      </c>
      <c r="B1933" t="s">
        <v>6096</v>
      </c>
      <c r="C1933" t="s">
        <v>47</v>
      </c>
      <c r="D1933" s="2" t="str">
        <f>VLOOKUP(A1933,Basis!A:A,1,FALSE)</f>
        <v>BKC0019</v>
      </c>
      <c r="E1933" t="s">
        <v>5022</v>
      </c>
      <c r="F1933">
        <v>3004673</v>
      </c>
      <c r="G1933" s="2">
        <v>43748.496006944442</v>
      </c>
      <c r="H1933" s="2"/>
      <c r="K1933" t="s">
        <v>5840</v>
      </c>
      <c r="L1933" t="s">
        <v>522</v>
      </c>
      <c r="M1933" t="s">
        <v>6098</v>
      </c>
      <c r="N1933" t="s">
        <v>277</v>
      </c>
      <c r="O1933">
        <v>5</v>
      </c>
      <c r="P1933">
        <v>1</v>
      </c>
      <c r="Q1933">
        <v>52.314534000000002</v>
      </c>
      <c r="R1933">
        <v>5.0418070000000004</v>
      </c>
      <c r="S1933" t="s">
        <v>63</v>
      </c>
      <c r="T1933">
        <v>95</v>
      </c>
      <c r="U1933">
        <v>75</v>
      </c>
      <c r="V1933">
        <v>15</v>
      </c>
      <c r="W1933">
        <v>0</v>
      </c>
      <c r="Y1933">
        <v>180</v>
      </c>
      <c r="Z1933" t="s">
        <v>6099</v>
      </c>
      <c r="AA1933" s="2">
        <v>43474.373842592591</v>
      </c>
      <c r="AC1933" s="2">
        <v>43977.31621527778</v>
      </c>
      <c r="AD1933" t="s">
        <v>5969</v>
      </c>
      <c r="AE1933" t="s">
        <v>55</v>
      </c>
    </row>
    <row r="1934" spans="1:31" x14ac:dyDescent="0.25">
      <c r="A1934" t="s">
        <v>6101</v>
      </c>
      <c r="B1934" t="s">
        <v>6100</v>
      </c>
      <c r="C1934" t="s">
        <v>167</v>
      </c>
      <c r="D1934" s="2" t="str">
        <f>VLOOKUP(A1934,Basis!A:A,1,FALSE)</f>
        <v>PO072</v>
      </c>
      <c r="E1934" t="s">
        <v>5022</v>
      </c>
      <c r="F1934">
        <v>3004398</v>
      </c>
      <c r="G1934" s="2">
        <v>43733.382673611108</v>
      </c>
      <c r="H1934" s="2"/>
      <c r="K1934" t="s">
        <v>2580</v>
      </c>
      <c r="L1934" t="s">
        <v>2965</v>
      </c>
      <c r="M1934" t="s">
        <v>2966</v>
      </c>
      <c r="N1934" t="s">
        <v>241</v>
      </c>
      <c r="O1934">
        <v>5</v>
      </c>
      <c r="P1934">
        <v>1</v>
      </c>
      <c r="Q1934">
        <v>52.265334804590999</v>
      </c>
      <c r="R1934">
        <v>5.1688958890784198</v>
      </c>
      <c r="S1934" t="s">
        <v>63</v>
      </c>
      <c r="T1934">
        <v>95</v>
      </c>
      <c r="U1934">
        <v>75</v>
      </c>
      <c r="V1934">
        <v>15</v>
      </c>
      <c r="W1934">
        <v>0</v>
      </c>
      <c r="Y1934">
        <v>180</v>
      </c>
      <c r="Z1934" t="s">
        <v>2967</v>
      </c>
      <c r="AA1934" s="2">
        <v>43474.373842592591</v>
      </c>
      <c r="AC1934" s="2">
        <v>43977.31621527778</v>
      </c>
      <c r="AD1934" t="s">
        <v>5969</v>
      </c>
      <c r="AE1934" t="s">
        <v>55</v>
      </c>
    </row>
    <row r="1935" spans="1:31" x14ac:dyDescent="0.25">
      <c r="A1935" t="s">
        <v>6103</v>
      </c>
      <c r="B1935" t="s">
        <v>6102</v>
      </c>
      <c r="C1935" t="s">
        <v>47</v>
      </c>
      <c r="D1935" s="2" t="str">
        <f>VLOOKUP(A1935,Basis!A:A,1,FALSE)</f>
        <v>BKC0041</v>
      </c>
      <c r="E1935" t="s">
        <v>5022</v>
      </c>
      <c r="F1935">
        <v>3004693</v>
      </c>
      <c r="G1935" s="2">
        <v>43748.490370370368</v>
      </c>
      <c r="H1935" s="2"/>
      <c r="K1935" t="s">
        <v>2404</v>
      </c>
      <c r="L1935" t="s">
        <v>32</v>
      </c>
      <c r="M1935" t="s">
        <v>2405</v>
      </c>
      <c r="N1935" t="s">
        <v>177</v>
      </c>
      <c r="O1935">
        <v>5</v>
      </c>
      <c r="P1935">
        <v>1</v>
      </c>
      <c r="Q1935">
        <v>52.238190178807997</v>
      </c>
      <c r="R1935">
        <v>5.1755632739562296</v>
      </c>
      <c r="S1935" t="s">
        <v>63</v>
      </c>
      <c r="T1935">
        <v>95</v>
      </c>
      <c r="U1935">
        <v>75</v>
      </c>
      <c r="V1935">
        <v>15</v>
      </c>
      <c r="W1935">
        <v>0</v>
      </c>
      <c r="Y1935">
        <v>180</v>
      </c>
      <c r="Z1935" t="s">
        <v>2406</v>
      </c>
      <c r="AA1935" s="2">
        <v>43474.373842592591</v>
      </c>
      <c r="AC1935" s="2">
        <v>43977.31621527778</v>
      </c>
      <c r="AD1935" t="s">
        <v>5969</v>
      </c>
      <c r="AE1935" t="s">
        <v>55</v>
      </c>
    </row>
    <row r="1936" spans="1:31" x14ac:dyDescent="0.25">
      <c r="A1936" t="s">
        <v>6105</v>
      </c>
      <c r="B1936" t="s">
        <v>6104</v>
      </c>
      <c r="C1936" t="s">
        <v>47</v>
      </c>
      <c r="D1936" s="2" t="str">
        <f>VLOOKUP(A1936,Basis!A:A,1,FALSE)</f>
        <v>BKC0046</v>
      </c>
      <c r="E1936" t="s">
        <v>5022</v>
      </c>
      <c r="F1936">
        <v>3004087</v>
      </c>
      <c r="G1936" s="2">
        <v>43748.533807870372</v>
      </c>
      <c r="H1936" s="2"/>
      <c r="K1936" t="s">
        <v>5046</v>
      </c>
      <c r="L1936" t="s">
        <v>74</v>
      </c>
      <c r="M1936" t="s">
        <v>5047</v>
      </c>
      <c r="N1936" t="s">
        <v>277</v>
      </c>
      <c r="O1936">
        <v>5</v>
      </c>
      <c r="P1936">
        <v>1</v>
      </c>
      <c r="Q1936">
        <v>52.306375663896297</v>
      </c>
      <c r="R1936">
        <v>5.0401335974144104</v>
      </c>
      <c r="S1936" t="s">
        <v>63</v>
      </c>
      <c r="T1936">
        <v>95</v>
      </c>
      <c r="U1936">
        <v>75</v>
      </c>
      <c r="V1936">
        <v>15</v>
      </c>
      <c r="W1936">
        <v>0</v>
      </c>
      <c r="Y1936">
        <v>180</v>
      </c>
      <c r="Z1936" t="s">
        <v>5048</v>
      </c>
      <c r="AA1936" s="2">
        <v>43474.373842592591</v>
      </c>
      <c r="AC1936" s="2">
        <v>43977.31621527778</v>
      </c>
      <c r="AD1936" t="s">
        <v>5969</v>
      </c>
      <c r="AE1936" t="s">
        <v>55</v>
      </c>
    </row>
    <row r="1937" spans="1:31" x14ac:dyDescent="0.25">
      <c r="A1937" t="s">
        <v>6107</v>
      </c>
      <c r="B1937" t="s">
        <v>6106</v>
      </c>
      <c r="C1937" t="s">
        <v>47</v>
      </c>
      <c r="D1937" s="2" t="str">
        <f>VLOOKUP(A1937,Basis!A:A,1,FALSE)</f>
        <v>BKC0023</v>
      </c>
      <c r="E1937" t="s">
        <v>5022</v>
      </c>
      <c r="F1937">
        <v>3004084</v>
      </c>
      <c r="G1937" s="2">
        <v>43748.534398148149</v>
      </c>
      <c r="H1937" s="2"/>
      <c r="K1937" t="s">
        <v>2442</v>
      </c>
      <c r="L1937" t="s">
        <v>793</v>
      </c>
      <c r="M1937" t="s">
        <v>6108</v>
      </c>
      <c r="N1937" t="s">
        <v>277</v>
      </c>
      <c r="O1937">
        <v>5</v>
      </c>
      <c r="P1937">
        <v>1</v>
      </c>
      <c r="Q1937">
        <v>52.301254</v>
      </c>
      <c r="R1937">
        <v>5.0486740000000001</v>
      </c>
      <c r="S1937" t="s">
        <v>63</v>
      </c>
      <c r="T1937">
        <v>95</v>
      </c>
      <c r="U1937">
        <v>75</v>
      </c>
      <c r="V1937">
        <v>15</v>
      </c>
      <c r="W1937">
        <v>0</v>
      </c>
      <c r="Y1937">
        <v>180</v>
      </c>
      <c r="Z1937" t="s">
        <v>6109</v>
      </c>
      <c r="AA1937" s="2">
        <v>43474.373842592591</v>
      </c>
      <c r="AC1937" s="2">
        <v>43977.31621527778</v>
      </c>
      <c r="AD1937" t="s">
        <v>5969</v>
      </c>
      <c r="AE1937" t="s">
        <v>55</v>
      </c>
    </row>
    <row r="1938" spans="1:31" x14ac:dyDescent="0.25">
      <c r="A1938" t="s">
        <v>6111</v>
      </c>
      <c r="B1938" t="s">
        <v>6110</v>
      </c>
      <c r="C1938" t="s">
        <v>79</v>
      </c>
      <c r="D1938" s="2" t="str">
        <f>VLOOKUP(A1938,Basis!A:A,1,FALSE)</f>
        <v>RB005</v>
      </c>
      <c r="E1938" t="s">
        <v>58</v>
      </c>
      <c r="F1938">
        <v>1034895</v>
      </c>
      <c r="G1938" s="2">
        <v>43748.545335648145</v>
      </c>
      <c r="H1938" s="2"/>
      <c r="K1938" t="s">
        <v>6112</v>
      </c>
      <c r="L1938" t="s">
        <v>93</v>
      </c>
      <c r="M1938" t="s">
        <v>6113</v>
      </c>
      <c r="N1938" t="s">
        <v>277</v>
      </c>
      <c r="O1938">
        <v>5</v>
      </c>
      <c r="P1938">
        <v>1</v>
      </c>
      <c r="Q1938">
        <v>52.310370518874699</v>
      </c>
      <c r="R1938">
        <v>5.0362729746895303</v>
      </c>
      <c r="S1938" t="s">
        <v>63</v>
      </c>
      <c r="T1938">
        <v>80</v>
      </c>
      <c r="U1938">
        <v>65</v>
      </c>
      <c r="V1938">
        <v>15</v>
      </c>
      <c r="W1938">
        <v>0</v>
      </c>
      <c r="Y1938">
        <v>180</v>
      </c>
      <c r="Z1938" t="s">
        <v>6114</v>
      </c>
      <c r="AA1938" s="2">
        <v>43474.373842592591</v>
      </c>
      <c r="AC1938" s="2">
        <v>43977.315347222226</v>
      </c>
      <c r="AD1938" t="s">
        <v>5969</v>
      </c>
      <c r="AE1938" t="s">
        <v>55</v>
      </c>
    </row>
    <row r="1939" spans="1:31" x14ac:dyDescent="0.25">
      <c r="A1939" t="s">
        <v>6116</v>
      </c>
      <c r="B1939" t="s">
        <v>6115</v>
      </c>
      <c r="C1939" t="s">
        <v>47</v>
      </c>
      <c r="D1939" s="2" t="str">
        <f>VLOOKUP(A1939,Basis!A:A,1,FALSE)</f>
        <v>BKC0012</v>
      </c>
      <c r="E1939" t="s">
        <v>5022</v>
      </c>
      <c r="F1939">
        <v>3004545</v>
      </c>
      <c r="G1939" s="2">
        <v>43753.459143518521</v>
      </c>
      <c r="H1939" s="2"/>
      <c r="K1939" t="s">
        <v>2413</v>
      </c>
      <c r="L1939" t="s">
        <v>769</v>
      </c>
      <c r="M1939" t="s">
        <v>2414</v>
      </c>
      <c r="N1939" t="s">
        <v>177</v>
      </c>
      <c r="O1939">
        <v>5</v>
      </c>
      <c r="P1939">
        <v>1</v>
      </c>
      <c r="Q1939">
        <v>52.271116999999997</v>
      </c>
      <c r="R1939">
        <v>5.1382529999999997</v>
      </c>
      <c r="S1939" t="s">
        <v>63</v>
      </c>
      <c r="T1939">
        <v>95</v>
      </c>
      <c r="U1939">
        <v>75</v>
      </c>
      <c r="V1939">
        <v>15</v>
      </c>
      <c r="W1939">
        <v>0</v>
      </c>
      <c r="Y1939">
        <v>180</v>
      </c>
      <c r="Z1939" t="s">
        <v>6117</v>
      </c>
      <c r="AA1939" s="2">
        <v>43474.373842592591</v>
      </c>
      <c r="AC1939" s="2">
        <v>43977.31621527778</v>
      </c>
      <c r="AD1939" t="s">
        <v>5969</v>
      </c>
      <c r="AE1939" t="s">
        <v>55</v>
      </c>
    </row>
    <row r="1940" spans="1:31" x14ac:dyDescent="0.25">
      <c r="A1940" t="s">
        <v>6119</v>
      </c>
      <c r="B1940" t="s">
        <v>6118</v>
      </c>
      <c r="C1940" t="s">
        <v>47</v>
      </c>
      <c r="D1940" s="2" t="str">
        <f>VLOOKUP(A1940,Basis!A:A,1,FALSE)</f>
        <v>BKC0059</v>
      </c>
      <c r="E1940" t="s">
        <v>5022</v>
      </c>
      <c r="F1940">
        <v>3004532</v>
      </c>
      <c r="G1940" s="2">
        <v>43753.459363425929</v>
      </c>
      <c r="H1940" s="2"/>
      <c r="K1940" t="s">
        <v>2413</v>
      </c>
      <c r="L1940" t="s">
        <v>769</v>
      </c>
      <c r="M1940" t="s">
        <v>2414</v>
      </c>
      <c r="N1940" t="s">
        <v>177</v>
      </c>
      <c r="O1940">
        <v>5</v>
      </c>
      <c r="P1940">
        <v>1</v>
      </c>
      <c r="Q1940">
        <v>52.271116999999997</v>
      </c>
      <c r="R1940">
        <v>5.1382529999999997</v>
      </c>
      <c r="S1940" t="s">
        <v>63</v>
      </c>
      <c r="T1940">
        <v>95</v>
      </c>
      <c r="U1940">
        <v>75</v>
      </c>
      <c r="V1940">
        <v>15</v>
      </c>
      <c r="W1940">
        <v>0</v>
      </c>
      <c r="Y1940">
        <v>180</v>
      </c>
      <c r="Z1940" t="s">
        <v>6117</v>
      </c>
      <c r="AA1940" s="2">
        <v>43474.373842592591</v>
      </c>
      <c r="AC1940" s="2">
        <v>43977.31621527778</v>
      </c>
      <c r="AD1940" t="s">
        <v>5969</v>
      </c>
      <c r="AE1940" t="s">
        <v>55</v>
      </c>
    </row>
    <row r="1941" spans="1:31" x14ac:dyDescent="0.25">
      <c r="A1941" t="s">
        <v>6121</v>
      </c>
      <c r="B1941" t="s">
        <v>6120</v>
      </c>
      <c r="C1941" t="s">
        <v>167</v>
      </c>
      <c r="D1941" s="2" t="str">
        <f>VLOOKUP(A1941,Basis!A:A,1,FALSE)</f>
        <v>X17</v>
      </c>
      <c r="E1941" t="s">
        <v>5022</v>
      </c>
      <c r="F1941">
        <v>3011448</v>
      </c>
      <c r="G1941" s="2">
        <v>44468.661168981482</v>
      </c>
      <c r="H1941" s="2"/>
      <c r="K1941" t="s">
        <v>2166</v>
      </c>
      <c r="L1941" t="s">
        <v>5179</v>
      </c>
      <c r="M1941" t="s">
        <v>5180</v>
      </c>
      <c r="N1941" t="s">
        <v>277</v>
      </c>
      <c r="O1941">
        <v>5</v>
      </c>
      <c r="P1941">
        <v>1</v>
      </c>
      <c r="Q1941">
        <v>52.310138759251998</v>
      </c>
      <c r="R1941">
        <v>5.0323067419277798</v>
      </c>
      <c r="S1941" t="s">
        <v>63</v>
      </c>
      <c r="T1941">
        <v>100</v>
      </c>
      <c r="U1941">
        <v>80</v>
      </c>
      <c r="V1941">
        <v>15</v>
      </c>
      <c r="W1941">
        <v>0</v>
      </c>
      <c r="Y1941">
        <v>180</v>
      </c>
      <c r="Z1941" t="s">
        <v>5181</v>
      </c>
      <c r="AA1941" s="2">
        <v>43474.373842592591</v>
      </c>
      <c r="AC1941" s="2">
        <v>43977.31621527778</v>
      </c>
      <c r="AD1941" t="s">
        <v>5969</v>
      </c>
      <c r="AE1941" t="s">
        <v>55</v>
      </c>
    </row>
  </sheetData>
  <autoFilter ref="A1:AE1941" xr:uid="{00000000-0009-0000-0000-000000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409CF-C1CC-41CC-9409-F27704A1E87D}">
  <dimension ref="A1:Z2009"/>
  <sheetViews>
    <sheetView workbookViewId="0">
      <pane ySplit="2" topLeftCell="A3" activePane="bottomLeft" state="frozen"/>
      <selection pane="bottomLeft" activeCell="O1" sqref="O1"/>
    </sheetView>
  </sheetViews>
  <sheetFormatPr defaultRowHeight="15" x14ac:dyDescent="0.25"/>
  <cols>
    <col min="3" max="3" width="13.140625" customWidth="1"/>
    <col min="12" max="12" width="14" customWidth="1"/>
    <col min="16" max="16" width="14.28515625" customWidth="1"/>
    <col min="23" max="23" width="14.5703125" customWidth="1"/>
    <col min="25" max="25" width="18.140625" customWidth="1"/>
  </cols>
  <sheetData>
    <row r="1" spans="1:26" x14ac:dyDescent="0.25">
      <c r="A1" s="1" t="s">
        <v>6122</v>
      </c>
      <c r="B1" s="3"/>
      <c r="C1" s="1" t="s">
        <v>0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3</v>
      </c>
      <c r="I1" s="1" t="s">
        <v>4</v>
      </c>
      <c r="J1" s="1" t="s">
        <v>6123</v>
      </c>
      <c r="K1" s="1" t="s">
        <v>6124</v>
      </c>
      <c r="L1" s="1" t="s">
        <v>7</v>
      </c>
      <c r="M1" s="1" t="s">
        <v>29</v>
      </c>
      <c r="N1" s="1" t="s">
        <v>6125</v>
      </c>
      <c r="O1" s="1" t="s">
        <v>6126</v>
      </c>
      <c r="P1" s="1" t="s">
        <v>6127</v>
      </c>
      <c r="Q1" s="1" t="s">
        <v>6128</v>
      </c>
      <c r="R1" s="1" t="s">
        <v>6129</v>
      </c>
      <c r="S1" s="1" t="s">
        <v>6130</v>
      </c>
      <c r="T1" s="1" t="s">
        <v>6131</v>
      </c>
      <c r="U1" s="1" t="s">
        <v>6132</v>
      </c>
      <c r="V1" s="1" t="s">
        <v>6133</v>
      </c>
      <c r="W1" s="1" t="s">
        <v>25</v>
      </c>
      <c r="X1" s="1" t="s">
        <v>26</v>
      </c>
      <c r="Y1" s="1" t="s">
        <v>27</v>
      </c>
      <c r="Z1" s="1" t="s">
        <v>28</v>
      </c>
    </row>
    <row r="2" spans="1:26" x14ac:dyDescent="0.25">
      <c r="A2" t="s">
        <v>5900</v>
      </c>
      <c r="B2" t="str">
        <f>VLOOKUP(A2,'dump '!A:A,1,FALSE)</f>
        <v>BKC0003</v>
      </c>
      <c r="C2" t="s">
        <v>5899</v>
      </c>
      <c r="D2" t="s">
        <v>5284</v>
      </c>
      <c r="E2" t="s">
        <v>281</v>
      </c>
      <c r="F2" t="s">
        <v>5285</v>
      </c>
      <c r="G2" t="s">
        <v>177</v>
      </c>
      <c r="H2" t="s">
        <v>5022</v>
      </c>
      <c r="I2" s="2"/>
      <c r="J2">
        <v>3</v>
      </c>
      <c r="K2" t="s">
        <v>47</v>
      </c>
      <c r="L2" t="s">
        <v>6175</v>
      </c>
      <c r="M2" t="s">
        <v>55</v>
      </c>
      <c r="N2">
        <v>0</v>
      </c>
      <c r="O2">
        <v>100</v>
      </c>
      <c r="P2" t="s">
        <v>6241</v>
      </c>
      <c r="Q2">
        <v>1600</v>
      </c>
      <c r="R2">
        <v>50</v>
      </c>
      <c r="S2">
        <v>300</v>
      </c>
      <c r="V2" t="s">
        <v>6214</v>
      </c>
      <c r="W2" s="2">
        <v>43474.373842592591</v>
      </c>
      <c r="Y2" s="2">
        <v>44683.484432870369</v>
      </c>
      <c r="Z2" t="s">
        <v>329</v>
      </c>
    </row>
    <row r="3" spans="1:26" x14ac:dyDescent="0.25">
      <c r="A3" t="s">
        <v>6315</v>
      </c>
      <c r="B3" t="e">
        <f>VLOOKUP(A3,'dump '!A:A,1,FALSE)</f>
        <v>#N/A</v>
      </c>
      <c r="C3" s="2"/>
      <c r="D3" s="2"/>
      <c r="E3" s="2"/>
      <c r="F3" s="2"/>
      <c r="G3" s="2"/>
      <c r="H3" t="s">
        <v>5022</v>
      </c>
      <c r="I3">
        <v>3004393</v>
      </c>
      <c r="J3">
        <v>3</v>
      </c>
      <c r="K3" t="s">
        <v>47</v>
      </c>
      <c r="L3" t="s">
        <v>6175</v>
      </c>
      <c r="M3" t="s">
        <v>55</v>
      </c>
      <c r="N3">
        <v>0</v>
      </c>
      <c r="O3">
        <v>100</v>
      </c>
      <c r="P3" t="s">
        <v>6248</v>
      </c>
      <c r="Q3">
        <v>1600</v>
      </c>
      <c r="R3">
        <v>50</v>
      </c>
      <c r="S3">
        <v>300</v>
      </c>
      <c r="V3" t="s">
        <v>6214</v>
      </c>
      <c r="W3" s="2">
        <v>43474.373842592591</v>
      </c>
      <c r="Y3" s="2">
        <v>44683.4846412037</v>
      </c>
      <c r="Z3" t="s">
        <v>329</v>
      </c>
    </row>
    <row r="4" spans="1:26" x14ac:dyDescent="0.25">
      <c r="A4" t="s">
        <v>6245</v>
      </c>
      <c r="B4" t="e">
        <f>VLOOKUP(A4,'dump '!A:A,1,FALSE)</f>
        <v>#N/A</v>
      </c>
      <c r="C4" s="2"/>
      <c r="D4" s="2"/>
      <c r="E4" s="2"/>
      <c r="F4" s="2"/>
      <c r="G4" s="2"/>
      <c r="H4" t="s">
        <v>323</v>
      </c>
      <c r="I4" s="2"/>
      <c r="J4">
        <v>3</v>
      </c>
      <c r="K4" t="s">
        <v>47</v>
      </c>
      <c r="L4" t="s">
        <v>6175</v>
      </c>
      <c r="M4" t="s">
        <v>55</v>
      </c>
      <c r="N4">
        <v>0</v>
      </c>
      <c r="O4">
        <v>100</v>
      </c>
      <c r="P4" t="s">
        <v>6246</v>
      </c>
      <c r="Q4">
        <v>1600</v>
      </c>
      <c r="R4">
        <v>50</v>
      </c>
      <c r="S4">
        <v>301</v>
      </c>
      <c r="V4" t="s">
        <v>6214</v>
      </c>
      <c r="W4" s="2">
        <v>43636.568576388891</v>
      </c>
      <c r="X4" t="s">
        <v>37</v>
      </c>
      <c r="Y4" s="2">
        <v>44683.484768518516</v>
      </c>
      <c r="Z4" t="s">
        <v>329</v>
      </c>
    </row>
    <row r="5" spans="1:26" x14ac:dyDescent="0.25">
      <c r="A5" t="s">
        <v>6036</v>
      </c>
      <c r="B5" t="str">
        <f>VLOOKUP(A5,'dump '!A:A,1,FALSE)</f>
        <v>BKC0009</v>
      </c>
      <c r="C5" t="s">
        <v>6035</v>
      </c>
      <c r="D5" t="s">
        <v>5112</v>
      </c>
      <c r="E5" t="s">
        <v>3701</v>
      </c>
      <c r="F5" t="s">
        <v>5113</v>
      </c>
      <c r="G5" t="s">
        <v>241</v>
      </c>
      <c r="H5" t="s">
        <v>5022</v>
      </c>
      <c r="I5">
        <v>3004080</v>
      </c>
      <c r="J5">
        <v>3</v>
      </c>
      <c r="K5" t="s">
        <v>47</v>
      </c>
      <c r="L5" t="s">
        <v>6175</v>
      </c>
      <c r="M5" t="s">
        <v>55</v>
      </c>
      <c r="N5">
        <v>0</v>
      </c>
      <c r="O5">
        <v>100</v>
      </c>
      <c r="P5" t="s">
        <v>6241</v>
      </c>
      <c r="Q5">
        <v>1590</v>
      </c>
      <c r="R5">
        <v>50</v>
      </c>
      <c r="S5">
        <v>300</v>
      </c>
      <c r="V5" t="s">
        <v>6214</v>
      </c>
      <c r="W5" s="2">
        <v>43474.373842592591</v>
      </c>
      <c r="Y5" s="2">
        <v>44683.484884259262</v>
      </c>
      <c r="Z5" t="s">
        <v>329</v>
      </c>
    </row>
    <row r="6" spans="1:26" x14ac:dyDescent="0.25">
      <c r="A6" t="s">
        <v>6083</v>
      </c>
      <c r="B6" t="str">
        <f>VLOOKUP(A6,'dump '!A:A,1,FALSE)</f>
        <v>BKC0010</v>
      </c>
      <c r="C6" t="s">
        <v>6082</v>
      </c>
      <c r="D6" t="s">
        <v>6061</v>
      </c>
      <c r="E6" t="s">
        <v>3274</v>
      </c>
      <c r="F6" t="s">
        <v>6062</v>
      </c>
      <c r="G6" t="s">
        <v>177</v>
      </c>
      <c r="H6" t="s">
        <v>5022</v>
      </c>
      <c r="I6">
        <v>3004602</v>
      </c>
      <c r="J6">
        <v>3</v>
      </c>
      <c r="K6" t="s">
        <v>47</v>
      </c>
      <c r="L6" t="s">
        <v>6175</v>
      </c>
      <c r="M6" t="s">
        <v>55</v>
      </c>
      <c r="N6">
        <v>0</v>
      </c>
      <c r="O6">
        <v>100</v>
      </c>
      <c r="P6" t="s">
        <v>6241</v>
      </c>
      <c r="Q6">
        <v>1600</v>
      </c>
      <c r="R6">
        <v>50</v>
      </c>
      <c r="S6">
        <v>300</v>
      </c>
      <c r="V6" t="s">
        <v>6214</v>
      </c>
      <c r="W6" s="2">
        <v>43474.373831018522</v>
      </c>
      <c r="Y6" s="2">
        <v>44683.484988425924</v>
      </c>
      <c r="Z6" t="s">
        <v>329</v>
      </c>
    </row>
    <row r="7" spans="1:26" x14ac:dyDescent="0.25">
      <c r="A7" t="s">
        <v>6116</v>
      </c>
      <c r="B7" t="str">
        <f>VLOOKUP(A7,'dump '!A:A,1,FALSE)</f>
        <v>BKC0012</v>
      </c>
      <c r="C7" t="s">
        <v>6115</v>
      </c>
      <c r="D7" t="s">
        <v>2413</v>
      </c>
      <c r="E7" t="s">
        <v>769</v>
      </c>
      <c r="F7" t="s">
        <v>2414</v>
      </c>
      <c r="G7" t="s">
        <v>177</v>
      </c>
      <c r="H7" t="s">
        <v>5022</v>
      </c>
      <c r="I7">
        <v>3004545</v>
      </c>
      <c r="J7">
        <v>3</v>
      </c>
      <c r="K7" t="s">
        <v>47</v>
      </c>
      <c r="L7" t="s">
        <v>6175</v>
      </c>
      <c r="M7" t="s">
        <v>55</v>
      </c>
      <c r="N7">
        <v>0</v>
      </c>
      <c r="O7">
        <v>100</v>
      </c>
      <c r="P7" t="s">
        <v>6241</v>
      </c>
      <c r="Q7">
        <v>1600</v>
      </c>
      <c r="R7">
        <v>50</v>
      </c>
      <c r="S7">
        <v>300</v>
      </c>
      <c r="V7" t="s">
        <v>6214</v>
      </c>
      <c r="W7" s="2">
        <v>43474.373842592591</v>
      </c>
      <c r="Y7" s="2">
        <v>44683.485115740739</v>
      </c>
      <c r="Z7" t="s">
        <v>329</v>
      </c>
    </row>
    <row r="8" spans="1:26" x14ac:dyDescent="0.25">
      <c r="A8" t="s">
        <v>6314</v>
      </c>
      <c r="B8" t="e">
        <f>VLOOKUP(A8,'dump '!A:A,1,FALSE)</f>
        <v>#N/A</v>
      </c>
      <c r="C8" s="2"/>
      <c r="D8" s="2"/>
      <c r="E8" s="2"/>
      <c r="F8" s="2"/>
      <c r="G8" s="2"/>
      <c r="H8" t="s">
        <v>5022</v>
      </c>
      <c r="I8">
        <v>3004671</v>
      </c>
      <c r="J8">
        <v>3</v>
      </c>
      <c r="K8" t="s">
        <v>47</v>
      </c>
      <c r="L8" t="s">
        <v>6175</v>
      </c>
      <c r="M8" t="s">
        <v>55</v>
      </c>
      <c r="N8">
        <v>0</v>
      </c>
      <c r="O8">
        <v>100</v>
      </c>
      <c r="P8" t="s">
        <v>6241</v>
      </c>
      <c r="Q8">
        <v>1600</v>
      </c>
      <c r="R8">
        <v>50</v>
      </c>
      <c r="S8">
        <v>300</v>
      </c>
      <c r="V8" t="s">
        <v>6214</v>
      </c>
      <c r="W8" s="2">
        <v>43474.373842592591</v>
      </c>
      <c r="Y8" s="2">
        <v>44683.48542824074</v>
      </c>
      <c r="Z8" t="s">
        <v>329</v>
      </c>
    </row>
    <row r="9" spans="1:26" x14ac:dyDescent="0.25">
      <c r="A9" t="s">
        <v>6091</v>
      </c>
      <c r="B9" t="str">
        <f>VLOOKUP(A9,'dump '!A:A,1,FALSE)</f>
        <v>BKC0015</v>
      </c>
      <c r="C9" t="s">
        <v>6090</v>
      </c>
      <c r="D9" t="s">
        <v>3639</v>
      </c>
      <c r="E9" t="s">
        <v>1438</v>
      </c>
      <c r="F9" t="s">
        <v>6092</v>
      </c>
      <c r="G9" t="s">
        <v>241</v>
      </c>
      <c r="H9" t="s">
        <v>5022</v>
      </c>
      <c r="I9">
        <v>3004660</v>
      </c>
      <c r="J9">
        <v>3</v>
      </c>
      <c r="K9" t="s">
        <v>47</v>
      </c>
      <c r="L9" t="s">
        <v>6175</v>
      </c>
      <c r="M9" t="s">
        <v>55</v>
      </c>
      <c r="N9">
        <v>0</v>
      </c>
      <c r="O9">
        <v>100</v>
      </c>
      <c r="P9" t="s">
        <v>6213</v>
      </c>
      <c r="Q9">
        <v>1930</v>
      </c>
      <c r="R9">
        <v>50</v>
      </c>
      <c r="S9">
        <v>300</v>
      </c>
      <c r="V9" t="s">
        <v>6214</v>
      </c>
      <c r="W9" s="2">
        <v>43474.373842592591</v>
      </c>
      <c r="Y9" s="2">
        <v>44683.485706018517</v>
      </c>
      <c r="Z9" t="s">
        <v>329</v>
      </c>
    </row>
    <row r="10" spans="1:26" x14ac:dyDescent="0.25">
      <c r="A10" t="s">
        <v>5853</v>
      </c>
      <c r="B10" t="str">
        <f>VLOOKUP(A10,'dump '!A:A,1,FALSE)</f>
        <v>BKC0018</v>
      </c>
      <c r="C10" t="s">
        <v>5852</v>
      </c>
      <c r="D10" t="s">
        <v>200</v>
      </c>
      <c r="E10" t="s">
        <v>298</v>
      </c>
      <c r="F10" t="s">
        <v>5854</v>
      </c>
      <c r="G10" t="s">
        <v>177</v>
      </c>
      <c r="H10" t="s">
        <v>5022</v>
      </c>
      <c r="I10">
        <v>3004538</v>
      </c>
      <c r="J10">
        <v>3</v>
      </c>
      <c r="K10" t="s">
        <v>47</v>
      </c>
      <c r="L10" t="s">
        <v>6175</v>
      </c>
      <c r="M10" t="s">
        <v>55</v>
      </c>
      <c r="N10">
        <v>0</v>
      </c>
      <c r="O10">
        <v>100</v>
      </c>
      <c r="P10" t="s">
        <v>6241</v>
      </c>
      <c r="Q10">
        <v>1600</v>
      </c>
      <c r="R10">
        <v>50</v>
      </c>
      <c r="S10">
        <v>300</v>
      </c>
      <c r="V10" t="s">
        <v>6214</v>
      </c>
      <c r="W10" s="2">
        <v>43474.373831018522</v>
      </c>
      <c r="Y10" s="2">
        <v>44683.485810185186</v>
      </c>
      <c r="Z10" t="s">
        <v>329</v>
      </c>
    </row>
    <row r="11" spans="1:26" x14ac:dyDescent="0.25">
      <c r="A11" t="s">
        <v>6097</v>
      </c>
      <c r="B11" t="str">
        <f>VLOOKUP(A11,'dump '!A:A,1,FALSE)</f>
        <v>BKC0019</v>
      </c>
      <c r="C11" t="s">
        <v>6096</v>
      </c>
      <c r="D11" t="s">
        <v>5840</v>
      </c>
      <c r="E11" t="s">
        <v>522</v>
      </c>
      <c r="F11" t="s">
        <v>6098</v>
      </c>
      <c r="G11" t="s">
        <v>277</v>
      </c>
      <c r="H11" t="s">
        <v>5022</v>
      </c>
      <c r="I11">
        <v>3004673</v>
      </c>
      <c r="J11">
        <v>3</v>
      </c>
      <c r="K11" t="s">
        <v>47</v>
      </c>
      <c r="L11" t="s">
        <v>6175</v>
      </c>
      <c r="M11" t="s">
        <v>55</v>
      </c>
      <c r="N11">
        <v>0</v>
      </c>
      <c r="O11">
        <v>100</v>
      </c>
      <c r="P11" t="s">
        <v>6304</v>
      </c>
      <c r="Q11">
        <v>1600</v>
      </c>
      <c r="R11">
        <v>50</v>
      </c>
      <c r="S11">
        <v>300</v>
      </c>
      <c r="V11" t="s">
        <v>6214</v>
      </c>
      <c r="W11" s="2">
        <v>43474.373842592591</v>
      </c>
      <c r="Y11" s="2">
        <v>44683.485914351855</v>
      </c>
      <c r="Z11" t="s">
        <v>329</v>
      </c>
    </row>
    <row r="12" spans="1:26" x14ac:dyDescent="0.25">
      <c r="A12" t="s">
        <v>6048</v>
      </c>
      <c r="B12" t="str">
        <f>VLOOKUP(A12,'dump '!A:A,1,FALSE)</f>
        <v>BKC0021</v>
      </c>
      <c r="C12" t="s">
        <v>6047</v>
      </c>
      <c r="D12" t="s">
        <v>5207</v>
      </c>
      <c r="E12" t="s">
        <v>5208</v>
      </c>
      <c r="F12" t="s">
        <v>6049</v>
      </c>
      <c r="G12" t="s">
        <v>750</v>
      </c>
      <c r="H12" t="s">
        <v>5022</v>
      </c>
      <c r="I12" s="2"/>
      <c r="J12">
        <v>3</v>
      </c>
      <c r="K12" t="s">
        <v>47</v>
      </c>
      <c r="L12" t="s">
        <v>6175</v>
      </c>
      <c r="M12" t="s">
        <v>55</v>
      </c>
      <c r="N12">
        <v>0</v>
      </c>
      <c r="O12">
        <v>100</v>
      </c>
      <c r="P12" t="s">
        <v>6213</v>
      </c>
      <c r="Q12">
        <v>1600</v>
      </c>
      <c r="R12">
        <v>50</v>
      </c>
      <c r="S12">
        <v>301</v>
      </c>
      <c r="V12" t="s">
        <v>6214</v>
      </c>
      <c r="W12" s="2">
        <v>43474.373842592591</v>
      </c>
      <c r="Y12" s="2">
        <v>44683.486041666663</v>
      </c>
      <c r="Z12" t="s">
        <v>329</v>
      </c>
    </row>
    <row r="13" spans="1:26" x14ac:dyDescent="0.25">
      <c r="A13" t="s">
        <v>6307</v>
      </c>
      <c r="B13" t="e">
        <f>VLOOKUP(A13,'dump '!A:A,1,FALSE)</f>
        <v>#N/A</v>
      </c>
      <c r="C13" s="2"/>
      <c r="D13" s="2"/>
      <c r="E13" s="2"/>
      <c r="F13" s="2"/>
      <c r="G13" s="2"/>
      <c r="H13" t="s">
        <v>5022</v>
      </c>
      <c r="I13">
        <v>3004691</v>
      </c>
      <c r="J13">
        <v>3</v>
      </c>
      <c r="K13" t="s">
        <v>47</v>
      </c>
      <c r="L13" t="s">
        <v>6175</v>
      </c>
      <c r="M13" t="s">
        <v>55</v>
      </c>
      <c r="N13">
        <v>0</v>
      </c>
      <c r="O13">
        <v>100</v>
      </c>
      <c r="P13" t="s">
        <v>6241</v>
      </c>
      <c r="Q13">
        <v>1600</v>
      </c>
      <c r="R13">
        <v>50</v>
      </c>
      <c r="S13">
        <v>300</v>
      </c>
      <c r="V13" t="s">
        <v>6214</v>
      </c>
      <c r="W13" s="2">
        <v>43474.373831018522</v>
      </c>
      <c r="Y13" s="2">
        <v>44683.486215277779</v>
      </c>
      <c r="Z13" t="s">
        <v>329</v>
      </c>
    </row>
    <row r="14" spans="1:26" x14ac:dyDescent="0.25">
      <c r="A14" t="s">
        <v>6107</v>
      </c>
      <c r="B14" t="str">
        <f>VLOOKUP(A14,'dump '!A:A,1,FALSE)</f>
        <v>BKC0023</v>
      </c>
      <c r="C14" t="s">
        <v>6106</v>
      </c>
      <c r="D14" t="s">
        <v>2442</v>
      </c>
      <c r="E14" t="s">
        <v>793</v>
      </c>
      <c r="F14" t="s">
        <v>6108</v>
      </c>
      <c r="G14" t="s">
        <v>277</v>
      </c>
      <c r="H14" t="s">
        <v>5022</v>
      </c>
      <c r="I14">
        <v>3004084</v>
      </c>
      <c r="J14">
        <v>3</v>
      </c>
      <c r="K14" t="s">
        <v>47</v>
      </c>
      <c r="L14" t="s">
        <v>6175</v>
      </c>
      <c r="M14" t="s">
        <v>55</v>
      </c>
      <c r="N14">
        <v>0</v>
      </c>
      <c r="O14">
        <v>100</v>
      </c>
      <c r="P14" t="s">
        <v>6248</v>
      </c>
      <c r="Q14">
        <v>1600</v>
      </c>
      <c r="R14">
        <v>50</v>
      </c>
      <c r="S14">
        <v>300</v>
      </c>
      <c r="V14" t="s">
        <v>6214</v>
      </c>
      <c r="W14" s="2">
        <v>43474.373842592591</v>
      </c>
      <c r="Y14" s="2">
        <v>44683.486388888887</v>
      </c>
      <c r="Z14" t="s">
        <v>329</v>
      </c>
    </row>
    <row r="15" spans="1:26" x14ac:dyDescent="0.25">
      <c r="A15" t="s">
        <v>6309</v>
      </c>
      <c r="B15" t="e">
        <f>VLOOKUP(A15,'dump '!A:A,1,FALSE)</f>
        <v>#N/A</v>
      </c>
      <c r="C15" s="2"/>
      <c r="D15" s="2"/>
      <c r="E15" s="2"/>
      <c r="F15" s="2"/>
      <c r="G15" s="2"/>
      <c r="H15" t="s">
        <v>5022</v>
      </c>
      <c r="I15">
        <v>3004081</v>
      </c>
      <c r="J15">
        <v>3</v>
      </c>
      <c r="K15" t="s">
        <v>47</v>
      </c>
      <c r="L15" t="s">
        <v>6175</v>
      </c>
      <c r="M15" t="s">
        <v>55</v>
      </c>
      <c r="N15">
        <v>0</v>
      </c>
      <c r="O15">
        <v>100</v>
      </c>
      <c r="P15" t="s">
        <v>6241</v>
      </c>
      <c r="Q15">
        <v>1600</v>
      </c>
      <c r="R15">
        <v>50</v>
      </c>
      <c r="S15">
        <v>300</v>
      </c>
      <c r="V15" t="s">
        <v>6214</v>
      </c>
      <c r="W15" s="2">
        <v>43474.373842592591</v>
      </c>
      <c r="Y15" s="2">
        <v>44683.486504629633</v>
      </c>
      <c r="Z15" t="s">
        <v>329</v>
      </c>
    </row>
    <row r="16" spans="1:26" x14ac:dyDescent="0.25">
      <c r="A16" t="s">
        <v>6032</v>
      </c>
      <c r="B16" t="str">
        <f>VLOOKUP(A16,'dump '!A:A,1,FALSE)</f>
        <v>BKC0030</v>
      </c>
      <c r="C16" t="s">
        <v>6031</v>
      </c>
      <c r="D16" t="s">
        <v>1881</v>
      </c>
      <c r="E16" t="s">
        <v>2475</v>
      </c>
      <c r="F16" t="s">
        <v>6033</v>
      </c>
      <c r="G16" t="s">
        <v>51</v>
      </c>
      <c r="H16" t="s">
        <v>5022</v>
      </c>
      <c r="I16">
        <v>3004106</v>
      </c>
      <c r="J16">
        <v>3</v>
      </c>
      <c r="K16" t="s">
        <v>47</v>
      </c>
      <c r="L16" t="s">
        <v>6175</v>
      </c>
      <c r="M16" t="s">
        <v>55</v>
      </c>
      <c r="N16">
        <v>0</v>
      </c>
      <c r="O16">
        <v>100</v>
      </c>
      <c r="P16" t="s">
        <v>6246</v>
      </c>
      <c r="Q16">
        <v>1590</v>
      </c>
      <c r="R16">
        <v>50</v>
      </c>
      <c r="S16">
        <v>300</v>
      </c>
      <c r="V16" t="s">
        <v>6214</v>
      </c>
      <c r="W16" s="2">
        <v>43474.373854166668</v>
      </c>
      <c r="Y16" s="2">
        <v>44683.486620370371</v>
      </c>
      <c r="Z16" t="s">
        <v>329</v>
      </c>
    </row>
    <row r="17" spans="1:26" x14ac:dyDescent="0.25">
      <c r="A17" t="s">
        <v>6306</v>
      </c>
      <c r="B17" t="e">
        <f>VLOOKUP(A17,'dump '!A:A,1,FALSE)</f>
        <v>#N/A</v>
      </c>
      <c r="C17" s="2"/>
      <c r="D17" s="2"/>
      <c r="E17" s="2"/>
      <c r="F17" s="2"/>
      <c r="G17" s="2"/>
      <c r="H17" t="s">
        <v>5022</v>
      </c>
      <c r="I17">
        <v>3004406</v>
      </c>
      <c r="J17">
        <v>3</v>
      </c>
      <c r="K17" t="s">
        <v>47</v>
      </c>
      <c r="L17" t="s">
        <v>6175</v>
      </c>
      <c r="M17" t="s">
        <v>55</v>
      </c>
      <c r="N17">
        <v>0</v>
      </c>
      <c r="O17">
        <v>100</v>
      </c>
      <c r="P17" t="s">
        <v>6241</v>
      </c>
      <c r="Q17">
        <v>1600</v>
      </c>
      <c r="R17">
        <v>50</v>
      </c>
      <c r="S17">
        <v>300</v>
      </c>
      <c r="V17" t="s">
        <v>6214</v>
      </c>
      <c r="W17" s="2">
        <v>43474.373831018522</v>
      </c>
      <c r="Y17" s="2">
        <v>44683.486712962964</v>
      </c>
      <c r="Z17" t="s">
        <v>329</v>
      </c>
    </row>
    <row r="18" spans="1:26" x14ac:dyDescent="0.25">
      <c r="A18" t="s">
        <v>6312</v>
      </c>
      <c r="B18" t="e">
        <f>VLOOKUP(A18,'dump '!A:A,1,FALSE)</f>
        <v>#N/A</v>
      </c>
      <c r="C18" s="2"/>
      <c r="D18" s="2"/>
      <c r="E18" s="2"/>
      <c r="F18" s="2"/>
      <c r="G18" s="2"/>
      <c r="H18" t="s">
        <v>5022</v>
      </c>
      <c r="I18">
        <v>3004355</v>
      </c>
      <c r="J18">
        <v>3</v>
      </c>
      <c r="K18" t="s">
        <v>47</v>
      </c>
      <c r="L18" t="s">
        <v>6175</v>
      </c>
      <c r="M18" t="s">
        <v>55</v>
      </c>
      <c r="N18">
        <v>0</v>
      </c>
      <c r="O18">
        <v>100</v>
      </c>
      <c r="P18" t="s">
        <v>6313</v>
      </c>
      <c r="Q18">
        <v>1600</v>
      </c>
      <c r="R18">
        <v>50</v>
      </c>
      <c r="S18">
        <v>301</v>
      </c>
      <c r="V18" t="s">
        <v>6214</v>
      </c>
      <c r="W18" s="2">
        <v>43474.373842592591</v>
      </c>
      <c r="Y18" s="2">
        <v>44683.486817129633</v>
      </c>
      <c r="Z18" t="s">
        <v>329</v>
      </c>
    </row>
    <row r="19" spans="1:26" x14ac:dyDescent="0.25">
      <c r="A19" t="s">
        <v>2822</v>
      </c>
      <c r="B19" t="str">
        <f>VLOOKUP(A19,'dump '!A:A,1,FALSE)</f>
        <v>BKC0036</v>
      </c>
      <c r="C19" t="s">
        <v>2821</v>
      </c>
      <c r="D19" t="s">
        <v>2823</v>
      </c>
      <c r="E19" t="s">
        <v>93</v>
      </c>
      <c r="F19" t="s">
        <v>2824</v>
      </c>
      <c r="G19" t="s">
        <v>2825</v>
      </c>
      <c r="H19" t="s">
        <v>58</v>
      </c>
      <c r="I19" s="2"/>
      <c r="J19">
        <v>3</v>
      </c>
      <c r="K19" t="s">
        <v>47</v>
      </c>
      <c r="L19" t="s">
        <v>6175</v>
      </c>
      <c r="M19" t="s">
        <v>55</v>
      </c>
      <c r="N19">
        <v>0</v>
      </c>
      <c r="O19">
        <v>100</v>
      </c>
      <c r="P19" t="s">
        <v>6249</v>
      </c>
      <c r="Q19">
        <v>1600</v>
      </c>
      <c r="R19">
        <v>50</v>
      </c>
      <c r="S19">
        <v>302</v>
      </c>
      <c r="V19" t="s">
        <v>6214</v>
      </c>
      <c r="W19" s="2">
        <v>43474.373842592591</v>
      </c>
      <c r="Y19" s="2">
        <v>44683.507314814815</v>
      </c>
      <c r="Z19" t="s">
        <v>329</v>
      </c>
    </row>
    <row r="20" spans="1:26" x14ac:dyDescent="0.25">
      <c r="A20" t="s">
        <v>5857</v>
      </c>
      <c r="B20" t="str">
        <f>VLOOKUP(A20,'dump '!A:A,1,FALSE)</f>
        <v>BKC0039</v>
      </c>
      <c r="C20" t="s">
        <v>5856</v>
      </c>
      <c r="D20" t="s">
        <v>3248</v>
      </c>
      <c r="E20" t="s">
        <v>607</v>
      </c>
      <c r="F20" t="s">
        <v>5119</v>
      </c>
      <c r="G20" t="s">
        <v>241</v>
      </c>
      <c r="H20" t="s">
        <v>5022</v>
      </c>
      <c r="I20">
        <v>3004072</v>
      </c>
      <c r="J20">
        <v>3</v>
      </c>
      <c r="K20" t="s">
        <v>47</v>
      </c>
      <c r="L20" t="s">
        <v>6175</v>
      </c>
      <c r="M20" t="s">
        <v>55</v>
      </c>
      <c r="N20">
        <v>0</v>
      </c>
      <c r="O20">
        <v>100</v>
      </c>
      <c r="P20" t="s">
        <v>6241</v>
      </c>
      <c r="Q20">
        <v>1590</v>
      </c>
      <c r="R20">
        <v>50</v>
      </c>
      <c r="S20">
        <v>300</v>
      </c>
      <c r="V20" t="s">
        <v>6214</v>
      </c>
      <c r="W20" s="2">
        <v>43474.373842592591</v>
      </c>
      <c r="Y20" s="2">
        <v>44683.487291666665</v>
      </c>
      <c r="Z20" t="s">
        <v>329</v>
      </c>
    </row>
    <row r="21" spans="1:26" x14ac:dyDescent="0.25">
      <c r="A21" t="s">
        <v>6060</v>
      </c>
      <c r="B21" t="str">
        <f>VLOOKUP(A21,'dump '!A:A,1,FALSE)</f>
        <v>BKC0040</v>
      </c>
      <c r="C21" t="s">
        <v>6059</v>
      </c>
      <c r="D21" t="s">
        <v>6061</v>
      </c>
      <c r="E21" t="s">
        <v>3274</v>
      </c>
      <c r="F21" t="s">
        <v>6062</v>
      </c>
      <c r="G21" t="s">
        <v>177</v>
      </c>
      <c r="H21" t="s">
        <v>5022</v>
      </c>
      <c r="I21">
        <v>3004688</v>
      </c>
      <c r="J21">
        <v>3</v>
      </c>
      <c r="K21" t="s">
        <v>47</v>
      </c>
      <c r="L21" t="s">
        <v>6175</v>
      </c>
      <c r="M21" t="s">
        <v>55</v>
      </c>
      <c r="N21">
        <v>0</v>
      </c>
      <c r="O21">
        <v>100</v>
      </c>
      <c r="P21" t="s">
        <v>6241</v>
      </c>
      <c r="Q21">
        <v>1600</v>
      </c>
      <c r="R21">
        <v>50</v>
      </c>
      <c r="S21">
        <v>300</v>
      </c>
      <c r="V21" t="s">
        <v>6214</v>
      </c>
      <c r="W21" s="2">
        <v>43474.373831018522</v>
      </c>
      <c r="Y21" s="2">
        <v>44683.487453703703</v>
      </c>
      <c r="Z21" t="s">
        <v>329</v>
      </c>
    </row>
    <row r="22" spans="1:26" x14ac:dyDescent="0.25">
      <c r="A22" t="s">
        <v>6103</v>
      </c>
      <c r="B22" t="str">
        <f>VLOOKUP(A22,'dump '!A:A,1,FALSE)</f>
        <v>BKC0041</v>
      </c>
      <c r="C22" t="s">
        <v>6102</v>
      </c>
      <c r="D22" t="s">
        <v>2404</v>
      </c>
      <c r="E22" t="s">
        <v>32</v>
      </c>
      <c r="F22" t="s">
        <v>2405</v>
      </c>
      <c r="G22" t="s">
        <v>177</v>
      </c>
      <c r="H22" t="s">
        <v>5022</v>
      </c>
      <c r="I22">
        <v>3004693</v>
      </c>
      <c r="J22">
        <v>3</v>
      </c>
      <c r="K22" t="s">
        <v>47</v>
      </c>
      <c r="L22" t="s">
        <v>6175</v>
      </c>
      <c r="M22" t="s">
        <v>55</v>
      </c>
      <c r="N22">
        <v>0</v>
      </c>
      <c r="O22">
        <v>100</v>
      </c>
      <c r="P22" t="s">
        <v>6241</v>
      </c>
      <c r="Q22">
        <v>1600</v>
      </c>
      <c r="R22">
        <v>50</v>
      </c>
      <c r="S22">
        <v>300</v>
      </c>
      <c r="V22" t="s">
        <v>6214</v>
      </c>
      <c r="W22" s="2">
        <v>43474.373842592591</v>
      </c>
      <c r="Y22" s="2">
        <v>44683.487557870372</v>
      </c>
      <c r="Z22" t="s">
        <v>329</v>
      </c>
    </row>
    <row r="23" spans="1:26" x14ac:dyDescent="0.25">
      <c r="A23" t="s">
        <v>6247</v>
      </c>
      <c r="B23" t="e">
        <f>VLOOKUP(A23,'dump '!A:A,1,FALSE)</f>
        <v>#N/A</v>
      </c>
      <c r="C23" s="2"/>
      <c r="D23" s="2"/>
      <c r="E23" s="2"/>
      <c r="F23" s="2"/>
      <c r="G23" s="2"/>
      <c r="H23" t="s">
        <v>5022</v>
      </c>
      <c r="I23" s="2"/>
      <c r="J23">
        <v>3</v>
      </c>
      <c r="K23" t="s">
        <v>47</v>
      </c>
      <c r="L23" t="s">
        <v>6175</v>
      </c>
      <c r="M23" t="s">
        <v>55</v>
      </c>
      <c r="N23">
        <v>0</v>
      </c>
      <c r="O23">
        <v>100</v>
      </c>
      <c r="P23" t="s">
        <v>6248</v>
      </c>
      <c r="Q23">
        <v>1600</v>
      </c>
      <c r="R23">
        <v>50</v>
      </c>
      <c r="S23">
        <v>300</v>
      </c>
      <c r="V23" t="s">
        <v>6214</v>
      </c>
      <c r="W23" s="2">
        <v>43474.373842592591</v>
      </c>
      <c r="Y23" s="2">
        <v>44683.487650462965</v>
      </c>
      <c r="Z23" t="s">
        <v>329</v>
      </c>
    </row>
    <row r="24" spans="1:26" x14ac:dyDescent="0.25">
      <c r="A24" t="s">
        <v>6252</v>
      </c>
      <c r="B24" t="e">
        <f>VLOOKUP(A24,'dump '!A:A,1,FALSE)</f>
        <v>#N/A</v>
      </c>
      <c r="C24" s="2"/>
      <c r="D24" s="2"/>
      <c r="E24" s="2"/>
      <c r="F24" s="2"/>
      <c r="G24" s="2"/>
      <c r="H24" t="s">
        <v>58</v>
      </c>
      <c r="I24" s="2"/>
      <c r="J24">
        <v>3</v>
      </c>
      <c r="K24" t="s">
        <v>47</v>
      </c>
      <c r="L24" t="s">
        <v>6175</v>
      </c>
      <c r="M24" t="s">
        <v>55</v>
      </c>
      <c r="N24">
        <v>0</v>
      </c>
      <c r="O24">
        <v>100</v>
      </c>
      <c r="P24" t="s">
        <v>6241</v>
      </c>
      <c r="Q24">
        <v>1600</v>
      </c>
      <c r="R24">
        <v>50</v>
      </c>
      <c r="S24">
        <v>300</v>
      </c>
      <c r="V24" t="s">
        <v>6214</v>
      </c>
      <c r="W24" s="2">
        <v>43474.373831018522</v>
      </c>
      <c r="Y24" s="2">
        <v>44683.487812500003</v>
      </c>
      <c r="Z24" t="s">
        <v>329</v>
      </c>
    </row>
    <row r="25" spans="1:26" x14ac:dyDescent="0.25">
      <c r="A25" t="s">
        <v>6105</v>
      </c>
      <c r="B25" t="str">
        <f>VLOOKUP(A25,'dump '!A:A,1,FALSE)</f>
        <v>BKC0046</v>
      </c>
      <c r="C25" t="s">
        <v>6104</v>
      </c>
      <c r="D25" t="s">
        <v>5046</v>
      </c>
      <c r="E25" t="s">
        <v>74</v>
      </c>
      <c r="F25" t="s">
        <v>5047</v>
      </c>
      <c r="G25" t="s">
        <v>277</v>
      </c>
      <c r="H25" t="s">
        <v>5022</v>
      </c>
      <c r="I25">
        <v>3004087</v>
      </c>
      <c r="J25">
        <v>3</v>
      </c>
      <c r="K25" t="s">
        <v>47</v>
      </c>
      <c r="L25" t="s">
        <v>6175</v>
      </c>
      <c r="M25" t="s">
        <v>55</v>
      </c>
      <c r="N25">
        <v>0</v>
      </c>
      <c r="O25">
        <v>100</v>
      </c>
      <c r="P25" t="s">
        <v>6248</v>
      </c>
      <c r="Q25">
        <v>1600</v>
      </c>
      <c r="R25">
        <v>50</v>
      </c>
      <c r="S25">
        <v>300</v>
      </c>
      <c r="V25" t="s">
        <v>6214</v>
      </c>
      <c r="W25" s="2">
        <v>43474.373842592591</v>
      </c>
      <c r="Y25" s="2">
        <v>44683.487905092596</v>
      </c>
      <c r="Z25" t="s">
        <v>329</v>
      </c>
    </row>
    <row r="26" spans="1:26" x14ac:dyDescent="0.25">
      <c r="A26" t="s">
        <v>5033</v>
      </c>
      <c r="B26" t="str">
        <f>VLOOKUP(A26,'dump '!A:A,1,FALSE)</f>
        <v>BKC0047</v>
      </c>
      <c r="C26" t="s">
        <v>5032</v>
      </c>
      <c r="D26" t="s">
        <v>5034</v>
      </c>
      <c r="E26" t="s">
        <v>148</v>
      </c>
      <c r="F26" t="s">
        <v>5035</v>
      </c>
      <c r="G26" t="s">
        <v>277</v>
      </c>
      <c r="H26" t="s">
        <v>5022</v>
      </c>
      <c r="I26">
        <v>3004073</v>
      </c>
      <c r="J26">
        <v>3</v>
      </c>
      <c r="K26" t="s">
        <v>47</v>
      </c>
      <c r="L26" t="s">
        <v>6175</v>
      </c>
      <c r="M26" t="s">
        <v>55</v>
      </c>
      <c r="N26">
        <v>0</v>
      </c>
      <c r="O26">
        <v>100</v>
      </c>
      <c r="P26" t="s">
        <v>6241</v>
      </c>
      <c r="Q26">
        <v>1600</v>
      </c>
      <c r="R26">
        <v>50</v>
      </c>
      <c r="S26">
        <v>300</v>
      </c>
      <c r="V26" t="s">
        <v>6214</v>
      </c>
      <c r="W26" s="2">
        <v>43474.373842592591</v>
      </c>
      <c r="Y26" s="2">
        <v>44683.488009259258</v>
      </c>
      <c r="Z26" t="s">
        <v>329</v>
      </c>
    </row>
    <row r="27" spans="1:26" x14ac:dyDescent="0.25">
      <c r="A27" t="s">
        <v>6301</v>
      </c>
      <c r="B27" t="e">
        <f>VLOOKUP(A27,'dump '!A:A,1,FALSE)</f>
        <v>#N/A</v>
      </c>
      <c r="C27" s="2"/>
      <c r="D27" s="2"/>
      <c r="E27" s="2"/>
      <c r="F27" s="2"/>
      <c r="G27" s="2"/>
      <c r="H27" t="s">
        <v>5022</v>
      </c>
      <c r="I27">
        <v>3004692</v>
      </c>
      <c r="J27">
        <v>3</v>
      </c>
      <c r="K27" t="s">
        <v>47</v>
      </c>
      <c r="L27" t="s">
        <v>6175</v>
      </c>
      <c r="M27" t="s">
        <v>55</v>
      </c>
      <c r="N27">
        <v>0</v>
      </c>
      <c r="O27">
        <v>100</v>
      </c>
      <c r="P27" t="s">
        <v>6248</v>
      </c>
      <c r="Q27">
        <v>1591</v>
      </c>
      <c r="R27">
        <v>50</v>
      </c>
      <c r="S27">
        <v>301</v>
      </c>
      <c r="V27" t="s">
        <v>6214</v>
      </c>
      <c r="W27" s="2">
        <v>43474.373842592591</v>
      </c>
      <c r="Y27" s="2">
        <v>44683.488136574073</v>
      </c>
      <c r="Z27" t="s">
        <v>329</v>
      </c>
    </row>
    <row r="28" spans="1:26" x14ac:dyDescent="0.25">
      <c r="A28" t="s">
        <v>6253</v>
      </c>
      <c r="B28" t="e">
        <f>VLOOKUP(A28,'dump '!A:A,1,FALSE)</f>
        <v>#N/A</v>
      </c>
      <c r="C28" s="2"/>
      <c r="D28" s="2"/>
      <c r="E28" s="2"/>
      <c r="F28" s="2"/>
      <c r="G28" s="2"/>
      <c r="H28" t="s">
        <v>58</v>
      </c>
      <c r="I28" s="2"/>
      <c r="J28">
        <v>3</v>
      </c>
      <c r="K28" t="s">
        <v>47</v>
      </c>
      <c r="L28" t="s">
        <v>6175</v>
      </c>
      <c r="M28" t="s">
        <v>55</v>
      </c>
      <c r="N28">
        <v>0</v>
      </c>
      <c r="O28">
        <v>100</v>
      </c>
      <c r="P28" t="s">
        <v>6241</v>
      </c>
      <c r="Q28">
        <v>1600</v>
      </c>
      <c r="R28">
        <v>50</v>
      </c>
      <c r="S28">
        <v>300</v>
      </c>
      <c r="V28" t="s">
        <v>6214</v>
      </c>
      <c r="W28" s="2">
        <v>43474.373831018522</v>
      </c>
      <c r="Y28" s="2">
        <v>44683.488229166665</v>
      </c>
      <c r="Z28" t="s">
        <v>329</v>
      </c>
    </row>
    <row r="29" spans="1:26" x14ac:dyDescent="0.25">
      <c r="A29" t="s">
        <v>5031</v>
      </c>
      <c r="B29" t="str">
        <f>VLOOKUP(A29,'dump '!A:A,1,FALSE)</f>
        <v>BKC0053</v>
      </c>
      <c r="C29" t="s">
        <v>5030</v>
      </c>
      <c r="D29" t="s">
        <v>4008</v>
      </c>
      <c r="E29" t="s">
        <v>118</v>
      </c>
      <c r="F29" t="s">
        <v>4009</v>
      </c>
      <c r="G29" t="s">
        <v>177</v>
      </c>
      <c r="H29" t="s">
        <v>5022</v>
      </c>
      <c r="I29">
        <v>3004682</v>
      </c>
      <c r="J29">
        <v>3</v>
      </c>
      <c r="K29" t="s">
        <v>47</v>
      </c>
      <c r="L29" t="s">
        <v>6175</v>
      </c>
      <c r="M29" t="s">
        <v>55</v>
      </c>
      <c r="N29">
        <v>0</v>
      </c>
      <c r="O29">
        <v>100</v>
      </c>
      <c r="P29" t="s">
        <v>6304</v>
      </c>
      <c r="Q29">
        <v>1600</v>
      </c>
      <c r="R29">
        <v>50</v>
      </c>
      <c r="S29">
        <v>300</v>
      </c>
      <c r="V29" t="s">
        <v>6214</v>
      </c>
      <c r="W29" s="2">
        <v>43474.373842592591</v>
      </c>
      <c r="Y29" s="2">
        <v>44683.488333333335</v>
      </c>
      <c r="Z29" t="s">
        <v>329</v>
      </c>
    </row>
    <row r="30" spans="1:26" x14ac:dyDescent="0.25">
      <c r="A30" t="s">
        <v>5885</v>
      </c>
      <c r="B30" t="str">
        <f>VLOOKUP(A30,'dump '!A:A,1,FALSE)</f>
        <v>BKC0054</v>
      </c>
      <c r="C30" t="s">
        <v>5884</v>
      </c>
      <c r="D30" t="s">
        <v>2318</v>
      </c>
      <c r="E30" t="s">
        <v>1041</v>
      </c>
      <c r="F30" t="s">
        <v>2320</v>
      </c>
      <c r="G30" t="s">
        <v>277</v>
      </c>
      <c r="H30" t="s">
        <v>5022</v>
      </c>
      <c r="I30">
        <v>3004351</v>
      </c>
      <c r="J30">
        <v>3</v>
      </c>
      <c r="K30" t="s">
        <v>47</v>
      </c>
      <c r="L30" t="s">
        <v>6175</v>
      </c>
      <c r="M30" t="s">
        <v>55</v>
      </c>
      <c r="N30">
        <v>0</v>
      </c>
      <c r="O30">
        <v>100</v>
      </c>
      <c r="P30" t="s">
        <v>6248</v>
      </c>
      <c r="Q30">
        <v>1590</v>
      </c>
      <c r="R30">
        <v>50</v>
      </c>
      <c r="S30">
        <v>300</v>
      </c>
      <c r="V30" t="s">
        <v>6214</v>
      </c>
      <c r="W30" s="2">
        <v>43474.373842592591</v>
      </c>
      <c r="Y30" s="2">
        <v>44683.488425925927</v>
      </c>
      <c r="Z30" t="s">
        <v>329</v>
      </c>
    </row>
    <row r="31" spans="1:26" x14ac:dyDescent="0.25">
      <c r="A31" t="s">
        <v>6302</v>
      </c>
      <c r="B31" t="e">
        <f>VLOOKUP(A31,'dump '!A:A,1,FALSE)</f>
        <v>#N/A</v>
      </c>
      <c r="C31" s="2"/>
      <c r="D31" s="2"/>
      <c r="E31" s="2"/>
      <c r="F31" s="2"/>
      <c r="G31" s="2"/>
      <c r="H31" t="s">
        <v>5022</v>
      </c>
      <c r="I31">
        <v>3004350</v>
      </c>
      <c r="J31">
        <v>3</v>
      </c>
      <c r="K31" t="s">
        <v>47</v>
      </c>
      <c r="L31" t="s">
        <v>6175</v>
      </c>
      <c r="M31" t="s">
        <v>55</v>
      </c>
      <c r="N31">
        <v>0</v>
      </c>
      <c r="O31">
        <v>100</v>
      </c>
      <c r="P31" t="s">
        <v>6303</v>
      </c>
      <c r="Q31">
        <v>1600</v>
      </c>
      <c r="R31">
        <v>50</v>
      </c>
      <c r="S31">
        <v>302</v>
      </c>
      <c r="V31" t="s">
        <v>6214</v>
      </c>
      <c r="W31" s="2">
        <v>43474.373842592591</v>
      </c>
      <c r="Y31" s="2">
        <v>44683.488541666666</v>
      </c>
      <c r="Z31" t="s">
        <v>329</v>
      </c>
    </row>
    <row r="32" spans="1:26" x14ac:dyDescent="0.25">
      <c r="A32" t="s">
        <v>6085</v>
      </c>
      <c r="B32" t="str">
        <f>VLOOKUP(A32,'dump '!A:A,1,FALSE)</f>
        <v>BKC0056</v>
      </c>
      <c r="C32" t="s">
        <v>6084</v>
      </c>
      <c r="D32" t="s">
        <v>5320</v>
      </c>
      <c r="E32" t="s">
        <v>5321</v>
      </c>
      <c r="F32" t="s">
        <v>5322</v>
      </c>
      <c r="G32" t="s">
        <v>184</v>
      </c>
      <c r="H32" t="s">
        <v>5022</v>
      </c>
      <c r="I32">
        <v>3004607</v>
      </c>
      <c r="J32">
        <v>3</v>
      </c>
      <c r="K32" t="s">
        <v>47</v>
      </c>
      <c r="L32" t="s">
        <v>6175</v>
      </c>
      <c r="M32" t="s">
        <v>55</v>
      </c>
      <c r="N32">
        <v>0</v>
      </c>
      <c r="O32">
        <v>100</v>
      </c>
      <c r="P32" t="s">
        <v>6241</v>
      </c>
      <c r="Q32">
        <v>1600</v>
      </c>
      <c r="R32">
        <v>50</v>
      </c>
      <c r="S32">
        <v>300</v>
      </c>
      <c r="V32" t="s">
        <v>6214</v>
      </c>
      <c r="W32" s="2">
        <v>43636.617106481484</v>
      </c>
      <c r="X32" t="s">
        <v>37</v>
      </c>
      <c r="Y32" s="2">
        <v>44683.488680555558</v>
      </c>
      <c r="Z32" t="s">
        <v>329</v>
      </c>
    </row>
    <row r="33" spans="1:26" x14ac:dyDescent="0.25">
      <c r="A33" t="s">
        <v>6038</v>
      </c>
      <c r="B33" t="str">
        <f>VLOOKUP(A33,'dump '!A:A,1,FALSE)</f>
        <v>BKC0057</v>
      </c>
      <c r="C33" t="s">
        <v>6037</v>
      </c>
      <c r="D33" t="s">
        <v>5188</v>
      </c>
      <c r="E33" t="s">
        <v>281</v>
      </c>
      <c r="F33" t="s">
        <v>5189</v>
      </c>
      <c r="G33" t="s">
        <v>34</v>
      </c>
      <c r="H33" t="s">
        <v>5022</v>
      </c>
      <c r="I33">
        <v>3004079</v>
      </c>
      <c r="J33">
        <v>3</v>
      </c>
      <c r="K33" t="s">
        <v>47</v>
      </c>
      <c r="L33" t="s">
        <v>6175</v>
      </c>
      <c r="M33" t="s">
        <v>55</v>
      </c>
      <c r="N33">
        <v>0</v>
      </c>
      <c r="O33">
        <v>100</v>
      </c>
      <c r="P33" t="s">
        <v>6246</v>
      </c>
      <c r="Q33">
        <v>1590</v>
      </c>
      <c r="R33">
        <v>50</v>
      </c>
      <c r="S33">
        <v>300</v>
      </c>
      <c r="V33" t="s">
        <v>6214</v>
      </c>
      <c r="W33" s="2">
        <v>43474.373854166668</v>
      </c>
      <c r="Y33" s="2">
        <v>44683.48883101852</v>
      </c>
      <c r="Z33" t="s">
        <v>329</v>
      </c>
    </row>
    <row r="34" spans="1:26" x14ac:dyDescent="0.25">
      <c r="A34" t="s">
        <v>5045</v>
      </c>
      <c r="B34" t="str">
        <f>VLOOKUP(A34,'dump '!A:A,1,FALSE)</f>
        <v>BKC0058</v>
      </c>
      <c r="C34" t="s">
        <v>5044</v>
      </c>
      <c r="D34" t="s">
        <v>5046</v>
      </c>
      <c r="E34" t="s">
        <v>74</v>
      </c>
      <c r="F34" t="s">
        <v>5047</v>
      </c>
      <c r="G34" t="s">
        <v>277</v>
      </c>
      <c r="H34" t="s">
        <v>5022</v>
      </c>
      <c r="I34">
        <v>3004677</v>
      </c>
      <c r="J34">
        <v>3</v>
      </c>
      <c r="K34" t="s">
        <v>47</v>
      </c>
      <c r="L34" t="s">
        <v>6175</v>
      </c>
      <c r="M34" t="s">
        <v>55</v>
      </c>
      <c r="N34">
        <v>0</v>
      </c>
      <c r="O34">
        <v>100</v>
      </c>
      <c r="P34" t="s">
        <v>6304</v>
      </c>
      <c r="Q34">
        <v>1600</v>
      </c>
      <c r="R34">
        <v>50</v>
      </c>
      <c r="S34">
        <v>300</v>
      </c>
      <c r="V34" t="s">
        <v>6214</v>
      </c>
      <c r="W34" s="2">
        <v>43474.373842592591</v>
      </c>
      <c r="Y34" s="2">
        <v>44683.488935185182</v>
      </c>
      <c r="Z34" t="s">
        <v>329</v>
      </c>
    </row>
    <row r="35" spans="1:26" x14ac:dyDescent="0.25">
      <c r="A35" t="s">
        <v>6119</v>
      </c>
      <c r="B35" t="str">
        <f>VLOOKUP(A35,'dump '!A:A,1,FALSE)</f>
        <v>BKC0059</v>
      </c>
      <c r="C35" t="s">
        <v>6118</v>
      </c>
      <c r="D35" t="s">
        <v>2413</v>
      </c>
      <c r="E35" t="s">
        <v>769</v>
      </c>
      <c r="F35" t="s">
        <v>2414</v>
      </c>
      <c r="G35" t="s">
        <v>177</v>
      </c>
      <c r="H35" t="s">
        <v>5022</v>
      </c>
      <c r="I35">
        <v>3004532</v>
      </c>
      <c r="J35">
        <v>3</v>
      </c>
      <c r="K35" t="s">
        <v>47</v>
      </c>
      <c r="L35" t="s">
        <v>6175</v>
      </c>
      <c r="M35" t="s">
        <v>55</v>
      </c>
      <c r="N35">
        <v>0</v>
      </c>
      <c r="O35">
        <v>100</v>
      </c>
      <c r="P35" t="s">
        <v>6241</v>
      </c>
      <c r="Q35">
        <v>1600</v>
      </c>
      <c r="R35">
        <v>50</v>
      </c>
      <c r="S35">
        <v>300</v>
      </c>
      <c r="V35" t="s">
        <v>6214</v>
      </c>
      <c r="W35" s="2">
        <v>43474.373842592591</v>
      </c>
      <c r="Y35" s="2">
        <v>44683.489062499997</v>
      </c>
      <c r="Z35" t="s">
        <v>329</v>
      </c>
    </row>
    <row r="36" spans="1:26" x14ac:dyDescent="0.25">
      <c r="A36" t="s">
        <v>6310</v>
      </c>
      <c r="B36" t="e">
        <f>VLOOKUP(A36,'dump '!A:A,1,FALSE)</f>
        <v>#N/A</v>
      </c>
      <c r="C36" s="2"/>
      <c r="D36" s="2"/>
      <c r="E36" s="2"/>
      <c r="F36" s="2"/>
      <c r="G36" s="2"/>
      <c r="H36" t="s">
        <v>5022</v>
      </c>
      <c r="I36">
        <v>3004104</v>
      </c>
      <c r="J36">
        <v>3</v>
      </c>
      <c r="K36" t="s">
        <v>47</v>
      </c>
      <c r="L36" t="s">
        <v>6175</v>
      </c>
      <c r="M36" t="s">
        <v>55</v>
      </c>
      <c r="N36">
        <v>0</v>
      </c>
      <c r="O36">
        <v>100</v>
      </c>
      <c r="P36" t="s">
        <v>6311</v>
      </c>
      <c r="Q36">
        <v>1600</v>
      </c>
      <c r="R36">
        <v>50</v>
      </c>
      <c r="S36">
        <v>301</v>
      </c>
      <c r="V36" t="s">
        <v>6214</v>
      </c>
      <c r="W36" s="2">
        <v>43474.373842592591</v>
      </c>
      <c r="Y36" s="2">
        <v>44683.489189814813</v>
      </c>
      <c r="Z36" t="s">
        <v>329</v>
      </c>
    </row>
    <row r="37" spans="1:26" x14ac:dyDescent="0.25">
      <c r="A37" t="s">
        <v>6040</v>
      </c>
      <c r="B37" t="str">
        <f>VLOOKUP(A37,'dump '!A:A,1,FALSE)</f>
        <v>BKC0061</v>
      </c>
      <c r="C37" t="s">
        <v>6039</v>
      </c>
      <c r="D37" t="s">
        <v>6041</v>
      </c>
      <c r="E37" t="s">
        <v>41</v>
      </c>
      <c r="F37" t="s">
        <v>5124</v>
      </c>
      <c r="G37" t="s">
        <v>241</v>
      </c>
      <c r="H37" t="s">
        <v>5022</v>
      </c>
      <c r="I37">
        <v>3004078</v>
      </c>
      <c r="J37">
        <v>3</v>
      </c>
      <c r="K37" t="s">
        <v>47</v>
      </c>
      <c r="L37" t="s">
        <v>6175</v>
      </c>
      <c r="M37" t="s">
        <v>55</v>
      </c>
      <c r="N37">
        <v>0</v>
      </c>
      <c r="O37">
        <v>100</v>
      </c>
      <c r="P37" t="s">
        <v>6241</v>
      </c>
      <c r="Q37">
        <v>1590</v>
      </c>
      <c r="R37">
        <v>50</v>
      </c>
      <c r="S37">
        <v>300</v>
      </c>
      <c r="V37" t="s">
        <v>6214</v>
      </c>
      <c r="W37" s="2">
        <v>43474.373842592591</v>
      </c>
      <c r="Y37" s="2">
        <v>44683.489328703705</v>
      </c>
      <c r="Z37" t="s">
        <v>329</v>
      </c>
    </row>
    <row r="38" spans="1:26" x14ac:dyDescent="0.25">
      <c r="A38" t="s">
        <v>6305</v>
      </c>
      <c r="B38" t="e">
        <f>VLOOKUP(A38,'dump '!A:A,1,FALSE)</f>
        <v>#N/A</v>
      </c>
      <c r="C38" s="2"/>
      <c r="D38" s="2"/>
      <c r="E38" s="2"/>
      <c r="F38" s="2"/>
      <c r="G38" s="2"/>
      <c r="H38" t="s">
        <v>5022</v>
      </c>
      <c r="I38">
        <v>3004670</v>
      </c>
      <c r="J38">
        <v>3</v>
      </c>
      <c r="K38" t="s">
        <v>47</v>
      </c>
      <c r="L38" t="s">
        <v>6175</v>
      </c>
      <c r="M38" t="s">
        <v>55</v>
      </c>
      <c r="N38">
        <v>0</v>
      </c>
      <c r="O38">
        <v>100</v>
      </c>
      <c r="P38" t="s">
        <v>6304</v>
      </c>
      <c r="Q38">
        <v>1600</v>
      </c>
      <c r="R38">
        <v>50</v>
      </c>
      <c r="S38">
        <v>300</v>
      </c>
      <c r="V38" t="s">
        <v>6214</v>
      </c>
      <c r="W38" s="2">
        <v>43474.373842592591</v>
      </c>
      <c r="Y38" s="2">
        <v>44683.48946759259</v>
      </c>
      <c r="Z38" t="s">
        <v>329</v>
      </c>
    </row>
    <row r="39" spans="1:26" x14ac:dyDescent="0.25">
      <c r="A39" t="s">
        <v>5877</v>
      </c>
      <c r="B39" t="str">
        <f>VLOOKUP(A39,'dump '!A:A,1,FALSE)</f>
        <v>BKC0063</v>
      </c>
      <c r="C39" t="s">
        <v>5876</v>
      </c>
      <c r="D39" t="s">
        <v>5291</v>
      </c>
      <c r="E39" t="s">
        <v>93</v>
      </c>
      <c r="F39" t="s">
        <v>5292</v>
      </c>
      <c r="G39" t="s">
        <v>184</v>
      </c>
      <c r="H39" t="s">
        <v>5022</v>
      </c>
      <c r="I39">
        <v>3004347</v>
      </c>
      <c r="J39">
        <v>3</v>
      </c>
      <c r="K39" t="s">
        <v>47</v>
      </c>
      <c r="L39" t="s">
        <v>6175</v>
      </c>
      <c r="M39" t="s">
        <v>55</v>
      </c>
      <c r="N39">
        <v>0</v>
      </c>
      <c r="O39">
        <v>100</v>
      </c>
      <c r="P39" t="s">
        <v>6148</v>
      </c>
      <c r="Q39">
        <v>1400</v>
      </c>
      <c r="R39">
        <v>50</v>
      </c>
      <c r="S39">
        <v>300</v>
      </c>
      <c r="V39" t="s">
        <v>6214</v>
      </c>
      <c r="W39" s="2">
        <v>43474.373842592591</v>
      </c>
      <c r="Y39" s="2">
        <v>44683.489571759259</v>
      </c>
      <c r="Z39" t="s">
        <v>329</v>
      </c>
    </row>
    <row r="40" spans="1:26" x14ac:dyDescent="0.25">
      <c r="A40" t="s">
        <v>5024</v>
      </c>
      <c r="B40" t="str">
        <f>VLOOKUP(A40,'dump '!A:A,1,FALSE)</f>
        <v>BKC0064</v>
      </c>
      <c r="C40" t="s">
        <v>5023</v>
      </c>
      <c r="D40" t="s">
        <v>5025</v>
      </c>
      <c r="E40" t="s">
        <v>93</v>
      </c>
      <c r="F40" t="s">
        <v>5026</v>
      </c>
      <c r="G40" t="s">
        <v>177</v>
      </c>
      <c r="H40" t="s">
        <v>5022</v>
      </c>
      <c r="I40">
        <v>3004669</v>
      </c>
      <c r="J40">
        <v>3</v>
      </c>
      <c r="K40" t="s">
        <v>47</v>
      </c>
      <c r="L40" t="s">
        <v>6175</v>
      </c>
      <c r="M40" t="s">
        <v>55</v>
      </c>
      <c r="N40">
        <v>0</v>
      </c>
      <c r="O40">
        <v>100</v>
      </c>
      <c r="P40" t="s">
        <v>6241</v>
      </c>
      <c r="Q40">
        <v>1600</v>
      </c>
      <c r="R40">
        <v>50</v>
      </c>
      <c r="S40">
        <v>300</v>
      </c>
      <c r="V40" t="s">
        <v>6214</v>
      </c>
      <c r="W40" s="2">
        <v>43677.424861111111</v>
      </c>
      <c r="X40" t="s">
        <v>37</v>
      </c>
      <c r="Y40" s="2">
        <v>44683.48982638889</v>
      </c>
      <c r="Z40" t="s">
        <v>329</v>
      </c>
    </row>
    <row r="41" spans="1:26" x14ac:dyDescent="0.25">
      <c r="A41" t="s">
        <v>5506</v>
      </c>
      <c r="B41" t="str">
        <f>VLOOKUP(A41,'dump '!A:A,1,FALSE)</f>
        <v>BKC0065</v>
      </c>
      <c r="C41" t="s">
        <v>5505</v>
      </c>
      <c r="D41" t="s">
        <v>5502</v>
      </c>
      <c r="E41" t="s">
        <v>93</v>
      </c>
      <c r="F41" t="s">
        <v>5503</v>
      </c>
      <c r="G41" t="s">
        <v>241</v>
      </c>
      <c r="H41" t="s">
        <v>5022</v>
      </c>
      <c r="I41" s="2"/>
      <c r="J41">
        <v>3</v>
      </c>
      <c r="K41" t="s">
        <v>47</v>
      </c>
      <c r="L41" t="s">
        <v>6175</v>
      </c>
      <c r="M41" t="s">
        <v>55</v>
      </c>
      <c r="N41">
        <v>0</v>
      </c>
      <c r="O41">
        <v>100</v>
      </c>
      <c r="P41" t="s">
        <v>6241</v>
      </c>
      <c r="Q41" s="2"/>
      <c r="R41" s="2"/>
      <c r="S41" s="2"/>
      <c r="W41" s="2">
        <v>44719.324675925927</v>
      </c>
      <c r="X41" t="s">
        <v>329</v>
      </c>
      <c r="Y41" s="2">
        <v>44719.324675925927</v>
      </c>
      <c r="Z41" t="s">
        <v>329</v>
      </c>
    </row>
    <row r="42" spans="1:26" x14ac:dyDescent="0.25">
      <c r="A42" t="s">
        <v>6026</v>
      </c>
      <c r="B42" t="str">
        <f>VLOOKUP(A42,'dump '!A:A,1,FALSE)</f>
        <v>BKC0066</v>
      </c>
      <c r="C42" t="s">
        <v>6025</v>
      </c>
      <c r="D42" t="s">
        <v>5034</v>
      </c>
      <c r="E42" t="s">
        <v>148</v>
      </c>
      <c r="F42" t="s">
        <v>5035</v>
      </c>
      <c r="G42" t="s">
        <v>277</v>
      </c>
      <c r="H42" t="s">
        <v>5022</v>
      </c>
      <c r="I42" s="2"/>
      <c r="J42">
        <v>3</v>
      </c>
      <c r="K42" t="s">
        <v>47</v>
      </c>
      <c r="L42" t="s">
        <v>6175</v>
      </c>
      <c r="M42" t="s">
        <v>55</v>
      </c>
      <c r="N42">
        <v>0</v>
      </c>
      <c r="O42">
        <v>100</v>
      </c>
      <c r="P42" t="s">
        <v>6262</v>
      </c>
      <c r="Q42" s="2"/>
      <c r="R42" s="2"/>
      <c r="S42" s="2"/>
      <c r="W42" s="2">
        <v>44369.585277777776</v>
      </c>
      <c r="X42" t="s">
        <v>329</v>
      </c>
      <c r="Y42" s="2">
        <v>44683.489942129629</v>
      </c>
      <c r="Z42" t="s">
        <v>329</v>
      </c>
    </row>
    <row r="43" spans="1:26" x14ac:dyDescent="0.25">
      <c r="A43" t="s">
        <v>5893</v>
      </c>
      <c r="B43" t="str">
        <f>VLOOKUP(A43,'dump '!A:A,1,FALSE)</f>
        <v>BKC0068</v>
      </c>
      <c r="C43" t="s">
        <v>5892</v>
      </c>
      <c r="D43" t="s">
        <v>5894</v>
      </c>
      <c r="E43" t="s">
        <v>561</v>
      </c>
      <c r="F43" t="s">
        <v>5895</v>
      </c>
      <c r="G43" t="s">
        <v>277</v>
      </c>
      <c r="H43" t="s">
        <v>5022</v>
      </c>
      <c r="I43" s="2"/>
      <c r="J43">
        <v>3</v>
      </c>
      <c r="K43" t="s">
        <v>47</v>
      </c>
      <c r="L43" t="s">
        <v>6175</v>
      </c>
      <c r="M43" t="s">
        <v>55</v>
      </c>
      <c r="N43">
        <v>5</v>
      </c>
      <c r="O43">
        <v>100</v>
      </c>
      <c r="P43" t="s">
        <v>6262</v>
      </c>
      <c r="Q43" s="2"/>
      <c r="R43" s="2"/>
      <c r="S43" s="2"/>
      <c r="V43" t="s">
        <v>6214</v>
      </c>
      <c r="W43" s="2">
        <v>44369.587407407409</v>
      </c>
      <c r="X43" t="s">
        <v>329</v>
      </c>
      <c r="Y43" s="2">
        <v>44683.490046296298</v>
      </c>
      <c r="Z43" t="s">
        <v>329</v>
      </c>
    </row>
    <row r="44" spans="1:26" x14ac:dyDescent="0.25">
      <c r="A44" t="s">
        <v>6054</v>
      </c>
      <c r="B44" t="str">
        <f>VLOOKUP(A44,'dump '!A:A,1,FALSE)</f>
        <v>BKC0069</v>
      </c>
      <c r="C44" t="s">
        <v>6053</v>
      </c>
      <c r="D44" t="s">
        <v>6041</v>
      </c>
      <c r="E44" t="s">
        <v>41</v>
      </c>
      <c r="F44" t="s">
        <v>5124</v>
      </c>
      <c r="G44" t="s">
        <v>241</v>
      </c>
      <c r="H44" t="s">
        <v>5022</v>
      </c>
      <c r="I44">
        <v>3004683</v>
      </c>
      <c r="J44">
        <v>3</v>
      </c>
      <c r="K44" t="s">
        <v>47</v>
      </c>
      <c r="L44" t="s">
        <v>6175</v>
      </c>
      <c r="M44" t="s">
        <v>55</v>
      </c>
      <c r="N44">
        <v>0</v>
      </c>
      <c r="O44">
        <v>100</v>
      </c>
      <c r="P44" t="s">
        <v>6241</v>
      </c>
      <c r="Q44">
        <v>1590</v>
      </c>
      <c r="R44">
        <v>50</v>
      </c>
      <c r="S44">
        <v>300</v>
      </c>
      <c r="V44" t="s">
        <v>6214</v>
      </c>
      <c r="W44" s="2">
        <v>43474.373842592591</v>
      </c>
      <c r="Y44" s="2">
        <v>44683.490162037036</v>
      </c>
      <c r="Z44" t="s">
        <v>329</v>
      </c>
    </row>
    <row r="45" spans="1:26" x14ac:dyDescent="0.25">
      <c r="A45" t="s">
        <v>46</v>
      </c>
      <c r="B45" t="str">
        <f>VLOOKUP(A45,'dump '!A:A,1,FALSE)</f>
        <v>BKC0070</v>
      </c>
      <c r="C45" t="s">
        <v>45</v>
      </c>
      <c r="D45" t="s">
        <v>48</v>
      </c>
      <c r="E45" t="s">
        <v>49</v>
      </c>
      <c r="F45" t="s">
        <v>50</v>
      </c>
      <c r="G45" t="s">
        <v>51</v>
      </c>
      <c r="H45" t="s">
        <v>323</v>
      </c>
      <c r="I45" s="2"/>
      <c r="J45">
        <v>3</v>
      </c>
      <c r="K45" t="s">
        <v>47</v>
      </c>
      <c r="L45" t="s">
        <v>6175</v>
      </c>
      <c r="M45" t="s">
        <v>55</v>
      </c>
      <c r="N45">
        <v>0</v>
      </c>
      <c r="O45">
        <v>100</v>
      </c>
      <c r="P45" t="s">
        <v>6246</v>
      </c>
      <c r="Q45">
        <v>1600</v>
      </c>
      <c r="R45">
        <v>50</v>
      </c>
      <c r="S45">
        <v>301</v>
      </c>
      <c r="V45" t="s">
        <v>6214</v>
      </c>
      <c r="W45" s="2">
        <v>43635.497916666667</v>
      </c>
      <c r="X45" t="s">
        <v>37</v>
      </c>
      <c r="Y45" s="2">
        <v>44683.490266203706</v>
      </c>
      <c r="Z45" t="s">
        <v>329</v>
      </c>
    </row>
    <row r="46" spans="1:26" x14ac:dyDescent="0.25">
      <c r="A46" t="s">
        <v>6017</v>
      </c>
      <c r="B46" t="str">
        <f>VLOOKUP(A46,'dump '!A:A,1,FALSE)</f>
        <v>BKC0081</v>
      </c>
      <c r="C46" t="s">
        <v>6016</v>
      </c>
      <c r="D46" t="s">
        <v>4780</v>
      </c>
      <c r="E46" t="s">
        <v>2711</v>
      </c>
      <c r="F46" t="s">
        <v>4781</v>
      </c>
      <c r="G46" t="s">
        <v>43</v>
      </c>
      <c r="H46" t="s">
        <v>5022</v>
      </c>
      <c r="I46" s="2"/>
      <c r="J46">
        <v>3</v>
      </c>
      <c r="K46" t="s">
        <v>47</v>
      </c>
      <c r="L46" t="s">
        <v>6175</v>
      </c>
      <c r="M46" t="s">
        <v>55</v>
      </c>
      <c r="N46">
        <v>0</v>
      </c>
      <c r="O46">
        <v>100</v>
      </c>
      <c r="P46" t="s">
        <v>6256</v>
      </c>
      <c r="Q46" s="2"/>
      <c r="R46" s="2"/>
      <c r="S46" s="2"/>
      <c r="W46" s="2">
        <v>44931.40079861111</v>
      </c>
      <c r="X46" t="s">
        <v>329</v>
      </c>
      <c r="Y46" s="2">
        <v>44931.40079861111</v>
      </c>
      <c r="Z46" t="s">
        <v>329</v>
      </c>
    </row>
    <row r="47" spans="1:26" x14ac:dyDescent="0.25">
      <c r="A47" t="s">
        <v>3087</v>
      </c>
      <c r="B47" t="str">
        <f>VLOOKUP(A47,'dump '!A:A,1,FALSE)</f>
        <v>BO051</v>
      </c>
      <c r="C47" t="s">
        <v>3086</v>
      </c>
      <c r="D47" t="s">
        <v>1770</v>
      </c>
      <c r="E47" t="s">
        <v>148</v>
      </c>
      <c r="F47" t="s">
        <v>1771</v>
      </c>
      <c r="G47" t="s">
        <v>241</v>
      </c>
      <c r="H47" t="s">
        <v>58</v>
      </c>
      <c r="I47">
        <v>1031019</v>
      </c>
      <c r="J47">
        <v>5</v>
      </c>
      <c r="K47" t="s">
        <v>193</v>
      </c>
      <c r="L47" t="s">
        <v>6142</v>
      </c>
      <c r="M47" t="s">
        <v>55</v>
      </c>
      <c r="N47">
        <v>80</v>
      </c>
      <c r="O47">
        <v>100</v>
      </c>
      <c r="P47" t="s">
        <v>6156</v>
      </c>
      <c r="Q47">
        <v>2600</v>
      </c>
      <c r="R47">
        <v>50</v>
      </c>
      <c r="S47">
        <v>300</v>
      </c>
      <c r="V47" t="s">
        <v>6144</v>
      </c>
      <c r="W47" s="2">
        <v>43474.373854166668</v>
      </c>
      <c r="Y47" s="2">
        <v>43474.373854166668</v>
      </c>
    </row>
    <row r="48" spans="1:26" x14ac:dyDescent="0.25">
      <c r="A48" t="s">
        <v>6187</v>
      </c>
      <c r="B48" t="e">
        <f>VLOOKUP(A48,'dump '!A:A,1,FALSE)</f>
        <v>#N/A</v>
      </c>
      <c r="C48" s="2"/>
      <c r="D48" s="2"/>
      <c r="E48" s="2"/>
      <c r="F48" s="2"/>
      <c r="G48" s="2"/>
      <c r="H48" t="s">
        <v>58</v>
      </c>
      <c r="I48">
        <v>1017873</v>
      </c>
      <c r="J48">
        <v>5</v>
      </c>
      <c r="K48" t="s">
        <v>193</v>
      </c>
      <c r="L48" t="s">
        <v>6142</v>
      </c>
      <c r="M48" t="s">
        <v>55</v>
      </c>
      <c r="N48">
        <v>80</v>
      </c>
      <c r="O48">
        <v>100</v>
      </c>
      <c r="P48" t="s">
        <v>6143</v>
      </c>
      <c r="Q48">
        <v>2550</v>
      </c>
      <c r="R48">
        <v>50</v>
      </c>
      <c r="S48">
        <v>1000</v>
      </c>
      <c r="V48" t="s">
        <v>6144</v>
      </c>
      <c r="W48" s="2">
        <v>43474.373831018522</v>
      </c>
      <c r="Y48" s="2">
        <v>43474.373831018522</v>
      </c>
    </row>
    <row r="49" spans="1:26" x14ac:dyDescent="0.25">
      <c r="A49" t="s">
        <v>2868</v>
      </c>
      <c r="B49" t="str">
        <f>VLOOKUP(A49,'dump '!A:A,1,FALSE)</f>
        <v>BO053</v>
      </c>
      <c r="C49" t="s">
        <v>2867</v>
      </c>
      <c r="D49" t="s">
        <v>2860</v>
      </c>
      <c r="E49" t="s">
        <v>132</v>
      </c>
      <c r="F49" t="s">
        <v>2861</v>
      </c>
      <c r="G49" t="s">
        <v>51</v>
      </c>
      <c r="H49" t="s">
        <v>58</v>
      </c>
      <c r="I49">
        <v>1016708</v>
      </c>
      <c r="J49">
        <v>5</v>
      </c>
      <c r="K49" t="s">
        <v>193</v>
      </c>
      <c r="L49" t="s">
        <v>6142</v>
      </c>
      <c r="M49" t="s">
        <v>55</v>
      </c>
      <c r="N49">
        <v>80</v>
      </c>
      <c r="O49">
        <v>100</v>
      </c>
      <c r="P49" t="s">
        <v>6143</v>
      </c>
      <c r="Q49">
        <v>2600</v>
      </c>
      <c r="R49">
        <v>50</v>
      </c>
      <c r="S49">
        <v>300</v>
      </c>
      <c r="V49" t="s">
        <v>6144</v>
      </c>
      <c r="W49" s="2">
        <v>43474.373854166668</v>
      </c>
      <c r="Y49" s="2">
        <v>44746.606956018521</v>
      </c>
      <c r="Z49" t="s">
        <v>329</v>
      </c>
    </row>
    <row r="50" spans="1:26" x14ac:dyDescent="0.25">
      <c r="A50" t="s">
        <v>2881</v>
      </c>
      <c r="B50" t="str">
        <f>VLOOKUP(A50,'dump '!A:A,1,FALSE)</f>
        <v>BO054</v>
      </c>
      <c r="C50" t="s">
        <v>2880</v>
      </c>
      <c r="D50" t="s">
        <v>2871</v>
      </c>
      <c r="E50" t="s">
        <v>2711</v>
      </c>
      <c r="F50" t="s">
        <v>2872</v>
      </c>
      <c r="G50" t="s">
        <v>51</v>
      </c>
      <c r="H50" t="s">
        <v>58</v>
      </c>
      <c r="I50">
        <v>1015857</v>
      </c>
      <c r="J50">
        <v>5</v>
      </c>
      <c r="K50" t="s">
        <v>193</v>
      </c>
      <c r="L50" t="s">
        <v>6142</v>
      </c>
      <c r="M50" t="s">
        <v>55</v>
      </c>
      <c r="N50">
        <v>80</v>
      </c>
      <c r="O50">
        <v>100</v>
      </c>
      <c r="P50" t="s">
        <v>6143</v>
      </c>
      <c r="Q50">
        <v>2600</v>
      </c>
      <c r="R50">
        <v>50</v>
      </c>
      <c r="S50">
        <v>300</v>
      </c>
      <c r="V50" t="s">
        <v>6144</v>
      </c>
      <c r="W50" s="2">
        <v>43474.373854166668</v>
      </c>
      <c r="Y50" s="2">
        <v>44746.607152777775</v>
      </c>
      <c r="Z50" t="s">
        <v>329</v>
      </c>
    </row>
    <row r="51" spans="1:26" x14ac:dyDescent="0.25">
      <c r="A51" t="s">
        <v>2651</v>
      </c>
      <c r="B51" t="str">
        <f>VLOOKUP(A51,'dump '!A:A,1,FALSE)</f>
        <v>BO055</v>
      </c>
      <c r="C51" t="s">
        <v>2650</v>
      </c>
      <c r="D51" t="s">
        <v>2652</v>
      </c>
      <c r="E51" t="s">
        <v>281</v>
      </c>
      <c r="F51" t="s">
        <v>2653</v>
      </c>
      <c r="G51" t="s">
        <v>34</v>
      </c>
      <c r="H51" t="s">
        <v>58</v>
      </c>
      <c r="I51">
        <v>1018946</v>
      </c>
      <c r="J51">
        <v>5</v>
      </c>
      <c r="K51" t="s">
        <v>193</v>
      </c>
      <c r="L51" t="s">
        <v>6142</v>
      </c>
      <c r="M51" t="s">
        <v>55</v>
      </c>
      <c r="N51">
        <v>80</v>
      </c>
      <c r="O51">
        <v>100</v>
      </c>
      <c r="P51" t="s">
        <v>6143</v>
      </c>
      <c r="Q51">
        <v>2600</v>
      </c>
      <c r="R51">
        <v>50</v>
      </c>
      <c r="S51">
        <v>300</v>
      </c>
      <c r="V51" t="s">
        <v>6144</v>
      </c>
      <c r="W51" s="2">
        <v>43474.373842592591</v>
      </c>
      <c r="Y51" s="2">
        <v>44683.490439814814</v>
      </c>
      <c r="Z51" t="s">
        <v>329</v>
      </c>
    </row>
    <row r="52" spans="1:26" x14ac:dyDescent="0.25">
      <c r="A52" t="s">
        <v>3539</v>
      </c>
      <c r="B52" t="str">
        <f>VLOOKUP(A52,'dump '!A:A,1,FALSE)</f>
        <v>BO056</v>
      </c>
      <c r="C52" t="s">
        <v>3538</v>
      </c>
      <c r="D52" t="s">
        <v>1814</v>
      </c>
      <c r="E52" t="s">
        <v>730</v>
      </c>
      <c r="F52" t="s">
        <v>1973</v>
      </c>
      <c r="G52" t="s">
        <v>177</v>
      </c>
      <c r="H52" t="s">
        <v>58</v>
      </c>
      <c r="I52">
        <v>1034632</v>
      </c>
      <c r="J52">
        <v>5</v>
      </c>
      <c r="K52" t="s">
        <v>193</v>
      </c>
      <c r="L52" t="s">
        <v>6142</v>
      </c>
      <c r="M52" t="s">
        <v>55</v>
      </c>
      <c r="N52">
        <v>80</v>
      </c>
      <c r="O52">
        <v>100</v>
      </c>
      <c r="P52" t="s">
        <v>6146</v>
      </c>
      <c r="Q52">
        <v>2500</v>
      </c>
      <c r="R52">
        <v>50</v>
      </c>
      <c r="S52">
        <v>300</v>
      </c>
      <c r="V52" t="s">
        <v>6144</v>
      </c>
      <c r="W52" s="2">
        <v>43474.373831018522</v>
      </c>
      <c r="Y52" s="2">
        <v>43474.373831018522</v>
      </c>
    </row>
    <row r="53" spans="1:26" x14ac:dyDescent="0.25">
      <c r="A53" t="s">
        <v>3114</v>
      </c>
      <c r="B53" t="str">
        <f>VLOOKUP(A53,'dump '!A:A,1,FALSE)</f>
        <v>BO057</v>
      </c>
      <c r="C53" t="s">
        <v>3113</v>
      </c>
      <c r="D53" t="s">
        <v>3078</v>
      </c>
      <c r="E53" t="s">
        <v>3115</v>
      </c>
      <c r="F53" t="s">
        <v>3116</v>
      </c>
      <c r="G53" t="s">
        <v>241</v>
      </c>
      <c r="H53" t="s">
        <v>58</v>
      </c>
      <c r="I53">
        <v>1031049</v>
      </c>
      <c r="J53">
        <v>5</v>
      </c>
      <c r="K53" t="s">
        <v>193</v>
      </c>
      <c r="L53" t="s">
        <v>6142</v>
      </c>
      <c r="M53" t="s">
        <v>55</v>
      </c>
      <c r="N53">
        <v>80</v>
      </c>
      <c r="O53">
        <v>100</v>
      </c>
      <c r="P53" t="s">
        <v>6156</v>
      </c>
      <c r="Q53">
        <v>1300</v>
      </c>
      <c r="R53">
        <v>50</v>
      </c>
      <c r="S53">
        <v>300</v>
      </c>
      <c r="V53" t="s">
        <v>6144</v>
      </c>
      <c r="W53" s="2">
        <v>43474.373842592591</v>
      </c>
      <c r="Y53" s="2">
        <v>43474.373842592591</v>
      </c>
    </row>
    <row r="54" spans="1:26" x14ac:dyDescent="0.25">
      <c r="A54" t="s">
        <v>3082</v>
      </c>
      <c r="B54" t="str">
        <f>VLOOKUP(A54,'dump '!A:A,1,FALSE)</f>
        <v>BO058</v>
      </c>
      <c r="C54" t="s">
        <v>3081</v>
      </c>
      <c r="D54" t="s">
        <v>1852</v>
      </c>
      <c r="E54" t="s">
        <v>1552</v>
      </c>
      <c r="F54" t="s">
        <v>1854</v>
      </c>
      <c r="G54" t="s">
        <v>177</v>
      </c>
      <c r="H54" t="s">
        <v>58</v>
      </c>
      <c r="I54">
        <v>1031015</v>
      </c>
      <c r="J54">
        <v>5</v>
      </c>
      <c r="K54" t="s">
        <v>193</v>
      </c>
      <c r="L54" t="s">
        <v>6142</v>
      </c>
      <c r="M54" t="s">
        <v>55</v>
      </c>
      <c r="N54">
        <v>80</v>
      </c>
      <c r="O54">
        <v>100</v>
      </c>
      <c r="P54" t="s">
        <v>6143</v>
      </c>
      <c r="Q54">
        <v>1300</v>
      </c>
      <c r="R54">
        <v>50</v>
      </c>
      <c r="S54">
        <v>300</v>
      </c>
      <c r="V54" t="s">
        <v>6144</v>
      </c>
      <c r="W54" s="2">
        <v>43474.373831018522</v>
      </c>
      <c r="Y54" s="2">
        <v>44683.490555555552</v>
      </c>
      <c r="Z54" t="s">
        <v>329</v>
      </c>
    </row>
    <row r="55" spans="1:26" x14ac:dyDescent="0.25">
      <c r="A55" t="s">
        <v>2579</v>
      </c>
      <c r="B55" t="str">
        <f>VLOOKUP(A55,'dump '!A:A,1,FALSE)</f>
        <v>BO059</v>
      </c>
      <c r="C55" t="s">
        <v>2578</v>
      </c>
      <c r="D55" t="s">
        <v>2580</v>
      </c>
      <c r="E55" t="s">
        <v>1098</v>
      </c>
      <c r="F55" t="s">
        <v>2581</v>
      </c>
      <c r="G55" t="s">
        <v>241</v>
      </c>
      <c r="H55" t="s">
        <v>58</v>
      </c>
      <c r="I55">
        <v>1018902</v>
      </c>
      <c r="J55">
        <v>5</v>
      </c>
      <c r="K55" t="s">
        <v>193</v>
      </c>
      <c r="L55" t="s">
        <v>6142</v>
      </c>
      <c r="M55" t="s">
        <v>55</v>
      </c>
      <c r="N55">
        <v>80</v>
      </c>
      <c r="O55">
        <v>100</v>
      </c>
      <c r="P55" t="s">
        <v>6156</v>
      </c>
      <c r="Q55">
        <v>1300</v>
      </c>
      <c r="R55">
        <v>50</v>
      </c>
      <c r="S55">
        <v>300</v>
      </c>
      <c r="V55" t="s">
        <v>6144</v>
      </c>
      <c r="W55" s="2">
        <v>43474.373842592591</v>
      </c>
      <c r="Y55" s="2">
        <v>43474.373842592591</v>
      </c>
    </row>
    <row r="56" spans="1:26" x14ac:dyDescent="0.25">
      <c r="A56" t="s">
        <v>2853</v>
      </c>
      <c r="B56" t="str">
        <f>VLOOKUP(A56,'dump '!A:A,1,FALSE)</f>
        <v>BO060</v>
      </c>
      <c r="C56" t="s">
        <v>2852</v>
      </c>
      <c r="D56" t="s">
        <v>2845</v>
      </c>
      <c r="E56" t="s">
        <v>93</v>
      </c>
      <c r="F56" t="s">
        <v>2846</v>
      </c>
      <c r="G56" t="s">
        <v>51</v>
      </c>
      <c r="H56" t="s">
        <v>58</v>
      </c>
      <c r="I56">
        <v>1016211</v>
      </c>
      <c r="J56">
        <v>5</v>
      </c>
      <c r="K56" t="s">
        <v>193</v>
      </c>
      <c r="L56" t="s">
        <v>6142</v>
      </c>
      <c r="M56" t="s">
        <v>55</v>
      </c>
      <c r="N56">
        <v>80</v>
      </c>
      <c r="O56">
        <v>100</v>
      </c>
      <c r="P56" t="s">
        <v>6143</v>
      </c>
      <c r="Q56">
        <v>2600</v>
      </c>
      <c r="R56">
        <v>50</v>
      </c>
      <c r="S56">
        <v>300</v>
      </c>
      <c r="V56" t="s">
        <v>6144</v>
      </c>
      <c r="W56" s="2">
        <v>43474.373854166668</v>
      </c>
      <c r="Y56" s="2">
        <v>44746.607245370367</v>
      </c>
      <c r="Z56" t="s">
        <v>329</v>
      </c>
    </row>
    <row r="57" spans="1:26" x14ac:dyDescent="0.25">
      <c r="A57" t="s">
        <v>1797</v>
      </c>
      <c r="B57" t="str">
        <f>VLOOKUP(A57,'dump '!A:A,1,FALSE)</f>
        <v>BO061</v>
      </c>
      <c r="C57" t="s">
        <v>1796</v>
      </c>
      <c r="D57" t="s">
        <v>913</v>
      </c>
      <c r="E57" t="s">
        <v>1798</v>
      </c>
      <c r="F57" t="s">
        <v>1799</v>
      </c>
      <c r="G57" t="s">
        <v>177</v>
      </c>
      <c r="H57" t="s">
        <v>58</v>
      </c>
      <c r="I57">
        <v>1017889</v>
      </c>
      <c r="J57">
        <v>5</v>
      </c>
      <c r="K57" t="s">
        <v>193</v>
      </c>
      <c r="L57" t="s">
        <v>6142</v>
      </c>
      <c r="M57" t="s">
        <v>55</v>
      </c>
      <c r="N57">
        <v>80</v>
      </c>
      <c r="O57">
        <v>100</v>
      </c>
      <c r="P57" t="s">
        <v>6165</v>
      </c>
      <c r="Q57">
        <v>1300</v>
      </c>
      <c r="R57">
        <v>50</v>
      </c>
      <c r="S57">
        <v>300</v>
      </c>
      <c r="V57" t="s">
        <v>6144</v>
      </c>
      <c r="W57" s="2">
        <v>43474.373831018522</v>
      </c>
      <c r="Y57" s="2">
        <v>43474.373831018522</v>
      </c>
    </row>
    <row r="58" spans="1:26" x14ac:dyDescent="0.25">
      <c r="A58" t="s">
        <v>2960</v>
      </c>
      <c r="B58" t="str">
        <f>VLOOKUP(A58,'dump '!A:A,1,FALSE)</f>
        <v>BO062</v>
      </c>
      <c r="C58" t="s">
        <v>2959</v>
      </c>
      <c r="D58" t="s">
        <v>1947</v>
      </c>
      <c r="E58" t="s">
        <v>281</v>
      </c>
      <c r="F58" t="s">
        <v>1948</v>
      </c>
      <c r="G58" t="s">
        <v>51</v>
      </c>
      <c r="H58" t="s">
        <v>58</v>
      </c>
      <c r="I58">
        <v>1019862</v>
      </c>
      <c r="J58">
        <v>5</v>
      </c>
      <c r="K58" t="s">
        <v>193</v>
      </c>
      <c r="L58" t="s">
        <v>6142</v>
      </c>
      <c r="M58" t="s">
        <v>55</v>
      </c>
      <c r="N58">
        <v>80</v>
      </c>
      <c r="O58">
        <v>100</v>
      </c>
      <c r="P58" t="s">
        <v>6143</v>
      </c>
      <c r="Q58">
        <v>1300</v>
      </c>
      <c r="R58">
        <v>50</v>
      </c>
      <c r="S58">
        <v>300</v>
      </c>
      <c r="V58" t="s">
        <v>6144</v>
      </c>
      <c r="W58" s="2">
        <v>43474.373854166668</v>
      </c>
      <c r="Y58" s="2">
        <v>44746.607349537036</v>
      </c>
      <c r="Z58" t="s">
        <v>329</v>
      </c>
    </row>
    <row r="59" spans="1:26" x14ac:dyDescent="0.25">
      <c r="A59" t="s">
        <v>1862</v>
      </c>
      <c r="B59" t="str">
        <f>VLOOKUP(A59,'dump '!A:A,1,FALSE)</f>
        <v>BO063</v>
      </c>
      <c r="C59" t="s">
        <v>1861</v>
      </c>
      <c r="D59" t="s">
        <v>1863</v>
      </c>
      <c r="E59" t="s">
        <v>1864</v>
      </c>
      <c r="F59" t="s">
        <v>1865</v>
      </c>
      <c r="G59" t="s">
        <v>177</v>
      </c>
      <c r="H59" t="s">
        <v>58</v>
      </c>
      <c r="I59">
        <v>1017876</v>
      </c>
      <c r="J59">
        <v>5</v>
      </c>
      <c r="K59" t="s">
        <v>193</v>
      </c>
      <c r="L59" t="s">
        <v>6142</v>
      </c>
      <c r="M59" t="s">
        <v>55</v>
      </c>
      <c r="N59">
        <v>80</v>
      </c>
      <c r="O59">
        <v>100</v>
      </c>
      <c r="P59" t="s">
        <v>6156</v>
      </c>
      <c r="Q59">
        <v>2600</v>
      </c>
      <c r="R59">
        <v>50</v>
      </c>
      <c r="S59">
        <v>300</v>
      </c>
      <c r="V59" t="s">
        <v>6144</v>
      </c>
      <c r="W59" s="2">
        <v>43474.373831018522</v>
      </c>
      <c r="Y59" s="2">
        <v>43474.373831018522</v>
      </c>
    </row>
    <row r="60" spans="1:26" x14ac:dyDescent="0.25">
      <c r="A60" t="s">
        <v>192</v>
      </c>
      <c r="B60" t="str">
        <f>VLOOKUP(A60,'dump '!A:A,1,FALSE)</f>
        <v>BO064</v>
      </c>
      <c r="C60" t="s">
        <v>191</v>
      </c>
      <c r="D60" t="s">
        <v>194</v>
      </c>
      <c r="E60" t="s">
        <v>195</v>
      </c>
      <c r="F60" t="s">
        <v>196</v>
      </c>
      <c r="G60" t="s">
        <v>177</v>
      </c>
      <c r="H60" t="s">
        <v>58</v>
      </c>
      <c r="I60">
        <v>1017315</v>
      </c>
      <c r="J60">
        <v>5</v>
      </c>
      <c r="K60" t="s">
        <v>193</v>
      </c>
      <c r="L60" t="s">
        <v>6142</v>
      </c>
      <c r="M60" t="s">
        <v>55</v>
      </c>
      <c r="N60">
        <v>80</v>
      </c>
      <c r="O60">
        <v>100</v>
      </c>
      <c r="P60" t="s">
        <v>6143</v>
      </c>
      <c r="Q60">
        <v>2600</v>
      </c>
      <c r="R60">
        <v>50</v>
      </c>
      <c r="S60">
        <v>300</v>
      </c>
      <c r="V60" t="s">
        <v>6144</v>
      </c>
      <c r="W60" s="2">
        <v>43669.643576388888</v>
      </c>
      <c r="X60" t="s">
        <v>37</v>
      </c>
      <c r="Y60" s="2">
        <v>43669.643576388888</v>
      </c>
      <c r="Z60" t="s">
        <v>37</v>
      </c>
    </row>
    <row r="61" spans="1:26" x14ac:dyDescent="0.25">
      <c r="A61" t="s">
        <v>4135</v>
      </c>
      <c r="B61" t="str">
        <f>VLOOKUP(A61,'dump '!A:A,1,FALSE)</f>
        <v>BO065</v>
      </c>
      <c r="C61" t="s">
        <v>4134</v>
      </c>
      <c r="D61" t="s">
        <v>398</v>
      </c>
      <c r="E61" t="s">
        <v>334</v>
      </c>
      <c r="F61" t="s">
        <v>400</v>
      </c>
      <c r="G61" t="s">
        <v>34</v>
      </c>
      <c r="H61" t="s">
        <v>58</v>
      </c>
      <c r="I61">
        <v>1030351</v>
      </c>
      <c r="J61">
        <v>5</v>
      </c>
      <c r="K61" t="s">
        <v>193</v>
      </c>
      <c r="L61" t="s">
        <v>6172</v>
      </c>
      <c r="M61" t="s">
        <v>55</v>
      </c>
      <c r="N61">
        <v>60</v>
      </c>
      <c r="O61">
        <v>100</v>
      </c>
      <c r="P61" t="s">
        <v>6224</v>
      </c>
      <c r="Q61">
        <v>1300</v>
      </c>
      <c r="R61">
        <v>50</v>
      </c>
      <c r="S61">
        <v>300</v>
      </c>
      <c r="V61" t="s">
        <v>6174</v>
      </c>
      <c r="W61" s="2">
        <v>44145.636840277781</v>
      </c>
      <c r="X61" t="s">
        <v>329</v>
      </c>
      <c r="Y61" s="2">
        <v>44145.637824074074</v>
      </c>
      <c r="Z61" t="s">
        <v>329</v>
      </c>
    </row>
    <row r="62" spans="1:26" x14ac:dyDescent="0.25">
      <c r="A62" t="s">
        <v>4510</v>
      </c>
      <c r="B62" t="str">
        <f>VLOOKUP(A62,'dump '!A:A,1,FALSE)</f>
        <v>BO066</v>
      </c>
      <c r="C62" t="s">
        <v>4509</v>
      </c>
      <c r="D62" t="s">
        <v>3984</v>
      </c>
      <c r="E62" t="s">
        <v>1522</v>
      </c>
      <c r="F62" t="s">
        <v>3985</v>
      </c>
      <c r="G62" t="s">
        <v>177</v>
      </c>
      <c r="H62" t="s">
        <v>58</v>
      </c>
      <c r="I62">
        <v>1030543</v>
      </c>
      <c r="J62">
        <v>5</v>
      </c>
      <c r="K62" t="s">
        <v>193</v>
      </c>
      <c r="L62" t="s">
        <v>6172</v>
      </c>
      <c r="M62" t="s">
        <v>55</v>
      </c>
      <c r="N62">
        <v>60</v>
      </c>
      <c r="O62">
        <v>100</v>
      </c>
      <c r="P62" t="s">
        <v>6219</v>
      </c>
      <c r="Q62">
        <v>2700</v>
      </c>
      <c r="R62">
        <v>50</v>
      </c>
      <c r="S62">
        <v>300</v>
      </c>
      <c r="V62" t="s">
        <v>6174</v>
      </c>
      <c r="W62" s="2">
        <v>44328.59542824074</v>
      </c>
      <c r="X62" t="s">
        <v>329</v>
      </c>
      <c r="Y62" s="2">
        <v>44328.59542824074</v>
      </c>
      <c r="Z62" t="s">
        <v>329</v>
      </c>
    </row>
    <row r="63" spans="1:26" x14ac:dyDescent="0.25">
      <c r="A63" t="s">
        <v>4894</v>
      </c>
      <c r="B63" t="str">
        <f>VLOOKUP(A63,'dump '!A:A,1,FALSE)</f>
        <v>BO067</v>
      </c>
      <c r="C63" t="s">
        <v>4893</v>
      </c>
      <c r="D63" t="s">
        <v>3984</v>
      </c>
      <c r="E63" t="s">
        <v>93</v>
      </c>
      <c r="F63" t="s">
        <v>3985</v>
      </c>
      <c r="G63" t="s">
        <v>177</v>
      </c>
      <c r="H63" t="s">
        <v>58</v>
      </c>
      <c r="I63">
        <v>1036997</v>
      </c>
      <c r="J63">
        <v>5</v>
      </c>
      <c r="K63" t="s">
        <v>193</v>
      </c>
      <c r="L63" t="s">
        <v>6172</v>
      </c>
      <c r="M63" t="s">
        <v>55</v>
      </c>
      <c r="N63">
        <v>60</v>
      </c>
      <c r="O63">
        <v>100</v>
      </c>
      <c r="P63" t="s">
        <v>6219</v>
      </c>
      <c r="Q63">
        <v>2600</v>
      </c>
      <c r="R63">
        <v>50</v>
      </c>
      <c r="S63">
        <v>300</v>
      </c>
      <c r="V63" t="s">
        <v>6174</v>
      </c>
      <c r="W63" s="2">
        <v>44328.598981481482</v>
      </c>
      <c r="X63" t="s">
        <v>329</v>
      </c>
      <c r="Y63" s="2">
        <v>44328.598981481482</v>
      </c>
      <c r="Z63" t="s">
        <v>329</v>
      </c>
    </row>
    <row r="64" spans="1:26" x14ac:dyDescent="0.25">
      <c r="A64" t="s">
        <v>1031</v>
      </c>
      <c r="B64" t="str">
        <f>VLOOKUP(A64,'dump '!A:A,1,FALSE)</f>
        <v>BO071</v>
      </c>
      <c r="C64" t="s">
        <v>1030</v>
      </c>
      <c r="D64" t="s">
        <v>1027</v>
      </c>
      <c r="E64" t="s">
        <v>724</v>
      </c>
      <c r="F64" t="s">
        <v>1028</v>
      </c>
      <c r="G64" t="s">
        <v>34</v>
      </c>
      <c r="H64" t="s">
        <v>58</v>
      </c>
      <c r="I64">
        <v>1030326</v>
      </c>
      <c r="J64">
        <v>5</v>
      </c>
      <c r="K64" t="s">
        <v>193</v>
      </c>
      <c r="L64" t="s">
        <v>6172</v>
      </c>
      <c r="M64" t="s">
        <v>55</v>
      </c>
      <c r="N64">
        <v>60</v>
      </c>
      <c r="O64">
        <v>100</v>
      </c>
      <c r="P64" t="s">
        <v>6224</v>
      </c>
      <c r="Q64">
        <v>2700</v>
      </c>
      <c r="R64">
        <v>50</v>
      </c>
      <c r="S64">
        <v>300</v>
      </c>
      <c r="V64" t="s">
        <v>6174</v>
      </c>
      <c r="W64" s="2">
        <v>43973.434074074074</v>
      </c>
      <c r="X64" t="s">
        <v>37</v>
      </c>
      <c r="Y64" s="2">
        <v>43973.434074074074</v>
      </c>
      <c r="Z64" t="s">
        <v>37</v>
      </c>
    </row>
    <row r="65" spans="1:26" x14ac:dyDescent="0.25">
      <c r="A65" t="s">
        <v>1037</v>
      </c>
      <c r="B65" t="str">
        <f>VLOOKUP(A65,'dump '!A:A,1,FALSE)</f>
        <v>BO072</v>
      </c>
      <c r="C65" t="s">
        <v>1036</v>
      </c>
      <c r="D65" t="s">
        <v>1027</v>
      </c>
      <c r="E65" t="s">
        <v>724</v>
      </c>
      <c r="F65" t="s">
        <v>1028</v>
      </c>
      <c r="G65" t="s">
        <v>34</v>
      </c>
      <c r="H65" t="s">
        <v>58</v>
      </c>
      <c r="I65">
        <v>1030357</v>
      </c>
      <c r="J65">
        <v>5</v>
      </c>
      <c r="K65" t="s">
        <v>193</v>
      </c>
      <c r="L65" t="s">
        <v>6172</v>
      </c>
      <c r="M65" t="s">
        <v>55</v>
      </c>
      <c r="N65">
        <v>60</v>
      </c>
      <c r="O65">
        <v>100</v>
      </c>
      <c r="P65" t="s">
        <v>6224</v>
      </c>
      <c r="Q65">
        <v>2600</v>
      </c>
      <c r="R65">
        <v>50</v>
      </c>
      <c r="S65">
        <v>300</v>
      </c>
      <c r="V65" t="s">
        <v>6174</v>
      </c>
      <c r="W65" s="2">
        <v>43973.434791666667</v>
      </c>
      <c r="X65" t="s">
        <v>37</v>
      </c>
      <c r="Y65" s="2">
        <v>43973.434791666667</v>
      </c>
      <c r="Z65" t="s">
        <v>37</v>
      </c>
    </row>
    <row r="66" spans="1:26" x14ac:dyDescent="0.25">
      <c r="A66" t="s">
        <v>6296</v>
      </c>
      <c r="B66" t="e">
        <f>VLOOKUP(A66,'dump '!A:A,1,FALSE)</f>
        <v>#N/A</v>
      </c>
      <c r="C66" s="2"/>
      <c r="D66" s="2"/>
      <c r="E66" s="2"/>
      <c r="F66" s="2"/>
      <c r="G66" s="2"/>
      <c r="H66" t="s">
        <v>6222</v>
      </c>
      <c r="I66" s="2"/>
      <c r="J66">
        <v>3</v>
      </c>
      <c r="K66" t="s">
        <v>5080</v>
      </c>
      <c r="L66" t="s">
        <v>6175</v>
      </c>
      <c r="M66" t="s">
        <v>55</v>
      </c>
      <c r="N66">
        <v>0</v>
      </c>
      <c r="O66">
        <v>100</v>
      </c>
      <c r="P66" t="s">
        <v>6223</v>
      </c>
      <c r="Q66" s="2"/>
      <c r="R66" s="2"/>
      <c r="S66" s="2"/>
      <c r="V66" t="s">
        <v>6261</v>
      </c>
      <c r="W66" s="2">
        <v>44726.630185185182</v>
      </c>
      <c r="X66" t="s">
        <v>329</v>
      </c>
      <c r="Y66" s="2">
        <v>44726.630185185182</v>
      </c>
      <c r="Z66" t="s">
        <v>329</v>
      </c>
    </row>
    <row r="67" spans="1:26" x14ac:dyDescent="0.25">
      <c r="A67" t="s">
        <v>6297</v>
      </c>
      <c r="B67" t="e">
        <f>VLOOKUP(A67,'dump '!A:A,1,FALSE)</f>
        <v>#N/A</v>
      </c>
      <c r="C67" s="2"/>
      <c r="D67" s="2"/>
      <c r="E67" s="2"/>
      <c r="F67" s="2"/>
      <c r="G67" s="2"/>
      <c r="H67" t="s">
        <v>6222</v>
      </c>
      <c r="I67" s="2"/>
      <c r="J67">
        <v>3</v>
      </c>
      <c r="K67" t="s">
        <v>5080</v>
      </c>
      <c r="L67" t="s">
        <v>6175</v>
      </c>
      <c r="M67" t="s">
        <v>55</v>
      </c>
      <c r="N67">
        <v>0</v>
      </c>
      <c r="O67">
        <v>100</v>
      </c>
      <c r="P67" t="s">
        <v>6223</v>
      </c>
      <c r="Q67" s="2"/>
      <c r="R67" s="2"/>
      <c r="S67" s="2"/>
      <c r="V67" t="s">
        <v>6261</v>
      </c>
      <c r="W67" s="2">
        <v>44726.630324074074</v>
      </c>
      <c r="X67" t="s">
        <v>329</v>
      </c>
      <c r="Y67" s="2">
        <v>44726.630324074074</v>
      </c>
      <c r="Z67" t="s">
        <v>329</v>
      </c>
    </row>
    <row r="68" spans="1:26" x14ac:dyDescent="0.25">
      <c r="A68" t="s">
        <v>5814</v>
      </c>
      <c r="B68" t="str">
        <f>VLOOKUP(A68,'dump '!A:A,1,FALSE)</f>
        <v>GB002</v>
      </c>
      <c r="C68" t="s">
        <v>5813</v>
      </c>
      <c r="D68" t="s">
        <v>5815</v>
      </c>
      <c r="E68" t="s">
        <v>522</v>
      </c>
      <c r="F68" t="s">
        <v>5816</v>
      </c>
      <c r="G68" t="s">
        <v>277</v>
      </c>
      <c r="H68" t="s">
        <v>6222</v>
      </c>
      <c r="I68" s="2"/>
      <c r="J68">
        <v>3</v>
      </c>
      <c r="K68" t="s">
        <v>5080</v>
      </c>
      <c r="L68" t="s">
        <v>6175</v>
      </c>
      <c r="M68" t="s">
        <v>55</v>
      </c>
      <c r="N68">
        <v>0</v>
      </c>
      <c r="O68">
        <v>100</v>
      </c>
      <c r="P68" t="s">
        <v>6223</v>
      </c>
      <c r="Q68" s="2"/>
      <c r="R68" s="2"/>
      <c r="S68" s="2"/>
      <c r="V68" t="s">
        <v>6261</v>
      </c>
      <c r="W68" s="2">
        <v>44713.510717592595</v>
      </c>
      <c r="X68" t="s">
        <v>329</v>
      </c>
      <c r="Y68" s="2">
        <v>44713.510717592595</v>
      </c>
      <c r="Z68" t="s">
        <v>329</v>
      </c>
    </row>
    <row r="69" spans="1:26" x14ac:dyDescent="0.25">
      <c r="A69" t="s">
        <v>5819</v>
      </c>
      <c r="B69" t="str">
        <f>VLOOKUP(A69,'dump '!A:A,1,FALSE)</f>
        <v>GB003</v>
      </c>
      <c r="C69" t="s">
        <v>5818</v>
      </c>
      <c r="D69" t="s">
        <v>5820</v>
      </c>
      <c r="E69" t="s">
        <v>2711</v>
      </c>
      <c r="F69" t="s">
        <v>5821</v>
      </c>
      <c r="G69" t="s">
        <v>277</v>
      </c>
      <c r="H69" t="s">
        <v>6222</v>
      </c>
      <c r="I69" s="2"/>
      <c r="J69">
        <v>3</v>
      </c>
      <c r="K69" t="s">
        <v>5080</v>
      </c>
      <c r="L69" t="s">
        <v>6175</v>
      </c>
      <c r="M69" t="s">
        <v>55</v>
      </c>
      <c r="N69">
        <v>0</v>
      </c>
      <c r="O69">
        <v>100</v>
      </c>
      <c r="P69" t="s">
        <v>6223</v>
      </c>
      <c r="Q69" s="2"/>
      <c r="R69" s="2"/>
      <c r="S69" s="2"/>
      <c r="V69" t="s">
        <v>6261</v>
      </c>
      <c r="W69" s="2">
        <v>44713.510810185187</v>
      </c>
      <c r="X69" t="s">
        <v>329</v>
      </c>
      <c r="Y69" s="2">
        <v>44713.510810185187</v>
      </c>
      <c r="Z69" t="s">
        <v>329</v>
      </c>
    </row>
    <row r="70" spans="1:26" x14ac:dyDescent="0.25">
      <c r="A70" t="s">
        <v>5824</v>
      </c>
      <c r="B70" t="str">
        <f>VLOOKUP(A70,'dump '!A:A,1,FALSE)</f>
        <v>GB004</v>
      </c>
      <c r="C70" t="s">
        <v>5823</v>
      </c>
      <c r="D70" t="s">
        <v>5825</v>
      </c>
      <c r="E70" t="s">
        <v>112</v>
      </c>
      <c r="F70" t="s">
        <v>5826</v>
      </c>
      <c r="G70" t="s">
        <v>277</v>
      </c>
      <c r="H70" t="s">
        <v>6222</v>
      </c>
      <c r="I70" s="2"/>
      <c r="J70">
        <v>3</v>
      </c>
      <c r="K70" t="s">
        <v>5080</v>
      </c>
      <c r="L70" t="s">
        <v>6175</v>
      </c>
      <c r="M70" t="s">
        <v>55</v>
      </c>
      <c r="N70">
        <v>0</v>
      </c>
      <c r="O70">
        <v>100</v>
      </c>
      <c r="P70" t="s">
        <v>6223</v>
      </c>
      <c r="Q70" s="2"/>
      <c r="R70" s="2"/>
      <c r="S70" s="2"/>
      <c r="V70" t="s">
        <v>6261</v>
      </c>
      <c r="W70" s="2">
        <v>44713.510914351849</v>
      </c>
      <c r="X70" t="s">
        <v>329</v>
      </c>
      <c r="Y70" s="2">
        <v>44713.510914351849</v>
      </c>
      <c r="Z70" t="s">
        <v>329</v>
      </c>
    </row>
    <row r="71" spans="1:26" x14ac:dyDescent="0.25">
      <c r="A71" t="s">
        <v>5423</v>
      </c>
      <c r="B71" t="str">
        <f>VLOOKUP(A71,'dump '!A:A,1,FALSE)</f>
        <v>GB008</v>
      </c>
      <c r="C71" t="s">
        <v>5422</v>
      </c>
      <c r="D71" t="s">
        <v>4319</v>
      </c>
      <c r="E71" t="s">
        <v>2228</v>
      </c>
      <c r="F71" t="s">
        <v>4320</v>
      </c>
      <c r="G71" t="s">
        <v>277</v>
      </c>
      <c r="H71" t="s">
        <v>6222</v>
      </c>
      <c r="I71" s="2"/>
      <c r="J71">
        <v>3</v>
      </c>
      <c r="K71" t="s">
        <v>5080</v>
      </c>
      <c r="L71" t="s">
        <v>6175</v>
      </c>
      <c r="M71" t="s">
        <v>55</v>
      </c>
      <c r="N71">
        <v>0</v>
      </c>
      <c r="O71">
        <v>100</v>
      </c>
      <c r="P71" t="s">
        <v>6223</v>
      </c>
      <c r="Q71" s="2"/>
      <c r="R71" s="2"/>
      <c r="S71" s="2"/>
      <c r="V71" t="s">
        <v>6261</v>
      </c>
      <c r="W71" s="2">
        <v>44713.511145833334</v>
      </c>
      <c r="X71" t="s">
        <v>329</v>
      </c>
      <c r="Y71" s="2">
        <v>44713.511145833334</v>
      </c>
      <c r="Z71" t="s">
        <v>329</v>
      </c>
    </row>
    <row r="72" spans="1:26" x14ac:dyDescent="0.25">
      <c r="A72" t="s">
        <v>5178</v>
      </c>
      <c r="B72" t="str">
        <f>VLOOKUP(A72,'dump '!A:A,1,FALSE)</f>
        <v>GB012</v>
      </c>
      <c r="C72" t="s">
        <v>5177</v>
      </c>
      <c r="D72" t="s">
        <v>2166</v>
      </c>
      <c r="E72" t="s">
        <v>5179</v>
      </c>
      <c r="F72" t="s">
        <v>5180</v>
      </c>
      <c r="G72" t="s">
        <v>277</v>
      </c>
      <c r="H72" t="s">
        <v>6222</v>
      </c>
      <c r="I72" s="2"/>
      <c r="J72">
        <v>3</v>
      </c>
      <c r="K72" t="s">
        <v>5080</v>
      </c>
      <c r="L72" t="s">
        <v>6175</v>
      </c>
      <c r="M72" t="s">
        <v>55</v>
      </c>
      <c r="N72">
        <v>0</v>
      </c>
      <c r="O72">
        <v>100</v>
      </c>
      <c r="P72" t="s">
        <v>6223</v>
      </c>
      <c r="Q72" s="2"/>
      <c r="R72" s="2"/>
      <c r="S72" s="2"/>
      <c r="V72" t="s">
        <v>6261</v>
      </c>
      <c r="W72" s="2">
        <v>44713.511250000003</v>
      </c>
      <c r="X72" t="s">
        <v>329</v>
      </c>
      <c r="Y72" s="2">
        <v>44713.511250000003</v>
      </c>
      <c r="Z72" t="s">
        <v>329</v>
      </c>
    </row>
    <row r="73" spans="1:26" x14ac:dyDescent="0.25">
      <c r="A73" t="s">
        <v>5829</v>
      </c>
      <c r="B73" t="str">
        <f>VLOOKUP(A73,'dump '!A:A,1,FALSE)</f>
        <v>GB015</v>
      </c>
      <c r="C73" t="s">
        <v>5828</v>
      </c>
      <c r="D73" t="s">
        <v>5830</v>
      </c>
      <c r="E73" t="s">
        <v>5831</v>
      </c>
      <c r="F73" t="s">
        <v>5832</v>
      </c>
      <c r="G73" t="s">
        <v>277</v>
      </c>
      <c r="H73" t="s">
        <v>6222</v>
      </c>
      <c r="I73" s="2"/>
      <c r="J73">
        <v>3</v>
      </c>
      <c r="K73" t="s">
        <v>5080</v>
      </c>
      <c r="L73" t="s">
        <v>6175</v>
      </c>
      <c r="M73" t="s">
        <v>55</v>
      </c>
      <c r="N73">
        <v>0</v>
      </c>
      <c r="O73">
        <v>100</v>
      </c>
      <c r="P73" t="s">
        <v>6223</v>
      </c>
      <c r="Q73" s="2"/>
      <c r="R73" s="2"/>
      <c r="S73" s="2"/>
      <c r="V73" t="s">
        <v>6261</v>
      </c>
      <c r="W73" s="2">
        <v>44713.511365740742</v>
      </c>
      <c r="X73" t="s">
        <v>329</v>
      </c>
      <c r="Y73" s="2">
        <v>44713.511365740742</v>
      </c>
      <c r="Z73" t="s">
        <v>329</v>
      </c>
    </row>
    <row r="74" spans="1:26" x14ac:dyDescent="0.25">
      <c r="A74" t="s">
        <v>5835</v>
      </c>
      <c r="B74" t="str">
        <f>VLOOKUP(A74,'dump '!A:A,1,FALSE)</f>
        <v>GB016</v>
      </c>
      <c r="C74" t="s">
        <v>5834</v>
      </c>
      <c r="D74" t="s">
        <v>5830</v>
      </c>
      <c r="E74" t="s">
        <v>5831</v>
      </c>
      <c r="F74" t="s">
        <v>5832</v>
      </c>
      <c r="G74" t="s">
        <v>277</v>
      </c>
      <c r="H74" t="s">
        <v>6222</v>
      </c>
      <c r="I74" s="2"/>
      <c r="J74">
        <v>3</v>
      </c>
      <c r="K74" t="s">
        <v>5080</v>
      </c>
      <c r="L74" t="s">
        <v>6175</v>
      </c>
      <c r="M74" t="s">
        <v>55</v>
      </c>
      <c r="N74">
        <v>0</v>
      </c>
      <c r="O74">
        <v>100</v>
      </c>
      <c r="P74" t="s">
        <v>6223</v>
      </c>
      <c r="Q74" s="2"/>
      <c r="R74" s="2"/>
      <c r="S74" s="2"/>
      <c r="V74" t="s">
        <v>6261</v>
      </c>
      <c r="W74" s="2">
        <v>44713.51153935185</v>
      </c>
      <c r="X74" t="s">
        <v>329</v>
      </c>
      <c r="Y74" s="2">
        <v>44713.51153935185</v>
      </c>
      <c r="Z74" t="s">
        <v>329</v>
      </c>
    </row>
    <row r="75" spans="1:26" x14ac:dyDescent="0.25">
      <c r="A75" t="s">
        <v>5837</v>
      </c>
      <c r="B75" t="str">
        <f>VLOOKUP(A75,'dump '!A:A,1,FALSE)</f>
        <v>GB017</v>
      </c>
      <c r="C75" t="s">
        <v>5836</v>
      </c>
      <c r="D75" t="s">
        <v>5830</v>
      </c>
      <c r="E75" t="s">
        <v>5831</v>
      </c>
      <c r="F75" t="s">
        <v>5832</v>
      </c>
      <c r="G75" t="s">
        <v>277</v>
      </c>
      <c r="H75" t="s">
        <v>6222</v>
      </c>
      <c r="I75" s="2"/>
      <c r="J75">
        <v>3</v>
      </c>
      <c r="K75" t="s">
        <v>5080</v>
      </c>
      <c r="L75" t="s">
        <v>6175</v>
      </c>
      <c r="M75" t="s">
        <v>55</v>
      </c>
      <c r="N75">
        <v>0</v>
      </c>
      <c r="O75">
        <v>100</v>
      </c>
      <c r="P75" t="s">
        <v>6223</v>
      </c>
      <c r="Q75" s="2"/>
      <c r="R75" s="2"/>
      <c r="S75" s="2"/>
      <c r="V75" t="s">
        <v>6261</v>
      </c>
      <c r="W75" s="2">
        <v>44713.511631944442</v>
      </c>
      <c r="X75" t="s">
        <v>329</v>
      </c>
      <c r="Y75" s="2">
        <v>44713.511631944442</v>
      </c>
      <c r="Z75" t="s">
        <v>329</v>
      </c>
    </row>
    <row r="76" spans="1:26" x14ac:dyDescent="0.25">
      <c r="A76" t="s">
        <v>5839</v>
      </c>
      <c r="B76" t="str">
        <f>VLOOKUP(A76,'dump '!A:A,1,FALSE)</f>
        <v>GB018</v>
      </c>
      <c r="C76" t="s">
        <v>5838</v>
      </c>
      <c r="D76" t="s">
        <v>5840</v>
      </c>
      <c r="E76" t="s">
        <v>2462</v>
      </c>
      <c r="F76" t="s">
        <v>5841</v>
      </c>
      <c r="G76" t="s">
        <v>277</v>
      </c>
      <c r="H76" t="s">
        <v>6222</v>
      </c>
      <c r="I76" s="2"/>
      <c r="J76">
        <v>3</v>
      </c>
      <c r="K76" t="s">
        <v>5080</v>
      </c>
      <c r="L76" t="s">
        <v>6175</v>
      </c>
      <c r="M76" t="s">
        <v>55</v>
      </c>
      <c r="N76">
        <v>0</v>
      </c>
      <c r="O76">
        <v>100</v>
      </c>
      <c r="P76" t="s">
        <v>6223</v>
      </c>
      <c r="Q76" s="2"/>
      <c r="R76" s="2"/>
      <c r="S76" s="2"/>
      <c r="V76" t="s">
        <v>6261</v>
      </c>
      <c r="W76" s="2">
        <v>44713.511724537035</v>
      </c>
      <c r="X76" t="s">
        <v>329</v>
      </c>
      <c r="Y76" s="2">
        <v>44713.511724537035</v>
      </c>
      <c r="Z76" t="s">
        <v>329</v>
      </c>
    </row>
    <row r="77" spans="1:26" x14ac:dyDescent="0.25">
      <c r="A77" t="s">
        <v>5440</v>
      </c>
      <c r="B77" t="str">
        <f>VLOOKUP(A77,'dump '!A:A,1,FALSE)</f>
        <v>GB019</v>
      </c>
      <c r="C77" t="s">
        <v>5439</v>
      </c>
      <c r="D77" t="s">
        <v>5441</v>
      </c>
      <c r="E77" t="s">
        <v>93</v>
      </c>
      <c r="F77" t="s">
        <v>5442</v>
      </c>
      <c r="G77" t="s">
        <v>34</v>
      </c>
      <c r="H77" t="s">
        <v>6222</v>
      </c>
      <c r="I77" s="2"/>
      <c r="J77">
        <v>3</v>
      </c>
      <c r="K77" t="s">
        <v>5080</v>
      </c>
      <c r="L77" t="s">
        <v>6175</v>
      </c>
      <c r="M77" t="s">
        <v>55</v>
      </c>
      <c r="N77">
        <v>0</v>
      </c>
      <c r="O77">
        <v>100</v>
      </c>
      <c r="P77" t="s">
        <v>6223</v>
      </c>
      <c r="Q77" s="2"/>
      <c r="R77" s="2"/>
      <c r="S77" s="2"/>
      <c r="V77" t="s">
        <v>6261</v>
      </c>
      <c r="W77" s="2">
        <v>44683.50917824074</v>
      </c>
      <c r="X77" t="s">
        <v>329</v>
      </c>
      <c r="Y77" s="2">
        <v>44684.600937499999</v>
      </c>
      <c r="Z77" t="s">
        <v>329</v>
      </c>
    </row>
    <row r="78" spans="1:26" x14ac:dyDescent="0.25">
      <c r="A78" t="s">
        <v>5748</v>
      </c>
      <c r="B78" t="str">
        <f>VLOOKUP(A78,'dump '!A:A,1,FALSE)</f>
        <v>GB020</v>
      </c>
      <c r="C78" t="s">
        <v>5747</v>
      </c>
      <c r="D78" t="s">
        <v>5749</v>
      </c>
      <c r="E78" t="s">
        <v>281</v>
      </c>
      <c r="F78" t="s">
        <v>5750</v>
      </c>
      <c r="G78" t="s">
        <v>1043</v>
      </c>
      <c r="H78" t="s">
        <v>6222</v>
      </c>
      <c r="I78" s="2"/>
      <c r="J78">
        <v>3</v>
      </c>
      <c r="K78" t="s">
        <v>5080</v>
      </c>
      <c r="L78" t="s">
        <v>6175</v>
      </c>
      <c r="M78" t="s">
        <v>55</v>
      </c>
      <c r="N78">
        <v>0</v>
      </c>
      <c r="O78">
        <v>100</v>
      </c>
      <c r="P78" t="s">
        <v>6223</v>
      </c>
      <c r="Q78" s="2"/>
      <c r="R78" s="2"/>
      <c r="S78" s="2"/>
      <c r="V78" t="s">
        <v>6261</v>
      </c>
      <c r="W78" s="2">
        <v>44705.553090277775</v>
      </c>
      <c r="X78" t="s">
        <v>329</v>
      </c>
      <c r="Y78" s="2">
        <v>44705.553090277775</v>
      </c>
      <c r="Z78" t="s">
        <v>329</v>
      </c>
    </row>
    <row r="79" spans="1:26" x14ac:dyDescent="0.25">
      <c r="A79" t="s">
        <v>5753</v>
      </c>
      <c r="B79" t="str">
        <f>VLOOKUP(A79,'dump '!A:A,1,FALSE)</f>
        <v>GB022</v>
      </c>
      <c r="C79" t="s">
        <v>5752</v>
      </c>
      <c r="D79" t="s">
        <v>5754</v>
      </c>
      <c r="E79" t="s">
        <v>1283</v>
      </c>
      <c r="F79" t="s">
        <v>5755</v>
      </c>
      <c r="G79" t="s">
        <v>1043</v>
      </c>
      <c r="H79" t="s">
        <v>6222</v>
      </c>
      <c r="I79" s="2"/>
      <c r="J79">
        <v>3</v>
      </c>
      <c r="K79" t="s">
        <v>5080</v>
      </c>
      <c r="L79" t="s">
        <v>6175</v>
      </c>
      <c r="M79" t="s">
        <v>55</v>
      </c>
      <c r="N79">
        <v>0</v>
      </c>
      <c r="O79">
        <v>100</v>
      </c>
      <c r="P79" t="s">
        <v>6223</v>
      </c>
      <c r="Q79" s="2"/>
      <c r="R79" s="2"/>
      <c r="S79" s="2"/>
      <c r="V79" t="s">
        <v>6261</v>
      </c>
      <c r="W79" s="2">
        <v>44705.553263888891</v>
      </c>
      <c r="X79" t="s">
        <v>329</v>
      </c>
      <c r="Y79" s="2">
        <v>44705.553263888891</v>
      </c>
      <c r="Z79" t="s">
        <v>329</v>
      </c>
    </row>
    <row r="80" spans="1:26" x14ac:dyDescent="0.25">
      <c r="A80" t="s">
        <v>5790</v>
      </c>
      <c r="B80" t="str">
        <f>VLOOKUP(A80,'dump '!A:A,1,FALSE)</f>
        <v>GB023</v>
      </c>
      <c r="C80" t="s">
        <v>5789</v>
      </c>
      <c r="D80" t="s">
        <v>5791</v>
      </c>
      <c r="E80" t="s">
        <v>93</v>
      </c>
      <c r="F80" t="s">
        <v>5792</v>
      </c>
      <c r="G80" t="s">
        <v>51</v>
      </c>
      <c r="H80" t="s">
        <v>6222</v>
      </c>
      <c r="I80" s="2"/>
      <c r="J80">
        <v>3</v>
      </c>
      <c r="K80" t="s">
        <v>5080</v>
      </c>
      <c r="L80" t="s">
        <v>6175</v>
      </c>
      <c r="M80" t="s">
        <v>55</v>
      </c>
      <c r="N80">
        <v>0</v>
      </c>
      <c r="O80">
        <v>100</v>
      </c>
      <c r="P80" t="s">
        <v>6223</v>
      </c>
      <c r="Q80" s="2"/>
      <c r="R80" s="2"/>
      <c r="S80" s="2"/>
      <c r="V80" t="s">
        <v>6261</v>
      </c>
      <c r="W80" s="2">
        <v>44711.407824074071</v>
      </c>
      <c r="X80" t="s">
        <v>329</v>
      </c>
      <c r="Y80" s="2">
        <v>44711.407824074071</v>
      </c>
      <c r="Z80" t="s">
        <v>329</v>
      </c>
    </row>
    <row r="81" spans="1:26" x14ac:dyDescent="0.25">
      <c r="A81" t="s">
        <v>5777</v>
      </c>
      <c r="B81" t="str">
        <f>VLOOKUP(A81,'dump '!A:A,1,FALSE)</f>
        <v>GB024</v>
      </c>
      <c r="C81" t="s">
        <v>5776</v>
      </c>
      <c r="D81" t="s">
        <v>956</v>
      </c>
      <c r="E81" t="s">
        <v>93</v>
      </c>
      <c r="F81" t="s">
        <v>5778</v>
      </c>
      <c r="G81" t="s">
        <v>51</v>
      </c>
      <c r="H81" t="s">
        <v>6222</v>
      </c>
      <c r="I81" s="2"/>
      <c r="J81">
        <v>3</v>
      </c>
      <c r="K81" t="s">
        <v>5080</v>
      </c>
      <c r="L81" t="s">
        <v>6175</v>
      </c>
      <c r="M81" t="s">
        <v>55</v>
      </c>
      <c r="N81">
        <v>0</v>
      </c>
      <c r="O81">
        <v>100</v>
      </c>
      <c r="P81" t="s">
        <v>6223</v>
      </c>
      <c r="Q81" s="2"/>
      <c r="R81" s="2"/>
      <c r="S81" s="2"/>
      <c r="V81" t="s">
        <v>6261</v>
      </c>
      <c r="W81" s="2">
        <v>44711.407939814817</v>
      </c>
      <c r="X81" t="s">
        <v>329</v>
      </c>
      <c r="Y81" s="2">
        <v>44711.407939814817</v>
      </c>
      <c r="Z81" t="s">
        <v>329</v>
      </c>
    </row>
    <row r="82" spans="1:26" x14ac:dyDescent="0.25">
      <c r="A82" t="s">
        <v>5454</v>
      </c>
      <c r="B82" t="str">
        <f>VLOOKUP(A82,'dump '!A:A,1,FALSE)</f>
        <v>GB025</v>
      </c>
      <c r="C82" t="s">
        <v>5453</v>
      </c>
      <c r="D82" t="s">
        <v>5450</v>
      </c>
      <c r="E82" t="s">
        <v>1283</v>
      </c>
      <c r="F82" t="s">
        <v>5451</v>
      </c>
      <c r="G82" t="s">
        <v>34</v>
      </c>
      <c r="H82" t="s">
        <v>6222</v>
      </c>
      <c r="I82" s="2"/>
      <c r="J82">
        <v>3</v>
      </c>
      <c r="K82" t="s">
        <v>5080</v>
      </c>
      <c r="L82" t="s">
        <v>6175</v>
      </c>
      <c r="M82" t="s">
        <v>55</v>
      </c>
      <c r="N82">
        <v>0</v>
      </c>
      <c r="O82">
        <v>100</v>
      </c>
      <c r="P82" t="s">
        <v>6223</v>
      </c>
      <c r="Q82" s="2"/>
      <c r="R82" s="2"/>
      <c r="S82" s="2"/>
      <c r="V82" t="s">
        <v>6261</v>
      </c>
      <c r="W82" s="2">
        <v>44697.535115740742</v>
      </c>
      <c r="X82" t="s">
        <v>329</v>
      </c>
      <c r="Y82" s="2">
        <v>44697.535115740742</v>
      </c>
      <c r="Z82" t="s">
        <v>329</v>
      </c>
    </row>
    <row r="83" spans="1:26" x14ac:dyDescent="0.25">
      <c r="A83" t="s">
        <v>5781</v>
      </c>
      <c r="B83" t="str">
        <f>VLOOKUP(A83,'dump '!A:A,1,FALSE)</f>
        <v>GB027</v>
      </c>
      <c r="C83" t="s">
        <v>5780</v>
      </c>
      <c r="D83" t="s">
        <v>5782</v>
      </c>
      <c r="E83" t="s">
        <v>334</v>
      </c>
      <c r="F83" t="s">
        <v>5783</v>
      </c>
      <c r="G83" t="s">
        <v>51</v>
      </c>
      <c r="H83" t="s">
        <v>6222</v>
      </c>
      <c r="I83" s="2"/>
      <c r="J83">
        <v>3</v>
      </c>
      <c r="K83" t="s">
        <v>5080</v>
      </c>
      <c r="L83" t="s">
        <v>6175</v>
      </c>
      <c r="M83" t="s">
        <v>55</v>
      </c>
      <c r="N83">
        <v>0</v>
      </c>
      <c r="O83">
        <v>100</v>
      </c>
      <c r="P83" t="s">
        <v>6223</v>
      </c>
      <c r="Q83" s="2"/>
      <c r="R83" s="2"/>
      <c r="S83" s="2"/>
      <c r="V83" t="s">
        <v>6261</v>
      </c>
      <c r="W83" s="2">
        <v>44711.408055555556</v>
      </c>
      <c r="X83" t="s">
        <v>329</v>
      </c>
      <c r="Y83" s="2">
        <v>44711.408055555556</v>
      </c>
      <c r="Z83" t="s">
        <v>329</v>
      </c>
    </row>
    <row r="84" spans="1:26" x14ac:dyDescent="0.25">
      <c r="A84" t="s">
        <v>5501</v>
      </c>
      <c r="B84" t="str">
        <f>VLOOKUP(A84,'dump '!A:A,1,FALSE)</f>
        <v>GB029</v>
      </c>
      <c r="C84" t="s">
        <v>5500</v>
      </c>
      <c r="D84" t="s">
        <v>5502</v>
      </c>
      <c r="E84" t="s">
        <v>93</v>
      </c>
      <c r="F84" t="s">
        <v>5503</v>
      </c>
      <c r="G84" t="s">
        <v>241</v>
      </c>
      <c r="H84" t="s">
        <v>6222</v>
      </c>
      <c r="I84" s="2"/>
      <c r="J84">
        <v>3</v>
      </c>
      <c r="K84" t="s">
        <v>5080</v>
      </c>
      <c r="L84" t="s">
        <v>6175</v>
      </c>
      <c r="M84" t="s">
        <v>55</v>
      </c>
      <c r="N84">
        <v>0</v>
      </c>
      <c r="O84">
        <v>100</v>
      </c>
      <c r="P84" t="s">
        <v>6223</v>
      </c>
      <c r="Q84" s="2"/>
      <c r="R84" s="2"/>
      <c r="S84" s="2"/>
      <c r="V84" t="s">
        <v>6261</v>
      </c>
      <c r="W84" s="2">
        <v>44684.471851851849</v>
      </c>
      <c r="X84" t="s">
        <v>329</v>
      </c>
      <c r="Y84" s="2">
        <v>44684.471851851849</v>
      </c>
      <c r="Z84" t="s">
        <v>329</v>
      </c>
    </row>
    <row r="85" spans="1:26" x14ac:dyDescent="0.25">
      <c r="A85" t="s">
        <v>6267</v>
      </c>
      <c r="B85" t="e">
        <f>VLOOKUP(A85,'dump '!A:A,1,FALSE)</f>
        <v>#N/A</v>
      </c>
      <c r="C85" s="2"/>
      <c r="D85" s="2"/>
      <c r="E85" s="2"/>
      <c r="F85" s="2"/>
      <c r="G85" s="2"/>
      <c r="H85" t="s">
        <v>6222</v>
      </c>
      <c r="I85" s="2"/>
      <c r="J85">
        <v>3</v>
      </c>
      <c r="K85" t="s">
        <v>5080</v>
      </c>
      <c r="L85" t="s">
        <v>6175</v>
      </c>
      <c r="M85" t="s">
        <v>55</v>
      </c>
      <c r="N85">
        <v>0</v>
      </c>
      <c r="O85">
        <v>100</v>
      </c>
      <c r="P85" t="s">
        <v>6223</v>
      </c>
      <c r="Q85" s="2"/>
      <c r="R85" s="2"/>
      <c r="S85" s="2"/>
      <c r="V85" t="s">
        <v>6261</v>
      </c>
      <c r="W85" s="2">
        <v>44684.471990740742</v>
      </c>
      <c r="X85" t="s">
        <v>329</v>
      </c>
      <c r="Y85" s="2">
        <v>44684.471990740742</v>
      </c>
      <c r="Z85" t="s">
        <v>329</v>
      </c>
    </row>
    <row r="86" spans="1:26" x14ac:dyDescent="0.25">
      <c r="A86" t="s">
        <v>5508</v>
      </c>
      <c r="B86" t="str">
        <f>VLOOKUP(A86,'dump '!A:A,1,FALSE)</f>
        <v>GB031</v>
      </c>
      <c r="C86" t="s">
        <v>5507</v>
      </c>
      <c r="D86" t="s">
        <v>5502</v>
      </c>
      <c r="E86" t="s">
        <v>93</v>
      </c>
      <c r="F86" t="s">
        <v>5503</v>
      </c>
      <c r="G86" t="s">
        <v>241</v>
      </c>
      <c r="H86" t="s">
        <v>6222</v>
      </c>
      <c r="I86" s="2"/>
      <c r="J86">
        <v>3</v>
      </c>
      <c r="K86" t="s">
        <v>5080</v>
      </c>
      <c r="L86" t="s">
        <v>6175</v>
      </c>
      <c r="M86" t="s">
        <v>55</v>
      </c>
      <c r="N86">
        <v>0</v>
      </c>
      <c r="O86">
        <v>100</v>
      </c>
      <c r="P86" t="s">
        <v>6223</v>
      </c>
      <c r="Q86" s="2"/>
      <c r="R86" s="2"/>
      <c r="S86" s="2"/>
      <c r="V86" t="s">
        <v>6261</v>
      </c>
      <c r="W86" s="2">
        <v>44684.472187500003</v>
      </c>
      <c r="X86" t="s">
        <v>329</v>
      </c>
      <c r="Y86" s="2">
        <v>44684.472187500003</v>
      </c>
      <c r="Z86" t="s">
        <v>329</v>
      </c>
    </row>
    <row r="87" spans="1:26" x14ac:dyDescent="0.25">
      <c r="A87" t="s">
        <v>5510</v>
      </c>
      <c r="B87" t="str">
        <f>VLOOKUP(A87,'dump '!A:A,1,FALSE)</f>
        <v>GB033</v>
      </c>
      <c r="C87" t="s">
        <v>5509</v>
      </c>
      <c r="D87" t="s">
        <v>3013</v>
      </c>
      <c r="E87" t="s">
        <v>1289</v>
      </c>
      <c r="F87" t="s">
        <v>5511</v>
      </c>
      <c r="G87" t="s">
        <v>241</v>
      </c>
      <c r="H87" t="s">
        <v>6222</v>
      </c>
      <c r="I87" s="2"/>
      <c r="J87">
        <v>3</v>
      </c>
      <c r="K87" t="s">
        <v>5080</v>
      </c>
      <c r="L87" t="s">
        <v>6175</v>
      </c>
      <c r="M87" t="s">
        <v>55</v>
      </c>
      <c r="N87">
        <v>0</v>
      </c>
      <c r="O87">
        <v>100</v>
      </c>
      <c r="P87" t="s">
        <v>6223</v>
      </c>
      <c r="Q87" s="2"/>
      <c r="R87" s="2"/>
      <c r="S87" s="2"/>
      <c r="V87" t="s">
        <v>6261</v>
      </c>
      <c r="W87" s="2">
        <v>44684.476238425923</v>
      </c>
      <c r="X87" t="s">
        <v>329</v>
      </c>
      <c r="Y87" s="2">
        <v>44684.476238425923</v>
      </c>
      <c r="Z87" t="s">
        <v>329</v>
      </c>
    </row>
    <row r="88" spans="1:26" x14ac:dyDescent="0.25">
      <c r="A88" t="s">
        <v>5514</v>
      </c>
      <c r="B88" t="str">
        <f>VLOOKUP(A88,'dump '!A:A,1,FALSE)</f>
        <v>GB034</v>
      </c>
      <c r="C88" t="s">
        <v>5513</v>
      </c>
      <c r="D88" t="s">
        <v>3013</v>
      </c>
      <c r="E88" t="s">
        <v>1289</v>
      </c>
      <c r="F88" t="s">
        <v>5511</v>
      </c>
      <c r="G88" t="s">
        <v>241</v>
      </c>
      <c r="H88" t="s">
        <v>6222</v>
      </c>
      <c r="I88" s="2"/>
      <c r="J88">
        <v>3</v>
      </c>
      <c r="K88" t="s">
        <v>5080</v>
      </c>
      <c r="L88" t="s">
        <v>6175</v>
      </c>
      <c r="M88" t="s">
        <v>55</v>
      </c>
      <c r="N88">
        <v>0</v>
      </c>
      <c r="O88">
        <v>100</v>
      </c>
      <c r="P88" t="s">
        <v>6223</v>
      </c>
      <c r="Q88" s="2"/>
      <c r="R88" s="2"/>
      <c r="S88" s="2"/>
      <c r="V88" t="s">
        <v>6261</v>
      </c>
      <c r="W88" s="2">
        <v>44684.476620370369</v>
      </c>
      <c r="X88" t="s">
        <v>329</v>
      </c>
      <c r="Y88" s="2">
        <v>44684.476620370369</v>
      </c>
      <c r="Z88" t="s">
        <v>329</v>
      </c>
    </row>
    <row r="89" spans="1:26" x14ac:dyDescent="0.25">
      <c r="A89" t="s">
        <v>5516</v>
      </c>
      <c r="B89" t="str">
        <f>VLOOKUP(A89,'dump '!A:A,1,FALSE)</f>
        <v>GB036</v>
      </c>
      <c r="C89" t="s">
        <v>5515</v>
      </c>
      <c r="D89" t="s">
        <v>5517</v>
      </c>
      <c r="E89" t="s">
        <v>399</v>
      </c>
      <c r="F89" t="s">
        <v>5518</v>
      </c>
      <c r="G89" t="s">
        <v>241</v>
      </c>
      <c r="H89" t="s">
        <v>6222</v>
      </c>
      <c r="I89" s="2"/>
      <c r="J89">
        <v>3</v>
      </c>
      <c r="K89" t="s">
        <v>5080</v>
      </c>
      <c r="L89" t="s">
        <v>6175</v>
      </c>
      <c r="M89" t="s">
        <v>55</v>
      </c>
      <c r="N89">
        <v>0</v>
      </c>
      <c r="O89">
        <v>100</v>
      </c>
      <c r="P89" t="s">
        <v>6223</v>
      </c>
      <c r="Q89" s="2"/>
      <c r="R89" s="2"/>
      <c r="S89" s="2"/>
      <c r="V89" t="s">
        <v>6261</v>
      </c>
      <c r="W89" s="2">
        <v>44684.487361111111</v>
      </c>
      <c r="X89" t="s">
        <v>329</v>
      </c>
      <c r="Y89" s="2">
        <v>44684.487361111111</v>
      </c>
      <c r="Z89" t="s">
        <v>329</v>
      </c>
    </row>
    <row r="90" spans="1:26" x14ac:dyDescent="0.25">
      <c r="A90" t="s">
        <v>5521</v>
      </c>
      <c r="B90" t="str">
        <f>VLOOKUP(A90,'dump '!A:A,1,FALSE)</f>
        <v>GB037</v>
      </c>
      <c r="C90" t="s">
        <v>5520</v>
      </c>
      <c r="D90" t="s">
        <v>5522</v>
      </c>
      <c r="E90" t="s">
        <v>126</v>
      </c>
      <c r="F90" t="s">
        <v>5523</v>
      </c>
      <c r="G90" t="s">
        <v>241</v>
      </c>
      <c r="H90" t="s">
        <v>6222</v>
      </c>
      <c r="I90" s="2"/>
      <c r="J90">
        <v>3</v>
      </c>
      <c r="K90" t="s">
        <v>5080</v>
      </c>
      <c r="L90" t="s">
        <v>6175</v>
      </c>
      <c r="M90" t="s">
        <v>55</v>
      </c>
      <c r="N90">
        <v>0</v>
      </c>
      <c r="O90">
        <v>100</v>
      </c>
      <c r="P90" t="s">
        <v>6223</v>
      </c>
      <c r="Q90" s="2"/>
      <c r="R90" s="2"/>
      <c r="S90" s="2"/>
      <c r="V90" t="s">
        <v>6261</v>
      </c>
      <c r="W90" s="2">
        <v>44684.492893518516</v>
      </c>
      <c r="X90" t="s">
        <v>329</v>
      </c>
      <c r="Y90" s="2">
        <v>44684.492893518516</v>
      </c>
      <c r="Z90" t="s">
        <v>329</v>
      </c>
    </row>
    <row r="91" spans="1:26" x14ac:dyDescent="0.25">
      <c r="A91" t="s">
        <v>5449</v>
      </c>
      <c r="B91" t="str">
        <f>VLOOKUP(A91,'dump '!A:A,1,FALSE)</f>
        <v>GB038</v>
      </c>
      <c r="C91" t="s">
        <v>5448</v>
      </c>
      <c r="D91" t="s">
        <v>5450</v>
      </c>
      <c r="E91" t="s">
        <v>1283</v>
      </c>
      <c r="F91" t="s">
        <v>5451</v>
      </c>
      <c r="G91" t="s">
        <v>34</v>
      </c>
      <c r="H91" t="s">
        <v>6222</v>
      </c>
      <c r="I91" s="2"/>
      <c r="J91">
        <v>3</v>
      </c>
      <c r="K91" t="s">
        <v>5080</v>
      </c>
      <c r="L91" t="s">
        <v>6175</v>
      </c>
      <c r="M91" t="s">
        <v>55</v>
      </c>
      <c r="N91">
        <v>0</v>
      </c>
      <c r="O91">
        <v>100</v>
      </c>
      <c r="P91" t="s">
        <v>6223</v>
      </c>
      <c r="Q91" s="2"/>
      <c r="R91" s="2"/>
      <c r="S91" s="2"/>
      <c r="V91" t="s">
        <v>6261</v>
      </c>
      <c r="W91" s="2">
        <v>44684.505324074074</v>
      </c>
      <c r="X91" t="s">
        <v>329</v>
      </c>
      <c r="Y91" s="2">
        <v>44684.505324074074</v>
      </c>
      <c r="Z91" t="s">
        <v>329</v>
      </c>
    </row>
    <row r="92" spans="1:26" x14ac:dyDescent="0.25">
      <c r="A92" t="s">
        <v>5638</v>
      </c>
      <c r="B92" t="str">
        <f>VLOOKUP(A92,'dump '!A:A,1,FALSE)</f>
        <v>GB042</v>
      </c>
      <c r="C92" t="s">
        <v>5637</v>
      </c>
      <c r="D92" t="s">
        <v>5639</v>
      </c>
      <c r="E92" t="s">
        <v>93</v>
      </c>
      <c r="F92" t="s">
        <v>5640</v>
      </c>
      <c r="G92" t="s">
        <v>62</v>
      </c>
      <c r="H92" t="s">
        <v>6222</v>
      </c>
      <c r="I92" s="2"/>
      <c r="J92">
        <v>3</v>
      </c>
      <c r="K92" t="s">
        <v>5080</v>
      </c>
      <c r="L92" t="s">
        <v>6175</v>
      </c>
      <c r="M92" t="s">
        <v>55</v>
      </c>
      <c r="N92">
        <v>0</v>
      </c>
      <c r="O92">
        <v>100</v>
      </c>
      <c r="P92" t="s">
        <v>6223</v>
      </c>
      <c r="Q92" s="2"/>
      <c r="R92" s="2"/>
      <c r="S92" s="2"/>
      <c r="V92" t="s">
        <v>6261</v>
      </c>
      <c r="W92" s="2">
        <v>44700.575127314813</v>
      </c>
      <c r="X92" t="s">
        <v>329</v>
      </c>
      <c r="Y92" s="2">
        <v>44700.575127314813</v>
      </c>
      <c r="Z92" t="s">
        <v>329</v>
      </c>
    </row>
    <row r="93" spans="1:26" x14ac:dyDescent="0.25">
      <c r="A93" t="s">
        <v>5111</v>
      </c>
      <c r="B93" t="str">
        <f>VLOOKUP(A93,'dump '!A:A,1,FALSE)</f>
        <v>GB043</v>
      </c>
      <c r="C93" t="s">
        <v>5110</v>
      </c>
      <c r="D93" t="s">
        <v>5112</v>
      </c>
      <c r="E93" t="s">
        <v>3701</v>
      </c>
      <c r="F93" t="s">
        <v>5113</v>
      </c>
      <c r="G93" t="s">
        <v>241</v>
      </c>
      <c r="H93" t="s">
        <v>6222</v>
      </c>
      <c r="I93" s="2"/>
      <c r="J93">
        <v>3</v>
      </c>
      <c r="K93" t="s">
        <v>5080</v>
      </c>
      <c r="L93" t="s">
        <v>6175</v>
      </c>
      <c r="M93" t="s">
        <v>55</v>
      </c>
      <c r="N93">
        <v>0</v>
      </c>
      <c r="O93">
        <v>100</v>
      </c>
      <c r="P93" t="s">
        <v>6223</v>
      </c>
      <c r="Q93" s="2"/>
      <c r="R93" s="2"/>
      <c r="S93" s="2"/>
      <c r="V93" t="s">
        <v>6261</v>
      </c>
      <c r="W93" s="2">
        <v>44684.506412037037</v>
      </c>
      <c r="X93" t="s">
        <v>329</v>
      </c>
      <c r="Y93" s="2">
        <v>44684.506412037037</v>
      </c>
      <c r="Z93" t="s">
        <v>329</v>
      </c>
    </row>
    <row r="94" spans="1:26" x14ac:dyDescent="0.25">
      <c r="A94" t="s">
        <v>5643</v>
      </c>
      <c r="B94" t="str">
        <f>VLOOKUP(A94,'dump '!A:A,1,FALSE)</f>
        <v>GB044</v>
      </c>
      <c r="C94" t="s">
        <v>5642</v>
      </c>
      <c r="D94" t="s">
        <v>651</v>
      </c>
      <c r="E94" t="s">
        <v>730</v>
      </c>
      <c r="F94" t="s">
        <v>5644</v>
      </c>
      <c r="G94" t="s">
        <v>62</v>
      </c>
      <c r="H94" t="s">
        <v>6222</v>
      </c>
      <c r="I94" s="2"/>
      <c r="J94">
        <v>3</v>
      </c>
      <c r="K94" t="s">
        <v>5080</v>
      </c>
      <c r="L94" t="s">
        <v>6175</v>
      </c>
      <c r="M94" t="s">
        <v>55</v>
      </c>
      <c r="N94">
        <v>0</v>
      </c>
      <c r="O94">
        <v>100</v>
      </c>
      <c r="P94" t="s">
        <v>6223</v>
      </c>
      <c r="Q94" s="2"/>
      <c r="R94" s="2"/>
      <c r="S94" s="2"/>
      <c r="V94" t="s">
        <v>6261</v>
      </c>
      <c r="W94" s="2">
        <v>44700.575243055559</v>
      </c>
      <c r="X94" t="s">
        <v>329</v>
      </c>
      <c r="Y94" s="2">
        <v>44700.575243055559</v>
      </c>
      <c r="Z94" t="s">
        <v>329</v>
      </c>
    </row>
    <row r="95" spans="1:26" x14ac:dyDescent="0.25">
      <c r="A95" t="s">
        <v>5206</v>
      </c>
      <c r="B95" t="str">
        <f>VLOOKUP(A95,'dump '!A:A,1,FALSE)</f>
        <v>GB045</v>
      </c>
      <c r="C95" t="s">
        <v>5205</v>
      </c>
      <c r="D95" t="s">
        <v>5207</v>
      </c>
      <c r="E95" t="s">
        <v>5208</v>
      </c>
      <c r="F95" t="s">
        <v>5209</v>
      </c>
      <c r="G95" t="s">
        <v>750</v>
      </c>
      <c r="H95" t="s">
        <v>6222</v>
      </c>
      <c r="I95" s="2"/>
      <c r="J95">
        <v>3</v>
      </c>
      <c r="K95" t="s">
        <v>5080</v>
      </c>
      <c r="L95" t="s">
        <v>6175</v>
      </c>
      <c r="M95" t="s">
        <v>55</v>
      </c>
      <c r="N95">
        <v>0</v>
      </c>
      <c r="O95">
        <v>100</v>
      </c>
      <c r="P95" t="s">
        <v>6223</v>
      </c>
      <c r="Q95" s="2"/>
      <c r="R95" s="2"/>
      <c r="S95" s="2"/>
      <c r="V95" t="s">
        <v>6261</v>
      </c>
      <c r="W95" s="2">
        <v>44711.459131944444</v>
      </c>
      <c r="X95" t="s">
        <v>329</v>
      </c>
      <c r="Y95" s="2">
        <v>44711.459131944444</v>
      </c>
      <c r="Z95" t="s">
        <v>329</v>
      </c>
    </row>
    <row r="96" spans="1:26" x14ac:dyDescent="0.25">
      <c r="A96" t="s">
        <v>5647</v>
      </c>
      <c r="B96" t="str">
        <f>VLOOKUP(A96,'dump '!A:A,1,FALSE)</f>
        <v>GB046</v>
      </c>
      <c r="C96" t="s">
        <v>5646</v>
      </c>
      <c r="D96" t="s">
        <v>527</v>
      </c>
      <c r="E96" t="s">
        <v>118</v>
      </c>
      <c r="F96" t="s">
        <v>5648</v>
      </c>
      <c r="G96" t="s">
        <v>62</v>
      </c>
      <c r="H96" t="s">
        <v>6222</v>
      </c>
      <c r="I96" s="2"/>
      <c r="J96">
        <v>3</v>
      </c>
      <c r="K96" t="s">
        <v>5080</v>
      </c>
      <c r="L96" t="s">
        <v>6175</v>
      </c>
      <c r="M96" t="s">
        <v>55</v>
      </c>
      <c r="N96">
        <v>0</v>
      </c>
      <c r="O96">
        <v>100</v>
      </c>
      <c r="P96" t="s">
        <v>6223</v>
      </c>
      <c r="Q96" s="2"/>
      <c r="R96" s="2"/>
      <c r="S96" s="2"/>
      <c r="V96" t="s">
        <v>6261</v>
      </c>
      <c r="W96" s="2">
        <v>44700.57534722222</v>
      </c>
      <c r="X96" t="s">
        <v>329</v>
      </c>
      <c r="Y96" s="2">
        <v>44700.57534722222</v>
      </c>
      <c r="Z96" t="s">
        <v>329</v>
      </c>
    </row>
    <row r="97" spans="1:26" x14ac:dyDescent="0.25">
      <c r="A97" t="s">
        <v>5651</v>
      </c>
      <c r="B97" t="str">
        <f>VLOOKUP(A97,'dump '!A:A,1,FALSE)</f>
        <v>GB047</v>
      </c>
      <c r="C97" t="s">
        <v>5650</v>
      </c>
      <c r="D97" t="s">
        <v>527</v>
      </c>
      <c r="E97" t="s">
        <v>118</v>
      </c>
      <c r="F97" t="s">
        <v>5648</v>
      </c>
      <c r="G97" t="s">
        <v>62</v>
      </c>
      <c r="H97" t="s">
        <v>6222</v>
      </c>
      <c r="I97" s="2"/>
      <c r="J97">
        <v>3</v>
      </c>
      <c r="K97" t="s">
        <v>5080</v>
      </c>
      <c r="L97" t="s">
        <v>6175</v>
      </c>
      <c r="M97" t="s">
        <v>55</v>
      </c>
      <c r="N97">
        <v>0</v>
      </c>
      <c r="O97">
        <v>100</v>
      </c>
      <c r="P97" t="s">
        <v>6223</v>
      </c>
      <c r="Q97" s="2"/>
      <c r="R97" s="2"/>
      <c r="S97" s="2"/>
      <c r="V97" t="s">
        <v>6261</v>
      </c>
      <c r="W97" s="2">
        <v>44700.575439814813</v>
      </c>
      <c r="X97" t="s">
        <v>329</v>
      </c>
      <c r="Y97" s="2">
        <v>44700.575439814813</v>
      </c>
      <c r="Z97" t="s">
        <v>329</v>
      </c>
    </row>
    <row r="98" spans="1:26" x14ac:dyDescent="0.25">
      <c r="A98" t="s">
        <v>5653</v>
      </c>
      <c r="B98" t="str">
        <f>VLOOKUP(A98,'dump '!A:A,1,FALSE)</f>
        <v>GB048</v>
      </c>
      <c r="C98" t="s">
        <v>5652</v>
      </c>
      <c r="D98" t="s">
        <v>527</v>
      </c>
      <c r="E98" t="s">
        <v>118</v>
      </c>
      <c r="F98" t="s">
        <v>5648</v>
      </c>
      <c r="G98" t="s">
        <v>62</v>
      </c>
      <c r="H98" t="s">
        <v>6222</v>
      </c>
      <c r="I98" s="2"/>
      <c r="J98">
        <v>3</v>
      </c>
      <c r="K98" t="s">
        <v>5080</v>
      </c>
      <c r="L98" t="s">
        <v>6175</v>
      </c>
      <c r="M98" t="s">
        <v>55</v>
      </c>
      <c r="N98">
        <v>0</v>
      </c>
      <c r="O98">
        <v>100</v>
      </c>
      <c r="P98" t="s">
        <v>6223</v>
      </c>
      <c r="Q98" s="2"/>
      <c r="R98" s="2"/>
      <c r="S98" s="2"/>
      <c r="V98" t="s">
        <v>6261</v>
      </c>
      <c r="W98" s="2">
        <v>44700.575590277775</v>
      </c>
      <c r="X98" t="s">
        <v>329</v>
      </c>
      <c r="Y98" s="2">
        <v>44700.575590277775</v>
      </c>
      <c r="Z98" t="s">
        <v>329</v>
      </c>
    </row>
    <row r="99" spans="1:26" x14ac:dyDescent="0.25">
      <c r="A99" t="s">
        <v>5655</v>
      </c>
      <c r="B99" t="str">
        <f>VLOOKUP(A99,'dump '!A:A,1,FALSE)</f>
        <v>GB049</v>
      </c>
      <c r="C99" t="s">
        <v>5654</v>
      </c>
      <c r="D99" t="s">
        <v>527</v>
      </c>
      <c r="E99" t="s">
        <v>118</v>
      </c>
      <c r="F99" t="s">
        <v>5648</v>
      </c>
      <c r="G99" t="s">
        <v>62</v>
      </c>
      <c r="H99" t="s">
        <v>6222</v>
      </c>
      <c r="I99" s="2"/>
      <c r="J99">
        <v>3</v>
      </c>
      <c r="K99" t="s">
        <v>5080</v>
      </c>
      <c r="L99" t="s">
        <v>6175</v>
      </c>
      <c r="M99" t="s">
        <v>55</v>
      </c>
      <c r="N99">
        <v>0</v>
      </c>
      <c r="O99">
        <v>100</v>
      </c>
      <c r="P99" t="s">
        <v>6223</v>
      </c>
      <c r="Q99" s="2"/>
      <c r="R99" s="2"/>
      <c r="S99" s="2"/>
      <c r="V99" t="s">
        <v>6261</v>
      </c>
      <c r="W99" s="2">
        <v>44700.575682870367</v>
      </c>
      <c r="X99" t="s">
        <v>329</v>
      </c>
      <c r="Y99" s="2">
        <v>44700.575682870367</v>
      </c>
      <c r="Z99" t="s">
        <v>329</v>
      </c>
    </row>
    <row r="100" spans="1:26" x14ac:dyDescent="0.25">
      <c r="A100" t="s">
        <v>5657</v>
      </c>
      <c r="B100" t="str">
        <f>VLOOKUP(A100,'dump '!A:A,1,FALSE)</f>
        <v>GB050</v>
      </c>
      <c r="C100" t="s">
        <v>5656</v>
      </c>
      <c r="D100" t="s">
        <v>527</v>
      </c>
      <c r="E100" t="s">
        <v>118</v>
      </c>
      <c r="F100" t="s">
        <v>5648</v>
      </c>
      <c r="G100" t="s">
        <v>62</v>
      </c>
      <c r="H100" t="s">
        <v>6222</v>
      </c>
      <c r="I100" s="2"/>
      <c r="J100">
        <v>3</v>
      </c>
      <c r="K100" t="s">
        <v>5080</v>
      </c>
      <c r="L100" t="s">
        <v>6175</v>
      </c>
      <c r="M100" t="s">
        <v>55</v>
      </c>
      <c r="N100">
        <v>0</v>
      </c>
      <c r="O100">
        <v>100</v>
      </c>
      <c r="P100" t="s">
        <v>6223</v>
      </c>
      <c r="Q100" s="2"/>
      <c r="R100" s="2"/>
      <c r="S100" s="2"/>
      <c r="V100" t="s">
        <v>6261</v>
      </c>
      <c r="W100" s="2">
        <v>44700.575775462959</v>
      </c>
      <c r="X100" t="s">
        <v>329</v>
      </c>
      <c r="Y100" s="2">
        <v>44700.575775462959</v>
      </c>
      <c r="Z100" t="s">
        <v>329</v>
      </c>
    </row>
    <row r="101" spans="1:26" x14ac:dyDescent="0.25">
      <c r="A101" t="s">
        <v>5659</v>
      </c>
      <c r="B101" t="str">
        <f>VLOOKUP(A101,'dump '!A:A,1,FALSE)</f>
        <v>GB051</v>
      </c>
      <c r="C101" t="s">
        <v>5658</v>
      </c>
      <c r="D101" t="s">
        <v>527</v>
      </c>
      <c r="E101" t="s">
        <v>118</v>
      </c>
      <c r="F101" t="s">
        <v>5648</v>
      </c>
      <c r="G101" t="s">
        <v>62</v>
      </c>
      <c r="H101" t="s">
        <v>6222</v>
      </c>
      <c r="I101" s="2"/>
      <c r="J101">
        <v>3</v>
      </c>
      <c r="K101" t="s">
        <v>5080</v>
      </c>
      <c r="L101" t="s">
        <v>6175</v>
      </c>
      <c r="M101" t="s">
        <v>55</v>
      </c>
      <c r="N101">
        <v>0</v>
      </c>
      <c r="O101">
        <v>100</v>
      </c>
      <c r="P101" t="s">
        <v>6223</v>
      </c>
      <c r="Q101" s="2"/>
      <c r="R101" s="2"/>
      <c r="S101" s="2"/>
      <c r="V101" t="s">
        <v>6261</v>
      </c>
      <c r="W101" s="2">
        <v>44700.575925925928</v>
      </c>
      <c r="X101" t="s">
        <v>329</v>
      </c>
      <c r="Y101" s="2">
        <v>44700.575925925928</v>
      </c>
      <c r="Z101" t="s">
        <v>329</v>
      </c>
    </row>
    <row r="102" spans="1:26" x14ac:dyDescent="0.25">
      <c r="A102" t="s">
        <v>5234</v>
      </c>
      <c r="B102" t="str">
        <f>VLOOKUP(A102,'dump '!A:A,1,FALSE)</f>
        <v>GB052</v>
      </c>
      <c r="C102" t="s">
        <v>5233</v>
      </c>
      <c r="D102" t="s">
        <v>5046</v>
      </c>
      <c r="E102" t="s">
        <v>74</v>
      </c>
      <c r="F102" t="s">
        <v>5047</v>
      </c>
      <c r="G102" t="s">
        <v>277</v>
      </c>
      <c r="H102" t="s">
        <v>6222</v>
      </c>
      <c r="I102" s="2"/>
      <c r="J102">
        <v>3</v>
      </c>
      <c r="K102" t="s">
        <v>5080</v>
      </c>
      <c r="L102" t="s">
        <v>6175</v>
      </c>
      <c r="M102" t="s">
        <v>55</v>
      </c>
      <c r="N102">
        <v>0</v>
      </c>
      <c r="O102">
        <v>100</v>
      </c>
      <c r="P102" t="s">
        <v>6223</v>
      </c>
      <c r="Q102" s="2"/>
      <c r="R102" s="2"/>
      <c r="S102" s="2"/>
      <c r="V102" t="s">
        <v>6261</v>
      </c>
      <c r="W102" s="2">
        <v>44713.511805555558</v>
      </c>
      <c r="X102" t="s">
        <v>329</v>
      </c>
      <c r="Y102" s="2">
        <v>44713.511805555558</v>
      </c>
      <c r="Z102" t="s">
        <v>329</v>
      </c>
    </row>
    <row r="103" spans="1:26" x14ac:dyDescent="0.25">
      <c r="A103" t="s">
        <v>5661</v>
      </c>
      <c r="B103" t="str">
        <f>VLOOKUP(A103,'dump '!A:A,1,FALSE)</f>
        <v>GB053</v>
      </c>
      <c r="C103" t="s">
        <v>5660</v>
      </c>
      <c r="D103" t="s">
        <v>5662</v>
      </c>
      <c r="E103" t="s">
        <v>4378</v>
      </c>
      <c r="F103" t="s">
        <v>5663</v>
      </c>
      <c r="G103" t="s">
        <v>62</v>
      </c>
      <c r="H103" t="s">
        <v>6222</v>
      </c>
      <c r="I103" s="2"/>
      <c r="J103">
        <v>3</v>
      </c>
      <c r="K103" t="s">
        <v>5080</v>
      </c>
      <c r="L103" t="s">
        <v>6175</v>
      </c>
      <c r="M103" t="s">
        <v>55</v>
      </c>
      <c r="N103">
        <v>0</v>
      </c>
      <c r="O103">
        <v>100</v>
      </c>
      <c r="P103" t="s">
        <v>6223</v>
      </c>
      <c r="Q103" s="2"/>
      <c r="R103" s="2"/>
      <c r="S103" s="2"/>
      <c r="V103" t="s">
        <v>6261</v>
      </c>
      <c r="W103" s="2">
        <v>44700.576041666667</v>
      </c>
      <c r="X103" t="s">
        <v>329</v>
      </c>
      <c r="Y103" s="2">
        <v>44700.576041666667</v>
      </c>
      <c r="Z103" t="s">
        <v>329</v>
      </c>
    </row>
    <row r="104" spans="1:26" x14ac:dyDescent="0.25">
      <c r="A104" t="s">
        <v>5666</v>
      </c>
      <c r="B104" t="str">
        <f>VLOOKUP(A104,'dump '!A:A,1,FALSE)</f>
        <v>GB054</v>
      </c>
      <c r="C104" t="s">
        <v>5665</v>
      </c>
      <c r="D104" t="s">
        <v>5662</v>
      </c>
      <c r="E104" t="s">
        <v>4378</v>
      </c>
      <c r="F104" t="s">
        <v>5663</v>
      </c>
      <c r="G104" t="s">
        <v>62</v>
      </c>
      <c r="H104" t="s">
        <v>6222</v>
      </c>
      <c r="I104" s="2"/>
      <c r="J104">
        <v>3</v>
      </c>
      <c r="K104" t="s">
        <v>5080</v>
      </c>
      <c r="L104" t="s">
        <v>6175</v>
      </c>
      <c r="M104" t="s">
        <v>55</v>
      </c>
      <c r="N104">
        <v>0</v>
      </c>
      <c r="O104">
        <v>100</v>
      </c>
      <c r="P104" t="s">
        <v>6223</v>
      </c>
      <c r="Q104" s="2"/>
      <c r="R104" s="2"/>
      <c r="S104" s="2"/>
      <c r="V104" t="s">
        <v>6261</v>
      </c>
      <c r="W104" s="2">
        <v>44700.576296296298</v>
      </c>
      <c r="X104" t="s">
        <v>329</v>
      </c>
      <c r="Y104" s="2">
        <v>44700.576296296298</v>
      </c>
      <c r="Z104" t="s">
        <v>329</v>
      </c>
    </row>
    <row r="105" spans="1:26" x14ac:dyDescent="0.25">
      <c r="A105" t="s">
        <v>5456</v>
      </c>
      <c r="B105" t="str">
        <f>VLOOKUP(A105,'dump '!A:A,1,FALSE)</f>
        <v>GB055</v>
      </c>
      <c r="C105" t="s">
        <v>5455</v>
      </c>
      <c r="D105" t="s">
        <v>5450</v>
      </c>
      <c r="E105" t="s">
        <v>1283</v>
      </c>
      <c r="F105" t="s">
        <v>5451</v>
      </c>
      <c r="G105" t="s">
        <v>34</v>
      </c>
      <c r="H105" t="s">
        <v>6222</v>
      </c>
      <c r="I105" s="2"/>
      <c r="J105">
        <v>3</v>
      </c>
      <c r="K105" t="s">
        <v>5080</v>
      </c>
      <c r="L105" t="s">
        <v>6175</v>
      </c>
      <c r="M105" t="s">
        <v>55</v>
      </c>
      <c r="N105">
        <v>0</v>
      </c>
      <c r="O105">
        <v>100</v>
      </c>
      <c r="P105" t="s">
        <v>6223</v>
      </c>
      <c r="Q105" s="2"/>
      <c r="R105" s="2"/>
      <c r="S105" s="2"/>
      <c r="V105" t="s">
        <v>6261</v>
      </c>
      <c r="W105" s="2">
        <v>44700.576157407406</v>
      </c>
      <c r="X105" t="s">
        <v>329</v>
      </c>
      <c r="Y105" s="2">
        <v>44700.576157407406</v>
      </c>
      <c r="Z105" t="s">
        <v>329</v>
      </c>
    </row>
    <row r="106" spans="1:26" x14ac:dyDescent="0.25">
      <c r="A106" t="s">
        <v>5670</v>
      </c>
      <c r="B106" t="str">
        <f>VLOOKUP(A106,'dump '!A:A,1,FALSE)</f>
        <v>GB056</v>
      </c>
      <c r="C106" t="s">
        <v>5669</v>
      </c>
      <c r="D106" t="s">
        <v>848</v>
      </c>
      <c r="E106" t="s">
        <v>5097</v>
      </c>
      <c r="F106" t="s">
        <v>5671</v>
      </c>
      <c r="G106" t="s">
        <v>62</v>
      </c>
      <c r="H106" t="s">
        <v>6222</v>
      </c>
      <c r="I106" s="2"/>
      <c r="J106">
        <v>3</v>
      </c>
      <c r="K106" t="s">
        <v>5080</v>
      </c>
      <c r="L106" t="s">
        <v>6175</v>
      </c>
      <c r="M106" t="s">
        <v>55</v>
      </c>
      <c r="N106">
        <v>0</v>
      </c>
      <c r="O106">
        <v>100</v>
      </c>
      <c r="P106" t="s">
        <v>6223</v>
      </c>
      <c r="Q106" s="2"/>
      <c r="R106" s="2"/>
      <c r="S106" s="2"/>
      <c r="V106" t="s">
        <v>6261</v>
      </c>
      <c r="W106" s="2">
        <v>44700.576469907406</v>
      </c>
      <c r="X106" t="s">
        <v>329</v>
      </c>
      <c r="Y106" s="2">
        <v>44700.576469907406</v>
      </c>
      <c r="Z106" t="s">
        <v>329</v>
      </c>
    </row>
    <row r="107" spans="1:26" x14ac:dyDescent="0.25">
      <c r="A107" t="s">
        <v>5674</v>
      </c>
      <c r="B107" t="str">
        <f>VLOOKUP(A107,'dump '!A:A,1,FALSE)</f>
        <v>GB057</v>
      </c>
      <c r="C107" t="s">
        <v>5673</v>
      </c>
      <c r="D107" t="s">
        <v>5675</v>
      </c>
      <c r="E107" t="s">
        <v>3701</v>
      </c>
      <c r="F107" t="s">
        <v>5676</v>
      </c>
      <c r="G107" t="s">
        <v>62</v>
      </c>
      <c r="H107" t="s">
        <v>6222</v>
      </c>
      <c r="I107" s="2"/>
      <c r="J107">
        <v>3</v>
      </c>
      <c r="K107" t="s">
        <v>5080</v>
      </c>
      <c r="L107" t="s">
        <v>6175</v>
      </c>
      <c r="M107" t="s">
        <v>55</v>
      </c>
      <c r="N107">
        <v>0</v>
      </c>
      <c r="O107">
        <v>100</v>
      </c>
      <c r="P107" t="s">
        <v>6223</v>
      </c>
      <c r="Q107" s="2"/>
      <c r="R107" s="2"/>
      <c r="S107" s="2"/>
      <c r="V107" t="s">
        <v>6261</v>
      </c>
      <c r="W107" s="2">
        <v>44700.576562499999</v>
      </c>
      <c r="X107" t="s">
        <v>329</v>
      </c>
      <c r="Y107" s="2">
        <v>44700.576562499999</v>
      </c>
      <c r="Z107" t="s">
        <v>329</v>
      </c>
    </row>
    <row r="108" spans="1:26" x14ac:dyDescent="0.25">
      <c r="A108" t="s">
        <v>5529</v>
      </c>
      <c r="B108" t="str">
        <f>VLOOKUP(A108,'dump '!A:A,1,FALSE)</f>
        <v>GB058</v>
      </c>
      <c r="C108" t="s">
        <v>5528</v>
      </c>
      <c r="D108" t="s">
        <v>5530</v>
      </c>
      <c r="E108" t="s">
        <v>112</v>
      </c>
      <c r="F108" t="s">
        <v>5531</v>
      </c>
      <c r="G108" t="s">
        <v>241</v>
      </c>
      <c r="H108" t="s">
        <v>6222</v>
      </c>
      <c r="I108" s="2"/>
      <c r="J108">
        <v>3</v>
      </c>
      <c r="K108" t="s">
        <v>5080</v>
      </c>
      <c r="L108" t="s">
        <v>6175</v>
      </c>
      <c r="M108" t="s">
        <v>55</v>
      </c>
      <c r="N108">
        <v>0</v>
      </c>
      <c r="O108">
        <v>100</v>
      </c>
      <c r="P108" t="s">
        <v>6223</v>
      </c>
      <c r="Q108" s="2"/>
      <c r="R108" s="2"/>
      <c r="S108" s="2"/>
      <c r="V108" t="s">
        <v>6261</v>
      </c>
      <c r="W108" s="2">
        <v>44684.515127314815</v>
      </c>
      <c r="X108" t="s">
        <v>329</v>
      </c>
      <c r="Y108" s="2">
        <v>44684.515127314815</v>
      </c>
      <c r="Z108" t="s">
        <v>329</v>
      </c>
    </row>
    <row r="109" spans="1:26" x14ac:dyDescent="0.25">
      <c r="A109" t="s">
        <v>5477</v>
      </c>
      <c r="B109" t="str">
        <f>VLOOKUP(A109,'dump '!A:A,1,FALSE)</f>
        <v>GB059</v>
      </c>
      <c r="C109" t="s">
        <v>5476</v>
      </c>
      <c r="D109" t="s">
        <v>5478</v>
      </c>
      <c r="E109" t="s">
        <v>769</v>
      </c>
      <c r="F109" t="s">
        <v>5479</v>
      </c>
      <c r="G109" t="s">
        <v>107</v>
      </c>
      <c r="H109" t="s">
        <v>6222</v>
      </c>
      <c r="I109" s="2"/>
      <c r="J109">
        <v>3</v>
      </c>
      <c r="K109" t="s">
        <v>5080</v>
      </c>
      <c r="L109" t="s">
        <v>6175</v>
      </c>
      <c r="M109" t="s">
        <v>55</v>
      </c>
      <c r="N109">
        <v>0</v>
      </c>
      <c r="O109">
        <v>100</v>
      </c>
      <c r="P109" t="s">
        <v>6223</v>
      </c>
      <c r="Q109" s="2"/>
      <c r="R109" s="2"/>
      <c r="S109" s="2"/>
      <c r="V109" t="s">
        <v>6184</v>
      </c>
      <c r="W109" s="2">
        <v>44683.581342592595</v>
      </c>
      <c r="X109" t="s">
        <v>329</v>
      </c>
      <c r="Y109" s="2">
        <v>44683.581712962965</v>
      </c>
      <c r="Z109" t="s">
        <v>329</v>
      </c>
    </row>
    <row r="110" spans="1:26" x14ac:dyDescent="0.25">
      <c r="A110" t="s">
        <v>5482</v>
      </c>
      <c r="B110" t="str">
        <f>VLOOKUP(A110,'dump '!A:A,1,FALSE)</f>
        <v>GB060</v>
      </c>
      <c r="C110" t="s">
        <v>5481</v>
      </c>
      <c r="D110" t="s">
        <v>5478</v>
      </c>
      <c r="E110" t="s">
        <v>769</v>
      </c>
      <c r="F110" t="s">
        <v>5479</v>
      </c>
      <c r="G110" t="s">
        <v>107</v>
      </c>
      <c r="H110" t="s">
        <v>6222</v>
      </c>
      <c r="I110" s="2"/>
      <c r="J110">
        <v>3</v>
      </c>
      <c r="K110" t="s">
        <v>5080</v>
      </c>
      <c r="L110" t="s">
        <v>6175</v>
      </c>
      <c r="M110" t="s">
        <v>55</v>
      </c>
      <c r="N110">
        <v>0</v>
      </c>
      <c r="O110">
        <v>100</v>
      </c>
      <c r="P110" t="s">
        <v>6223</v>
      </c>
      <c r="Q110" s="2"/>
      <c r="R110" s="2"/>
      <c r="S110" s="2"/>
      <c r="V110" t="s">
        <v>6184</v>
      </c>
      <c r="W110" s="2">
        <v>44683.582094907404</v>
      </c>
      <c r="X110" t="s">
        <v>329</v>
      </c>
      <c r="Y110" s="2">
        <v>44683.582094907404</v>
      </c>
      <c r="Z110" t="s">
        <v>329</v>
      </c>
    </row>
    <row r="111" spans="1:26" x14ac:dyDescent="0.25">
      <c r="A111" t="s">
        <v>5484</v>
      </c>
      <c r="B111" t="str">
        <f>VLOOKUP(A111,'dump '!A:A,1,FALSE)</f>
        <v>GB061</v>
      </c>
      <c r="C111" t="s">
        <v>5483</v>
      </c>
      <c r="D111" t="s">
        <v>5478</v>
      </c>
      <c r="E111" t="s">
        <v>769</v>
      </c>
      <c r="F111" t="s">
        <v>5479</v>
      </c>
      <c r="G111" t="s">
        <v>107</v>
      </c>
      <c r="H111" t="s">
        <v>6222</v>
      </c>
      <c r="I111" s="2"/>
      <c r="J111">
        <v>3</v>
      </c>
      <c r="K111" t="s">
        <v>5080</v>
      </c>
      <c r="L111" t="s">
        <v>6175</v>
      </c>
      <c r="M111" t="s">
        <v>55</v>
      </c>
      <c r="N111">
        <v>0</v>
      </c>
      <c r="O111">
        <v>100</v>
      </c>
      <c r="P111" t="s">
        <v>6223</v>
      </c>
      <c r="Q111" s="2"/>
      <c r="R111" s="2"/>
      <c r="S111" s="2"/>
      <c r="V111" t="s">
        <v>6184</v>
      </c>
      <c r="W111" s="2">
        <v>44683.582314814812</v>
      </c>
      <c r="X111" t="s">
        <v>329</v>
      </c>
      <c r="Y111" s="2">
        <v>44683.582314814812</v>
      </c>
      <c r="Z111" t="s">
        <v>329</v>
      </c>
    </row>
    <row r="112" spans="1:26" x14ac:dyDescent="0.25">
      <c r="A112" t="s">
        <v>5463</v>
      </c>
      <c r="B112" t="str">
        <f>VLOOKUP(A112,'dump '!A:A,1,FALSE)</f>
        <v>GB062</v>
      </c>
      <c r="C112" t="s">
        <v>5462</v>
      </c>
      <c r="D112" t="s">
        <v>5459</v>
      </c>
      <c r="E112" t="s">
        <v>270</v>
      </c>
      <c r="F112" t="s">
        <v>5464</v>
      </c>
      <c r="G112" t="s">
        <v>2825</v>
      </c>
      <c r="H112" t="s">
        <v>6222</v>
      </c>
      <c r="I112" s="2"/>
      <c r="J112">
        <v>3</v>
      </c>
      <c r="K112" t="s">
        <v>5080</v>
      </c>
      <c r="L112" t="s">
        <v>6175</v>
      </c>
      <c r="M112" t="s">
        <v>55</v>
      </c>
      <c r="N112">
        <v>0</v>
      </c>
      <c r="O112">
        <v>100</v>
      </c>
      <c r="P112" t="s">
        <v>6223</v>
      </c>
      <c r="Q112" s="2"/>
      <c r="R112" s="2"/>
      <c r="S112" s="2"/>
      <c r="V112" t="s">
        <v>6261</v>
      </c>
      <c r="W112" s="2">
        <v>44683.547812500001</v>
      </c>
      <c r="X112" t="s">
        <v>329</v>
      </c>
      <c r="Y112" s="2">
        <v>44684.601145833331</v>
      </c>
      <c r="Z112" t="s">
        <v>329</v>
      </c>
    </row>
    <row r="113" spans="1:26" x14ac:dyDescent="0.25">
      <c r="A113" t="s">
        <v>5679</v>
      </c>
      <c r="B113" t="str">
        <f>VLOOKUP(A113,'dump '!A:A,1,FALSE)</f>
        <v>GB063</v>
      </c>
      <c r="C113" t="s">
        <v>5678</v>
      </c>
      <c r="D113" t="s">
        <v>5680</v>
      </c>
      <c r="E113" t="s">
        <v>222</v>
      </c>
      <c r="F113" t="s">
        <v>5681</v>
      </c>
      <c r="G113" t="s">
        <v>62</v>
      </c>
      <c r="H113" t="s">
        <v>6222</v>
      </c>
      <c r="I113" s="2"/>
      <c r="J113">
        <v>3</v>
      </c>
      <c r="K113" t="s">
        <v>5080</v>
      </c>
      <c r="L113" t="s">
        <v>6175</v>
      </c>
      <c r="M113" t="s">
        <v>55</v>
      </c>
      <c r="N113">
        <v>0</v>
      </c>
      <c r="O113">
        <v>100</v>
      </c>
      <c r="P113" t="s">
        <v>6223</v>
      </c>
      <c r="Q113" s="2"/>
      <c r="R113" s="2"/>
      <c r="S113" s="2"/>
      <c r="V113" t="s">
        <v>6261</v>
      </c>
      <c r="W113" s="2">
        <v>44700.57671296296</v>
      </c>
      <c r="X113" t="s">
        <v>329</v>
      </c>
      <c r="Y113" s="2">
        <v>44700.57671296296</v>
      </c>
      <c r="Z113" t="s">
        <v>329</v>
      </c>
    </row>
    <row r="114" spans="1:26" x14ac:dyDescent="0.25">
      <c r="A114" t="s">
        <v>5717</v>
      </c>
      <c r="B114" t="str">
        <f>VLOOKUP(A114,'dump '!A:A,1,FALSE)</f>
        <v>GB064</v>
      </c>
      <c r="C114" t="s">
        <v>5716</v>
      </c>
      <c r="D114" t="s">
        <v>5718</v>
      </c>
      <c r="E114" t="s">
        <v>293</v>
      </c>
      <c r="F114" t="s">
        <v>5719</v>
      </c>
      <c r="G114" t="s">
        <v>43</v>
      </c>
      <c r="H114" t="s">
        <v>6222</v>
      </c>
      <c r="I114" s="2"/>
      <c r="J114">
        <v>3</v>
      </c>
      <c r="K114" t="s">
        <v>5080</v>
      </c>
      <c r="L114" t="s">
        <v>6175</v>
      </c>
      <c r="M114" t="s">
        <v>55</v>
      </c>
      <c r="N114">
        <v>0</v>
      </c>
      <c r="O114">
        <v>100</v>
      </c>
      <c r="P114" t="s">
        <v>6223</v>
      </c>
      <c r="Q114" s="2"/>
      <c r="R114" s="2"/>
      <c r="S114" s="2"/>
      <c r="V114" t="s">
        <v>6261</v>
      </c>
      <c r="W114" s="2">
        <v>44705.375011574077</v>
      </c>
      <c r="X114" t="s">
        <v>329</v>
      </c>
      <c r="Y114" s="2">
        <v>44705.375011574077</v>
      </c>
      <c r="Z114" t="s">
        <v>329</v>
      </c>
    </row>
    <row r="115" spans="1:26" x14ac:dyDescent="0.25">
      <c r="A115" t="s">
        <v>5844</v>
      </c>
      <c r="B115" t="str">
        <f>VLOOKUP(A115,'dump '!A:A,1,FALSE)</f>
        <v>GB065</v>
      </c>
      <c r="C115" t="s">
        <v>5843</v>
      </c>
      <c r="D115" t="s">
        <v>5845</v>
      </c>
      <c r="E115" t="s">
        <v>1565</v>
      </c>
      <c r="F115" t="s">
        <v>5846</v>
      </c>
      <c r="G115" t="s">
        <v>43</v>
      </c>
      <c r="H115" t="s">
        <v>6222</v>
      </c>
      <c r="I115" s="2"/>
      <c r="J115">
        <v>3</v>
      </c>
      <c r="K115" t="s">
        <v>5080</v>
      </c>
      <c r="L115" t="s">
        <v>6175</v>
      </c>
      <c r="M115" t="s">
        <v>55</v>
      </c>
      <c r="N115">
        <v>0</v>
      </c>
      <c r="O115">
        <v>100</v>
      </c>
      <c r="P115" t="s">
        <v>6223</v>
      </c>
      <c r="Q115" s="2"/>
      <c r="R115" s="2"/>
      <c r="S115" s="2"/>
      <c r="V115" t="s">
        <v>6261</v>
      </c>
      <c r="W115" s="2">
        <v>44705.375104166669</v>
      </c>
      <c r="X115" t="s">
        <v>329</v>
      </c>
      <c r="Y115" s="2">
        <v>44705.375104166669</v>
      </c>
      <c r="Z115" t="s">
        <v>329</v>
      </c>
    </row>
    <row r="116" spans="1:26" x14ac:dyDescent="0.25">
      <c r="A116" t="s">
        <v>5553</v>
      </c>
      <c r="B116" t="str">
        <f>VLOOKUP(A116,'dump '!A:A,1,FALSE)</f>
        <v>GB066</v>
      </c>
      <c r="C116" t="s">
        <v>5552</v>
      </c>
      <c r="D116" t="s">
        <v>5554</v>
      </c>
      <c r="E116" t="s">
        <v>293</v>
      </c>
      <c r="F116" t="s">
        <v>5555</v>
      </c>
      <c r="G116" t="s">
        <v>177</v>
      </c>
      <c r="H116" t="s">
        <v>6222</v>
      </c>
      <c r="I116" s="2"/>
      <c r="J116">
        <v>3</v>
      </c>
      <c r="K116" t="s">
        <v>5080</v>
      </c>
      <c r="L116" t="s">
        <v>6175</v>
      </c>
      <c r="M116" t="s">
        <v>55</v>
      </c>
      <c r="N116">
        <v>0</v>
      </c>
      <c r="O116">
        <v>100</v>
      </c>
      <c r="P116" t="s">
        <v>6223</v>
      </c>
      <c r="Q116" s="2"/>
      <c r="R116" s="2"/>
      <c r="S116" s="2"/>
      <c r="V116" t="s">
        <v>6261</v>
      </c>
      <c r="W116" s="2">
        <v>44697.542534722219</v>
      </c>
      <c r="X116" t="s">
        <v>329</v>
      </c>
      <c r="Y116" s="2">
        <v>44697.542534722219</v>
      </c>
      <c r="Z116" t="s">
        <v>329</v>
      </c>
    </row>
    <row r="117" spans="1:26" x14ac:dyDescent="0.25">
      <c r="A117" t="s">
        <v>5558</v>
      </c>
      <c r="B117" t="str">
        <f>VLOOKUP(A117,'dump '!A:A,1,FALSE)</f>
        <v>GB067</v>
      </c>
      <c r="C117" t="s">
        <v>5557</v>
      </c>
      <c r="D117" t="s">
        <v>5554</v>
      </c>
      <c r="E117" t="s">
        <v>293</v>
      </c>
      <c r="F117" t="s">
        <v>5555</v>
      </c>
      <c r="G117" t="s">
        <v>177</v>
      </c>
      <c r="H117" t="s">
        <v>6222</v>
      </c>
      <c r="I117" s="2"/>
      <c r="J117">
        <v>3</v>
      </c>
      <c r="K117" t="s">
        <v>5080</v>
      </c>
      <c r="L117" t="s">
        <v>6175</v>
      </c>
      <c r="M117" t="s">
        <v>55</v>
      </c>
      <c r="N117">
        <v>0</v>
      </c>
      <c r="O117">
        <v>100</v>
      </c>
      <c r="P117" t="s">
        <v>6223</v>
      </c>
      <c r="Q117" s="2"/>
      <c r="R117" s="2"/>
      <c r="S117" s="2"/>
      <c r="V117" t="s">
        <v>6261</v>
      </c>
      <c r="W117" s="2">
        <v>44697.542650462965</v>
      </c>
      <c r="X117" t="s">
        <v>329</v>
      </c>
      <c r="Y117" s="2">
        <v>44697.542650462965</v>
      </c>
      <c r="Z117" t="s">
        <v>329</v>
      </c>
    </row>
    <row r="118" spans="1:26" x14ac:dyDescent="0.25">
      <c r="A118" t="s">
        <v>5560</v>
      </c>
      <c r="B118" t="str">
        <f>VLOOKUP(A118,'dump '!A:A,1,FALSE)</f>
        <v>GB068</v>
      </c>
      <c r="C118" t="s">
        <v>5559</v>
      </c>
      <c r="D118" t="s">
        <v>5554</v>
      </c>
      <c r="E118" t="s">
        <v>293</v>
      </c>
      <c r="F118" t="s">
        <v>5555</v>
      </c>
      <c r="G118" t="s">
        <v>177</v>
      </c>
      <c r="H118" t="s">
        <v>6222</v>
      </c>
      <c r="I118" s="2"/>
      <c r="J118">
        <v>3</v>
      </c>
      <c r="K118" t="s">
        <v>5080</v>
      </c>
      <c r="L118" t="s">
        <v>6175</v>
      </c>
      <c r="M118" t="s">
        <v>55</v>
      </c>
      <c r="N118">
        <v>0</v>
      </c>
      <c r="O118">
        <v>100</v>
      </c>
      <c r="P118" t="s">
        <v>6223</v>
      </c>
      <c r="Q118" s="2"/>
      <c r="R118" s="2"/>
      <c r="S118" s="2"/>
      <c r="V118" t="s">
        <v>6261</v>
      </c>
      <c r="W118" s="2">
        <v>44697.54278935185</v>
      </c>
      <c r="X118" t="s">
        <v>329</v>
      </c>
      <c r="Y118" s="2">
        <v>44697.54278935185</v>
      </c>
      <c r="Z118" t="s">
        <v>329</v>
      </c>
    </row>
    <row r="119" spans="1:26" x14ac:dyDescent="0.25">
      <c r="A119" t="s">
        <v>5562</v>
      </c>
      <c r="B119" t="str">
        <f>VLOOKUP(A119,'dump '!A:A,1,FALSE)</f>
        <v>GB069</v>
      </c>
      <c r="C119" t="s">
        <v>5561</v>
      </c>
      <c r="D119" t="s">
        <v>5554</v>
      </c>
      <c r="E119" t="s">
        <v>293</v>
      </c>
      <c r="F119" t="s">
        <v>5555</v>
      </c>
      <c r="G119" t="s">
        <v>177</v>
      </c>
      <c r="H119" t="s">
        <v>6222</v>
      </c>
      <c r="I119" s="2"/>
      <c r="J119">
        <v>3</v>
      </c>
      <c r="K119" t="s">
        <v>5080</v>
      </c>
      <c r="L119" t="s">
        <v>6175</v>
      </c>
      <c r="M119" t="s">
        <v>55</v>
      </c>
      <c r="N119">
        <v>0</v>
      </c>
      <c r="O119">
        <v>100</v>
      </c>
      <c r="P119" t="s">
        <v>6223</v>
      </c>
      <c r="Q119" s="2"/>
      <c r="R119" s="2"/>
      <c r="S119" s="2"/>
      <c r="V119" t="s">
        <v>6261</v>
      </c>
      <c r="W119" s="2">
        <v>44697.542881944442</v>
      </c>
      <c r="X119" t="s">
        <v>329</v>
      </c>
      <c r="Y119" s="2">
        <v>44697.542881944442</v>
      </c>
      <c r="Z119" t="s">
        <v>329</v>
      </c>
    </row>
    <row r="120" spans="1:26" x14ac:dyDescent="0.25">
      <c r="A120" t="s">
        <v>5549</v>
      </c>
      <c r="B120" t="str">
        <f>VLOOKUP(A120,'dump '!A:A,1,FALSE)</f>
        <v>GB070</v>
      </c>
      <c r="C120" t="s">
        <v>5548</v>
      </c>
      <c r="D120" t="s">
        <v>216</v>
      </c>
      <c r="E120" t="s">
        <v>4182</v>
      </c>
      <c r="F120" t="s">
        <v>5550</v>
      </c>
      <c r="G120" t="s">
        <v>177</v>
      </c>
      <c r="H120" t="s">
        <v>6222</v>
      </c>
      <c r="I120" s="2"/>
      <c r="J120">
        <v>3</v>
      </c>
      <c r="K120" t="s">
        <v>5080</v>
      </c>
      <c r="L120" t="s">
        <v>6175</v>
      </c>
      <c r="M120" t="s">
        <v>55</v>
      </c>
      <c r="N120">
        <v>0</v>
      </c>
      <c r="O120">
        <v>100</v>
      </c>
      <c r="P120" t="s">
        <v>6223</v>
      </c>
      <c r="Q120" s="2"/>
      <c r="R120" s="2"/>
      <c r="S120" s="2"/>
      <c r="V120" t="s">
        <v>6261</v>
      </c>
      <c r="W120" s="2">
        <v>44697.541261574072</v>
      </c>
      <c r="X120" t="s">
        <v>329</v>
      </c>
      <c r="Y120" s="2">
        <v>44697.541261574072</v>
      </c>
      <c r="Z120" t="s">
        <v>329</v>
      </c>
    </row>
    <row r="121" spans="1:26" x14ac:dyDescent="0.25">
      <c r="A121" t="s">
        <v>5564</v>
      </c>
      <c r="B121" t="str">
        <f>VLOOKUP(A121,'dump '!A:A,1,FALSE)</f>
        <v>GB071</v>
      </c>
      <c r="C121" t="s">
        <v>5563</v>
      </c>
      <c r="D121" t="s">
        <v>5355</v>
      </c>
      <c r="E121" t="s">
        <v>388</v>
      </c>
      <c r="F121" t="s">
        <v>5565</v>
      </c>
      <c r="G121" t="s">
        <v>177</v>
      </c>
      <c r="H121" t="s">
        <v>6222</v>
      </c>
      <c r="I121" s="2"/>
      <c r="J121">
        <v>3</v>
      </c>
      <c r="K121" t="s">
        <v>5080</v>
      </c>
      <c r="L121" t="s">
        <v>6175</v>
      </c>
      <c r="M121" t="s">
        <v>55</v>
      </c>
      <c r="N121">
        <v>0</v>
      </c>
      <c r="O121">
        <v>100</v>
      </c>
      <c r="P121" t="s">
        <v>6223</v>
      </c>
      <c r="Q121" s="2"/>
      <c r="R121" s="2"/>
      <c r="S121" s="2"/>
      <c r="V121" t="s">
        <v>6261</v>
      </c>
      <c r="W121" s="2">
        <v>44697.54179398148</v>
      </c>
      <c r="X121" t="s">
        <v>329</v>
      </c>
      <c r="Y121" s="2">
        <v>44697.54179398148</v>
      </c>
      <c r="Z121" t="s">
        <v>329</v>
      </c>
    </row>
    <row r="122" spans="1:26" x14ac:dyDescent="0.25">
      <c r="A122" t="s">
        <v>5568</v>
      </c>
      <c r="B122" t="str">
        <f>VLOOKUP(A122,'dump '!A:A,1,FALSE)</f>
        <v>GB072</v>
      </c>
      <c r="C122" t="s">
        <v>5567</v>
      </c>
      <c r="D122" t="s">
        <v>5569</v>
      </c>
      <c r="E122" t="s">
        <v>281</v>
      </c>
      <c r="F122" t="s">
        <v>5570</v>
      </c>
      <c r="G122" t="s">
        <v>177</v>
      </c>
      <c r="H122" t="s">
        <v>6222</v>
      </c>
      <c r="I122" s="2"/>
      <c r="J122">
        <v>3</v>
      </c>
      <c r="K122" t="s">
        <v>5080</v>
      </c>
      <c r="L122" t="s">
        <v>6175</v>
      </c>
      <c r="M122" t="s">
        <v>55</v>
      </c>
      <c r="N122">
        <v>0</v>
      </c>
      <c r="O122">
        <v>100</v>
      </c>
      <c r="P122" t="s">
        <v>6223</v>
      </c>
      <c r="Q122" s="2"/>
      <c r="R122" s="2"/>
      <c r="S122" s="2"/>
      <c r="V122" t="s">
        <v>6261</v>
      </c>
      <c r="W122" s="2">
        <v>44697.541979166665</v>
      </c>
      <c r="X122" t="s">
        <v>329</v>
      </c>
      <c r="Y122" s="2">
        <v>44697.541979166665</v>
      </c>
      <c r="Z122" t="s">
        <v>329</v>
      </c>
    </row>
    <row r="123" spans="1:26" x14ac:dyDescent="0.25">
      <c r="A123" t="s">
        <v>5573</v>
      </c>
      <c r="B123" t="str">
        <f>VLOOKUP(A123,'dump '!A:A,1,FALSE)</f>
        <v>GB076</v>
      </c>
      <c r="C123" t="s">
        <v>5572</v>
      </c>
      <c r="D123" t="s">
        <v>5574</v>
      </c>
      <c r="E123" t="s">
        <v>281</v>
      </c>
      <c r="F123" t="s">
        <v>5575</v>
      </c>
      <c r="G123" t="s">
        <v>177</v>
      </c>
      <c r="H123" t="s">
        <v>6222</v>
      </c>
      <c r="I123" s="2"/>
      <c r="J123">
        <v>3</v>
      </c>
      <c r="K123" t="s">
        <v>5080</v>
      </c>
      <c r="L123" t="s">
        <v>6175</v>
      </c>
      <c r="M123" t="s">
        <v>55</v>
      </c>
      <c r="N123">
        <v>0</v>
      </c>
      <c r="O123">
        <v>100</v>
      </c>
      <c r="P123" t="s">
        <v>6223</v>
      </c>
      <c r="Q123" s="2"/>
      <c r="R123" s="2"/>
      <c r="S123" s="2"/>
      <c r="V123" t="s">
        <v>6261</v>
      </c>
      <c r="W123" s="2">
        <v>44697.542083333334</v>
      </c>
      <c r="X123" t="s">
        <v>329</v>
      </c>
      <c r="Y123" s="2">
        <v>44697.542083333334</v>
      </c>
      <c r="Z123" t="s">
        <v>329</v>
      </c>
    </row>
    <row r="124" spans="1:26" x14ac:dyDescent="0.25">
      <c r="A124" t="s">
        <v>6271</v>
      </c>
      <c r="B124" t="e">
        <f>VLOOKUP(A124,'dump '!A:A,1,FALSE)</f>
        <v>#N/A</v>
      </c>
      <c r="C124" s="2"/>
      <c r="D124" s="2"/>
      <c r="E124" s="2"/>
      <c r="F124" s="2"/>
      <c r="G124" s="2"/>
      <c r="H124" t="s">
        <v>6222</v>
      </c>
      <c r="I124" s="2"/>
      <c r="J124">
        <v>3</v>
      </c>
      <c r="K124" t="s">
        <v>5080</v>
      </c>
      <c r="L124" t="s">
        <v>6175</v>
      </c>
      <c r="M124" t="s">
        <v>55</v>
      </c>
      <c r="N124">
        <v>0</v>
      </c>
      <c r="O124">
        <v>100</v>
      </c>
      <c r="P124" t="s">
        <v>6223</v>
      </c>
      <c r="Q124" s="2"/>
      <c r="R124" s="2"/>
      <c r="S124" s="2"/>
      <c r="V124" t="s">
        <v>6261</v>
      </c>
      <c r="W124" s="2">
        <v>44697.542314814818</v>
      </c>
      <c r="X124" t="s">
        <v>329</v>
      </c>
      <c r="Y124" s="2">
        <v>44697.542314814818</v>
      </c>
      <c r="Z124" t="s">
        <v>329</v>
      </c>
    </row>
    <row r="125" spans="1:26" x14ac:dyDescent="0.25">
      <c r="A125" t="s">
        <v>6265</v>
      </c>
      <c r="B125" t="e">
        <f>VLOOKUP(A125,'dump '!A:A,1,FALSE)</f>
        <v>#N/A</v>
      </c>
      <c r="C125" s="2"/>
      <c r="D125" s="2"/>
      <c r="E125" s="2"/>
      <c r="F125" s="2"/>
      <c r="G125" s="2"/>
      <c r="H125" t="s">
        <v>6222</v>
      </c>
      <c r="I125" s="2"/>
      <c r="J125">
        <v>3</v>
      </c>
      <c r="K125" t="s">
        <v>5080</v>
      </c>
      <c r="L125" t="s">
        <v>6175</v>
      </c>
      <c r="M125" t="s">
        <v>55</v>
      </c>
      <c r="N125">
        <v>0</v>
      </c>
      <c r="O125">
        <v>100</v>
      </c>
      <c r="P125" t="s">
        <v>6223</v>
      </c>
      <c r="Q125" s="2"/>
      <c r="R125" s="2"/>
      <c r="S125" s="2"/>
      <c r="V125" t="s">
        <v>6261</v>
      </c>
      <c r="W125" s="2">
        <v>44683.509351851855</v>
      </c>
      <c r="X125" t="s">
        <v>329</v>
      </c>
      <c r="Y125" s="2">
        <v>44684.601215277777</v>
      </c>
      <c r="Z125" t="s">
        <v>329</v>
      </c>
    </row>
    <row r="126" spans="1:26" x14ac:dyDescent="0.25">
      <c r="A126" t="s">
        <v>6266</v>
      </c>
      <c r="B126" t="e">
        <f>VLOOKUP(A126,'dump '!A:A,1,FALSE)</f>
        <v>#N/A</v>
      </c>
      <c r="C126" s="2"/>
      <c r="D126" s="2"/>
      <c r="E126" s="2"/>
      <c r="F126" s="2"/>
      <c r="G126" s="2"/>
      <c r="H126" t="s">
        <v>6222</v>
      </c>
      <c r="I126" s="2"/>
      <c r="J126">
        <v>3</v>
      </c>
      <c r="K126" t="s">
        <v>5080</v>
      </c>
      <c r="L126" t="s">
        <v>6175</v>
      </c>
      <c r="M126" t="s">
        <v>55</v>
      </c>
      <c r="N126">
        <v>0</v>
      </c>
      <c r="O126">
        <v>100</v>
      </c>
      <c r="P126" t="s">
        <v>6223</v>
      </c>
      <c r="Q126" s="2"/>
      <c r="R126" s="2"/>
      <c r="S126" s="2"/>
      <c r="V126" t="s">
        <v>6261</v>
      </c>
      <c r="W126" s="2">
        <v>44683.509502314817</v>
      </c>
      <c r="X126" t="s">
        <v>329</v>
      </c>
      <c r="Y126" s="2">
        <v>44684.6012962963</v>
      </c>
      <c r="Z126" t="s">
        <v>329</v>
      </c>
    </row>
    <row r="127" spans="1:26" x14ac:dyDescent="0.25">
      <c r="A127" t="s">
        <v>5578</v>
      </c>
      <c r="B127" t="str">
        <f>VLOOKUP(A127,'dump '!A:A,1,FALSE)</f>
        <v>GB080</v>
      </c>
      <c r="C127" t="s">
        <v>5577</v>
      </c>
      <c r="D127" t="s">
        <v>5579</v>
      </c>
      <c r="E127" t="s">
        <v>5580</v>
      </c>
      <c r="F127" t="s">
        <v>5581</v>
      </c>
      <c r="G127" t="s">
        <v>177</v>
      </c>
      <c r="H127" t="s">
        <v>6222</v>
      </c>
      <c r="I127" s="2"/>
      <c r="J127">
        <v>3</v>
      </c>
      <c r="K127" t="s">
        <v>5080</v>
      </c>
      <c r="L127" t="s">
        <v>6175</v>
      </c>
      <c r="M127" t="s">
        <v>55</v>
      </c>
      <c r="N127">
        <v>0</v>
      </c>
      <c r="O127">
        <v>100</v>
      </c>
      <c r="P127" t="s">
        <v>6223</v>
      </c>
      <c r="Q127" s="2"/>
      <c r="R127" s="2"/>
      <c r="S127" s="2"/>
      <c r="V127" t="s">
        <v>6261</v>
      </c>
      <c r="W127" s="2">
        <v>44697.56826388889</v>
      </c>
      <c r="X127" t="s">
        <v>329</v>
      </c>
      <c r="Y127" s="2">
        <v>44697.56826388889</v>
      </c>
      <c r="Z127" t="s">
        <v>329</v>
      </c>
    </row>
    <row r="128" spans="1:26" x14ac:dyDescent="0.25">
      <c r="A128" t="s">
        <v>5732</v>
      </c>
      <c r="B128" t="str">
        <f>VLOOKUP(A128,'dump '!A:A,1,FALSE)</f>
        <v>GB085</v>
      </c>
      <c r="C128" t="s">
        <v>5731</v>
      </c>
      <c r="D128" t="s">
        <v>5733</v>
      </c>
      <c r="E128" t="s">
        <v>1086</v>
      </c>
      <c r="F128" t="s">
        <v>5734</v>
      </c>
      <c r="G128" t="s">
        <v>184</v>
      </c>
      <c r="H128" t="s">
        <v>6222</v>
      </c>
      <c r="I128" s="2"/>
      <c r="J128">
        <v>3</v>
      </c>
      <c r="K128" t="s">
        <v>5080</v>
      </c>
      <c r="L128" t="s">
        <v>6175</v>
      </c>
      <c r="M128" t="s">
        <v>55</v>
      </c>
      <c r="N128">
        <v>0</v>
      </c>
      <c r="O128">
        <v>100</v>
      </c>
      <c r="P128" t="s">
        <v>6223</v>
      </c>
      <c r="Q128" s="2"/>
      <c r="R128" s="2"/>
      <c r="S128" s="2"/>
      <c r="V128" t="s">
        <v>6261</v>
      </c>
      <c r="W128" s="2">
        <v>44705.510972222219</v>
      </c>
      <c r="X128" t="s">
        <v>329</v>
      </c>
      <c r="Y128" s="2">
        <v>44705.510972222219</v>
      </c>
      <c r="Z128" t="s">
        <v>329</v>
      </c>
    </row>
    <row r="129" spans="1:26" x14ac:dyDescent="0.25">
      <c r="A129" t="s">
        <v>5319</v>
      </c>
      <c r="B129" t="str">
        <f>VLOOKUP(A129,'dump '!A:A,1,FALSE)</f>
        <v>GB086</v>
      </c>
      <c r="C129" t="s">
        <v>5318</v>
      </c>
      <c r="D129" t="s">
        <v>5320</v>
      </c>
      <c r="E129" t="s">
        <v>5321</v>
      </c>
      <c r="F129" t="s">
        <v>5322</v>
      </c>
      <c r="G129" t="s">
        <v>184</v>
      </c>
      <c r="H129" t="s">
        <v>6222</v>
      </c>
      <c r="I129" s="2"/>
      <c r="J129">
        <v>3</v>
      </c>
      <c r="K129" t="s">
        <v>5080</v>
      </c>
      <c r="L129" t="s">
        <v>6175</v>
      </c>
      <c r="M129" t="s">
        <v>55</v>
      </c>
      <c r="N129">
        <v>0</v>
      </c>
      <c r="O129">
        <v>100</v>
      </c>
      <c r="P129" t="s">
        <v>6223</v>
      </c>
      <c r="Q129" s="2"/>
      <c r="R129" s="2"/>
      <c r="S129" s="2"/>
      <c r="V129" t="s">
        <v>6261</v>
      </c>
      <c r="W129" s="2">
        <v>44705.511099537034</v>
      </c>
      <c r="X129" t="s">
        <v>329</v>
      </c>
      <c r="Y129" s="2">
        <v>44705.511099537034</v>
      </c>
      <c r="Z129" t="s">
        <v>329</v>
      </c>
    </row>
    <row r="130" spans="1:26" x14ac:dyDescent="0.25">
      <c r="A130" t="s">
        <v>5737</v>
      </c>
      <c r="B130" t="str">
        <f>VLOOKUP(A130,'dump '!A:A,1,FALSE)</f>
        <v>GB088</v>
      </c>
      <c r="C130" t="s">
        <v>5736</v>
      </c>
      <c r="D130" t="s">
        <v>2420</v>
      </c>
      <c r="E130" t="s">
        <v>1312</v>
      </c>
      <c r="F130" t="s">
        <v>5738</v>
      </c>
      <c r="G130" t="s">
        <v>184</v>
      </c>
      <c r="H130" t="s">
        <v>6222</v>
      </c>
      <c r="I130" s="2"/>
      <c r="J130">
        <v>3</v>
      </c>
      <c r="K130" t="s">
        <v>5080</v>
      </c>
      <c r="L130" t="s">
        <v>6175</v>
      </c>
      <c r="M130" t="s">
        <v>55</v>
      </c>
      <c r="N130">
        <v>0</v>
      </c>
      <c r="O130">
        <v>100</v>
      </c>
      <c r="P130" t="s">
        <v>6223</v>
      </c>
      <c r="Q130" s="2"/>
      <c r="R130" s="2"/>
      <c r="S130" s="2"/>
      <c r="V130" t="s">
        <v>6261</v>
      </c>
      <c r="W130" s="2">
        <v>44705.511238425926</v>
      </c>
      <c r="X130" t="s">
        <v>329</v>
      </c>
      <c r="Y130" s="2">
        <v>44705.511238425926</v>
      </c>
      <c r="Z130" t="s">
        <v>329</v>
      </c>
    </row>
    <row r="131" spans="1:26" x14ac:dyDescent="0.25">
      <c r="A131" t="s">
        <v>5584</v>
      </c>
      <c r="B131" t="str">
        <f>VLOOKUP(A131,'dump '!A:A,1,FALSE)</f>
        <v>GB089</v>
      </c>
      <c r="C131" t="s">
        <v>5583</v>
      </c>
      <c r="D131" t="s">
        <v>5355</v>
      </c>
      <c r="E131" t="s">
        <v>5585</v>
      </c>
      <c r="F131" t="s">
        <v>5586</v>
      </c>
      <c r="G131" t="s">
        <v>177</v>
      </c>
      <c r="H131" t="s">
        <v>6222</v>
      </c>
      <c r="I131" s="2"/>
      <c r="J131">
        <v>3</v>
      </c>
      <c r="K131" t="s">
        <v>5080</v>
      </c>
      <c r="L131" t="s">
        <v>6175</v>
      </c>
      <c r="M131" t="s">
        <v>55</v>
      </c>
      <c r="N131">
        <v>0</v>
      </c>
      <c r="O131">
        <v>100</v>
      </c>
      <c r="P131" t="s">
        <v>6223</v>
      </c>
      <c r="Q131" s="2"/>
      <c r="R131" s="2"/>
      <c r="S131" s="2"/>
      <c r="V131" t="s">
        <v>6261</v>
      </c>
      <c r="W131" s="2">
        <v>44697.575891203705</v>
      </c>
      <c r="X131" t="s">
        <v>329</v>
      </c>
      <c r="Y131" s="2">
        <v>44697.575891203705</v>
      </c>
      <c r="Z131" t="s">
        <v>329</v>
      </c>
    </row>
    <row r="132" spans="1:26" x14ac:dyDescent="0.25">
      <c r="A132" t="s">
        <v>5445</v>
      </c>
      <c r="B132" t="str">
        <f>VLOOKUP(A132,'dump '!A:A,1,FALSE)</f>
        <v>GB090</v>
      </c>
      <c r="C132" t="s">
        <v>5444</v>
      </c>
      <c r="D132" t="s">
        <v>3889</v>
      </c>
      <c r="E132" t="s">
        <v>1565</v>
      </c>
      <c r="F132" t="s">
        <v>5446</v>
      </c>
      <c r="G132" t="s">
        <v>34</v>
      </c>
      <c r="H132" t="s">
        <v>6222</v>
      </c>
      <c r="I132" s="2"/>
      <c r="J132">
        <v>3</v>
      </c>
      <c r="K132" t="s">
        <v>5080</v>
      </c>
      <c r="L132" t="s">
        <v>6175</v>
      </c>
      <c r="M132" t="s">
        <v>55</v>
      </c>
      <c r="N132">
        <v>0</v>
      </c>
      <c r="O132">
        <v>100</v>
      </c>
      <c r="P132" t="s">
        <v>6223</v>
      </c>
      <c r="Q132" s="2"/>
      <c r="R132" s="2"/>
      <c r="S132" s="2"/>
      <c r="V132" t="s">
        <v>6261</v>
      </c>
      <c r="W132" s="2">
        <v>44683.509664351855</v>
      </c>
      <c r="X132" t="s">
        <v>329</v>
      </c>
      <c r="Y132" s="2">
        <v>44684.601377314815</v>
      </c>
      <c r="Z132" t="s">
        <v>329</v>
      </c>
    </row>
    <row r="133" spans="1:26" x14ac:dyDescent="0.25">
      <c r="A133" t="s">
        <v>5804</v>
      </c>
      <c r="B133" t="str">
        <f>VLOOKUP(A133,'dump '!A:A,1,FALSE)</f>
        <v>GB091</v>
      </c>
      <c r="C133" t="s">
        <v>5803</v>
      </c>
      <c r="D133" t="s">
        <v>5805</v>
      </c>
      <c r="E133" t="s">
        <v>5806</v>
      </c>
      <c r="F133" t="s">
        <v>5807</v>
      </c>
      <c r="G133" t="s">
        <v>643</v>
      </c>
      <c r="H133" t="s">
        <v>6222</v>
      </c>
      <c r="I133" s="2"/>
      <c r="J133">
        <v>3</v>
      </c>
      <c r="K133" t="s">
        <v>5080</v>
      </c>
      <c r="L133" t="s">
        <v>6175</v>
      </c>
      <c r="M133" t="s">
        <v>55</v>
      </c>
      <c r="N133">
        <v>0</v>
      </c>
      <c r="O133">
        <v>100</v>
      </c>
      <c r="P133" t="s">
        <v>6223</v>
      </c>
      <c r="Q133" s="2"/>
      <c r="R133" s="2"/>
      <c r="S133" s="2"/>
      <c r="V133" t="s">
        <v>6261</v>
      </c>
      <c r="W133" s="2">
        <v>44713.50072916667</v>
      </c>
      <c r="X133" t="s">
        <v>329</v>
      </c>
      <c r="Y133" s="2">
        <v>44713.50072916667</v>
      </c>
      <c r="Z133" t="s">
        <v>329</v>
      </c>
    </row>
    <row r="134" spans="1:26" x14ac:dyDescent="0.25">
      <c r="A134" t="s">
        <v>5810</v>
      </c>
      <c r="B134" t="str">
        <f>VLOOKUP(A134,'dump '!A:A,1,FALSE)</f>
        <v>GB092</v>
      </c>
      <c r="C134" t="s">
        <v>5809</v>
      </c>
      <c r="D134" t="s">
        <v>640</v>
      </c>
      <c r="E134" t="s">
        <v>1157</v>
      </c>
      <c r="F134" t="s">
        <v>5811</v>
      </c>
      <c r="G134" t="s">
        <v>643</v>
      </c>
      <c r="H134" t="s">
        <v>6222</v>
      </c>
      <c r="I134" s="2"/>
      <c r="J134">
        <v>3</v>
      </c>
      <c r="K134" t="s">
        <v>5080</v>
      </c>
      <c r="L134" t="s">
        <v>6175</v>
      </c>
      <c r="M134" t="s">
        <v>55</v>
      </c>
      <c r="N134">
        <v>0</v>
      </c>
      <c r="O134">
        <v>100</v>
      </c>
      <c r="P134" t="s">
        <v>6223</v>
      </c>
      <c r="Q134" s="2"/>
      <c r="R134" s="2"/>
      <c r="S134" s="2"/>
      <c r="V134" t="s">
        <v>6261</v>
      </c>
      <c r="W134" s="2">
        <v>44713.500856481478</v>
      </c>
      <c r="X134" t="s">
        <v>329</v>
      </c>
      <c r="Y134" s="2">
        <v>44713.500856481478</v>
      </c>
      <c r="Z134" t="s">
        <v>329</v>
      </c>
    </row>
    <row r="135" spans="1:26" x14ac:dyDescent="0.25">
      <c r="A135" t="s">
        <v>5697</v>
      </c>
      <c r="B135" t="str">
        <f>VLOOKUP(A135,'dump '!A:A,1,FALSE)</f>
        <v>GB093</v>
      </c>
      <c r="C135" t="s">
        <v>5696</v>
      </c>
      <c r="D135" t="s">
        <v>2122</v>
      </c>
      <c r="E135" t="s">
        <v>528</v>
      </c>
      <c r="F135" t="s">
        <v>5698</v>
      </c>
      <c r="G135" t="s">
        <v>2125</v>
      </c>
      <c r="H135" t="s">
        <v>6222</v>
      </c>
      <c r="I135" s="2"/>
      <c r="J135">
        <v>3</v>
      </c>
      <c r="K135" t="s">
        <v>5080</v>
      </c>
      <c r="L135" t="s">
        <v>6175</v>
      </c>
      <c r="M135" t="s">
        <v>55</v>
      </c>
      <c r="N135">
        <v>0</v>
      </c>
      <c r="O135">
        <v>100</v>
      </c>
      <c r="P135" t="s">
        <v>6223</v>
      </c>
      <c r="Q135" s="2"/>
      <c r="R135" s="2"/>
      <c r="S135" s="2"/>
      <c r="V135" t="s">
        <v>6261</v>
      </c>
      <c r="W135" s="2">
        <v>44704.608124999999</v>
      </c>
      <c r="X135" t="s">
        <v>329</v>
      </c>
      <c r="Y135" s="2">
        <v>44704.608124999999</v>
      </c>
      <c r="Z135" t="s">
        <v>329</v>
      </c>
    </row>
    <row r="136" spans="1:26" x14ac:dyDescent="0.25">
      <c r="A136" t="s">
        <v>5701</v>
      </c>
      <c r="B136" t="str">
        <f>VLOOKUP(A136,'dump '!A:A,1,FALSE)</f>
        <v>GB094</v>
      </c>
      <c r="C136" t="s">
        <v>5700</v>
      </c>
      <c r="D136" t="s">
        <v>5702</v>
      </c>
      <c r="E136" t="s">
        <v>32</v>
      </c>
      <c r="F136" t="s">
        <v>5703</v>
      </c>
      <c r="G136" t="s">
        <v>2125</v>
      </c>
      <c r="H136" t="s">
        <v>6222</v>
      </c>
      <c r="I136" s="2"/>
      <c r="J136">
        <v>3</v>
      </c>
      <c r="K136" t="s">
        <v>5080</v>
      </c>
      <c r="L136" t="s">
        <v>6175</v>
      </c>
      <c r="M136" t="s">
        <v>55</v>
      </c>
      <c r="N136">
        <v>0</v>
      </c>
      <c r="O136">
        <v>100</v>
      </c>
      <c r="P136" t="s">
        <v>6223</v>
      </c>
      <c r="Q136" s="2"/>
      <c r="R136" s="2"/>
      <c r="S136" s="2"/>
      <c r="V136" t="s">
        <v>6261</v>
      </c>
      <c r="W136" s="2">
        <v>44704.608240740738</v>
      </c>
      <c r="X136" t="s">
        <v>329</v>
      </c>
      <c r="Y136" s="2">
        <v>44704.608240740738</v>
      </c>
      <c r="Z136" t="s">
        <v>329</v>
      </c>
    </row>
    <row r="137" spans="1:26" x14ac:dyDescent="0.25">
      <c r="A137" t="s">
        <v>5706</v>
      </c>
      <c r="B137" t="str">
        <f>VLOOKUP(A137,'dump '!A:A,1,FALSE)</f>
        <v>GB095</v>
      </c>
      <c r="C137" t="s">
        <v>5705</v>
      </c>
      <c r="D137" t="s">
        <v>5707</v>
      </c>
      <c r="E137" t="s">
        <v>5708</v>
      </c>
      <c r="F137" t="s">
        <v>5709</v>
      </c>
      <c r="G137" t="s">
        <v>2125</v>
      </c>
      <c r="H137" t="s">
        <v>6222</v>
      </c>
      <c r="I137" s="2"/>
      <c r="J137">
        <v>3</v>
      </c>
      <c r="K137" t="s">
        <v>5080</v>
      </c>
      <c r="L137" t="s">
        <v>6175</v>
      </c>
      <c r="M137" t="s">
        <v>55</v>
      </c>
      <c r="N137">
        <v>0</v>
      </c>
      <c r="O137">
        <v>100</v>
      </c>
      <c r="P137" t="s">
        <v>6223</v>
      </c>
      <c r="Q137" s="2"/>
      <c r="R137" s="2"/>
      <c r="S137" s="2"/>
      <c r="V137" t="s">
        <v>6261</v>
      </c>
      <c r="W137" s="2">
        <v>44704.608344907407</v>
      </c>
      <c r="X137" t="s">
        <v>329</v>
      </c>
      <c r="Y137" s="2">
        <v>44704.608344907407</v>
      </c>
      <c r="Z137" t="s">
        <v>329</v>
      </c>
    </row>
    <row r="138" spans="1:26" x14ac:dyDescent="0.25">
      <c r="A138" t="s">
        <v>5467</v>
      </c>
      <c r="B138" t="str">
        <f>VLOOKUP(A138,'dump '!A:A,1,FALSE)</f>
        <v>GB096</v>
      </c>
      <c r="C138" t="s">
        <v>5466</v>
      </c>
      <c r="D138" t="s">
        <v>5468</v>
      </c>
      <c r="E138" t="s">
        <v>2284</v>
      </c>
      <c r="F138" t="s">
        <v>5469</v>
      </c>
      <c r="G138" t="s">
        <v>2825</v>
      </c>
      <c r="H138" t="s">
        <v>6222</v>
      </c>
      <c r="I138" s="2"/>
      <c r="J138">
        <v>3</v>
      </c>
      <c r="K138" t="s">
        <v>5080</v>
      </c>
      <c r="L138" t="s">
        <v>6175</v>
      </c>
      <c r="M138" t="s">
        <v>55</v>
      </c>
      <c r="N138">
        <v>0</v>
      </c>
      <c r="O138">
        <v>100</v>
      </c>
      <c r="P138" t="s">
        <v>6223</v>
      </c>
      <c r="Q138" s="2"/>
      <c r="R138" s="2"/>
      <c r="S138" s="2"/>
      <c r="V138" t="s">
        <v>6261</v>
      </c>
      <c r="W138" s="2">
        <v>44683.561145833337</v>
      </c>
      <c r="X138" t="s">
        <v>329</v>
      </c>
      <c r="Y138" s="2">
        <v>44684.601493055554</v>
      </c>
      <c r="Z138" t="s">
        <v>329</v>
      </c>
    </row>
    <row r="139" spans="1:26" x14ac:dyDescent="0.25">
      <c r="A139" t="s">
        <v>5472</v>
      </c>
      <c r="B139" t="str">
        <f>VLOOKUP(A139,'dump '!A:A,1,FALSE)</f>
        <v>GB097</v>
      </c>
      <c r="C139" t="s">
        <v>5471</v>
      </c>
      <c r="D139" t="s">
        <v>5473</v>
      </c>
      <c r="E139" t="s">
        <v>2475</v>
      </c>
      <c r="F139" t="s">
        <v>5474</v>
      </c>
      <c r="G139" t="s">
        <v>2825</v>
      </c>
      <c r="H139" t="s">
        <v>6222</v>
      </c>
      <c r="I139" s="2"/>
      <c r="J139">
        <v>3</v>
      </c>
      <c r="K139" t="s">
        <v>5080</v>
      </c>
      <c r="L139" t="s">
        <v>6175</v>
      </c>
      <c r="M139" t="s">
        <v>55</v>
      </c>
      <c r="N139">
        <v>0</v>
      </c>
      <c r="O139">
        <v>100</v>
      </c>
      <c r="P139" t="s">
        <v>6223</v>
      </c>
      <c r="Q139" s="2"/>
      <c r="R139" s="2"/>
      <c r="S139" s="2"/>
      <c r="V139" t="s">
        <v>6261</v>
      </c>
      <c r="W139" s="2">
        <v>44683.567083333335</v>
      </c>
      <c r="X139" t="s">
        <v>329</v>
      </c>
      <c r="Y139" s="2">
        <v>44684.601574074077</v>
      </c>
      <c r="Z139" t="s">
        <v>329</v>
      </c>
    </row>
    <row r="140" spans="1:26" x14ac:dyDescent="0.25">
      <c r="A140" t="s">
        <v>5458</v>
      </c>
      <c r="B140" t="str">
        <f>VLOOKUP(A140,'dump '!A:A,1,FALSE)</f>
        <v>GB099</v>
      </c>
      <c r="C140" t="s">
        <v>5457</v>
      </c>
      <c r="D140" t="s">
        <v>5459</v>
      </c>
      <c r="E140" t="s">
        <v>522</v>
      </c>
      <c r="F140" t="s">
        <v>5460</v>
      </c>
      <c r="G140" t="s">
        <v>2825</v>
      </c>
      <c r="H140" t="s">
        <v>6222</v>
      </c>
      <c r="I140" s="2"/>
      <c r="J140">
        <v>3</v>
      </c>
      <c r="K140" t="s">
        <v>5080</v>
      </c>
      <c r="L140" t="s">
        <v>6175</v>
      </c>
      <c r="M140" t="s">
        <v>55</v>
      </c>
      <c r="N140">
        <v>0</v>
      </c>
      <c r="O140">
        <v>100</v>
      </c>
      <c r="P140" t="s">
        <v>6223</v>
      </c>
      <c r="Q140" s="2"/>
      <c r="R140" s="2"/>
      <c r="S140" s="2"/>
      <c r="V140" t="s">
        <v>6261</v>
      </c>
      <c r="W140" s="2">
        <v>44683.536689814813</v>
      </c>
      <c r="X140" t="s">
        <v>329</v>
      </c>
      <c r="Y140" s="2">
        <v>44684.601678240739</v>
      </c>
      <c r="Z140" t="s">
        <v>329</v>
      </c>
    </row>
    <row r="141" spans="1:26" x14ac:dyDescent="0.25">
      <c r="A141" t="s">
        <v>5795</v>
      </c>
      <c r="B141" t="str">
        <f>VLOOKUP(A141,'dump '!A:A,1,FALSE)</f>
        <v>GB102</v>
      </c>
      <c r="C141" t="s">
        <v>5794</v>
      </c>
      <c r="D141" t="s">
        <v>5796</v>
      </c>
      <c r="E141" t="s">
        <v>2475</v>
      </c>
      <c r="F141" t="s">
        <v>5797</v>
      </c>
      <c r="G141" t="s">
        <v>750</v>
      </c>
      <c r="H141" t="s">
        <v>6222</v>
      </c>
      <c r="I141" s="2"/>
      <c r="J141">
        <v>3</v>
      </c>
      <c r="K141" t="s">
        <v>5080</v>
      </c>
      <c r="L141" t="s">
        <v>6175</v>
      </c>
      <c r="M141" t="s">
        <v>55</v>
      </c>
      <c r="N141">
        <v>0</v>
      </c>
      <c r="O141">
        <v>100</v>
      </c>
      <c r="P141" t="s">
        <v>6223</v>
      </c>
      <c r="Q141" s="2"/>
      <c r="R141" s="2"/>
      <c r="S141" s="2"/>
      <c r="V141" t="s">
        <v>6261</v>
      </c>
      <c r="W141" s="2">
        <v>44711.45925925926</v>
      </c>
      <c r="X141" t="s">
        <v>329</v>
      </c>
      <c r="Y141" s="2">
        <v>44711.45925925926</v>
      </c>
      <c r="Z141" t="s">
        <v>329</v>
      </c>
    </row>
    <row r="142" spans="1:26" x14ac:dyDescent="0.25">
      <c r="A142" t="s">
        <v>5800</v>
      </c>
      <c r="B142" t="str">
        <f>VLOOKUP(A142,'dump '!A:A,1,FALSE)</f>
        <v>GB103</v>
      </c>
      <c r="C142" t="s">
        <v>5799</v>
      </c>
      <c r="D142" t="s">
        <v>2710</v>
      </c>
      <c r="E142" t="s">
        <v>1157</v>
      </c>
      <c r="F142" t="s">
        <v>5801</v>
      </c>
      <c r="G142" t="s">
        <v>750</v>
      </c>
      <c r="H142" t="s">
        <v>6222</v>
      </c>
      <c r="I142" s="2"/>
      <c r="J142">
        <v>3</v>
      </c>
      <c r="K142" t="s">
        <v>5080</v>
      </c>
      <c r="L142" t="s">
        <v>6175</v>
      </c>
      <c r="M142" t="s">
        <v>55</v>
      </c>
      <c r="N142">
        <v>0</v>
      </c>
      <c r="O142">
        <v>100</v>
      </c>
      <c r="P142" t="s">
        <v>6223</v>
      </c>
      <c r="Q142" s="2"/>
      <c r="R142" s="2"/>
      <c r="S142" s="2"/>
      <c r="V142" t="s">
        <v>6261</v>
      </c>
      <c r="W142" s="2">
        <v>44711.459374999999</v>
      </c>
      <c r="X142" t="s">
        <v>329</v>
      </c>
      <c r="Y142" s="2">
        <v>44711.459374999999</v>
      </c>
      <c r="Z142" t="s">
        <v>329</v>
      </c>
    </row>
    <row r="143" spans="1:26" x14ac:dyDescent="0.25">
      <c r="A143" t="s">
        <v>5283</v>
      </c>
      <c r="B143" t="str">
        <f>VLOOKUP(A143,'dump '!A:A,1,FALSE)</f>
        <v>GB104</v>
      </c>
      <c r="C143" t="s">
        <v>5282</v>
      </c>
      <c r="D143" t="s">
        <v>5284</v>
      </c>
      <c r="E143" t="s">
        <v>281</v>
      </c>
      <c r="F143" t="s">
        <v>5285</v>
      </c>
      <c r="G143" t="s">
        <v>177</v>
      </c>
      <c r="H143" t="s">
        <v>6222</v>
      </c>
      <c r="I143" s="2"/>
      <c r="J143">
        <v>3</v>
      </c>
      <c r="K143" t="s">
        <v>5080</v>
      </c>
      <c r="L143" t="s">
        <v>6175</v>
      </c>
      <c r="M143" t="s">
        <v>55</v>
      </c>
      <c r="N143">
        <v>0</v>
      </c>
      <c r="O143">
        <v>100</v>
      </c>
      <c r="P143" t="s">
        <v>6223</v>
      </c>
      <c r="Q143" s="2"/>
      <c r="R143" s="2"/>
      <c r="S143" s="2"/>
      <c r="V143" t="s">
        <v>6261</v>
      </c>
      <c r="W143" s="2">
        <v>44697.58185185185</v>
      </c>
      <c r="X143" t="s">
        <v>329</v>
      </c>
      <c r="Y143" s="2">
        <v>44697.58185185185</v>
      </c>
      <c r="Z143" t="s">
        <v>329</v>
      </c>
    </row>
    <row r="144" spans="1:26" x14ac:dyDescent="0.25">
      <c r="A144" t="s">
        <v>5589</v>
      </c>
      <c r="B144" t="str">
        <f>VLOOKUP(A144,'dump '!A:A,1,FALSE)</f>
        <v>GB105</v>
      </c>
      <c r="C144" t="s">
        <v>5588</v>
      </c>
      <c r="D144" t="s">
        <v>3142</v>
      </c>
      <c r="E144" t="s">
        <v>334</v>
      </c>
      <c r="F144" t="s">
        <v>5590</v>
      </c>
      <c r="G144" t="s">
        <v>177</v>
      </c>
      <c r="H144" t="s">
        <v>6222</v>
      </c>
      <c r="I144" s="2"/>
      <c r="J144">
        <v>3</v>
      </c>
      <c r="K144" t="s">
        <v>5080</v>
      </c>
      <c r="L144" t="s">
        <v>6175</v>
      </c>
      <c r="M144" t="s">
        <v>55</v>
      </c>
      <c r="N144">
        <v>0</v>
      </c>
      <c r="O144">
        <v>100</v>
      </c>
      <c r="P144" t="s">
        <v>6223</v>
      </c>
      <c r="Q144" s="2"/>
      <c r="R144" s="2"/>
      <c r="S144" s="2"/>
      <c r="V144" t="s">
        <v>6261</v>
      </c>
      <c r="W144" s="2">
        <v>44697.582337962966</v>
      </c>
      <c r="X144" t="s">
        <v>329</v>
      </c>
      <c r="Y144" s="2">
        <v>44697.582337962966</v>
      </c>
      <c r="Z144" t="s">
        <v>329</v>
      </c>
    </row>
    <row r="145" spans="1:26" x14ac:dyDescent="0.25">
      <c r="A145" t="s">
        <v>5214</v>
      </c>
      <c r="B145" t="str">
        <f>VLOOKUP(A145,'dump '!A:A,1,FALSE)</f>
        <v>GB108</v>
      </c>
      <c r="C145" t="s">
        <v>5213</v>
      </c>
      <c r="D145" t="s">
        <v>2318</v>
      </c>
      <c r="E145" t="s">
        <v>1041</v>
      </c>
      <c r="F145" t="s">
        <v>2320</v>
      </c>
      <c r="G145" t="s">
        <v>277</v>
      </c>
      <c r="H145" t="s">
        <v>6222</v>
      </c>
      <c r="I145" s="2"/>
      <c r="J145">
        <v>3</v>
      </c>
      <c r="K145" t="s">
        <v>5080</v>
      </c>
      <c r="L145" t="s">
        <v>6175</v>
      </c>
      <c r="M145" t="s">
        <v>55</v>
      </c>
      <c r="N145">
        <v>0</v>
      </c>
      <c r="O145">
        <v>100</v>
      </c>
      <c r="P145" t="s">
        <v>6223</v>
      </c>
      <c r="Q145" s="2"/>
      <c r="R145" s="2"/>
      <c r="S145" s="2"/>
      <c r="V145" t="s">
        <v>6261</v>
      </c>
      <c r="W145" s="2">
        <v>44713.511990740742</v>
      </c>
      <c r="X145" t="s">
        <v>329</v>
      </c>
      <c r="Y145" s="2">
        <v>44713.511990740742</v>
      </c>
      <c r="Z145" t="s">
        <v>329</v>
      </c>
    </row>
    <row r="146" spans="1:26" x14ac:dyDescent="0.25">
      <c r="A146" t="s">
        <v>5236</v>
      </c>
      <c r="B146" t="str">
        <f>VLOOKUP(A146,'dump '!A:A,1,FALSE)</f>
        <v>GB109</v>
      </c>
      <c r="C146" t="s">
        <v>5235</v>
      </c>
      <c r="D146" t="s">
        <v>5046</v>
      </c>
      <c r="E146" t="s">
        <v>74</v>
      </c>
      <c r="F146" t="s">
        <v>5047</v>
      </c>
      <c r="G146" t="s">
        <v>277</v>
      </c>
      <c r="H146" t="s">
        <v>6222</v>
      </c>
      <c r="I146" s="2"/>
      <c r="J146">
        <v>3</v>
      </c>
      <c r="K146" t="s">
        <v>5080</v>
      </c>
      <c r="L146" t="s">
        <v>6175</v>
      </c>
      <c r="M146" t="s">
        <v>55</v>
      </c>
      <c r="N146">
        <v>0</v>
      </c>
      <c r="O146">
        <v>100</v>
      </c>
      <c r="P146" t="s">
        <v>6223</v>
      </c>
      <c r="Q146" s="2"/>
      <c r="R146" s="2"/>
      <c r="S146" s="2"/>
      <c r="V146" t="s">
        <v>6261</v>
      </c>
      <c r="W146" s="2">
        <v>44713.512071759258</v>
      </c>
      <c r="X146" t="s">
        <v>329</v>
      </c>
      <c r="Y146" s="2">
        <v>44713.512071759258</v>
      </c>
      <c r="Z146" t="s">
        <v>329</v>
      </c>
    </row>
    <row r="147" spans="1:26" x14ac:dyDescent="0.25">
      <c r="A147" t="s">
        <v>5684</v>
      </c>
      <c r="B147" t="str">
        <f>VLOOKUP(A147,'dump '!A:A,1,FALSE)</f>
        <v>GB110</v>
      </c>
      <c r="C147" t="s">
        <v>5683</v>
      </c>
      <c r="D147" t="s">
        <v>5680</v>
      </c>
      <c r="E147" t="s">
        <v>222</v>
      </c>
      <c r="F147" t="s">
        <v>5681</v>
      </c>
      <c r="G147" t="s">
        <v>62</v>
      </c>
      <c r="H147" t="s">
        <v>6222</v>
      </c>
      <c r="I147" s="2"/>
      <c r="J147">
        <v>3</v>
      </c>
      <c r="K147" t="s">
        <v>5080</v>
      </c>
      <c r="L147" t="s">
        <v>6175</v>
      </c>
      <c r="M147" t="s">
        <v>55</v>
      </c>
      <c r="N147">
        <v>0</v>
      </c>
      <c r="O147">
        <v>100</v>
      </c>
      <c r="P147" t="s">
        <v>6223</v>
      </c>
      <c r="Q147" s="2"/>
      <c r="R147" s="2"/>
      <c r="S147" s="2"/>
      <c r="V147" t="s">
        <v>6261</v>
      </c>
      <c r="W147" s="2">
        <v>44700.576817129629</v>
      </c>
      <c r="X147" t="s">
        <v>329</v>
      </c>
      <c r="Y147" s="2">
        <v>44700.576817129629</v>
      </c>
      <c r="Z147" t="s">
        <v>329</v>
      </c>
    </row>
    <row r="148" spans="1:26" x14ac:dyDescent="0.25">
      <c r="A148" t="s">
        <v>5272</v>
      </c>
      <c r="B148" t="str">
        <f>VLOOKUP(A148,'dump '!A:A,1,FALSE)</f>
        <v>GB111</v>
      </c>
      <c r="C148" t="s">
        <v>5271</v>
      </c>
      <c r="D148" t="s">
        <v>5262</v>
      </c>
      <c r="E148" t="s">
        <v>879</v>
      </c>
      <c r="F148" t="s">
        <v>5263</v>
      </c>
      <c r="G148" t="s">
        <v>62</v>
      </c>
      <c r="H148" t="s">
        <v>6222</v>
      </c>
      <c r="I148" s="2"/>
      <c r="J148">
        <v>3</v>
      </c>
      <c r="K148" t="s">
        <v>5080</v>
      </c>
      <c r="L148" t="s">
        <v>6175</v>
      </c>
      <c r="M148" t="s">
        <v>55</v>
      </c>
      <c r="N148">
        <v>0</v>
      </c>
      <c r="O148">
        <v>100</v>
      </c>
      <c r="P148" t="s">
        <v>6223</v>
      </c>
      <c r="Q148" s="2"/>
      <c r="R148" s="2"/>
      <c r="S148" s="2"/>
      <c r="V148" t="s">
        <v>6261</v>
      </c>
      <c r="W148" s="2">
        <v>44697.593472222223</v>
      </c>
      <c r="X148" t="s">
        <v>329</v>
      </c>
      <c r="Y148" s="2">
        <v>44697.593472222223</v>
      </c>
      <c r="Z148" t="s">
        <v>329</v>
      </c>
    </row>
    <row r="149" spans="1:26" x14ac:dyDescent="0.25">
      <c r="A149" t="s">
        <v>6285</v>
      </c>
      <c r="B149" t="e">
        <f>VLOOKUP(A149,'dump '!A:A,1,FALSE)</f>
        <v>#N/A</v>
      </c>
      <c r="C149" s="2"/>
      <c r="D149" s="2"/>
      <c r="E149" s="2"/>
      <c r="F149" s="2"/>
      <c r="G149" s="2"/>
      <c r="H149" t="s">
        <v>6222</v>
      </c>
      <c r="I149" s="2"/>
      <c r="J149">
        <v>3</v>
      </c>
      <c r="K149" t="s">
        <v>5080</v>
      </c>
      <c r="L149" t="s">
        <v>6175</v>
      </c>
      <c r="M149" t="s">
        <v>55</v>
      </c>
      <c r="N149">
        <v>0</v>
      </c>
      <c r="O149">
        <v>100</v>
      </c>
      <c r="P149" t="s">
        <v>6223</v>
      </c>
      <c r="Q149" s="2"/>
      <c r="R149" s="2"/>
      <c r="S149" s="2"/>
      <c r="V149" t="s">
        <v>6261</v>
      </c>
      <c r="W149" s="2">
        <v>44697.593611111108</v>
      </c>
      <c r="X149" t="s">
        <v>329</v>
      </c>
      <c r="Y149" s="2">
        <v>44697.593611111108</v>
      </c>
      <c r="Z149" t="s">
        <v>329</v>
      </c>
    </row>
    <row r="150" spans="1:26" x14ac:dyDescent="0.25">
      <c r="A150" t="s">
        <v>6286</v>
      </c>
      <c r="B150" t="e">
        <f>VLOOKUP(A150,'dump '!A:A,1,FALSE)</f>
        <v>#N/A</v>
      </c>
      <c r="C150" s="2"/>
      <c r="D150" s="2"/>
      <c r="E150" s="2"/>
      <c r="F150" s="2"/>
      <c r="G150" s="2"/>
      <c r="H150" t="s">
        <v>6222</v>
      </c>
      <c r="I150" s="2"/>
      <c r="J150">
        <v>3</v>
      </c>
      <c r="K150" t="s">
        <v>5080</v>
      </c>
      <c r="L150" t="s">
        <v>6175</v>
      </c>
      <c r="M150" t="s">
        <v>55</v>
      </c>
      <c r="N150">
        <v>0</v>
      </c>
      <c r="O150">
        <v>100</v>
      </c>
      <c r="P150" t="s">
        <v>6223</v>
      </c>
      <c r="Q150" s="2"/>
      <c r="R150" s="2"/>
      <c r="S150" s="2"/>
      <c r="V150" t="s">
        <v>6261</v>
      </c>
      <c r="W150" s="2">
        <v>44697.593726851854</v>
      </c>
      <c r="X150" t="s">
        <v>329</v>
      </c>
      <c r="Y150" s="2">
        <v>44697.593726851854</v>
      </c>
      <c r="Z150" t="s">
        <v>329</v>
      </c>
    </row>
    <row r="151" spans="1:26" x14ac:dyDescent="0.25">
      <c r="A151" t="s">
        <v>6287</v>
      </c>
      <c r="B151" t="e">
        <f>VLOOKUP(A151,'dump '!A:A,1,FALSE)</f>
        <v>#N/A</v>
      </c>
      <c r="C151" s="2"/>
      <c r="D151" s="2"/>
      <c r="E151" s="2"/>
      <c r="F151" s="2"/>
      <c r="G151" s="2"/>
      <c r="H151" t="s">
        <v>6222</v>
      </c>
      <c r="I151" s="2"/>
      <c r="J151">
        <v>3</v>
      </c>
      <c r="K151" t="s">
        <v>5080</v>
      </c>
      <c r="L151" t="s">
        <v>6175</v>
      </c>
      <c r="M151" t="s">
        <v>55</v>
      </c>
      <c r="N151">
        <v>0</v>
      </c>
      <c r="O151">
        <v>100</v>
      </c>
      <c r="P151" t="s">
        <v>6223</v>
      </c>
      <c r="Q151" s="2"/>
      <c r="R151" s="2"/>
      <c r="S151" s="2"/>
      <c r="V151" t="s">
        <v>6261</v>
      </c>
      <c r="W151" s="2">
        <v>44697.593819444446</v>
      </c>
      <c r="X151" t="s">
        <v>329</v>
      </c>
      <c r="Y151" s="2">
        <v>44697.593819444446</v>
      </c>
      <c r="Z151" t="s">
        <v>329</v>
      </c>
    </row>
    <row r="152" spans="1:26" x14ac:dyDescent="0.25">
      <c r="A152" t="s">
        <v>6288</v>
      </c>
      <c r="B152" t="e">
        <f>VLOOKUP(A152,'dump '!A:A,1,FALSE)</f>
        <v>#N/A</v>
      </c>
      <c r="C152" s="2"/>
      <c r="D152" s="2"/>
      <c r="E152" s="2"/>
      <c r="F152" s="2"/>
      <c r="G152" s="2"/>
      <c r="H152" t="s">
        <v>6222</v>
      </c>
      <c r="I152" s="2"/>
      <c r="J152">
        <v>3</v>
      </c>
      <c r="K152" t="s">
        <v>5080</v>
      </c>
      <c r="L152" t="s">
        <v>6175</v>
      </c>
      <c r="M152" t="s">
        <v>55</v>
      </c>
      <c r="N152">
        <v>0</v>
      </c>
      <c r="O152">
        <v>100</v>
      </c>
      <c r="P152" t="s">
        <v>6223</v>
      </c>
      <c r="Q152" s="2"/>
      <c r="R152" s="2"/>
      <c r="S152" s="2"/>
      <c r="V152" t="s">
        <v>6261</v>
      </c>
      <c r="W152" s="2">
        <v>44697.593912037039</v>
      </c>
      <c r="X152" t="s">
        <v>329</v>
      </c>
      <c r="Y152" s="2">
        <v>44697.593912037039</v>
      </c>
      <c r="Z152" t="s">
        <v>329</v>
      </c>
    </row>
    <row r="153" spans="1:26" x14ac:dyDescent="0.25">
      <c r="A153" t="s">
        <v>5183</v>
      </c>
      <c r="B153" t="str">
        <f>VLOOKUP(A153,'dump '!A:A,1,FALSE)</f>
        <v>GB116</v>
      </c>
      <c r="C153" t="s">
        <v>5182</v>
      </c>
      <c r="D153" t="s">
        <v>5034</v>
      </c>
      <c r="E153" t="s">
        <v>148</v>
      </c>
      <c r="F153" t="s">
        <v>5035</v>
      </c>
      <c r="G153" t="s">
        <v>277</v>
      </c>
      <c r="H153" t="s">
        <v>6222</v>
      </c>
      <c r="I153" s="2"/>
      <c r="J153">
        <v>3</v>
      </c>
      <c r="K153" t="s">
        <v>5080</v>
      </c>
      <c r="L153" t="s">
        <v>6175</v>
      </c>
      <c r="M153" t="s">
        <v>55</v>
      </c>
      <c r="N153">
        <v>0</v>
      </c>
      <c r="O153">
        <v>100</v>
      </c>
      <c r="P153" t="s">
        <v>6223</v>
      </c>
      <c r="Q153" s="2"/>
      <c r="R153" s="2"/>
      <c r="S153" s="2"/>
      <c r="V153" t="s">
        <v>6261</v>
      </c>
      <c r="W153" s="2">
        <v>44697.594039351854</v>
      </c>
      <c r="X153" t="s">
        <v>329</v>
      </c>
      <c r="Y153" s="2">
        <v>44697.594039351854</v>
      </c>
      <c r="Z153" t="s">
        <v>329</v>
      </c>
    </row>
    <row r="154" spans="1:26" x14ac:dyDescent="0.25">
      <c r="A154" t="s">
        <v>6284</v>
      </c>
      <c r="B154" t="e">
        <f>VLOOKUP(A154,'dump '!A:A,1,FALSE)</f>
        <v>#N/A</v>
      </c>
      <c r="C154" s="2"/>
      <c r="D154" s="2"/>
      <c r="E154" s="2"/>
      <c r="F154" s="2"/>
      <c r="G154" s="2"/>
      <c r="H154" t="s">
        <v>6222</v>
      </c>
      <c r="I154" s="2"/>
      <c r="J154">
        <v>3</v>
      </c>
      <c r="K154" t="s">
        <v>5080</v>
      </c>
      <c r="L154" t="s">
        <v>6175</v>
      </c>
      <c r="M154" t="s">
        <v>55</v>
      </c>
      <c r="N154">
        <v>0</v>
      </c>
      <c r="O154">
        <v>100</v>
      </c>
      <c r="P154" t="s">
        <v>6223</v>
      </c>
      <c r="Q154" s="2"/>
      <c r="R154" s="2"/>
      <c r="S154" s="2"/>
      <c r="V154" t="s">
        <v>6261</v>
      </c>
      <c r="W154" s="2">
        <v>44697.596296296295</v>
      </c>
      <c r="X154" t="s">
        <v>329</v>
      </c>
      <c r="Y154" s="2">
        <v>44697.596296296295</v>
      </c>
      <c r="Z154" t="s">
        <v>329</v>
      </c>
    </row>
    <row r="155" spans="1:26" x14ac:dyDescent="0.25">
      <c r="A155" t="s">
        <v>6289</v>
      </c>
      <c r="B155" t="e">
        <f>VLOOKUP(A155,'dump '!A:A,1,FALSE)</f>
        <v>#N/A</v>
      </c>
      <c r="C155" s="2"/>
      <c r="D155" s="2"/>
      <c r="E155" s="2"/>
      <c r="F155" s="2"/>
      <c r="G155" s="2"/>
      <c r="H155" t="s">
        <v>6222</v>
      </c>
      <c r="I155" s="2"/>
      <c r="J155">
        <v>3</v>
      </c>
      <c r="K155" t="s">
        <v>5080</v>
      </c>
      <c r="L155" t="s">
        <v>6175</v>
      </c>
      <c r="M155" t="s">
        <v>55</v>
      </c>
      <c r="N155">
        <v>0</v>
      </c>
      <c r="O155">
        <v>100</v>
      </c>
      <c r="P155" t="s">
        <v>6223</v>
      </c>
      <c r="Q155" s="2"/>
      <c r="R155" s="2"/>
      <c r="S155" s="2"/>
      <c r="V155" t="s">
        <v>6261</v>
      </c>
      <c r="W155" s="2">
        <v>44697.594143518516</v>
      </c>
      <c r="X155" t="s">
        <v>329</v>
      </c>
      <c r="Y155" s="2">
        <v>44697.594143518516</v>
      </c>
      <c r="Z155" t="s">
        <v>329</v>
      </c>
    </row>
    <row r="156" spans="1:26" x14ac:dyDescent="0.25">
      <c r="A156" t="s">
        <v>5261</v>
      </c>
      <c r="B156" t="str">
        <f>VLOOKUP(A156,'dump '!A:A,1,FALSE)</f>
        <v>GB119</v>
      </c>
      <c r="C156" t="s">
        <v>5260</v>
      </c>
      <c r="D156" t="s">
        <v>5262</v>
      </c>
      <c r="E156" t="s">
        <v>879</v>
      </c>
      <c r="F156" t="s">
        <v>5263</v>
      </c>
      <c r="G156" t="s">
        <v>62</v>
      </c>
      <c r="H156" t="s">
        <v>6222</v>
      </c>
      <c r="I156" s="2"/>
      <c r="J156">
        <v>3</v>
      </c>
      <c r="K156" t="s">
        <v>5080</v>
      </c>
      <c r="L156" t="s">
        <v>6175</v>
      </c>
      <c r="M156" t="s">
        <v>55</v>
      </c>
      <c r="N156">
        <v>0</v>
      </c>
      <c r="O156">
        <v>100</v>
      </c>
      <c r="P156" t="s">
        <v>6223</v>
      </c>
      <c r="Q156" s="2"/>
      <c r="R156" s="2"/>
      <c r="S156" s="2"/>
      <c r="V156" t="s">
        <v>6261</v>
      </c>
      <c r="W156" s="2">
        <v>44697.594247685185</v>
      </c>
      <c r="X156" t="s">
        <v>329</v>
      </c>
      <c r="Y156" s="2">
        <v>44697.594247685185</v>
      </c>
      <c r="Z156" t="s">
        <v>329</v>
      </c>
    </row>
    <row r="157" spans="1:26" x14ac:dyDescent="0.25">
      <c r="A157" t="s">
        <v>5266</v>
      </c>
      <c r="B157" t="str">
        <f>VLOOKUP(A157,'dump '!A:A,1,FALSE)</f>
        <v>GB120</v>
      </c>
      <c r="C157" t="s">
        <v>5265</v>
      </c>
      <c r="D157" t="s">
        <v>5262</v>
      </c>
      <c r="E157" t="s">
        <v>879</v>
      </c>
      <c r="F157" t="s">
        <v>5263</v>
      </c>
      <c r="G157" t="s">
        <v>62</v>
      </c>
      <c r="H157" t="s">
        <v>6222</v>
      </c>
      <c r="I157" s="2"/>
      <c r="J157">
        <v>3</v>
      </c>
      <c r="K157" t="s">
        <v>5080</v>
      </c>
      <c r="L157" t="s">
        <v>6175</v>
      </c>
      <c r="M157" t="s">
        <v>55</v>
      </c>
      <c r="N157">
        <v>0</v>
      </c>
      <c r="O157">
        <v>100</v>
      </c>
      <c r="P157" t="s">
        <v>6223</v>
      </c>
      <c r="Q157" s="2"/>
      <c r="R157" s="2"/>
      <c r="S157" s="2"/>
      <c r="V157" t="s">
        <v>6261</v>
      </c>
      <c r="W157" s="2">
        <v>44697.594363425924</v>
      </c>
      <c r="X157" t="s">
        <v>329</v>
      </c>
      <c r="Y157" s="2">
        <v>44697.594363425924</v>
      </c>
      <c r="Z157" t="s">
        <v>329</v>
      </c>
    </row>
    <row r="158" spans="1:26" x14ac:dyDescent="0.25">
      <c r="A158" t="s">
        <v>6272</v>
      </c>
      <c r="B158" t="e">
        <f>VLOOKUP(A158,'dump '!A:A,1,FALSE)</f>
        <v>#N/A</v>
      </c>
      <c r="C158" s="2"/>
      <c r="D158" s="2"/>
      <c r="E158" s="2"/>
      <c r="F158" s="2"/>
      <c r="G158" s="2"/>
      <c r="H158" t="s">
        <v>6222</v>
      </c>
      <c r="I158" s="2"/>
      <c r="J158">
        <v>3</v>
      </c>
      <c r="K158" t="s">
        <v>5080</v>
      </c>
      <c r="L158" t="s">
        <v>6175</v>
      </c>
      <c r="M158" t="s">
        <v>55</v>
      </c>
      <c r="N158">
        <v>0</v>
      </c>
      <c r="O158">
        <v>100</v>
      </c>
      <c r="P158" t="s">
        <v>6223</v>
      </c>
      <c r="Q158" s="2"/>
      <c r="R158" s="2"/>
      <c r="S158" s="2"/>
      <c r="V158" t="s">
        <v>6261</v>
      </c>
      <c r="W158" s="2">
        <v>44697.594652777778</v>
      </c>
      <c r="X158" t="s">
        <v>329</v>
      </c>
      <c r="Y158" s="2">
        <v>44697.594652777778</v>
      </c>
      <c r="Z158" t="s">
        <v>329</v>
      </c>
    </row>
    <row r="159" spans="1:26" x14ac:dyDescent="0.25">
      <c r="A159" t="s">
        <v>6273</v>
      </c>
      <c r="B159" t="e">
        <f>VLOOKUP(A159,'dump '!A:A,1,FALSE)</f>
        <v>#N/A</v>
      </c>
      <c r="C159" s="2"/>
      <c r="D159" s="2"/>
      <c r="E159" s="2"/>
      <c r="F159" s="2"/>
      <c r="G159" s="2"/>
      <c r="H159" t="s">
        <v>6222</v>
      </c>
      <c r="I159" s="2"/>
      <c r="J159">
        <v>3</v>
      </c>
      <c r="K159" t="s">
        <v>5080</v>
      </c>
      <c r="L159" t="s">
        <v>6175</v>
      </c>
      <c r="M159" t="s">
        <v>55</v>
      </c>
      <c r="N159">
        <v>0</v>
      </c>
      <c r="O159">
        <v>100</v>
      </c>
      <c r="P159" t="s">
        <v>6223</v>
      </c>
      <c r="Q159" s="2"/>
      <c r="R159" s="2"/>
      <c r="S159" s="2"/>
      <c r="V159" t="s">
        <v>6261</v>
      </c>
      <c r="W159" s="2">
        <v>44697.59474537037</v>
      </c>
      <c r="X159" t="s">
        <v>329</v>
      </c>
      <c r="Y159" s="2">
        <v>44697.59474537037</v>
      </c>
      <c r="Z159" t="s">
        <v>329</v>
      </c>
    </row>
    <row r="160" spans="1:26" x14ac:dyDescent="0.25">
      <c r="A160" t="s">
        <v>6274</v>
      </c>
      <c r="B160" t="e">
        <f>VLOOKUP(A160,'dump '!A:A,1,FALSE)</f>
        <v>#N/A</v>
      </c>
      <c r="C160" s="2"/>
      <c r="D160" s="2"/>
      <c r="E160" s="2"/>
      <c r="F160" s="2"/>
      <c r="G160" s="2"/>
      <c r="H160" t="s">
        <v>6222</v>
      </c>
      <c r="I160" s="2"/>
      <c r="J160">
        <v>3</v>
      </c>
      <c r="K160" t="s">
        <v>5080</v>
      </c>
      <c r="L160" t="s">
        <v>6175</v>
      </c>
      <c r="M160" t="s">
        <v>55</v>
      </c>
      <c r="N160">
        <v>0</v>
      </c>
      <c r="O160">
        <v>100</v>
      </c>
      <c r="P160" t="s">
        <v>6223</v>
      </c>
      <c r="Q160" s="2"/>
      <c r="R160" s="2"/>
      <c r="S160" s="2"/>
      <c r="V160" t="s">
        <v>6261</v>
      </c>
      <c r="W160" s="2">
        <v>44697.594907407409</v>
      </c>
      <c r="X160" t="s">
        <v>329</v>
      </c>
      <c r="Y160" s="2">
        <v>44697.594907407409</v>
      </c>
      <c r="Z160" t="s">
        <v>329</v>
      </c>
    </row>
    <row r="161" spans="1:26" x14ac:dyDescent="0.25">
      <c r="A161" t="s">
        <v>6275</v>
      </c>
      <c r="B161" t="e">
        <f>VLOOKUP(A161,'dump '!A:A,1,FALSE)</f>
        <v>#N/A</v>
      </c>
      <c r="C161" s="2"/>
      <c r="D161" s="2"/>
      <c r="E161" s="2"/>
      <c r="F161" s="2"/>
      <c r="G161" s="2"/>
      <c r="H161" t="s">
        <v>6222</v>
      </c>
      <c r="I161" s="2"/>
      <c r="J161">
        <v>3</v>
      </c>
      <c r="K161" t="s">
        <v>5080</v>
      </c>
      <c r="L161" t="s">
        <v>6175</v>
      </c>
      <c r="M161" t="s">
        <v>55</v>
      </c>
      <c r="N161">
        <v>0</v>
      </c>
      <c r="O161">
        <v>100</v>
      </c>
      <c r="P161" t="s">
        <v>6223</v>
      </c>
      <c r="Q161" s="2"/>
      <c r="R161" s="2"/>
      <c r="S161" s="2"/>
      <c r="V161" t="s">
        <v>6261</v>
      </c>
      <c r="W161" s="2">
        <v>44697.594988425924</v>
      </c>
      <c r="X161" t="s">
        <v>329</v>
      </c>
      <c r="Y161" s="2">
        <v>44697.594988425924</v>
      </c>
      <c r="Z161" t="s">
        <v>329</v>
      </c>
    </row>
    <row r="162" spans="1:26" x14ac:dyDescent="0.25">
      <c r="A162" t="s">
        <v>6276</v>
      </c>
      <c r="B162" t="e">
        <f>VLOOKUP(A162,'dump '!A:A,1,FALSE)</f>
        <v>#N/A</v>
      </c>
      <c r="C162" s="2"/>
      <c r="D162" s="2"/>
      <c r="E162" s="2"/>
      <c r="F162" s="2"/>
      <c r="G162" s="2"/>
      <c r="H162" t="s">
        <v>6222</v>
      </c>
      <c r="I162" s="2"/>
      <c r="J162">
        <v>3</v>
      </c>
      <c r="K162" t="s">
        <v>5080</v>
      </c>
      <c r="L162" t="s">
        <v>6175</v>
      </c>
      <c r="M162" t="s">
        <v>55</v>
      </c>
      <c r="N162">
        <v>0</v>
      </c>
      <c r="O162">
        <v>100</v>
      </c>
      <c r="P162" t="s">
        <v>6223</v>
      </c>
      <c r="Q162" s="2"/>
      <c r="R162" s="2"/>
      <c r="S162" s="2"/>
      <c r="V162" t="s">
        <v>6261</v>
      </c>
      <c r="W162" s="2">
        <v>44697.595092592594</v>
      </c>
      <c r="X162" t="s">
        <v>329</v>
      </c>
      <c r="Y162" s="2">
        <v>44697.595092592594</v>
      </c>
      <c r="Z162" t="s">
        <v>329</v>
      </c>
    </row>
    <row r="163" spans="1:26" x14ac:dyDescent="0.25">
      <c r="A163" t="s">
        <v>6277</v>
      </c>
      <c r="B163" t="e">
        <f>VLOOKUP(A163,'dump '!A:A,1,FALSE)</f>
        <v>#N/A</v>
      </c>
      <c r="C163" s="2"/>
      <c r="D163" s="2"/>
      <c r="E163" s="2"/>
      <c r="F163" s="2"/>
      <c r="G163" s="2"/>
      <c r="H163" t="s">
        <v>6222</v>
      </c>
      <c r="I163" s="2"/>
      <c r="J163">
        <v>3</v>
      </c>
      <c r="K163" t="s">
        <v>5080</v>
      </c>
      <c r="L163" t="s">
        <v>6175</v>
      </c>
      <c r="M163" t="s">
        <v>55</v>
      </c>
      <c r="N163">
        <v>0</v>
      </c>
      <c r="O163">
        <v>100</v>
      </c>
      <c r="P163" t="s">
        <v>6223</v>
      </c>
      <c r="Q163" s="2"/>
      <c r="R163" s="2"/>
      <c r="S163" s="2"/>
      <c r="V163" t="s">
        <v>6261</v>
      </c>
      <c r="W163" s="2">
        <v>44697.595219907409</v>
      </c>
      <c r="X163" t="s">
        <v>329</v>
      </c>
      <c r="Y163" s="2">
        <v>44697.595219907409</v>
      </c>
      <c r="Z163" t="s">
        <v>329</v>
      </c>
    </row>
    <row r="164" spans="1:26" x14ac:dyDescent="0.25">
      <c r="A164" t="s">
        <v>6278</v>
      </c>
      <c r="B164" t="e">
        <f>VLOOKUP(A164,'dump '!A:A,1,FALSE)</f>
        <v>#N/A</v>
      </c>
      <c r="C164" s="2"/>
      <c r="D164" s="2"/>
      <c r="E164" s="2"/>
      <c r="F164" s="2"/>
      <c r="G164" s="2"/>
      <c r="H164" t="s">
        <v>6222</v>
      </c>
      <c r="I164" s="2"/>
      <c r="J164">
        <v>3</v>
      </c>
      <c r="K164" t="s">
        <v>5080</v>
      </c>
      <c r="L164" t="s">
        <v>6175</v>
      </c>
      <c r="M164" t="s">
        <v>55</v>
      </c>
      <c r="N164">
        <v>0</v>
      </c>
      <c r="O164">
        <v>100</v>
      </c>
      <c r="P164" t="s">
        <v>6223</v>
      </c>
      <c r="Q164" s="2"/>
      <c r="R164" s="2"/>
      <c r="S164" s="2"/>
      <c r="V164" t="s">
        <v>6261</v>
      </c>
      <c r="W164" s="2">
        <v>44697.595335648148</v>
      </c>
      <c r="X164" t="s">
        <v>329</v>
      </c>
      <c r="Y164" s="2">
        <v>44697.595335648148</v>
      </c>
      <c r="Z164" t="s">
        <v>329</v>
      </c>
    </row>
    <row r="165" spans="1:26" x14ac:dyDescent="0.25">
      <c r="A165" t="s">
        <v>6279</v>
      </c>
      <c r="B165" t="e">
        <f>VLOOKUP(A165,'dump '!A:A,1,FALSE)</f>
        <v>#N/A</v>
      </c>
      <c r="C165" s="2"/>
      <c r="D165" s="2"/>
      <c r="E165" s="2"/>
      <c r="F165" s="2"/>
      <c r="G165" s="2"/>
      <c r="H165" t="s">
        <v>6222</v>
      </c>
      <c r="I165" s="2"/>
      <c r="J165">
        <v>3</v>
      </c>
      <c r="K165" t="s">
        <v>5080</v>
      </c>
      <c r="L165" t="s">
        <v>6175</v>
      </c>
      <c r="M165" t="s">
        <v>55</v>
      </c>
      <c r="N165">
        <v>0</v>
      </c>
      <c r="O165">
        <v>100</v>
      </c>
      <c r="P165" t="s">
        <v>6223</v>
      </c>
      <c r="Q165" s="2"/>
      <c r="R165" s="2"/>
      <c r="S165" s="2"/>
      <c r="V165" t="s">
        <v>6261</v>
      </c>
      <c r="W165" s="2">
        <v>44697.595451388886</v>
      </c>
      <c r="X165" t="s">
        <v>329</v>
      </c>
      <c r="Y165" s="2">
        <v>44697.595451388886</v>
      </c>
      <c r="Z165" t="s">
        <v>329</v>
      </c>
    </row>
    <row r="166" spans="1:26" x14ac:dyDescent="0.25">
      <c r="A166" t="s">
        <v>6280</v>
      </c>
      <c r="B166" t="e">
        <f>VLOOKUP(A166,'dump '!A:A,1,FALSE)</f>
        <v>#N/A</v>
      </c>
      <c r="C166" s="2"/>
      <c r="D166" s="2"/>
      <c r="E166" s="2"/>
      <c r="F166" s="2"/>
      <c r="G166" s="2"/>
      <c r="H166" t="s">
        <v>6222</v>
      </c>
      <c r="I166" s="2"/>
      <c r="J166">
        <v>3</v>
      </c>
      <c r="K166" t="s">
        <v>5080</v>
      </c>
      <c r="L166" t="s">
        <v>6175</v>
      </c>
      <c r="M166" t="s">
        <v>55</v>
      </c>
      <c r="N166">
        <v>0</v>
      </c>
      <c r="O166">
        <v>100</v>
      </c>
      <c r="P166" t="s">
        <v>6223</v>
      </c>
      <c r="Q166" s="2"/>
      <c r="R166" s="2"/>
      <c r="S166" s="2"/>
      <c r="V166" t="s">
        <v>6261</v>
      </c>
      <c r="W166" s="2">
        <v>44697.595543981479</v>
      </c>
      <c r="X166" t="s">
        <v>329</v>
      </c>
      <c r="Y166" s="2">
        <v>44697.595543981479</v>
      </c>
      <c r="Z166" t="s">
        <v>329</v>
      </c>
    </row>
    <row r="167" spans="1:26" x14ac:dyDescent="0.25">
      <c r="A167" t="s">
        <v>6281</v>
      </c>
      <c r="B167" t="e">
        <f>VLOOKUP(A167,'dump '!A:A,1,FALSE)</f>
        <v>#N/A</v>
      </c>
      <c r="C167" s="2"/>
      <c r="D167" s="2"/>
      <c r="E167" s="2"/>
      <c r="F167" s="2"/>
      <c r="G167" s="2"/>
      <c r="H167" t="s">
        <v>6222</v>
      </c>
      <c r="I167" s="2"/>
      <c r="J167">
        <v>3</v>
      </c>
      <c r="K167" t="s">
        <v>5080</v>
      </c>
      <c r="L167" t="s">
        <v>6175</v>
      </c>
      <c r="M167" t="s">
        <v>55</v>
      </c>
      <c r="N167">
        <v>0</v>
      </c>
      <c r="O167">
        <v>100</v>
      </c>
      <c r="P167" t="s">
        <v>6223</v>
      </c>
      <c r="Q167" s="2"/>
      <c r="R167" s="2"/>
      <c r="S167" s="2"/>
      <c r="V167" t="s">
        <v>6261</v>
      </c>
      <c r="W167" s="2">
        <v>44697.595625000002</v>
      </c>
      <c r="X167" t="s">
        <v>329</v>
      </c>
      <c r="Y167" s="2">
        <v>44697.595625000002</v>
      </c>
      <c r="Z167" t="s">
        <v>329</v>
      </c>
    </row>
    <row r="168" spans="1:26" x14ac:dyDescent="0.25">
      <c r="A168" t="s">
        <v>6282</v>
      </c>
      <c r="B168" t="e">
        <f>VLOOKUP(A168,'dump '!A:A,1,FALSE)</f>
        <v>#N/A</v>
      </c>
      <c r="C168" s="2"/>
      <c r="D168" s="2"/>
      <c r="E168" s="2"/>
      <c r="F168" s="2"/>
      <c r="G168" s="2"/>
      <c r="H168" t="s">
        <v>6222</v>
      </c>
      <c r="I168" s="2"/>
      <c r="J168">
        <v>3</v>
      </c>
      <c r="K168" t="s">
        <v>5080</v>
      </c>
      <c r="L168" t="s">
        <v>6175</v>
      </c>
      <c r="M168" t="s">
        <v>55</v>
      </c>
      <c r="N168">
        <v>0</v>
      </c>
      <c r="O168">
        <v>100</v>
      </c>
      <c r="P168" t="s">
        <v>6223</v>
      </c>
      <c r="Q168" s="2"/>
      <c r="R168" s="2"/>
      <c r="S168" s="2"/>
      <c r="V168" t="s">
        <v>6261</v>
      </c>
      <c r="W168" s="2">
        <v>44697.595729166664</v>
      </c>
      <c r="X168" t="s">
        <v>329</v>
      </c>
      <c r="Y168" s="2">
        <v>44697.595729166664</v>
      </c>
      <c r="Z168" t="s">
        <v>329</v>
      </c>
    </row>
    <row r="169" spans="1:26" x14ac:dyDescent="0.25">
      <c r="A169" t="s">
        <v>6283</v>
      </c>
      <c r="B169" t="e">
        <f>VLOOKUP(A169,'dump '!A:A,1,FALSE)</f>
        <v>#N/A</v>
      </c>
      <c r="C169" s="2"/>
      <c r="D169" s="2"/>
      <c r="E169" s="2"/>
      <c r="F169" s="2"/>
      <c r="G169" s="2"/>
      <c r="H169" t="s">
        <v>6222</v>
      </c>
      <c r="I169" s="2"/>
      <c r="J169">
        <v>3</v>
      </c>
      <c r="K169" t="s">
        <v>5080</v>
      </c>
      <c r="L169" t="s">
        <v>6175</v>
      </c>
      <c r="M169" t="s">
        <v>55</v>
      </c>
      <c r="N169">
        <v>0</v>
      </c>
      <c r="O169">
        <v>100</v>
      </c>
      <c r="P169" t="s">
        <v>6223</v>
      </c>
      <c r="Q169" s="2"/>
      <c r="R169" s="2"/>
      <c r="S169" s="2"/>
      <c r="V169" t="s">
        <v>6261</v>
      </c>
      <c r="W169" s="2">
        <v>44697.595833333333</v>
      </c>
      <c r="X169" t="s">
        <v>329</v>
      </c>
      <c r="Y169" s="2">
        <v>44697.595833333333</v>
      </c>
      <c r="Z169" t="s">
        <v>329</v>
      </c>
    </row>
    <row r="170" spans="1:26" x14ac:dyDescent="0.25">
      <c r="A170" t="s">
        <v>3580</v>
      </c>
      <c r="B170" t="str">
        <f>VLOOKUP(A170,'dump '!A:A,1,FALSE)</f>
        <v>GFE0001</v>
      </c>
      <c r="C170" t="s">
        <v>3579</v>
      </c>
      <c r="D170" t="s">
        <v>1335</v>
      </c>
      <c r="E170" t="s">
        <v>148</v>
      </c>
      <c r="F170" t="s">
        <v>1337</v>
      </c>
      <c r="G170" t="s">
        <v>62</v>
      </c>
      <c r="H170" t="s">
        <v>323</v>
      </c>
      <c r="I170">
        <v>1034770</v>
      </c>
      <c r="J170">
        <v>0.24</v>
      </c>
      <c r="K170" t="s">
        <v>193</v>
      </c>
      <c r="L170" t="s">
        <v>6175</v>
      </c>
      <c r="M170" t="s">
        <v>330</v>
      </c>
      <c r="N170">
        <v>20</v>
      </c>
      <c r="O170">
        <v>100</v>
      </c>
      <c r="P170" t="s">
        <v>6178</v>
      </c>
      <c r="Q170">
        <v>1400</v>
      </c>
      <c r="R170">
        <v>50</v>
      </c>
      <c r="S170">
        <v>302</v>
      </c>
      <c r="V170" t="s">
        <v>6179</v>
      </c>
      <c r="W170" s="2">
        <v>43817.422812500001</v>
      </c>
      <c r="X170" t="s">
        <v>37</v>
      </c>
      <c r="Y170" s="2">
        <v>43817.422812500001</v>
      </c>
      <c r="Z170" t="s">
        <v>37</v>
      </c>
    </row>
    <row r="171" spans="1:26" x14ac:dyDescent="0.25">
      <c r="A171" t="s">
        <v>678</v>
      </c>
      <c r="B171" t="str">
        <f>VLOOKUP(A171,'dump '!A:A,1,FALSE)</f>
        <v>GFE0002</v>
      </c>
      <c r="C171" t="s">
        <v>677</v>
      </c>
      <c r="D171" t="s">
        <v>679</v>
      </c>
      <c r="E171" t="s">
        <v>411</v>
      </c>
      <c r="F171" t="s">
        <v>680</v>
      </c>
      <c r="G171" t="s">
        <v>62</v>
      </c>
      <c r="H171" t="s">
        <v>323</v>
      </c>
      <c r="I171">
        <v>1034742</v>
      </c>
      <c r="J171">
        <v>0.24</v>
      </c>
      <c r="K171" t="s">
        <v>193</v>
      </c>
      <c r="L171" t="s">
        <v>6175</v>
      </c>
      <c r="M171" t="s">
        <v>330</v>
      </c>
      <c r="N171">
        <v>20</v>
      </c>
      <c r="O171">
        <v>100</v>
      </c>
      <c r="P171" t="s">
        <v>6178</v>
      </c>
      <c r="Q171">
        <v>1400</v>
      </c>
      <c r="R171">
        <v>50</v>
      </c>
      <c r="S171">
        <v>301</v>
      </c>
      <c r="V171" t="s">
        <v>6179</v>
      </c>
      <c r="W171" s="2">
        <v>43833.431944444441</v>
      </c>
      <c r="X171" t="s">
        <v>37</v>
      </c>
      <c r="Y171" s="2">
        <v>43833.431944444441</v>
      </c>
      <c r="Z171" t="s">
        <v>37</v>
      </c>
    </row>
    <row r="172" spans="1:26" x14ac:dyDescent="0.25">
      <c r="A172" t="s">
        <v>1437</v>
      </c>
      <c r="B172" t="str">
        <f>VLOOKUP(A172,'dump '!A:A,1,FALSE)</f>
        <v>GFE0003</v>
      </c>
      <c r="C172" t="s">
        <v>1436</v>
      </c>
      <c r="D172" t="s">
        <v>86</v>
      </c>
      <c r="E172" t="s">
        <v>1438</v>
      </c>
      <c r="F172" t="s">
        <v>1008</v>
      </c>
      <c r="G172" t="s">
        <v>62</v>
      </c>
      <c r="H172" t="s">
        <v>323</v>
      </c>
      <c r="I172">
        <v>1034446</v>
      </c>
      <c r="J172">
        <v>0.24</v>
      </c>
      <c r="K172" t="s">
        <v>193</v>
      </c>
      <c r="L172" t="s">
        <v>6175</v>
      </c>
      <c r="M172" t="s">
        <v>330</v>
      </c>
      <c r="N172">
        <v>20</v>
      </c>
      <c r="O172">
        <v>100</v>
      </c>
      <c r="P172" t="s">
        <v>6178</v>
      </c>
      <c r="Q172">
        <v>1400</v>
      </c>
      <c r="R172">
        <v>50</v>
      </c>
      <c r="S172">
        <v>301</v>
      </c>
      <c r="V172" t="s">
        <v>6179</v>
      </c>
      <c r="W172" s="2">
        <v>43832.642361111109</v>
      </c>
      <c r="X172" t="s">
        <v>37</v>
      </c>
      <c r="Y172" s="2">
        <v>43832.642361111109</v>
      </c>
      <c r="Z172" t="s">
        <v>37</v>
      </c>
    </row>
    <row r="173" spans="1:26" x14ac:dyDescent="0.25">
      <c r="A173" t="s">
        <v>1507</v>
      </c>
      <c r="B173" t="str">
        <f>VLOOKUP(A173,'dump '!A:A,1,FALSE)</f>
        <v>GFE0004</v>
      </c>
      <c r="C173" t="s">
        <v>1506</v>
      </c>
      <c r="D173" t="s">
        <v>630</v>
      </c>
      <c r="E173" t="s">
        <v>126</v>
      </c>
      <c r="F173" t="s">
        <v>631</v>
      </c>
      <c r="G173" t="s">
        <v>62</v>
      </c>
      <c r="H173" t="s">
        <v>323</v>
      </c>
      <c r="I173">
        <v>1034729</v>
      </c>
      <c r="J173">
        <v>0.24</v>
      </c>
      <c r="K173" t="s">
        <v>193</v>
      </c>
      <c r="L173" t="s">
        <v>6175</v>
      </c>
      <c r="M173" t="s">
        <v>330</v>
      </c>
      <c r="N173">
        <v>20</v>
      </c>
      <c r="O173">
        <v>100</v>
      </c>
      <c r="P173" t="s">
        <v>6178</v>
      </c>
      <c r="Q173">
        <v>1400</v>
      </c>
      <c r="R173">
        <v>50</v>
      </c>
      <c r="S173">
        <v>302</v>
      </c>
      <c r="V173" t="s">
        <v>6179</v>
      </c>
      <c r="W173" s="2">
        <v>43832.675393518519</v>
      </c>
      <c r="X173" t="s">
        <v>37</v>
      </c>
      <c r="Y173" s="2">
        <v>43832.675393518519</v>
      </c>
      <c r="Z173" t="s">
        <v>37</v>
      </c>
    </row>
    <row r="174" spans="1:26" x14ac:dyDescent="0.25">
      <c r="A174" t="s">
        <v>1505</v>
      </c>
      <c r="B174" t="str">
        <f>VLOOKUP(A174,'dump '!A:A,1,FALSE)</f>
        <v>GFE0005</v>
      </c>
      <c r="C174" t="s">
        <v>1504</v>
      </c>
      <c r="D174" t="s">
        <v>961</v>
      </c>
      <c r="E174" t="s">
        <v>222</v>
      </c>
      <c r="F174" t="s">
        <v>962</v>
      </c>
      <c r="G174" t="s">
        <v>51</v>
      </c>
      <c r="H174" t="s">
        <v>323</v>
      </c>
      <c r="I174">
        <v>1034728</v>
      </c>
      <c r="J174">
        <v>0.24</v>
      </c>
      <c r="K174" t="s">
        <v>193</v>
      </c>
      <c r="L174" t="s">
        <v>6175</v>
      </c>
      <c r="M174" t="s">
        <v>330</v>
      </c>
      <c r="N174">
        <v>20</v>
      </c>
      <c r="O174">
        <v>100</v>
      </c>
      <c r="P174" t="s">
        <v>6178</v>
      </c>
      <c r="Q174" s="2"/>
      <c r="R174" s="2"/>
      <c r="S174" s="2"/>
      <c r="V174" t="s">
        <v>6179</v>
      </c>
      <c r="W174" s="2">
        <v>43832.651956018519</v>
      </c>
      <c r="X174" t="s">
        <v>37</v>
      </c>
      <c r="Y174" s="2">
        <v>43832.651956018519</v>
      </c>
      <c r="Z174" t="s">
        <v>37</v>
      </c>
    </row>
    <row r="175" spans="1:26" x14ac:dyDescent="0.25">
      <c r="A175" t="s">
        <v>1503</v>
      </c>
      <c r="B175" t="str">
        <f>VLOOKUP(A175,'dump '!A:A,1,FALSE)</f>
        <v>GFE0006</v>
      </c>
      <c r="C175" t="s">
        <v>1502</v>
      </c>
      <c r="D175" t="s">
        <v>216</v>
      </c>
      <c r="E175" t="s">
        <v>60</v>
      </c>
      <c r="F175" t="s">
        <v>217</v>
      </c>
      <c r="G175" t="s">
        <v>177</v>
      </c>
      <c r="H175" t="s">
        <v>323</v>
      </c>
      <c r="I175">
        <v>1034726</v>
      </c>
      <c r="J175">
        <v>0.24</v>
      </c>
      <c r="K175" t="s">
        <v>193</v>
      </c>
      <c r="L175" t="s">
        <v>6175</v>
      </c>
      <c r="M175" t="s">
        <v>330</v>
      </c>
      <c r="N175">
        <v>20</v>
      </c>
      <c r="O175">
        <v>100</v>
      </c>
      <c r="P175" t="s">
        <v>6240</v>
      </c>
      <c r="Q175" s="2"/>
      <c r="R175" s="2"/>
      <c r="S175" s="2"/>
      <c r="V175" t="s">
        <v>6177</v>
      </c>
      <c r="W175" s="2">
        <v>44384.527430555558</v>
      </c>
      <c r="X175" t="s">
        <v>329</v>
      </c>
      <c r="Y175" s="2">
        <v>44384.527430555558</v>
      </c>
      <c r="Z175" t="s">
        <v>329</v>
      </c>
    </row>
    <row r="176" spans="1:26" x14ac:dyDescent="0.25">
      <c r="A176" t="s">
        <v>1489</v>
      </c>
      <c r="B176" t="str">
        <f>VLOOKUP(A176,'dump '!A:A,1,FALSE)</f>
        <v>GFE0007</v>
      </c>
      <c r="C176" t="s">
        <v>1488</v>
      </c>
      <c r="D176" t="s">
        <v>188</v>
      </c>
      <c r="E176" t="s">
        <v>93</v>
      </c>
      <c r="F176" t="s">
        <v>189</v>
      </c>
      <c r="G176" t="s">
        <v>177</v>
      </c>
      <c r="H176" t="s">
        <v>323</v>
      </c>
      <c r="I176">
        <v>1034714</v>
      </c>
      <c r="J176">
        <v>0.24</v>
      </c>
      <c r="K176" t="s">
        <v>193</v>
      </c>
      <c r="L176" t="s">
        <v>6175</v>
      </c>
      <c r="M176" t="s">
        <v>330</v>
      </c>
      <c r="N176">
        <v>20</v>
      </c>
      <c r="O176">
        <v>100</v>
      </c>
      <c r="P176" t="s">
        <v>6178</v>
      </c>
      <c r="Q176">
        <v>1400</v>
      </c>
      <c r="R176">
        <v>50</v>
      </c>
      <c r="S176">
        <v>302</v>
      </c>
      <c r="V176" t="s">
        <v>6179</v>
      </c>
      <c r="W176" s="2">
        <v>43851.595937500002</v>
      </c>
      <c r="X176" t="s">
        <v>37</v>
      </c>
      <c r="Y176" s="2">
        <v>43851.595937500002</v>
      </c>
      <c r="Z176" t="s">
        <v>37</v>
      </c>
    </row>
    <row r="177" spans="1:26" x14ac:dyDescent="0.25">
      <c r="A177" t="s">
        <v>1459</v>
      </c>
      <c r="B177" t="str">
        <f>VLOOKUP(A177,'dump '!A:A,1,FALSE)</f>
        <v>GFE0008</v>
      </c>
      <c r="C177" t="s">
        <v>1458</v>
      </c>
      <c r="D177" t="s">
        <v>269</v>
      </c>
      <c r="E177" t="s">
        <v>270</v>
      </c>
      <c r="F177" t="s">
        <v>271</v>
      </c>
      <c r="G177" t="s">
        <v>43</v>
      </c>
      <c r="H177" t="s">
        <v>323</v>
      </c>
      <c r="I177">
        <v>1034708</v>
      </c>
      <c r="J177">
        <v>0.24</v>
      </c>
      <c r="K177" t="s">
        <v>193</v>
      </c>
      <c r="L177" t="s">
        <v>6175</v>
      </c>
      <c r="M177" t="s">
        <v>330</v>
      </c>
      <c r="N177">
        <v>20</v>
      </c>
      <c r="O177">
        <v>100</v>
      </c>
      <c r="P177" t="s">
        <v>6178</v>
      </c>
      <c r="Q177" s="2"/>
      <c r="R177" s="2"/>
      <c r="S177" s="2"/>
      <c r="V177" t="s">
        <v>6179</v>
      </c>
      <c r="W177" s="2">
        <v>43851.599710648145</v>
      </c>
      <c r="X177" t="s">
        <v>37</v>
      </c>
      <c r="Y177" s="2">
        <v>43857.458368055559</v>
      </c>
      <c r="Z177" t="s">
        <v>37</v>
      </c>
    </row>
    <row r="178" spans="1:26" x14ac:dyDescent="0.25">
      <c r="A178" t="s">
        <v>1293</v>
      </c>
      <c r="B178" t="str">
        <f>VLOOKUP(A178,'dump '!A:A,1,FALSE)</f>
        <v>GFE0009</v>
      </c>
      <c r="C178" t="s">
        <v>1292</v>
      </c>
      <c r="D178" t="s">
        <v>168</v>
      </c>
      <c r="E178" t="s">
        <v>169</v>
      </c>
      <c r="F178" t="s">
        <v>170</v>
      </c>
      <c r="G178" t="s">
        <v>43</v>
      </c>
      <c r="H178" t="s">
        <v>323</v>
      </c>
      <c r="I178">
        <v>1041365</v>
      </c>
      <c r="J178">
        <v>0.24</v>
      </c>
      <c r="K178" t="s">
        <v>193</v>
      </c>
      <c r="L178" t="s">
        <v>6175</v>
      </c>
      <c r="M178" t="s">
        <v>330</v>
      </c>
      <c r="N178">
        <v>20</v>
      </c>
      <c r="O178">
        <v>100</v>
      </c>
      <c r="P178" t="s">
        <v>6178</v>
      </c>
      <c r="Q178">
        <v>1400</v>
      </c>
      <c r="R178">
        <v>50</v>
      </c>
      <c r="S178">
        <v>300</v>
      </c>
      <c r="V178" t="s">
        <v>6179</v>
      </c>
      <c r="W178" s="2">
        <v>43851.604039351849</v>
      </c>
      <c r="X178" t="s">
        <v>37</v>
      </c>
      <c r="Y178" s="2">
        <v>44581.491365740738</v>
      </c>
      <c r="Z178" t="s">
        <v>329</v>
      </c>
    </row>
    <row r="179" spans="1:26" x14ac:dyDescent="0.25">
      <c r="A179" t="s">
        <v>685</v>
      </c>
      <c r="B179" t="str">
        <f>VLOOKUP(A179,'dump '!A:A,1,FALSE)</f>
        <v>GFE0010</v>
      </c>
      <c r="C179" t="s">
        <v>684</v>
      </c>
      <c r="D179" t="s">
        <v>161</v>
      </c>
      <c r="E179" t="s">
        <v>162</v>
      </c>
      <c r="F179" t="s">
        <v>163</v>
      </c>
      <c r="G179" t="s">
        <v>62</v>
      </c>
      <c r="H179" t="s">
        <v>323</v>
      </c>
      <c r="I179">
        <v>1034769</v>
      </c>
      <c r="J179">
        <v>0.24</v>
      </c>
      <c r="K179" t="s">
        <v>193</v>
      </c>
      <c r="L179" t="s">
        <v>6175</v>
      </c>
      <c r="M179" t="s">
        <v>330</v>
      </c>
      <c r="N179">
        <v>20</v>
      </c>
      <c r="O179">
        <v>100</v>
      </c>
      <c r="P179" t="s">
        <v>6178</v>
      </c>
      <c r="Q179">
        <v>1400</v>
      </c>
      <c r="R179">
        <v>50</v>
      </c>
      <c r="S179">
        <v>301</v>
      </c>
      <c r="V179" t="s">
        <v>6179</v>
      </c>
      <c r="W179" s="2">
        <v>43867.654282407406</v>
      </c>
      <c r="X179" t="s">
        <v>37</v>
      </c>
      <c r="Y179" s="2">
        <v>43867.654282407406</v>
      </c>
      <c r="Z179" t="s">
        <v>37</v>
      </c>
    </row>
    <row r="180" spans="1:26" x14ac:dyDescent="0.25">
      <c r="A180" t="s">
        <v>1469</v>
      </c>
      <c r="B180" t="str">
        <f>VLOOKUP(A180,'dump '!A:A,1,FALSE)</f>
        <v>GFE0011</v>
      </c>
      <c r="C180" t="s">
        <v>1468</v>
      </c>
      <c r="D180" t="s">
        <v>188</v>
      </c>
      <c r="E180" t="s">
        <v>93</v>
      </c>
      <c r="F180" t="s">
        <v>189</v>
      </c>
      <c r="G180" t="s">
        <v>177</v>
      </c>
      <c r="H180" t="s">
        <v>323</v>
      </c>
      <c r="I180">
        <v>1034774</v>
      </c>
      <c r="J180">
        <v>0.24</v>
      </c>
      <c r="K180" t="s">
        <v>193</v>
      </c>
      <c r="L180" t="s">
        <v>6175</v>
      </c>
      <c r="M180" t="s">
        <v>330</v>
      </c>
      <c r="N180">
        <v>20</v>
      </c>
      <c r="O180">
        <v>100</v>
      </c>
      <c r="P180" t="s">
        <v>6178</v>
      </c>
      <c r="Q180">
        <v>1400</v>
      </c>
      <c r="R180">
        <v>50</v>
      </c>
      <c r="S180">
        <v>302</v>
      </c>
      <c r="V180" t="s">
        <v>6179</v>
      </c>
      <c r="W180" s="2">
        <v>43866.644652777781</v>
      </c>
      <c r="X180" t="s">
        <v>37</v>
      </c>
      <c r="Y180" s="2">
        <v>43866.644652777781</v>
      </c>
      <c r="Z180" t="s">
        <v>37</v>
      </c>
    </row>
    <row r="181" spans="1:26" x14ac:dyDescent="0.25">
      <c r="A181" t="s">
        <v>1441</v>
      </c>
      <c r="B181" t="str">
        <f>VLOOKUP(A181,'dump '!A:A,1,FALSE)</f>
        <v>GFE0012</v>
      </c>
      <c r="C181" t="s">
        <v>1440</v>
      </c>
      <c r="D181" t="s">
        <v>748</v>
      </c>
      <c r="E181" t="s">
        <v>334</v>
      </c>
      <c r="F181" t="s">
        <v>749</v>
      </c>
      <c r="G181" t="s">
        <v>750</v>
      </c>
      <c r="H181" t="s">
        <v>323</v>
      </c>
      <c r="I181">
        <v>1034628</v>
      </c>
      <c r="J181">
        <v>0.24</v>
      </c>
      <c r="K181" t="s">
        <v>193</v>
      </c>
      <c r="L181" t="s">
        <v>6175</v>
      </c>
      <c r="M181" t="s">
        <v>330</v>
      </c>
      <c r="N181">
        <v>20</v>
      </c>
      <c r="O181">
        <v>100</v>
      </c>
      <c r="P181" t="s">
        <v>6178</v>
      </c>
      <c r="Q181">
        <v>1400</v>
      </c>
      <c r="R181">
        <v>50</v>
      </c>
      <c r="S181">
        <v>301</v>
      </c>
      <c r="V181" t="s">
        <v>6179</v>
      </c>
      <c r="W181" s="2">
        <v>43866.667685185188</v>
      </c>
      <c r="X181" t="s">
        <v>37</v>
      </c>
      <c r="Y181" s="2">
        <v>43866.667685185188</v>
      </c>
      <c r="Z181" t="s">
        <v>37</v>
      </c>
    </row>
    <row r="182" spans="1:26" x14ac:dyDescent="0.25">
      <c r="A182" t="s">
        <v>4257</v>
      </c>
      <c r="B182" t="str">
        <f>VLOOKUP(A182,'dump '!A:A,1,FALSE)</f>
        <v>GFE0013</v>
      </c>
      <c r="C182" t="s">
        <v>4256</v>
      </c>
      <c r="D182" t="s">
        <v>3315</v>
      </c>
      <c r="E182" t="s">
        <v>93</v>
      </c>
      <c r="F182" t="s">
        <v>3316</v>
      </c>
      <c r="G182" t="s">
        <v>62</v>
      </c>
      <c r="H182" t="s">
        <v>323</v>
      </c>
      <c r="I182">
        <v>1035243</v>
      </c>
      <c r="J182">
        <v>0.24</v>
      </c>
      <c r="K182" t="s">
        <v>193</v>
      </c>
      <c r="L182" t="s">
        <v>6175</v>
      </c>
      <c r="M182" t="s">
        <v>330</v>
      </c>
      <c r="N182">
        <v>20</v>
      </c>
      <c r="O182">
        <v>100</v>
      </c>
      <c r="P182" t="s">
        <v>6225</v>
      </c>
      <c r="Q182" s="2"/>
      <c r="R182" s="2"/>
      <c r="S182" s="2"/>
      <c r="V182" t="s">
        <v>6177</v>
      </c>
      <c r="W182" s="2">
        <v>44151.589733796296</v>
      </c>
      <c r="X182" t="s">
        <v>329</v>
      </c>
      <c r="Y182" s="2">
        <v>44151.589733796296</v>
      </c>
      <c r="Z182" t="s">
        <v>329</v>
      </c>
    </row>
    <row r="183" spans="1:26" x14ac:dyDescent="0.25">
      <c r="A183" t="s">
        <v>664</v>
      </c>
      <c r="B183" t="str">
        <f>VLOOKUP(A183,'dump '!A:A,1,FALSE)</f>
        <v>GFE0014</v>
      </c>
      <c r="C183" t="s">
        <v>663</v>
      </c>
      <c r="D183" t="s">
        <v>665</v>
      </c>
      <c r="E183" t="s">
        <v>666</v>
      </c>
      <c r="F183" t="s">
        <v>667</v>
      </c>
      <c r="G183" t="s">
        <v>241</v>
      </c>
      <c r="H183" t="s">
        <v>323</v>
      </c>
      <c r="I183">
        <v>1035260</v>
      </c>
      <c r="J183">
        <v>0.24</v>
      </c>
      <c r="K183" t="s">
        <v>193</v>
      </c>
      <c r="L183" t="s">
        <v>6175</v>
      </c>
      <c r="M183" t="s">
        <v>330</v>
      </c>
      <c r="N183">
        <v>20</v>
      </c>
      <c r="O183">
        <v>100</v>
      </c>
      <c r="P183" t="s">
        <v>6178</v>
      </c>
      <c r="Q183">
        <v>1400</v>
      </c>
      <c r="R183">
        <v>50</v>
      </c>
      <c r="S183">
        <v>301</v>
      </c>
      <c r="V183" t="s">
        <v>6179</v>
      </c>
      <c r="W183" s="2">
        <v>43866.652094907404</v>
      </c>
      <c r="X183" t="s">
        <v>37</v>
      </c>
      <c r="Y183" s="2">
        <v>43866.652094907404</v>
      </c>
      <c r="Z183" t="s">
        <v>37</v>
      </c>
    </row>
    <row r="184" spans="1:26" x14ac:dyDescent="0.25">
      <c r="A184" t="s">
        <v>658</v>
      </c>
      <c r="B184" t="str">
        <f>VLOOKUP(A184,'dump '!A:A,1,FALSE)</f>
        <v>GFE0015</v>
      </c>
      <c r="C184" t="s">
        <v>657</v>
      </c>
      <c r="D184" t="s">
        <v>659</v>
      </c>
      <c r="E184" t="s">
        <v>660</v>
      </c>
      <c r="F184" t="s">
        <v>661</v>
      </c>
      <c r="G184" t="s">
        <v>241</v>
      </c>
      <c r="H184" t="s">
        <v>323</v>
      </c>
      <c r="I184">
        <v>1035250</v>
      </c>
      <c r="J184">
        <v>0.24</v>
      </c>
      <c r="K184" t="s">
        <v>193</v>
      </c>
      <c r="L184" t="s">
        <v>6175</v>
      </c>
      <c r="M184" t="s">
        <v>330</v>
      </c>
      <c r="N184">
        <v>20</v>
      </c>
      <c r="O184">
        <v>100</v>
      </c>
      <c r="P184" t="s">
        <v>6178</v>
      </c>
      <c r="Q184">
        <v>1400</v>
      </c>
      <c r="R184">
        <v>50</v>
      </c>
      <c r="S184">
        <v>301</v>
      </c>
      <c r="V184" t="s">
        <v>6179</v>
      </c>
      <c r="W184" s="2">
        <v>43866.657858796294</v>
      </c>
      <c r="X184" t="s">
        <v>37</v>
      </c>
      <c r="Y184" s="2">
        <v>43866.657858796294</v>
      </c>
      <c r="Z184" t="s">
        <v>37</v>
      </c>
    </row>
    <row r="185" spans="1:26" x14ac:dyDescent="0.25">
      <c r="A185" t="s">
        <v>683</v>
      </c>
      <c r="B185" t="str">
        <f>VLOOKUP(A185,'dump '!A:A,1,FALSE)</f>
        <v>GFE0016</v>
      </c>
      <c r="C185" t="s">
        <v>682</v>
      </c>
      <c r="D185" t="s">
        <v>245</v>
      </c>
      <c r="E185" t="s">
        <v>246</v>
      </c>
      <c r="F185" t="s">
        <v>247</v>
      </c>
      <c r="G185" t="s">
        <v>62</v>
      </c>
      <c r="H185" t="s">
        <v>323</v>
      </c>
      <c r="I185">
        <v>1034743</v>
      </c>
      <c r="J185">
        <v>0.24</v>
      </c>
      <c r="K185" t="s">
        <v>193</v>
      </c>
      <c r="L185" t="s">
        <v>6175</v>
      </c>
      <c r="M185" t="s">
        <v>330</v>
      </c>
      <c r="N185">
        <v>20</v>
      </c>
      <c r="O185">
        <v>100</v>
      </c>
      <c r="P185" t="s">
        <v>6178</v>
      </c>
      <c r="Q185">
        <v>1400</v>
      </c>
      <c r="R185">
        <v>50</v>
      </c>
      <c r="S185">
        <v>302</v>
      </c>
      <c r="V185" t="s">
        <v>6179</v>
      </c>
      <c r="W185" s="2">
        <v>43866.628009259257</v>
      </c>
      <c r="X185" t="s">
        <v>37</v>
      </c>
      <c r="Y185" s="2">
        <v>43866.628009259257</v>
      </c>
      <c r="Z185" t="s">
        <v>37</v>
      </c>
    </row>
    <row r="186" spans="1:26" x14ac:dyDescent="0.25">
      <c r="A186" t="s">
        <v>4441</v>
      </c>
      <c r="B186" t="str">
        <f>VLOOKUP(A186,'dump '!A:A,1,FALSE)</f>
        <v>GFE0017</v>
      </c>
      <c r="C186" t="s">
        <v>4440</v>
      </c>
      <c r="D186" t="s">
        <v>1452</v>
      </c>
      <c r="E186" t="s">
        <v>1048</v>
      </c>
      <c r="F186" t="s">
        <v>3330</v>
      </c>
      <c r="G186" t="s">
        <v>241</v>
      </c>
      <c r="H186" t="s">
        <v>323</v>
      </c>
      <c r="I186">
        <v>1034678</v>
      </c>
      <c r="J186">
        <v>0.24</v>
      </c>
      <c r="K186" t="s">
        <v>193</v>
      </c>
      <c r="L186" t="s">
        <v>6175</v>
      </c>
      <c r="M186" t="s">
        <v>330</v>
      </c>
      <c r="N186">
        <v>20</v>
      </c>
      <c r="O186">
        <v>100</v>
      </c>
      <c r="P186" t="s">
        <v>6178</v>
      </c>
      <c r="Q186">
        <v>1400</v>
      </c>
      <c r="R186">
        <v>50</v>
      </c>
      <c r="S186">
        <v>301</v>
      </c>
      <c r="V186" t="s">
        <v>6179</v>
      </c>
      <c r="W186" s="2">
        <v>43874.404641203706</v>
      </c>
      <c r="X186" t="s">
        <v>37</v>
      </c>
      <c r="Y186" s="2">
        <v>43874.404641203706</v>
      </c>
      <c r="Z186" t="s">
        <v>37</v>
      </c>
    </row>
    <row r="187" spans="1:26" x14ac:dyDescent="0.25">
      <c r="A187" t="s">
        <v>1451</v>
      </c>
      <c r="B187" t="str">
        <f>VLOOKUP(A187,'dump '!A:A,1,FALSE)</f>
        <v>GFE0018</v>
      </c>
      <c r="C187" t="s">
        <v>1450</v>
      </c>
      <c r="D187" t="s">
        <v>1452</v>
      </c>
      <c r="E187" t="s">
        <v>1453</v>
      </c>
      <c r="F187" t="s">
        <v>1454</v>
      </c>
      <c r="G187" t="s">
        <v>241</v>
      </c>
      <c r="H187" t="s">
        <v>323</v>
      </c>
      <c r="I187">
        <v>1034700</v>
      </c>
      <c r="J187">
        <v>0.24</v>
      </c>
      <c r="K187" t="s">
        <v>193</v>
      </c>
      <c r="L187" t="s">
        <v>6175</v>
      </c>
      <c r="M187" t="s">
        <v>330</v>
      </c>
      <c r="N187">
        <v>20</v>
      </c>
      <c r="O187">
        <v>100</v>
      </c>
      <c r="P187" t="s">
        <v>6178</v>
      </c>
      <c r="Q187">
        <v>1400</v>
      </c>
      <c r="R187">
        <v>50</v>
      </c>
      <c r="S187">
        <v>301</v>
      </c>
      <c r="V187" t="s">
        <v>6179</v>
      </c>
      <c r="W187" s="2">
        <v>43874.405092592591</v>
      </c>
      <c r="X187" t="s">
        <v>37</v>
      </c>
      <c r="Y187" s="2">
        <v>43937.478703703702</v>
      </c>
      <c r="Z187" t="s">
        <v>5969</v>
      </c>
    </row>
    <row r="188" spans="1:26" x14ac:dyDescent="0.25">
      <c r="A188" t="s">
        <v>1491</v>
      </c>
      <c r="B188" t="str">
        <f>VLOOKUP(A188,'dump '!A:A,1,FALSE)</f>
        <v>GFE0019</v>
      </c>
      <c r="C188" t="s">
        <v>1490</v>
      </c>
      <c r="D188" t="s">
        <v>1492</v>
      </c>
      <c r="E188" t="s">
        <v>1493</v>
      </c>
      <c r="F188" t="s">
        <v>1494</v>
      </c>
      <c r="G188" t="s">
        <v>241</v>
      </c>
      <c r="H188" t="s">
        <v>323</v>
      </c>
      <c r="I188">
        <v>1034719</v>
      </c>
      <c r="J188">
        <v>0.24</v>
      </c>
      <c r="K188" t="s">
        <v>193</v>
      </c>
      <c r="L188" t="s">
        <v>6175</v>
      </c>
      <c r="M188" t="s">
        <v>330</v>
      </c>
      <c r="N188">
        <v>20</v>
      </c>
      <c r="O188">
        <v>100</v>
      </c>
      <c r="P188" t="s">
        <v>6178</v>
      </c>
      <c r="Q188">
        <v>1400</v>
      </c>
      <c r="R188">
        <v>50</v>
      </c>
      <c r="S188">
        <v>301</v>
      </c>
      <c r="V188" t="s">
        <v>6179</v>
      </c>
      <c r="W188" s="2">
        <v>43874.405462962961</v>
      </c>
      <c r="X188" t="s">
        <v>37</v>
      </c>
      <c r="Y188" s="2">
        <v>43874.405462962961</v>
      </c>
      <c r="Z188" t="s">
        <v>37</v>
      </c>
    </row>
    <row r="189" spans="1:26" x14ac:dyDescent="0.25">
      <c r="A189" t="s">
        <v>1471</v>
      </c>
      <c r="B189" t="str">
        <f>VLOOKUP(A189,'dump '!A:A,1,FALSE)</f>
        <v>GFE0020</v>
      </c>
      <c r="C189" t="s">
        <v>1470</v>
      </c>
      <c r="D189" t="s">
        <v>1071</v>
      </c>
      <c r="E189" t="s">
        <v>1114</v>
      </c>
      <c r="F189" t="s">
        <v>1115</v>
      </c>
      <c r="G189" t="s">
        <v>241</v>
      </c>
      <c r="H189" t="s">
        <v>323</v>
      </c>
      <c r="I189">
        <v>1034780</v>
      </c>
      <c r="J189">
        <v>0.24</v>
      </c>
      <c r="K189" t="s">
        <v>193</v>
      </c>
      <c r="L189" t="s">
        <v>6175</v>
      </c>
      <c r="M189" t="s">
        <v>330</v>
      </c>
      <c r="N189">
        <v>20</v>
      </c>
      <c r="O189">
        <v>100</v>
      </c>
      <c r="P189" t="s">
        <v>6178</v>
      </c>
      <c r="Q189">
        <v>1400</v>
      </c>
      <c r="R189">
        <v>50</v>
      </c>
      <c r="S189">
        <v>301</v>
      </c>
      <c r="V189" t="s">
        <v>6179</v>
      </c>
      <c r="W189" s="2">
        <v>43874.397719907407</v>
      </c>
      <c r="X189" t="s">
        <v>37</v>
      </c>
      <c r="Y189" s="2">
        <v>43874.397719907407</v>
      </c>
      <c r="Z189" t="s">
        <v>37</v>
      </c>
    </row>
    <row r="190" spans="1:26" x14ac:dyDescent="0.25">
      <c r="A190" t="s">
        <v>1497</v>
      </c>
      <c r="B190" t="str">
        <f>VLOOKUP(A190,'dump '!A:A,1,FALSE)</f>
        <v>GFE0021</v>
      </c>
      <c r="C190" t="s">
        <v>1496</v>
      </c>
      <c r="D190" t="s">
        <v>263</v>
      </c>
      <c r="E190" t="s">
        <v>264</v>
      </c>
      <c r="F190" t="s">
        <v>265</v>
      </c>
      <c r="G190" t="s">
        <v>241</v>
      </c>
      <c r="H190" t="s">
        <v>323</v>
      </c>
      <c r="I190">
        <v>1034722</v>
      </c>
      <c r="J190">
        <v>0.24</v>
      </c>
      <c r="K190" t="s">
        <v>193</v>
      </c>
      <c r="L190" t="s">
        <v>6175</v>
      </c>
      <c r="M190" t="s">
        <v>330</v>
      </c>
      <c r="N190">
        <v>20</v>
      </c>
      <c r="O190">
        <v>100</v>
      </c>
      <c r="P190" t="s">
        <v>6178</v>
      </c>
      <c r="Q190">
        <v>1400</v>
      </c>
      <c r="R190">
        <v>50</v>
      </c>
      <c r="S190">
        <v>302</v>
      </c>
      <c r="V190" t="s">
        <v>6179</v>
      </c>
      <c r="W190" s="2">
        <v>43892.597511574073</v>
      </c>
      <c r="X190" t="s">
        <v>37</v>
      </c>
      <c r="Y190" s="2">
        <v>43892.597511574073</v>
      </c>
      <c r="Z190" t="s">
        <v>37</v>
      </c>
    </row>
    <row r="191" spans="1:26" x14ac:dyDescent="0.25">
      <c r="A191" t="s">
        <v>1509</v>
      </c>
      <c r="B191" t="str">
        <f>VLOOKUP(A191,'dump '!A:A,1,FALSE)</f>
        <v>GFE0022</v>
      </c>
      <c r="C191" t="s">
        <v>1508</v>
      </c>
      <c r="D191" t="s">
        <v>1510</v>
      </c>
      <c r="E191" t="s">
        <v>264</v>
      </c>
      <c r="F191" t="s">
        <v>1511</v>
      </c>
      <c r="G191" t="s">
        <v>241</v>
      </c>
      <c r="H191" t="s">
        <v>323</v>
      </c>
      <c r="I191">
        <v>1034732</v>
      </c>
      <c r="J191">
        <v>0.24</v>
      </c>
      <c r="K191" t="s">
        <v>193</v>
      </c>
      <c r="L191" t="s">
        <v>6175</v>
      </c>
      <c r="M191" t="s">
        <v>330</v>
      </c>
      <c r="N191">
        <v>20</v>
      </c>
      <c r="O191">
        <v>100</v>
      </c>
      <c r="P191" t="s">
        <v>6178</v>
      </c>
      <c r="Q191">
        <v>1400</v>
      </c>
      <c r="R191">
        <v>50</v>
      </c>
      <c r="S191">
        <v>302</v>
      </c>
      <c r="V191" t="s">
        <v>6179</v>
      </c>
      <c r="W191" s="2">
        <v>43892.589583333334</v>
      </c>
      <c r="X191" t="s">
        <v>37</v>
      </c>
      <c r="Y191" s="2">
        <v>43892.589583333334</v>
      </c>
      <c r="Z191" t="s">
        <v>37</v>
      </c>
    </row>
    <row r="192" spans="1:26" x14ac:dyDescent="0.25">
      <c r="A192" t="s">
        <v>1432</v>
      </c>
      <c r="B192" t="str">
        <f>VLOOKUP(A192,'dump '!A:A,1,FALSE)</f>
        <v>GFE0023</v>
      </c>
      <c r="C192" t="s">
        <v>1431</v>
      </c>
      <c r="D192" t="s">
        <v>1433</v>
      </c>
      <c r="E192" t="s">
        <v>270</v>
      </c>
      <c r="F192" t="s">
        <v>1434</v>
      </c>
      <c r="G192" t="s">
        <v>241</v>
      </c>
      <c r="H192" t="s">
        <v>323</v>
      </c>
      <c r="I192">
        <v>1034444</v>
      </c>
      <c r="J192">
        <v>0.24</v>
      </c>
      <c r="K192" t="s">
        <v>193</v>
      </c>
      <c r="L192" t="s">
        <v>6175</v>
      </c>
      <c r="M192" t="s">
        <v>330</v>
      </c>
      <c r="N192">
        <v>20</v>
      </c>
      <c r="O192">
        <v>100</v>
      </c>
      <c r="P192" t="s">
        <v>6178</v>
      </c>
      <c r="Q192">
        <v>1400</v>
      </c>
      <c r="R192">
        <v>50</v>
      </c>
      <c r="S192">
        <v>302</v>
      </c>
      <c r="V192" t="s">
        <v>6179</v>
      </c>
      <c r="W192" s="2">
        <v>43892.582546296297</v>
      </c>
      <c r="X192" t="s">
        <v>37</v>
      </c>
      <c r="Y192" s="2">
        <v>43892.582546296297</v>
      </c>
      <c r="Z192" t="s">
        <v>37</v>
      </c>
    </row>
    <row r="193" spans="1:26" x14ac:dyDescent="0.25">
      <c r="A193" t="s">
        <v>1457</v>
      </c>
      <c r="B193" t="str">
        <f>VLOOKUP(A193,'dump '!A:A,1,FALSE)</f>
        <v>GFE0024</v>
      </c>
      <c r="C193" t="s">
        <v>1456</v>
      </c>
      <c r="D193" t="s">
        <v>614</v>
      </c>
      <c r="E193" t="s">
        <v>270</v>
      </c>
      <c r="F193" t="s">
        <v>615</v>
      </c>
      <c r="G193" t="s">
        <v>241</v>
      </c>
      <c r="H193" t="s">
        <v>323</v>
      </c>
      <c r="I193">
        <v>1034707</v>
      </c>
      <c r="J193">
        <v>0.24</v>
      </c>
      <c r="K193" t="s">
        <v>193</v>
      </c>
      <c r="L193" t="s">
        <v>6175</v>
      </c>
      <c r="M193" t="s">
        <v>330</v>
      </c>
      <c r="N193">
        <v>20</v>
      </c>
      <c r="O193">
        <v>100</v>
      </c>
      <c r="P193" t="s">
        <v>6178</v>
      </c>
      <c r="Q193">
        <v>1400</v>
      </c>
      <c r="R193">
        <v>50</v>
      </c>
      <c r="S193">
        <v>302</v>
      </c>
      <c r="V193" t="s">
        <v>6179</v>
      </c>
      <c r="W193" s="2">
        <v>43892.566504629627</v>
      </c>
      <c r="X193" t="s">
        <v>37</v>
      </c>
      <c r="Y193" s="2">
        <v>43892.566504629627</v>
      </c>
      <c r="Z193" t="s">
        <v>37</v>
      </c>
    </row>
    <row r="194" spans="1:26" x14ac:dyDescent="0.25">
      <c r="A194" t="s">
        <v>1475</v>
      </c>
      <c r="B194" t="str">
        <f>VLOOKUP(A194,'dump '!A:A,1,FALSE)</f>
        <v>GFE0025</v>
      </c>
      <c r="C194" t="s">
        <v>1474</v>
      </c>
      <c r="D194" t="s">
        <v>1476</v>
      </c>
      <c r="E194" t="s">
        <v>270</v>
      </c>
      <c r="F194" t="s">
        <v>1477</v>
      </c>
      <c r="G194" t="s">
        <v>241</v>
      </c>
      <c r="H194" t="s">
        <v>323</v>
      </c>
      <c r="I194">
        <v>1035215</v>
      </c>
      <c r="J194">
        <v>0.24</v>
      </c>
      <c r="K194" t="s">
        <v>193</v>
      </c>
      <c r="L194" t="s">
        <v>6175</v>
      </c>
      <c r="M194" t="s">
        <v>330</v>
      </c>
      <c r="N194">
        <v>20</v>
      </c>
      <c r="O194">
        <v>100</v>
      </c>
      <c r="P194" t="s">
        <v>6178</v>
      </c>
      <c r="Q194">
        <v>1400</v>
      </c>
      <c r="R194">
        <v>50</v>
      </c>
      <c r="S194">
        <v>302</v>
      </c>
      <c r="V194" t="s">
        <v>6179</v>
      </c>
      <c r="W194" s="2">
        <v>43892.520567129628</v>
      </c>
      <c r="X194" t="s">
        <v>37</v>
      </c>
      <c r="Y194" s="2">
        <v>43892.520567129628</v>
      </c>
      <c r="Z194" t="s">
        <v>37</v>
      </c>
    </row>
    <row r="195" spans="1:26" x14ac:dyDescent="0.25">
      <c r="A195" t="s">
        <v>1499</v>
      </c>
      <c r="B195" t="str">
        <f>VLOOKUP(A195,'dump '!A:A,1,FALSE)</f>
        <v>GFE0026</v>
      </c>
      <c r="C195" t="s">
        <v>1498</v>
      </c>
      <c r="D195" t="s">
        <v>1066</v>
      </c>
      <c r="E195" t="s">
        <v>32</v>
      </c>
      <c r="F195" t="s">
        <v>1067</v>
      </c>
      <c r="G195" t="s">
        <v>241</v>
      </c>
      <c r="H195" t="s">
        <v>323</v>
      </c>
      <c r="I195">
        <v>1034723</v>
      </c>
      <c r="J195">
        <v>0.24</v>
      </c>
      <c r="K195" t="s">
        <v>193</v>
      </c>
      <c r="L195" t="s">
        <v>6175</v>
      </c>
      <c r="M195" t="s">
        <v>330</v>
      </c>
      <c r="N195">
        <v>20</v>
      </c>
      <c r="O195">
        <v>100</v>
      </c>
      <c r="P195" t="s">
        <v>6178</v>
      </c>
      <c r="Q195">
        <v>1400</v>
      </c>
      <c r="R195">
        <v>50</v>
      </c>
      <c r="S195">
        <v>301</v>
      </c>
      <c r="V195" t="s">
        <v>6179</v>
      </c>
      <c r="W195" s="2">
        <v>43892.393159722225</v>
      </c>
      <c r="X195" t="s">
        <v>37</v>
      </c>
      <c r="Y195" s="2">
        <v>43892.393159722225</v>
      </c>
      <c r="Z195" t="s">
        <v>37</v>
      </c>
    </row>
    <row r="196" spans="1:26" x14ac:dyDescent="0.25">
      <c r="A196" t="s">
        <v>1443</v>
      </c>
      <c r="B196" t="str">
        <f>VLOOKUP(A196,'dump '!A:A,1,FALSE)</f>
        <v>GFE0027</v>
      </c>
      <c r="C196" t="s">
        <v>1442</v>
      </c>
      <c r="D196" t="s">
        <v>1066</v>
      </c>
      <c r="E196" t="s">
        <v>316</v>
      </c>
      <c r="F196" t="s">
        <v>1119</v>
      </c>
      <c r="G196" t="s">
        <v>241</v>
      </c>
      <c r="H196" t="s">
        <v>323</v>
      </c>
      <c r="I196">
        <v>1034645</v>
      </c>
      <c r="J196">
        <v>0.24</v>
      </c>
      <c r="K196" t="s">
        <v>193</v>
      </c>
      <c r="L196" t="s">
        <v>6175</v>
      </c>
      <c r="M196" t="s">
        <v>330</v>
      </c>
      <c r="N196">
        <v>20</v>
      </c>
      <c r="O196">
        <v>100</v>
      </c>
      <c r="P196" t="s">
        <v>6178</v>
      </c>
      <c r="Q196">
        <v>1400</v>
      </c>
      <c r="R196">
        <v>50</v>
      </c>
      <c r="S196">
        <v>301</v>
      </c>
      <c r="V196" t="s">
        <v>6179</v>
      </c>
      <c r="W196" s="2">
        <v>43892.397175925929</v>
      </c>
      <c r="X196" t="s">
        <v>37</v>
      </c>
      <c r="Y196" s="2">
        <v>43892.397175925929</v>
      </c>
      <c r="Z196" t="s">
        <v>37</v>
      </c>
    </row>
    <row r="197" spans="1:26" x14ac:dyDescent="0.25">
      <c r="A197" t="s">
        <v>1501</v>
      </c>
      <c r="B197" t="str">
        <f>VLOOKUP(A197,'dump '!A:A,1,FALSE)</f>
        <v>GFE0028</v>
      </c>
      <c r="C197" t="s">
        <v>1500</v>
      </c>
      <c r="D197" t="s">
        <v>1071</v>
      </c>
      <c r="E197" t="s">
        <v>1077</v>
      </c>
      <c r="F197" t="s">
        <v>1078</v>
      </c>
      <c r="G197" t="s">
        <v>241</v>
      </c>
      <c r="H197" t="s">
        <v>323</v>
      </c>
      <c r="I197">
        <v>1034724</v>
      </c>
      <c r="J197">
        <v>0.24</v>
      </c>
      <c r="K197" t="s">
        <v>193</v>
      </c>
      <c r="L197" t="s">
        <v>6175</v>
      </c>
      <c r="M197" t="s">
        <v>330</v>
      </c>
      <c r="N197">
        <v>20</v>
      </c>
      <c r="O197">
        <v>100</v>
      </c>
      <c r="P197" t="s">
        <v>6178</v>
      </c>
      <c r="Q197">
        <v>1400</v>
      </c>
      <c r="R197">
        <v>50</v>
      </c>
      <c r="S197">
        <v>301</v>
      </c>
      <c r="V197" t="s">
        <v>6179</v>
      </c>
      <c r="W197" s="2">
        <v>43892.403784722221</v>
      </c>
      <c r="X197" t="s">
        <v>37</v>
      </c>
      <c r="Y197" s="2">
        <v>43892.403784722221</v>
      </c>
      <c r="Z197" t="s">
        <v>37</v>
      </c>
    </row>
    <row r="198" spans="1:26" x14ac:dyDescent="0.25">
      <c r="A198" t="s">
        <v>1482</v>
      </c>
      <c r="B198" t="str">
        <f>VLOOKUP(A198,'dump '!A:A,1,FALSE)</f>
        <v>GFE0029</v>
      </c>
      <c r="C198" t="s">
        <v>1481</v>
      </c>
      <c r="D198" t="s">
        <v>1071</v>
      </c>
      <c r="E198" t="s">
        <v>1072</v>
      </c>
      <c r="F198" t="s">
        <v>1073</v>
      </c>
      <c r="G198" t="s">
        <v>241</v>
      </c>
      <c r="H198" t="s">
        <v>323</v>
      </c>
      <c r="I198">
        <v>1035225</v>
      </c>
      <c r="J198">
        <v>0.24</v>
      </c>
      <c r="K198" t="s">
        <v>193</v>
      </c>
      <c r="L198" t="s">
        <v>6175</v>
      </c>
      <c r="M198" t="s">
        <v>330</v>
      </c>
      <c r="N198">
        <v>20</v>
      </c>
      <c r="O198">
        <v>100</v>
      </c>
      <c r="P198" t="s">
        <v>6178</v>
      </c>
      <c r="Q198">
        <v>1400</v>
      </c>
      <c r="R198">
        <v>50</v>
      </c>
      <c r="S198">
        <v>302</v>
      </c>
      <c r="V198" t="s">
        <v>6179</v>
      </c>
      <c r="W198" s="2">
        <v>43892.410856481481</v>
      </c>
      <c r="X198" t="s">
        <v>37</v>
      </c>
      <c r="Y198" s="2">
        <v>43892.413414351853</v>
      </c>
      <c r="Z198" t="s">
        <v>37</v>
      </c>
    </row>
    <row r="199" spans="1:26" x14ac:dyDescent="0.25">
      <c r="A199" t="s">
        <v>1487</v>
      </c>
      <c r="B199" t="str">
        <f>VLOOKUP(A199,'dump '!A:A,1,FALSE)</f>
        <v>GFE0030</v>
      </c>
      <c r="C199" t="s">
        <v>1486</v>
      </c>
      <c r="D199" t="s">
        <v>913</v>
      </c>
      <c r="E199" t="s">
        <v>914</v>
      </c>
      <c r="F199" t="s">
        <v>915</v>
      </c>
      <c r="G199" t="s">
        <v>177</v>
      </c>
      <c r="H199" t="s">
        <v>323</v>
      </c>
      <c r="I199">
        <v>1034713</v>
      </c>
      <c r="J199">
        <v>0.24</v>
      </c>
      <c r="K199" t="s">
        <v>193</v>
      </c>
      <c r="L199" t="s">
        <v>6175</v>
      </c>
      <c r="M199" t="s">
        <v>330</v>
      </c>
      <c r="N199">
        <v>20</v>
      </c>
      <c r="O199">
        <v>100</v>
      </c>
      <c r="P199" t="s">
        <v>6178</v>
      </c>
      <c r="Q199">
        <v>1400</v>
      </c>
      <c r="R199">
        <v>50</v>
      </c>
      <c r="S199">
        <v>302</v>
      </c>
      <c r="V199" t="s">
        <v>6179</v>
      </c>
      <c r="W199" s="2">
        <v>43903.38989583333</v>
      </c>
      <c r="X199" t="s">
        <v>37</v>
      </c>
      <c r="Y199" s="2">
        <v>43903.38989583333</v>
      </c>
      <c r="Z199" t="s">
        <v>37</v>
      </c>
    </row>
    <row r="200" spans="1:26" x14ac:dyDescent="0.25">
      <c r="A200" t="s">
        <v>1449</v>
      </c>
      <c r="B200" t="str">
        <f>VLOOKUP(A200,'dump '!A:A,1,FALSE)</f>
        <v>GFE0031</v>
      </c>
      <c r="C200" t="s">
        <v>1448</v>
      </c>
      <c r="D200" t="s">
        <v>1109</v>
      </c>
      <c r="E200" t="s">
        <v>399</v>
      </c>
      <c r="F200" t="s">
        <v>1110</v>
      </c>
      <c r="G200" t="s">
        <v>241</v>
      </c>
      <c r="H200" t="s">
        <v>323</v>
      </c>
      <c r="I200">
        <v>1034686</v>
      </c>
      <c r="J200">
        <v>0.24</v>
      </c>
      <c r="K200" t="s">
        <v>193</v>
      </c>
      <c r="L200" t="s">
        <v>6175</v>
      </c>
      <c r="M200" t="s">
        <v>330</v>
      </c>
      <c r="N200">
        <v>20</v>
      </c>
      <c r="O200">
        <v>100</v>
      </c>
      <c r="P200" t="s">
        <v>6178</v>
      </c>
      <c r="Q200">
        <v>1400</v>
      </c>
      <c r="R200">
        <v>50</v>
      </c>
      <c r="S200">
        <v>302</v>
      </c>
      <c r="V200" t="s">
        <v>6179</v>
      </c>
      <c r="W200" s="2">
        <v>43903.390613425923</v>
      </c>
      <c r="X200" t="s">
        <v>37</v>
      </c>
      <c r="Y200" s="2">
        <v>43903.390613425923</v>
      </c>
      <c r="Z200" t="s">
        <v>37</v>
      </c>
    </row>
    <row r="201" spans="1:26" x14ac:dyDescent="0.25">
      <c r="A201" t="s">
        <v>1480</v>
      </c>
      <c r="B201" t="str">
        <f>VLOOKUP(A201,'dump '!A:A,1,FALSE)</f>
        <v>GFE0032</v>
      </c>
      <c r="C201" t="s">
        <v>1479</v>
      </c>
      <c r="D201" t="s">
        <v>1047</v>
      </c>
      <c r="E201" t="s">
        <v>1048</v>
      </c>
      <c r="F201" t="s">
        <v>1049</v>
      </c>
      <c r="G201" t="s">
        <v>241</v>
      </c>
      <c r="H201" t="s">
        <v>323</v>
      </c>
      <c r="I201">
        <v>1035220</v>
      </c>
      <c r="J201">
        <v>0.24</v>
      </c>
      <c r="K201" t="s">
        <v>193</v>
      </c>
      <c r="L201" t="s">
        <v>6175</v>
      </c>
      <c r="M201" t="s">
        <v>330</v>
      </c>
      <c r="N201">
        <v>20</v>
      </c>
      <c r="O201">
        <v>100</v>
      </c>
      <c r="P201" t="s">
        <v>6178</v>
      </c>
      <c r="Q201">
        <v>1400</v>
      </c>
      <c r="R201">
        <v>50</v>
      </c>
      <c r="S201">
        <v>302</v>
      </c>
      <c r="V201" t="s">
        <v>6179</v>
      </c>
      <c r="W201" s="2">
        <v>43903.391192129631</v>
      </c>
      <c r="X201" t="s">
        <v>37</v>
      </c>
      <c r="Y201" s="2">
        <v>43903.391192129631</v>
      </c>
      <c r="Z201" t="s">
        <v>37</v>
      </c>
    </row>
    <row r="202" spans="1:26" x14ac:dyDescent="0.25">
      <c r="A202" t="s">
        <v>1484</v>
      </c>
      <c r="B202" t="str">
        <f>VLOOKUP(A202,'dump '!A:A,1,FALSE)</f>
        <v>GFE0033</v>
      </c>
      <c r="C202" t="s">
        <v>1483</v>
      </c>
      <c r="D202" t="s">
        <v>671</v>
      </c>
      <c r="E202" t="s">
        <v>1485</v>
      </c>
      <c r="F202" t="s">
        <v>1062</v>
      </c>
      <c r="G202" t="s">
        <v>177</v>
      </c>
      <c r="H202" t="s">
        <v>323</v>
      </c>
      <c r="I202">
        <v>1035228</v>
      </c>
      <c r="J202">
        <v>0.24</v>
      </c>
      <c r="K202" t="s">
        <v>193</v>
      </c>
      <c r="L202" t="s">
        <v>6175</v>
      </c>
      <c r="M202" t="s">
        <v>330</v>
      </c>
      <c r="N202">
        <v>20</v>
      </c>
      <c r="O202">
        <v>100</v>
      </c>
      <c r="P202" t="s">
        <v>6178</v>
      </c>
      <c r="Q202">
        <v>1400</v>
      </c>
      <c r="R202">
        <v>50</v>
      </c>
      <c r="S202">
        <v>302</v>
      </c>
      <c r="V202" t="s">
        <v>6179</v>
      </c>
      <c r="W202" s="2">
        <v>43903.391782407409</v>
      </c>
      <c r="X202" t="s">
        <v>37</v>
      </c>
      <c r="Y202" s="2">
        <v>43903.391782407409</v>
      </c>
      <c r="Z202" t="s">
        <v>37</v>
      </c>
    </row>
    <row r="203" spans="1:26" x14ac:dyDescent="0.25">
      <c r="A203" t="s">
        <v>1445</v>
      </c>
      <c r="B203" t="str">
        <f>VLOOKUP(A203,'dump '!A:A,1,FALSE)</f>
        <v>GFE0034</v>
      </c>
      <c r="C203" t="s">
        <v>1444</v>
      </c>
      <c r="D203" t="s">
        <v>434</v>
      </c>
      <c r="E203" t="s">
        <v>32</v>
      </c>
      <c r="F203" t="s">
        <v>435</v>
      </c>
      <c r="G203" t="s">
        <v>277</v>
      </c>
      <c r="H203" t="s">
        <v>323</v>
      </c>
      <c r="I203">
        <v>1034655</v>
      </c>
      <c r="J203">
        <v>0.24</v>
      </c>
      <c r="K203" t="s">
        <v>193</v>
      </c>
      <c r="L203" t="s">
        <v>6175</v>
      </c>
      <c r="M203" t="s">
        <v>330</v>
      </c>
      <c r="N203">
        <v>20</v>
      </c>
      <c r="O203">
        <v>100</v>
      </c>
      <c r="P203" t="s">
        <v>6225</v>
      </c>
      <c r="Q203" s="2"/>
      <c r="R203" s="2"/>
      <c r="S203" s="2"/>
      <c r="V203" t="s">
        <v>6179</v>
      </c>
      <c r="W203" s="2">
        <v>43976.663055555553</v>
      </c>
      <c r="X203" t="s">
        <v>37</v>
      </c>
      <c r="Y203" s="2">
        <v>43976.663055555553</v>
      </c>
      <c r="Z203" t="s">
        <v>37</v>
      </c>
    </row>
    <row r="204" spans="1:26" x14ac:dyDescent="0.25">
      <c r="A204" t="s">
        <v>670</v>
      </c>
      <c r="B204" t="str">
        <f>VLOOKUP(A204,'dump '!A:A,1,FALSE)</f>
        <v>GFE0035</v>
      </c>
      <c r="C204" t="s">
        <v>669</v>
      </c>
      <c r="D204" t="s">
        <v>671</v>
      </c>
      <c r="E204" t="s">
        <v>672</v>
      </c>
      <c r="F204" t="s">
        <v>673</v>
      </c>
      <c r="G204" t="s">
        <v>177</v>
      </c>
      <c r="H204" t="s">
        <v>323</v>
      </c>
      <c r="I204">
        <v>1035270</v>
      </c>
      <c r="J204">
        <v>0.24</v>
      </c>
      <c r="K204" t="s">
        <v>193</v>
      </c>
      <c r="L204" t="s">
        <v>6175</v>
      </c>
      <c r="M204" t="s">
        <v>330</v>
      </c>
      <c r="N204">
        <v>20</v>
      </c>
      <c r="O204">
        <v>100</v>
      </c>
      <c r="P204" t="s">
        <v>6178</v>
      </c>
      <c r="Q204">
        <v>1400</v>
      </c>
      <c r="R204">
        <v>50</v>
      </c>
      <c r="S204">
        <v>302</v>
      </c>
      <c r="V204" t="s">
        <v>6179</v>
      </c>
      <c r="W204" s="2">
        <v>43903.392418981479</v>
      </c>
      <c r="X204" t="s">
        <v>37</v>
      </c>
      <c r="Y204" s="2">
        <v>43903.392418981479</v>
      </c>
      <c r="Z204" t="s">
        <v>37</v>
      </c>
    </row>
    <row r="205" spans="1:26" x14ac:dyDescent="0.25">
      <c r="A205" t="s">
        <v>472</v>
      </c>
      <c r="B205" t="str">
        <f>VLOOKUP(A205,'dump '!A:A,1,FALSE)</f>
        <v>GFE0036</v>
      </c>
      <c r="C205" t="s">
        <v>471</v>
      </c>
      <c r="D205" t="s">
        <v>382</v>
      </c>
      <c r="E205" t="s">
        <v>473</v>
      </c>
      <c r="F205" t="s">
        <v>474</v>
      </c>
      <c r="G205" t="s">
        <v>177</v>
      </c>
      <c r="H205" t="s">
        <v>323</v>
      </c>
      <c r="I205">
        <v>1031091</v>
      </c>
      <c r="J205">
        <v>0.24</v>
      </c>
      <c r="K205" t="s">
        <v>193</v>
      </c>
      <c r="L205" t="s">
        <v>6175</v>
      </c>
      <c r="M205" t="s">
        <v>330</v>
      </c>
      <c r="N205">
        <v>20</v>
      </c>
      <c r="O205">
        <v>100</v>
      </c>
      <c r="P205" t="s">
        <v>6225</v>
      </c>
      <c r="Q205" s="2"/>
      <c r="R205" s="2"/>
      <c r="S205" s="2"/>
      <c r="V205" t="s">
        <v>6179</v>
      </c>
      <c r="W205" s="2">
        <v>43976.647013888891</v>
      </c>
      <c r="X205" t="s">
        <v>37</v>
      </c>
      <c r="Y205" s="2">
        <v>43976.647013888891</v>
      </c>
      <c r="Z205" t="s">
        <v>37</v>
      </c>
    </row>
    <row r="206" spans="1:26" x14ac:dyDescent="0.25">
      <c r="A206" t="s">
        <v>3406</v>
      </c>
      <c r="B206" t="str">
        <f>VLOOKUP(A206,'dump '!A:A,1,FALSE)</f>
        <v>GFE0037</v>
      </c>
      <c r="C206" t="s">
        <v>3405</v>
      </c>
      <c r="D206" t="s">
        <v>961</v>
      </c>
      <c r="E206" t="s">
        <v>222</v>
      </c>
      <c r="F206" t="s">
        <v>962</v>
      </c>
      <c r="G206" t="s">
        <v>51</v>
      </c>
      <c r="H206" t="s">
        <v>323</v>
      </c>
      <c r="I206">
        <v>1031083</v>
      </c>
      <c r="J206">
        <v>0.24</v>
      </c>
      <c r="K206" t="s">
        <v>193</v>
      </c>
      <c r="L206" t="s">
        <v>6175</v>
      </c>
      <c r="M206" t="s">
        <v>330</v>
      </c>
      <c r="N206">
        <v>20</v>
      </c>
      <c r="O206">
        <v>100</v>
      </c>
      <c r="P206" t="s">
        <v>6225</v>
      </c>
      <c r="Q206" s="2"/>
      <c r="R206" s="2"/>
      <c r="S206" s="2"/>
      <c r="V206" t="s">
        <v>6179</v>
      </c>
      <c r="W206" s="2">
        <v>43976.640231481484</v>
      </c>
      <c r="X206" t="s">
        <v>37</v>
      </c>
      <c r="Y206" s="2">
        <v>43976.640231481484</v>
      </c>
      <c r="Z206" t="s">
        <v>37</v>
      </c>
    </row>
    <row r="207" spans="1:26" x14ac:dyDescent="0.25">
      <c r="A207" t="s">
        <v>1369</v>
      </c>
      <c r="B207" t="str">
        <f>VLOOKUP(A207,'dump '!A:A,1,FALSE)</f>
        <v>GFE0038</v>
      </c>
      <c r="C207" t="s">
        <v>1368</v>
      </c>
      <c r="D207" t="s">
        <v>200</v>
      </c>
      <c r="E207" t="s">
        <v>201</v>
      </c>
      <c r="F207" t="s">
        <v>202</v>
      </c>
      <c r="G207" t="s">
        <v>177</v>
      </c>
      <c r="H207" t="s">
        <v>323</v>
      </c>
      <c r="I207">
        <v>1034785</v>
      </c>
      <c r="J207">
        <v>0.24</v>
      </c>
      <c r="K207" t="s">
        <v>193</v>
      </c>
      <c r="L207" t="s">
        <v>6175</v>
      </c>
      <c r="M207" t="s">
        <v>330</v>
      </c>
      <c r="N207">
        <v>20</v>
      </c>
      <c r="O207">
        <v>100</v>
      </c>
      <c r="P207" t="s">
        <v>6225</v>
      </c>
      <c r="Q207" s="2"/>
      <c r="R207" s="2"/>
      <c r="S207" s="2"/>
      <c r="V207" t="s">
        <v>6179</v>
      </c>
      <c r="W207" s="2">
        <v>44011.507800925923</v>
      </c>
      <c r="X207" t="s">
        <v>37</v>
      </c>
      <c r="Y207" s="2">
        <v>44011.507800925923</v>
      </c>
      <c r="Z207" t="s">
        <v>37</v>
      </c>
    </row>
    <row r="208" spans="1:26" x14ac:dyDescent="0.25">
      <c r="A208" t="s">
        <v>3575</v>
      </c>
      <c r="B208" t="str">
        <f>VLOOKUP(A208,'dump '!A:A,1,FALSE)</f>
        <v>GFE0039</v>
      </c>
      <c r="C208" t="s">
        <v>3574</v>
      </c>
      <c r="D208" t="s">
        <v>3576</v>
      </c>
      <c r="E208" t="s">
        <v>281</v>
      </c>
      <c r="F208" t="s">
        <v>3577</v>
      </c>
      <c r="G208" t="s">
        <v>43</v>
      </c>
      <c r="H208" t="s">
        <v>323</v>
      </c>
      <c r="I208">
        <v>1034711</v>
      </c>
      <c r="J208">
        <v>0.24</v>
      </c>
      <c r="K208" t="s">
        <v>193</v>
      </c>
      <c r="L208" t="s">
        <v>6175</v>
      </c>
      <c r="M208" t="s">
        <v>330</v>
      </c>
      <c r="N208">
        <v>20</v>
      </c>
      <c r="O208">
        <v>100</v>
      </c>
      <c r="P208" t="s">
        <v>6225</v>
      </c>
      <c r="Q208" s="2"/>
      <c r="R208" s="2"/>
      <c r="S208" s="2"/>
      <c r="V208" t="s">
        <v>6179</v>
      </c>
      <c r="W208" s="2">
        <v>43976.63616898148</v>
      </c>
      <c r="X208" t="s">
        <v>37</v>
      </c>
      <c r="Y208" s="2">
        <v>43976.63616898148</v>
      </c>
      <c r="Z208" t="s">
        <v>37</v>
      </c>
    </row>
    <row r="209" spans="1:26" x14ac:dyDescent="0.25">
      <c r="A209" t="s">
        <v>3582</v>
      </c>
      <c r="B209" t="str">
        <f>VLOOKUP(A209,'dump '!A:A,1,FALSE)</f>
        <v>GFE0040</v>
      </c>
      <c r="C209" t="s">
        <v>3581</v>
      </c>
      <c r="D209" t="s">
        <v>2645</v>
      </c>
      <c r="E209" t="s">
        <v>246</v>
      </c>
      <c r="F209" t="s">
        <v>2646</v>
      </c>
      <c r="G209" t="s">
        <v>177</v>
      </c>
      <c r="H209" t="s">
        <v>323</v>
      </c>
      <c r="I209">
        <v>1034739</v>
      </c>
      <c r="J209">
        <v>0.24</v>
      </c>
      <c r="K209" t="s">
        <v>193</v>
      </c>
      <c r="L209" t="s">
        <v>6175</v>
      </c>
      <c r="M209" t="s">
        <v>330</v>
      </c>
      <c r="N209">
        <v>20</v>
      </c>
      <c r="O209">
        <v>100</v>
      </c>
      <c r="P209" t="s">
        <v>6178</v>
      </c>
      <c r="Q209">
        <v>1400</v>
      </c>
      <c r="R209">
        <v>50</v>
      </c>
      <c r="S209">
        <v>302</v>
      </c>
      <c r="V209" t="s">
        <v>6179</v>
      </c>
      <c r="W209" s="2">
        <v>43903.388773148145</v>
      </c>
      <c r="X209" t="s">
        <v>37</v>
      </c>
      <c r="Y209" s="2">
        <v>44116.458229166667</v>
      </c>
      <c r="Z209" t="s">
        <v>37</v>
      </c>
    </row>
    <row r="210" spans="1:26" x14ac:dyDescent="0.25">
      <c r="A210" t="s">
        <v>540</v>
      </c>
      <c r="B210" t="str">
        <f>VLOOKUP(A210,'dump '!A:A,1,FALSE)</f>
        <v>GFE0041</v>
      </c>
      <c r="C210" t="s">
        <v>539</v>
      </c>
      <c r="D210" t="s">
        <v>541</v>
      </c>
      <c r="E210" t="s">
        <v>281</v>
      </c>
      <c r="F210" t="s">
        <v>542</v>
      </c>
      <c r="G210" t="s">
        <v>177</v>
      </c>
      <c r="H210" t="s">
        <v>323</v>
      </c>
      <c r="I210">
        <v>1031054</v>
      </c>
      <c r="J210">
        <v>0.24</v>
      </c>
      <c r="K210" t="s">
        <v>193</v>
      </c>
      <c r="L210" t="s">
        <v>6175</v>
      </c>
      <c r="M210" t="s">
        <v>330</v>
      </c>
      <c r="N210">
        <v>20</v>
      </c>
      <c r="O210">
        <v>100</v>
      </c>
      <c r="P210" t="s">
        <v>6225</v>
      </c>
      <c r="Q210" s="2"/>
      <c r="R210" s="2"/>
      <c r="S210" s="2"/>
      <c r="V210" t="s">
        <v>6179</v>
      </c>
      <c r="W210" s="2">
        <v>43977.561296296299</v>
      </c>
      <c r="X210" t="s">
        <v>37</v>
      </c>
      <c r="Y210" s="2">
        <v>43977.561296296299</v>
      </c>
      <c r="Z210" t="s">
        <v>37</v>
      </c>
    </row>
    <row r="211" spans="1:26" x14ac:dyDescent="0.25">
      <c r="A211" t="s">
        <v>1637</v>
      </c>
      <c r="B211" t="str">
        <f>VLOOKUP(A211,'dump '!A:A,1,FALSE)</f>
        <v>GFE0042</v>
      </c>
      <c r="C211" t="s">
        <v>1636</v>
      </c>
      <c r="D211" t="s">
        <v>200</v>
      </c>
      <c r="E211" t="s">
        <v>1098</v>
      </c>
      <c r="F211" t="s">
        <v>1099</v>
      </c>
      <c r="G211" t="s">
        <v>177</v>
      </c>
      <c r="H211" t="s">
        <v>323</v>
      </c>
      <c r="I211">
        <v>1019142</v>
      </c>
      <c r="J211">
        <v>0.24</v>
      </c>
      <c r="K211" t="s">
        <v>193</v>
      </c>
      <c r="L211" t="s">
        <v>6175</v>
      </c>
      <c r="M211" t="s">
        <v>330</v>
      </c>
      <c r="N211">
        <v>20</v>
      </c>
      <c r="O211">
        <v>100</v>
      </c>
      <c r="P211" t="s">
        <v>6225</v>
      </c>
      <c r="Q211">
        <v>2700</v>
      </c>
      <c r="R211">
        <v>50</v>
      </c>
      <c r="S211">
        <v>300</v>
      </c>
      <c r="V211" t="s">
        <v>6179</v>
      </c>
      <c r="W211" s="2">
        <v>43976.623460648145</v>
      </c>
      <c r="X211" t="s">
        <v>37</v>
      </c>
      <c r="Y211" s="2">
        <v>44385.298483796294</v>
      </c>
      <c r="Z211" t="s">
        <v>329</v>
      </c>
    </row>
    <row r="212" spans="1:26" x14ac:dyDescent="0.25">
      <c r="A212" t="s">
        <v>532</v>
      </c>
      <c r="B212" t="str">
        <f>VLOOKUP(A212,'dump '!A:A,1,FALSE)</f>
        <v>GFE0043</v>
      </c>
      <c r="C212" t="s">
        <v>531</v>
      </c>
      <c r="D212" t="s">
        <v>200</v>
      </c>
      <c r="E212" t="s">
        <v>148</v>
      </c>
      <c r="F212" t="s">
        <v>533</v>
      </c>
      <c r="G212" t="s">
        <v>177</v>
      </c>
      <c r="H212" t="s">
        <v>323</v>
      </c>
      <c r="I212">
        <v>1031038</v>
      </c>
      <c r="J212">
        <v>0.24</v>
      </c>
      <c r="K212" t="s">
        <v>193</v>
      </c>
      <c r="L212" t="s">
        <v>6175</v>
      </c>
      <c r="M212" t="s">
        <v>330</v>
      </c>
      <c r="N212">
        <v>20</v>
      </c>
      <c r="O212">
        <v>100</v>
      </c>
      <c r="P212" t="s">
        <v>6225</v>
      </c>
      <c r="Q212" s="2"/>
      <c r="R212" s="2"/>
      <c r="S212" s="2"/>
      <c r="V212" t="s">
        <v>6179</v>
      </c>
      <c r="W212" s="2">
        <v>43976.582048611112</v>
      </c>
      <c r="X212" t="s">
        <v>37</v>
      </c>
      <c r="Y212" s="2">
        <v>43976.582048611112</v>
      </c>
      <c r="Z212" t="s">
        <v>37</v>
      </c>
    </row>
    <row r="213" spans="1:26" x14ac:dyDescent="0.25">
      <c r="A213" t="s">
        <v>1447</v>
      </c>
      <c r="B213" t="str">
        <f>VLOOKUP(A213,'dump '!A:A,1,FALSE)</f>
        <v>GFE0044</v>
      </c>
      <c r="C213" t="s">
        <v>1446</v>
      </c>
      <c r="D213" t="s">
        <v>404</v>
      </c>
      <c r="E213" t="s">
        <v>405</v>
      </c>
      <c r="F213" t="s">
        <v>406</v>
      </c>
      <c r="G213" t="s">
        <v>177</v>
      </c>
      <c r="H213" t="s">
        <v>323</v>
      </c>
      <c r="I213">
        <v>1034677</v>
      </c>
      <c r="J213">
        <v>0.24</v>
      </c>
      <c r="K213" t="s">
        <v>193</v>
      </c>
      <c r="L213" t="s">
        <v>6175</v>
      </c>
      <c r="M213" t="s">
        <v>330</v>
      </c>
      <c r="N213">
        <v>20</v>
      </c>
      <c r="O213">
        <v>100</v>
      </c>
      <c r="P213" t="s">
        <v>6225</v>
      </c>
      <c r="Q213" s="2"/>
      <c r="R213" s="2"/>
      <c r="S213" s="2"/>
      <c r="V213" t="s">
        <v>6179</v>
      </c>
      <c r="W213" s="2">
        <v>43973.462210648147</v>
      </c>
      <c r="X213" t="s">
        <v>37</v>
      </c>
      <c r="Y213" s="2">
        <v>43973.462210648147</v>
      </c>
      <c r="Z213" t="s">
        <v>37</v>
      </c>
    </row>
    <row r="214" spans="1:26" x14ac:dyDescent="0.25">
      <c r="A214" t="s">
        <v>550</v>
      </c>
      <c r="B214" t="str">
        <f>VLOOKUP(A214,'dump '!A:A,1,FALSE)</f>
        <v>GFE0045</v>
      </c>
      <c r="C214" t="s">
        <v>549</v>
      </c>
      <c r="D214" t="s">
        <v>181</v>
      </c>
      <c r="E214" t="s">
        <v>182</v>
      </c>
      <c r="F214" t="s">
        <v>183</v>
      </c>
      <c r="G214" t="s">
        <v>184</v>
      </c>
      <c r="H214" t="s">
        <v>323</v>
      </c>
      <c r="I214">
        <v>1031056</v>
      </c>
      <c r="J214">
        <v>0.24</v>
      </c>
      <c r="K214" t="s">
        <v>193</v>
      </c>
      <c r="L214" t="s">
        <v>6175</v>
      </c>
      <c r="M214" t="s">
        <v>330</v>
      </c>
      <c r="N214">
        <v>20</v>
      </c>
      <c r="O214">
        <v>100</v>
      </c>
      <c r="P214" t="s">
        <v>6225</v>
      </c>
      <c r="Q214" s="2"/>
      <c r="R214" s="2"/>
      <c r="S214" s="2"/>
      <c r="V214" t="s">
        <v>6179</v>
      </c>
      <c r="W214" s="2">
        <v>43976.562118055554</v>
      </c>
      <c r="X214" t="s">
        <v>37</v>
      </c>
      <c r="Y214" s="2">
        <v>43976.562118055554</v>
      </c>
      <c r="Z214" t="s">
        <v>37</v>
      </c>
    </row>
    <row r="215" spans="1:26" x14ac:dyDescent="0.25">
      <c r="A215" t="s">
        <v>1340</v>
      </c>
      <c r="B215" t="str">
        <f>VLOOKUP(A215,'dump '!A:A,1,FALSE)</f>
        <v>GFE0046</v>
      </c>
      <c r="C215" t="s">
        <v>1339</v>
      </c>
      <c r="D215" t="s">
        <v>451</v>
      </c>
      <c r="E215" t="s">
        <v>340</v>
      </c>
      <c r="F215" t="s">
        <v>895</v>
      </c>
      <c r="G215" t="s">
        <v>62</v>
      </c>
      <c r="H215" t="s">
        <v>323</v>
      </c>
      <c r="I215">
        <v>1034606</v>
      </c>
      <c r="J215">
        <v>0.24</v>
      </c>
      <c r="K215" t="s">
        <v>193</v>
      </c>
      <c r="L215" t="s">
        <v>6175</v>
      </c>
      <c r="M215" t="s">
        <v>330</v>
      </c>
      <c r="N215">
        <v>20</v>
      </c>
      <c r="O215">
        <v>100</v>
      </c>
      <c r="P215" t="s">
        <v>6225</v>
      </c>
      <c r="Q215" s="2"/>
      <c r="R215" s="2"/>
      <c r="S215" s="2"/>
      <c r="V215" t="s">
        <v>6179</v>
      </c>
      <c r="W215" s="2">
        <v>44011.502569444441</v>
      </c>
      <c r="X215" t="s">
        <v>37</v>
      </c>
      <c r="Y215" s="2">
        <v>44011.502569444441</v>
      </c>
      <c r="Z215" t="s">
        <v>37</v>
      </c>
    </row>
    <row r="216" spans="1:26" x14ac:dyDescent="0.25">
      <c r="A216" t="s">
        <v>3849</v>
      </c>
      <c r="B216" t="str">
        <f>VLOOKUP(A216,'dump '!A:A,1,FALSE)</f>
        <v>GFE0047</v>
      </c>
      <c r="C216" t="s">
        <v>3848</v>
      </c>
      <c r="D216" t="s">
        <v>451</v>
      </c>
      <c r="E216" t="s">
        <v>1853</v>
      </c>
      <c r="F216" t="s">
        <v>895</v>
      </c>
      <c r="G216" t="s">
        <v>62</v>
      </c>
      <c r="H216" t="s">
        <v>323</v>
      </c>
      <c r="I216">
        <v>1039636</v>
      </c>
      <c r="J216">
        <v>0.24</v>
      </c>
      <c r="K216" t="s">
        <v>193</v>
      </c>
      <c r="L216" t="s">
        <v>6175</v>
      </c>
      <c r="M216" t="s">
        <v>330</v>
      </c>
      <c r="N216">
        <v>20</v>
      </c>
      <c r="O216">
        <v>100</v>
      </c>
      <c r="P216" t="s">
        <v>6225</v>
      </c>
      <c r="Q216" s="2"/>
      <c r="R216" s="2"/>
      <c r="S216" s="2"/>
      <c r="V216" t="s">
        <v>6179</v>
      </c>
      <c r="W216" s="2">
        <v>44075.40520833333</v>
      </c>
      <c r="X216" t="s">
        <v>37</v>
      </c>
      <c r="Y216" s="2">
        <v>44075.40520833333</v>
      </c>
      <c r="Z216" t="s">
        <v>37</v>
      </c>
    </row>
    <row r="217" spans="1:26" x14ac:dyDescent="0.25">
      <c r="A217" t="s">
        <v>4447</v>
      </c>
      <c r="B217" t="str">
        <f>VLOOKUP(A217,'dump '!A:A,1,FALSE)</f>
        <v>GFE0048</v>
      </c>
      <c r="C217" t="s">
        <v>4446</v>
      </c>
      <c r="D217" t="s">
        <v>451</v>
      </c>
      <c r="E217" t="s">
        <v>814</v>
      </c>
      <c r="F217" t="s">
        <v>1731</v>
      </c>
      <c r="G217" t="s">
        <v>62</v>
      </c>
      <c r="H217" t="s">
        <v>323</v>
      </c>
      <c r="I217">
        <v>1034964</v>
      </c>
      <c r="J217">
        <v>0.24</v>
      </c>
      <c r="K217" t="s">
        <v>193</v>
      </c>
      <c r="L217" t="s">
        <v>6175</v>
      </c>
      <c r="M217" t="s">
        <v>330</v>
      </c>
      <c r="N217">
        <v>20</v>
      </c>
      <c r="O217">
        <v>100</v>
      </c>
      <c r="P217" t="s">
        <v>6225</v>
      </c>
      <c r="Q217" s="2"/>
      <c r="R217" s="2"/>
      <c r="S217" s="2"/>
      <c r="V217" t="s">
        <v>6179</v>
      </c>
      <c r="W217" s="2">
        <v>44027.507962962962</v>
      </c>
      <c r="X217" t="s">
        <v>37</v>
      </c>
      <c r="Y217" s="2">
        <v>44027.507962962962</v>
      </c>
      <c r="Z217" t="s">
        <v>37</v>
      </c>
    </row>
    <row r="218" spans="1:26" x14ac:dyDescent="0.25">
      <c r="A218" t="s">
        <v>450</v>
      </c>
      <c r="B218" t="str">
        <f>VLOOKUP(A218,'dump '!A:A,1,FALSE)</f>
        <v>GFE0049</v>
      </c>
      <c r="C218" t="s">
        <v>449</v>
      </c>
      <c r="D218" t="s">
        <v>451</v>
      </c>
      <c r="E218" t="s">
        <v>452</v>
      </c>
      <c r="F218" t="s">
        <v>453</v>
      </c>
      <c r="G218" t="s">
        <v>62</v>
      </c>
      <c r="H218" t="s">
        <v>323</v>
      </c>
      <c r="I218">
        <v>1031059</v>
      </c>
      <c r="J218">
        <v>0.24</v>
      </c>
      <c r="K218" t="s">
        <v>193</v>
      </c>
      <c r="L218" t="s">
        <v>6175</v>
      </c>
      <c r="M218" t="s">
        <v>330</v>
      </c>
      <c r="N218">
        <v>20</v>
      </c>
      <c r="O218">
        <v>100</v>
      </c>
      <c r="P218" t="s">
        <v>6225</v>
      </c>
      <c r="Q218" s="2"/>
      <c r="R218" s="2"/>
      <c r="S218" s="2"/>
      <c r="V218" t="s">
        <v>6179</v>
      </c>
      <c r="W218" s="2">
        <v>44011.503182870372</v>
      </c>
      <c r="X218" t="s">
        <v>37</v>
      </c>
      <c r="Y218" s="2">
        <v>44011.503182870372</v>
      </c>
      <c r="Z218" t="s">
        <v>37</v>
      </c>
    </row>
    <row r="219" spans="1:26" x14ac:dyDescent="0.25">
      <c r="A219" t="s">
        <v>1371</v>
      </c>
      <c r="B219" t="str">
        <f>VLOOKUP(A219,'dump '!A:A,1,FALSE)</f>
        <v>GFE0050</v>
      </c>
      <c r="C219" t="s">
        <v>1370</v>
      </c>
      <c r="D219" t="s">
        <v>451</v>
      </c>
      <c r="E219" t="s">
        <v>830</v>
      </c>
      <c r="F219" t="s">
        <v>831</v>
      </c>
      <c r="G219" t="s">
        <v>62</v>
      </c>
      <c r="H219" t="s">
        <v>323</v>
      </c>
      <c r="I219">
        <v>1034638</v>
      </c>
      <c r="J219">
        <v>0.24</v>
      </c>
      <c r="K219" t="s">
        <v>193</v>
      </c>
      <c r="L219" t="s">
        <v>6175</v>
      </c>
      <c r="M219" t="s">
        <v>330</v>
      </c>
      <c r="N219">
        <v>20</v>
      </c>
      <c r="O219">
        <v>100</v>
      </c>
      <c r="P219" t="s">
        <v>6225</v>
      </c>
      <c r="Q219" s="2"/>
      <c r="R219" s="2"/>
      <c r="S219" s="2"/>
      <c r="V219" t="s">
        <v>6179</v>
      </c>
      <c r="W219" s="2">
        <v>44011.503657407404</v>
      </c>
      <c r="X219" t="s">
        <v>37</v>
      </c>
      <c r="Y219" s="2">
        <v>44011.503657407404</v>
      </c>
      <c r="Z219" t="s">
        <v>37</v>
      </c>
    </row>
    <row r="220" spans="1:26" x14ac:dyDescent="0.25">
      <c r="A220" t="s">
        <v>1274</v>
      </c>
      <c r="B220" t="str">
        <f>VLOOKUP(A220,'dump '!A:A,1,FALSE)</f>
        <v>GFE0051</v>
      </c>
      <c r="C220" t="s">
        <v>1273</v>
      </c>
      <c r="D220" t="s">
        <v>451</v>
      </c>
      <c r="E220" t="s">
        <v>1167</v>
      </c>
      <c r="F220" t="s">
        <v>1168</v>
      </c>
      <c r="G220" t="s">
        <v>62</v>
      </c>
      <c r="H220" t="s">
        <v>323</v>
      </c>
      <c r="I220">
        <v>1016062</v>
      </c>
      <c r="J220">
        <v>0.24</v>
      </c>
      <c r="K220" t="s">
        <v>193</v>
      </c>
      <c r="L220" t="s">
        <v>6175</v>
      </c>
      <c r="M220" t="s">
        <v>330</v>
      </c>
      <c r="N220">
        <v>20</v>
      </c>
      <c r="O220">
        <v>100</v>
      </c>
      <c r="P220" t="s">
        <v>6225</v>
      </c>
      <c r="Q220">
        <v>2700</v>
      </c>
      <c r="R220">
        <v>50</v>
      </c>
      <c r="S220">
        <v>300</v>
      </c>
      <c r="V220" t="s">
        <v>6179</v>
      </c>
      <c r="W220" s="2">
        <v>44011.504166666666</v>
      </c>
      <c r="X220" t="s">
        <v>37</v>
      </c>
      <c r="Y220" s="2">
        <v>44011.504166666666</v>
      </c>
      <c r="Z220" t="s">
        <v>37</v>
      </c>
    </row>
    <row r="221" spans="1:26" x14ac:dyDescent="0.25">
      <c r="A221" t="s">
        <v>1297</v>
      </c>
      <c r="B221" t="str">
        <f>VLOOKUP(A221,'dump '!A:A,1,FALSE)</f>
        <v>GFE0052</v>
      </c>
      <c r="C221" t="s">
        <v>1296</v>
      </c>
      <c r="D221" t="s">
        <v>1298</v>
      </c>
      <c r="E221" t="s">
        <v>1299</v>
      </c>
      <c r="F221" t="s">
        <v>1300</v>
      </c>
      <c r="G221" t="s">
        <v>62</v>
      </c>
      <c r="H221" t="s">
        <v>323</v>
      </c>
      <c r="I221">
        <v>1031144</v>
      </c>
      <c r="J221">
        <v>0.24</v>
      </c>
      <c r="K221" t="s">
        <v>193</v>
      </c>
      <c r="L221" t="s">
        <v>6175</v>
      </c>
      <c r="M221" t="s">
        <v>330</v>
      </c>
      <c r="N221">
        <v>20</v>
      </c>
      <c r="O221">
        <v>100</v>
      </c>
      <c r="P221" t="s">
        <v>6225</v>
      </c>
      <c r="Q221" s="2"/>
      <c r="R221" s="2"/>
      <c r="S221" s="2"/>
      <c r="V221" t="s">
        <v>6179</v>
      </c>
      <c r="W221" s="2">
        <v>44027.506909722222</v>
      </c>
      <c r="X221" t="s">
        <v>37</v>
      </c>
      <c r="Y221" s="2">
        <v>44027.506909722222</v>
      </c>
      <c r="Z221" t="s">
        <v>37</v>
      </c>
    </row>
    <row r="222" spans="1:26" x14ac:dyDescent="0.25">
      <c r="A222" t="s">
        <v>1322</v>
      </c>
      <c r="B222" t="str">
        <f>VLOOKUP(A222,'dump '!A:A,1,FALSE)</f>
        <v>GFE0053</v>
      </c>
      <c r="C222" t="s">
        <v>1321</v>
      </c>
      <c r="D222" t="s">
        <v>1323</v>
      </c>
      <c r="E222" t="s">
        <v>281</v>
      </c>
      <c r="F222" t="s">
        <v>1324</v>
      </c>
      <c r="G222" t="s">
        <v>62</v>
      </c>
      <c r="H222" t="s">
        <v>323</v>
      </c>
      <c r="I222">
        <v>1034609</v>
      </c>
      <c r="J222">
        <v>0.24</v>
      </c>
      <c r="K222" t="s">
        <v>193</v>
      </c>
      <c r="L222" t="s">
        <v>6175</v>
      </c>
      <c r="M222" t="s">
        <v>330</v>
      </c>
      <c r="N222">
        <v>20</v>
      </c>
      <c r="O222">
        <v>100</v>
      </c>
      <c r="P222" t="s">
        <v>6225</v>
      </c>
      <c r="Q222" s="2"/>
      <c r="R222" s="2"/>
      <c r="S222" s="2"/>
      <c r="V222" t="s">
        <v>6179</v>
      </c>
      <c r="W222" s="2">
        <v>44027.453449074077</v>
      </c>
      <c r="X222" t="s">
        <v>37</v>
      </c>
      <c r="Y222" s="2">
        <v>44027.453449074077</v>
      </c>
      <c r="Z222" t="s">
        <v>37</v>
      </c>
    </row>
    <row r="223" spans="1:26" x14ac:dyDescent="0.25">
      <c r="A223" t="s">
        <v>5946</v>
      </c>
      <c r="B223" t="str">
        <f>VLOOKUP(A223,'dump '!A:A,1,FALSE)</f>
        <v>GFE0054</v>
      </c>
      <c r="C223" t="s">
        <v>5945</v>
      </c>
      <c r="D223" t="s">
        <v>67</v>
      </c>
      <c r="E223" t="s">
        <v>1283</v>
      </c>
      <c r="F223" t="s">
        <v>5882</v>
      </c>
      <c r="G223" t="s">
        <v>62</v>
      </c>
      <c r="H223" t="s">
        <v>323</v>
      </c>
      <c r="I223">
        <v>1035295</v>
      </c>
      <c r="J223">
        <v>0.24</v>
      </c>
      <c r="K223" t="s">
        <v>193</v>
      </c>
      <c r="L223" t="s">
        <v>6175</v>
      </c>
      <c r="M223" t="s">
        <v>330</v>
      </c>
      <c r="N223">
        <v>20</v>
      </c>
      <c r="O223">
        <v>100</v>
      </c>
      <c r="P223" t="s">
        <v>6225</v>
      </c>
      <c r="Q223" s="2"/>
      <c r="R223" s="2"/>
      <c r="S223" s="2"/>
      <c r="V223" t="s">
        <v>6179</v>
      </c>
      <c r="W223" s="2">
        <v>44027.455729166664</v>
      </c>
      <c r="X223" t="s">
        <v>37</v>
      </c>
      <c r="Y223" s="2">
        <v>44027.455729166664</v>
      </c>
      <c r="Z223" t="s">
        <v>37</v>
      </c>
    </row>
    <row r="224" spans="1:26" x14ac:dyDescent="0.25">
      <c r="A224" t="s">
        <v>1399</v>
      </c>
      <c r="B224" t="str">
        <f>VLOOKUP(A224,'dump '!A:A,1,FALSE)</f>
        <v>GFE0055</v>
      </c>
      <c r="C224" t="s">
        <v>1398</v>
      </c>
      <c r="D224" t="s">
        <v>67</v>
      </c>
      <c r="E224" t="s">
        <v>68</v>
      </c>
      <c r="F224" t="s">
        <v>69</v>
      </c>
      <c r="G224" t="s">
        <v>62</v>
      </c>
      <c r="H224" t="s">
        <v>323</v>
      </c>
      <c r="I224">
        <v>1035201</v>
      </c>
      <c r="J224">
        <v>0.24</v>
      </c>
      <c r="K224" t="s">
        <v>193</v>
      </c>
      <c r="L224" t="s">
        <v>6175</v>
      </c>
      <c r="M224" t="s">
        <v>330</v>
      </c>
      <c r="N224">
        <v>20</v>
      </c>
      <c r="O224">
        <v>100</v>
      </c>
      <c r="P224" t="s">
        <v>6225</v>
      </c>
      <c r="Q224" s="2"/>
      <c r="R224" s="2"/>
      <c r="S224" s="2"/>
      <c r="V224" t="s">
        <v>6179</v>
      </c>
      <c r="W224" s="2">
        <v>44027.506585648145</v>
      </c>
      <c r="X224" t="s">
        <v>37</v>
      </c>
      <c r="Y224" s="2">
        <v>44027.506585648145</v>
      </c>
      <c r="Z224" t="s">
        <v>37</v>
      </c>
    </row>
    <row r="225" spans="1:26" x14ac:dyDescent="0.25">
      <c r="A225" t="s">
        <v>1401</v>
      </c>
      <c r="B225" t="str">
        <f>VLOOKUP(A225,'dump '!A:A,1,FALSE)</f>
        <v>GFE0056</v>
      </c>
      <c r="C225" t="s">
        <v>1400</v>
      </c>
      <c r="D225" t="s">
        <v>1402</v>
      </c>
      <c r="E225" t="s">
        <v>132</v>
      </c>
      <c r="F225" t="s">
        <v>1403</v>
      </c>
      <c r="G225" t="s">
        <v>62</v>
      </c>
      <c r="H225" t="s">
        <v>323</v>
      </c>
      <c r="I225">
        <v>1034966</v>
      </c>
      <c r="J225">
        <v>0.24</v>
      </c>
      <c r="K225" t="s">
        <v>193</v>
      </c>
      <c r="L225" t="s">
        <v>6175</v>
      </c>
      <c r="M225" t="s">
        <v>330</v>
      </c>
      <c r="N225">
        <v>20</v>
      </c>
      <c r="O225">
        <v>100</v>
      </c>
      <c r="P225" t="s">
        <v>6225</v>
      </c>
      <c r="Q225" s="2"/>
      <c r="R225" s="2"/>
      <c r="S225" s="2"/>
      <c r="V225" t="s">
        <v>6179</v>
      </c>
      <c r="W225" s="2">
        <v>44027.452361111114</v>
      </c>
      <c r="X225" t="s">
        <v>37</v>
      </c>
      <c r="Y225" s="2">
        <v>44027.452361111114</v>
      </c>
      <c r="Z225" t="s">
        <v>37</v>
      </c>
    </row>
    <row r="226" spans="1:26" x14ac:dyDescent="0.25">
      <c r="A226" t="s">
        <v>552</v>
      </c>
      <c r="B226" t="str">
        <f>VLOOKUP(A226,'dump '!A:A,1,FALSE)</f>
        <v>GFE0057</v>
      </c>
      <c r="C226" t="s">
        <v>551</v>
      </c>
      <c r="D226" t="s">
        <v>553</v>
      </c>
      <c r="E226" t="s">
        <v>522</v>
      </c>
      <c r="F226" t="s">
        <v>554</v>
      </c>
      <c r="G226" t="s">
        <v>62</v>
      </c>
      <c r="H226" t="s">
        <v>323</v>
      </c>
      <c r="I226">
        <v>1035297</v>
      </c>
      <c r="J226">
        <v>0.24</v>
      </c>
      <c r="K226" t="s">
        <v>193</v>
      </c>
      <c r="L226" t="s">
        <v>6175</v>
      </c>
      <c r="M226" t="s">
        <v>330</v>
      </c>
      <c r="N226">
        <v>20</v>
      </c>
      <c r="O226">
        <v>100</v>
      </c>
      <c r="P226" t="s">
        <v>6225</v>
      </c>
      <c r="Q226" s="2"/>
      <c r="R226" s="2"/>
      <c r="S226" s="2"/>
      <c r="V226" t="s">
        <v>6179</v>
      </c>
      <c r="W226" s="2">
        <v>44027.504953703705</v>
      </c>
      <c r="X226" t="s">
        <v>37</v>
      </c>
      <c r="Y226" s="2">
        <v>44027.504953703705</v>
      </c>
      <c r="Z226" t="s">
        <v>37</v>
      </c>
    </row>
    <row r="227" spans="1:26" x14ac:dyDescent="0.25">
      <c r="A227" t="s">
        <v>701</v>
      </c>
      <c r="B227" t="str">
        <f>VLOOKUP(A227,'dump '!A:A,1,FALSE)</f>
        <v>GFE0058</v>
      </c>
      <c r="C227" t="s">
        <v>700</v>
      </c>
      <c r="D227" t="s">
        <v>98</v>
      </c>
      <c r="E227" t="s">
        <v>99</v>
      </c>
      <c r="F227" t="s">
        <v>100</v>
      </c>
      <c r="G227" t="s">
        <v>62</v>
      </c>
      <c r="H227" t="s">
        <v>323</v>
      </c>
      <c r="I227">
        <v>1035274</v>
      </c>
      <c r="J227">
        <v>0.24</v>
      </c>
      <c r="K227" t="s">
        <v>193</v>
      </c>
      <c r="L227" t="s">
        <v>6175</v>
      </c>
      <c r="M227" t="s">
        <v>330</v>
      </c>
      <c r="N227">
        <v>20</v>
      </c>
      <c r="O227">
        <v>100</v>
      </c>
      <c r="P227" t="s">
        <v>6225</v>
      </c>
      <c r="Q227" s="2"/>
      <c r="R227" s="2"/>
      <c r="S227" s="2"/>
      <c r="V227" t="s">
        <v>6179</v>
      </c>
      <c r="W227" s="2">
        <v>44027.50540509259</v>
      </c>
      <c r="X227" t="s">
        <v>37</v>
      </c>
      <c r="Y227" s="2">
        <v>44027.50540509259</v>
      </c>
      <c r="Z227" t="s">
        <v>37</v>
      </c>
    </row>
    <row r="228" spans="1:26" x14ac:dyDescent="0.25">
      <c r="A228" t="s">
        <v>1353</v>
      </c>
      <c r="B228" t="str">
        <f>VLOOKUP(A228,'dump '!A:A,1,FALSE)</f>
        <v>GFE0059</v>
      </c>
      <c r="C228" t="s">
        <v>1352</v>
      </c>
      <c r="D228" t="s">
        <v>527</v>
      </c>
      <c r="E228" t="s">
        <v>528</v>
      </c>
      <c r="F228" t="s">
        <v>529</v>
      </c>
      <c r="G228" t="s">
        <v>62</v>
      </c>
      <c r="H228" t="s">
        <v>323</v>
      </c>
      <c r="I228">
        <v>1034688</v>
      </c>
      <c r="J228">
        <v>0.24</v>
      </c>
      <c r="K228" t="s">
        <v>193</v>
      </c>
      <c r="L228" t="s">
        <v>6175</v>
      </c>
      <c r="M228" t="s">
        <v>330</v>
      </c>
      <c r="N228">
        <v>20</v>
      </c>
      <c r="O228">
        <v>100</v>
      </c>
      <c r="P228" t="s">
        <v>6225</v>
      </c>
      <c r="Q228" s="2"/>
      <c r="R228" s="2"/>
      <c r="S228" s="2"/>
      <c r="V228" t="s">
        <v>6179</v>
      </c>
      <c r="W228" s="2">
        <v>44089.45753472222</v>
      </c>
      <c r="X228" t="s">
        <v>37</v>
      </c>
      <c r="Y228" s="2">
        <v>44096.564050925925</v>
      </c>
      <c r="Z228" t="s">
        <v>37</v>
      </c>
    </row>
    <row r="229" spans="1:26" x14ac:dyDescent="0.25">
      <c r="A229" t="s">
        <v>526</v>
      </c>
      <c r="B229" t="str">
        <f>VLOOKUP(A229,'dump '!A:A,1,FALSE)</f>
        <v>GFE0060</v>
      </c>
      <c r="C229" t="s">
        <v>525</v>
      </c>
      <c r="D229" t="s">
        <v>527</v>
      </c>
      <c r="E229" t="s">
        <v>528</v>
      </c>
      <c r="F229" t="s">
        <v>529</v>
      </c>
      <c r="G229" t="s">
        <v>62</v>
      </c>
      <c r="H229" t="s">
        <v>323</v>
      </c>
      <c r="I229">
        <v>1031004</v>
      </c>
      <c r="J229">
        <v>0.24</v>
      </c>
      <c r="K229" t="s">
        <v>193</v>
      </c>
      <c r="L229" t="s">
        <v>6175</v>
      </c>
      <c r="M229" t="s">
        <v>330</v>
      </c>
      <c r="N229">
        <v>20</v>
      </c>
      <c r="O229">
        <v>100</v>
      </c>
      <c r="P229" t="s">
        <v>6225</v>
      </c>
      <c r="Q229" s="2"/>
      <c r="R229" s="2"/>
      <c r="S229" s="2"/>
      <c r="V229" t="s">
        <v>6179</v>
      </c>
      <c r="W229" s="2">
        <v>44089.457094907404</v>
      </c>
      <c r="X229" t="s">
        <v>37</v>
      </c>
      <c r="Y229" s="2">
        <v>44116.458692129629</v>
      </c>
      <c r="Z229" t="s">
        <v>37</v>
      </c>
    </row>
    <row r="230" spans="1:26" x14ac:dyDescent="0.25">
      <c r="A230" t="s">
        <v>1006</v>
      </c>
      <c r="B230" t="str">
        <f>VLOOKUP(A230,'dump '!A:A,1,FALSE)</f>
        <v>GFE0061</v>
      </c>
      <c r="C230" t="s">
        <v>1005</v>
      </c>
      <c r="D230" t="s">
        <v>86</v>
      </c>
      <c r="E230" t="s">
        <v>1007</v>
      </c>
      <c r="F230" t="s">
        <v>1008</v>
      </c>
      <c r="G230" t="s">
        <v>62</v>
      </c>
      <c r="H230" t="s">
        <v>323</v>
      </c>
      <c r="I230">
        <v>1019981</v>
      </c>
      <c r="J230">
        <v>0.24</v>
      </c>
      <c r="K230" t="s">
        <v>193</v>
      </c>
      <c r="L230" t="s">
        <v>6175</v>
      </c>
      <c r="M230" t="s">
        <v>330</v>
      </c>
      <c r="N230">
        <v>20</v>
      </c>
      <c r="O230">
        <v>100</v>
      </c>
      <c r="P230" t="s">
        <v>6225</v>
      </c>
      <c r="Q230" s="2"/>
      <c r="R230" s="2"/>
      <c r="S230" s="2"/>
      <c r="V230" t="s">
        <v>6179</v>
      </c>
      <c r="W230" s="2">
        <v>44027.4530787037</v>
      </c>
      <c r="X230" t="s">
        <v>37</v>
      </c>
      <c r="Y230" s="2">
        <v>44027.4530787037</v>
      </c>
      <c r="Z230" t="s">
        <v>37</v>
      </c>
    </row>
    <row r="231" spans="1:26" x14ac:dyDescent="0.25">
      <c r="A231" t="s">
        <v>1349</v>
      </c>
      <c r="B231" t="str">
        <f>VLOOKUP(A231,'dump '!A:A,1,FALSE)</f>
        <v>GFE0062</v>
      </c>
      <c r="C231" t="s">
        <v>1348</v>
      </c>
      <c r="D231" t="s">
        <v>86</v>
      </c>
      <c r="E231" t="s">
        <v>579</v>
      </c>
      <c r="F231" t="s">
        <v>580</v>
      </c>
      <c r="G231" t="s">
        <v>62</v>
      </c>
      <c r="H231" t="s">
        <v>323</v>
      </c>
      <c r="I231">
        <v>1034891</v>
      </c>
      <c r="J231">
        <v>0.24</v>
      </c>
      <c r="K231" t="s">
        <v>193</v>
      </c>
      <c r="L231" t="s">
        <v>6175</v>
      </c>
      <c r="M231" t="s">
        <v>330</v>
      </c>
      <c r="N231">
        <v>20</v>
      </c>
      <c r="O231">
        <v>100</v>
      </c>
      <c r="P231" t="s">
        <v>6225</v>
      </c>
      <c r="Q231" s="2"/>
      <c r="R231" s="2"/>
      <c r="S231" s="2"/>
      <c r="V231" t="s">
        <v>6179</v>
      </c>
      <c r="W231" s="2">
        <v>44027.460150462961</v>
      </c>
      <c r="X231" t="s">
        <v>37</v>
      </c>
      <c r="Y231" s="2">
        <v>44027.460150462961</v>
      </c>
      <c r="Z231" t="s">
        <v>37</v>
      </c>
    </row>
    <row r="232" spans="1:26" x14ac:dyDescent="0.25">
      <c r="A232" t="s">
        <v>578</v>
      </c>
      <c r="B232" t="str">
        <f>VLOOKUP(A232,'dump '!A:A,1,FALSE)</f>
        <v>GFE0063</v>
      </c>
      <c r="C232" t="s">
        <v>577</v>
      </c>
      <c r="D232" t="s">
        <v>86</v>
      </c>
      <c r="E232" t="s">
        <v>579</v>
      </c>
      <c r="F232" t="s">
        <v>580</v>
      </c>
      <c r="G232" t="s">
        <v>62</v>
      </c>
      <c r="H232" t="s">
        <v>323</v>
      </c>
      <c r="I232">
        <v>1034947</v>
      </c>
      <c r="J232">
        <v>0.24</v>
      </c>
      <c r="K232" t="s">
        <v>193</v>
      </c>
      <c r="L232" t="s">
        <v>6175</v>
      </c>
      <c r="M232" t="s">
        <v>330</v>
      </c>
      <c r="N232">
        <v>20</v>
      </c>
      <c r="O232">
        <v>100</v>
      </c>
      <c r="P232" t="s">
        <v>6225</v>
      </c>
      <c r="Q232" s="2"/>
      <c r="R232" s="2"/>
      <c r="S232" s="2"/>
      <c r="V232" t="s">
        <v>6179</v>
      </c>
      <c r="W232" s="2">
        <v>44075.403981481482</v>
      </c>
      <c r="X232" t="s">
        <v>37</v>
      </c>
      <c r="Y232" s="2">
        <v>44075.403981481482</v>
      </c>
      <c r="Z232" t="s">
        <v>37</v>
      </c>
    </row>
    <row r="233" spans="1:26" x14ac:dyDescent="0.25">
      <c r="A233" t="s">
        <v>509</v>
      </c>
      <c r="B233" t="str">
        <f>VLOOKUP(A233,'dump '!A:A,1,FALSE)</f>
        <v>GFE0064</v>
      </c>
      <c r="C233" t="s">
        <v>508</v>
      </c>
      <c r="D233" t="s">
        <v>86</v>
      </c>
      <c r="E233" t="s">
        <v>510</v>
      </c>
      <c r="F233" t="s">
        <v>511</v>
      </c>
      <c r="G233" t="s">
        <v>62</v>
      </c>
      <c r="H233" t="s">
        <v>323</v>
      </c>
      <c r="I233">
        <v>1031104</v>
      </c>
      <c r="J233">
        <v>0.24</v>
      </c>
      <c r="K233" t="s">
        <v>193</v>
      </c>
      <c r="L233" t="s">
        <v>6175</v>
      </c>
      <c r="M233" t="s">
        <v>330</v>
      </c>
      <c r="N233">
        <v>20</v>
      </c>
      <c r="O233">
        <v>100</v>
      </c>
      <c r="P233" t="s">
        <v>6225</v>
      </c>
      <c r="Q233" s="2"/>
      <c r="R233" s="2"/>
      <c r="S233" s="2"/>
      <c r="V233" t="s">
        <v>6179</v>
      </c>
      <c r="W233" s="2">
        <v>44027.452719907407</v>
      </c>
      <c r="X233" t="s">
        <v>37</v>
      </c>
      <c r="Y233" s="2">
        <v>44027.452719907407</v>
      </c>
      <c r="Z233" t="s">
        <v>37</v>
      </c>
    </row>
    <row r="234" spans="1:26" x14ac:dyDescent="0.25">
      <c r="A234" t="s">
        <v>1357</v>
      </c>
      <c r="B234" t="str">
        <f>VLOOKUP(A234,'dump '!A:A,1,FALSE)</f>
        <v>GFE0065</v>
      </c>
      <c r="C234" t="s">
        <v>1356</v>
      </c>
      <c r="D234" t="s">
        <v>86</v>
      </c>
      <c r="E234" t="s">
        <v>87</v>
      </c>
      <c r="F234" t="s">
        <v>88</v>
      </c>
      <c r="G234" t="s">
        <v>62</v>
      </c>
      <c r="H234" t="s">
        <v>323</v>
      </c>
      <c r="I234">
        <v>1034744</v>
      </c>
      <c r="J234">
        <v>0.24</v>
      </c>
      <c r="K234" t="s">
        <v>193</v>
      </c>
      <c r="L234" t="s">
        <v>6175</v>
      </c>
      <c r="M234" t="s">
        <v>330</v>
      </c>
      <c r="N234">
        <v>20</v>
      </c>
      <c r="O234">
        <v>100</v>
      </c>
      <c r="P234" t="s">
        <v>6225</v>
      </c>
      <c r="Q234" s="2"/>
      <c r="R234" s="2"/>
      <c r="S234" s="2"/>
      <c r="V234" t="s">
        <v>6179</v>
      </c>
      <c r="W234" s="2">
        <v>44027.454965277779</v>
      </c>
      <c r="X234" t="s">
        <v>37</v>
      </c>
      <c r="Y234" s="2">
        <v>44027.454965277779</v>
      </c>
      <c r="Z234" t="s">
        <v>37</v>
      </c>
    </row>
    <row r="235" spans="1:26" x14ac:dyDescent="0.25">
      <c r="A235" t="s">
        <v>501</v>
      </c>
      <c r="B235" t="str">
        <f>VLOOKUP(A235,'dump '!A:A,1,FALSE)</f>
        <v>GFE0066</v>
      </c>
      <c r="C235" t="s">
        <v>500</v>
      </c>
      <c r="D235" t="s">
        <v>502</v>
      </c>
      <c r="E235" t="s">
        <v>503</v>
      </c>
      <c r="F235" t="s">
        <v>504</v>
      </c>
      <c r="G235" t="s">
        <v>62</v>
      </c>
      <c r="H235" t="s">
        <v>323</v>
      </c>
      <c r="I235">
        <v>1031094</v>
      </c>
      <c r="J235">
        <v>0.24</v>
      </c>
      <c r="K235" t="s">
        <v>193</v>
      </c>
      <c r="L235" t="s">
        <v>6175</v>
      </c>
      <c r="M235" t="s">
        <v>330</v>
      </c>
      <c r="N235">
        <v>20</v>
      </c>
      <c r="O235">
        <v>100</v>
      </c>
      <c r="P235" t="s">
        <v>6225</v>
      </c>
      <c r="Q235" s="2"/>
      <c r="R235" s="2"/>
      <c r="S235" s="2"/>
      <c r="V235" t="s">
        <v>6179</v>
      </c>
      <c r="W235" s="2">
        <v>44027.450995370367</v>
      </c>
      <c r="X235" t="s">
        <v>37</v>
      </c>
      <c r="Y235" s="2">
        <v>44027.450995370367</v>
      </c>
      <c r="Z235" t="s">
        <v>37</v>
      </c>
    </row>
    <row r="236" spans="1:26" x14ac:dyDescent="0.25">
      <c r="A236" t="s">
        <v>1344</v>
      </c>
      <c r="B236" t="str">
        <f>VLOOKUP(A236,'dump '!A:A,1,FALSE)</f>
        <v>GFE0067</v>
      </c>
      <c r="C236" t="s">
        <v>1343</v>
      </c>
      <c r="D236" t="s">
        <v>679</v>
      </c>
      <c r="E236" t="s">
        <v>973</v>
      </c>
      <c r="F236" t="s">
        <v>680</v>
      </c>
      <c r="G236" t="s">
        <v>62</v>
      </c>
      <c r="H236" t="s">
        <v>323</v>
      </c>
      <c r="I236">
        <v>1034923</v>
      </c>
      <c r="J236">
        <v>0.24</v>
      </c>
      <c r="K236" t="s">
        <v>193</v>
      </c>
      <c r="L236" t="s">
        <v>6175</v>
      </c>
      <c r="M236" t="s">
        <v>330</v>
      </c>
      <c r="N236">
        <v>20</v>
      </c>
      <c r="O236">
        <v>100</v>
      </c>
      <c r="P236" t="s">
        <v>6225</v>
      </c>
      <c r="Q236" s="2"/>
      <c r="R236" s="2"/>
      <c r="S236" s="2"/>
      <c r="V236" t="s">
        <v>6179</v>
      </c>
      <c r="W236" s="2">
        <v>44027.508310185185</v>
      </c>
      <c r="X236" t="s">
        <v>37</v>
      </c>
      <c r="Y236" s="2">
        <v>44027.508310185185</v>
      </c>
      <c r="Z236" t="s">
        <v>37</v>
      </c>
    </row>
    <row r="237" spans="1:26" x14ac:dyDescent="0.25">
      <c r="A237" t="s">
        <v>4445</v>
      </c>
      <c r="B237" t="str">
        <f>VLOOKUP(A237,'dump '!A:A,1,FALSE)</f>
        <v>GFE0068</v>
      </c>
      <c r="C237" t="s">
        <v>4444</v>
      </c>
      <c r="D237" t="s">
        <v>161</v>
      </c>
      <c r="E237" t="s">
        <v>162</v>
      </c>
      <c r="F237" t="s">
        <v>163</v>
      </c>
      <c r="G237" t="s">
        <v>62</v>
      </c>
      <c r="H237" t="s">
        <v>323</v>
      </c>
      <c r="I237">
        <v>1034957</v>
      </c>
      <c r="J237">
        <v>0.24</v>
      </c>
      <c r="K237" t="s">
        <v>193</v>
      </c>
      <c r="L237" t="s">
        <v>6175</v>
      </c>
      <c r="M237" t="s">
        <v>330</v>
      </c>
      <c r="N237">
        <v>20</v>
      </c>
      <c r="O237">
        <v>100</v>
      </c>
      <c r="P237" t="s">
        <v>6225</v>
      </c>
      <c r="Q237" s="2"/>
      <c r="R237" s="2"/>
      <c r="S237" s="2"/>
      <c r="V237" t="s">
        <v>6179</v>
      </c>
      <c r="W237" s="2">
        <v>44027.504444444443</v>
      </c>
      <c r="X237" t="s">
        <v>37</v>
      </c>
      <c r="Y237" s="2">
        <v>44027.504444444443</v>
      </c>
      <c r="Z237" t="s">
        <v>37</v>
      </c>
    </row>
    <row r="238" spans="1:26" x14ac:dyDescent="0.25">
      <c r="A238" t="s">
        <v>4449</v>
      </c>
      <c r="B238" t="str">
        <f>VLOOKUP(A238,'dump '!A:A,1,FALSE)</f>
        <v>GFE0069</v>
      </c>
      <c r="C238" t="s">
        <v>4448</v>
      </c>
      <c r="D238" t="s">
        <v>835</v>
      </c>
      <c r="E238" t="s">
        <v>93</v>
      </c>
      <c r="F238" t="s">
        <v>836</v>
      </c>
      <c r="G238" t="s">
        <v>62</v>
      </c>
      <c r="H238" t="s">
        <v>323</v>
      </c>
      <c r="I238">
        <v>1034969</v>
      </c>
      <c r="J238">
        <v>0.24</v>
      </c>
      <c r="K238" t="s">
        <v>193</v>
      </c>
      <c r="L238" t="s">
        <v>6175</v>
      </c>
      <c r="M238" t="s">
        <v>330</v>
      </c>
      <c r="N238">
        <v>20</v>
      </c>
      <c r="O238">
        <v>100</v>
      </c>
      <c r="P238" t="s">
        <v>6225</v>
      </c>
      <c r="Q238" s="2"/>
      <c r="R238" s="2"/>
      <c r="S238" s="2"/>
      <c r="V238" t="s">
        <v>6177</v>
      </c>
      <c r="W238" s="2">
        <v>44187.319699074076</v>
      </c>
      <c r="X238" t="s">
        <v>329</v>
      </c>
      <c r="Y238" s="2">
        <v>44187.319699074076</v>
      </c>
      <c r="Z238" t="s">
        <v>329</v>
      </c>
    </row>
    <row r="239" spans="1:26" x14ac:dyDescent="0.25">
      <c r="A239" t="s">
        <v>1397</v>
      </c>
      <c r="B239" t="str">
        <f>VLOOKUP(A239,'dump '!A:A,1,FALSE)</f>
        <v>GFE0070</v>
      </c>
      <c r="C239" t="s">
        <v>1396</v>
      </c>
      <c r="D239" t="s">
        <v>80</v>
      </c>
      <c r="E239" t="s">
        <v>81</v>
      </c>
      <c r="F239" t="s">
        <v>82</v>
      </c>
      <c r="G239" t="s">
        <v>62</v>
      </c>
      <c r="H239" t="s">
        <v>323</v>
      </c>
      <c r="I239">
        <v>1035175</v>
      </c>
      <c r="J239">
        <v>0.24</v>
      </c>
      <c r="K239" t="s">
        <v>193</v>
      </c>
      <c r="L239" t="s">
        <v>6175</v>
      </c>
      <c r="M239" t="s">
        <v>330</v>
      </c>
      <c r="N239">
        <v>20</v>
      </c>
      <c r="O239">
        <v>100</v>
      </c>
      <c r="P239" t="s">
        <v>6225</v>
      </c>
      <c r="Q239" s="2"/>
      <c r="R239" s="2"/>
      <c r="S239" s="2"/>
      <c r="V239" t="s">
        <v>6179</v>
      </c>
      <c r="W239" s="2">
        <v>44027.451458333337</v>
      </c>
      <c r="X239" t="s">
        <v>37</v>
      </c>
      <c r="Y239" s="2">
        <v>44027.451458333337</v>
      </c>
      <c r="Z239" t="s">
        <v>37</v>
      </c>
    </row>
    <row r="240" spans="1:26" x14ac:dyDescent="0.25">
      <c r="A240" t="s">
        <v>1378</v>
      </c>
      <c r="B240" t="str">
        <f>VLOOKUP(A240,'dump '!A:A,1,FALSE)</f>
        <v>GFE0071</v>
      </c>
      <c r="C240" t="s">
        <v>1377</v>
      </c>
      <c r="D240" t="s">
        <v>806</v>
      </c>
      <c r="E240" t="s">
        <v>807</v>
      </c>
      <c r="F240" t="s">
        <v>808</v>
      </c>
      <c r="G240" t="s">
        <v>62</v>
      </c>
      <c r="H240" t="s">
        <v>323</v>
      </c>
      <c r="I240">
        <v>1034626</v>
      </c>
      <c r="J240">
        <v>0.24</v>
      </c>
      <c r="K240" t="s">
        <v>193</v>
      </c>
      <c r="L240" t="s">
        <v>6175</v>
      </c>
      <c r="M240" t="s">
        <v>330</v>
      </c>
      <c r="N240">
        <v>20</v>
      </c>
      <c r="O240">
        <v>100</v>
      </c>
      <c r="P240" t="s">
        <v>6225</v>
      </c>
      <c r="Q240" s="2"/>
      <c r="R240" s="2"/>
      <c r="S240" s="2"/>
      <c r="V240" t="s">
        <v>6179</v>
      </c>
      <c r="W240" s="2">
        <v>44027.460914351854</v>
      </c>
      <c r="X240" t="s">
        <v>37</v>
      </c>
      <c r="Y240" s="2">
        <v>44027.460914351854</v>
      </c>
      <c r="Z240" t="s">
        <v>37</v>
      </c>
    </row>
    <row r="241" spans="1:26" x14ac:dyDescent="0.25">
      <c r="A241" t="s">
        <v>536</v>
      </c>
      <c r="B241" t="str">
        <f>VLOOKUP(A241,'dump '!A:A,1,FALSE)</f>
        <v>GFE0072</v>
      </c>
      <c r="C241" t="s">
        <v>535</v>
      </c>
      <c r="D241" t="s">
        <v>303</v>
      </c>
      <c r="E241" t="s">
        <v>32</v>
      </c>
      <c r="F241" t="s">
        <v>537</v>
      </c>
      <c r="G241" t="s">
        <v>62</v>
      </c>
      <c r="H241" t="s">
        <v>323</v>
      </c>
      <c r="I241">
        <v>1031052</v>
      </c>
      <c r="J241">
        <v>0.24</v>
      </c>
      <c r="K241" t="s">
        <v>193</v>
      </c>
      <c r="L241" t="s">
        <v>6175</v>
      </c>
      <c r="M241" t="s">
        <v>330</v>
      </c>
      <c r="N241">
        <v>20</v>
      </c>
      <c r="O241">
        <v>100</v>
      </c>
      <c r="P241" t="s">
        <v>6225</v>
      </c>
      <c r="Q241" s="2"/>
      <c r="R241" s="2"/>
      <c r="S241" s="2"/>
      <c r="V241" t="s">
        <v>6179</v>
      </c>
      <c r="W241" s="2">
        <v>44027.503564814811</v>
      </c>
      <c r="X241" t="s">
        <v>37</v>
      </c>
      <c r="Y241" s="2">
        <v>44027.503564814811</v>
      </c>
      <c r="Z241" t="s">
        <v>37</v>
      </c>
    </row>
    <row r="242" spans="1:26" x14ac:dyDescent="0.25">
      <c r="A242" t="s">
        <v>514</v>
      </c>
      <c r="B242" t="str">
        <f>VLOOKUP(A242,'dump '!A:A,1,FALSE)</f>
        <v>GFE0073</v>
      </c>
      <c r="C242" t="s">
        <v>513</v>
      </c>
      <c r="D242" t="s">
        <v>515</v>
      </c>
      <c r="E242" t="s">
        <v>516</v>
      </c>
      <c r="F242" t="s">
        <v>517</v>
      </c>
      <c r="G242" t="s">
        <v>62</v>
      </c>
      <c r="H242" t="s">
        <v>323</v>
      </c>
      <c r="I242">
        <v>1031108</v>
      </c>
      <c r="J242">
        <v>0.24</v>
      </c>
      <c r="K242" t="s">
        <v>193</v>
      </c>
      <c r="L242" t="s">
        <v>6175</v>
      </c>
      <c r="M242" t="s">
        <v>330</v>
      </c>
      <c r="N242">
        <v>20</v>
      </c>
      <c r="O242">
        <v>100</v>
      </c>
      <c r="P242" t="s">
        <v>6225</v>
      </c>
      <c r="Q242" s="2"/>
      <c r="R242" s="2"/>
      <c r="S242" s="2"/>
      <c r="V242" t="s">
        <v>6179</v>
      </c>
      <c r="W242" s="2">
        <v>44027.503946759258</v>
      </c>
      <c r="X242" t="s">
        <v>37</v>
      </c>
      <c r="Y242" s="2">
        <v>44027.503946759258</v>
      </c>
      <c r="Z242" t="s">
        <v>37</v>
      </c>
    </row>
    <row r="243" spans="1:26" x14ac:dyDescent="0.25">
      <c r="A243" t="s">
        <v>1327</v>
      </c>
      <c r="B243" t="str">
        <f>VLOOKUP(A243,'dump '!A:A,1,FALSE)</f>
        <v>GFE0074</v>
      </c>
      <c r="C243" t="s">
        <v>1326</v>
      </c>
      <c r="D243" t="s">
        <v>863</v>
      </c>
      <c r="E243" t="s">
        <v>74</v>
      </c>
      <c r="F243" t="s">
        <v>864</v>
      </c>
      <c r="G243" t="s">
        <v>62</v>
      </c>
      <c r="H243" t="s">
        <v>323</v>
      </c>
      <c r="I243">
        <v>1034616</v>
      </c>
      <c r="J243">
        <v>0.24</v>
      </c>
      <c r="K243" t="s">
        <v>193</v>
      </c>
      <c r="L243" t="s">
        <v>6175</v>
      </c>
      <c r="M243" t="s">
        <v>330</v>
      </c>
      <c r="N243">
        <v>20</v>
      </c>
      <c r="O243">
        <v>100</v>
      </c>
      <c r="P243" t="s">
        <v>6225</v>
      </c>
      <c r="Q243" s="2"/>
      <c r="R243" s="2"/>
      <c r="S243" s="2"/>
      <c r="V243" t="s">
        <v>6179</v>
      </c>
      <c r="W243" s="2">
        <v>44027.507280092592</v>
      </c>
      <c r="X243" t="s">
        <v>37</v>
      </c>
      <c r="Y243" s="2">
        <v>44027.507280092592</v>
      </c>
      <c r="Z243" t="s">
        <v>37</v>
      </c>
    </row>
    <row r="244" spans="1:26" x14ac:dyDescent="0.25">
      <c r="A244" t="s">
        <v>4026</v>
      </c>
      <c r="B244" t="str">
        <f>VLOOKUP(A244,'dump '!A:A,1,FALSE)</f>
        <v>GFE0075</v>
      </c>
      <c r="C244" t="s">
        <v>4025</v>
      </c>
      <c r="D244" t="s">
        <v>1251</v>
      </c>
      <c r="E244" t="s">
        <v>81</v>
      </c>
      <c r="F244" t="s">
        <v>1252</v>
      </c>
      <c r="G244" t="s">
        <v>62</v>
      </c>
      <c r="H244" t="s">
        <v>323</v>
      </c>
      <c r="I244">
        <v>1031116</v>
      </c>
      <c r="J244">
        <v>0.24</v>
      </c>
      <c r="K244" t="s">
        <v>193</v>
      </c>
      <c r="L244" t="s">
        <v>6175</v>
      </c>
      <c r="M244" t="s">
        <v>330</v>
      </c>
      <c r="N244">
        <v>20</v>
      </c>
      <c r="O244">
        <v>100</v>
      </c>
      <c r="P244" t="s">
        <v>6225</v>
      </c>
      <c r="Q244" s="2"/>
      <c r="R244" s="2"/>
      <c r="S244" s="2"/>
      <c r="V244" t="s">
        <v>6177</v>
      </c>
      <c r="W244" s="2">
        <v>44186.649328703701</v>
      </c>
      <c r="X244" t="s">
        <v>329</v>
      </c>
      <c r="Y244" s="2">
        <v>44186.649328703701</v>
      </c>
      <c r="Z244" t="s">
        <v>329</v>
      </c>
    </row>
    <row r="245" spans="1:26" x14ac:dyDescent="0.25">
      <c r="A245" t="s">
        <v>4580</v>
      </c>
      <c r="B245" t="str">
        <f>VLOOKUP(A245,'dump '!A:A,1,FALSE)</f>
        <v>GFE0076</v>
      </c>
      <c r="C245" t="s">
        <v>4579</v>
      </c>
      <c r="D245" t="s">
        <v>1251</v>
      </c>
      <c r="E245" t="s">
        <v>81</v>
      </c>
      <c r="F245" t="s">
        <v>1252</v>
      </c>
      <c r="G245" t="s">
        <v>62</v>
      </c>
      <c r="H245" t="s">
        <v>323</v>
      </c>
      <c r="I245">
        <v>1031058</v>
      </c>
      <c r="J245">
        <v>0.24</v>
      </c>
      <c r="K245" t="s">
        <v>193</v>
      </c>
      <c r="L245" t="s">
        <v>6175</v>
      </c>
      <c r="M245" t="s">
        <v>330</v>
      </c>
      <c r="N245">
        <v>20</v>
      </c>
      <c r="O245">
        <v>100</v>
      </c>
      <c r="P245" t="s">
        <v>6225</v>
      </c>
      <c r="Q245" s="2"/>
      <c r="R245" s="2"/>
      <c r="S245" s="2"/>
      <c r="V245" t="s">
        <v>6177</v>
      </c>
      <c r="W245" s="2">
        <v>44186.649837962963</v>
      </c>
      <c r="X245" t="s">
        <v>329</v>
      </c>
      <c r="Y245" s="2">
        <v>44186.649837962963</v>
      </c>
      <c r="Z245" t="s">
        <v>329</v>
      </c>
    </row>
    <row r="246" spans="1:26" x14ac:dyDescent="0.25">
      <c r="A246" t="s">
        <v>1329</v>
      </c>
      <c r="B246" t="str">
        <f>VLOOKUP(A246,'dump '!A:A,1,FALSE)</f>
        <v>GFE0077</v>
      </c>
      <c r="C246" t="s">
        <v>1328</v>
      </c>
      <c r="D246" t="s">
        <v>1251</v>
      </c>
      <c r="E246" t="s">
        <v>1330</v>
      </c>
      <c r="F246" t="s">
        <v>1331</v>
      </c>
      <c r="G246" t="s">
        <v>62</v>
      </c>
      <c r="H246" t="s">
        <v>323</v>
      </c>
      <c r="I246">
        <v>1034595</v>
      </c>
      <c r="J246">
        <v>0.24</v>
      </c>
      <c r="K246" t="s">
        <v>193</v>
      </c>
      <c r="L246" t="s">
        <v>6175</v>
      </c>
      <c r="M246" t="s">
        <v>330</v>
      </c>
      <c r="N246">
        <v>20</v>
      </c>
      <c r="O246">
        <v>100</v>
      </c>
      <c r="P246" t="s">
        <v>6225</v>
      </c>
      <c r="Q246" s="2"/>
      <c r="R246" s="2"/>
      <c r="S246" s="2"/>
      <c r="V246" t="s">
        <v>6179</v>
      </c>
      <c r="W246" s="2">
        <v>44075.406458333331</v>
      </c>
      <c r="X246" t="s">
        <v>37</v>
      </c>
      <c r="Y246" s="2">
        <v>44075.406458333331</v>
      </c>
      <c r="Z246" t="s">
        <v>37</v>
      </c>
    </row>
    <row r="247" spans="1:26" x14ac:dyDescent="0.25">
      <c r="A247" t="s">
        <v>4463</v>
      </c>
      <c r="B247" t="str">
        <f>VLOOKUP(A247,'dump '!A:A,1,FALSE)</f>
        <v>GFE0078</v>
      </c>
      <c r="C247" t="s">
        <v>4462</v>
      </c>
      <c r="D247" t="s">
        <v>245</v>
      </c>
      <c r="E247" t="s">
        <v>1162</v>
      </c>
      <c r="F247" t="s">
        <v>1163</v>
      </c>
      <c r="G247" t="s">
        <v>62</v>
      </c>
      <c r="H247" t="s">
        <v>323</v>
      </c>
      <c r="I247">
        <v>1034912</v>
      </c>
      <c r="J247">
        <v>0.24</v>
      </c>
      <c r="K247" t="s">
        <v>193</v>
      </c>
      <c r="L247" t="s">
        <v>6175</v>
      </c>
      <c r="M247" t="s">
        <v>330</v>
      </c>
      <c r="N247">
        <v>20</v>
      </c>
      <c r="O247">
        <v>100</v>
      </c>
      <c r="P247" t="s">
        <v>6225</v>
      </c>
      <c r="Q247" s="2"/>
      <c r="R247" s="2"/>
      <c r="S247" s="2"/>
      <c r="V247" t="s">
        <v>6177</v>
      </c>
      <c r="W247" s="2">
        <v>44165.56627314815</v>
      </c>
      <c r="X247" t="s">
        <v>329</v>
      </c>
      <c r="Y247" s="2">
        <v>44165.56627314815</v>
      </c>
      <c r="Z247" t="s">
        <v>329</v>
      </c>
    </row>
    <row r="248" spans="1:26" x14ac:dyDescent="0.25">
      <c r="A248" t="s">
        <v>486</v>
      </c>
      <c r="B248" t="str">
        <f>VLOOKUP(A248,'dump '!A:A,1,FALSE)</f>
        <v>GFE0079</v>
      </c>
      <c r="C248" t="s">
        <v>485</v>
      </c>
      <c r="D248" t="s">
        <v>245</v>
      </c>
      <c r="E248" t="s">
        <v>487</v>
      </c>
      <c r="F248" t="s">
        <v>488</v>
      </c>
      <c r="G248" t="s">
        <v>62</v>
      </c>
      <c r="H248" t="s">
        <v>323</v>
      </c>
      <c r="I248">
        <v>1031132</v>
      </c>
      <c r="J248">
        <v>0.24</v>
      </c>
      <c r="K248" t="s">
        <v>193</v>
      </c>
      <c r="L248" t="s">
        <v>6175</v>
      </c>
      <c r="M248" t="s">
        <v>330</v>
      </c>
      <c r="N248">
        <v>20</v>
      </c>
      <c r="O248">
        <v>100</v>
      </c>
      <c r="P248" t="s">
        <v>6225</v>
      </c>
      <c r="Q248" s="2"/>
      <c r="R248" s="2"/>
      <c r="S248" s="2"/>
      <c r="V248" t="s">
        <v>6179</v>
      </c>
      <c r="W248" s="2">
        <v>44027.50886574074</v>
      </c>
      <c r="X248" t="s">
        <v>37</v>
      </c>
      <c r="Y248" s="2">
        <v>44027.50886574074</v>
      </c>
      <c r="Z248" t="s">
        <v>37</v>
      </c>
    </row>
    <row r="249" spans="1:26" x14ac:dyDescent="0.25">
      <c r="A249" t="s">
        <v>4487</v>
      </c>
      <c r="B249" t="str">
        <f>VLOOKUP(A249,'dump '!A:A,1,FALSE)</f>
        <v>GFE0080</v>
      </c>
      <c r="C249" t="s">
        <v>4486</v>
      </c>
      <c r="D249" t="s">
        <v>245</v>
      </c>
      <c r="E249" t="s">
        <v>1173</v>
      </c>
      <c r="F249" t="s">
        <v>1242</v>
      </c>
      <c r="G249" t="s">
        <v>62</v>
      </c>
      <c r="H249" t="s">
        <v>323</v>
      </c>
      <c r="I249">
        <v>1034624</v>
      </c>
      <c r="J249">
        <v>0.24</v>
      </c>
      <c r="K249" t="s">
        <v>193</v>
      </c>
      <c r="L249" t="s">
        <v>6175</v>
      </c>
      <c r="M249" t="s">
        <v>330</v>
      </c>
      <c r="N249">
        <v>20</v>
      </c>
      <c r="O249">
        <v>100</v>
      </c>
      <c r="P249" t="s">
        <v>6225</v>
      </c>
      <c r="Q249" s="2"/>
      <c r="R249" s="2"/>
      <c r="S249" s="2"/>
      <c r="V249" t="s">
        <v>6177</v>
      </c>
      <c r="W249" s="2">
        <v>44165.565995370373</v>
      </c>
      <c r="X249" t="s">
        <v>329</v>
      </c>
      <c r="Y249" s="2">
        <v>44165.565995370373</v>
      </c>
      <c r="Z249" t="s">
        <v>329</v>
      </c>
    </row>
    <row r="250" spans="1:26" x14ac:dyDescent="0.25">
      <c r="A250" t="s">
        <v>4455</v>
      </c>
      <c r="B250" t="str">
        <f>VLOOKUP(A250,'dump '!A:A,1,FALSE)</f>
        <v>GFE0081</v>
      </c>
      <c r="C250" t="s">
        <v>4454</v>
      </c>
      <c r="D250" t="s">
        <v>245</v>
      </c>
      <c r="E250" t="s">
        <v>246</v>
      </c>
      <c r="F250" t="s">
        <v>247</v>
      </c>
      <c r="G250" t="s">
        <v>62</v>
      </c>
      <c r="H250" t="s">
        <v>323</v>
      </c>
      <c r="I250">
        <v>1034635</v>
      </c>
      <c r="J250">
        <v>0.24</v>
      </c>
      <c r="K250" t="s">
        <v>193</v>
      </c>
      <c r="L250" t="s">
        <v>6175</v>
      </c>
      <c r="M250" t="s">
        <v>330</v>
      </c>
      <c r="N250">
        <v>20</v>
      </c>
      <c r="O250">
        <v>100</v>
      </c>
      <c r="P250" t="s">
        <v>6225</v>
      </c>
      <c r="Q250" s="2"/>
      <c r="R250" s="2"/>
      <c r="S250" s="2"/>
      <c r="V250" t="s">
        <v>6177</v>
      </c>
      <c r="W250" s="2">
        <v>44175.580613425926</v>
      </c>
      <c r="X250" t="s">
        <v>329</v>
      </c>
      <c r="Y250" s="2">
        <v>44175.580613425926</v>
      </c>
      <c r="Z250" t="s">
        <v>329</v>
      </c>
    </row>
    <row r="251" spans="1:26" x14ac:dyDescent="0.25">
      <c r="A251" t="s">
        <v>491</v>
      </c>
      <c r="B251" t="str">
        <f>VLOOKUP(A251,'dump '!A:A,1,FALSE)</f>
        <v>GFE0082</v>
      </c>
      <c r="C251" t="s">
        <v>490</v>
      </c>
      <c r="D251" t="s">
        <v>492</v>
      </c>
      <c r="E251" t="s">
        <v>81</v>
      </c>
      <c r="F251" t="s">
        <v>493</v>
      </c>
      <c r="G251" t="s">
        <v>62</v>
      </c>
      <c r="H251" t="s">
        <v>323</v>
      </c>
      <c r="I251">
        <v>1031098</v>
      </c>
      <c r="J251">
        <v>0.24</v>
      </c>
      <c r="K251" t="s">
        <v>193</v>
      </c>
      <c r="L251" t="s">
        <v>6175</v>
      </c>
      <c r="M251" t="s">
        <v>330</v>
      </c>
      <c r="N251">
        <v>20</v>
      </c>
      <c r="O251">
        <v>100</v>
      </c>
      <c r="P251" t="s">
        <v>6225</v>
      </c>
      <c r="Q251" s="2"/>
      <c r="R251" s="2"/>
      <c r="S251" s="2"/>
      <c r="V251" t="s">
        <v>6179</v>
      </c>
      <c r="W251" s="2">
        <v>44027.460555555554</v>
      </c>
      <c r="X251" t="s">
        <v>37</v>
      </c>
      <c r="Y251" s="2">
        <v>44027.460555555554</v>
      </c>
      <c r="Z251" t="s">
        <v>37</v>
      </c>
    </row>
    <row r="252" spans="1:26" x14ac:dyDescent="0.25">
      <c r="A252" t="s">
        <v>1334</v>
      </c>
      <c r="B252" t="str">
        <f>VLOOKUP(A252,'dump '!A:A,1,FALSE)</f>
        <v>GFE0083</v>
      </c>
      <c r="C252" t="s">
        <v>1333</v>
      </c>
      <c r="D252" t="s">
        <v>1335</v>
      </c>
      <c r="E252" t="s">
        <v>1336</v>
      </c>
      <c r="F252" t="s">
        <v>1337</v>
      </c>
      <c r="G252" t="s">
        <v>62</v>
      </c>
      <c r="H252" t="s">
        <v>323</v>
      </c>
      <c r="I252">
        <v>1034604</v>
      </c>
      <c r="J252">
        <v>0.24</v>
      </c>
      <c r="K252" t="s">
        <v>193</v>
      </c>
      <c r="L252" t="s">
        <v>6175</v>
      </c>
      <c r="M252" t="s">
        <v>330</v>
      </c>
      <c r="N252">
        <v>20</v>
      </c>
      <c r="O252">
        <v>100</v>
      </c>
      <c r="P252" t="s">
        <v>6225</v>
      </c>
      <c r="Q252" s="2"/>
      <c r="R252" s="2"/>
      <c r="S252" s="2"/>
      <c r="V252" t="s">
        <v>6179</v>
      </c>
      <c r="W252" s="2">
        <v>44089.395115740743</v>
      </c>
      <c r="X252" t="s">
        <v>37</v>
      </c>
      <c r="Y252" s="2">
        <v>44096.563796296294</v>
      </c>
      <c r="Z252" t="s">
        <v>37</v>
      </c>
    </row>
    <row r="253" spans="1:26" x14ac:dyDescent="0.25">
      <c r="A253" t="s">
        <v>458</v>
      </c>
      <c r="B253" t="str">
        <f>VLOOKUP(A253,'dump '!A:A,1,FALSE)</f>
        <v>GFE0084</v>
      </c>
      <c r="C253" t="s">
        <v>457</v>
      </c>
      <c r="D253" t="s">
        <v>92</v>
      </c>
      <c r="E253" t="s">
        <v>93</v>
      </c>
      <c r="F253" t="s">
        <v>94</v>
      </c>
      <c r="G253" t="s">
        <v>62</v>
      </c>
      <c r="H253" t="s">
        <v>323</v>
      </c>
      <c r="I253">
        <v>1031075</v>
      </c>
      <c r="J253">
        <v>0.24</v>
      </c>
      <c r="K253" t="s">
        <v>193</v>
      </c>
      <c r="L253" t="s">
        <v>6175</v>
      </c>
      <c r="M253" t="s">
        <v>330</v>
      </c>
      <c r="N253">
        <v>20</v>
      </c>
      <c r="O253">
        <v>100</v>
      </c>
      <c r="P253" t="s">
        <v>6225</v>
      </c>
      <c r="Q253" s="2"/>
      <c r="R253" s="2"/>
      <c r="S253" s="2"/>
      <c r="V253" t="s">
        <v>6179</v>
      </c>
      <c r="W253" s="2">
        <v>44027.450115740743</v>
      </c>
      <c r="X253" t="s">
        <v>37</v>
      </c>
      <c r="Y253" s="2">
        <v>44027.450115740743</v>
      </c>
      <c r="Z253" t="s">
        <v>37</v>
      </c>
    </row>
    <row r="254" spans="1:26" x14ac:dyDescent="0.25">
      <c r="A254" t="s">
        <v>545</v>
      </c>
      <c r="B254" t="str">
        <f>VLOOKUP(A254,'dump '!A:A,1,FALSE)</f>
        <v>GFE0085</v>
      </c>
      <c r="C254" t="s">
        <v>544</v>
      </c>
      <c r="D254" t="s">
        <v>92</v>
      </c>
      <c r="E254" t="s">
        <v>546</v>
      </c>
      <c r="F254" t="s">
        <v>547</v>
      </c>
      <c r="G254" t="s">
        <v>62</v>
      </c>
      <c r="H254" t="s">
        <v>323</v>
      </c>
      <c r="I254">
        <v>1031055</v>
      </c>
      <c r="J254">
        <v>0.24</v>
      </c>
      <c r="K254" t="s">
        <v>193</v>
      </c>
      <c r="L254" t="s">
        <v>6175</v>
      </c>
      <c r="M254" t="s">
        <v>330</v>
      </c>
      <c r="N254">
        <v>20</v>
      </c>
      <c r="O254">
        <v>100</v>
      </c>
      <c r="P254" t="s">
        <v>6225</v>
      </c>
      <c r="Q254" s="2"/>
      <c r="R254" s="2"/>
      <c r="S254" s="2"/>
      <c r="V254" t="s">
        <v>6179</v>
      </c>
      <c r="W254" s="2">
        <v>44027.448275462964</v>
      </c>
      <c r="X254" t="s">
        <v>37</v>
      </c>
      <c r="Y254" s="2">
        <v>44027.448275462964</v>
      </c>
      <c r="Z254" t="s">
        <v>37</v>
      </c>
    </row>
    <row r="255" spans="1:26" x14ac:dyDescent="0.25">
      <c r="A255" t="s">
        <v>1351</v>
      </c>
      <c r="B255" t="str">
        <f>VLOOKUP(A255,'dump '!A:A,1,FALSE)</f>
        <v>GFE0086</v>
      </c>
      <c r="C255" t="s">
        <v>1350</v>
      </c>
      <c r="D255" t="s">
        <v>92</v>
      </c>
      <c r="E255" t="s">
        <v>546</v>
      </c>
      <c r="F255" t="s">
        <v>547</v>
      </c>
      <c r="G255" t="s">
        <v>62</v>
      </c>
      <c r="H255" t="s">
        <v>323</v>
      </c>
      <c r="I255">
        <v>1034667</v>
      </c>
      <c r="J255">
        <v>0.24</v>
      </c>
      <c r="K255" t="s">
        <v>193</v>
      </c>
      <c r="L255" t="s">
        <v>6175</v>
      </c>
      <c r="M255" t="s">
        <v>330</v>
      </c>
      <c r="N255">
        <v>20</v>
      </c>
      <c r="O255">
        <v>100</v>
      </c>
      <c r="P255" t="s">
        <v>6225</v>
      </c>
      <c r="Q255" s="2"/>
      <c r="R255" s="2"/>
      <c r="S255" s="2"/>
      <c r="V255" t="s">
        <v>6179</v>
      </c>
      <c r="W255" s="2">
        <v>44027.448969907404</v>
      </c>
      <c r="X255" t="s">
        <v>37</v>
      </c>
      <c r="Y255" s="2">
        <v>44356.554340277777</v>
      </c>
      <c r="Z255" t="s">
        <v>54</v>
      </c>
    </row>
    <row r="256" spans="1:26" x14ac:dyDescent="0.25">
      <c r="A256" t="s">
        <v>1395</v>
      </c>
      <c r="B256" t="str">
        <f>VLOOKUP(A256,'dump '!A:A,1,FALSE)</f>
        <v>GFE0087</v>
      </c>
      <c r="C256" t="s">
        <v>1394</v>
      </c>
      <c r="D256" t="s">
        <v>117</v>
      </c>
      <c r="E256" t="s">
        <v>118</v>
      </c>
      <c r="F256" t="s">
        <v>119</v>
      </c>
      <c r="G256" t="s">
        <v>62</v>
      </c>
      <c r="H256" t="s">
        <v>323</v>
      </c>
      <c r="I256">
        <v>1035113</v>
      </c>
      <c r="J256">
        <v>0.24</v>
      </c>
      <c r="K256" t="s">
        <v>193</v>
      </c>
      <c r="L256" t="s">
        <v>6175</v>
      </c>
      <c r="M256" t="s">
        <v>330</v>
      </c>
      <c r="N256">
        <v>20</v>
      </c>
      <c r="O256">
        <v>100</v>
      </c>
      <c r="P256" t="s">
        <v>6225</v>
      </c>
      <c r="Q256" s="2"/>
      <c r="R256" s="2"/>
      <c r="S256" s="2"/>
      <c r="V256" t="s">
        <v>6179</v>
      </c>
      <c r="W256" s="2">
        <v>44027.450543981482</v>
      </c>
      <c r="X256" t="s">
        <v>37</v>
      </c>
      <c r="Y256" s="2">
        <v>44027.450543981482</v>
      </c>
      <c r="Z256" t="s">
        <v>37</v>
      </c>
    </row>
    <row r="257" spans="1:26" x14ac:dyDescent="0.25">
      <c r="A257" t="s">
        <v>4459</v>
      </c>
      <c r="B257" t="str">
        <f>VLOOKUP(A257,'dump '!A:A,1,FALSE)</f>
        <v>GFE0088</v>
      </c>
      <c r="C257" t="s">
        <v>4458</v>
      </c>
      <c r="D257" t="s">
        <v>308</v>
      </c>
      <c r="E257" t="s">
        <v>769</v>
      </c>
      <c r="F257" t="s">
        <v>1216</v>
      </c>
      <c r="G257" t="s">
        <v>62</v>
      </c>
      <c r="H257" t="s">
        <v>323</v>
      </c>
      <c r="I257">
        <v>1034661</v>
      </c>
      <c r="J257">
        <v>0.24</v>
      </c>
      <c r="K257" t="s">
        <v>193</v>
      </c>
      <c r="L257" t="s">
        <v>6175</v>
      </c>
      <c r="M257" t="s">
        <v>330</v>
      </c>
      <c r="N257">
        <v>20</v>
      </c>
      <c r="O257">
        <v>100</v>
      </c>
      <c r="P257" t="s">
        <v>6225</v>
      </c>
      <c r="Q257" s="2"/>
      <c r="R257" s="2"/>
      <c r="S257" s="2"/>
      <c r="V257" t="s">
        <v>6177</v>
      </c>
      <c r="W257" s="2">
        <v>44137.622928240744</v>
      </c>
      <c r="X257" t="s">
        <v>329</v>
      </c>
      <c r="Y257" s="2">
        <v>44137.622928240744</v>
      </c>
      <c r="Z257" t="s">
        <v>329</v>
      </c>
    </row>
    <row r="258" spans="1:26" x14ac:dyDescent="0.25">
      <c r="A258" t="s">
        <v>4266</v>
      </c>
      <c r="B258" t="str">
        <f>VLOOKUP(A258,'dump '!A:A,1,FALSE)</f>
        <v>GFE0089</v>
      </c>
      <c r="C258" t="s">
        <v>4265</v>
      </c>
      <c r="D258" t="s">
        <v>245</v>
      </c>
      <c r="E258" t="s">
        <v>2295</v>
      </c>
      <c r="F258" t="s">
        <v>2585</v>
      </c>
      <c r="G258" t="s">
        <v>62</v>
      </c>
      <c r="H258" t="s">
        <v>323</v>
      </c>
      <c r="I258">
        <v>1034939</v>
      </c>
      <c r="J258">
        <v>0.24</v>
      </c>
      <c r="K258" t="s">
        <v>193</v>
      </c>
      <c r="L258" t="s">
        <v>6175</v>
      </c>
      <c r="M258" t="s">
        <v>330</v>
      </c>
      <c r="N258">
        <v>20</v>
      </c>
      <c r="O258">
        <v>100</v>
      </c>
      <c r="P258" t="s">
        <v>6225</v>
      </c>
      <c r="Q258" s="2"/>
      <c r="R258" s="2"/>
      <c r="S258" s="2"/>
      <c r="V258" t="s">
        <v>6177</v>
      </c>
      <c r="W258" s="2">
        <v>44188.548692129632</v>
      </c>
      <c r="X258" t="s">
        <v>329</v>
      </c>
      <c r="Y258" s="2">
        <v>44188.548692129632</v>
      </c>
      <c r="Z258" t="s">
        <v>329</v>
      </c>
    </row>
    <row r="259" spans="1:26" x14ac:dyDescent="0.25">
      <c r="A259" t="s">
        <v>4457</v>
      </c>
      <c r="B259" t="str">
        <f>VLOOKUP(A259,'dump '!A:A,1,FALSE)</f>
        <v>GFE0090</v>
      </c>
      <c r="C259" t="s">
        <v>4456</v>
      </c>
      <c r="D259" t="s">
        <v>245</v>
      </c>
      <c r="E259" t="s">
        <v>2295</v>
      </c>
      <c r="F259" t="s">
        <v>2585</v>
      </c>
      <c r="G259" t="s">
        <v>62</v>
      </c>
      <c r="H259" t="s">
        <v>323</v>
      </c>
      <c r="I259">
        <v>1034721</v>
      </c>
      <c r="J259">
        <v>0.24</v>
      </c>
      <c r="K259" t="s">
        <v>193</v>
      </c>
      <c r="L259" t="s">
        <v>6175</v>
      </c>
      <c r="M259" t="s">
        <v>330</v>
      </c>
      <c r="N259">
        <v>20</v>
      </c>
      <c r="O259">
        <v>100</v>
      </c>
      <c r="P259" t="s">
        <v>6225</v>
      </c>
      <c r="Q259" s="2"/>
      <c r="R259" s="2"/>
      <c r="S259" s="2"/>
      <c r="V259" t="s">
        <v>6177</v>
      </c>
      <c r="W259" s="2">
        <v>44188.548900462964</v>
      </c>
      <c r="X259" t="s">
        <v>329</v>
      </c>
      <c r="Y259" s="2">
        <v>44188.548900462964</v>
      </c>
      <c r="Z259" t="s">
        <v>329</v>
      </c>
    </row>
    <row r="260" spans="1:26" x14ac:dyDescent="0.25">
      <c r="A260" t="s">
        <v>4030</v>
      </c>
      <c r="B260" t="str">
        <f>VLOOKUP(A260,'dump '!A:A,1,FALSE)</f>
        <v>GFE0091</v>
      </c>
      <c r="C260" t="s">
        <v>4029</v>
      </c>
      <c r="D260" t="s">
        <v>245</v>
      </c>
      <c r="E260" t="s">
        <v>3310</v>
      </c>
      <c r="F260" t="s">
        <v>3934</v>
      </c>
      <c r="G260" t="s">
        <v>62</v>
      </c>
      <c r="H260" t="s">
        <v>323</v>
      </c>
      <c r="I260">
        <v>1031507</v>
      </c>
      <c r="J260">
        <v>0.24</v>
      </c>
      <c r="K260" t="s">
        <v>193</v>
      </c>
      <c r="L260" t="s">
        <v>6175</v>
      </c>
      <c r="M260" t="s">
        <v>330</v>
      </c>
      <c r="N260">
        <v>20</v>
      </c>
      <c r="O260">
        <v>100</v>
      </c>
      <c r="P260" t="s">
        <v>6225</v>
      </c>
      <c r="Q260" s="2"/>
      <c r="R260" s="2"/>
      <c r="S260" s="2"/>
      <c r="V260" t="s">
        <v>6177</v>
      </c>
      <c r="W260" s="2">
        <v>44188.549224537041</v>
      </c>
      <c r="X260" t="s">
        <v>329</v>
      </c>
      <c r="Y260" s="2">
        <v>44188.549224537041</v>
      </c>
      <c r="Z260" t="s">
        <v>329</v>
      </c>
    </row>
    <row r="261" spans="1:26" x14ac:dyDescent="0.25">
      <c r="A261" t="s">
        <v>4034</v>
      </c>
      <c r="B261" t="str">
        <f>VLOOKUP(A261,'dump '!A:A,1,FALSE)</f>
        <v>GFE0092</v>
      </c>
      <c r="C261" t="s">
        <v>4033</v>
      </c>
      <c r="D261" t="s">
        <v>245</v>
      </c>
      <c r="E261" t="s">
        <v>3310</v>
      </c>
      <c r="F261" t="s">
        <v>3934</v>
      </c>
      <c r="G261" t="s">
        <v>62</v>
      </c>
      <c r="H261" t="s">
        <v>323</v>
      </c>
      <c r="I261">
        <v>1031509</v>
      </c>
      <c r="J261">
        <v>0.24</v>
      </c>
      <c r="K261" t="s">
        <v>193</v>
      </c>
      <c r="L261" t="s">
        <v>6175</v>
      </c>
      <c r="M261" t="s">
        <v>330</v>
      </c>
      <c r="N261">
        <v>20</v>
      </c>
      <c r="O261">
        <v>100</v>
      </c>
      <c r="P261" t="s">
        <v>6225</v>
      </c>
      <c r="Q261" s="2"/>
      <c r="R261" s="2"/>
      <c r="S261" s="2"/>
      <c r="V261" t="s">
        <v>6177</v>
      </c>
      <c r="W261" s="2">
        <v>44188.549456018518</v>
      </c>
      <c r="X261" t="s">
        <v>329</v>
      </c>
      <c r="Y261" s="2">
        <v>44188.549456018518</v>
      </c>
      <c r="Z261" t="s">
        <v>329</v>
      </c>
    </row>
    <row r="262" spans="1:26" x14ac:dyDescent="0.25">
      <c r="A262" t="s">
        <v>4453</v>
      </c>
      <c r="B262" t="str">
        <f>VLOOKUP(A262,'dump '!A:A,1,FALSE)</f>
        <v>GFE0093</v>
      </c>
      <c r="C262" t="s">
        <v>4452</v>
      </c>
      <c r="D262" t="s">
        <v>245</v>
      </c>
      <c r="E262" t="s">
        <v>3310</v>
      </c>
      <c r="F262" t="s">
        <v>3934</v>
      </c>
      <c r="G262" t="s">
        <v>62</v>
      </c>
      <c r="H262" t="s">
        <v>323</v>
      </c>
      <c r="I262">
        <v>1034621</v>
      </c>
      <c r="J262">
        <v>0.24</v>
      </c>
      <c r="K262" t="s">
        <v>193</v>
      </c>
      <c r="L262" t="s">
        <v>6175</v>
      </c>
      <c r="M262" t="s">
        <v>330</v>
      </c>
      <c r="N262">
        <v>20</v>
      </c>
      <c r="O262">
        <v>100</v>
      </c>
      <c r="P262" t="s">
        <v>6225</v>
      </c>
      <c r="Q262" s="2"/>
      <c r="R262" s="2"/>
      <c r="S262" s="2"/>
      <c r="V262" t="s">
        <v>6177</v>
      </c>
      <c r="W262" s="2">
        <v>44188.54965277778</v>
      </c>
      <c r="X262" t="s">
        <v>329</v>
      </c>
      <c r="Y262" s="2">
        <v>44188.54965277778</v>
      </c>
      <c r="Z262" t="s">
        <v>329</v>
      </c>
    </row>
    <row r="263" spans="1:26" x14ac:dyDescent="0.25">
      <c r="A263" t="s">
        <v>4032</v>
      </c>
      <c r="B263" t="str">
        <f>VLOOKUP(A263,'dump '!A:A,1,FALSE)</f>
        <v>GFE0094</v>
      </c>
      <c r="C263" t="s">
        <v>4031</v>
      </c>
      <c r="D263" t="s">
        <v>245</v>
      </c>
      <c r="E263" t="s">
        <v>468</v>
      </c>
      <c r="F263" t="s">
        <v>3650</v>
      </c>
      <c r="G263" t="s">
        <v>62</v>
      </c>
      <c r="H263" t="s">
        <v>323</v>
      </c>
      <c r="I263">
        <v>1031508</v>
      </c>
      <c r="J263">
        <v>0.24</v>
      </c>
      <c r="K263" t="s">
        <v>193</v>
      </c>
      <c r="L263" t="s">
        <v>6175</v>
      </c>
      <c r="M263" t="s">
        <v>330</v>
      </c>
      <c r="N263">
        <v>20</v>
      </c>
      <c r="O263">
        <v>100</v>
      </c>
      <c r="P263" t="s">
        <v>6225</v>
      </c>
      <c r="Q263" s="2"/>
      <c r="R263" s="2"/>
      <c r="S263" s="2"/>
      <c r="V263" t="s">
        <v>6177</v>
      </c>
      <c r="W263" s="2">
        <v>44188.549849537034</v>
      </c>
      <c r="X263" t="s">
        <v>329</v>
      </c>
      <c r="Y263" s="2">
        <v>44188.549849537034</v>
      </c>
      <c r="Z263" t="s">
        <v>329</v>
      </c>
    </row>
    <row r="264" spans="1:26" x14ac:dyDescent="0.25">
      <c r="A264" t="s">
        <v>1342</v>
      </c>
      <c r="B264" t="str">
        <f>VLOOKUP(A264,'dump '!A:A,1,FALSE)</f>
        <v>GFE0095</v>
      </c>
      <c r="C264" t="s">
        <v>1341</v>
      </c>
      <c r="D264" t="s">
        <v>592</v>
      </c>
      <c r="E264" t="s">
        <v>222</v>
      </c>
      <c r="F264" t="s">
        <v>593</v>
      </c>
      <c r="G264" t="s">
        <v>62</v>
      </c>
      <c r="H264" t="s">
        <v>323</v>
      </c>
      <c r="I264">
        <v>1034956</v>
      </c>
      <c r="J264">
        <v>0.24</v>
      </c>
      <c r="K264" t="s">
        <v>193</v>
      </c>
      <c r="L264" t="s">
        <v>6175</v>
      </c>
      <c r="M264" t="s">
        <v>330</v>
      </c>
      <c r="N264">
        <v>20</v>
      </c>
      <c r="O264">
        <v>100</v>
      </c>
      <c r="P264" t="s">
        <v>6225</v>
      </c>
      <c r="Q264" s="2"/>
      <c r="R264" s="2"/>
      <c r="S264" s="2"/>
      <c r="V264" t="s">
        <v>6179</v>
      </c>
      <c r="W264" s="2">
        <v>44027.453819444447</v>
      </c>
      <c r="X264" t="s">
        <v>37</v>
      </c>
      <c r="Y264" s="2">
        <v>44027.453819444447</v>
      </c>
      <c r="Z264" t="s">
        <v>37</v>
      </c>
    </row>
    <row r="265" spans="1:26" x14ac:dyDescent="0.25">
      <c r="A265" t="s">
        <v>507</v>
      </c>
      <c r="B265" t="str">
        <f>VLOOKUP(A265,'dump '!A:A,1,FALSE)</f>
        <v>GFE0096</v>
      </c>
      <c r="C265" t="s">
        <v>506</v>
      </c>
      <c r="D265" t="s">
        <v>142</v>
      </c>
      <c r="E265" t="s">
        <v>126</v>
      </c>
      <c r="F265" t="s">
        <v>143</v>
      </c>
      <c r="G265" t="s">
        <v>62</v>
      </c>
      <c r="H265" t="s">
        <v>323</v>
      </c>
      <c r="I265">
        <v>1031103</v>
      </c>
      <c r="J265">
        <v>0.24</v>
      </c>
      <c r="K265" t="s">
        <v>193</v>
      </c>
      <c r="L265" t="s">
        <v>6175</v>
      </c>
      <c r="M265" t="s">
        <v>330</v>
      </c>
      <c r="N265">
        <v>20</v>
      </c>
      <c r="O265">
        <v>100</v>
      </c>
      <c r="P265" t="s">
        <v>6225</v>
      </c>
      <c r="Q265" s="2"/>
      <c r="R265" s="2"/>
      <c r="S265" s="2"/>
      <c r="V265" t="s">
        <v>6179</v>
      </c>
      <c r="W265" s="2">
        <v>44089.40283564815</v>
      </c>
      <c r="X265" t="s">
        <v>37</v>
      </c>
      <c r="Y265" s="2">
        <v>44096.564409722225</v>
      </c>
      <c r="Z265" t="s">
        <v>37</v>
      </c>
    </row>
    <row r="266" spans="1:26" x14ac:dyDescent="0.25">
      <c r="A266" t="s">
        <v>1347</v>
      </c>
      <c r="B266" t="str">
        <f>VLOOKUP(A266,'dump '!A:A,1,FALSE)</f>
        <v>GFE0097</v>
      </c>
      <c r="C266" t="s">
        <v>1346</v>
      </c>
      <c r="D266" t="s">
        <v>142</v>
      </c>
      <c r="E266" t="s">
        <v>126</v>
      </c>
      <c r="F266" t="s">
        <v>143</v>
      </c>
      <c r="G266" t="s">
        <v>62</v>
      </c>
      <c r="H266" t="s">
        <v>323</v>
      </c>
      <c r="I266">
        <v>1034887</v>
      </c>
      <c r="J266">
        <v>0.24</v>
      </c>
      <c r="K266" t="s">
        <v>193</v>
      </c>
      <c r="L266" t="s">
        <v>6175</v>
      </c>
      <c r="M266" t="s">
        <v>330</v>
      </c>
      <c r="N266">
        <v>20</v>
      </c>
      <c r="O266">
        <v>100</v>
      </c>
      <c r="P266" t="s">
        <v>6225</v>
      </c>
      <c r="Q266" s="2"/>
      <c r="R266" s="2"/>
      <c r="S266" s="2"/>
      <c r="V266" t="s">
        <v>6179</v>
      </c>
      <c r="W266" s="2">
        <v>44089.403252314813</v>
      </c>
      <c r="X266" t="s">
        <v>37</v>
      </c>
      <c r="Y266" s="2">
        <v>44096.564571759256</v>
      </c>
      <c r="Z266" t="s">
        <v>37</v>
      </c>
    </row>
    <row r="267" spans="1:26" x14ac:dyDescent="0.25">
      <c r="A267" t="s">
        <v>429</v>
      </c>
      <c r="B267" t="str">
        <f>VLOOKUP(A267,'dump '!A:A,1,FALSE)</f>
        <v>GFE0098</v>
      </c>
      <c r="C267" t="s">
        <v>428</v>
      </c>
      <c r="D267" t="s">
        <v>73</v>
      </c>
      <c r="E267" t="s">
        <v>74</v>
      </c>
      <c r="F267" t="s">
        <v>75</v>
      </c>
      <c r="G267" t="s">
        <v>62</v>
      </c>
      <c r="H267" t="s">
        <v>323</v>
      </c>
      <c r="I267">
        <v>1035405</v>
      </c>
      <c r="J267">
        <v>0.24</v>
      </c>
      <c r="K267" t="s">
        <v>193</v>
      </c>
      <c r="L267" t="s">
        <v>6175</v>
      </c>
      <c r="M267" t="s">
        <v>330</v>
      </c>
      <c r="N267">
        <v>20</v>
      </c>
      <c r="O267">
        <v>100</v>
      </c>
      <c r="P267" t="s">
        <v>6225</v>
      </c>
      <c r="Q267" s="2"/>
      <c r="R267" s="2"/>
      <c r="S267" s="2"/>
      <c r="V267" t="s">
        <v>6179</v>
      </c>
      <c r="W267" s="2">
        <v>44027.507627314815</v>
      </c>
      <c r="X267" t="s">
        <v>37</v>
      </c>
      <c r="Y267" s="2">
        <v>44027.507627314815</v>
      </c>
      <c r="Z267" t="s">
        <v>37</v>
      </c>
    </row>
    <row r="268" spans="1:26" x14ac:dyDescent="0.25">
      <c r="A268" t="s">
        <v>520</v>
      </c>
      <c r="B268" t="str">
        <f>VLOOKUP(A268,'dump '!A:A,1,FALSE)</f>
        <v>GFE0099</v>
      </c>
      <c r="C268" t="s">
        <v>519</v>
      </c>
      <c r="D268" t="s">
        <v>521</v>
      </c>
      <c r="E268" t="s">
        <v>522</v>
      </c>
      <c r="F268" t="s">
        <v>523</v>
      </c>
      <c r="G268" t="s">
        <v>62</v>
      </c>
      <c r="H268" t="s">
        <v>323</v>
      </c>
      <c r="I268">
        <v>1031109</v>
      </c>
      <c r="J268">
        <v>0.24</v>
      </c>
      <c r="K268" t="s">
        <v>193</v>
      </c>
      <c r="L268" t="s">
        <v>6175</v>
      </c>
      <c r="M268" t="s">
        <v>330</v>
      </c>
      <c r="N268">
        <v>20</v>
      </c>
      <c r="O268">
        <v>100</v>
      </c>
      <c r="P268" t="s">
        <v>6225</v>
      </c>
      <c r="Q268" s="2"/>
      <c r="R268" s="2"/>
      <c r="S268" s="2"/>
      <c r="V268" t="s">
        <v>6179</v>
      </c>
      <c r="W268" s="2">
        <v>44027.506238425929</v>
      </c>
      <c r="X268" t="s">
        <v>37</v>
      </c>
      <c r="Y268" s="2">
        <v>44027.506238425929</v>
      </c>
      <c r="Z268" t="s">
        <v>37</v>
      </c>
    </row>
    <row r="269" spans="1:26" x14ac:dyDescent="0.25">
      <c r="A269" t="s">
        <v>689</v>
      </c>
      <c r="B269" t="str">
        <f>VLOOKUP(A269,'dump '!A:A,1,FALSE)</f>
        <v>GFE0100</v>
      </c>
      <c r="C269" t="s">
        <v>688</v>
      </c>
      <c r="D269" t="s">
        <v>690</v>
      </c>
      <c r="E269" t="s">
        <v>691</v>
      </c>
      <c r="F269" t="s">
        <v>692</v>
      </c>
      <c r="G269" t="s">
        <v>62</v>
      </c>
      <c r="H269" t="s">
        <v>323</v>
      </c>
      <c r="I269">
        <v>1035583</v>
      </c>
      <c r="J269">
        <v>0.24</v>
      </c>
      <c r="K269" t="s">
        <v>193</v>
      </c>
      <c r="L269" t="s">
        <v>6175</v>
      </c>
      <c r="M269" t="s">
        <v>330</v>
      </c>
      <c r="N269">
        <v>20</v>
      </c>
      <c r="O269">
        <v>100</v>
      </c>
      <c r="P269" t="s">
        <v>6225</v>
      </c>
      <c r="Q269" s="2"/>
      <c r="R269" s="2"/>
      <c r="S269" s="2"/>
      <c r="V269" t="s">
        <v>6177</v>
      </c>
      <c r="W269" s="2">
        <v>44146.58861111111</v>
      </c>
      <c r="X269" t="s">
        <v>329</v>
      </c>
      <c r="Y269" s="2">
        <v>44146.58861111111</v>
      </c>
      <c r="Z269" t="s">
        <v>329</v>
      </c>
    </row>
    <row r="270" spans="1:26" x14ac:dyDescent="0.25">
      <c r="A270" t="s">
        <v>4190</v>
      </c>
      <c r="B270" t="str">
        <f>VLOOKUP(A270,'dump '!A:A,1,FALSE)</f>
        <v>GFE0101</v>
      </c>
      <c r="C270" t="s">
        <v>4189</v>
      </c>
      <c r="D270" t="s">
        <v>3754</v>
      </c>
      <c r="E270" t="s">
        <v>2089</v>
      </c>
      <c r="F270" t="s">
        <v>3755</v>
      </c>
      <c r="G270" t="s">
        <v>241</v>
      </c>
      <c r="H270" t="s">
        <v>323</v>
      </c>
      <c r="I270">
        <v>1035513</v>
      </c>
      <c r="J270">
        <v>0.24</v>
      </c>
      <c r="K270" t="s">
        <v>193</v>
      </c>
      <c r="L270" t="s">
        <v>6175</v>
      </c>
      <c r="M270" t="s">
        <v>330</v>
      </c>
      <c r="N270">
        <v>20</v>
      </c>
      <c r="O270">
        <v>100</v>
      </c>
      <c r="P270" t="s">
        <v>6225</v>
      </c>
      <c r="Q270" s="2"/>
      <c r="R270" s="2"/>
      <c r="S270" s="2"/>
      <c r="V270" t="s">
        <v>6179</v>
      </c>
      <c r="W270" s="2">
        <v>44096.512708333335</v>
      </c>
      <c r="X270" t="s">
        <v>329</v>
      </c>
      <c r="Y270" s="2">
        <v>44096.564733796295</v>
      </c>
      <c r="Z270" t="s">
        <v>37</v>
      </c>
    </row>
    <row r="271" spans="1:26" x14ac:dyDescent="0.25">
      <c r="A271" t="s">
        <v>4613</v>
      </c>
      <c r="B271" t="str">
        <f>VLOOKUP(A271,'dump '!A:A,1,FALSE)</f>
        <v>GFE0102</v>
      </c>
      <c r="C271" t="s">
        <v>4612</v>
      </c>
      <c r="D271" t="s">
        <v>3237</v>
      </c>
      <c r="E271" t="s">
        <v>175</v>
      </c>
      <c r="F271" t="s">
        <v>3238</v>
      </c>
      <c r="G271" t="s">
        <v>177</v>
      </c>
      <c r="H271" t="s">
        <v>323</v>
      </c>
      <c r="I271">
        <v>1036080</v>
      </c>
      <c r="J271">
        <v>0.24</v>
      </c>
      <c r="K271" t="s">
        <v>193</v>
      </c>
      <c r="L271" t="s">
        <v>6175</v>
      </c>
      <c r="M271" t="s">
        <v>330</v>
      </c>
      <c r="N271">
        <v>20</v>
      </c>
      <c r="O271">
        <v>100</v>
      </c>
      <c r="P271" t="s">
        <v>6225</v>
      </c>
      <c r="Q271" s="2"/>
      <c r="R271" s="2"/>
      <c r="S271" s="2"/>
      <c r="V271" t="s">
        <v>6179</v>
      </c>
      <c r="W271" s="2">
        <v>44089.553333333337</v>
      </c>
      <c r="X271" t="s">
        <v>329</v>
      </c>
      <c r="Y271" s="2">
        <v>44096.565520833334</v>
      </c>
      <c r="Z271" t="s">
        <v>37</v>
      </c>
    </row>
    <row r="272" spans="1:26" x14ac:dyDescent="0.25">
      <c r="A272" t="s">
        <v>4279</v>
      </c>
      <c r="B272" t="str">
        <f>VLOOKUP(A272,'dump '!A:A,1,FALSE)</f>
        <v>GFE0103</v>
      </c>
      <c r="C272" t="s">
        <v>4278</v>
      </c>
      <c r="D272" t="s">
        <v>376</v>
      </c>
      <c r="E272" t="s">
        <v>281</v>
      </c>
      <c r="F272" t="s">
        <v>3281</v>
      </c>
      <c r="G272" t="s">
        <v>177</v>
      </c>
      <c r="H272" t="s">
        <v>323</v>
      </c>
      <c r="I272">
        <v>1035286</v>
      </c>
      <c r="J272">
        <v>0.24</v>
      </c>
      <c r="K272" t="s">
        <v>193</v>
      </c>
      <c r="L272" t="s">
        <v>6175</v>
      </c>
      <c r="M272" t="s">
        <v>330</v>
      </c>
      <c r="N272">
        <v>20</v>
      </c>
      <c r="O272">
        <v>100</v>
      </c>
      <c r="P272" t="s">
        <v>6225</v>
      </c>
      <c r="Q272" s="2"/>
      <c r="R272" s="2"/>
      <c r="S272" s="2"/>
      <c r="V272" t="s">
        <v>6179</v>
      </c>
      <c r="W272" s="2">
        <v>44090.553657407407</v>
      </c>
      <c r="X272" t="s">
        <v>329</v>
      </c>
      <c r="Y272" s="2">
        <v>44096.565648148149</v>
      </c>
      <c r="Z272" t="s">
        <v>37</v>
      </c>
    </row>
    <row r="273" spans="1:26" x14ac:dyDescent="0.25">
      <c r="A273" t="s">
        <v>4396</v>
      </c>
      <c r="B273" t="str">
        <f>VLOOKUP(A273,'dump '!A:A,1,FALSE)</f>
        <v>GFE0104</v>
      </c>
      <c r="C273" t="s">
        <v>4395</v>
      </c>
      <c r="D273" t="s">
        <v>3644</v>
      </c>
      <c r="E273" t="s">
        <v>3645</v>
      </c>
      <c r="F273" t="s">
        <v>3646</v>
      </c>
      <c r="G273" t="s">
        <v>241</v>
      </c>
      <c r="H273" t="s">
        <v>323</v>
      </c>
      <c r="I273">
        <v>1036400</v>
      </c>
      <c r="J273">
        <v>0.24</v>
      </c>
      <c r="K273" t="s">
        <v>193</v>
      </c>
      <c r="L273" t="s">
        <v>6175</v>
      </c>
      <c r="M273" t="s">
        <v>330</v>
      </c>
      <c r="N273">
        <v>20</v>
      </c>
      <c r="O273">
        <v>100</v>
      </c>
      <c r="P273" t="s">
        <v>6225</v>
      </c>
      <c r="Q273" s="2"/>
      <c r="R273" s="2"/>
      <c r="S273" s="2"/>
      <c r="V273" t="s">
        <v>6179</v>
      </c>
      <c r="W273" s="2">
        <v>44096.38689814815</v>
      </c>
      <c r="X273" t="s">
        <v>329</v>
      </c>
      <c r="Y273" s="2">
        <v>44096.565891203703</v>
      </c>
      <c r="Z273" t="s">
        <v>37</v>
      </c>
    </row>
    <row r="274" spans="1:26" x14ac:dyDescent="0.25">
      <c r="A274" t="s">
        <v>4360</v>
      </c>
      <c r="B274" t="str">
        <f>VLOOKUP(A274,'dump '!A:A,1,FALSE)</f>
        <v>GFE0105</v>
      </c>
      <c r="C274" t="s">
        <v>4359</v>
      </c>
      <c r="D274" t="s">
        <v>4150</v>
      </c>
      <c r="E274" t="s">
        <v>154</v>
      </c>
      <c r="F274" t="s">
        <v>4151</v>
      </c>
      <c r="G274" t="s">
        <v>43</v>
      </c>
      <c r="H274" t="s">
        <v>323</v>
      </c>
      <c r="I274">
        <v>1036089</v>
      </c>
      <c r="J274">
        <v>0.24</v>
      </c>
      <c r="K274" t="s">
        <v>193</v>
      </c>
      <c r="L274" t="s">
        <v>6175</v>
      </c>
      <c r="M274" t="s">
        <v>330</v>
      </c>
      <c r="N274">
        <v>20</v>
      </c>
      <c r="O274">
        <v>100</v>
      </c>
      <c r="P274" t="s">
        <v>6225</v>
      </c>
      <c r="Q274" s="2"/>
      <c r="R274" s="2"/>
      <c r="S274" s="2"/>
      <c r="V274" t="s">
        <v>6179</v>
      </c>
      <c r="W274" s="2">
        <v>44096.452673611115</v>
      </c>
      <c r="X274" t="s">
        <v>329</v>
      </c>
      <c r="Y274" s="2">
        <v>44096.565995370373</v>
      </c>
      <c r="Z274" t="s">
        <v>37</v>
      </c>
    </row>
    <row r="275" spans="1:26" x14ac:dyDescent="0.25">
      <c r="A275" t="s">
        <v>4358</v>
      </c>
      <c r="B275" t="str">
        <f>VLOOKUP(A275,'dump '!A:A,1,FALSE)</f>
        <v>GFE0106</v>
      </c>
      <c r="C275" t="s">
        <v>4357</v>
      </c>
      <c r="D275" t="s">
        <v>4150</v>
      </c>
      <c r="E275" t="s">
        <v>154</v>
      </c>
      <c r="F275" t="s">
        <v>4151</v>
      </c>
      <c r="G275" t="s">
        <v>43</v>
      </c>
      <c r="H275" t="s">
        <v>323</v>
      </c>
      <c r="I275">
        <v>1036088</v>
      </c>
      <c r="J275">
        <v>0.24</v>
      </c>
      <c r="K275" t="s">
        <v>193</v>
      </c>
      <c r="L275" t="s">
        <v>6175</v>
      </c>
      <c r="M275" t="s">
        <v>330</v>
      </c>
      <c r="N275">
        <v>20</v>
      </c>
      <c r="O275">
        <v>100</v>
      </c>
      <c r="P275" t="s">
        <v>6225</v>
      </c>
      <c r="Q275" s="2"/>
      <c r="R275" s="2"/>
      <c r="S275" s="2"/>
      <c r="V275" t="s">
        <v>6179</v>
      </c>
      <c r="W275" s="2">
        <v>44096.454675925925</v>
      </c>
      <c r="X275" t="s">
        <v>329</v>
      </c>
      <c r="Y275" s="2">
        <v>44096.620428240742</v>
      </c>
      <c r="Z275" t="s">
        <v>329</v>
      </c>
    </row>
    <row r="276" spans="1:26" x14ac:dyDescent="0.25">
      <c r="A276" t="s">
        <v>4364</v>
      </c>
      <c r="B276" t="str">
        <f>VLOOKUP(A276,'dump '!A:A,1,FALSE)</f>
        <v>GFE0107</v>
      </c>
      <c r="C276" t="s">
        <v>4363</v>
      </c>
      <c r="D276" t="s">
        <v>2346</v>
      </c>
      <c r="E276" t="s">
        <v>2347</v>
      </c>
      <c r="F276" t="s">
        <v>2348</v>
      </c>
      <c r="G276" t="s">
        <v>241</v>
      </c>
      <c r="H276" t="s">
        <v>323</v>
      </c>
      <c r="I276">
        <v>1036091</v>
      </c>
      <c r="J276">
        <v>0.24</v>
      </c>
      <c r="K276" t="s">
        <v>193</v>
      </c>
      <c r="L276" t="s">
        <v>6175</v>
      </c>
      <c r="M276" t="s">
        <v>330</v>
      </c>
      <c r="N276">
        <v>20</v>
      </c>
      <c r="O276">
        <v>100</v>
      </c>
      <c r="P276" t="s">
        <v>6225</v>
      </c>
      <c r="Q276" s="2"/>
      <c r="R276" s="2"/>
      <c r="S276" s="2"/>
      <c r="V276" t="s">
        <v>6179</v>
      </c>
      <c r="W276" s="2">
        <v>44096.619872685187</v>
      </c>
      <c r="X276" t="s">
        <v>329</v>
      </c>
      <c r="Y276" s="2">
        <v>44096.625914351855</v>
      </c>
      <c r="Z276" t="s">
        <v>37</v>
      </c>
    </row>
    <row r="277" spans="1:26" x14ac:dyDescent="0.25">
      <c r="A277" t="s">
        <v>4229</v>
      </c>
      <c r="B277" t="str">
        <f>VLOOKUP(A277,'dump '!A:A,1,FALSE)</f>
        <v>GFE0108</v>
      </c>
      <c r="C277" t="s">
        <v>4228</v>
      </c>
      <c r="D277" t="s">
        <v>2986</v>
      </c>
      <c r="E277" t="s">
        <v>482</v>
      </c>
      <c r="F277" t="s">
        <v>2987</v>
      </c>
      <c r="G277" t="s">
        <v>241</v>
      </c>
      <c r="H277" t="s">
        <v>323</v>
      </c>
      <c r="I277">
        <v>1036064</v>
      </c>
      <c r="J277">
        <v>0.24</v>
      </c>
      <c r="K277" t="s">
        <v>193</v>
      </c>
      <c r="L277" t="s">
        <v>6175</v>
      </c>
      <c r="M277" t="s">
        <v>330</v>
      </c>
      <c r="N277">
        <v>20</v>
      </c>
      <c r="O277">
        <v>100</v>
      </c>
      <c r="P277" t="s">
        <v>6225</v>
      </c>
      <c r="Q277" s="2"/>
      <c r="R277" s="2"/>
      <c r="S277" s="2"/>
      <c r="V277" t="s">
        <v>6179</v>
      </c>
      <c r="W277" s="2">
        <v>44096.598993055559</v>
      </c>
      <c r="X277" t="s">
        <v>329</v>
      </c>
      <c r="Y277" s="2">
        <v>44096.625810185185</v>
      </c>
      <c r="Z277" t="s">
        <v>37</v>
      </c>
    </row>
    <row r="278" spans="1:26" x14ac:dyDescent="0.25">
      <c r="A278" t="s">
        <v>4394</v>
      </c>
      <c r="B278" t="str">
        <f>VLOOKUP(A278,'dump '!A:A,1,FALSE)</f>
        <v>GFE0109</v>
      </c>
      <c r="C278" t="s">
        <v>4393</v>
      </c>
      <c r="D278" t="s">
        <v>3019</v>
      </c>
      <c r="E278" t="s">
        <v>482</v>
      </c>
      <c r="F278" t="s">
        <v>3020</v>
      </c>
      <c r="G278" t="s">
        <v>177</v>
      </c>
      <c r="H278" t="s">
        <v>323</v>
      </c>
      <c r="I278">
        <v>1036398</v>
      </c>
      <c r="J278">
        <v>0.24</v>
      </c>
      <c r="K278" t="s">
        <v>193</v>
      </c>
      <c r="L278" t="s">
        <v>6175</v>
      </c>
      <c r="M278" t="s">
        <v>330</v>
      </c>
      <c r="N278">
        <v>20</v>
      </c>
      <c r="O278">
        <v>100</v>
      </c>
      <c r="P278" t="s">
        <v>6225</v>
      </c>
      <c r="Q278" s="2"/>
      <c r="R278" s="2"/>
      <c r="S278" s="2"/>
      <c r="V278" t="s">
        <v>6177</v>
      </c>
      <c r="W278" s="2">
        <v>44103.492627314816</v>
      </c>
      <c r="X278" t="s">
        <v>329</v>
      </c>
      <c r="Y278" s="2">
        <v>44116.459317129629</v>
      </c>
      <c r="Z278" t="s">
        <v>37</v>
      </c>
    </row>
    <row r="279" spans="1:26" x14ac:dyDescent="0.25">
      <c r="A279" t="s">
        <v>4368</v>
      </c>
      <c r="B279" t="str">
        <f>VLOOKUP(A279,'dump '!A:A,1,FALSE)</f>
        <v>GFE0110</v>
      </c>
      <c r="C279" t="s">
        <v>4367</v>
      </c>
      <c r="D279" t="s">
        <v>3644</v>
      </c>
      <c r="E279" t="s">
        <v>3645</v>
      </c>
      <c r="F279" t="s">
        <v>3646</v>
      </c>
      <c r="G279" t="s">
        <v>241</v>
      </c>
      <c r="H279" t="s">
        <v>323</v>
      </c>
      <c r="I279">
        <v>1036375</v>
      </c>
      <c r="J279">
        <v>0.24</v>
      </c>
      <c r="K279" t="s">
        <v>193</v>
      </c>
      <c r="L279" t="s">
        <v>6175</v>
      </c>
      <c r="M279" t="s">
        <v>330</v>
      </c>
      <c r="N279">
        <v>20</v>
      </c>
      <c r="O279">
        <v>100</v>
      </c>
      <c r="P279" t="s">
        <v>6225</v>
      </c>
      <c r="Q279" s="2"/>
      <c r="R279" s="2"/>
      <c r="S279" s="2"/>
      <c r="V279" t="s">
        <v>6177</v>
      </c>
      <c r="W279" s="2">
        <v>44110.394108796296</v>
      </c>
      <c r="X279" t="s">
        <v>329</v>
      </c>
      <c r="Y279" s="2">
        <v>44116.459675925929</v>
      </c>
      <c r="Z279" t="s">
        <v>37</v>
      </c>
    </row>
    <row r="280" spans="1:26" x14ac:dyDescent="0.25">
      <c r="A280" t="s">
        <v>4287</v>
      </c>
      <c r="B280" t="str">
        <f>VLOOKUP(A280,'dump '!A:A,1,FALSE)</f>
        <v>GFE0111</v>
      </c>
      <c r="C280" t="s">
        <v>4286</v>
      </c>
      <c r="D280" t="s">
        <v>422</v>
      </c>
      <c r="E280" t="s">
        <v>879</v>
      </c>
      <c r="F280" t="s">
        <v>3975</v>
      </c>
      <c r="G280" t="s">
        <v>177</v>
      </c>
      <c r="H280" t="s">
        <v>323</v>
      </c>
      <c r="I280">
        <v>1035308</v>
      </c>
      <c r="J280">
        <v>0.24</v>
      </c>
      <c r="K280" t="s">
        <v>193</v>
      </c>
      <c r="L280" t="s">
        <v>6175</v>
      </c>
      <c r="M280" t="s">
        <v>330</v>
      </c>
      <c r="N280">
        <v>20</v>
      </c>
      <c r="O280">
        <v>100</v>
      </c>
      <c r="P280" t="s">
        <v>6225</v>
      </c>
      <c r="Q280" s="2"/>
      <c r="R280" s="2"/>
      <c r="S280" s="2"/>
      <c r="V280" t="s">
        <v>6177</v>
      </c>
      <c r="W280" s="2">
        <v>44145.382511574076</v>
      </c>
      <c r="X280" t="s">
        <v>329</v>
      </c>
      <c r="Y280" s="2">
        <v>44145.382511574076</v>
      </c>
      <c r="Z280" t="s">
        <v>329</v>
      </c>
    </row>
    <row r="281" spans="1:26" x14ac:dyDescent="0.25">
      <c r="A281" t="s">
        <v>4297</v>
      </c>
      <c r="B281" t="str">
        <f>VLOOKUP(A281,'dump '!A:A,1,FALSE)</f>
        <v>GFE0112</v>
      </c>
      <c r="C281" t="s">
        <v>4296</v>
      </c>
      <c r="D281" t="s">
        <v>422</v>
      </c>
      <c r="E281" t="s">
        <v>879</v>
      </c>
      <c r="F281" t="s">
        <v>3975</v>
      </c>
      <c r="G281" t="s">
        <v>177</v>
      </c>
      <c r="H281" t="s">
        <v>323</v>
      </c>
      <c r="I281">
        <v>1035373</v>
      </c>
      <c r="J281">
        <v>0.24</v>
      </c>
      <c r="K281" t="s">
        <v>193</v>
      </c>
      <c r="L281" t="s">
        <v>6175</v>
      </c>
      <c r="M281" t="s">
        <v>330</v>
      </c>
      <c r="N281">
        <v>20</v>
      </c>
      <c r="O281">
        <v>100</v>
      </c>
      <c r="P281" t="s">
        <v>6225</v>
      </c>
      <c r="Q281" s="2"/>
      <c r="R281" s="2"/>
      <c r="S281" s="2"/>
      <c r="V281" t="s">
        <v>6177</v>
      </c>
      <c r="W281" s="2">
        <v>44145.3830787037</v>
      </c>
      <c r="X281" t="s">
        <v>329</v>
      </c>
      <c r="Y281" s="2">
        <v>44145.3830787037</v>
      </c>
      <c r="Z281" t="s">
        <v>329</v>
      </c>
    </row>
    <row r="282" spans="1:26" x14ac:dyDescent="0.25">
      <c r="A282" t="s">
        <v>4427</v>
      </c>
      <c r="B282" t="str">
        <f>VLOOKUP(A282,'dump '!A:A,1,FALSE)</f>
        <v>GFE0113</v>
      </c>
      <c r="C282" t="s">
        <v>4426</v>
      </c>
      <c r="D282" t="s">
        <v>174</v>
      </c>
      <c r="E282" t="s">
        <v>4057</v>
      </c>
      <c r="F282" t="s">
        <v>4058</v>
      </c>
      <c r="G282" t="s">
        <v>177</v>
      </c>
      <c r="H282" t="s">
        <v>323</v>
      </c>
      <c r="I282">
        <v>1036419</v>
      </c>
      <c r="J282">
        <v>0.24</v>
      </c>
      <c r="K282" t="s">
        <v>193</v>
      </c>
      <c r="L282" t="s">
        <v>6175</v>
      </c>
      <c r="M282" t="s">
        <v>330</v>
      </c>
      <c r="N282">
        <v>20</v>
      </c>
      <c r="O282">
        <v>100</v>
      </c>
      <c r="P282" t="s">
        <v>6225</v>
      </c>
      <c r="Q282" s="2"/>
      <c r="R282" s="2"/>
      <c r="S282" s="2"/>
      <c r="V282" t="s">
        <v>6177</v>
      </c>
      <c r="W282" s="2">
        <v>44165.652916666666</v>
      </c>
      <c r="X282" t="s">
        <v>329</v>
      </c>
      <c r="Y282" s="2">
        <v>44165.652916666666</v>
      </c>
      <c r="Z282" t="s">
        <v>329</v>
      </c>
    </row>
    <row r="283" spans="1:26" x14ac:dyDescent="0.25">
      <c r="A283" t="s">
        <v>4451</v>
      </c>
      <c r="B283" t="str">
        <f>VLOOKUP(A283,'dump '!A:A,1,FALSE)</f>
        <v>GFE0114</v>
      </c>
      <c r="C283" t="s">
        <v>4450</v>
      </c>
      <c r="D283" t="s">
        <v>117</v>
      </c>
      <c r="E283" t="s">
        <v>1246</v>
      </c>
      <c r="F283" t="s">
        <v>1247</v>
      </c>
      <c r="G283" t="s">
        <v>62</v>
      </c>
      <c r="H283" t="s">
        <v>323</v>
      </c>
      <c r="I283">
        <v>1034907</v>
      </c>
      <c r="J283">
        <v>0.24</v>
      </c>
      <c r="K283" t="s">
        <v>193</v>
      </c>
      <c r="L283" t="s">
        <v>6175</v>
      </c>
      <c r="M283" t="s">
        <v>330</v>
      </c>
      <c r="N283">
        <v>20</v>
      </c>
      <c r="O283">
        <v>100</v>
      </c>
      <c r="P283" t="s">
        <v>6225</v>
      </c>
      <c r="Q283" s="2"/>
      <c r="R283" s="2"/>
      <c r="S283" s="2"/>
      <c r="V283" t="s">
        <v>6177</v>
      </c>
      <c r="W283" s="2">
        <v>44173.404270833336</v>
      </c>
      <c r="X283" t="s">
        <v>329</v>
      </c>
      <c r="Y283" s="2">
        <v>44173.404270833336</v>
      </c>
      <c r="Z283" t="s">
        <v>329</v>
      </c>
    </row>
    <row r="284" spans="1:26" x14ac:dyDescent="0.25">
      <c r="A284" t="s">
        <v>4285</v>
      </c>
      <c r="B284" t="str">
        <f>VLOOKUP(A284,'dump '!A:A,1,FALSE)</f>
        <v>GFE0115</v>
      </c>
      <c r="C284" t="s">
        <v>4284</v>
      </c>
      <c r="D284" t="s">
        <v>2608</v>
      </c>
      <c r="E284" t="s">
        <v>1283</v>
      </c>
      <c r="F284" t="s">
        <v>2609</v>
      </c>
      <c r="G284" t="s">
        <v>62</v>
      </c>
      <c r="H284" t="s">
        <v>323</v>
      </c>
      <c r="I284">
        <v>1035294</v>
      </c>
      <c r="J284">
        <v>0.24</v>
      </c>
      <c r="K284" t="s">
        <v>193</v>
      </c>
      <c r="L284" t="s">
        <v>6175</v>
      </c>
      <c r="M284" t="s">
        <v>330</v>
      </c>
      <c r="N284">
        <v>20</v>
      </c>
      <c r="O284">
        <v>100</v>
      </c>
      <c r="P284" t="s">
        <v>6225</v>
      </c>
      <c r="Q284" s="2"/>
      <c r="R284" s="2"/>
      <c r="S284" s="2"/>
      <c r="V284" t="s">
        <v>6177</v>
      </c>
      <c r="W284" s="2">
        <v>44173.410208333335</v>
      </c>
      <c r="X284" t="s">
        <v>329</v>
      </c>
      <c r="Y284" s="2">
        <v>44173.410208333335</v>
      </c>
      <c r="Z284" t="s">
        <v>329</v>
      </c>
    </row>
    <row r="285" spans="1:26" x14ac:dyDescent="0.25">
      <c r="A285" t="s">
        <v>4196</v>
      </c>
      <c r="B285" t="str">
        <f>VLOOKUP(A285,'dump '!A:A,1,FALSE)</f>
        <v>GFE0116</v>
      </c>
      <c r="C285" t="s">
        <v>4195</v>
      </c>
      <c r="D285" t="s">
        <v>2608</v>
      </c>
      <c r="E285" t="s">
        <v>1283</v>
      </c>
      <c r="F285" t="s">
        <v>2609</v>
      </c>
      <c r="G285" t="s">
        <v>62</v>
      </c>
      <c r="H285" t="s">
        <v>323</v>
      </c>
      <c r="I285">
        <v>1035552</v>
      </c>
      <c r="J285">
        <v>0.24</v>
      </c>
      <c r="K285" t="s">
        <v>193</v>
      </c>
      <c r="L285" t="s">
        <v>6175</v>
      </c>
      <c r="M285" t="s">
        <v>330</v>
      </c>
      <c r="N285">
        <v>20</v>
      </c>
      <c r="O285">
        <v>100</v>
      </c>
      <c r="P285" t="s">
        <v>6225</v>
      </c>
      <c r="Q285" s="2"/>
      <c r="R285" s="2"/>
      <c r="S285" s="2"/>
      <c r="V285" t="s">
        <v>6177</v>
      </c>
      <c r="W285" s="2">
        <v>44173.410405092596</v>
      </c>
      <c r="X285" t="s">
        <v>329</v>
      </c>
      <c r="Y285" s="2">
        <v>44173.410405092596</v>
      </c>
      <c r="Z285" t="s">
        <v>329</v>
      </c>
    </row>
    <row r="286" spans="1:26" x14ac:dyDescent="0.25">
      <c r="A286" t="s">
        <v>4429</v>
      </c>
      <c r="B286" t="str">
        <f>VLOOKUP(A286,'dump '!A:A,1,FALSE)</f>
        <v>GFE0117</v>
      </c>
      <c r="C286" t="s">
        <v>4428</v>
      </c>
      <c r="D286" t="s">
        <v>4065</v>
      </c>
      <c r="E286" t="s">
        <v>1041</v>
      </c>
      <c r="F286" t="s">
        <v>4066</v>
      </c>
      <c r="G286" t="s">
        <v>43</v>
      </c>
      <c r="H286" t="s">
        <v>323</v>
      </c>
      <c r="I286">
        <v>1036568</v>
      </c>
      <c r="J286">
        <v>0.24</v>
      </c>
      <c r="K286" t="s">
        <v>193</v>
      </c>
      <c r="L286" t="s">
        <v>6175</v>
      </c>
      <c r="M286" t="s">
        <v>330</v>
      </c>
      <c r="N286">
        <v>20</v>
      </c>
      <c r="O286">
        <v>100</v>
      </c>
      <c r="P286" t="s">
        <v>6225</v>
      </c>
      <c r="Q286" s="2"/>
      <c r="R286" s="2"/>
      <c r="S286" s="2"/>
      <c r="V286" t="s">
        <v>6177</v>
      </c>
      <c r="W286" s="2">
        <v>44173.513194444444</v>
      </c>
      <c r="X286" t="s">
        <v>329</v>
      </c>
      <c r="Y286" s="2">
        <v>44173.513194444444</v>
      </c>
      <c r="Z286" t="s">
        <v>329</v>
      </c>
    </row>
    <row r="287" spans="1:26" x14ac:dyDescent="0.25">
      <c r="A287" t="s">
        <v>4431</v>
      </c>
      <c r="B287" t="str">
        <f>VLOOKUP(A287,'dump '!A:A,1,FALSE)</f>
        <v>GFE0118</v>
      </c>
      <c r="C287" t="s">
        <v>4430</v>
      </c>
      <c r="D287" t="s">
        <v>1156</v>
      </c>
      <c r="E287" t="s">
        <v>112</v>
      </c>
      <c r="F287" t="s">
        <v>4053</v>
      </c>
      <c r="G287" t="s">
        <v>177</v>
      </c>
      <c r="H287" t="s">
        <v>323</v>
      </c>
      <c r="I287">
        <v>1036592</v>
      </c>
      <c r="J287">
        <v>0.24</v>
      </c>
      <c r="K287" t="s">
        <v>193</v>
      </c>
      <c r="L287" t="s">
        <v>6175</v>
      </c>
      <c r="M287" t="s">
        <v>330</v>
      </c>
      <c r="N287">
        <v>20</v>
      </c>
      <c r="O287">
        <v>100</v>
      </c>
      <c r="P287" t="s">
        <v>6225</v>
      </c>
      <c r="Q287" s="2"/>
      <c r="R287" s="2"/>
      <c r="S287" s="2"/>
      <c r="V287" t="s">
        <v>6177</v>
      </c>
      <c r="W287" s="2">
        <v>44175.605127314811</v>
      </c>
      <c r="X287" t="s">
        <v>329</v>
      </c>
      <c r="Y287" s="2">
        <v>44175.605127314811</v>
      </c>
      <c r="Z287" t="s">
        <v>329</v>
      </c>
    </row>
    <row r="288" spans="1:26" x14ac:dyDescent="0.25">
      <c r="A288" t="s">
        <v>4415</v>
      </c>
      <c r="B288" t="str">
        <f>VLOOKUP(A288,'dump '!A:A,1,FALSE)</f>
        <v>GFE0119</v>
      </c>
      <c r="C288" t="s">
        <v>4414</v>
      </c>
      <c r="D288" t="s">
        <v>245</v>
      </c>
      <c r="E288" t="s">
        <v>468</v>
      </c>
      <c r="F288" t="s">
        <v>3650</v>
      </c>
      <c r="G288" t="s">
        <v>62</v>
      </c>
      <c r="H288" t="s">
        <v>323</v>
      </c>
      <c r="I288">
        <v>1036410</v>
      </c>
      <c r="J288">
        <v>0.24</v>
      </c>
      <c r="K288" t="s">
        <v>193</v>
      </c>
      <c r="L288" t="s">
        <v>6175</v>
      </c>
      <c r="M288" t="s">
        <v>330</v>
      </c>
      <c r="N288">
        <v>20</v>
      </c>
      <c r="O288">
        <v>100</v>
      </c>
      <c r="P288" t="s">
        <v>6240</v>
      </c>
      <c r="Q288" s="2"/>
      <c r="R288" s="2"/>
      <c r="S288" s="2"/>
      <c r="V288" t="s">
        <v>6177</v>
      </c>
      <c r="W288" s="2">
        <v>44210.400451388887</v>
      </c>
      <c r="X288" t="s">
        <v>329</v>
      </c>
      <c r="Y288" s="2">
        <v>44210.400451388887</v>
      </c>
      <c r="Z288" t="s">
        <v>329</v>
      </c>
    </row>
    <row r="289" spans="1:26" x14ac:dyDescent="0.25">
      <c r="A289" t="s">
        <v>4225</v>
      </c>
      <c r="B289" t="str">
        <f>VLOOKUP(A289,'dump '!A:A,1,FALSE)</f>
        <v>GFE0120</v>
      </c>
      <c r="C289" t="s">
        <v>4224</v>
      </c>
      <c r="D289" t="s">
        <v>4065</v>
      </c>
      <c r="E289" t="s">
        <v>293</v>
      </c>
      <c r="F289" t="s">
        <v>4066</v>
      </c>
      <c r="G289" t="s">
        <v>43</v>
      </c>
      <c r="H289" t="s">
        <v>323</v>
      </c>
      <c r="I289">
        <v>1036060</v>
      </c>
      <c r="J289">
        <v>0.24</v>
      </c>
      <c r="K289" t="s">
        <v>193</v>
      </c>
      <c r="L289" t="s">
        <v>6175</v>
      </c>
      <c r="M289" t="s">
        <v>330</v>
      </c>
      <c r="N289">
        <v>20</v>
      </c>
      <c r="O289">
        <v>100</v>
      </c>
      <c r="P289" t="s">
        <v>6240</v>
      </c>
      <c r="Q289" s="2"/>
      <c r="R289" s="2"/>
      <c r="S289" s="2"/>
      <c r="V289" t="s">
        <v>6177</v>
      </c>
      <c r="W289" s="2">
        <v>44210.466261574074</v>
      </c>
      <c r="X289" t="s">
        <v>329</v>
      </c>
      <c r="Y289" s="2">
        <v>44210.466261574074</v>
      </c>
      <c r="Z289" t="s">
        <v>329</v>
      </c>
    </row>
    <row r="290" spans="1:26" x14ac:dyDescent="0.25">
      <c r="A290" t="s">
        <v>4323</v>
      </c>
      <c r="B290" t="str">
        <f>VLOOKUP(A290,'dump '!A:A,1,FALSE)</f>
        <v>GFE0121</v>
      </c>
      <c r="C290" t="s">
        <v>4322</v>
      </c>
      <c r="D290" t="s">
        <v>2996</v>
      </c>
      <c r="E290" t="s">
        <v>148</v>
      </c>
      <c r="F290" t="s">
        <v>2997</v>
      </c>
      <c r="G290" t="s">
        <v>177</v>
      </c>
      <c r="H290" t="s">
        <v>323</v>
      </c>
      <c r="I290">
        <v>1036716</v>
      </c>
      <c r="J290">
        <v>0.24</v>
      </c>
      <c r="K290" t="s">
        <v>193</v>
      </c>
      <c r="L290" t="s">
        <v>6175</v>
      </c>
      <c r="M290" t="s">
        <v>330</v>
      </c>
      <c r="N290">
        <v>20</v>
      </c>
      <c r="O290">
        <v>100</v>
      </c>
      <c r="P290" t="s">
        <v>6240</v>
      </c>
      <c r="Q290" s="2"/>
      <c r="R290" s="2"/>
      <c r="S290" s="2"/>
      <c r="V290" t="s">
        <v>6177</v>
      </c>
      <c r="W290" s="2">
        <v>44217.566446759258</v>
      </c>
      <c r="X290" t="s">
        <v>329</v>
      </c>
      <c r="Y290" s="2">
        <v>44217.566446759258</v>
      </c>
      <c r="Z290" t="s">
        <v>329</v>
      </c>
    </row>
    <row r="291" spans="1:26" x14ac:dyDescent="0.25">
      <c r="A291" t="s">
        <v>4353</v>
      </c>
      <c r="B291" t="str">
        <f>VLOOKUP(A291,'dump '!A:A,1,FALSE)</f>
        <v>GFE0122</v>
      </c>
      <c r="C291" t="s">
        <v>4352</v>
      </c>
      <c r="D291" t="s">
        <v>4354</v>
      </c>
      <c r="E291" t="s">
        <v>112</v>
      </c>
      <c r="F291" t="s">
        <v>4355</v>
      </c>
      <c r="G291" t="s">
        <v>241</v>
      </c>
      <c r="H291" t="s">
        <v>323</v>
      </c>
      <c r="I291">
        <v>1036087</v>
      </c>
      <c r="J291">
        <v>0.24</v>
      </c>
      <c r="K291" t="s">
        <v>193</v>
      </c>
      <c r="L291" t="s">
        <v>6175</v>
      </c>
      <c r="M291" t="s">
        <v>330</v>
      </c>
      <c r="N291">
        <v>20</v>
      </c>
      <c r="O291">
        <v>100</v>
      </c>
      <c r="P291" t="s">
        <v>6240</v>
      </c>
      <c r="Q291" s="2"/>
      <c r="R291" s="2"/>
      <c r="S291" s="2"/>
      <c r="V291" t="s">
        <v>6177</v>
      </c>
      <c r="W291" s="2">
        <v>44222.483564814815</v>
      </c>
      <c r="X291" t="s">
        <v>329</v>
      </c>
      <c r="Y291" s="2">
        <v>44222.483564814815</v>
      </c>
      <c r="Z291" t="s">
        <v>329</v>
      </c>
    </row>
    <row r="292" spans="1:26" x14ac:dyDescent="0.25">
      <c r="A292" t="s">
        <v>4210</v>
      </c>
      <c r="B292" t="str">
        <f>VLOOKUP(A292,'dump '!A:A,1,FALSE)</f>
        <v>GFE0123</v>
      </c>
      <c r="C292" t="s">
        <v>4209</v>
      </c>
      <c r="D292" t="s">
        <v>630</v>
      </c>
      <c r="E292" t="s">
        <v>126</v>
      </c>
      <c r="F292" t="s">
        <v>631</v>
      </c>
      <c r="G292" t="s">
        <v>62</v>
      </c>
      <c r="H292" t="s">
        <v>323</v>
      </c>
      <c r="I292">
        <v>1035774</v>
      </c>
      <c r="J292">
        <v>0.24</v>
      </c>
      <c r="K292" t="s">
        <v>193</v>
      </c>
      <c r="L292" t="s">
        <v>6175</v>
      </c>
      <c r="M292" t="s">
        <v>330</v>
      </c>
      <c r="N292">
        <v>20</v>
      </c>
      <c r="O292">
        <v>100</v>
      </c>
      <c r="P292" t="s">
        <v>6240</v>
      </c>
      <c r="Q292" s="2"/>
      <c r="R292" s="2"/>
      <c r="S292" s="2"/>
      <c r="V292" t="s">
        <v>6177</v>
      </c>
      <c r="W292" s="2">
        <v>44223.547280092593</v>
      </c>
      <c r="X292" t="s">
        <v>329</v>
      </c>
      <c r="Y292" s="2">
        <v>44223.547280092593</v>
      </c>
      <c r="Z292" t="s">
        <v>329</v>
      </c>
    </row>
    <row r="293" spans="1:26" x14ac:dyDescent="0.25">
      <c r="A293" t="s">
        <v>4410</v>
      </c>
      <c r="B293" t="str">
        <f>VLOOKUP(A293,'dump '!A:A,1,FALSE)</f>
        <v>GFE0124</v>
      </c>
      <c r="C293" t="s">
        <v>4409</v>
      </c>
      <c r="D293" t="s">
        <v>541</v>
      </c>
      <c r="E293" t="s">
        <v>1360</v>
      </c>
      <c r="F293" t="s">
        <v>3595</v>
      </c>
      <c r="G293" t="s">
        <v>177</v>
      </c>
      <c r="H293" t="s">
        <v>323</v>
      </c>
      <c r="I293">
        <v>1036408</v>
      </c>
      <c r="J293">
        <v>0.24</v>
      </c>
      <c r="K293" t="s">
        <v>193</v>
      </c>
      <c r="L293" t="s">
        <v>6175</v>
      </c>
      <c r="M293" t="s">
        <v>330</v>
      </c>
      <c r="N293">
        <v>20</v>
      </c>
      <c r="O293">
        <v>100</v>
      </c>
      <c r="P293" t="s">
        <v>6240</v>
      </c>
      <c r="Q293" s="2"/>
      <c r="R293" s="2"/>
      <c r="S293" s="2"/>
      <c r="V293" t="s">
        <v>6177</v>
      </c>
      <c r="W293" s="2">
        <v>44231.629270833335</v>
      </c>
      <c r="X293" t="s">
        <v>329</v>
      </c>
      <c r="Y293" s="2">
        <v>44231.629270833335</v>
      </c>
      <c r="Z293" t="s">
        <v>329</v>
      </c>
    </row>
    <row r="294" spans="1:26" x14ac:dyDescent="0.25">
      <c r="A294" t="s">
        <v>4231</v>
      </c>
      <c r="B294" t="str">
        <f>VLOOKUP(A294,'dump '!A:A,1,FALSE)</f>
        <v>GFE0125</v>
      </c>
      <c r="C294" t="s">
        <v>4230</v>
      </c>
      <c r="D294" t="s">
        <v>3523</v>
      </c>
      <c r="E294" t="s">
        <v>528</v>
      </c>
      <c r="F294" t="s">
        <v>3958</v>
      </c>
      <c r="G294" t="s">
        <v>177</v>
      </c>
      <c r="H294" t="s">
        <v>323</v>
      </c>
      <c r="I294">
        <v>1036066</v>
      </c>
      <c r="J294">
        <v>0.24</v>
      </c>
      <c r="K294" t="s">
        <v>193</v>
      </c>
      <c r="L294" t="s">
        <v>6175</v>
      </c>
      <c r="M294" t="s">
        <v>330</v>
      </c>
      <c r="N294">
        <v>20</v>
      </c>
      <c r="O294">
        <v>100</v>
      </c>
      <c r="P294" t="s">
        <v>6240</v>
      </c>
      <c r="Q294" s="2"/>
      <c r="R294" s="2"/>
      <c r="S294" s="2"/>
      <c r="V294" t="s">
        <v>6177</v>
      </c>
      <c r="W294" s="2">
        <v>44238.451655092591</v>
      </c>
      <c r="X294" t="s">
        <v>329</v>
      </c>
      <c r="Y294" s="2">
        <v>44238.451655092591</v>
      </c>
      <c r="Z294" t="s">
        <v>329</v>
      </c>
    </row>
    <row r="295" spans="1:26" x14ac:dyDescent="0.25">
      <c r="A295" t="s">
        <v>4221</v>
      </c>
      <c r="B295" t="str">
        <f>VLOOKUP(A295,'dump '!A:A,1,FALSE)</f>
        <v>GFE0126</v>
      </c>
      <c r="C295" t="s">
        <v>4220</v>
      </c>
      <c r="D295" t="s">
        <v>3603</v>
      </c>
      <c r="E295" t="s">
        <v>281</v>
      </c>
      <c r="F295" t="s">
        <v>3604</v>
      </c>
      <c r="G295" t="s">
        <v>177</v>
      </c>
      <c r="H295" t="s">
        <v>323</v>
      </c>
      <c r="I295">
        <v>1036043</v>
      </c>
      <c r="J295">
        <v>0.24</v>
      </c>
      <c r="K295" t="s">
        <v>193</v>
      </c>
      <c r="L295" t="s">
        <v>6175</v>
      </c>
      <c r="M295" t="s">
        <v>330</v>
      </c>
      <c r="N295">
        <v>20</v>
      </c>
      <c r="O295">
        <v>100</v>
      </c>
      <c r="P295" t="s">
        <v>6240</v>
      </c>
      <c r="Q295" s="2"/>
      <c r="R295" s="2"/>
      <c r="S295" s="2"/>
      <c r="V295" t="s">
        <v>6177</v>
      </c>
      <c r="W295" s="2">
        <v>44238.450613425928</v>
      </c>
      <c r="X295" t="s">
        <v>329</v>
      </c>
      <c r="Y295" s="2">
        <v>44238.450613425928</v>
      </c>
      <c r="Z295" t="s">
        <v>329</v>
      </c>
    </row>
    <row r="296" spans="1:26" x14ac:dyDescent="0.25">
      <c r="A296" t="s">
        <v>4398</v>
      </c>
      <c r="B296" t="str">
        <f>VLOOKUP(A296,'dump '!A:A,1,FALSE)</f>
        <v>GFE0127</v>
      </c>
      <c r="C296" t="s">
        <v>4397</v>
      </c>
      <c r="D296" t="s">
        <v>3621</v>
      </c>
      <c r="E296" t="s">
        <v>281</v>
      </c>
      <c r="F296" t="s">
        <v>3622</v>
      </c>
      <c r="G296" t="s">
        <v>177</v>
      </c>
      <c r="H296" t="s">
        <v>323</v>
      </c>
      <c r="I296">
        <v>1036401</v>
      </c>
      <c r="J296">
        <v>0.24</v>
      </c>
      <c r="K296" t="s">
        <v>193</v>
      </c>
      <c r="L296" t="s">
        <v>6175</v>
      </c>
      <c r="M296" t="s">
        <v>330</v>
      </c>
      <c r="N296">
        <v>20</v>
      </c>
      <c r="O296">
        <v>100</v>
      </c>
      <c r="P296" t="s">
        <v>6240</v>
      </c>
      <c r="Q296" s="2"/>
      <c r="R296" s="2"/>
      <c r="S296" s="2"/>
      <c r="V296" t="s">
        <v>6177</v>
      </c>
      <c r="W296" s="2">
        <v>44238.449872685182</v>
      </c>
      <c r="X296" t="s">
        <v>329</v>
      </c>
      <c r="Y296" s="2">
        <v>44238.449872685182</v>
      </c>
      <c r="Z296" t="s">
        <v>329</v>
      </c>
    </row>
    <row r="297" spans="1:26" x14ac:dyDescent="0.25">
      <c r="A297" t="s">
        <v>4327</v>
      </c>
      <c r="B297" t="str">
        <f>VLOOKUP(A297,'dump '!A:A,1,FALSE)</f>
        <v>GFE0128</v>
      </c>
      <c r="C297" t="s">
        <v>4326</v>
      </c>
      <c r="D297" t="s">
        <v>3671</v>
      </c>
      <c r="E297" t="s">
        <v>3672</v>
      </c>
      <c r="F297" t="s">
        <v>3673</v>
      </c>
      <c r="G297" t="s">
        <v>177</v>
      </c>
      <c r="H297" t="s">
        <v>323</v>
      </c>
      <c r="I297">
        <v>1036724</v>
      </c>
      <c r="J297">
        <v>0.24</v>
      </c>
      <c r="K297" t="s">
        <v>193</v>
      </c>
      <c r="L297" t="s">
        <v>6175</v>
      </c>
      <c r="M297" t="s">
        <v>330</v>
      </c>
      <c r="N297">
        <v>20</v>
      </c>
      <c r="O297">
        <v>100</v>
      </c>
      <c r="P297" t="s">
        <v>6240</v>
      </c>
      <c r="Q297" s="2"/>
      <c r="R297" s="2"/>
      <c r="S297" s="2"/>
      <c r="V297" t="s">
        <v>6177</v>
      </c>
      <c r="W297" s="2">
        <v>44238.44903935185</v>
      </c>
      <c r="X297" t="s">
        <v>329</v>
      </c>
      <c r="Y297" s="2">
        <v>44238.44903935185</v>
      </c>
      <c r="Z297" t="s">
        <v>329</v>
      </c>
    </row>
    <row r="298" spans="1:26" x14ac:dyDescent="0.25">
      <c r="A298" t="s">
        <v>4342</v>
      </c>
      <c r="B298" t="str">
        <f>VLOOKUP(A298,'dump '!A:A,1,FALSE)</f>
        <v>GFE0129</v>
      </c>
      <c r="C298" t="s">
        <v>4341</v>
      </c>
      <c r="D298" t="s">
        <v>4343</v>
      </c>
      <c r="E298" t="s">
        <v>281</v>
      </c>
      <c r="F298" t="s">
        <v>4344</v>
      </c>
      <c r="G298" t="s">
        <v>177</v>
      </c>
      <c r="H298" t="s">
        <v>323</v>
      </c>
      <c r="I298">
        <v>1036741</v>
      </c>
      <c r="J298">
        <v>0.24</v>
      </c>
      <c r="K298" t="s">
        <v>193</v>
      </c>
      <c r="L298" t="s">
        <v>6175</v>
      </c>
      <c r="M298" t="s">
        <v>330</v>
      </c>
      <c r="N298">
        <v>20</v>
      </c>
      <c r="O298">
        <v>100</v>
      </c>
      <c r="P298" t="s">
        <v>6240</v>
      </c>
      <c r="Q298" s="2"/>
      <c r="R298" s="2"/>
      <c r="S298" s="2"/>
      <c r="V298" t="s">
        <v>6177</v>
      </c>
      <c r="W298" s="2">
        <v>44238.448298611111</v>
      </c>
      <c r="X298" t="s">
        <v>329</v>
      </c>
      <c r="Y298" s="2">
        <v>44238.448298611111</v>
      </c>
      <c r="Z298" t="s">
        <v>329</v>
      </c>
    </row>
    <row r="299" spans="1:26" x14ac:dyDescent="0.25">
      <c r="A299" t="s">
        <v>4338</v>
      </c>
      <c r="B299" t="str">
        <f>VLOOKUP(A299,'dump '!A:A,1,FALSE)</f>
        <v>GFE0130</v>
      </c>
      <c r="C299" t="s">
        <v>4337</v>
      </c>
      <c r="D299" t="s">
        <v>2385</v>
      </c>
      <c r="E299" t="s">
        <v>2735</v>
      </c>
      <c r="F299" t="s">
        <v>2736</v>
      </c>
      <c r="G299" t="s">
        <v>177</v>
      </c>
      <c r="H299" t="s">
        <v>323</v>
      </c>
      <c r="I299">
        <v>1036731</v>
      </c>
      <c r="J299">
        <v>0.24</v>
      </c>
      <c r="K299" t="s">
        <v>193</v>
      </c>
      <c r="L299" t="s">
        <v>6175</v>
      </c>
      <c r="M299" t="s">
        <v>330</v>
      </c>
      <c r="N299">
        <v>20</v>
      </c>
      <c r="O299">
        <v>100</v>
      </c>
      <c r="P299" t="s">
        <v>6240</v>
      </c>
      <c r="Q299" s="2"/>
      <c r="R299" s="2"/>
      <c r="S299" s="2"/>
      <c r="V299" t="s">
        <v>6177</v>
      </c>
      <c r="W299" s="2">
        <v>44238.454814814817</v>
      </c>
      <c r="X299" t="s">
        <v>329</v>
      </c>
      <c r="Y299" s="2">
        <v>44238.454814814817</v>
      </c>
      <c r="Z299" t="s">
        <v>329</v>
      </c>
    </row>
    <row r="300" spans="1:26" x14ac:dyDescent="0.25">
      <c r="A300" t="s">
        <v>676</v>
      </c>
      <c r="B300" t="str">
        <f>VLOOKUP(A300,'dump '!A:A,1,FALSE)</f>
        <v>GFE0131</v>
      </c>
      <c r="C300" t="s">
        <v>675</v>
      </c>
      <c r="D300" t="s">
        <v>174</v>
      </c>
      <c r="E300" t="s">
        <v>175</v>
      </c>
      <c r="F300" t="s">
        <v>176</v>
      </c>
      <c r="G300" t="s">
        <v>177</v>
      </c>
      <c r="H300" t="s">
        <v>323</v>
      </c>
      <c r="I300">
        <v>1034740</v>
      </c>
      <c r="J300">
        <v>0.24</v>
      </c>
      <c r="K300" t="s">
        <v>193</v>
      </c>
      <c r="L300" t="s">
        <v>6175</v>
      </c>
      <c r="M300" t="s">
        <v>330</v>
      </c>
      <c r="N300">
        <v>20</v>
      </c>
      <c r="O300">
        <v>100</v>
      </c>
      <c r="P300" t="s">
        <v>6240</v>
      </c>
      <c r="Q300" s="2"/>
      <c r="R300" s="2"/>
      <c r="S300" s="2"/>
      <c r="V300" t="s">
        <v>6177</v>
      </c>
      <c r="W300" s="2">
        <v>44242.410787037035</v>
      </c>
      <c r="X300" t="s">
        <v>329</v>
      </c>
      <c r="Y300" s="2">
        <v>44242.410787037035</v>
      </c>
      <c r="Z300" t="s">
        <v>329</v>
      </c>
    </row>
    <row r="301" spans="1:26" x14ac:dyDescent="0.25">
      <c r="A301" t="s">
        <v>4402</v>
      </c>
      <c r="B301" t="str">
        <f>VLOOKUP(A301,'dump '!A:A,1,FALSE)</f>
        <v>GFE0132</v>
      </c>
      <c r="C301" t="s">
        <v>4401</v>
      </c>
      <c r="D301" t="s">
        <v>1282</v>
      </c>
      <c r="E301" t="s">
        <v>169</v>
      </c>
      <c r="F301" t="s">
        <v>1284</v>
      </c>
      <c r="G301" t="s">
        <v>277</v>
      </c>
      <c r="H301" t="s">
        <v>323</v>
      </c>
      <c r="I301">
        <v>1036404</v>
      </c>
      <c r="J301">
        <v>0.24</v>
      </c>
      <c r="K301" t="s">
        <v>193</v>
      </c>
      <c r="L301" t="s">
        <v>6175</v>
      </c>
      <c r="M301" t="s">
        <v>330</v>
      </c>
      <c r="N301">
        <v>20</v>
      </c>
      <c r="O301">
        <v>100</v>
      </c>
      <c r="P301" t="s">
        <v>6240</v>
      </c>
      <c r="Q301" s="2"/>
      <c r="R301" s="2"/>
      <c r="S301" s="2"/>
      <c r="V301" t="s">
        <v>6177</v>
      </c>
      <c r="W301" s="2">
        <v>44256.580613425926</v>
      </c>
      <c r="X301" t="s">
        <v>329</v>
      </c>
      <c r="Y301" s="2">
        <v>44256.580613425926</v>
      </c>
      <c r="Z301" t="s">
        <v>329</v>
      </c>
    </row>
    <row r="302" spans="1:26" x14ac:dyDescent="0.25">
      <c r="A302" t="s">
        <v>4372</v>
      </c>
      <c r="B302" t="str">
        <f>VLOOKUP(A302,'dump '!A:A,1,FALSE)</f>
        <v>GFE0133</v>
      </c>
      <c r="C302" t="s">
        <v>4371</v>
      </c>
      <c r="D302" t="s">
        <v>285</v>
      </c>
      <c r="E302" t="s">
        <v>93</v>
      </c>
      <c r="F302" t="s">
        <v>286</v>
      </c>
      <c r="G302" t="s">
        <v>177</v>
      </c>
      <c r="H302" t="s">
        <v>323</v>
      </c>
      <c r="I302">
        <v>1036383</v>
      </c>
      <c r="J302">
        <v>0.24</v>
      </c>
      <c r="K302" t="s">
        <v>193</v>
      </c>
      <c r="L302" t="s">
        <v>6175</v>
      </c>
      <c r="M302" t="s">
        <v>330</v>
      </c>
      <c r="N302">
        <v>20</v>
      </c>
      <c r="O302">
        <v>100</v>
      </c>
      <c r="P302" t="s">
        <v>6240</v>
      </c>
      <c r="Q302" s="2"/>
      <c r="R302" s="2"/>
      <c r="S302" s="2"/>
      <c r="V302" t="s">
        <v>6177</v>
      </c>
      <c r="W302" s="2">
        <v>44266.633831018517</v>
      </c>
      <c r="X302" t="s">
        <v>329</v>
      </c>
      <c r="Y302" s="2">
        <v>44266.633831018517</v>
      </c>
      <c r="Z302" t="s">
        <v>329</v>
      </c>
    </row>
    <row r="303" spans="1:26" x14ac:dyDescent="0.25">
      <c r="A303" t="s">
        <v>4611</v>
      </c>
      <c r="B303" t="str">
        <f>VLOOKUP(A303,'dump '!A:A,1,FALSE)</f>
        <v>GFE0134</v>
      </c>
      <c r="C303" t="s">
        <v>4610</v>
      </c>
      <c r="D303" t="s">
        <v>1103</v>
      </c>
      <c r="E303" t="s">
        <v>1533</v>
      </c>
      <c r="F303" t="s">
        <v>3612</v>
      </c>
      <c r="G303" t="s">
        <v>241</v>
      </c>
      <c r="H303" t="s">
        <v>323</v>
      </c>
      <c r="I303">
        <v>1036079</v>
      </c>
      <c r="J303">
        <v>0.24</v>
      </c>
      <c r="K303" t="s">
        <v>193</v>
      </c>
      <c r="L303" t="s">
        <v>6175</v>
      </c>
      <c r="M303" t="s">
        <v>330</v>
      </c>
      <c r="N303">
        <v>20</v>
      </c>
      <c r="O303">
        <v>100</v>
      </c>
      <c r="P303" t="s">
        <v>6240</v>
      </c>
      <c r="Q303" s="2"/>
      <c r="R303" s="2"/>
      <c r="S303" s="2"/>
      <c r="V303" t="s">
        <v>6177</v>
      </c>
      <c r="W303" s="2">
        <v>44272.367395833331</v>
      </c>
      <c r="X303" t="s">
        <v>329</v>
      </c>
      <c r="Y303" s="2">
        <v>44272.367395833331</v>
      </c>
      <c r="Z303" t="s">
        <v>329</v>
      </c>
    </row>
    <row r="304" spans="1:26" x14ac:dyDescent="0.25">
      <c r="A304" t="s">
        <v>4423</v>
      </c>
      <c r="B304" t="str">
        <f>VLOOKUP(A304,'dump '!A:A,1,FALSE)</f>
        <v>GFE0135</v>
      </c>
      <c r="C304" t="s">
        <v>4422</v>
      </c>
      <c r="D304" t="s">
        <v>4079</v>
      </c>
      <c r="E304" t="s">
        <v>807</v>
      </c>
      <c r="F304" t="s">
        <v>4080</v>
      </c>
      <c r="G304" t="s">
        <v>241</v>
      </c>
      <c r="H304" t="s">
        <v>323</v>
      </c>
      <c r="I304">
        <v>1036417</v>
      </c>
      <c r="J304">
        <v>0.24</v>
      </c>
      <c r="K304" t="s">
        <v>193</v>
      </c>
      <c r="L304" t="s">
        <v>6175</v>
      </c>
      <c r="M304" t="s">
        <v>330</v>
      </c>
      <c r="N304">
        <v>20</v>
      </c>
      <c r="O304">
        <v>100</v>
      </c>
      <c r="P304" t="s">
        <v>6240</v>
      </c>
      <c r="Q304" s="2"/>
      <c r="R304" s="2"/>
      <c r="S304" s="2"/>
      <c r="V304" t="s">
        <v>6177</v>
      </c>
      <c r="W304" s="2">
        <v>44270.448229166665</v>
      </c>
      <c r="X304" t="s">
        <v>329</v>
      </c>
      <c r="Y304" s="2">
        <v>44270.448229166665</v>
      </c>
      <c r="Z304" t="s">
        <v>329</v>
      </c>
    </row>
    <row r="305" spans="1:26" x14ac:dyDescent="0.25">
      <c r="A305" t="s">
        <v>4435</v>
      </c>
      <c r="B305" t="str">
        <f>VLOOKUP(A305,'dump '!A:A,1,FALSE)</f>
        <v>GFE0136</v>
      </c>
      <c r="C305" t="s">
        <v>4434</v>
      </c>
      <c r="D305" t="s">
        <v>3248</v>
      </c>
      <c r="E305" t="s">
        <v>3683</v>
      </c>
      <c r="F305" t="s">
        <v>3684</v>
      </c>
      <c r="G305" t="s">
        <v>241</v>
      </c>
      <c r="H305" t="s">
        <v>323</v>
      </c>
      <c r="I305">
        <v>1036594</v>
      </c>
      <c r="J305">
        <v>0.24</v>
      </c>
      <c r="K305" t="s">
        <v>193</v>
      </c>
      <c r="L305" t="s">
        <v>6175</v>
      </c>
      <c r="M305" t="s">
        <v>330</v>
      </c>
      <c r="N305">
        <v>20</v>
      </c>
      <c r="O305">
        <v>100</v>
      </c>
      <c r="P305" t="s">
        <v>6240</v>
      </c>
      <c r="Q305" s="2"/>
      <c r="R305" s="2"/>
      <c r="S305" s="2"/>
      <c r="V305" t="s">
        <v>6177</v>
      </c>
      <c r="W305" s="2">
        <v>44270.440370370372</v>
      </c>
      <c r="X305" t="s">
        <v>329</v>
      </c>
      <c r="Y305" s="2">
        <v>44270.440370370372</v>
      </c>
      <c r="Z305" t="s">
        <v>329</v>
      </c>
    </row>
    <row r="306" spans="1:26" x14ac:dyDescent="0.25">
      <c r="A306" t="s">
        <v>4212</v>
      </c>
      <c r="B306" t="str">
        <f>VLOOKUP(A306,'dump '!A:A,1,FALSE)</f>
        <v>GFE0137</v>
      </c>
      <c r="C306" t="s">
        <v>4211</v>
      </c>
      <c r="D306" t="s">
        <v>1071</v>
      </c>
      <c r="E306" t="s">
        <v>68</v>
      </c>
      <c r="F306" t="s">
        <v>3667</v>
      </c>
      <c r="G306" t="s">
        <v>241</v>
      </c>
      <c r="H306" t="s">
        <v>323</v>
      </c>
      <c r="I306">
        <v>1036036</v>
      </c>
      <c r="J306">
        <v>0.24</v>
      </c>
      <c r="K306" t="s">
        <v>193</v>
      </c>
      <c r="L306" t="s">
        <v>6175</v>
      </c>
      <c r="M306" t="s">
        <v>330</v>
      </c>
      <c r="N306">
        <v>20</v>
      </c>
      <c r="O306">
        <v>100</v>
      </c>
      <c r="P306" t="s">
        <v>6240</v>
      </c>
      <c r="Q306" s="2"/>
      <c r="R306" s="2"/>
      <c r="S306" s="2"/>
      <c r="V306" t="s">
        <v>6177</v>
      </c>
      <c r="W306" s="2">
        <v>44270.398587962962</v>
      </c>
      <c r="X306" t="s">
        <v>329</v>
      </c>
      <c r="Y306" s="2">
        <v>44270.398587962962</v>
      </c>
      <c r="Z306" t="s">
        <v>329</v>
      </c>
    </row>
    <row r="307" spans="1:26" x14ac:dyDescent="0.25">
      <c r="A307" t="s">
        <v>4437</v>
      </c>
      <c r="B307" t="str">
        <f>VLOOKUP(A307,'dump '!A:A,1,FALSE)</f>
        <v>GFE0138</v>
      </c>
      <c r="C307" t="s">
        <v>4436</v>
      </c>
      <c r="D307" t="s">
        <v>1930</v>
      </c>
      <c r="E307" t="s">
        <v>93</v>
      </c>
      <c r="F307" t="s">
        <v>3659</v>
      </c>
      <c r="G307" t="s">
        <v>241</v>
      </c>
      <c r="H307" t="s">
        <v>323</v>
      </c>
      <c r="I307">
        <v>1036596</v>
      </c>
      <c r="J307">
        <v>0.24</v>
      </c>
      <c r="K307" t="s">
        <v>193</v>
      </c>
      <c r="L307" t="s">
        <v>6175</v>
      </c>
      <c r="M307" t="s">
        <v>330</v>
      </c>
      <c r="N307">
        <v>20</v>
      </c>
      <c r="O307">
        <v>100</v>
      </c>
      <c r="P307" t="s">
        <v>6240</v>
      </c>
      <c r="Q307" s="2"/>
      <c r="R307" s="2"/>
      <c r="S307" s="2"/>
      <c r="V307" t="s">
        <v>6177</v>
      </c>
      <c r="W307" s="2">
        <v>44270.435185185182</v>
      </c>
      <c r="X307" t="s">
        <v>329</v>
      </c>
      <c r="Y307" s="2">
        <v>44270.435185185182</v>
      </c>
      <c r="Z307" t="s">
        <v>329</v>
      </c>
    </row>
    <row r="308" spans="1:26" x14ac:dyDescent="0.25">
      <c r="A308" t="s">
        <v>4313</v>
      </c>
      <c r="B308" t="str">
        <f>VLOOKUP(A308,'dump '!A:A,1,FALSE)</f>
        <v>GFE0139</v>
      </c>
      <c r="C308" t="s">
        <v>4312</v>
      </c>
      <c r="D308" t="s">
        <v>1103</v>
      </c>
      <c r="E308" t="s">
        <v>4314</v>
      </c>
      <c r="F308" t="s">
        <v>4315</v>
      </c>
      <c r="G308" t="s">
        <v>241</v>
      </c>
      <c r="H308" t="s">
        <v>323</v>
      </c>
      <c r="I308">
        <v>1036612</v>
      </c>
      <c r="J308">
        <v>0.24</v>
      </c>
      <c r="K308" t="s">
        <v>193</v>
      </c>
      <c r="L308" t="s">
        <v>6175</v>
      </c>
      <c r="M308" t="s">
        <v>330</v>
      </c>
      <c r="N308">
        <v>20</v>
      </c>
      <c r="O308">
        <v>100</v>
      </c>
      <c r="P308" t="s">
        <v>6240</v>
      </c>
      <c r="Q308" s="2"/>
      <c r="R308" s="2"/>
      <c r="S308" s="2"/>
      <c r="V308" t="s">
        <v>6177</v>
      </c>
      <c r="W308" s="2">
        <v>44270.41511574074</v>
      </c>
      <c r="X308" t="s">
        <v>329</v>
      </c>
      <c r="Y308" s="2">
        <v>44270.41511574074</v>
      </c>
      <c r="Z308" t="s">
        <v>329</v>
      </c>
    </row>
    <row r="309" spans="1:26" x14ac:dyDescent="0.25">
      <c r="A309" t="s">
        <v>4340</v>
      </c>
      <c r="B309" t="str">
        <f>VLOOKUP(A309,'dump '!A:A,1,FALSE)</f>
        <v>GFE0140</v>
      </c>
      <c r="C309" t="s">
        <v>4339</v>
      </c>
      <c r="D309" t="s">
        <v>324</v>
      </c>
      <c r="E309" t="s">
        <v>1834</v>
      </c>
      <c r="F309" t="s">
        <v>1835</v>
      </c>
      <c r="G309" t="s">
        <v>177</v>
      </c>
      <c r="H309" t="s">
        <v>323</v>
      </c>
      <c r="I309">
        <v>1036735</v>
      </c>
      <c r="J309">
        <v>0.24</v>
      </c>
      <c r="K309" t="s">
        <v>193</v>
      </c>
      <c r="L309" t="s">
        <v>6175</v>
      </c>
      <c r="M309" t="s">
        <v>330</v>
      </c>
      <c r="N309">
        <v>20</v>
      </c>
      <c r="O309">
        <v>100</v>
      </c>
      <c r="P309" t="s">
        <v>6240</v>
      </c>
      <c r="Q309" s="2"/>
      <c r="R309" s="2"/>
      <c r="S309" s="2"/>
      <c r="V309" t="s">
        <v>6177</v>
      </c>
      <c r="W309" s="2">
        <v>44284.534803240742</v>
      </c>
      <c r="X309" t="s">
        <v>329</v>
      </c>
      <c r="Y309" s="2">
        <v>44284.534803240742</v>
      </c>
      <c r="Z309" t="s">
        <v>329</v>
      </c>
    </row>
    <row r="310" spans="1:26" x14ac:dyDescent="0.25">
      <c r="A310" t="s">
        <v>460</v>
      </c>
      <c r="B310" t="str">
        <f>VLOOKUP(A310,'dump '!A:A,1,FALSE)</f>
        <v>GFE0141</v>
      </c>
      <c r="C310" t="s">
        <v>459</v>
      </c>
      <c r="D310" t="s">
        <v>461</v>
      </c>
      <c r="E310" t="s">
        <v>462</v>
      </c>
      <c r="F310" t="s">
        <v>463</v>
      </c>
      <c r="G310" t="s">
        <v>62</v>
      </c>
      <c r="H310" t="s">
        <v>323</v>
      </c>
      <c r="I310">
        <v>1031082</v>
      </c>
      <c r="J310">
        <v>0.24</v>
      </c>
      <c r="K310" t="s">
        <v>193</v>
      </c>
      <c r="L310" t="s">
        <v>6175</v>
      </c>
      <c r="M310" t="s">
        <v>330</v>
      </c>
      <c r="N310">
        <v>20</v>
      </c>
      <c r="O310">
        <v>100</v>
      </c>
      <c r="P310" t="s">
        <v>6225</v>
      </c>
      <c r="Q310" s="2"/>
      <c r="R310" s="2"/>
      <c r="S310" s="2"/>
      <c r="V310" t="s">
        <v>6179</v>
      </c>
      <c r="W310" s="2">
        <v>44075.405949074076</v>
      </c>
      <c r="X310" t="s">
        <v>37</v>
      </c>
      <c r="Y310" s="2">
        <v>44075.405949074076</v>
      </c>
      <c r="Z310" t="s">
        <v>37</v>
      </c>
    </row>
    <row r="311" spans="1:26" x14ac:dyDescent="0.25">
      <c r="A311" t="s">
        <v>573</v>
      </c>
      <c r="B311" t="str">
        <f>VLOOKUP(A311,'dump '!A:A,1,FALSE)</f>
        <v>GFE0142</v>
      </c>
      <c r="C311" t="s">
        <v>572</v>
      </c>
      <c r="D311" t="s">
        <v>574</v>
      </c>
      <c r="E311" t="s">
        <v>528</v>
      </c>
      <c r="F311" t="s">
        <v>575</v>
      </c>
      <c r="G311" t="s">
        <v>62</v>
      </c>
      <c r="H311" t="s">
        <v>323</v>
      </c>
      <c r="I311">
        <v>1035261</v>
      </c>
      <c r="J311">
        <v>0.24</v>
      </c>
      <c r="K311" t="s">
        <v>193</v>
      </c>
      <c r="L311" t="s">
        <v>6175</v>
      </c>
      <c r="M311" t="s">
        <v>330</v>
      </c>
      <c r="N311">
        <v>20</v>
      </c>
      <c r="O311">
        <v>100</v>
      </c>
      <c r="P311" t="s">
        <v>6225</v>
      </c>
      <c r="Q311" s="2"/>
      <c r="R311" s="2"/>
      <c r="S311" s="2"/>
      <c r="V311" t="s">
        <v>6179</v>
      </c>
      <c r="W311" s="2">
        <v>44027.451967592591</v>
      </c>
      <c r="X311" t="s">
        <v>37</v>
      </c>
      <c r="Y311" s="2">
        <v>44027.451967592591</v>
      </c>
      <c r="Z311" t="s">
        <v>37</v>
      </c>
    </row>
    <row r="312" spans="1:26" x14ac:dyDescent="0.25">
      <c r="A312" t="s">
        <v>1355</v>
      </c>
      <c r="B312" t="str">
        <f>VLOOKUP(A312,'dump '!A:A,1,FALSE)</f>
        <v>GFE0143</v>
      </c>
      <c r="C312" t="s">
        <v>1354</v>
      </c>
      <c r="D312" t="s">
        <v>59</v>
      </c>
      <c r="E312" t="s">
        <v>814</v>
      </c>
      <c r="F312" t="s">
        <v>815</v>
      </c>
      <c r="G312" t="s">
        <v>62</v>
      </c>
      <c r="H312" t="s">
        <v>323</v>
      </c>
      <c r="I312">
        <v>1034727</v>
      </c>
      <c r="J312">
        <v>0.24</v>
      </c>
      <c r="K312" t="s">
        <v>193</v>
      </c>
      <c r="L312" t="s">
        <v>6175</v>
      </c>
      <c r="M312" t="s">
        <v>330</v>
      </c>
      <c r="N312">
        <v>20</v>
      </c>
      <c r="O312">
        <v>100</v>
      </c>
      <c r="P312" t="s">
        <v>6225</v>
      </c>
      <c r="Q312" s="2"/>
      <c r="R312" s="2"/>
      <c r="S312" s="2"/>
      <c r="V312" t="s">
        <v>6179</v>
      </c>
      <c r="W312" s="2">
        <v>44027.505856481483</v>
      </c>
      <c r="X312" t="s">
        <v>37</v>
      </c>
      <c r="Y312" s="2">
        <v>44027.505856481483</v>
      </c>
      <c r="Z312" t="s">
        <v>37</v>
      </c>
    </row>
    <row r="313" spans="1:26" x14ac:dyDescent="0.25">
      <c r="A313" t="s">
        <v>565</v>
      </c>
      <c r="B313" t="str">
        <f>VLOOKUP(A313,'dump '!A:A,1,FALSE)</f>
        <v>GFE0144</v>
      </c>
      <c r="C313" t="s">
        <v>564</v>
      </c>
      <c r="D313" t="s">
        <v>422</v>
      </c>
      <c r="E313" t="s">
        <v>423</v>
      </c>
      <c r="F313" t="s">
        <v>424</v>
      </c>
      <c r="G313" t="s">
        <v>177</v>
      </c>
      <c r="H313" t="s">
        <v>323</v>
      </c>
      <c r="I313">
        <v>1035307</v>
      </c>
      <c r="J313">
        <v>0.24</v>
      </c>
      <c r="K313" t="s">
        <v>193</v>
      </c>
      <c r="L313" t="s">
        <v>6175</v>
      </c>
      <c r="M313" t="s">
        <v>330</v>
      </c>
      <c r="N313">
        <v>20</v>
      </c>
      <c r="O313">
        <v>100</v>
      </c>
      <c r="P313" t="s">
        <v>6225</v>
      </c>
      <c r="Q313" s="2"/>
      <c r="R313" s="2"/>
      <c r="S313" s="2"/>
      <c r="V313" t="s">
        <v>6179</v>
      </c>
      <c r="W313" s="2">
        <v>44082.645578703705</v>
      </c>
      <c r="X313" t="s">
        <v>37</v>
      </c>
      <c r="Y313" s="2">
        <v>44096.513298611113</v>
      </c>
      <c r="Z313" t="s">
        <v>329</v>
      </c>
    </row>
    <row r="314" spans="1:26" x14ac:dyDescent="0.25">
      <c r="A314" t="s">
        <v>557</v>
      </c>
      <c r="B314" t="str">
        <f>VLOOKUP(A314,'dump '!A:A,1,FALSE)</f>
        <v>GFE0145</v>
      </c>
      <c r="C314" t="s">
        <v>556</v>
      </c>
      <c r="D314" t="s">
        <v>422</v>
      </c>
      <c r="E314" t="s">
        <v>423</v>
      </c>
      <c r="F314" t="s">
        <v>424</v>
      </c>
      <c r="G314" t="s">
        <v>177</v>
      </c>
      <c r="H314" t="s">
        <v>323</v>
      </c>
      <c r="I314">
        <v>1035299</v>
      </c>
      <c r="J314">
        <v>0.24</v>
      </c>
      <c r="K314" t="s">
        <v>193</v>
      </c>
      <c r="L314" t="s">
        <v>6175</v>
      </c>
      <c r="M314" t="s">
        <v>330</v>
      </c>
      <c r="N314">
        <v>20</v>
      </c>
      <c r="O314">
        <v>100</v>
      </c>
      <c r="P314" t="s">
        <v>6225</v>
      </c>
      <c r="Q314" s="2"/>
      <c r="R314" s="2"/>
      <c r="S314" s="2"/>
      <c r="V314" t="s">
        <v>6179</v>
      </c>
      <c r="W314" s="2">
        <v>44082.644976851851</v>
      </c>
      <c r="X314" t="s">
        <v>37</v>
      </c>
      <c r="Y314" s="2">
        <v>44096.513553240744</v>
      </c>
      <c r="Z314" t="s">
        <v>329</v>
      </c>
    </row>
    <row r="315" spans="1:26" x14ac:dyDescent="0.25">
      <c r="A315" t="s">
        <v>496</v>
      </c>
      <c r="B315" t="str">
        <f>VLOOKUP(A315,'dump '!A:A,1,FALSE)</f>
        <v>GFE0146</v>
      </c>
      <c r="C315" t="s">
        <v>495</v>
      </c>
      <c r="D315" t="s">
        <v>497</v>
      </c>
      <c r="E315" t="s">
        <v>281</v>
      </c>
      <c r="F315" t="s">
        <v>498</v>
      </c>
      <c r="G315" t="s">
        <v>177</v>
      </c>
      <c r="H315" t="s">
        <v>323</v>
      </c>
      <c r="I315">
        <v>1031099</v>
      </c>
      <c r="J315">
        <v>0.24</v>
      </c>
      <c r="K315" t="s">
        <v>193</v>
      </c>
      <c r="L315" t="s">
        <v>6175</v>
      </c>
      <c r="M315" t="s">
        <v>330</v>
      </c>
      <c r="N315">
        <v>20</v>
      </c>
      <c r="O315">
        <v>100</v>
      </c>
      <c r="P315" t="s">
        <v>6225</v>
      </c>
      <c r="Q315" s="2"/>
      <c r="R315" s="2"/>
      <c r="S315" s="2"/>
      <c r="V315" t="s">
        <v>6179</v>
      </c>
      <c r="W315" s="2">
        <v>44089.373657407406</v>
      </c>
      <c r="X315" t="s">
        <v>37</v>
      </c>
      <c r="Y315" s="2">
        <v>44096.565092592595</v>
      </c>
      <c r="Z315" t="s">
        <v>37</v>
      </c>
    </row>
    <row r="316" spans="1:26" x14ac:dyDescent="0.25">
      <c r="A316" t="s">
        <v>4597</v>
      </c>
      <c r="B316" t="str">
        <f>VLOOKUP(A316,'dump '!A:A,1,FALSE)</f>
        <v>GFE0147</v>
      </c>
      <c r="C316" t="s">
        <v>4596</v>
      </c>
      <c r="D316" t="s">
        <v>927</v>
      </c>
      <c r="E316" t="s">
        <v>482</v>
      </c>
      <c r="F316" t="s">
        <v>928</v>
      </c>
      <c r="G316" t="s">
        <v>62</v>
      </c>
      <c r="H316" t="s">
        <v>323</v>
      </c>
      <c r="I316">
        <v>1018889</v>
      </c>
      <c r="J316">
        <v>0.24</v>
      </c>
      <c r="K316" t="s">
        <v>193</v>
      </c>
      <c r="L316" t="s">
        <v>6175</v>
      </c>
      <c r="M316" t="s">
        <v>330</v>
      </c>
      <c r="N316">
        <v>20</v>
      </c>
      <c r="O316">
        <v>100</v>
      </c>
      <c r="P316" t="s">
        <v>6225</v>
      </c>
      <c r="Q316">
        <v>2700</v>
      </c>
      <c r="R316">
        <v>50</v>
      </c>
      <c r="S316">
        <v>300</v>
      </c>
      <c r="V316" t="s">
        <v>6177</v>
      </c>
      <c r="W316" s="2">
        <v>44097.429328703707</v>
      </c>
      <c r="X316" t="s">
        <v>329</v>
      </c>
      <c r="Y316" s="2">
        <v>44116.480763888889</v>
      </c>
      <c r="Z316" t="s">
        <v>37</v>
      </c>
    </row>
    <row r="317" spans="1:26" x14ac:dyDescent="0.25">
      <c r="A317" t="s">
        <v>1364</v>
      </c>
      <c r="B317" t="str">
        <f>VLOOKUP(A317,'dump '!A:A,1,FALSE)</f>
        <v>GFE0148</v>
      </c>
      <c r="C317" t="s">
        <v>1363</v>
      </c>
      <c r="D317" t="s">
        <v>188</v>
      </c>
      <c r="E317" t="s">
        <v>1365</v>
      </c>
      <c r="F317" t="s">
        <v>1366</v>
      </c>
      <c r="G317" t="s">
        <v>177</v>
      </c>
      <c r="H317" t="s">
        <v>323</v>
      </c>
      <c r="I317">
        <v>1034778</v>
      </c>
      <c r="J317">
        <v>0.24</v>
      </c>
      <c r="K317" t="s">
        <v>193</v>
      </c>
      <c r="L317" t="s">
        <v>6175</v>
      </c>
      <c r="M317" t="s">
        <v>330</v>
      </c>
      <c r="N317">
        <v>20</v>
      </c>
      <c r="O317">
        <v>100</v>
      </c>
      <c r="P317" t="s">
        <v>6225</v>
      </c>
      <c r="Q317" s="2"/>
      <c r="R317" s="2"/>
      <c r="S317" s="2"/>
      <c r="V317" t="s">
        <v>6179</v>
      </c>
      <c r="W317" s="2">
        <v>44089.466574074075</v>
      </c>
      <c r="X317" t="s">
        <v>37</v>
      </c>
      <c r="Y317" s="2">
        <v>44096.565185185187</v>
      </c>
      <c r="Z317" t="s">
        <v>37</v>
      </c>
    </row>
    <row r="318" spans="1:26" x14ac:dyDescent="0.25">
      <c r="A318" t="s">
        <v>3408</v>
      </c>
      <c r="B318" t="str">
        <f>VLOOKUP(A318,'dump '!A:A,1,FALSE)</f>
        <v>GFE0149</v>
      </c>
      <c r="C318" t="s">
        <v>3407</v>
      </c>
      <c r="D318" t="s">
        <v>188</v>
      </c>
      <c r="E318" t="s">
        <v>2981</v>
      </c>
      <c r="F318" t="s">
        <v>2982</v>
      </c>
      <c r="G318" t="s">
        <v>177</v>
      </c>
      <c r="H318" t="s">
        <v>323</v>
      </c>
      <c r="I318">
        <v>1031101</v>
      </c>
      <c r="J318">
        <v>0.24</v>
      </c>
      <c r="K318" t="s">
        <v>193</v>
      </c>
      <c r="L318" t="s">
        <v>6175</v>
      </c>
      <c r="M318" t="s">
        <v>330</v>
      </c>
      <c r="N318">
        <v>20</v>
      </c>
      <c r="O318">
        <v>100</v>
      </c>
      <c r="P318" t="s">
        <v>6225</v>
      </c>
      <c r="Q318" s="2"/>
      <c r="R318" s="2"/>
      <c r="S318" s="2"/>
      <c r="V318" t="s">
        <v>6179</v>
      </c>
      <c r="W318" s="2">
        <v>44095.577835648146</v>
      </c>
      <c r="X318" t="s">
        <v>329</v>
      </c>
      <c r="Y318" s="2">
        <v>44096.565775462965</v>
      </c>
      <c r="Z318" t="s">
        <v>37</v>
      </c>
    </row>
    <row r="319" spans="1:26" x14ac:dyDescent="0.25">
      <c r="A319" t="s">
        <v>1473</v>
      </c>
      <c r="B319" t="str">
        <f>VLOOKUP(A319,'dump '!A:A,1,FALSE)</f>
        <v>GFE0150</v>
      </c>
      <c r="C319" t="s">
        <v>1472</v>
      </c>
      <c r="D319" t="s">
        <v>188</v>
      </c>
      <c r="E319" t="s">
        <v>1360</v>
      </c>
      <c r="F319" t="s">
        <v>1361</v>
      </c>
      <c r="G319" t="s">
        <v>177</v>
      </c>
      <c r="H319" t="s">
        <v>323</v>
      </c>
      <c r="I319">
        <v>1034781</v>
      </c>
      <c r="J319">
        <v>0.24</v>
      </c>
      <c r="K319" t="s">
        <v>193</v>
      </c>
      <c r="L319" t="s">
        <v>6175</v>
      </c>
      <c r="M319" t="s">
        <v>330</v>
      </c>
      <c r="N319">
        <v>20</v>
      </c>
      <c r="O319">
        <v>100</v>
      </c>
      <c r="P319" t="s">
        <v>6225</v>
      </c>
      <c r="Q319" s="2"/>
      <c r="R319" s="2"/>
      <c r="S319" s="2"/>
      <c r="V319" t="s">
        <v>6179</v>
      </c>
      <c r="W319" s="2">
        <v>44089.47896990741</v>
      </c>
      <c r="X319" t="s">
        <v>37</v>
      </c>
      <c r="Y319" s="2">
        <v>44096.565289351849</v>
      </c>
      <c r="Z319" t="s">
        <v>37</v>
      </c>
    </row>
    <row r="320" spans="1:26" x14ac:dyDescent="0.25">
      <c r="A320" t="s">
        <v>1359</v>
      </c>
      <c r="B320" t="str">
        <f>VLOOKUP(A320,'dump '!A:A,1,FALSE)</f>
        <v>GFE0151</v>
      </c>
      <c r="C320" t="s">
        <v>1358</v>
      </c>
      <c r="D320" t="s">
        <v>188</v>
      </c>
      <c r="E320" t="s">
        <v>1360</v>
      </c>
      <c r="F320" t="s">
        <v>1361</v>
      </c>
      <c r="G320" t="s">
        <v>177</v>
      </c>
      <c r="H320" t="s">
        <v>323</v>
      </c>
      <c r="I320">
        <v>1034771</v>
      </c>
      <c r="J320">
        <v>0.24</v>
      </c>
      <c r="K320" t="s">
        <v>193</v>
      </c>
      <c r="L320" t="s">
        <v>6175</v>
      </c>
      <c r="M320" t="s">
        <v>330</v>
      </c>
      <c r="N320">
        <v>20</v>
      </c>
      <c r="O320">
        <v>100</v>
      </c>
      <c r="P320" t="s">
        <v>6225</v>
      </c>
      <c r="Q320" s="2"/>
      <c r="R320" s="2"/>
      <c r="S320" s="2"/>
      <c r="V320" t="s">
        <v>6179</v>
      </c>
      <c r="W320" s="2">
        <v>44089.479375000003</v>
      </c>
      <c r="X320" t="s">
        <v>37</v>
      </c>
      <c r="Y320" s="2">
        <v>44096.565393518518</v>
      </c>
      <c r="Z320" t="s">
        <v>37</v>
      </c>
    </row>
    <row r="321" spans="1:26" x14ac:dyDescent="0.25">
      <c r="A321" t="s">
        <v>567</v>
      </c>
      <c r="B321" t="str">
        <f>VLOOKUP(A321,'dump '!A:A,1,FALSE)</f>
        <v>GFE0152</v>
      </c>
      <c r="C321" t="s">
        <v>566</v>
      </c>
      <c r="D321" t="s">
        <v>568</v>
      </c>
      <c r="E321" t="s">
        <v>569</v>
      </c>
      <c r="F321" t="s">
        <v>570</v>
      </c>
      <c r="G321" t="s">
        <v>177</v>
      </c>
      <c r="H321" t="s">
        <v>323</v>
      </c>
      <c r="I321">
        <v>1035293</v>
      </c>
      <c r="J321">
        <v>0.24</v>
      </c>
      <c r="K321" t="s">
        <v>193</v>
      </c>
      <c r="L321" t="s">
        <v>6175</v>
      </c>
      <c r="M321" t="s">
        <v>330</v>
      </c>
      <c r="N321">
        <v>20</v>
      </c>
      <c r="O321">
        <v>100</v>
      </c>
      <c r="P321" t="s">
        <v>6225</v>
      </c>
      <c r="Q321" s="2"/>
      <c r="R321" s="2"/>
      <c r="S321" s="2"/>
      <c r="V321" t="s">
        <v>6179</v>
      </c>
      <c r="W321" s="2">
        <v>44084.44972222222</v>
      </c>
      <c r="X321" t="s">
        <v>37</v>
      </c>
      <c r="Y321" s="2">
        <v>44096.564976851849</v>
      </c>
      <c r="Z321" t="s">
        <v>37</v>
      </c>
    </row>
    <row r="322" spans="1:26" x14ac:dyDescent="0.25">
      <c r="A322" t="s">
        <v>703</v>
      </c>
      <c r="B322" t="str">
        <f>VLOOKUP(A322,'dump '!A:A,1,FALSE)</f>
        <v>GFE0153</v>
      </c>
      <c r="C322" t="s">
        <v>702</v>
      </c>
      <c r="D322" t="s">
        <v>382</v>
      </c>
      <c r="E322" t="s">
        <v>704</v>
      </c>
      <c r="F322" t="s">
        <v>474</v>
      </c>
      <c r="G322" t="s">
        <v>177</v>
      </c>
      <c r="H322" t="s">
        <v>323</v>
      </c>
      <c r="I322">
        <v>1035278</v>
      </c>
      <c r="J322">
        <v>0.24</v>
      </c>
      <c r="K322" t="s">
        <v>193</v>
      </c>
      <c r="L322" t="s">
        <v>6175</v>
      </c>
      <c r="M322" t="s">
        <v>330</v>
      </c>
      <c r="N322">
        <v>20</v>
      </c>
      <c r="O322">
        <v>100</v>
      </c>
      <c r="P322" t="s">
        <v>6225</v>
      </c>
      <c r="Q322" s="2"/>
      <c r="R322" s="2"/>
      <c r="S322" s="2"/>
      <c r="V322" t="s">
        <v>6179</v>
      </c>
      <c r="W322" s="2">
        <v>44083.405578703707</v>
      </c>
      <c r="X322" t="s">
        <v>37</v>
      </c>
      <c r="Y322" s="2">
        <v>44096.56486111111</v>
      </c>
      <c r="Z322" t="s">
        <v>37</v>
      </c>
    </row>
    <row r="323" spans="1:26" x14ac:dyDescent="0.25">
      <c r="A323" t="s">
        <v>4325</v>
      </c>
      <c r="B323" t="str">
        <f>VLOOKUP(A323,'dump '!A:A,1,FALSE)</f>
        <v>GFE0154</v>
      </c>
      <c r="C323" t="s">
        <v>4324</v>
      </c>
      <c r="D323" t="s">
        <v>324</v>
      </c>
      <c r="E323" t="s">
        <v>3679</v>
      </c>
      <c r="F323" t="s">
        <v>326</v>
      </c>
      <c r="G323" t="s">
        <v>177</v>
      </c>
      <c r="H323" t="s">
        <v>323</v>
      </c>
      <c r="I323">
        <v>1036717</v>
      </c>
      <c r="J323">
        <v>0.24</v>
      </c>
      <c r="K323" t="s">
        <v>193</v>
      </c>
      <c r="L323" t="s">
        <v>6175</v>
      </c>
      <c r="M323" t="s">
        <v>330</v>
      </c>
      <c r="N323">
        <v>20</v>
      </c>
      <c r="O323">
        <v>100</v>
      </c>
      <c r="P323" t="s">
        <v>6240</v>
      </c>
      <c r="Q323" s="2"/>
      <c r="R323" s="2"/>
      <c r="S323" s="2"/>
      <c r="V323" t="s">
        <v>6177</v>
      </c>
      <c r="W323" s="2">
        <v>44284.537777777776</v>
      </c>
      <c r="X323" t="s">
        <v>329</v>
      </c>
      <c r="Y323" s="2">
        <v>44284.537777777776</v>
      </c>
      <c r="Z323" t="s">
        <v>329</v>
      </c>
    </row>
    <row r="324" spans="1:26" x14ac:dyDescent="0.25">
      <c r="A324" t="s">
        <v>4386</v>
      </c>
      <c r="B324" t="str">
        <f>VLOOKUP(A324,'dump '!A:A,1,FALSE)</f>
        <v>GFE0155</v>
      </c>
      <c r="C324" t="s">
        <v>4385</v>
      </c>
      <c r="D324" t="s">
        <v>174</v>
      </c>
      <c r="E324" t="s">
        <v>3224</v>
      </c>
      <c r="F324" t="s">
        <v>3225</v>
      </c>
      <c r="G324" t="s">
        <v>177</v>
      </c>
      <c r="H324" t="s">
        <v>323</v>
      </c>
      <c r="I324">
        <v>1036394</v>
      </c>
      <c r="J324">
        <v>0.24</v>
      </c>
      <c r="K324" t="s">
        <v>193</v>
      </c>
      <c r="L324" t="s">
        <v>6175</v>
      </c>
      <c r="M324" t="s">
        <v>330</v>
      </c>
      <c r="N324">
        <v>20</v>
      </c>
      <c r="O324">
        <v>100</v>
      </c>
      <c r="P324" t="s">
        <v>6240</v>
      </c>
      <c r="Q324" s="2"/>
      <c r="R324" s="2"/>
      <c r="S324" s="2"/>
      <c r="V324" t="s">
        <v>6177</v>
      </c>
      <c r="W324" s="2">
        <v>44284.536493055559</v>
      </c>
      <c r="X324" t="s">
        <v>329</v>
      </c>
      <c r="Y324" s="2">
        <v>44284.536493055559</v>
      </c>
      <c r="Z324" t="s">
        <v>329</v>
      </c>
    </row>
    <row r="325" spans="1:26" x14ac:dyDescent="0.25">
      <c r="A325" t="s">
        <v>4433</v>
      </c>
      <c r="B325" t="str">
        <f>VLOOKUP(A325,'dump '!A:A,1,FALSE)</f>
        <v>GFE0156</v>
      </c>
      <c r="C325" t="s">
        <v>4432</v>
      </c>
      <c r="D325" t="s">
        <v>3626</v>
      </c>
      <c r="E325" t="s">
        <v>775</v>
      </c>
      <c r="F325" t="s">
        <v>3627</v>
      </c>
      <c r="G325" t="s">
        <v>177</v>
      </c>
      <c r="H325" t="s">
        <v>323</v>
      </c>
      <c r="I325">
        <v>1036593</v>
      </c>
      <c r="J325">
        <v>0.24</v>
      </c>
      <c r="K325" t="s">
        <v>193</v>
      </c>
      <c r="L325" t="s">
        <v>6175</v>
      </c>
      <c r="M325" t="s">
        <v>330</v>
      </c>
      <c r="N325">
        <v>20</v>
      </c>
      <c r="O325">
        <v>100</v>
      </c>
      <c r="P325" t="s">
        <v>6240</v>
      </c>
      <c r="Q325" s="2"/>
      <c r="R325" s="2"/>
      <c r="S325" s="2"/>
      <c r="V325" t="s">
        <v>6177</v>
      </c>
      <c r="W325" s="2">
        <v>44299.356388888889</v>
      </c>
      <c r="X325" t="s">
        <v>329</v>
      </c>
      <c r="Y325" s="2">
        <v>44299.356388888889</v>
      </c>
      <c r="Z325" t="s">
        <v>329</v>
      </c>
    </row>
    <row r="326" spans="1:26" x14ac:dyDescent="0.25">
      <c r="A326" t="s">
        <v>4376</v>
      </c>
      <c r="B326" t="str">
        <f>VLOOKUP(A326,'dump '!A:A,1,FALSE)</f>
        <v>GFE0157</v>
      </c>
      <c r="C326" t="s">
        <v>4375</v>
      </c>
      <c r="D326" t="s">
        <v>4377</v>
      </c>
      <c r="E326" t="s">
        <v>4378</v>
      </c>
      <c r="F326" t="s">
        <v>4379</v>
      </c>
      <c r="G326" t="s">
        <v>177</v>
      </c>
      <c r="H326" t="s">
        <v>323</v>
      </c>
      <c r="I326">
        <v>1036391</v>
      </c>
      <c r="J326">
        <v>0.24</v>
      </c>
      <c r="K326" t="s">
        <v>193</v>
      </c>
      <c r="L326" t="s">
        <v>6175</v>
      </c>
      <c r="M326" t="s">
        <v>330</v>
      </c>
      <c r="N326">
        <v>20</v>
      </c>
      <c r="O326">
        <v>100</v>
      </c>
      <c r="P326" t="s">
        <v>6240</v>
      </c>
      <c r="Q326" s="2"/>
      <c r="R326" s="2"/>
      <c r="S326" s="2"/>
      <c r="V326" t="s">
        <v>6177</v>
      </c>
      <c r="W326" s="2">
        <v>44299.355810185189</v>
      </c>
      <c r="X326" t="s">
        <v>329</v>
      </c>
      <c r="Y326" s="2">
        <v>44299.355810185189</v>
      </c>
      <c r="Z326" t="s">
        <v>329</v>
      </c>
    </row>
    <row r="327" spans="1:26" x14ac:dyDescent="0.25">
      <c r="A327" t="s">
        <v>4219</v>
      </c>
      <c r="B327" t="str">
        <f>VLOOKUP(A327,'dump '!A:A,1,FALSE)</f>
        <v>GFE0158</v>
      </c>
      <c r="C327" t="s">
        <v>4218</v>
      </c>
      <c r="D327" t="s">
        <v>3394</v>
      </c>
      <c r="E327" t="s">
        <v>81</v>
      </c>
      <c r="F327" t="s">
        <v>3864</v>
      </c>
      <c r="G327" t="s">
        <v>241</v>
      </c>
      <c r="H327" t="s">
        <v>323</v>
      </c>
      <c r="I327">
        <v>1036042</v>
      </c>
      <c r="J327">
        <v>0.24</v>
      </c>
      <c r="K327" t="s">
        <v>193</v>
      </c>
      <c r="L327" t="s">
        <v>6175</v>
      </c>
      <c r="M327" t="s">
        <v>330</v>
      </c>
      <c r="N327">
        <v>20</v>
      </c>
      <c r="O327">
        <v>100</v>
      </c>
      <c r="P327" t="s">
        <v>6240</v>
      </c>
      <c r="Q327" s="2"/>
      <c r="R327" s="2"/>
      <c r="S327" s="2"/>
      <c r="V327" t="s">
        <v>6177</v>
      </c>
      <c r="W327" s="2">
        <v>44305.589363425926</v>
      </c>
      <c r="X327" t="s">
        <v>329</v>
      </c>
      <c r="Y327" s="2">
        <v>44305.589363425926</v>
      </c>
      <c r="Z327" t="s">
        <v>329</v>
      </c>
    </row>
    <row r="328" spans="1:26" x14ac:dyDescent="0.25">
      <c r="A328" t="s">
        <v>4382</v>
      </c>
      <c r="B328" t="str">
        <f>VLOOKUP(A328,'dump '!A:A,1,FALSE)</f>
        <v>GFE0159</v>
      </c>
      <c r="C328" t="s">
        <v>4381</v>
      </c>
      <c r="D328" t="s">
        <v>3038</v>
      </c>
      <c r="E328" t="s">
        <v>652</v>
      </c>
      <c r="F328" t="s">
        <v>3635</v>
      </c>
      <c r="G328" t="s">
        <v>177</v>
      </c>
      <c r="H328" t="s">
        <v>323</v>
      </c>
      <c r="I328">
        <v>1036392</v>
      </c>
      <c r="J328">
        <v>0.24</v>
      </c>
      <c r="K328" t="s">
        <v>193</v>
      </c>
      <c r="L328" t="s">
        <v>6175</v>
      </c>
      <c r="M328" t="s">
        <v>330</v>
      </c>
      <c r="N328">
        <v>20</v>
      </c>
      <c r="O328">
        <v>100</v>
      </c>
      <c r="P328" t="s">
        <v>6240</v>
      </c>
      <c r="Q328" s="2"/>
      <c r="R328" s="2"/>
      <c r="S328" s="2"/>
      <c r="V328" t="s">
        <v>6177</v>
      </c>
      <c r="W328" s="2">
        <v>44305.593113425923</v>
      </c>
      <c r="X328" t="s">
        <v>329</v>
      </c>
      <c r="Y328" s="2">
        <v>44305.593113425923</v>
      </c>
      <c r="Z328" t="s">
        <v>329</v>
      </c>
    </row>
    <row r="329" spans="1:26" x14ac:dyDescent="0.25">
      <c r="A329" t="s">
        <v>4309</v>
      </c>
      <c r="B329" t="str">
        <f>VLOOKUP(A329,'dump '!A:A,1,FALSE)</f>
        <v>GFE0160</v>
      </c>
      <c r="C329" t="s">
        <v>4308</v>
      </c>
      <c r="D329" t="s">
        <v>3038</v>
      </c>
      <c r="E329" t="s">
        <v>3701</v>
      </c>
      <c r="F329" t="s">
        <v>3702</v>
      </c>
      <c r="G329" t="s">
        <v>177</v>
      </c>
      <c r="H329" t="s">
        <v>323</v>
      </c>
      <c r="I329">
        <v>1036608</v>
      </c>
      <c r="J329">
        <v>0.24</v>
      </c>
      <c r="K329" t="s">
        <v>193</v>
      </c>
      <c r="L329" t="s">
        <v>6175</v>
      </c>
      <c r="M329" t="s">
        <v>330</v>
      </c>
      <c r="N329">
        <v>20</v>
      </c>
      <c r="O329">
        <v>100</v>
      </c>
      <c r="P329" t="s">
        <v>6240</v>
      </c>
      <c r="Q329" s="2"/>
      <c r="R329" s="2"/>
      <c r="S329" s="2"/>
      <c r="V329" t="s">
        <v>6177</v>
      </c>
      <c r="W329" s="2">
        <v>44305.592453703706</v>
      </c>
      <c r="X329" t="s">
        <v>329</v>
      </c>
      <c r="Y329" s="2">
        <v>44305.592453703706</v>
      </c>
      <c r="Z329" t="s">
        <v>329</v>
      </c>
    </row>
    <row r="330" spans="1:26" x14ac:dyDescent="0.25">
      <c r="A330" t="s">
        <v>4419</v>
      </c>
      <c r="B330" t="str">
        <f>VLOOKUP(A330,'dump '!A:A,1,FALSE)</f>
        <v>GFE0161</v>
      </c>
      <c r="C330" t="s">
        <v>4418</v>
      </c>
      <c r="D330" t="s">
        <v>3038</v>
      </c>
      <c r="E330" t="s">
        <v>281</v>
      </c>
      <c r="F330" t="s">
        <v>3039</v>
      </c>
      <c r="G330" t="s">
        <v>177</v>
      </c>
      <c r="H330" t="s">
        <v>323</v>
      </c>
      <c r="I330">
        <v>1036415</v>
      </c>
      <c r="J330">
        <v>0.24</v>
      </c>
      <c r="K330" t="s">
        <v>193</v>
      </c>
      <c r="L330" t="s">
        <v>6175</v>
      </c>
      <c r="M330" t="s">
        <v>330</v>
      </c>
      <c r="N330">
        <v>20</v>
      </c>
      <c r="O330">
        <v>100</v>
      </c>
      <c r="P330" t="s">
        <v>6240</v>
      </c>
      <c r="Q330" s="2"/>
      <c r="R330" s="2"/>
      <c r="S330" s="2"/>
      <c r="V330" t="s">
        <v>6177</v>
      </c>
      <c r="W330" s="2">
        <v>44305.591817129629</v>
      </c>
      <c r="X330" t="s">
        <v>329</v>
      </c>
      <c r="Y330" s="2">
        <v>44305.591817129629</v>
      </c>
      <c r="Z330" t="s">
        <v>329</v>
      </c>
    </row>
    <row r="331" spans="1:26" x14ac:dyDescent="0.25">
      <c r="A331" t="s">
        <v>4245</v>
      </c>
      <c r="B331" t="str">
        <f>VLOOKUP(A331,'dump '!A:A,1,FALSE)</f>
        <v>GFE0162</v>
      </c>
      <c r="C331" t="s">
        <v>4244</v>
      </c>
      <c r="D331" t="s">
        <v>2385</v>
      </c>
      <c r="E331" t="s">
        <v>569</v>
      </c>
      <c r="F331" t="s">
        <v>3198</v>
      </c>
      <c r="G331" t="s">
        <v>177</v>
      </c>
      <c r="H331" t="s">
        <v>323</v>
      </c>
      <c r="I331">
        <v>1036074</v>
      </c>
      <c r="J331">
        <v>0.24</v>
      </c>
      <c r="K331" t="s">
        <v>193</v>
      </c>
      <c r="L331" t="s">
        <v>6175</v>
      </c>
      <c r="M331" t="s">
        <v>330</v>
      </c>
      <c r="N331">
        <v>20</v>
      </c>
      <c r="O331">
        <v>100</v>
      </c>
      <c r="P331" t="s">
        <v>6240</v>
      </c>
      <c r="Q331" s="2"/>
      <c r="R331" s="2"/>
      <c r="S331" s="2"/>
      <c r="V331" t="s">
        <v>6177</v>
      </c>
      <c r="W331" s="2">
        <v>44305.590798611112</v>
      </c>
      <c r="X331" t="s">
        <v>329</v>
      </c>
      <c r="Y331" s="2">
        <v>44305.590798611112</v>
      </c>
      <c r="Z331" t="s">
        <v>329</v>
      </c>
    </row>
    <row r="332" spans="1:26" x14ac:dyDescent="0.25">
      <c r="A332" t="s">
        <v>4388</v>
      </c>
      <c r="B332" t="str">
        <f>VLOOKUP(A332,'dump '!A:A,1,FALSE)</f>
        <v>GFE0163</v>
      </c>
      <c r="C332" t="s">
        <v>4387</v>
      </c>
      <c r="D332" t="s">
        <v>624</v>
      </c>
      <c r="E332" t="s">
        <v>482</v>
      </c>
      <c r="F332" t="s">
        <v>4389</v>
      </c>
      <c r="G332" t="s">
        <v>107</v>
      </c>
      <c r="H332" t="s">
        <v>323</v>
      </c>
      <c r="I332">
        <v>1036395</v>
      </c>
      <c r="J332">
        <v>0.24</v>
      </c>
      <c r="K332" t="s">
        <v>193</v>
      </c>
      <c r="L332" t="s">
        <v>6175</v>
      </c>
      <c r="M332" t="s">
        <v>330</v>
      </c>
      <c r="N332">
        <v>20</v>
      </c>
      <c r="O332">
        <v>100</v>
      </c>
      <c r="P332" t="s">
        <v>6240</v>
      </c>
      <c r="Q332" s="2"/>
      <c r="R332" s="2"/>
      <c r="S332" s="2"/>
      <c r="V332" t="s">
        <v>6177</v>
      </c>
      <c r="W332" s="2">
        <v>44312.373564814814</v>
      </c>
      <c r="X332" t="s">
        <v>329</v>
      </c>
      <c r="Y332" s="2">
        <v>44312.373564814814</v>
      </c>
      <c r="Z332" t="s">
        <v>329</v>
      </c>
    </row>
    <row r="333" spans="1:26" x14ac:dyDescent="0.25">
      <c r="A333" t="s">
        <v>4214</v>
      </c>
      <c r="B333" t="str">
        <f>VLOOKUP(A333,'dump '!A:A,1,FALSE)</f>
        <v>GFE0164</v>
      </c>
      <c r="C333" t="s">
        <v>4213</v>
      </c>
      <c r="D333" t="s">
        <v>4215</v>
      </c>
      <c r="E333" t="s">
        <v>154</v>
      </c>
      <c r="F333" t="s">
        <v>4216</v>
      </c>
      <c r="G333" t="s">
        <v>107</v>
      </c>
      <c r="H333" t="s">
        <v>323</v>
      </c>
      <c r="I333">
        <v>1036037</v>
      </c>
      <c r="J333">
        <v>0.24</v>
      </c>
      <c r="K333" t="s">
        <v>193</v>
      </c>
      <c r="L333" t="s">
        <v>6175</v>
      </c>
      <c r="M333" t="s">
        <v>330</v>
      </c>
      <c r="N333">
        <v>20</v>
      </c>
      <c r="O333">
        <v>100</v>
      </c>
      <c r="P333" t="s">
        <v>6240</v>
      </c>
      <c r="Q333" s="2"/>
      <c r="R333" s="2"/>
      <c r="S333" s="2"/>
      <c r="V333" t="s">
        <v>6177</v>
      </c>
      <c r="W333" s="2">
        <v>44312.373032407406</v>
      </c>
      <c r="X333" t="s">
        <v>329</v>
      </c>
      <c r="Y333" s="2">
        <v>44312.373032407406</v>
      </c>
      <c r="Z333" t="s">
        <v>329</v>
      </c>
    </row>
    <row r="334" spans="1:26" x14ac:dyDescent="0.25">
      <c r="A334" t="s">
        <v>4252</v>
      </c>
      <c r="B334" t="str">
        <f>VLOOKUP(A334,'dump '!A:A,1,FALSE)</f>
        <v>GFE0165</v>
      </c>
      <c r="C334" t="s">
        <v>4251</v>
      </c>
      <c r="D334" t="s">
        <v>4253</v>
      </c>
      <c r="E334" t="s">
        <v>49</v>
      </c>
      <c r="F334" t="s">
        <v>4254</v>
      </c>
      <c r="G334" t="s">
        <v>177</v>
      </c>
      <c r="H334" t="s">
        <v>323</v>
      </c>
      <c r="I334">
        <v>1036077</v>
      </c>
      <c r="J334">
        <v>0.24</v>
      </c>
      <c r="K334" t="s">
        <v>193</v>
      </c>
      <c r="L334" t="s">
        <v>6175</v>
      </c>
      <c r="M334" t="s">
        <v>330</v>
      </c>
      <c r="N334">
        <v>20</v>
      </c>
      <c r="O334">
        <v>100</v>
      </c>
      <c r="P334" t="s">
        <v>6240</v>
      </c>
      <c r="Q334" s="2"/>
      <c r="R334" s="2"/>
      <c r="S334" s="2"/>
      <c r="V334" t="s">
        <v>6177</v>
      </c>
      <c r="W334" s="2">
        <v>44322.410555555558</v>
      </c>
      <c r="X334" t="s">
        <v>329</v>
      </c>
      <c r="Y334" s="2">
        <v>44322.410555555558</v>
      </c>
      <c r="Z334" t="s">
        <v>329</v>
      </c>
    </row>
    <row r="335" spans="1:26" x14ac:dyDescent="0.25">
      <c r="A335" t="s">
        <v>4291</v>
      </c>
      <c r="B335" t="str">
        <f>VLOOKUP(A335,'dump '!A:A,1,FALSE)</f>
        <v>GFE0166</v>
      </c>
      <c r="C335" t="s">
        <v>4290</v>
      </c>
      <c r="D335" t="s">
        <v>1012</v>
      </c>
      <c r="E335" t="s">
        <v>49</v>
      </c>
      <c r="F335" t="s">
        <v>1013</v>
      </c>
      <c r="G335" t="s">
        <v>184</v>
      </c>
      <c r="H335" t="s">
        <v>323</v>
      </c>
      <c r="I335">
        <v>1035310</v>
      </c>
      <c r="J335">
        <v>0.24</v>
      </c>
      <c r="K335" t="s">
        <v>193</v>
      </c>
      <c r="L335" t="s">
        <v>6175</v>
      </c>
      <c r="M335" t="s">
        <v>330</v>
      </c>
      <c r="N335">
        <v>20</v>
      </c>
      <c r="O335">
        <v>100</v>
      </c>
      <c r="P335" t="s">
        <v>6240</v>
      </c>
      <c r="Q335" s="2"/>
      <c r="R335" s="2"/>
      <c r="S335" s="2"/>
      <c r="V335" t="s">
        <v>6177</v>
      </c>
      <c r="W335" s="2">
        <v>44383.519166666665</v>
      </c>
      <c r="X335" t="s">
        <v>329</v>
      </c>
      <c r="Y335" s="2">
        <v>44383.519166666665</v>
      </c>
      <c r="Z335" t="s">
        <v>329</v>
      </c>
    </row>
    <row r="336" spans="1:26" x14ac:dyDescent="0.25">
      <c r="A336" t="s">
        <v>4412</v>
      </c>
      <c r="B336" t="str">
        <f>VLOOKUP(A336,'dump '!A:A,1,FALSE)</f>
        <v>GFE0167</v>
      </c>
      <c r="C336" t="s">
        <v>4411</v>
      </c>
      <c r="D336" t="s">
        <v>696</v>
      </c>
      <c r="E336" t="s">
        <v>1438</v>
      </c>
      <c r="F336" t="s">
        <v>4037</v>
      </c>
      <c r="G336" t="s">
        <v>177</v>
      </c>
      <c r="H336" t="s">
        <v>323</v>
      </c>
      <c r="I336">
        <v>1036409</v>
      </c>
      <c r="J336">
        <v>0.24</v>
      </c>
      <c r="K336" t="s">
        <v>193</v>
      </c>
      <c r="L336" t="s">
        <v>6175</v>
      </c>
      <c r="M336" t="s">
        <v>330</v>
      </c>
      <c r="N336">
        <v>20</v>
      </c>
      <c r="O336">
        <v>100</v>
      </c>
      <c r="P336" t="s">
        <v>6240</v>
      </c>
      <c r="Q336" s="2"/>
      <c r="R336" s="2"/>
      <c r="S336" s="2"/>
      <c r="V336" t="s">
        <v>6177</v>
      </c>
      <c r="W336" s="2">
        <v>44383.520543981482</v>
      </c>
      <c r="X336" t="s">
        <v>329</v>
      </c>
      <c r="Y336" s="2">
        <v>44383.520543981482</v>
      </c>
      <c r="Z336" t="s">
        <v>329</v>
      </c>
    </row>
    <row r="337" spans="1:26" x14ac:dyDescent="0.25">
      <c r="A337" t="s">
        <v>4607</v>
      </c>
      <c r="B337" t="str">
        <f>VLOOKUP(A337,'dump '!A:A,1,FALSE)</f>
        <v>GFE0168</v>
      </c>
      <c r="C337" t="s">
        <v>4606</v>
      </c>
      <c r="D337" t="s">
        <v>2790</v>
      </c>
      <c r="E337" t="s">
        <v>281</v>
      </c>
      <c r="F337" t="s">
        <v>2791</v>
      </c>
      <c r="G337" t="s">
        <v>241</v>
      </c>
      <c r="H337" t="s">
        <v>323</v>
      </c>
      <c r="I337">
        <v>1035719</v>
      </c>
      <c r="J337">
        <v>0.24</v>
      </c>
      <c r="K337" t="s">
        <v>193</v>
      </c>
      <c r="L337" t="s">
        <v>6175</v>
      </c>
      <c r="M337" t="s">
        <v>330</v>
      </c>
      <c r="N337">
        <v>20</v>
      </c>
      <c r="O337">
        <v>100</v>
      </c>
      <c r="P337" t="s">
        <v>6240</v>
      </c>
      <c r="Q337" s="2"/>
      <c r="R337" s="2"/>
      <c r="S337" s="2"/>
      <c r="V337" t="s">
        <v>6177</v>
      </c>
      <c r="W337" s="2">
        <v>44389.363252314812</v>
      </c>
      <c r="X337" t="s">
        <v>329</v>
      </c>
      <c r="Y337" s="2">
        <v>44389.363252314812</v>
      </c>
      <c r="Z337" t="s">
        <v>329</v>
      </c>
    </row>
    <row r="338" spans="1:26" x14ac:dyDescent="0.25">
      <c r="A338" t="s">
        <v>4268</v>
      </c>
      <c r="B338" t="str">
        <f>VLOOKUP(A338,'dump '!A:A,1,FALSE)</f>
        <v>GFE0169</v>
      </c>
      <c r="C338" t="s">
        <v>4267</v>
      </c>
      <c r="D338" t="s">
        <v>3137</v>
      </c>
      <c r="E338" t="s">
        <v>309</v>
      </c>
      <c r="F338" t="s">
        <v>3138</v>
      </c>
      <c r="G338" t="s">
        <v>241</v>
      </c>
      <c r="H338" t="s">
        <v>323</v>
      </c>
      <c r="I338">
        <v>1035115</v>
      </c>
      <c r="J338">
        <v>0.24</v>
      </c>
      <c r="K338" t="s">
        <v>193</v>
      </c>
      <c r="L338" t="s">
        <v>6175</v>
      </c>
      <c r="M338" t="s">
        <v>330</v>
      </c>
      <c r="N338">
        <v>20</v>
      </c>
      <c r="O338">
        <v>100</v>
      </c>
      <c r="P338" t="s">
        <v>6240</v>
      </c>
      <c r="Q338" s="2"/>
      <c r="R338" s="2"/>
      <c r="S338" s="2"/>
      <c r="V338" t="s">
        <v>6177</v>
      </c>
      <c r="W338" s="2">
        <v>44385.637164351851</v>
      </c>
      <c r="X338" t="s">
        <v>329</v>
      </c>
      <c r="Y338" s="2">
        <v>44385.637164351851</v>
      </c>
      <c r="Z338" t="s">
        <v>329</v>
      </c>
    </row>
    <row r="339" spans="1:26" x14ac:dyDescent="0.25">
      <c r="A339" t="s">
        <v>1514</v>
      </c>
      <c r="B339" t="str">
        <f>VLOOKUP(A339,'dump '!A:A,1,FALSE)</f>
        <v>GFE0170</v>
      </c>
      <c r="C339" t="s">
        <v>1513</v>
      </c>
      <c r="D339" t="s">
        <v>737</v>
      </c>
      <c r="E339" t="s">
        <v>334</v>
      </c>
      <c r="F339" t="s">
        <v>738</v>
      </c>
      <c r="G339" t="s">
        <v>184</v>
      </c>
      <c r="H339" t="s">
        <v>323</v>
      </c>
      <c r="I339">
        <v>1036598</v>
      </c>
      <c r="J339">
        <v>0.24</v>
      </c>
      <c r="K339" t="s">
        <v>193</v>
      </c>
      <c r="L339" t="s">
        <v>6175</v>
      </c>
      <c r="M339" t="s">
        <v>330</v>
      </c>
      <c r="N339">
        <v>20</v>
      </c>
      <c r="O339">
        <v>100</v>
      </c>
      <c r="P339" t="s">
        <v>6240</v>
      </c>
      <c r="Q339" s="2"/>
      <c r="R339" s="2"/>
      <c r="S339" s="2"/>
      <c r="V339" t="s">
        <v>6177</v>
      </c>
      <c r="W339" s="2">
        <v>44391.605034722219</v>
      </c>
      <c r="X339" t="s">
        <v>329</v>
      </c>
      <c r="Y339" s="2">
        <v>44391.605034722219</v>
      </c>
      <c r="Z339" t="s">
        <v>329</v>
      </c>
    </row>
    <row r="340" spans="1:26" x14ac:dyDescent="0.25">
      <c r="A340" t="s">
        <v>4366</v>
      </c>
      <c r="B340" t="str">
        <f>VLOOKUP(A340,'dump '!A:A,1,FALSE)</f>
        <v>GFE0171</v>
      </c>
      <c r="C340" t="s">
        <v>4365</v>
      </c>
      <c r="D340" t="s">
        <v>761</v>
      </c>
      <c r="E340" t="s">
        <v>32</v>
      </c>
      <c r="F340" t="s">
        <v>762</v>
      </c>
      <c r="G340" t="s">
        <v>177</v>
      </c>
      <c r="H340" t="s">
        <v>323</v>
      </c>
      <c r="I340">
        <v>1036095</v>
      </c>
      <c r="J340">
        <v>0.24</v>
      </c>
      <c r="K340" t="s">
        <v>193</v>
      </c>
      <c r="L340" t="s">
        <v>6175</v>
      </c>
      <c r="M340" t="s">
        <v>330</v>
      </c>
      <c r="N340">
        <v>20</v>
      </c>
      <c r="O340">
        <v>100</v>
      </c>
      <c r="P340" t="s">
        <v>6240</v>
      </c>
      <c r="Q340" s="2"/>
      <c r="R340" s="2"/>
      <c r="S340" s="2"/>
      <c r="V340" t="s">
        <v>6177</v>
      </c>
      <c r="W340" s="2">
        <v>44398.377071759256</v>
      </c>
      <c r="X340" t="s">
        <v>329</v>
      </c>
      <c r="Y340" s="2">
        <v>44398.377071759256</v>
      </c>
      <c r="Z340" t="s">
        <v>329</v>
      </c>
    </row>
    <row r="341" spans="1:26" x14ac:dyDescent="0.25">
      <c r="A341" t="s">
        <v>4241</v>
      </c>
      <c r="B341" t="str">
        <f>VLOOKUP(A341,'dump '!A:A,1,FALSE)</f>
        <v>GFE0172</v>
      </c>
      <c r="C341" t="s">
        <v>4240</v>
      </c>
      <c r="D341" t="s">
        <v>913</v>
      </c>
      <c r="E341" t="s">
        <v>1825</v>
      </c>
      <c r="F341" t="s">
        <v>1826</v>
      </c>
      <c r="G341" t="s">
        <v>177</v>
      </c>
      <c r="H341" t="s">
        <v>323</v>
      </c>
      <c r="I341">
        <v>1036072</v>
      </c>
      <c r="J341">
        <v>0.24</v>
      </c>
      <c r="K341" t="s">
        <v>193</v>
      </c>
      <c r="L341" t="s">
        <v>6175</v>
      </c>
      <c r="M341" t="s">
        <v>330</v>
      </c>
      <c r="N341">
        <v>20</v>
      </c>
      <c r="O341">
        <v>100</v>
      </c>
      <c r="P341" t="s">
        <v>6240</v>
      </c>
      <c r="Q341" s="2"/>
      <c r="R341" s="2"/>
      <c r="S341" s="2"/>
      <c r="V341" t="s">
        <v>6177</v>
      </c>
      <c r="W341" s="2">
        <v>44398.378576388888</v>
      </c>
      <c r="X341" t="s">
        <v>329</v>
      </c>
      <c r="Y341" s="2">
        <v>44398.378576388888</v>
      </c>
      <c r="Z341" t="s">
        <v>329</v>
      </c>
    </row>
    <row r="342" spans="1:26" x14ac:dyDescent="0.25">
      <c r="A342" t="s">
        <v>4249</v>
      </c>
      <c r="B342" t="str">
        <f>VLOOKUP(A342,'dump '!A:A,1,FALSE)</f>
        <v>GFE0173</v>
      </c>
      <c r="C342" t="s">
        <v>4248</v>
      </c>
      <c r="D342" t="s">
        <v>913</v>
      </c>
      <c r="E342" t="s">
        <v>1825</v>
      </c>
      <c r="F342" t="s">
        <v>4250</v>
      </c>
      <c r="G342" t="s">
        <v>177</v>
      </c>
      <c r="H342" t="s">
        <v>323</v>
      </c>
      <c r="I342">
        <v>1036076</v>
      </c>
      <c r="J342">
        <v>0.24</v>
      </c>
      <c r="K342" t="s">
        <v>193</v>
      </c>
      <c r="L342" t="s">
        <v>6175</v>
      </c>
      <c r="M342" t="s">
        <v>330</v>
      </c>
      <c r="N342">
        <v>20</v>
      </c>
      <c r="O342">
        <v>100</v>
      </c>
      <c r="P342" t="s">
        <v>6240</v>
      </c>
      <c r="Q342" s="2"/>
      <c r="R342" s="2"/>
      <c r="S342" s="2"/>
      <c r="V342" t="s">
        <v>6177</v>
      </c>
      <c r="W342" s="2">
        <v>44398.378692129627</v>
      </c>
      <c r="X342" t="s">
        <v>329</v>
      </c>
      <c r="Y342" s="2">
        <v>44398.378692129627</v>
      </c>
      <c r="Z342" t="s">
        <v>329</v>
      </c>
    </row>
    <row r="343" spans="1:26" x14ac:dyDescent="0.25">
      <c r="A343" t="s">
        <v>4281</v>
      </c>
      <c r="B343" t="str">
        <f>VLOOKUP(A343,'dump '!A:A,1,FALSE)</f>
        <v>GFE0174</v>
      </c>
      <c r="C343" t="s">
        <v>4280</v>
      </c>
      <c r="D343" t="s">
        <v>3979</v>
      </c>
      <c r="E343" t="s">
        <v>281</v>
      </c>
      <c r="F343" t="s">
        <v>3980</v>
      </c>
      <c r="G343" t="s">
        <v>184</v>
      </c>
      <c r="H343" t="s">
        <v>323</v>
      </c>
      <c r="I343">
        <v>1035287</v>
      </c>
      <c r="J343">
        <v>0.24</v>
      </c>
      <c r="K343" t="s">
        <v>193</v>
      </c>
      <c r="L343" t="s">
        <v>6175</v>
      </c>
      <c r="M343" t="s">
        <v>330</v>
      </c>
      <c r="N343">
        <v>20</v>
      </c>
      <c r="O343">
        <v>100</v>
      </c>
      <c r="P343" t="s">
        <v>6240</v>
      </c>
      <c r="Q343" s="2"/>
      <c r="R343" s="2"/>
      <c r="S343" s="2"/>
      <c r="V343" t="s">
        <v>6177</v>
      </c>
      <c r="W343" s="2">
        <v>44392.569733796299</v>
      </c>
      <c r="X343" t="s">
        <v>329</v>
      </c>
      <c r="Y343" s="2">
        <v>44392.569733796299</v>
      </c>
      <c r="Z343" t="s">
        <v>329</v>
      </c>
    </row>
    <row r="344" spans="1:26" x14ac:dyDescent="0.25">
      <c r="A344" t="s">
        <v>4188</v>
      </c>
      <c r="B344" t="str">
        <f>VLOOKUP(A344,'dump '!A:A,1,FALSE)</f>
        <v>GFE0175</v>
      </c>
      <c r="C344" t="s">
        <v>4187</v>
      </c>
      <c r="D344" t="s">
        <v>2972</v>
      </c>
      <c r="E344" t="s">
        <v>979</v>
      </c>
      <c r="F344" t="s">
        <v>3050</v>
      </c>
      <c r="G344" t="s">
        <v>177</v>
      </c>
      <c r="H344" t="s">
        <v>323</v>
      </c>
      <c r="I344">
        <v>1036082</v>
      </c>
      <c r="J344">
        <v>0.24</v>
      </c>
      <c r="K344" t="s">
        <v>193</v>
      </c>
      <c r="L344" t="s">
        <v>6175</v>
      </c>
      <c r="M344" t="s">
        <v>330</v>
      </c>
      <c r="N344">
        <v>20</v>
      </c>
      <c r="O344">
        <v>100</v>
      </c>
      <c r="P344" t="s">
        <v>6240</v>
      </c>
      <c r="Q344" s="2"/>
      <c r="R344" s="2"/>
      <c r="S344" s="2"/>
      <c r="V344" t="s">
        <v>6177</v>
      </c>
      <c r="W344" s="2">
        <v>44392.611805555556</v>
      </c>
      <c r="X344" t="s">
        <v>329</v>
      </c>
      <c r="Y344" s="2">
        <v>44392.611805555556</v>
      </c>
      <c r="Z344" t="s">
        <v>329</v>
      </c>
    </row>
    <row r="345" spans="1:26" x14ac:dyDescent="0.25">
      <c r="A345" t="s">
        <v>4275</v>
      </c>
      <c r="B345" t="str">
        <f>VLOOKUP(A345,'dump '!A:A,1,FALSE)</f>
        <v>GFE0176</v>
      </c>
      <c r="C345" t="s">
        <v>4274</v>
      </c>
      <c r="D345" t="s">
        <v>2972</v>
      </c>
      <c r="E345" t="s">
        <v>281</v>
      </c>
      <c r="F345" t="s">
        <v>2973</v>
      </c>
      <c r="G345" t="s">
        <v>177</v>
      </c>
      <c r="H345" t="s">
        <v>323</v>
      </c>
      <c r="I345">
        <v>1035283</v>
      </c>
      <c r="J345">
        <v>0.24</v>
      </c>
      <c r="K345" t="s">
        <v>193</v>
      </c>
      <c r="L345" t="s">
        <v>6175</v>
      </c>
      <c r="M345" t="s">
        <v>330</v>
      </c>
      <c r="N345">
        <v>20</v>
      </c>
      <c r="O345">
        <v>100</v>
      </c>
      <c r="P345" t="s">
        <v>6240</v>
      </c>
      <c r="Q345" s="2"/>
      <c r="R345" s="2"/>
      <c r="S345" s="2"/>
      <c r="V345" t="s">
        <v>6177</v>
      </c>
      <c r="W345" s="2">
        <v>44392.629745370374</v>
      </c>
      <c r="X345" t="s">
        <v>329</v>
      </c>
      <c r="Y345" s="2">
        <v>44392.629745370374</v>
      </c>
      <c r="Z345" t="s">
        <v>329</v>
      </c>
    </row>
    <row r="346" spans="1:26" x14ac:dyDescent="0.25">
      <c r="A346" t="s">
        <v>5942</v>
      </c>
      <c r="B346" t="str">
        <f>VLOOKUP(A346,'dump '!A:A,1,FALSE)</f>
        <v>GFE0177</v>
      </c>
      <c r="C346" t="s">
        <v>5941</v>
      </c>
      <c r="D346" t="s">
        <v>5922</v>
      </c>
      <c r="E346" t="s">
        <v>5923</v>
      </c>
      <c r="F346" t="s">
        <v>5924</v>
      </c>
      <c r="G346" t="s">
        <v>241</v>
      </c>
      <c r="H346" t="s">
        <v>323</v>
      </c>
      <c r="I346">
        <v>1034921</v>
      </c>
      <c r="J346">
        <v>0.24</v>
      </c>
      <c r="K346" t="s">
        <v>193</v>
      </c>
      <c r="L346" t="s">
        <v>6175</v>
      </c>
      <c r="M346" t="s">
        <v>330</v>
      </c>
      <c r="N346">
        <v>20</v>
      </c>
      <c r="O346">
        <v>100</v>
      </c>
      <c r="P346" t="s">
        <v>6240</v>
      </c>
      <c r="Q346" s="2"/>
      <c r="R346" s="2"/>
      <c r="S346" s="2"/>
      <c r="V346" t="s">
        <v>6177</v>
      </c>
      <c r="W346" s="2">
        <v>44396.465312499997</v>
      </c>
      <c r="X346" t="s">
        <v>37</v>
      </c>
      <c r="Y346" s="2">
        <v>44396.465312499997</v>
      </c>
      <c r="Z346" t="s">
        <v>37</v>
      </c>
    </row>
    <row r="347" spans="1:26" x14ac:dyDescent="0.25">
      <c r="A347" t="s">
        <v>6263</v>
      </c>
      <c r="B347" t="e">
        <f>VLOOKUP(A347,'dump '!A:A,1,FALSE)</f>
        <v>#N/A</v>
      </c>
      <c r="C347" s="2"/>
      <c r="D347" s="2"/>
      <c r="E347" s="2"/>
      <c r="F347" s="2"/>
      <c r="G347" s="2"/>
      <c r="H347" t="s">
        <v>323</v>
      </c>
      <c r="I347" s="2"/>
      <c r="J347">
        <v>0.24</v>
      </c>
      <c r="K347" t="s">
        <v>193</v>
      </c>
      <c r="L347" t="s">
        <v>6175</v>
      </c>
      <c r="M347" t="s">
        <v>330</v>
      </c>
      <c r="N347">
        <v>20</v>
      </c>
      <c r="O347">
        <v>100</v>
      </c>
      <c r="P347" t="s">
        <v>6240</v>
      </c>
      <c r="Q347">
        <v>2700</v>
      </c>
      <c r="R347">
        <v>50</v>
      </c>
      <c r="S347">
        <v>300</v>
      </c>
      <c r="V347" t="s">
        <v>6177</v>
      </c>
      <c r="W347" s="2">
        <v>44396.512060185189</v>
      </c>
      <c r="X347" t="s">
        <v>329</v>
      </c>
      <c r="Y347" s="2">
        <v>44581.47215277778</v>
      </c>
      <c r="Z347" t="s">
        <v>329</v>
      </c>
    </row>
    <row r="348" spans="1:26" x14ac:dyDescent="0.25">
      <c r="A348" t="s">
        <v>4307</v>
      </c>
      <c r="B348" t="str">
        <f>VLOOKUP(A348,'dump '!A:A,1,FALSE)</f>
        <v>GFE0179</v>
      </c>
      <c r="C348" t="s">
        <v>4306</v>
      </c>
      <c r="D348" t="s">
        <v>2289</v>
      </c>
      <c r="E348" t="s">
        <v>2785</v>
      </c>
      <c r="F348" t="s">
        <v>2786</v>
      </c>
      <c r="G348" t="s">
        <v>177</v>
      </c>
      <c r="H348" t="s">
        <v>323</v>
      </c>
      <c r="I348">
        <v>1036599</v>
      </c>
      <c r="J348">
        <v>0.24</v>
      </c>
      <c r="K348" t="s">
        <v>193</v>
      </c>
      <c r="L348" t="s">
        <v>6175</v>
      </c>
      <c r="M348" t="s">
        <v>330</v>
      </c>
      <c r="N348">
        <v>20</v>
      </c>
      <c r="O348">
        <v>100</v>
      </c>
      <c r="P348" t="s">
        <v>6240</v>
      </c>
      <c r="Q348" s="2"/>
      <c r="R348" s="2"/>
      <c r="S348" s="2"/>
      <c r="V348" t="s">
        <v>6177</v>
      </c>
      <c r="W348" s="2">
        <v>44433.524224537039</v>
      </c>
      <c r="X348" t="s">
        <v>329</v>
      </c>
      <c r="Y348" s="2">
        <v>44433.524224537039</v>
      </c>
      <c r="Z348" t="s">
        <v>329</v>
      </c>
    </row>
    <row r="349" spans="1:26" x14ac:dyDescent="0.25">
      <c r="A349" t="s">
        <v>4406</v>
      </c>
      <c r="B349" t="str">
        <f>VLOOKUP(A349,'dump '!A:A,1,FALSE)</f>
        <v>GFE0180</v>
      </c>
      <c r="C349" t="s">
        <v>4405</v>
      </c>
      <c r="D349" t="s">
        <v>1156</v>
      </c>
      <c r="E349" t="s">
        <v>1157</v>
      </c>
      <c r="F349" t="s">
        <v>1158</v>
      </c>
      <c r="G349" t="s">
        <v>177</v>
      </c>
      <c r="H349" t="s">
        <v>323</v>
      </c>
      <c r="I349">
        <v>1036406</v>
      </c>
      <c r="J349">
        <v>0.24</v>
      </c>
      <c r="K349" t="s">
        <v>193</v>
      </c>
      <c r="L349" t="s">
        <v>6175</v>
      </c>
      <c r="M349" t="s">
        <v>330</v>
      </c>
      <c r="N349">
        <v>20</v>
      </c>
      <c r="O349">
        <v>100</v>
      </c>
      <c r="P349" t="s">
        <v>6240</v>
      </c>
      <c r="Q349" s="2"/>
      <c r="R349" s="2"/>
      <c r="S349" s="2"/>
      <c r="V349" t="s">
        <v>6177</v>
      </c>
      <c r="W349" s="2">
        <v>44434.625451388885</v>
      </c>
      <c r="X349" t="s">
        <v>329</v>
      </c>
      <c r="Y349" s="2">
        <v>44434.625451388885</v>
      </c>
      <c r="Z349" t="s">
        <v>329</v>
      </c>
    </row>
    <row r="350" spans="1:26" x14ac:dyDescent="0.25">
      <c r="A350" t="s">
        <v>4351</v>
      </c>
      <c r="B350" t="str">
        <f>VLOOKUP(A350,'dump '!A:A,1,FALSE)</f>
        <v>GFE0181</v>
      </c>
      <c r="C350" t="s">
        <v>4350</v>
      </c>
      <c r="D350" t="s">
        <v>1071</v>
      </c>
      <c r="E350" t="s">
        <v>2801</v>
      </c>
      <c r="F350" t="s">
        <v>2802</v>
      </c>
      <c r="G350" t="s">
        <v>241</v>
      </c>
      <c r="H350" t="s">
        <v>323</v>
      </c>
      <c r="I350">
        <v>1036086</v>
      </c>
      <c r="J350">
        <v>0.24</v>
      </c>
      <c r="K350" t="s">
        <v>193</v>
      </c>
      <c r="L350" t="s">
        <v>6175</v>
      </c>
      <c r="M350" t="s">
        <v>330</v>
      </c>
      <c r="N350">
        <v>20</v>
      </c>
      <c r="O350">
        <v>100</v>
      </c>
      <c r="P350" t="s">
        <v>6240</v>
      </c>
      <c r="Q350" s="2"/>
      <c r="R350" s="2"/>
      <c r="S350" s="2"/>
      <c r="V350" t="s">
        <v>6177</v>
      </c>
      <c r="W350" s="2">
        <v>44438.520324074074</v>
      </c>
      <c r="X350" t="s">
        <v>329</v>
      </c>
      <c r="Y350" s="2">
        <v>44438.520324074074</v>
      </c>
      <c r="Z350" t="s">
        <v>329</v>
      </c>
    </row>
    <row r="351" spans="1:26" x14ac:dyDescent="0.25">
      <c r="A351" t="s">
        <v>415</v>
      </c>
      <c r="B351" t="str">
        <f>VLOOKUP(A351,'dump '!A:A,1,FALSE)</f>
        <v>GFE0182</v>
      </c>
      <c r="C351" t="s">
        <v>414</v>
      </c>
      <c r="D351" t="s">
        <v>238</v>
      </c>
      <c r="E351" t="s">
        <v>239</v>
      </c>
      <c r="F351" t="s">
        <v>240</v>
      </c>
      <c r="G351" t="s">
        <v>241</v>
      </c>
      <c r="H351" t="s">
        <v>323</v>
      </c>
      <c r="I351">
        <v>1036602</v>
      </c>
      <c r="J351">
        <v>0.24</v>
      </c>
      <c r="K351" t="s">
        <v>193</v>
      </c>
      <c r="L351" t="s">
        <v>6175</v>
      </c>
      <c r="M351" t="s">
        <v>330</v>
      </c>
      <c r="N351">
        <v>20</v>
      </c>
      <c r="O351">
        <v>100</v>
      </c>
      <c r="P351" t="s">
        <v>6240</v>
      </c>
      <c r="Q351" s="2"/>
      <c r="R351" s="2"/>
      <c r="S351" s="2"/>
      <c r="V351" t="s">
        <v>6177</v>
      </c>
      <c r="W351" s="2">
        <v>44440.489305555559</v>
      </c>
      <c r="X351" t="s">
        <v>37</v>
      </c>
      <c r="Y351" s="2">
        <v>44440.489305555559</v>
      </c>
      <c r="Z351" t="s">
        <v>37</v>
      </c>
    </row>
    <row r="352" spans="1:26" x14ac:dyDescent="0.25">
      <c r="A352" t="s">
        <v>695</v>
      </c>
      <c r="B352" t="str">
        <f>VLOOKUP(A352,'dump '!A:A,1,FALSE)</f>
        <v>GFE0183</v>
      </c>
      <c r="C352" t="s">
        <v>694</v>
      </c>
      <c r="D352" t="s">
        <v>696</v>
      </c>
      <c r="E352" t="s">
        <v>697</v>
      </c>
      <c r="F352" t="s">
        <v>698</v>
      </c>
      <c r="G352" t="s">
        <v>177</v>
      </c>
      <c r="H352" t="s">
        <v>323</v>
      </c>
      <c r="I352">
        <v>1036083</v>
      </c>
      <c r="J352">
        <v>0.24</v>
      </c>
      <c r="K352" t="s">
        <v>193</v>
      </c>
      <c r="L352" t="s">
        <v>6175</v>
      </c>
      <c r="M352" t="s">
        <v>330</v>
      </c>
      <c r="N352">
        <v>20</v>
      </c>
      <c r="O352">
        <v>100</v>
      </c>
      <c r="P352" t="s">
        <v>6240</v>
      </c>
      <c r="Q352" s="2"/>
      <c r="R352" s="2"/>
      <c r="S352" s="2"/>
      <c r="V352" t="s">
        <v>6177</v>
      </c>
      <c r="W352" s="2">
        <v>44448.498923611114</v>
      </c>
      <c r="X352" t="s">
        <v>37</v>
      </c>
      <c r="Y352" s="2">
        <v>44448.498923611114</v>
      </c>
      <c r="Z352" t="s">
        <v>37</v>
      </c>
    </row>
    <row r="353" spans="1:26" x14ac:dyDescent="0.25">
      <c r="A353" t="s">
        <v>707</v>
      </c>
      <c r="B353" t="str">
        <f>VLOOKUP(A353,'dump '!A:A,1,FALSE)</f>
        <v>GFE0184</v>
      </c>
      <c r="C353" t="s">
        <v>706</v>
      </c>
      <c r="D353" t="s">
        <v>696</v>
      </c>
      <c r="E353" t="s">
        <v>708</v>
      </c>
      <c r="F353" t="s">
        <v>709</v>
      </c>
      <c r="G353" t="s">
        <v>177</v>
      </c>
      <c r="H353" t="s">
        <v>323</v>
      </c>
      <c r="I353">
        <v>1035720</v>
      </c>
      <c r="J353">
        <v>0.24</v>
      </c>
      <c r="K353" t="s">
        <v>193</v>
      </c>
      <c r="L353" t="s">
        <v>6175</v>
      </c>
      <c r="M353" t="s">
        <v>330</v>
      </c>
      <c r="N353">
        <v>20</v>
      </c>
      <c r="O353">
        <v>100</v>
      </c>
      <c r="P353" t="s">
        <v>6240</v>
      </c>
      <c r="Q353" s="2"/>
      <c r="R353" s="2"/>
      <c r="S353" s="2"/>
      <c r="V353" t="s">
        <v>6177</v>
      </c>
      <c r="W353" s="2">
        <v>44448.499166666668</v>
      </c>
      <c r="X353" t="s">
        <v>37</v>
      </c>
      <c r="Y353" s="2">
        <v>44448.499166666668</v>
      </c>
      <c r="Z353" t="s">
        <v>37</v>
      </c>
    </row>
    <row r="354" spans="1:26" x14ac:dyDescent="0.25">
      <c r="A354" t="s">
        <v>4475</v>
      </c>
      <c r="B354" t="str">
        <f>VLOOKUP(A354,'dump '!A:A,1,FALSE)</f>
        <v>GFE0185</v>
      </c>
      <c r="C354" t="s">
        <v>4474</v>
      </c>
      <c r="D354" t="s">
        <v>951</v>
      </c>
      <c r="E354" t="s">
        <v>112</v>
      </c>
      <c r="F354" t="s">
        <v>952</v>
      </c>
      <c r="G354" t="s">
        <v>51</v>
      </c>
      <c r="H354" t="s">
        <v>323</v>
      </c>
      <c r="I354">
        <v>1034575</v>
      </c>
      <c r="J354">
        <v>0.24</v>
      </c>
      <c r="K354" t="s">
        <v>193</v>
      </c>
      <c r="L354" t="s">
        <v>6175</v>
      </c>
      <c r="M354" t="s">
        <v>330</v>
      </c>
      <c r="N354">
        <v>20</v>
      </c>
      <c r="O354">
        <v>100</v>
      </c>
      <c r="P354" t="s">
        <v>6240</v>
      </c>
      <c r="Q354" s="2"/>
      <c r="R354" s="2"/>
      <c r="S354" s="2"/>
      <c r="V354" t="s">
        <v>6177</v>
      </c>
      <c r="W354" s="2">
        <v>44460.3906712963</v>
      </c>
      <c r="X354" t="s">
        <v>329</v>
      </c>
      <c r="Y354" s="2">
        <v>44460.3906712963</v>
      </c>
      <c r="Z354" t="s">
        <v>329</v>
      </c>
    </row>
    <row r="355" spans="1:26" x14ac:dyDescent="0.25">
      <c r="A355" t="s">
        <v>4568</v>
      </c>
      <c r="B355" t="str">
        <f>VLOOKUP(A355,'dump '!A:A,1,FALSE)</f>
        <v>GFE0186</v>
      </c>
      <c r="C355" t="s">
        <v>4567</v>
      </c>
      <c r="D355" t="s">
        <v>946</v>
      </c>
      <c r="E355" t="s">
        <v>293</v>
      </c>
      <c r="F355" t="s">
        <v>947</v>
      </c>
      <c r="G355" t="s">
        <v>51</v>
      </c>
      <c r="H355" t="s">
        <v>323</v>
      </c>
      <c r="I355">
        <v>1018468</v>
      </c>
      <c r="J355">
        <v>0.24</v>
      </c>
      <c r="K355" t="s">
        <v>193</v>
      </c>
      <c r="L355" t="s">
        <v>6175</v>
      </c>
      <c r="M355" t="s">
        <v>330</v>
      </c>
      <c r="N355">
        <v>20</v>
      </c>
      <c r="O355">
        <v>100</v>
      </c>
      <c r="P355" t="s">
        <v>6240</v>
      </c>
      <c r="Q355" s="2"/>
      <c r="R355" s="2"/>
      <c r="S355" s="2"/>
      <c r="V355" t="s">
        <v>6177</v>
      </c>
      <c r="W355" s="2">
        <v>44460.390856481485</v>
      </c>
      <c r="X355" t="s">
        <v>329</v>
      </c>
      <c r="Y355" s="2">
        <v>44460.390856481485</v>
      </c>
      <c r="Z355" t="s">
        <v>329</v>
      </c>
    </row>
    <row r="356" spans="1:26" x14ac:dyDescent="0.25">
      <c r="A356" t="s">
        <v>1307</v>
      </c>
      <c r="B356" t="str">
        <f>VLOOKUP(A356,'dump '!A:A,1,FALSE)</f>
        <v>GFE0187</v>
      </c>
      <c r="C356" t="s">
        <v>1306</v>
      </c>
      <c r="D356" t="s">
        <v>956</v>
      </c>
      <c r="E356" t="s">
        <v>528</v>
      </c>
      <c r="F356" t="s">
        <v>957</v>
      </c>
      <c r="G356" t="s">
        <v>51</v>
      </c>
      <c r="H356" t="s">
        <v>323</v>
      </c>
      <c r="I356">
        <v>1034767</v>
      </c>
      <c r="J356">
        <v>0.24</v>
      </c>
      <c r="K356" t="s">
        <v>193</v>
      </c>
      <c r="L356" t="s">
        <v>6175</v>
      </c>
      <c r="M356" t="s">
        <v>330</v>
      </c>
      <c r="N356">
        <v>20</v>
      </c>
      <c r="O356">
        <v>100</v>
      </c>
      <c r="P356" t="s">
        <v>6240</v>
      </c>
      <c r="Q356">
        <v>2700</v>
      </c>
      <c r="R356">
        <v>50</v>
      </c>
      <c r="S356">
        <v>300</v>
      </c>
      <c r="V356" t="s">
        <v>6177</v>
      </c>
      <c r="W356" s="2">
        <v>44441.601446759261</v>
      </c>
      <c r="X356" t="s">
        <v>329</v>
      </c>
      <c r="Y356" s="2">
        <v>44441.601446759261</v>
      </c>
      <c r="Z356" t="s">
        <v>329</v>
      </c>
    </row>
    <row r="357" spans="1:26" x14ac:dyDescent="0.25">
      <c r="A357" t="s">
        <v>6264</v>
      </c>
      <c r="B357" t="e">
        <f>VLOOKUP(A357,'dump '!A:A,1,FALSE)</f>
        <v>#N/A</v>
      </c>
      <c r="C357" s="2"/>
      <c r="D357" s="2"/>
      <c r="E357" s="2"/>
      <c r="F357" s="2"/>
      <c r="G357" s="2"/>
      <c r="H357" t="s">
        <v>323</v>
      </c>
      <c r="I357" s="2"/>
      <c r="J357">
        <v>0.24</v>
      </c>
      <c r="K357" t="s">
        <v>193</v>
      </c>
      <c r="L357" t="s">
        <v>6175</v>
      </c>
      <c r="M357" t="s">
        <v>330</v>
      </c>
      <c r="N357">
        <v>20</v>
      </c>
      <c r="O357">
        <v>100</v>
      </c>
      <c r="P357" t="s">
        <v>6240</v>
      </c>
      <c r="Q357" s="2"/>
      <c r="R357" s="2"/>
      <c r="S357" s="2"/>
      <c r="V357" t="s">
        <v>6177</v>
      </c>
      <c r="W357" s="2">
        <v>44460.388657407406</v>
      </c>
      <c r="X357" t="s">
        <v>329</v>
      </c>
      <c r="Y357" s="2">
        <v>44460.388657407406</v>
      </c>
      <c r="Z357" t="s">
        <v>329</v>
      </c>
    </row>
    <row r="358" spans="1:26" x14ac:dyDescent="0.25">
      <c r="A358" t="s">
        <v>1281</v>
      </c>
      <c r="B358" t="str">
        <f>VLOOKUP(A358,'dump '!A:A,1,FALSE)</f>
        <v>GFE0189</v>
      </c>
      <c r="C358" t="s">
        <v>1280</v>
      </c>
      <c r="D358" t="s">
        <v>1282</v>
      </c>
      <c r="E358" t="s">
        <v>1283</v>
      </c>
      <c r="F358" t="s">
        <v>1284</v>
      </c>
      <c r="G358" t="s">
        <v>277</v>
      </c>
      <c r="H358" t="s">
        <v>323</v>
      </c>
      <c r="I358">
        <v>1007273</v>
      </c>
      <c r="J358">
        <v>0.24</v>
      </c>
      <c r="K358" t="s">
        <v>193</v>
      </c>
      <c r="L358" t="s">
        <v>6175</v>
      </c>
      <c r="M358" t="s">
        <v>330</v>
      </c>
      <c r="N358">
        <v>20</v>
      </c>
      <c r="O358">
        <v>100</v>
      </c>
      <c r="P358" t="s">
        <v>6240</v>
      </c>
      <c r="Q358" s="2"/>
      <c r="R358" s="2"/>
      <c r="S358" s="2"/>
      <c r="V358" t="s">
        <v>6177</v>
      </c>
      <c r="W358" s="2">
        <v>44447.494571759256</v>
      </c>
      <c r="X358" t="s">
        <v>37</v>
      </c>
      <c r="Y358" s="2">
        <v>44447.494571759256</v>
      </c>
      <c r="Z358" t="s">
        <v>37</v>
      </c>
    </row>
    <row r="359" spans="1:26" x14ac:dyDescent="0.25">
      <c r="A359" t="s">
        <v>409</v>
      </c>
      <c r="B359" t="str">
        <f>VLOOKUP(A359,'dump '!A:A,1,FALSE)</f>
        <v>GFE0190</v>
      </c>
      <c r="C359" t="s">
        <v>408</v>
      </c>
      <c r="D359" t="s">
        <v>410</v>
      </c>
      <c r="E359" t="s">
        <v>411</v>
      </c>
      <c r="F359" t="s">
        <v>412</v>
      </c>
      <c r="G359" t="s">
        <v>184</v>
      </c>
      <c r="H359" t="s">
        <v>323</v>
      </c>
      <c r="I359">
        <v>1036610</v>
      </c>
      <c r="J359">
        <v>0.24</v>
      </c>
      <c r="K359" t="s">
        <v>193</v>
      </c>
      <c r="L359" t="s">
        <v>6175</v>
      </c>
      <c r="M359" t="s">
        <v>330</v>
      </c>
      <c r="N359">
        <v>20</v>
      </c>
      <c r="O359">
        <v>100</v>
      </c>
      <c r="P359" t="s">
        <v>6240</v>
      </c>
      <c r="Q359" s="2"/>
      <c r="R359" s="2"/>
      <c r="S359" s="2"/>
      <c r="V359" t="s">
        <v>6177</v>
      </c>
      <c r="W359" s="2">
        <v>44447.407997685186</v>
      </c>
      <c r="X359" t="s">
        <v>37</v>
      </c>
      <c r="Y359" s="2">
        <v>44447.407997685186</v>
      </c>
      <c r="Z359" t="s">
        <v>37</v>
      </c>
    </row>
    <row r="360" spans="1:26" x14ac:dyDescent="0.25">
      <c r="A360" t="s">
        <v>4247</v>
      </c>
      <c r="B360" t="str">
        <f>VLOOKUP(A360,'dump '!A:A,1,FALSE)</f>
        <v>GFE0191</v>
      </c>
      <c r="C360" t="s">
        <v>4246</v>
      </c>
      <c r="D360" t="s">
        <v>308</v>
      </c>
      <c r="E360" t="s">
        <v>309</v>
      </c>
      <c r="F360" t="s">
        <v>310</v>
      </c>
      <c r="G360" t="s">
        <v>62</v>
      </c>
      <c r="H360" t="s">
        <v>323</v>
      </c>
      <c r="I360">
        <v>1036075</v>
      </c>
      <c r="J360">
        <v>0.24</v>
      </c>
      <c r="K360" t="s">
        <v>193</v>
      </c>
      <c r="L360" t="s">
        <v>6175</v>
      </c>
      <c r="M360" t="s">
        <v>330</v>
      </c>
      <c r="N360">
        <v>20</v>
      </c>
      <c r="O360">
        <v>100</v>
      </c>
      <c r="P360" t="s">
        <v>6240</v>
      </c>
      <c r="Q360" s="2"/>
      <c r="R360" s="2"/>
      <c r="S360" s="2"/>
      <c r="V360" t="s">
        <v>6177</v>
      </c>
      <c r="W360" s="2">
        <v>44462.41128472222</v>
      </c>
      <c r="X360" t="s">
        <v>329</v>
      </c>
      <c r="Y360" s="2">
        <v>44462.41128472222</v>
      </c>
      <c r="Z360" t="s">
        <v>329</v>
      </c>
    </row>
    <row r="361" spans="1:26" x14ac:dyDescent="0.25">
      <c r="A361" t="s">
        <v>4208</v>
      </c>
      <c r="B361" t="str">
        <f>VLOOKUP(A361,'dump '!A:A,1,FALSE)</f>
        <v>GFE0192</v>
      </c>
      <c r="C361" t="s">
        <v>4207</v>
      </c>
      <c r="D361" t="s">
        <v>3071</v>
      </c>
      <c r="E361" t="s">
        <v>607</v>
      </c>
      <c r="F361" t="s">
        <v>3072</v>
      </c>
      <c r="G361" t="s">
        <v>51</v>
      </c>
      <c r="H361" t="s">
        <v>323</v>
      </c>
      <c r="I361">
        <v>1035702</v>
      </c>
      <c r="J361">
        <v>0.24</v>
      </c>
      <c r="K361" t="s">
        <v>193</v>
      </c>
      <c r="L361" t="s">
        <v>6175</v>
      </c>
      <c r="M361" t="s">
        <v>330</v>
      </c>
      <c r="N361">
        <v>20</v>
      </c>
      <c r="O361">
        <v>100</v>
      </c>
      <c r="P361" t="s">
        <v>6240</v>
      </c>
      <c r="Q361" s="2"/>
      <c r="R361" s="2"/>
      <c r="S361" s="2"/>
      <c r="V361" t="s">
        <v>6177</v>
      </c>
      <c r="W361" s="2">
        <v>44497.452534722222</v>
      </c>
      <c r="X361" t="s">
        <v>329</v>
      </c>
      <c r="Y361" s="2">
        <v>44497.452534722222</v>
      </c>
      <c r="Z361" t="s">
        <v>329</v>
      </c>
    </row>
    <row r="362" spans="1:26" x14ac:dyDescent="0.25">
      <c r="A362" t="s">
        <v>4202</v>
      </c>
      <c r="B362" t="str">
        <f>VLOOKUP(A362,'dump '!A:A,1,FALSE)</f>
        <v>GFE0193</v>
      </c>
      <c r="C362" t="s">
        <v>4201</v>
      </c>
      <c r="D362" t="s">
        <v>1492</v>
      </c>
      <c r="E362" t="s">
        <v>3616</v>
      </c>
      <c r="F362" t="s">
        <v>3617</v>
      </c>
      <c r="G362" t="s">
        <v>241</v>
      </c>
      <c r="H362" t="s">
        <v>323</v>
      </c>
      <c r="I362">
        <v>1031483</v>
      </c>
      <c r="J362">
        <v>0.24</v>
      </c>
      <c r="K362" t="s">
        <v>193</v>
      </c>
      <c r="L362" t="s">
        <v>6175</v>
      </c>
      <c r="M362" t="s">
        <v>330</v>
      </c>
      <c r="N362">
        <v>20</v>
      </c>
      <c r="O362">
        <v>100</v>
      </c>
      <c r="P362" t="s">
        <v>6240</v>
      </c>
      <c r="Q362" s="2"/>
      <c r="R362" s="2"/>
      <c r="S362" s="2"/>
      <c r="V362" t="s">
        <v>6177</v>
      </c>
      <c r="W362" s="2">
        <v>44539.527916666666</v>
      </c>
      <c r="X362" t="s">
        <v>329</v>
      </c>
      <c r="Y362" s="2">
        <v>44539.527916666666</v>
      </c>
      <c r="Z362" t="s">
        <v>329</v>
      </c>
    </row>
    <row r="363" spans="1:26" x14ac:dyDescent="0.25">
      <c r="A363" t="s">
        <v>4362</v>
      </c>
      <c r="B363" t="str">
        <f>VLOOKUP(A363,'dump '!A:A,1,FALSE)</f>
        <v>GFE0194</v>
      </c>
      <c r="C363" t="s">
        <v>4361</v>
      </c>
      <c r="D363" t="s">
        <v>3989</v>
      </c>
      <c r="E363" t="s">
        <v>2368</v>
      </c>
      <c r="F363" t="s">
        <v>3990</v>
      </c>
      <c r="G363" t="s">
        <v>177</v>
      </c>
      <c r="H363" t="s">
        <v>323</v>
      </c>
      <c r="I363">
        <v>1036090</v>
      </c>
      <c r="J363">
        <v>0.24</v>
      </c>
      <c r="K363" t="s">
        <v>193</v>
      </c>
      <c r="L363" t="s">
        <v>6175</v>
      </c>
      <c r="M363" t="s">
        <v>330</v>
      </c>
      <c r="N363">
        <v>20</v>
      </c>
      <c r="O363">
        <v>100</v>
      </c>
      <c r="P363" t="s">
        <v>6240</v>
      </c>
      <c r="Q363" s="2"/>
      <c r="R363" s="2"/>
      <c r="S363" s="2"/>
      <c r="V363" t="s">
        <v>6177</v>
      </c>
      <c r="W363" s="2">
        <v>44546.462280092594</v>
      </c>
      <c r="X363" t="s">
        <v>329</v>
      </c>
      <c r="Y363" s="2">
        <v>44546.462280092594</v>
      </c>
      <c r="Z363" t="s">
        <v>329</v>
      </c>
    </row>
    <row r="364" spans="1:26" x14ac:dyDescent="0.25">
      <c r="A364" t="s">
        <v>4425</v>
      </c>
      <c r="B364" t="str">
        <f>VLOOKUP(A364,'dump '!A:A,1,FALSE)</f>
        <v>GFE0195</v>
      </c>
      <c r="C364" t="s">
        <v>4424</v>
      </c>
      <c r="D364" t="s">
        <v>4181</v>
      </c>
      <c r="E364" t="s">
        <v>4182</v>
      </c>
      <c r="F364" t="s">
        <v>4183</v>
      </c>
      <c r="G364" t="s">
        <v>177</v>
      </c>
      <c r="H364" t="s">
        <v>323</v>
      </c>
      <c r="I364">
        <v>1036418</v>
      </c>
      <c r="J364">
        <v>0.24</v>
      </c>
      <c r="K364" t="s">
        <v>193</v>
      </c>
      <c r="L364" t="s">
        <v>6175</v>
      </c>
      <c r="M364" t="s">
        <v>330</v>
      </c>
      <c r="N364">
        <v>20</v>
      </c>
      <c r="O364">
        <v>100</v>
      </c>
      <c r="P364" t="s">
        <v>6240</v>
      </c>
      <c r="Q364" s="2"/>
      <c r="R364" s="2"/>
      <c r="S364" s="2"/>
      <c r="V364" t="s">
        <v>6177</v>
      </c>
      <c r="W364" s="2">
        <v>44546.461504629631</v>
      </c>
      <c r="X364" t="s">
        <v>329</v>
      </c>
      <c r="Y364" s="2">
        <v>44546.461504629631</v>
      </c>
      <c r="Z364" t="s">
        <v>329</v>
      </c>
    </row>
    <row r="365" spans="1:26" x14ac:dyDescent="0.25">
      <c r="A365" t="s">
        <v>4384</v>
      </c>
      <c r="B365" t="str">
        <f>VLOOKUP(A365,'dump '!A:A,1,FALSE)</f>
        <v>GFE0196</v>
      </c>
      <c r="C365" t="s">
        <v>4383</v>
      </c>
      <c r="D365" t="s">
        <v>2071</v>
      </c>
      <c r="E365" t="s">
        <v>93</v>
      </c>
      <c r="F365" t="s">
        <v>2072</v>
      </c>
      <c r="G365" t="s">
        <v>177</v>
      </c>
      <c r="H365" t="s">
        <v>323</v>
      </c>
      <c r="I365">
        <v>1036393</v>
      </c>
      <c r="J365">
        <v>0.24</v>
      </c>
      <c r="K365" t="s">
        <v>193</v>
      </c>
      <c r="L365" t="s">
        <v>6175</v>
      </c>
      <c r="M365" t="s">
        <v>330</v>
      </c>
      <c r="N365">
        <v>20</v>
      </c>
      <c r="O365">
        <v>100</v>
      </c>
      <c r="P365" t="s">
        <v>6240</v>
      </c>
      <c r="Q365" s="2"/>
      <c r="R365" s="2"/>
      <c r="S365" s="2"/>
      <c r="V365" t="s">
        <v>6177</v>
      </c>
      <c r="W365" s="2">
        <v>44552.616284722222</v>
      </c>
      <c r="X365" t="s">
        <v>329</v>
      </c>
      <c r="Y365" s="2">
        <v>44552.616284722222</v>
      </c>
      <c r="Z365" t="s">
        <v>329</v>
      </c>
    </row>
    <row r="366" spans="1:26" x14ac:dyDescent="0.25">
      <c r="A366" t="s">
        <v>4270</v>
      </c>
      <c r="B366" t="str">
        <f>VLOOKUP(A366,'dump '!A:A,1,FALSE)</f>
        <v>GFE0197</v>
      </c>
      <c r="C366" t="s">
        <v>4269</v>
      </c>
      <c r="D366" t="s">
        <v>2071</v>
      </c>
      <c r="E366" t="s">
        <v>3274</v>
      </c>
      <c r="F366" t="s">
        <v>4271</v>
      </c>
      <c r="G366" t="s">
        <v>177</v>
      </c>
      <c r="H366" t="s">
        <v>323</v>
      </c>
      <c r="I366">
        <v>1035251</v>
      </c>
      <c r="J366">
        <v>0.24</v>
      </c>
      <c r="K366" t="s">
        <v>193</v>
      </c>
      <c r="L366" t="s">
        <v>6175</v>
      </c>
      <c r="M366" t="s">
        <v>330</v>
      </c>
      <c r="N366">
        <v>20</v>
      </c>
      <c r="O366">
        <v>100</v>
      </c>
      <c r="P366" t="s">
        <v>6240</v>
      </c>
      <c r="Q366" s="2"/>
      <c r="R366" s="2"/>
      <c r="S366" s="2"/>
      <c r="V366" t="s">
        <v>6177</v>
      </c>
      <c r="W366" s="2">
        <v>44552.62771990741</v>
      </c>
      <c r="X366" t="s">
        <v>329</v>
      </c>
      <c r="Y366" s="2">
        <v>44552.62771990741</v>
      </c>
      <c r="Z366" t="s">
        <v>329</v>
      </c>
    </row>
    <row r="367" spans="1:26" x14ac:dyDescent="0.25">
      <c r="A367" t="s">
        <v>559</v>
      </c>
      <c r="B367" t="str">
        <f>VLOOKUP(A367,'dump '!A:A,1,FALSE)</f>
        <v>GFE0198</v>
      </c>
      <c r="C367" t="s">
        <v>558</v>
      </c>
      <c r="D367" t="s">
        <v>560</v>
      </c>
      <c r="E367" t="s">
        <v>561</v>
      </c>
      <c r="F367" t="s">
        <v>562</v>
      </c>
      <c r="G367" t="s">
        <v>177</v>
      </c>
      <c r="H367" t="s">
        <v>323</v>
      </c>
      <c r="I367">
        <v>1035301</v>
      </c>
      <c r="J367">
        <v>0.24</v>
      </c>
      <c r="K367" t="s">
        <v>193</v>
      </c>
      <c r="L367" t="s">
        <v>6175</v>
      </c>
      <c r="M367" t="s">
        <v>330</v>
      </c>
      <c r="N367">
        <v>20</v>
      </c>
      <c r="O367">
        <v>100</v>
      </c>
      <c r="P367" t="s">
        <v>6240</v>
      </c>
      <c r="Q367" s="2"/>
      <c r="R367" s="2"/>
      <c r="S367" s="2"/>
      <c r="V367" t="s">
        <v>6177</v>
      </c>
      <c r="W367" s="2">
        <v>44552.607870370368</v>
      </c>
      <c r="X367" t="s">
        <v>329</v>
      </c>
      <c r="Y367" s="2">
        <v>44552.607870370368</v>
      </c>
      <c r="Z367" t="s">
        <v>329</v>
      </c>
    </row>
    <row r="368" spans="1:26" x14ac:dyDescent="0.25">
      <c r="A368" t="s">
        <v>4491</v>
      </c>
      <c r="B368" t="str">
        <f>VLOOKUP(A368,'dump '!A:A,1,FALSE)</f>
        <v>GFE0199</v>
      </c>
      <c r="C368" t="s">
        <v>4490</v>
      </c>
      <c r="D368" t="s">
        <v>257</v>
      </c>
      <c r="E368" t="s">
        <v>258</v>
      </c>
      <c r="F368" t="s">
        <v>259</v>
      </c>
      <c r="G368" t="s">
        <v>51</v>
      </c>
      <c r="H368" t="s">
        <v>323</v>
      </c>
      <c r="I368">
        <v>1034963</v>
      </c>
      <c r="J368">
        <v>0.24</v>
      </c>
      <c r="K368" t="s">
        <v>193</v>
      </c>
      <c r="L368" t="s">
        <v>6175</v>
      </c>
      <c r="M368" t="s">
        <v>330</v>
      </c>
      <c r="N368">
        <v>20</v>
      </c>
      <c r="O368">
        <v>100</v>
      </c>
      <c r="P368" t="s">
        <v>6240</v>
      </c>
      <c r="Q368" s="2"/>
      <c r="R368" s="2"/>
      <c r="S368" s="2"/>
      <c r="V368" t="s">
        <v>6177</v>
      </c>
      <c r="W368" s="2">
        <v>44553.432962962965</v>
      </c>
      <c r="X368" t="s">
        <v>329</v>
      </c>
      <c r="Y368" s="2">
        <v>44553.432962962965</v>
      </c>
      <c r="Z368" t="s">
        <v>329</v>
      </c>
    </row>
    <row r="369" spans="1:26" x14ac:dyDescent="0.25">
      <c r="A369" t="s">
        <v>1311</v>
      </c>
      <c r="B369" t="str">
        <f>VLOOKUP(A369,'dump '!A:A,1,FALSE)</f>
        <v>GFE0200</v>
      </c>
      <c r="C369" t="s">
        <v>1310</v>
      </c>
      <c r="D369" t="s">
        <v>257</v>
      </c>
      <c r="E369" t="s">
        <v>1312</v>
      </c>
      <c r="F369" t="s">
        <v>259</v>
      </c>
      <c r="G369" t="s">
        <v>51</v>
      </c>
      <c r="H369" t="s">
        <v>323</v>
      </c>
      <c r="I369">
        <v>1034777</v>
      </c>
      <c r="J369">
        <v>0.24</v>
      </c>
      <c r="K369" t="s">
        <v>193</v>
      </c>
      <c r="L369" t="s">
        <v>6175</v>
      </c>
      <c r="M369" t="s">
        <v>330</v>
      </c>
      <c r="N369">
        <v>20</v>
      </c>
      <c r="O369">
        <v>100</v>
      </c>
      <c r="P369" t="s">
        <v>6240</v>
      </c>
      <c r="Q369" s="2"/>
      <c r="R369" s="2"/>
      <c r="S369" s="2"/>
      <c r="V369" t="s">
        <v>6177</v>
      </c>
      <c r="W369" s="2">
        <v>44553.429108796299</v>
      </c>
      <c r="X369" t="s">
        <v>329</v>
      </c>
      <c r="Y369" s="2">
        <v>44553.429108796299</v>
      </c>
      <c r="Z369" t="s">
        <v>329</v>
      </c>
    </row>
    <row r="370" spans="1:26" x14ac:dyDescent="0.25">
      <c r="A370" t="s">
        <v>4198</v>
      </c>
      <c r="B370" t="str">
        <f>VLOOKUP(A370,'dump '!A:A,1,FALSE)</f>
        <v>GFE0201</v>
      </c>
      <c r="C370" t="s">
        <v>4197</v>
      </c>
      <c r="D370" t="s">
        <v>3644</v>
      </c>
      <c r="E370" t="s">
        <v>4041</v>
      </c>
      <c r="F370" t="s">
        <v>4042</v>
      </c>
      <c r="G370" t="s">
        <v>51</v>
      </c>
      <c r="H370" t="s">
        <v>323</v>
      </c>
      <c r="I370">
        <v>1035580</v>
      </c>
      <c r="J370">
        <v>0.24</v>
      </c>
      <c r="K370" t="s">
        <v>193</v>
      </c>
      <c r="L370" t="s">
        <v>6175</v>
      </c>
      <c r="M370" t="s">
        <v>330</v>
      </c>
      <c r="N370">
        <v>20</v>
      </c>
      <c r="O370">
        <v>100</v>
      </c>
      <c r="P370" t="s">
        <v>6240</v>
      </c>
      <c r="Q370" s="2"/>
      <c r="R370" s="2"/>
      <c r="S370" s="2"/>
      <c r="V370" t="s">
        <v>6177</v>
      </c>
      <c r="W370" s="2">
        <v>44567.482638888891</v>
      </c>
      <c r="X370" t="s">
        <v>329</v>
      </c>
      <c r="Y370" s="2">
        <v>44567.482638888891</v>
      </c>
      <c r="Z370" t="s">
        <v>329</v>
      </c>
    </row>
    <row r="371" spans="1:26" x14ac:dyDescent="0.25">
      <c r="A371" t="s">
        <v>4329</v>
      </c>
      <c r="B371" t="str">
        <f>VLOOKUP(A371,'dump '!A:A,1,FALSE)</f>
        <v>GFE0202</v>
      </c>
      <c r="C371" t="s">
        <v>4328</v>
      </c>
      <c r="D371" t="s">
        <v>3829</v>
      </c>
      <c r="E371" t="s">
        <v>1082</v>
      </c>
      <c r="F371" t="s">
        <v>3830</v>
      </c>
      <c r="G371" t="s">
        <v>177</v>
      </c>
      <c r="H371" t="s">
        <v>323</v>
      </c>
      <c r="I371">
        <v>1036725</v>
      </c>
      <c r="J371">
        <v>0.24</v>
      </c>
      <c r="K371" t="s">
        <v>193</v>
      </c>
      <c r="L371" t="s">
        <v>6175</v>
      </c>
      <c r="M371" t="s">
        <v>330</v>
      </c>
      <c r="N371">
        <v>20</v>
      </c>
      <c r="O371">
        <v>100</v>
      </c>
      <c r="P371" t="s">
        <v>6240</v>
      </c>
      <c r="Q371" s="2"/>
      <c r="R371" s="2"/>
      <c r="S371" s="2"/>
      <c r="V371" t="s">
        <v>6177</v>
      </c>
      <c r="W371" s="2">
        <v>44593.433206018519</v>
      </c>
      <c r="X371" t="s">
        <v>329</v>
      </c>
      <c r="Y371" s="2">
        <v>44593.433206018519</v>
      </c>
      <c r="Z371" t="s">
        <v>329</v>
      </c>
    </row>
    <row r="372" spans="1:26" x14ac:dyDescent="0.25">
      <c r="A372" t="s">
        <v>4336</v>
      </c>
      <c r="B372" t="str">
        <f>VLOOKUP(A372,'dump '!A:A,1,FALSE)</f>
        <v>GFE0203</v>
      </c>
      <c r="C372" t="s">
        <v>4335</v>
      </c>
      <c r="D372" t="s">
        <v>3882</v>
      </c>
      <c r="E372" t="s">
        <v>1312</v>
      </c>
      <c r="F372" t="s">
        <v>3883</v>
      </c>
      <c r="G372" t="s">
        <v>177</v>
      </c>
      <c r="H372" t="s">
        <v>323</v>
      </c>
      <c r="I372">
        <v>1036729</v>
      </c>
      <c r="J372">
        <v>0.24</v>
      </c>
      <c r="K372" t="s">
        <v>193</v>
      </c>
      <c r="L372" t="s">
        <v>6175</v>
      </c>
      <c r="M372" t="s">
        <v>330</v>
      </c>
      <c r="N372">
        <v>20</v>
      </c>
      <c r="O372">
        <v>100</v>
      </c>
      <c r="P372" t="s">
        <v>6240</v>
      </c>
      <c r="Q372" s="2"/>
      <c r="R372" s="2"/>
      <c r="S372" s="2"/>
      <c r="V372" t="s">
        <v>6177</v>
      </c>
      <c r="W372" s="2">
        <v>44593.432673611111</v>
      </c>
      <c r="X372" t="s">
        <v>329</v>
      </c>
      <c r="Y372" s="2">
        <v>44593.432673611111</v>
      </c>
      <c r="Z372" t="s">
        <v>329</v>
      </c>
    </row>
    <row r="373" spans="1:26" x14ac:dyDescent="0.25">
      <c r="A373" t="s">
        <v>4374</v>
      </c>
      <c r="B373" t="str">
        <f>VLOOKUP(A373,'dump '!A:A,1,FALSE)</f>
        <v>GFE0204</v>
      </c>
      <c r="C373" t="s">
        <v>4373</v>
      </c>
      <c r="D373" t="s">
        <v>1808</v>
      </c>
      <c r="E373" t="s">
        <v>1809</v>
      </c>
      <c r="F373" t="s">
        <v>1810</v>
      </c>
      <c r="G373" t="s">
        <v>177</v>
      </c>
      <c r="H373" t="s">
        <v>323</v>
      </c>
      <c r="I373">
        <v>1036385</v>
      </c>
      <c r="J373">
        <v>0.24</v>
      </c>
      <c r="K373" t="s">
        <v>193</v>
      </c>
      <c r="L373" t="s">
        <v>6175</v>
      </c>
      <c r="M373" t="s">
        <v>330</v>
      </c>
      <c r="N373">
        <v>20</v>
      </c>
      <c r="O373">
        <v>100</v>
      </c>
      <c r="P373" t="s">
        <v>6240</v>
      </c>
      <c r="Q373" s="2"/>
      <c r="R373" s="2"/>
      <c r="S373" s="2"/>
      <c r="V373" t="s">
        <v>6177</v>
      </c>
      <c r="W373" s="2">
        <v>44593.434189814812</v>
      </c>
      <c r="X373" t="s">
        <v>329</v>
      </c>
      <c r="Y373" s="2">
        <v>44593.434189814812</v>
      </c>
      <c r="Z373" t="s">
        <v>329</v>
      </c>
    </row>
    <row r="374" spans="1:26" x14ac:dyDescent="0.25">
      <c r="A374" t="s">
        <v>4417</v>
      </c>
      <c r="B374" t="str">
        <f>VLOOKUP(A374,'dump '!A:A,1,FALSE)</f>
        <v>GFE0205</v>
      </c>
      <c r="C374" t="s">
        <v>4416</v>
      </c>
      <c r="D374" t="s">
        <v>1930</v>
      </c>
      <c r="E374" t="s">
        <v>3759</v>
      </c>
      <c r="F374" t="s">
        <v>3760</v>
      </c>
      <c r="G374" t="s">
        <v>177</v>
      </c>
      <c r="H374" t="s">
        <v>323</v>
      </c>
      <c r="I374">
        <v>1036411</v>
      </c>
      <c r="J374">
        <v>0.24</v>
      </c>
      <c r="K374" t="s">
        <v>193</v>
      </c>
      <c r="L374" t="s">
        <v>6175</v>
      </c>
      <c r="M374" t="s">
        <v>330</v>
      </c>
      <c r="N374">
        <v>20</v>
      </c>
      <c r="O374">
        <v>100</v>
      </c>
      <c r="P374" t="s">
        <v>6240</v>
      </c>
      <c r="Q374" s="2"/>
      <c r="R374" s="2"/>
      <c r="S374" s="2"/>
      <c r="V374" t="s">
        <v>6177</v>
      </c>
      <c r="W374" s="2">
        <v>44594.527141203704</v>
      </c>
      <c r="X374" t="s">
        <v>329</v>
      </c>
      <c r="Y374" s="2">
        <v>44594.527141203704</v>
      </c>
      <c r="Z374" t="s">
        <v>329</v>
      </c>
    </row>
    <row r="375" spans="1:26" x14ac:dyDescent="0.25">
      <c r="A375" t="s">
        <v>4408</v>
      </c>
      <c r="B375" t="str">
        <f>VLOOKUP(A375,'dump '!A:A,1,FALSE)</f>
        <v>GFE0206</v>
      </c>
      <c r="C375" t="s">
        <v>4407</v>
      </c>
      <c r="D375" t="s">
        <v>1930</v>
      </c>
      <c r="E375" t="s">
        <v>3759</v>
      </c>
      <c r="F375" t="s">
        <v>3760</v>
      </c>
      <c r="G375" t="s">
        <v>177</v>
      </c>
      <c r="H375" t="s">
        <v>323</v>
      </c>
      <c r="I375">
        <v>1036407</v>
      </c>
      <c r="J375">
        <v>0.24</v>
      </c>
      <c r="K375" t="s">
        <v>193</v>
      </c>
      <c r="L375" t="s">
        <v>6175</v>
      </c>
      <c r="M375" t="s">
        <v>330</v>
      </c>
      <c r="N375">
        <v>20</v>
      </c>
      <c r="O375">
        <v>100</v>
      </c>
      <c r="P375" t="s">
        <v>6240</v>
      </c>
      <c r="Q375" s="2"/>
      <c r="R375" s="2"/>
      <c r="S375" s="2"/>
      <c r="V375" t="s">
        <v>6177</v>
      </c>
      <c r="W375" s="2">
        <v>44594.527268518519</v>
      </c>
      <c r="X375" t="s">
        <v>329</v>
      </c>
      <c r="Y375" s="2">
        <v>44594.527268518519</v>
      </c>
      <c r="Z375" t="s">
        <v>329</v>
      </c>
    </row>
    <row r="376" spans="1:26" x14ac:dyDescent="0.25">
      <c r="A376" t="s">
        <v>4227</v>
      </c>
      <c r="B376" t="str">
        <f>VLOOKUP(A376,'dump '!A:A,1,FALSE)</f>
        <v>GFE0207</v>
      </c>
      <c r="C376" t="s">
        <v>4226</v>
      </c>
      <c r="D376" t="s">
        <v>4046</v>
      </c>
      <c r="E376" t="s">
        <v>281</v>
      </c>
      <c r="F376" t="s">
        <v>4047</v>
      </c>
      <c r="G376" t="s">
        <v>34</v>
      </c>
      <c r="H376" t="s">
        <v>323</v>
      </c>
      <c r="I376">
        <v>1036062</v>
      </c>
      <c r="J376">
        <v>0.24</v>
      </c>
      <c r="K376" t="s">
        <v>193</v>
      </c>
      <c r="L376" t="s">
        <v>6175</v>
      </c>
      <c r="M376" t="s">
        <v>330</v>
      </c>
      <c r="N376">
        <v>20</v>
      </c>
      <c r="O376">
        <v>100</v>
      </c>
      <c r="P376" t="s">
        <v>6240</v>
      </c>
      <c r="Q376" s="2"/>
      <c r="R376" s="2"/>
      <c r="S376" s="2"/>
      <c r="V376" t="s">
        <v>6177</v>
      </c>
      <c r="W376" s="2">
        <v>44602.518831018519</v>
      </c>
      <c r="X376" t="s">
        <v>329</v>
      </c>
      <c r="Y376" s="2">
        <v>44602.518831018519</v>
      </c>
      <c r="Z376" t="s">
        <v>329</v>
      </c>
    </row>
    <row r="377" spans="1:26" x14ac:dyDescent="0.25">
      <c r="A377" t="s">
        <v>4206</v>
      </c>
      <c r="B377" t="str">
        <f>VLOOKUP(A377,'dump '!A:A,1,FALSE)</f>
        <v>GFE0208</v>
      </c>
      <c r="C377" t="s">
        <v>4205</v>
      </c>
      <c r="D377" t="s">
        <v>3204</v>
      </c>
      <c r="E377" t="s">
        <v>462</v>
      </c>
      <c r="F377" t="s">
        <v>3205</v>
      </c>
      <c r="G377" t="s">
        <v>241</v>
      </c>
      <c r="H377" t="s">
        <v>323</v>
      </c>
      <c r="I377">
        <v>1035694</v>
      </c>
      <c r="J377">
        <v>0.24</v>
      </c>
      <c r="K377" t="s">
        <v>193</v>
      </c>
      <c r="L377" t="s">
        <v>6175</v>
      </c>
      <c r="M377" t="s">
        <v>330</v>
      </c>
      <c r="N377">
        <v>20</v>
      </c>
      <c r="O377">
        <v>100</v>
      </c>
      <c r="P377" t="s">
        <v>6240</v>
      </c>
      <c r="Q377" s="2"/>
      <c r="R377" s="2"/>
      <c r="S377" s="2"/>
      <c r="V377" t="s">
        <v>6177</v>
      </c>
      <c r="W377" s="2">
        <v>44602.517905092594</v>
      </c>
      <c r="X377" t="s">
        <v>329</v>
      </c>
      <c r="Y377" s="2">
        <v>44602.517905092594</v>
      </c>
      <c r="Z377" t="s">
        <v>329</v>
      </c>
    </row>
    <row r="378" spans="1:26" x14ac:dyDescent="0.25">
      <c r="A378" t="s">
        <v>4200</v>
      </c>
      <c r="B378" t="str">
        <f>VLOOKUP(A378,'dump '!A:A,1,FALSE)</f>
        <v>GFE0209</v>
      </c>
      <c r="C378" t="s">
        <v>4199</v>
      </c>
      <c r="D378" t="s">
        <v>1739</v>
      </c>
      <c r="E378" t="s">
        <v>3493</v>
      </c>
      <c r="F378" t="s">
        <v>3494</v>
      </c>
      <c r="G378" t="s">
        <v>177</v>
      </c>
      <c r="H378" t="s">
        <v>323</v>
      </c>
      <c r="I378">
        <v>1035582</v>
      </c>
      <c r="J378">
        <v>0.24</v>
      </c>
      <c r="K378" t="s">
        <v>193</v>
      </c>
      <c r="L378" t="s">
        <v>6175</v>
      </c>
      <c r="M378" t="s">
        <v>330</v>
      </c>
      <c r="N378">
        <v>20</v>
      </c>
      <c r="O378">
        <v>100</v>
      </c>
      <c r="P378" t="s">
        <v>6240</v>
      </c>
      <c r="Q378" s="2"/>
      <c r="R378" s="2"/>
      <c r="S378" s="2"/>
      <c r="V378" t="s">
        <v>6177</v>
      </c>
      <c r="W378" s="2">
        <v>44602.516562500001</v>
      </c>
      <c r="X378" t="s">
        <v>329</v>
      </c>
      <c r="Y378" s="2">
        <v>44602.516562500001</v>
      </c>
      <c r="Z378" t="s">
        <v>329</v>
      </c>
    </row>
    <row r="379" spans="1:26" x14ac:dyDescent="0.25">
      <c r="A379" t="s">
        <v>4243</v>
      </c>
      <c r="B379" t="str">
        <f>VLOOKUP(A379,'dump '!A:A,1,FALSE)</f>
        <v>GFE0210</v>
      </c>
      <c r="C379" t="s">
        <v>4242</v>
      </c>
      <c r="D379" t="s">
        <v>2373</v>
      </c>
      <c r="E379" t="s">
        <v>316</v>
      </c>
      <c r="F379" t="s">
        <v>2374</v>
      </c>
      <c r="G379" t="s">
        <v>177</v>
      </c>
      <c r="H379" t="s">
        <v>323</v>
      </c>
      <c r="I379">
        <v>1036073</v>
      </c>
      <c r="J379">
        <v>0.24</v>
      </c>
      <c r="K379" t="s">
        <v>193</v>
      </c>
      <c r="L379" t="s">
        <v>6175</v>
      </c>
      <c r="M379" t="s">
        <v>330</v>
      </c>
      <c r="N379">
        <v>20</v>
      </c>
      <c r="O379">
        <v>100</v>
      </c>
      <c r="P379" t="s">
        <v>6240</v>
      </c>
      <c r="Q379" s="2"/>
      <c r="R379" s="2"/>
      <c r="S379" s="2"/>
      <c r="V379" t="s">
        <v>6177</v>
      </c>
      <c r="W379" s="2">
        <v>44609.521597222221</v>
      </c>
      <c r="X379" t="s">
        <v>329</v>
      </c>
      <c r="Y379" s="2">
        <v>44609.521597222221</v>
      </c>
      <c r="Z379" t="s">
        <v>329</v>
      </c>
    </row>
    <row r="380" spans="1:26" x14ac:dyDescent="0.25">
      <c r="A380" t="s">
        <v>4485</v>
      </c>
      <c r="B380" t="str">
        <f>VLOOKUP(A380,'dump '!A:A,1,FALSE)</f>
        <v>GFE0211</v>
      </c>
      <c r="C380" t="s">
        <v>4484</v>
      </c>
      <c r="D380" t="s">
        <v>2373</v>
      </c>
      <c r="E380" t="s">
        <v>316</v>
      </c>
      <c r="F380" t="s">
        <v>2374</v>
      </c>
      <c r="G380" t="s">
        <v>177</v>
      </c>
      <c r="H380" t="s">
        <v>323</v>
      </c>
      <c r="I380">
        <v>1034629</v>
      </c>
      <c r="J380">
        <v>0.24</v>
      </c>
      <c r="K380" t="s">
        <v>193</v>
      </c>
      <c r="L380" t="s">
        <v>6175</v>
      </c>
      <c r="M380" t="s">
        <v>330</v>
      </c>
      <c r="N380">
        <v>20</v>
      </c>
      <c r="O380">
        <v>100</v>
      </c>
      <c r="P380" t="s">
        <v>6240</v>
      </c>
      <c r="Q380" s="2"/>
      <c r="R380" s="2"/>
      <c r="S380" s="2"/>
      <c r="V380" t="s">
        <v>6177</v>
      </c>
      <c r="W380" s="2">
        <v>44609.52175925926</v>
      </c>
      <c r="X380" t="s">
        <v>329</v>
      </c>
      <c r="Y380" s="2">
        <v>44609.52175925926</v>
      </c>
      <c r="Z380" t="s">
        <v>329</v>
      </c>
    </row>
    <row r="381" spans="1:26" x14ac:dyDescent="0.25">
      <c r="A381" t="s">
        <v>456</v>
      </c>
      <c r="B381" t="str">
        <f>VLOOKUP(A381,'dump '!A:A,1,FALSE)</f>
        <v>GFE0212</v>
      </c>
      <c r="C381" t="s">
        <v>455</v>
      </c>
      <c r="D381" t="s">
        <v>227</v>
      </c>
      <c r="E381" t="s">
        <v>169</v>
      </c>
      <c r="F381" t="s">
        <v>228</v>
      </c>
      <c r="G381" t="s">
        <v>177</v>
      </c>
      <c r="H381" t="s">
        <v>323</v>
      </c>
      <c r="I381">
        <v>1031074</v>
      </c>
      <c r="J381">
        <v>0.24</v>
      </c>
      <c r="K381" t="s">
        <v>193</v>
      </c>
      <c r="L381" t="s">
        <v>6175</v>
      </c>
      <c r="M381" t="s">
        <v>330</v>
      </c>
      <c r="N381">
        <v>20</v>
      </c>
      <c r="O381">
        <v>100</v>
      </c>
      <c r="P381" t="s">
        <v>6240</v>
      </c>
      <c r="Q381" s="2"/>
      <c r="R381" s="2"/>
      <c r="S381" s="2"/>
      <c r="V381" t="s">
        <v>6177</v>
      </c>
      <c r="W381" s="2">
        <v>44620.394317129627</v>
      </c>
      <c r="X381" t="s">
        <v>329</v>
      </c>
      <c r="Y381" s="2">
        <v>44620.394317129627</v>
      </c>
      <c r="Z381" t="s">
        <v>329</v>
      </c>
    </row>
    <row r="382" spans="1:26" x14ac:dyDescent="0.25">
      <c r="A382" t="s">
        <v>477</v>
      </c>
      <c r="B382" t="str">
        <f>VLOOKUP(A382,'dump '!A:A,1,FALSE)</f>
        <v>GFE0213</v>
      </c>
      <c r="C382" t="s">
        <v>476</v>
      </c>
      <c r="D382" t="s">
        <v>227</v>
      </c>
      <c r="E382" t="s">
        <v>281</v>
      </c>
      <c r="F382" t="s">
        <v>478</v>
      </c>
      <c r="G382" t="s">
        <v>177</v>
      </c>
      <c r="H382" t="s">
        <v>323</v>
      </c>
      <c r="I382">
        <v>1034610</v>
      </c>
      <c r="J382">
        <v>0.24</v>
      </c>
      <c r="K382" t="s">
        <v>193</v>
      </c>
      <c r="L382" t="s">
        <v>6175</v>
      </c>
      <c r="M382" t="s">
        <v>330</v>
      </c>
      <c r="N382">
        <v>20</v>
      </c>
      <c r="O382">
        <v>100</v>
      </c>
      <c r="P382" t="s">
        <v>6240</v>
      </c>
      <c r="Q382" s="2"/>
      <c r="R382" s="2"/>
      <c r="S382" s="2"/>
      <c r="V382" t="s">
        <v>6177</v>
      </c>
      <c r="W382" s="2">
        <v>44620.393958333334</v>
      </c>
      <c r="X382" t="s">
        <v>329</v>
      </c>
      <c r="Y382" s="2">
        <v>44620.393958333334</v>
      </c>
      <c r="Z382" t="s">
        <v>329</v>
      </c>
    </row>
    <row r="383" spans="1:26" x14ac:dyDescent="0.25">
      <c r="A383" t="s">
        <v>481</v>
      </c>
      <c r="B383" t="str">
        <f>VLOOKUP(A383,'dump '!A:A,1,FALSE)</f>
        <v>GFE0214</v>
      </c>
      <c r="C383" t="s">
        <v>480</v>
      </c>
      <c r="D383" t="s">
        <v>467</v>
      </c>
      <c r="E383" t="s">
        <v>482</v>
      </c>
      <c r="F383" t="s">
        <v>483</v>
      </c>
      <c r="G383" t="s">
        <v>177</v>
      </c>
      <c r="H383" t="s">
        <v>323</v>
      </c>
      <c r="I383">
        <v>1031120</v>
      </c>
      <c r="J383">
        <v>0.24</v>
      </c>
      <c r="K383" t="s">
        <v>193</v>
      </c>
      <c r="L383" t="s">
        <v>6175</v>
      </c>
      <c r="M383" t="s">
        <v>330</v>
      </c>
      <c r="N383">
        <v>20</v>
      </c>
      <c r="O383">
        <v>100</v>
      </c>
      <c r="P383" t="s">
        <v>6240</v>
      </c>
      <c r="Q383" s="2"/>
      <c r="R383" s="2"/>
      <c r="S383" s="2"/>
      <c r="V383" t="s">
        <v>6177</v>
      </c>
      <c r="W383" s="2">
        <v>44620.393645833334</v>
      </c>
      <c r="X383" t="s">
        <v>329</v>
      </c>
      <c r="Y383" s="2">
        <v>44620.393645833334</v>
      </c>
      <c r="Z383" t="s">
        <v>329</v>
      </c>
    </row>
    <row r="384" spans="1:26" x14ac:dyDescent="0.25">
      <c r="A384" t="s">
        <v>466</v>
      </c>
      <c r="B384" t="str">
        <f>VLOOKUP(A384,'dump '!A:A,1,FALSE)</f>
        <v>GFE0215</v>
      </c>
      <c r="C384" t="s">
        <v>465</v>
      </c>
      <c r="D384" t="s">
        <v>467</v>
      </c>
      <c r="E384" t="s">
        <v>468</v>
      </c>
      <c r="F384" t="s">
        <v>469</v>
      </c>
      <c r="G384" t="s">
        <v>177</v>
      </c>
      <c r="H384" t="s">
        <v>323</v>
      </c>
      <c r="I384">
        <v>1031088</v>
      </c>
      <c r="J384">
        <v>0.24</v>
      </c>
      <c r="K384" t="s">
        <v>193</v>
      </c>
      <c r="L384" t="s">
        <v>6175</v>
      </c>
      <c r="M384" t="s">
        <v>330</v>
      </c>
      <c r="N384">
        <v>20</v>
      </c>
      <c r="O384">
        <v>100</v>
      </c>
      <c r="P384" t="s">
        <v>6240</v>
      </c>
      <c r="Q384" s="2"/>
      <c r="R384" s="2"/>
      <c r="S384" s="2"/>
      <c r="V384" t="s">
        <v>6177</v>
      </c>
      <c r="W384" s="2">
        <v>44620.39329861111</v>
      </c>
      <c r="X384" t="s">
        <v>329</v>
      </c>
      <c r="Y384" s="2">
        <v>44620.39329861111</v>
      </c>
      <c r="Z384" t="s">
        <v>329</v>
      </c>
    </row>
    <row r="385" spans="1:26" x14ac:dyDescent="0.25">
      <c r="A385" t="s">
        <v>6300</v>
      </c>
      <c r="B385" t="e">
        <f>VLOOKUP(A385,'dump '!A:A,1,FALSE)</f>
        <v>#N/A</v>
      </c>
      <c r="C385" s="2"/>
      <c r="D385" s="2"/>
      <c r="E385" s="2"/>
      <c r="F385" s="2"/>
      <c r="G385" s="2"/>
      <c r="H385" t="s">
        <v>323</v>
      </c>
      <c r="I385">
        <v>1031084</v>
      </c>
      <c r="J385">
        <v>0.24</v>
      </c>
      <c r="K385" t="s">
        <v>193</v>
      </c>
      <c r="L385" t="s">
        <v>6175</v>
      </c>
      <c r="M385" t="s">
        <v>330</v>
      </c>
      <c r="N385">
        <v>20</v>
      </c>
      <c r="O385">
        <v>100</v>
      </c>
      <c r="P385" t="s">
        <v>6240</v>
      </c>
      <c r="Q385" s="2"/>
      <c r="R385" s="2"/>
      <c r="S385" s="2"/>
      <c r="V385" t="s">
        <v>6177</v>
      </c>
      <c r="W385" s="2">
        <v>44620.392997685187</v>
      </c>
      <c r="X385" t="s">
        <v>329</v>
      </c>
      <c r="Y385" s="2">
        <v>44620.392997685187</v>
      </c>
      <c r="Z385" t="s">
        <v>329</v>
      </c>
    </row>
    <row r="386" spans="1:26" x14ac:dyDescent="0.25">
      <c r="A386" t="s">
        <v>4192</v>
      </c>
      <c r="B386" t="str">
        <f>VLOOKUP(A386,'dump '!A:A,1,FALSE)</f>
        <v>GFE0217</v>
      </c>
      <c r="C386" t="s">
        <v>4191</v>
      </c>
      <c r="D386" t="s">
        <v>761</v>
      </c>
      <c r="E386" t="s">
        <v>32</v>
      </c>
      <c r="F386" t="s">
        <v>762</v>
      </c>
      <c r="G386" t="s">
        <v>177</v>
      </c>
      <c r="H386" t="s">
        <v>323</v>
      </c>
      <c r="I386">
        <v>1035520</v>
      </c>
      <c r="J386">
        <v>0.24</v>
      </c>
      <c r="K386" t="s">
        <v>193</v>
      </c>
      <c r="L386" t="s">
        <v>6175</v>
      </c>
      <c r="M386" t="s">
        <v>330</v>
      </c>
      <c r="N386">
        <v>20</v>
      </c>
      <c r="O386">
        <v>100</v>
      </c>
      <c r="P386" t="s">
        <v>6240</v>
      </c>
      <c r="Q386" s="2"/>
      <c r="R386" s="2"/>
      <c r="S386" s="2"/>
      <c r="V386" t="s">
        <v>6177</v>
      </c>
      <c r="W386" s="2">
        <v>44628.40834490741</v>
      </c>
      <c r="X386" t="s">
        <v>329</v>
      </c>
      <c r="Y386" s="2">
        <v>44628.40834490741</v>
      </c>
      <c r="Z386" t="s">
        <v>329</v>
      </c>
    </row>
    <row r="387" spans="1:26" x14ac:dyDescent="0.25">
      <c r="A387" t="s">
        <v>4223</v>
      </c>
      <c r="B387" t="str">
        <f>VLOOKUP(A387,'dump '!A:A,1,FALSE)</f>
        <v>GFE0218</v>
      </c>
      <c r="C387" t="s">
        <v>4222</v>
      </c>
      <c r="D387" t="s">
        <v>137</v>
      </c>
      <c r="E387" t="s">
        <v>132</v>
      </c>
      <c r="F387" t="s">
        <v>138</v>
      </c>
      <c r="G387" t="s">
        <v>43</v>
      </c>
      <c r="H387" t="s">
        <v>323</v>
      </c>
      <c r="I387">
        <v>1036054</v>
      </c>
      <c r="J387">
        <v>0.24</v>
      </c>
      <c r="K387" t="s">
        <v>193</v>
      </c>
      <c r="L387" t="s">
        <v>6175</v>
      </c>
      <c r="M387" t="s">
        <v>330</v>
      </c>
      <c r="N387">
        <v>20</v>
      </c>
      <c r="O387">
        <v>100</v>
      </c>
      <c r="P387" t="s">
        <v>6240</v>
      </c>
      <c r="Q387" s="2"/>
      <c r="R387" s="2"/>
      <c r="S387" s="2"/>
      <c r="V387" t="s">
        <v>6177</v>
      </c>
      <c r="W387" s="2">
        <v>44628.408761574072</v>
      </c>
      <c r="X387" t="s">
        <v>329</v>
      </c>
      <c r="Y387" s="2">
        <v>44628.408761574072</v>
      </c>
      <c r="Z387" t="s">
        <v>329</v>
      </c>
    </row>
    <row r="388" spans="1:26" x14ac:dyDescent="0.25">
      <c r="A388" t="s">
        <v>4400</v>
      </c>
      <c r="B388" t="str">
        <f>VLOOKUP(A388,'dump '!A:A,1,FALSE)</f>
        <v>GFE0219</v>
      </c>
      <c r="C388" t="s">
        <v>4399</v>
      </c>
      <c r="D388" t="s">
        <v>1198</v>
      </c>
      <c r="E388" t="s">
        <v>49</v>
      </c>
      <c r="F388" t="s">
        <v>1199</v>
      </c>
      <c r="G388" t="s">
        <v>43</v>
      </c>
      <c r="H388" t="s">
        <v>323</v>
      </c>
      <c r="I388">
        <v>1036403</v>
      </c>
      <c r="J388">
        <v>0.24</v>
      </c>
      <c r="K388" t="s">
        <v>193</v>
      </c>
      <c r="L388" t="s">
        <v>6175</v>
      </c>
      <c r="M388" t="s">
        <v>330</v>
      </c>
      <c r="N388">
        <v>20</v>
      </c>
      <c r="O388">
        <v>100</v>
      </c>
      <c r="P388" t="s">
        <v>6240</v>
      </c>
      <c r="Q388" s="2"/>
      <c r="R388" s="2"/>
      <c r="S388" s="2"/>
      <c r="V388" t="s">
        <v>6177</v>
      </c>
      <c r="W388" s="2">
        <v>44628.408136574071</v>
      </c>
      <c r="X388" t="s">
        <v>329</v>
      </c>
      <c r="Y388" s="2">
        <v>44628.408136574071</v>
      </c>
      <c r="Z388" t="s">
        <v>329</v>
      </c>
    </row>
    <row r="389" spans="1:26" x14ac:dyDescent="0.25">
      <c r="A389" t="s">
        <v>4421</v>
      </c>
      <c r="B389" t="str">
        <f>VLOOKUP(A389,'dump '!A:A,1,FALSE)</f>
        <v>GFE0220</v>
      </c>
      <c r="C389" t="s">
        <v>4420</v>
      </c>
      <c r="D389" t="s">
        <v>1205</v>
      </c>
      <c r="E389" t="s">
        <v>522</v>
      </c>
      <c r="F389" t="s">
        <v>1206</v>
      </c>
      <c r="G389" t="s">
        <v>43</v>
      </c>
      <c r="H389" t="s">
        <v>323</v>
      </c>
      <c r="I389">
        <v>1036416</v>
      </c>
      <c r="J389">
        <v>0.24</v>
      </c>
      <c r="K389" t="s">
        <v>193</v>
      </c>
      <c r="L389" t="s">
        <v>6175</v>
      </c>
      <c r="M389" t="s">
        <v>330</v>
      </c>
      <c r="N389">
        <v>20</v>
      </c>
      <c r="O389">
        <v>100</v>
      </c>
      <c r="P389" t="s">
        <v>6240</v>
      </c>
      <c r="Q389" s="2"/>
      <c r="R389" s="2"/>
      <c r="S389" s="2"/>
      <c r="V389" t="s">
        <v>6177</v>
      </c>
      <c r="W389" s="2">
        <v>44628.409074074072</v>
      </c>
      <c r="X389" t="s">
        <v>329</v>
      </c>
      <c r="Y389" s="2">
        <v>44628.409074074072</v>
      </c>
      <c r="Z389" t="s">
        <v>329</v>
      </c>
    </row>
    <row r="390" spans="1:26" x14ac:dyDescent="0.25">
      <c r="A390" t="s">
        <v>4264</v>
      </c>
      <c r="B390" t="str">
        <f>VLOOKUP(A390,'dump '!A:A,1,FALSE)</f>
        <v>GFE0221</v>
      </c>
      <c r="C390" t="s">
        <v>4263</v>
      </c>
      <c r="D390" t="s">
        <v>1193</v>
      </c>
      <c r="E390" t="s">
        <v>293</v>
      </c>
      <c r="F390" t="s">
        <v>1194</v>
      </c>
      <c r="G390" t="s">
        <v>43</v>
      </c>
      <c r="H390" t="s">
        <v>323</v>
      </c>
      <c r="I390">
        <v>1031307</v>
      </c>
      <c r="J390">
        <v>0.24</v>
      </c>
      <c r="K390" t="s">
        <v>193</v>
      </c>
      <c r="L390" t="s">
        <v>6175</v>
      </c>
      <c r="M390" t="s">
        <v>330</v>
      </c>
      <c r="N390">
        <v>20</v>
      </c>
      <c r="O390">
        <v>100</v>
      </c>
      <c r="P390" t="s">
        <v>6240</v>
      </c>
      <c r="Q390" s="2"/>
      <c r="R390" s="2"/>
      <c r="S390" s="2"/>
      <c r="V390" t="s">
        <v>6177</v>
      </c>
      <c r="W390" s="2">
        <v>44629.394699074073</v>
      </c>
      <c r="X390" t="s">
        <v>329</v>
      </c>
      <c r="Y390" s="2">
        <v>44629.394699074073</v>
      </c>
      <c r="Z390" t="s">
        <v>329</v>
      </c>
    </row>
    <row r="391" spans="1:26" x14ac:dyDescent="0.25">
      <c r="A391" t="s">
        <v>3965</v>
      </c>
      <c r="B391" t="str">
        <f>VLOOKUP(A391,'dump '!A:A,1,FALSE)</f>
        <v>GFE0222</v>
      </c>
      <c r="C391" t="s">
        <v>3964</v>
      </c>
      <c r="D391" t="s">
        <v>3213</v>
      </c>
      <c r="E391" t="s">
        <v>807</v>
      </c>
      <c r="F391" t="s">
        <v>3214</v>
      </c>
      <c r="G391" t="s">
        <v>43</v>
      </c>
      <c r="H391" t="s">
        <v>323</v>
      </c>
      <c r="I391">
        <v>1035710</v>
      </c>
      <c r="J391">
        <v>0.24</v>
      </c>
      <c r="K391" t="s">
        <v>193</v>
      </c>
      <c r="L391" t="s">
        <v>6175</v>
      </c>
      <c r="M391" t="s">
        <v>330</v>
      </c>
      <c r="N391">
        <v>20</v>
      </c>
      <c r="O391">
        <v>100</v>
      </c>
      <c r="P391" t="s">
        <v>6240</v>
      </c>
      <c r="Q391" s="2"/>
      <c r="R391" s="2"/>
      <c r="S391" s="2"/>
      <c r="V391" t="s">
        <v>6177</v>
      </c>
      <c r="W391" s="2">
        <v>44629.394467592596</v>
      </c>
      <c r="X391" t="s">
        <v>329</v>
      </c>
      <c r="Y391" s="2">
        <v>44629.394467592596</v>
      </c>
      <c r="Z391" t="s">
        <v>329</v>
      </c>
    </row>
    <row r="392" spans="1:26" x14ac:dyDescent="0.25">
      <c r="A392" t="s">
        <v>4299</v>
      </c>
      <c r="B392" t="str">
        <f>VLOOKUP(A392,'dump '!A:A,1,FALSE)</f>
        <v>GFE0223</v>
      </c>
      <c r="C392" t="s">
        <v>4298</v>
      </c>
      <c r="D392" t="s">
        <v>292</v>
      </c>
      <c r="E392" t="s">
        <v>293</v>
      </c>
      <c r="F392" t="s">
        <v>294</v>
      </c>
      <c r="G392" t="s">
        <v>43</v>
      </c>
      <c r="H392" t="s">
        <v>323</v>
      </c>
      <c r="I392">
        <v>1035404</v>
      </c>
      <c r="J392">
        <v>0.24</v>
      </c>
      <c r="K392" t="s">
        <v>193</v>
      </c>
      <c r="L392" t="s">
        <v>6175</v>
      </c>
      <c r="M392" t="s">
        <v>330</v>
      </c>
      <c r="N392">
        <v>20</v>
      </c>
      <c r="O392">
        <v>100</v>
      </c>
      <c r="P392" t="s">
        <v>6240</v>
      </c>
      <c r="Q392" s="2"/>
      <c r="R392" s="2"/>
      <c r="S392" s="2"/>
      <c r="V392" t="s">
        <v>6177</v>
      </c>
      <c r="W392" s="2">
        <v>44629.39435185185</v>
      </c>
      <c r="X392" t="s">
        <v>329</v>
      </c>
      <c r="Y392" s="2">
        <v>44629.39435185185</v>
      </c>
      <c r="Z392" t="s">
        <v>329</v>
      </c>
    </row>
    <row r="393" spans="1:26" x14ac:dyDescent="0.25">
      <c r="A393" t="s">
        <v>4237</v>
      </c>
      <c r="B393" t="str">
        <f>VLOOKUP(A393,'dump '!A:A,1,FALSE)</f>
        <v>GFE0224</v>
      </c>
      <c r="C393" t="s">
        <v>4236</v>
      </c>
      <c r="D393" t="s">
        <v>125</v>
      </c>
      <c r="E393" t="s">
        <v>126</v>
      </c>
      <c r="F393" t="s">
        <v>127</v>
      </c>
      <c r="G393" t="s">
        <v>43</v>
      </c>
      <c r="H393" t="s">
        <v>323</v>
      </c>
      <c r="I393">
        <v>1036070</v>
      </c>
      <c r="J393">
        <v>0.24</v>
      </c>
      <c r="K393" t="s">
        <v>193</v>
      </c>
      <c r="L393" t="s">
        <v>6175</v>
      </c>
      <c r="M393" t="s">
        <v>330</v>
      </c>
      <c r="N393">
        <v>20</v>
      </c>
      <c r="O393">
        <v>100</v>
      </c>
      <c r="P393" t="s">
        <v>6240</v>
      </c>
      <c r="Q393" s="2"/>
      <c r="R393" s="2"/>
      <c r="S393" s="2"/>
      <c r="V393" t="s">
        <v>6177</v>
      </c>
      <c r="W393" s="2">
        <v>44629.394236111111</v>
      </c>
      <c r="X393" t="s">
        <v>329</v>
      </c>
      <c r="Y393" s="2">
        <v>44629.394236111111</v>
      </c>
      <c r="Z393" t="s">
        <v>329</v>
      </c>
    </row>
    <row r="394" spans="1:26" x14ac:dyDescent="0.25">
      <c r="A394" t="s">
        <v>4277</v>
      </c>
      <c r="B394" t="str">
        <f>VLOOKUP(A394,'dump '!A:A,1,FALSE)</f>
        <v>GFE0225</v>
      </c>
      <c r="C394" t="s">
        <v>4276</v>
      </c>
      <c r="D394" t="s">
        <v>1421</v>
      </c>
      <c r="E394" t="s">
        <v>769</v>
      </c>
      <c r="F394" t="s">
        <v>1422</v>
      </c>
      <c r="G394" t="s">
        <v>43</v>
      </c>
      <c r="H394" t="s">
        <v>323</v>
      </c>
      <c r="I394">
        <v>1035284</v>
      </c>
      <c r="J394">
        <v>0.24</v>
      </c>
      <c r="K394" t="s">
        <v>193</v>
      </c>
      <c r="L394" t="s">
        <v>6175</v>
      </c>
      <c r="M394" t="s">
        <v>330</v>
      </c>
      <c r="N394">
        <v>20</v>
      </c>
      <c r="O394">
        <v>100</v>
      </c>
      <c r="P394" t="s">
        <v>6240</v>
      </c>
      <c r="Q394" s="2"/>
      <c r="R394" s="2"/>
      <c r="S394" s="2"/>
      <c r="V394" t="s">
        <v>6177</v>
      </c>
      <c r="W394" s="2">
        <v>44629.39403935185</v>
      </c>
      <c r="X394" t="s">
        <v>329</v>
      </c>
      <c r="Y394" s="2">
        <v>44629.39403935185</v>
      </c>
      <c r="Z394" t="s">
        <v>329</v>
      </c>
    </row>
    <row r="395" spans="1:26" x14ac:dyDescent="0.25">
      <c r="A395" t="s">
        <v>417</v>
      </c>
      <c r="B395" t="str">
        <f>VLOOKUP(A395,'dump '!A:A,1,FALSE)</f>
        <v>GFE0227</v>
      </c>
      <c r="C395" t="s">
        <v>416</v>
      </c>
      <c r="D395" t="s">
        <v>275</v>
      </c>
      <c r="E395" t="s">
        <v>281</v>
      </c>
      <c r="F395" t="s">
        <v>276</v>
      </c>
      <c r="G395" t="s">
        <v>277</v>
      </c>
      <c r="H395" t="s">
        <v>323</v>
      </c>
      <c r="I395">
        <v>1036085</v>
      </c>
      <c r="J395">
        <v>0.24</v>
      </c>
      <c r="K395" t="s">
        <v>193</v>
      </c>
      <c r="L395" t="s">
        <v>6175</v>
      </c>
      <c r="M395" t="s">
        <v>330</v>
      </c>
      <c r="N395">
        <v>20</v>
      </c>
      <c r="O395">
        <v>100</v>
      </c>
      <c r="P395" t="s">
        <v>6176</v>
      </c>
      <c r="Q395" s="2"/>
      <c r="R395" s="2"/>
      <c r="S395" s="2"/>
      <c r="V395" t="s">
        <v>6177</v>
      </c>
      <c r="W395" s="2">
        <v>44637.485995370371</v>
      </c>
      <c r="X395" t="s">
        <v>37</v>
      </c>
      <c r="Y395" s="2">
        <v>44637.485995370371</v>
      </c>
      <c r="Z395" t="s">
        <v>37</v>
      </c>
    </row>
    <row r="396" spans="1:26" x14ac:dyDescent="0.25">
      <c r="A396" t="s">
        <v>687</v>
      </c>
      <c r="B396" t="str">
        <f>VLOOKUP(A396,'dump '!A:A,1,FALSE)</f>
        <v>GFE0228</v>
      </c>
      <c r="C396" t="s">
        <v>686</v>
      </c>
      <c r="D396" t="s">
        <v>275</v>
      </c>
      <c r="E396" t="s">
        <v>74</v>
      </c>
      <c r="F396" t="s">
        <v>276</v>
      </c>
      <c r="G396" t="s">
        <v>277</v>
      </c>
      <c r="H396" t="s">
        <v>323</v>
      </c>
      <c r="I396">
        <v>1036078</v>
      </c>
      <c r="J396">
        <v>0.24</v>
      </c>
      <c r="K396" t="s">
        <v>193</v>
      </c>
      <c r="L396" t="s">
        <v>6175</v>
      </c>
      <c r="M396" t="s">
        <v>330</v>
      </c>
      <c r="N396">
        <v>20</v>
      </c>
      <c r="O396">
        <v>100</v>
      </c>
      <c r="P396" t="s">
        <v>6176</v>
      </c>
      <c r="Q396" s="2"/>
      <c r="R396" s="2"/>
      <c r="S396" s="2"/>
      <c r="V396" t="s">
        <v>6177</v>
      </c>
      <c r="W396" s="2">
        <v>44637.486689814818</v>
      </c>
      <c r="X396" t="s">
        <v>37</v>
      </c>
      <c r="Y396" s="2">
        <v>44637.486689814818</v>
      </c>
      <c r="Z396" t="s">
        <v>37</v>
      </c>
    </row>
    <row r="397" spans="1:26" x14ac:dyDescent="0.25">
      <c r="A397" t="s">
        <v>4273</v>
      </c>
      <c r="B397" t="str">
        <f>VLOOKUP(A397,'dump '!A:A,1,FALSE)</f>
        <v>GFE0229</v>
      </c>
      <c r="C397" t="s">
        <v>4272</v>
      </c>
      <c r="D397" t="s">
        <v>3639</v>
      </c>
      <c r="E397" t="s">
        <v>334</v>
      </c>
      <c r="F397" t="s">
        <v>3640</v>
      </c>
      <c r="G397" t="s">
        <v>241</v>
      </c>
      <c r="H397" t="s">
        <v>323</v>
      </c>
      <c r="I397">
        <v>1035279</v>
      </c>
      <c r="J397">
        <v>0.24</v>
      </c>
      <c r="K397" t="s">
        <v>193</v>
      </c>
      <c r="L397" t="s">
        <v>6175</v>
      </c>
      <c r="M397" t="s">
        <v>330</v>
      </c>
      <c r="N397">
        <v>20</v>
      </c>
      <c r="O397">
        <v>100</v>
      </c>
      <c r="P397" t="s">
        <v>6176</v>
      </c>
      <c r="Q397" s="2"/>
      <c r="R397" s="2"/>
      <c r="S397" s="2"/>
      <c r="V397" t="s">
        <v>6177</v>
      </c>
      <c r="W397" s="2">
        <v>44643.580335648148</v>
      </c>
      <c r="X397" t="s">
        <v>329</v>
      </c>
      <c r="Y397" s="2">
        <v>44643.580335648148</v>
      </c>
      <c r="Z397" t="s">
        <v>329</v>
      </c>
    </row>
    <row r="398" spans="1:26" x14ac:dyDescent="0.25">
      <c r="A398" t="s">
        <v>1373</v>
      </c>
      <c r="B398" t="str">
        <f>VLOOKUP(A398,'dump '!A:A,1,FALSE)</f>
        <v>GFE0230</v>
      </c>
      <c r="C398" t="s">
        <v>1372</v>
      </c>
      <c r="D398" t="s">
        <v>1374</v>
      </c>
      <c r="E398" t="s">
        <v>1082</v>
      </c>
      <c r="F398" t="s">
        <v>1375</v>
      </c>
      <c r="G398" t="s">
        <v>277</v>
      </c>
      <c r="H398" t="s">
        <v>323</v>
      </c>
      <c r="I398">
        <v>1034657</v>
      </c>
      <c r="J398">
        <v>0.24</v>
      </c>
      <c r="K398" t="s">
        <v>193</v>
      </c>
      <c r="L398" t="s">
        <v>6175</v>
      </c>
      <c r="M398" t="s">
        <v>330</v>
      </c>
      <c r="N398">
        <v>20</v>
      </c>
      <c r="O398">
        <v>100</v>
      </c>
      <c r="P398" t="s">
        <v>6176</v>
      </c>
      <c r="Q398" s="2"/>
      <c r="R398" s="2"/>
      <c r="S398" s="2"/>
      <c r="V398" t="s">
        <v>6177</v>
      </c>
      <c r="W398" s="2">
        <v>44637.488182870373</v>
      </c>
      <c r="X398" t="s">
        <v>37</v>
      </c>
      <c r="Y398" s="2">
        <v>44637.488182870373</v>
      </c>
      <c r="Z398" t="s">
        <v>37</v>
      </c>
    </row>
    <row r="399" spans="1:26" x14ac:dyDescent="0.25">
      <c r="A399" t="s">
        <v>4609</v>
      </c>
      <c r="B399" t="str">
        <f>VLOOKUP(A399,'dump '!A:A,1,FALSE)</f>
        <v>GFE0231</v>
      </c>
      <c r="C399" t="s">
        <v>4608</v>
      </c>
      <c r="D399" t="s">
        <v>3639</v>
      </c>
      <c r="E399" t="s">
        <v>334</v>
      </c>
      <c r="F399" t="s">
        <v>3640</v>
      </c>
      <c r="G399" t="s">
        <v>241</v>
      </c>
      <c r="H399" t="s">
        <v>323</v>
      </c>
      <c r="I399">
        <v>1035264</v>
      </c>
      <c r="J399">
        <v>0.24</v>
      </c>
      <c r="K399" t="s">
        <v>193</v>
      </c>
      <c r="L399" t="s">
        <v>6175</v>
      </c>
      <c r="M399" t="s">
        <v>330</v>
      </c>
      <c r="N399">
        <v>20</v>
      </c>
      <c r="O399">
        <v>100</v>
      </c>
      <c r="P399" t="s">
        <v>6176</v>
      </c>
      <c r="Q399" s="2"/>
      <c r="R399" s="2"/>
      <c r="S399" s="2"/>
      <c r="V399" t="s">
        <v>6177</v>
      </c>
      <c r="W399" s="2">
        <v>44643.580196759256</v>
      </c>
      <c r="X399" t="s">
        <v>329</v>
      </c>
      <c r="Y399" s="2">
        <v>44643.580196759256</v>
      </c>
      <c r="Z399" t="s">
        <v>329</v>
      </c>
    </row>
    <row r="400" spans="1:26" x14ac:dyDescent="0.25">
      <c r="A400" t="s">
        <v>4233</v>
      </c>
      <c r="B400" t="str">
        <f>VLOOKUP(A400,'dump '!A:A,1,FALSE)</f>
        <v>GFE0232</v>
      </c>
      <c r="C400" t="s">
        <v>4232</v>
      </c>
      <c r="D400" t="s">
        <v>2189</v>
      </c>
      <c r="E400" t="s">
        <v>4234</v>
      </c>
      <c r="F400" t="s">
        <v>2576</v>
      </c>
      <c r="G400" t="s">
        <v>277</v>
      </c>
      <c r="H400" t="s">
        <v>323</v>
      </c>
      <c r="I400">
        <v>1036067</v>
      </c>
      <c r="J400">
        <v>0.24</v>
      </c>
      <c r="K400" t="s">
        <v>193</v>
      </c>
      <c r="L400" t="s">
        <v>6175</v>
      </c>
      <c r="M400" t="s">
        <v>330</v>
      </c>
      <c r="N400">
        <v>20</v>
      </c>
      <c r="O400">
        <v>100</v>
      </c>
      <c r="P400" t="s">
        <v>6176</v>
      </c>
      <c r="Q400" s="2"/>
      <c r="R400" s="2"/>
      <c r="S400" s="2"/>
      <c r="V400" t="s">
        <v>6177</v>
      </c>
      <c r="W400" s="2">
        <v>44643.581435185188</v>
      </c>
      <c r="X400" t="s">
        <v>329</v>
      </c>
      <c r="Y400" s="2">
        <v>44643.581435185188</v>
      </c>
      <c r="Z400" t="s">
        <v>329</v>
      </c>
    </row>
    <row r="401" spans="1:26" x14ac:dyDescent="0.25">
      <c r="A401" t="s">
        <v>4331</v>
      </c>
      <c r="B401" t="str">
        <f>VLOOKUP(A401,'dump '!A:A,1,FALSE)</f>
        <v>GFE0233</v>
      </c>
      <c r="C401" t="s">
        <v>4330</v>
      </c>
      <c r="D401" t="s">
        <v>2189</v>
      </c>
      <c r="E401" t="s">
        <v>4332</v>
      </c>
      <c r="F401" t="s">
        <v>4333</v>
      </c>
      <c r="G401" t="s">
        <v>277</v>
      </c>
      <c r="H401" t="s">
        <v>323</v>
      </c>
      <c r="I401">
        <v>1036727</v>
      </c>
      <c r="J401">
        <v>0.24</v>
      </c>
      <c r="K401" t="s">
        <v>193</v>
      </c>
      <c r="L401" t="s">
        <v>6175</v>
      </c>
      <c r="M401" t="s">
        <v>330</v>
      </c>
      <c r="N401">
        <v>20</v>
      </c>
      <c r="O401">
        <v>100</v>
      </c>
      <c r="P401" t="s">
        <v>6176</v>
      </c>
      <c r="Q401" s="2"/>
      <c r="R401" s="2"/>
      <c r="S401" s="2"/>
      <c r="V401" t="s">
        <v>6177</v>
      </c>
      <c r="W401" s="2">
        <v>44643.580810185187</v>
      </c>
      <c r="X401" t="s">
        <v>329</v>
      </c>
      <c r="Y401" s="2">
        <v>44643.580810185187</v>
      </c>
      <c r="Z401" t="s">
        <v>329</v>
      </c>
    </row>
    <row r="402" spans="1:26" x14ac:dyDescent="0.25">
      <c r="A402" t="s">
        <v>4318</v>
      </c>
      <c r="B402" t="str">
        <f>VLOOKUP(A402,'dump '!A:A,1,FALSE)</f>
        <v>GFE0234</v>
      </c>
      <c r="C402" t="s">
        <v>4317</v>
      </c>
      <c r="D402" t="s">
        <v>4319</v>
      </c>
      <c r="E402" t="s">
        <v>2228</v>
      </c>
      <c r="F402" t="s">
        <v>4320</v>
      </c>
      <c r="G402" t="s">
        <v>277</v>
      </c>
      <c r="H402" t="s">
        <v>323</v>
      </c>
      <c r="I402">
        <v>1036613</v>
      </c>
      <c r="J402">
        <v>0.24</v>
      </c>
      <c r="K402" t="s">
        <v>193</v>
      </c>
      <c r="L402" t="s">
        <v>6175</v>
      </c>
      <c r="M402" t="s">
        <v>330</v>
      </c>
      <c r="N402">
        <v>20</v>
      </c>
      <c r="O402">
        <v>100</v>
      </c>
      <c r="P402" t="s">
        <v>6176</v>
      </c>
      <c r="Q402" s="2"/>
      <c r="R402" s="2"/>
      <c r="S402" s="2"/>
      <c r="V402" t="s">
        <v>6177</v>
      </c>
      <c r="W402" s="2">
        <v>44643.581099537034</v>
      </c>
      <c r="X402" t="s">
        <v>329</v>
      </c>
      <c r="Y402" s="2">
        <v>44643.581099537034</v>
      </c>
      <c r="Z402" t="s">
        <v>329</v>
      </c>
    </row>
    <row r="403" spans="1:26" x14ac:dyDescent="0.25">
      <c r="A403" t="s">
        <v>4404</v>
      </c>
      <c r="B403" t="str">
        <f>VLOOKUP(A403,'dump '!A:A,1,FALSE)</f>
        <v>GFE0235</v>
      </c>
      <c r="C403" t="s">
        <v>4403</v>
      </c>
      <c r="D403" t="s">
        <v>4319</v>
      </c>
      <c r="E403" t="s">
        <v>2228</v>
      </c>
      <c r="F403" t="s">
        <v>4320</v>
      </c>
      <c r="G403" t="s">
        <v>277</v>
      </c>
      <c r="H403" t="s">
        <v>323</v>
      </c>
      <c r="I403">
        <v>1036405</v>
      </c>
      <c r="J403">
        <v>0.24</v>
      </c>
      <c r="K403" t="s">
        <v>193</v>
      </c>
      <c r="L403" t="s">
        <v>6175</v>
      </c>
      <c r="M403" t="s">
        <v>330</v>
      </c>
      <c r="N403">
        <v>20</v>
      </c>
      <c r="O403">
        <v>100</v>
      </c>
      <c r="P403" t="s">
        <v>6176</v>
      </c>
      <c r="Q403" s="2"/>
      <c r="R403" s="2"/>
      <c r="S403" s="2"/>
      <c r="V403" t="s">
        <v>6177</v>
      </c>
      <c r="W403" s="2">
        <v>44643.581203703703</v>
      </c>
      <c r="X403" t="s">
        <v>329</v>
      </c>
      <c r="Y403" s="2">
        <v>44643.581203703703</v>
      </c>
      <c r="Z403" t="s">
        <v>329</v>
      </c>
    </row>
    <row r="404" spans="1:26" x14ac:dyDescent="0.25">
      <c r="A404" t="s">
        <v>4028</v>
      </c>
      <c r="B404" t="str">
        <f>VLOOKUP(A404,'dump '!A:A,1,FALSE)</f>
        <v>GFE0236</v>
      </c>
      <c r="C404" t="s">
        <v>4027</v>
      </c>
      <c r="D404" t="s">
        <v>2795</v>
      </c>
      <c r="E404" t="s">
        <v>2796</v>
      </c>
      <c r="F404" t="s">
        <v>2797</v>
      </c>
      <c r="G404" t="s">
        <v>51</v>
      </c>
      <c r="H404" t="s">
        <v>323</v>
      </c>
      <c r="I404">
        <v>1031119</v>
      </c>
      <c r="J404">
        <v>0.24</v>
      </c>
      <c r="K404" t="s">
        <v>193</v>
      </c>
      <c r="L404" t="s">
        <v>6175</v>
      </c>
      <c r="M404" t="s">
        <v>330</v>
      </c>
      <c r="N404">
        <v>20</v>
      </c>
      <c r="O404">
        <v>100</v>
      </c>
      <c r="P404" t="s">
        <v>6176</v>
      </c>
      <c r="Q404" s="2"/>
      <c r="R404" s="2"/>
      <c r="S404" s="2"/>
      <c r="V404" t="s">
        <v>6177</v>
      </c>
      <c r="W404" s="2">
        <v>44643.579513888886</v>
      </c>
      <c r="X404" t="s">
        <v>329</v>
      </c>
      <c r="Y404" s="2">
        <v>44643.579513888886</v>
      </c>
      <c r="Z404" t="s">
        <v>329</v>
      </c>
    </row>
    <row r="405" spans="1:26" x14ac:dyDescent="0.25">
      <c r="A405" t="s">
        <v>4392</v>
      </c>
      <c r="B405" t="str">
        <f>VLOOKUP(A405,'dump '!A:A,1,FALSE)</f>
        <v>GFE0237</v>
      </c>
      <c r="C405" t="s">
        <v>4391</v>
      </c>
      <c r="D405" t="s">
        <v>3644</v>
      </c>
      <c r="E405" t="s">
        <v>3715</v>
      </c>
      <c r="F405" t="s">
        <v>3716</v>
      </c>
      <c r="G405" t="s">
        <v>51</v>
      </c>
      <c r="H405" t="s">
        <v>323</v>
      </c>
      <c r="I405">
        <v>1036396</v>
      </c>
      <c r="J405">
        <v>0.24</v>
      </c>
      <c r="K405" t="s">
        <v>193</v>
      </c>
      <c r="L405" t="s">
        <v>6175</v>
      </c>
      <c r="M405" t="s">
        <v>330</v>
      </c>
      <c r="N405">
        <v>20</v>
      </c>
      <c r="O405">
        <v>100</v>
      </c>
      <c r="P405" t="s">
        <v>6176</v>
      </c>
      <c r="Q405" s="2"/>
      <c r="R405" s="2"/>
      <c r="S405" s="2"/>
      <c r="V405" t="s">
        <v>6177</v>
      </c>
      <c r="W405" s="2">
        <v>44643.578738425924</v>
      </c>
      <c r="X405" t="s">
        <v>329</v>
      </c>
      <c r="Y405" s="2">
        <v>44643.578738425924</v>
      </c>
      <c r="Z405" t="s">
        <v>329</v>
      </c>
    </row>
    <row r="406" spans="1:26" x14ac:dyDescent="0.25">
      <c r="A406" t="s">
        <v>4194</v>
      </c>
      <c r="B406" t="str">
        <f>VLOOKUP(A406,'dump '!A:A,1,FALSE)</f>
        <v>GFE0238</v>
      </c>
      <c r="C406" t="s">
        <v>4193</v>
      </c>
      <c r="D406" t="s">
        <v>3693</v>
      </c>
      <c r="E406" t="s">
        <v>4129</v>
      </c>
      <c r="F406" t="s">
        <v>4130</v>
      </c>
      <c r="G406" t="s">
        <v>184</v>
      </c>
      <c r="H406" t="s">
        <v>323</v>
      </c>
      <c r="I406">
        <v>1035534</v>
      </c>
      <c r="J406">
        <v>0.24</v>
      </c>
      <c r="K406" t="s">
        <v>193</v>
      </c>
      <c r="L406" t="s">
        <v>6175</v>
      </c>
      <c r="M406" t="s">
        <v>330</v>
      </c>
      <c r="N406">
        <v>20</v>
      </c>
      <c r="O406">
        <v>100</v>
      </c>
      <c r="P406" t="s">
        <v>6176</v>
      </c>
      <c r="Q406" s="2"/>
      <c r="R406" s="2"/>
      <c r="S406" s="2"/>
      <c r="V406" t="s">
        <v>6177</v>
      </c>
      <c r="W406" s="2">
        <v>44644.475613425922</v>
      </c>
      <c r="X406" t="s">
        <v>329</v>
      </c>
      <c r="Y406" s="2">
        <v>44644.475613425922</v>
      </c>
      <c r="Z406" t="s">
        <v>329</v>
      </c>
    </row>
    <row r="407" spans="1:26" x14ac:dyDescent="0.25">
      <c r="A407" t="s">
        <v>4293</v>
      </c>
      <c r="B407" t="str">
        <f>VLOOKUP(A407,'dump '!A:A,1,FALSE)</f>
        <v>GFE0239</v>
      </c>
      <c r="C407" t="s">
        <v>4292</v>
      </c>
      <c r="D407" t="s">
        <v>3054</v>
      </c>
      <c r="E407" t="s">
        <v>3055</v>
      </c>
      <c r="F407" t="s">
        <v>3056</v>
      </c>
      <c r="G407" t="s">
        <v>241</v>
      </c>
      <c r="H407" t="s">
        <v>323</v>
      </c>
      <c r="I407">
        <v>1035311</v>
      </c>
      <c r="J407">
        <v>0.24</v>
      </c>
      <c r="K407" t="s">
        <v>193</v>
      </c>
      <c r="L407" t="s">
        <v>6175</v>
      </c>
      <c r="M407" t="s">
        <v>330</v>
      </c>
      <c r="N407">
        <v>20</v>
      </c>
      <c r="O407">
        <v>100</v>
      </c>
      <c r="P407" t="s">
        <v>6176</v>
      </c>
      <c r="Q407" s="2"/>
      <c r="R407" s="2"/>
      <c r="S407" s="2"/>
      <c r="V407" t="s">
        <v>6177</v>
      </c>
      <c r="W407" s="2">
        <v>44651.45212962963</v>
      </c>
      <c r="X407" t="s">
        <v>329</v>
      </c>
      <c r="Y407" s="2">
        <v>44651.45212962963</v>
      </c>
      <c r="Z407" t="s">
        <v>329</v>
      </c>
    </row>
    <row r="408" spans="1:26" x14ac:dyDescent="0.25">
      <c r="A408" t="s">
        <v>4578</v>
      </c>
      <c r="B408" t="str">
        <f>VLOOKUP(A408,'dump '!A:A,1,FALSE)</f>
        <v>GFE0240</v>
      </c>
      <c r="C408" t="s">
        <v>4577</v>
      </c>
      <c r="D408" t="s">
        <v>461</v>
      </c>
      <c r="E408" t="s">
        <v>3914</v>
      </c>
      <c r="F408" t="s">
        <v>3915</v>
      </c>
      <c r="G408" t="s">
        <v>62</v>
      </c>
      <c r="H408" t="s">
        <v>323</v>
      </c>
      <c r="I408">
        <v>1031057</v>
      </c>
      <c r="J408">
        <v>0.24</v>
      </c>
      <c r="K408" t="s">
        <v>193</v>
      </c>
      <c r="L408" t="s">
        <v>6175</v>
      </c>
      <c r="M408" t="s">
        <v>330</v>
      </c>
      <c r="N408">
        <v>20</v>
      </c>
      <c r="O408">
        <v>100</v>
      </c>
      <c r="P408" t="s">
        <v>6176</v>
      </c>
      <c r="Q408" s="2"/>
      <c r="R408" s="2"/>
      <c r="S408" s="2"/>
      <c r="V408" t="s">
        <v>6177</v>
      </c>
      <c r="W408" s="2">
        <v>44658.371493055558</v>
      </c>
      <c r="X408" t="s">
        <v>329</v>
      </c>
      <c r="Y408" s="2">
        <v>44658.371493055558</v>
      </c>
      <c r="Z408" t="s">
        <v>329</v>
      </c>
    </row>
    <row r="409" spans="1:26" x14ac:dyDescent="0.25">
      <c r="A409" t="s">
        <v>4461</v>
      </c>
      <c r="B409" t="str">
        <f>VLOOKUP(A409,'dump '!A:A,1,FALSE)</f>
        <v>GFE0241</v>
      </c>
      <c r="C409" t="s">
        <v>4460</v>
      </c>
      <c r="D409" t="s">
        <v>461</v>
      </c>
      <c r="E409" t="s">
        <v>411</v>
      </c>
      <c r="F409" t="s">
        <v>3910</v>
      </c>
      <c r="G409" t="s">
        <v>62</v>
      </c>
      <c r="H409" t="s">
        <v>323</v>
      </c>
      <c r="I409">
        <v>1034885</v>
      </c>
      <c r="J409">
        <v>0.24</v>
      </c>
      <c r="K409" t="s">
        <v>193</v>
      </c>
      <c r="L409" t="s">
        <v>6175</v>
      </c>
      <c r="M409" t="s">
        <v>330</v>
      </c>
      <c r="N409">
        <v>20</v>
      </c>
      <c r="O409">
        <v>100</v>
      </c>
      <c r="P409" t="s">
        <v>6176</v>
      </c>
      <c r="Q409" s="2"/>
      <c r="R409" s="2"/>
      <c r="S409" s="2"/>
      <c r="V409" t="s">
        <v>6177</v>
      </c>
      <c r="W409" s="2">
        <v>44658.372037037036</v>
      </c>
      <c r="X409" t="s">
        <v>329</v>
      </c>
      <c r="Y409" s="2">
        <v>44658.372037037036</v>
      </c>
      <c r="Z409" t="s">
        <v>329</v>
      </c>
    </row>
    <row r="410" spans="1:26" x14ac:dyDescent="0.25">
      <c r="A410" t="s">
        <v>4018</v>
      </c>
      <c r="B410" t="str">
        <f>VLOOKUP(A410,'dump '!A:A,1,FALSE)</f>
        <v>GFE0242</v>
      </c>
      <c r="C410" t="s">
        <v>4017</v>
      </c>
      <c r="D410" t="s">
        <v>2404</v>
      </c>
      <c r="E410" t="s">
        <v>482</v>
      </c>
      <c r="F410" t="s">
        <v>2405</v>
      </c>
      <c r="G410" t="s">
        <v>177</v>
      </c>
      <c r="H410" t="s">
        <v>323</v>
      </c>
      <c r="I410">
        <v>1031096</v>
      </c>
      <c r="J410">
        <v>0.24</v>
      </c>
      <c r="K410" t="s">
        <v>193</v>
      </c>
      <c r="L410" t="s">
        <v>6175</v>
      </c>
      <c r="M410" t="s">
        <v>330</v>
      </c>
      <c r="N410">
        <v>20</v>
      </c>
      <c r="O410">
        <v>100</v>
      </c>
      <c r="P410" t="s">
        <v>6176</v>
      </c>
      <c r="Q410" s="2"/>
      <c r="R410" s="2"/>
      <c r="S410" s="2"/>
      <c r="V410" t="s">
        <v>6177</v>
      </c>
      <c r="W410" s="2">
        <v>44670.35533564815</v>
      </c>
      <c r="X410" t="s">
        <v>329</v>
      </c>
      <c r="Y410" s="2">
        <v>44670.35533564815</v>
      </c>
      <c r="Z410" t="s">
        <v>329</v>
      </c>
    </row>
    <row r="411" spans="1:26" x14ac:dyDescent="0.25">
      <c r="A411" t="s">
        <v>4465</v>
      </c>
      <c r="B411" t="str">
        <f>VLOOKUP(A411,'dump '!A:A,1,FALSE)</f>
        <v>GFE0243</v>
      </c>
      <c r="C411" t="s">
        <v>4464</v>
      </c>
      <c r="D411" t="s">
        <v>602</v>
      </c>
      <c r="E411" t="s">
        <v>316</v>
      </c>
      <c r="F411" t="s">
        <v>603</v>
      </c>
      <c r="G411" t="s">
        <v>177</v>
      </c>
      <c r="H411" t="s">
        <v>323</v>
      </c>
      <c r="I411">
        <v>1034926</v>
      </c>
      <c r="J411">
        <v>0.24</v>
      </c>
      <c r="K411" t="s">
        <v>193</v>
      </c>
      <c r="L411" t="s">
        <v>6175</v>
      </c>
      <c r="M411" t="s">
        <v>330</v>
      </c>
      <c r="N411">
        <v>20</v>
      </c>
      <c r="O411">
        <v>100</v>
      </c>
      <c r="P411" t="s">
        <v>6176</v>
      </c>
      <c r="Q411" s="2"/>
      <c r="R411" s="2"/>
      <c r="S411" s="2"/>
      <c r="V411" t="s">
        <v>6177</v>
      </c>
      <c r="W411" s="2">
        <v>44670.354641203703</v>
      </c>
      <c r="X411" t="s">
        <v>329</v>
      </c>
      <c r="Y411" s="2">
        <v>44670.354641203703</v>
      </c>
      <c r="Z411" t="s">
        <v>329</v>
      </c>
    </row>
    <row r="412" spans="1:26" x14ac:dyDescent="0.25">
      <c r="A412" t="s">
        <v>4283</v>
      </c>
      <c r="B412" t="str">
        <f>VLOOKUP(A412,'dump '!A:A,1,FALSE)</f>
        <v>GFE0244</v>
      </c>
      <c r="C412" t="s">
        <v>4282</v>
      </c>
      <c r="D412" t="s">
        <v>3938</v>
      </c>
      <c r="E412" t="s">
        <v>112</v>
      </c>
      <c r="F412" t="s">
        <v>3939</v>
      </c>
      <c r="G412" t="s">
        <v>177</v>
      </c>
      <c r="H412" t="s">
        <v>323</v>
      </c>
      <c r="I412">
        <v>1035292</v>
      </c>
      <c r="J412">
        <v>0.24</v>
      </c>
      <c r="K412" t="s">
        <v>193</v>
      </c>
      <c r="L412" t="s">
        <v>6175</v>
      </c>
      <c r="M412" t="s">
        <v>330</v>
      </c>
      <c r="N412">
        <v>20</v>
      </c>
      <c r="O412">
        <v>100</v>
      </c>
      <c r="P412" t="s">
        <v>6176</v>
      </c>
      <c r="Q412" s="2"/>
      <c r="R412" s="2"/>
      <c r="S412" s="2"/>
      <c r="V412" t="s">
        <v>6177</v>
      </c>
      <c r="W412" s="2">
        <v>44670.353854166664</v>
      </c>
      <c r="X412" t="s">
        <v>329</v>
      </c>
      <c r="Y412" s="2">
        <v>44670.353854166664</v>
      </c>
      <c r="Z412" t="s">
        <v>329</v>
      </c>
    </row>
    <row r="413" spans="1:26" x14ac:dyDescent="0.25">
      <c r="A413" t="s">
        <v>5016</v>
      </c>
      <c r="B413" t="str">
        <f>VLOOKUP(A413,'dump '!A:A,1,FALSE)</f>
        <v>GFE0245</v>
      </c>
      <c r="C413" t="s">
        <v>5015</v>
      </c>
      <c r="D413" t="s">
        <v>2076</v>
      </c>
      <c r="E413" t="s">
        <v>5017</v>
      </c>
      <c r="F413" t="s">
        <v>5018</v>
      </c>
      <c r="G413" t="s">
        <v>241</v>
      </c>
      <c r="H413" t="s">
        <v>323</v>
      </c>
      <c r="I413">
        <v>1036081</v>
      </c>
      <c r="J413">
        <v>0.24</v>
      </c>
      <c r="K413" t="s">
        <v>193</v>
      </c>
      <c r="L413" t="s">
        <v>6175</v>
      </c>
      <c r="M413" t="s">
        <v>330</v>
      </c>
      <c r="N413">
        <v>20</v>
      </c>
      <c r="O413">
        <v>100</v>
      </c>
      <c r="P413" t="s">
        <v>6176</v>
      </c>
      <c r="Q413" s="2"/>
      <c r="R413" s="2"/>
      <c r="S413" s="2"/>
      <c r="V413" t="s">
        <v>6177</v>
      </c>
      <c r="W413" s="2">
        <v>44671.380810185183</v>
      </c>
      <c r="X413" t="s">
        <v>329</v>
      </c>
      <c r="Y413" s="2">
        <v>44671.380810185183</v>
      </c>
      <c r="Z413" t="s">
        <v>329</v>
      </c>
    </row>
    <row r="414" spans="1:26" x14ac:dyDescent="0.25">
      <c r="A414" t="s">
        <v>4204</v>
      </c>
      <c r="B414" t="str">
        <f>VLOOKUP(A414,'dump '!A:A,1,FALSE)</f>
        <v>GFE0246</v>
      </c>
      <c r="C414" t="s">
        <v>4203</v>
      </c>
      <c r="D414" t="s">
        <v>3814</v>
      </c>
      <c r="E414" t="s">
        <v>298</v>
      </c>
      <c r="F414" t="s">
        <v>3815</v>
      </c>
      <c r="G414" t="s">
        <v>177</v>
      </c>
      <c r="H414" t="s">
        <v>323</v>
      </c>
      <c r="I414">
        <v>1035683</v>
      </c>
      <c r="J414">
        <v>0.24</v>
      </c>
      <c r="K414" t="s">
        <v>193</v>
      </c>
      <c r="L414" t="s">
        <v>6175</v>
      </c>
      <c r="M414" t="s">
        <v>330</v>
      </c>
      <c r="N414">
        <v>20</v>
      </c>
      <c r="O414">
        <v>100</v>
      </c>
      <c r="P414" t="s">
        <v>6176</v>
      </c>
      <c r="Q414" s="2"/>
      <c r="R414" s="2"/>
      <c r="S414" s="2"/>
      <c r="V414" t="s">
        <v>6177</v>
      </c>
      <c r="W414" s="2">
        <v>44671.381620370368</v>
      </c>
      <c r="X414" t="s">
        <v>329</v>
      </c>
      <c r="Y414" s="2">
        <v>44671.381620370368</v>
      </c>
      <c r="Z414" t="s">
        <v>329</v>
      </c>
    </row>
    <row r="415" spans="1:26" x14ac:dyDescent="0.25">
      <c r="A415" t="s">
        <v>4016</v>
      </c>
      <c r="B415" t="str">
        <f>VLOOKUP(A415,'dump '!A:A,1,FALSE)</f>
        <v>GFE0247</v>
      </c>
      <c r="C415" t="s">
        <v>4015</v>
      </c>
      <c r="D415" t="s">
        <v>2489</v>
      </c>
      <c r="E415" t="s">
        <v>3843</v>
      </c>
      <c r="F415" t="s">
        <v>3844</v>
      </c>
      <c r="G415" t="s">
        <v>177</v>
      </c>
      <c r="H415" t="s">
        <v>323</v>
      </c>
      <c r="I415">
        <v>1031093</v>
      </c>
      <c r="J415">
        <v>0.24</v>
      </c>
      <c r="K415" t="s">
        <v>193</v>
      </c>
      <c r="L415" t="s">
        <v>6175</v>
      </c>
      <c r="M415" t="s">
        <v>330</v>
      </c>
      <c r="N415">
        <v>20</v>
      </c>
      <c r="O415">
        <v>100</v>
      </c>
      <c r="P415" t="s">
        <v>6176</v>
      </c>
      <c r="Q415" s="2"/>
      <c r="R415" s="2"/>
      <c r="S415" s="2"/>
      <c r="V415" t="s">
        <v>6177</v>
      </c>
      <c r="W415" s="2">
        <v>44671.380613425928</v>
      </c>
      <c r="X415" t="s">
        <v>329</v>
      </c>
      <c r="Y415" s="2">
        <v>44671.380613425928</v>
      </c>
      <c r="Z415" t="s">
        <v>329</v>
      </c>
    </row>
    <row r="416" spans="1:26" x14ac:dyDescent="0.25">
      <c r="A416" t="s">
        <v>4239</v>
      </c>
      <c r="B416" t="str">
        <f>VLOOKUP(A416,'dump '!A:A,1,FALSE)</f>
        <v>GFE0248</v>
      </c>
      <c r="C416" t="s">
        <v>4238</v>
      </c>
      <c r="D416" t="s">
        <v>2948</v>
      </c>
      <c r="E416" t="s">
        <v>264</v>
      </c>
      <c r="F416" t="s">
        <v>2949</v>
      </c>
      <c r="G416" t="s">
        <v>177</v>
      </c>
      <c r="H416" t="s">
        <v>323</v>
      </c>
      <c r="I416">
        <v>1036071</v>
      </c>
      <c r="J416">
        <v>0.24</v>
      </c>
      <c r="K416" t="s">
        <v>193</v>
      </c>
      <c r="L416" t="s">
        <v>6175</v>
      </c>
      <c r="M416" t="s">
        <v>330</v>
      </c>
      <c r="N416">
        <v>20</v>
      </c>
      <c r="O416">
        <v>100</v>
      </c>
      <c r="P416" t="s">
        <v>6176</v>
      </c>
      <c r="Q416" s="2"/>
      <c r="R416" s="2"/>
      <c r="S416" s="2"/>
      <c r="V416" t="s">
        <v>6177</v>
      </c>
      <c r="W416" s="2">
        <v>44671.38009259259</v>
      </c>
      <c r="X416" t="s">
        <v>329</v>
      </c>
      <c r="Y416" s="2">
        <v>44671.38009259259</v>
      </c>
      <c r="Z416" t="s">
        <v>329</v>
      </c>
    </row>
    <row r="417" spans="1:26" x14ac:dyDescent="0.25">
      <c r="A417" t="s">
        <v>4289</v>
      </c>
      <c r="B417" t="str">
        <f>VLOOKUP(A417,'dump '!A:A,1,FALSE)</f>
        <v>GFE0249</v>
      </c>
      <c r="C417" t="s">
        <v>4288</v>
      </c>
      <c r="D417" t="s">
        <v>2948</v>
      </c>
      <c r="E417" t="s">
        <v>195</v>
      </c>
      <c r="F417" t="s">
        <v>3519</v>
      </c>
      <c r="G417" t="s">
        <v>177</v>
      </c>
      <c r="H417" t="s">
        <v>323</v>
      </c>
      <c r="I417">
        <v>1035309</v>
      </c>
      <c r="J417">
        <v>0.24</v>
      </c>
      <c r="K417" t="s">
        <v>193</v>
      </c>
      <c r="L417" t="s">
        <v>6175</v>
      </c>
      <c r="M417" t="s">
        <v>330</v>
      </c>
      <c r="N417">
        <v>20</v>
      </c>
      <c r="O417">
        <v>100</v>
      </c>
      <c r="P417" t="s">
        <v>6176</v>
      </c>
      <c r="Q417" s="2"/>
      <c r="R417" s="2"/>
      <c r="S417" s="2"/>
      <c r="V417" t="s">
        <v>6177</v>
      </c>
      <c r="W417" s="2">
        <v>44671.379895833335</v>
      </c>
      <c r="X417" t="s">
        <v>329</v>
      </c>
      <c r="Y417" s="2">
        <v>44671.379895833335</v>
      </c>
      <c r="Z417" t="s">
        <v>329</v>
      </c>
    </row>
    <row r="418" spans="1:26" x14ac:dyDescent="0.25">
      <c r="A418" t="s">
        <v>4014</v>
      </c>
      <c r="B418" t="str">
        <f>VLOOKUP(A418,'dump '!A:A,1,FALSE)</f>
        <v>GFE0250</v>
      </c>
      <c r="C418" t="s">
        <v>4013</v>
      </c>
      <c r="D418" t="s">
        <v>3889</v>
      </c>
      <c r="E418" t="s">
        <v>169</v>
      </c>
      <c r="F418" t="s">
        <v>3890</v>
      </c>
      <c r="G418" t="s">
        <v>34</v>
      </c>
      <c r="H418" t="s">
        <v>323</v>
      </c>
      <c r="I418">
        <v>1031092</v>
      </c>
      <c r="J418">
        <v>0.24</v>
      </c>
      <c r="K418" t="s">
        <v>193</v>
      </c>
      <c r="L418" t="s">
        <v>6175</v>
      </c>
      <c r="M418" t="s">
        <v>330</v>
      </c>
      <c r="N418">
        <v>20</v>
      </c>
      <c r="O418">
        <v>100</v>
      </c>
      <c r="P418" t="s">
        <v>6176</v>
      </c>
      <c r="Q418" s="2"/>
      <c r="R418" s="2"/>
      <c r="S418" s="2"/>
      <c r="V418" t="s">
        <v>6177</v>
      </c>
      <c r="W418" s="2">
        <v>44672.59578703704</v>
      </c>
      <c r="X418" t="s">
        <v>329</v>
      </c>
      <c r="Y418" s="2">
        <v>44672.59578703704</v>
      </c>
      <c r="Z418" t="s">
        <v>329</v>
      </c>
    </row>
    <row r="419" spans="1:26" x14ac:dyDescent="0.25">
      <c r="A419" t="s">
        <v>4370</v>
      </c>
      <c r="B419" t="str">
        <f>VLOOKUP(A419,'dump '!A:A,1,FALSE)</f>
        <v>GFE0251</v>
      </c>
      <c r="C419" t="s">
        <v>4369</v>
      </c>
      <c r="D419" t="s">
        <v>3808</v>
      </c>
      <c r="E419" t="s">
        <v>3809</v>
      </c>
      <c r="F419" t="s">
        <v>3810</v>
      </c>
      <c r="G419" t="s">
        <v>177</v>
      </c>
      <c r="H419" t="s">
        <v>323</v>
      </c>
      <c r="I419">
        <v>1036376</v>
      </c>
      <c r="J419">
        <v>0.24</v>
      </c>
      <c r="K419" t="s">
        <v>193</v>
      </c>
      <c r="L419" t="s">
        <v>6175</v>
      </c>
      <c r="M419" t="s">
        <v>330</v>
      </c>
      <c r="N419">
        <v>20</v>
      </c>
      <c r="O419">
        <v>100</v>
      </c>
      <c r="P419" t="s">
        <v>6176</v>
      </c>
      <c r="Q419" s="2"/>
      <c r="R419" s="2"/>
      <c r="S419" s="2"/>
      <c r="V419" t="s">
        <v>6177</v>
      </c>
      <c r="W419" s="2">
        <v>44677.391284722224</v>
      </c>
      <c r="X419" t="s">
        <v>329</v>
      </c>
      <c r="Y419" s="2">
        <v>44677.391284722224</v>
      </c>
      <c r="Z419" t="s">
        <v>329</v>
      </c>
    </row>
    <row r="420" spans="1:26" x14ac:dyDescent="0.25">
      <c r="A420" t="s">
        <v>4470</v>
      </c>
      <c r="B420" t="str">
        <f>VLOOKUP(A420,'dump '!A:A,1,FALSE)</f>
        <v>GFE0252</v>
      </c>
      <c r="C420" t="s">
        <v>4469</v>
      </c>
      <c r="D420" t="s">
        <v>324</v>
      </c>
      <c r="E420" t="s">
        <v>4471</v>
      </c>
      <c r="F420" t="s">
        <v>4472</v>
      </c>
      <c r="G420" t="s">
        <v>177</v>
      </c>
      <c r="H420" t="s">
        <v>323</v>
      </c>
      <c r="I420">
        <v>1034607</v>
      </c>
      <c r="J420">
        <v>0.24</v>
      </c>
      <c r="K420" t="s">
        <v>193</v>
      </c>
      <c r="L420" t="s">
        <v>6175</v>
      </c>
      <c r="M420" t="s">
        <v>330</v>
      </c>
      <c r="N420">
        <v>20</v>
      </c>
      <c r="O420">
        <v>100</v>
      </c>
      <c r="P420" t="s">
        <v>6176</v>
      </c>
      <c r="Q420" s="2"/>
      <c r="R420" s="2"/>
      <c r="S420" s="2"/>
      <c r="V420" t="s">
        <v>6177</v>
      </c>
      <c r="W420" s="2">
        <v>44677.602592592593</v>
      </c>
      <c r="X420" t="s">
        <v>329</v>
      </c>
      <c r="Y420" s="2">
        <v>44677.602592592593</v>
      </c>
      <c r="Z420" t="s">
        <v>329</v>
      </c>
    </row>
    <row r="421" spans="1:26" x14ac:dyDescent="0.25">
      <c r="A421" t="s">
        <v>4497</v>
      </c>
      <c r="B421" t="str">
        <f>VLOOKUP(A421,'dump '!A:A,1,FALSE)</f>
        <v>GFE0253</v>
      </c>
      <c r="C421" t="s">
        <v>4496</v>
      </c>
      <c r="D421" t="s">
        <v>1793</v>
      </c>
      <c r="E421" t="s">
        <v>281</v>
      </c>
      <c r="F421" t="s">
        <v>1794</v>
      </c>
      <c r="G421" t="s">
        <v>177</v>
      </c>
      <c r="H421" t="s">
        <v>323</v>
      </c>
      <c r="I421">
        <v>1031138</v>
      </c>
      <c r="J421">
        <v>0.24</v>
      </c>
      <c r="K421" t="s">
        <v>193</v>
      </c>
      <c r="L421" t="s">
        <v>6175</v>
      </c>
      <c r="M421" t="s">
        <v>330</v>
      </c>
      <c r="N421">
        <v>20</v>
      </c>
      <c r="O421">
        <v>100</v>
      </c>
      <c r="P421" t="s">
        <v>6176</v>
      </c>
      <c r="Q421" s="2"/>
      <c r="R421" s="2"/>
      <c r="S421" s="2"/>
      <c r="V421" t="s">
        <v>6177</v>
      </c>
      <c r="W421" s="2">
        <v>44690.440925925926</v>
      </c>
      <c r="X421" t="s">
        <v>329</v>
      </c>
      <c r="Y421" s="2">
        <v>44690.440925925926</v>
      </c>
      <c r="Z421" t="s">
        <v>329</v>
      </c>
    </row>
    <row r="422" spans="1:26" x14ac:dyDescent="0.25">
      <c r="A422" t="s">
        <v>3584</v>
      </c>
      <c r="B422" t="str">
        <f>VLOOKUP(A422,'dump '!A:A,1,FALSE)</f>
        <v>GFE0254</v>
      </c>
      <c r="C422" t="s">
        <v>3583</v>
      </c>
      <c r="D422" t="s">
        <v>1793</v>
      </c>
      <c r="E422" t="s">
        <v>1086</v>
      </c>
      <c r="F422" t="s">
        <v>1794</v>
      </c>
      <c r="G422" t="s">
        <v>177</v>
      </c>
      <c r="H422" t="s">
        <v>323</v>
      </c>
      <c r="I422">
        <v>1036084</v>
      </c>
      <c r="J422">
        <v>0.24</v>
      </c>
      <c r="K422" t="s">
        <v>193</v>
      </c>
      <c r="L422" t="s">
        <v>6175</v>
      </c>
      <c r="M422" t="s">
        <v>330</v>
      </c>
      <c r="N422">
        <v>20</v>
      </c>
      <c r="O422">
        <v>100</v>
      </c>
      <c r="P422" t="s">
        <v>6176</v>
      </c>
      <c r="Q422" s="2"/>
      <c r="R422" s="2"/>
      <c r="S422" s="2"/>
      <c r="V422" t="s">
        <v>6177</v>
      </c>
      <c r="W422" s="2">
        <v>44690.445150462961</v>
      </c>
      <c r="X422" t="s">
        <v>329</v>
      </c>
      <c r="Y422" s="2">
        <v>44690.445150462961</v>
      </c>
      <c r="Z422" t="s">
        <v>329</v>
      </c>
    </row>
    <row r="423" spans="1:26" x14ac:dyDescent="0.25">
      <c r="A423" t="s">
        <v>4295</v>
      </c>
      <c r="B423" t="str">
        <f>VLOOKUP(A423,'dump '!A:A,1,FALSE)</f>
        <v>GFE0255</v>
      </c>
      <c r="C423" t="s">
        <v>4294</v>
      </c>
      <c r="D423" t="s">
        <v>1917</v>
      </c>
      <c r="E423" t="s">
        <v>1918</v>
      </c>
      <c r="F423" t="s">
        <v>1919</v>
      </c>
      <c r="G423" t="s">
        <v>177</v>
      </c>
      <c r="H423" t="s">
        <v>323</v>
      </c>
      <c r="I423">
        <v>1035318</v>
      </c>
      <c r="J423">
        <v>0.24</v>
      </c>
      <c r="K423" t="s">
        <v>193</v>
      </c>
      <c r="L423" t="s">
        <v>6175</v>
      </c>
      <c r="M423" t="s">
        <v>330</v>
      </c>
      <c r="N423">
        <v>20</v>
      </c>
      <c r="O423">
        <v>100</v>
      </c>
      <c r="P423" t="s">
        <v>6176</v>
      </c>
      <c r="Q423" s="2"/>
      <c r="R423" s="2"/>
      <c r="S423" s="2"/>
      <c r="V423" t="s">
        <v>6177</v>
      </c>
      <c r="W423" s="2">
        <v>44690.445289351854</v>
      </c>
      <c r="X423" t="s">
        <v>329</v>
      </c>
      <c r="Y423" s="2">
        <v>44690.445289351854</v>
      </c>
      <c r="Z423" t="s">
        <v>329</v>
      </c>
    </row>
    <row r="424" spans="1:26" x14ac:dyDescent="0.25">
      <c r="A424" t="s">
        <v>4021</v>
      </c>
      <c r="B424" t="str">
        <f>VLOOKUP(A424,'dump '!A:A,1,FALSE)</f>
        <v>GFE0256</v>
      </c>
      <c r="C424" t="s">
        <v>4020</v>
      </c>
      <c r="D424" t="s">
        <v>4022</v>
      </c>
      <c r="E424" t="s">
        <v>3701</v>
      </c>
      <c r="F424" t="s">
        <v>4023</v>
      </c>
      <c r="G424" t="s">
        <v>62</v>
      </c>
      <c r="H424" t="s">
        <v>323</v>
      </c>
      <c r="I424">
        <v>1031115</v>
      </c>
      <c r="J424">
        <v>0.24</v>
      </c>
      <c r="K424" t="s">
        <v>193</v>
      </c>
      <c r="L424" t="s">
        <v>6175</v>
      </c>
      <c r="M424" t="s">
        <v>330</v>
      </c>
      <c r="N424">
        <v>20</v>
      </c>
      <c r="O424">
        <v>100</v>
      </c>
      <c r="P424" t="s">
        <v>6176</v>
      </c>
      <c r="Q424" s="2"/>
      <c r="R424" s="2"/>
      <c r="S424" s="2"/>
      <c r="V424" t="s">
        <v>6177</v>
      </c>
      <c r="W424" s="2">
        <v>44691.471412037034</v>
      </c>
      <c r="X424" t="s">
        <v>329</v>
      </c>
      <c r="Y424" s="2">
        <v>44691.471412037034</v>
      </c>
      <c r="Z424" t="s">
        <v>329</v>
      </c>
    </row>
    <row r="425" spans="1:26" x14ac:dyDescent="0.25">
      <c r="A425" t="s">
        <v>4547</v>
      </c>
      <c r="B425" t="str">
        <f>VLOOKUP(A425,'dump '!A:A,1,FALSE)</f>
        <v>GFE0257</v>
      </c>
      <c r="C425" t="s">
        <v>4546</v>
      </c>
      <c r="D425" t="s">
        <v>4548</v>
      </c>
      <c r="E425" t="s">
        <v>1082</v>
      </c>
      <c r="F425" t="s">
        <v>4549</v>
      </c>
      <c r="G425" t="s">
        <v>34</v>
      </c>
      <c r="H425" t="s">
        <v>323</v>
      </c>
      <c r="I425">
        <v>1048132</v>
      </c>
      <c r="J425">
        <v>0.24</v>
      </c>
      <c r="K425" t="s">
        <v>193</v>
      </c>
      <c r="L425" t="s">
        <v>6175</v>
      </c>
      <c r="M425" t="s">
        <v>330</v>
      </c>
      <c r="N425">
        <v>20</v>
      </c>
      <c r="O425">
        <v>100</v>
      </c>
      <c r="P425" t="s">
        <v>6176</v>
      </c>
      <c r="Q425" s="2"/>
      <c r="R425" s="2"/>
      <c r="S425" s="2"/>
      <c r="V425" t="s">
        <v>6177</v>
      </c>
      <c r="W425" s="2">
        <v>44691.471701388888</v>
      </c>
      <c r="X425" t="s">
        <v>329</v>
      </c>
      <c r="Y425" s="2">
        <v>44691.471701388888</v>
      </c>
      <c r="Z425" t="s">
        <v>329</v>
      </c>
    </row>
    <row r="426" spans="1:26" x14ac:dyDescent="0.25">
      <c r="A426" t="s">
        <v>4951</v>
      </c>
      <c r="B426" t="str">
        <f>VLOOKUP(A426,'dump '!A:A,1,FALSE)</f>
        <v>GFE0258</v>
      </c>
      <c r="C426" t="s">
        <v>4950</v>
      </c>
      <c r="D426" t="s">
        <v>2634</v>
      </c>
      <c r="E426" t="s">
        <v>2635</v>
      </c>
      <c r="F426" t="s">
        <v>2636</v>
      </c>
      <c r="G426" t="s">
        <v>2125</v>
      </c>
      <c r="H426" t="s">
        <v>323</v>
      </c>
      <c r="I426">
        <v>1048125</v>
      </c>
      <c r="J426">
        <v>0.24</v>
      </c>
      <c r="K426" t="s">
        <v>193</v>
      </c>
      <c r="L426" t="s">
        <v>6175</v>
      </c>
      <c r="M426" t="s">
        <v>330</v>
      </c>
      <c r="N426">
        <v>20</v>
      </c>
      <c r="O426">
        <v>100</v>
      </c>
      <c r="P426" t="s">
        <v>6176</v>
      </c>
      <c r="Q426" s="2"/>
      <c r="R426" s="2"/>
      <c r="S426" s="2"/>
      <c r="V426" t="s">
        <v>6177</v>
      </c>
      <c r="W426" s="2">
        <v>44697.381666666668</v>
      </c>
      <c r="X426" t="s">
        <v>329</v>
      </c>
      <c r="Y426" s="2">
        <v>44697.381666666668</v>
      </c>
      <c r="Z426" t="s">
        <v>329</v>
      </c>
    </row>
    <row r="427" spans="1:26" x14ac:dyDescent="0.25">
      <c r="A427" t="s">
        <v>4535</v>
      </c>
      <c r="B427" t="str">
        <f>VLOOKUP(A427,'dump '!A:A,1,FALSE)</f>
        <v>GFE0259</v>
      </c>
      <c r="C427" t="s">
        <v>4534</v>
      </c>
      <c r="D427" t="s">
        <v>1930</v>
      </c>
      <c r="E427" t="s">
        <v>724</v>
      </c>
      <c r="F427" t="s">
        <v>3062</v>
      </c>
      <c r="G427" t="s">
        <v>177</v>
      </c>
      <c r="H427" t="s">
        <v>323</v>
      </c>
      <c r="I427">
        <v>1048128</v>
      </c>
      <c r="J427">
        <v>0.24</v>
      </c>
      <c r="K427" t="s">
        <v>193</v>
      </c>
      <c r="L427" t="s">
        <v>6175</v>
      </c>
      <c r="M427" t="s">
        <v>330</v>
      </c>
      <c r="N427">
        <v>20</v>
      </c>
      <c r="O427">
        <v>100</v>
      </c>
      <c r="P427" t="s">
        <v>6176</v>
      </c>
      <c r="Q427" s="2"/>
      <c r="R427" s="2"/>
      <c r="S427" s="2"/>
      <c r="V427" t="s">
        <v>6177</v>
      </c>
      <c r="W427" s="2">
        <v>44700.308703703704</v>
      </c>
      <c r="X427" t="s">
        <v>329</v>
      </c>
      <c r="Y427" s="2">
        <v>44700.308703703704</v>
      </c>
      <c r="Z427" t="s">
        <v>329</v>
      </c>
    </row>
    <row r="428" spans="1:26" x14ac:dyDescent="0.25">
      <c r="A428" t="s">
        <v>4957</v>
      </c>
      <c r="B428" t="str">
        <f>VLOOKUP(A428,'dump '!A:A,1,FALSE)</f>
        <v>GFE0260</v>
      </c>
      <c r="C428" t="s">
        <v>4956</v>
      </c>
      <c r="D428" t="s">
        <v>1930</v>
      </c>
      <c r="E428" t="s">
        <v>3258</v>
      </c>
      <c r="F428" t="s">
        <v>3259</v>
      </c>
      <c r="G428" t="s">
        <v>177</v>
      </c>
      <c r="H428" t="s">
        <v>323</v>
      </c>
      <c r="I428">
        <v>1048021</v>
      </c>
      <c r="J428">
        <v>0.24</v>
      </c>
      <c r="K428" t="s">
        <v>193</v>
      </c>
      <c r="L428" t="s">
        <v>6175</v>
      </c>
      <c r="M428" t="s">
        <v>330</v>
      </c>
      <c r="N428">
        <v>20</v>
      </c>
      <c r="O428">
        <v>100</v>
      </c>
      <c r="P428" t="s">
        <v>6176</v>
      </c>
      <c r="Q428" s="2"/>
      <c r="R428" s="2"/>
      <c r="S428" s="2"/>
      <c r="V428" t="s">
        <v>6177</v>
      </c>
      <c r="W428" s="2">
        <v>44700.306828703702</v>
      </c>
      <c r="X428" t="s">
        <v>329</v>
      </c>
      <c r="Y428" s="2">
        <v>44700.306828703702</v>
      </c>
      <c r="Z428" t="s">
        <v>329</v>
      </c>
    </row>
    <row r="429" spans="1:26" x14ac:dyDescent="0.25">
      <c r="A429" t="s">
        <v>4562</v>
      </c>
      <c r="B429" t="str">
        <f>VLOOKUP(A429,'dump '!A:A,1,FALSE)</f>
        <v>GFE0261</v>
      </c>
      <c r="C429" t="s">
        <v>4561</v>
      </c>
      <c r="D429" t="s">
        <v>1930</v>
      </c>
      <c r="E429" t="s">
        <v>1931</v>
      </c>
      <c r="F429" t="s">
        <v>1932</v>
      </c>
      <c r="G429" t="s">
        <v>177</v>
      </c>
      <c r="H429" t="s">
        <v>323</v>
      </c>
      <c r="I429">
        <v>1048140</v>
      </c>
      <c r="J429">
        <v>0.24</v>
      </c>
      <c r="K429" t="s">
        <v>193</v>
      </c>
      <c r="L429" t="s">
        <v>6175</v>
      </c>
      <c r="M429" t="s">
        <v>330</v>
      </c>
      <c r="N429">
        <v>20</v>
      </c>
      <c r="O429">
        <v>100</v>
      </c>
      <c r="P429" t="s">
        <v>6176</v>
      </c>
      <c r="Q429" s="2"/>
      <c r="R429" s="2"/>
      <c r="S429" s="2"/>
      <c r="V429" t="s">
        <v>6177</v>
      </c>
      <c r="W429" s="2">
        <v>44700.306226851855</v>
      </c>
      <c r="X429" t="s">
        <v>329</v>
      </c>
      <c r="Y429" s="2">
        <v>44700.306226851855</v>
      </c>
      <c r="Z429" t="s">
        <v>329</v>
      </c>
    </row>
    <row r="430" spans="1:26" x14ac:dyDescent="0.25">
      <c r="A430" t="s">
        <v>4953</v>
      </c>
      <c r="B430" t="str">
        <f>VLOOKUP(A430,'dump '!A:A,1,FALSE)</f>
        <v>GFE0262</v>
      </c>
      <c r="C430" t="s">
        <v>4952</v>
      </c>
      <c r="D430" t="s">
        <v>3773</v>
      </c>
      <c r="E430" t="s">
        <v>281</v>
      </c>
      <c r="F430" t="s">
        <v>3774</v>
      </c>
      <c r="G430" t="s">
        <v>43</v>
      </c>
      <c r="H430" t="s">
        <v>323</v>
      </c>
      <c r="I430">
        <v>1048017</v>
      </c>
      <c r="J430">
        <v>0.24</v>
      </c>
      <c r="K430" t="s">
        <v>193</v>
      </c>
      <c r="L430" t="s">
        <v>6175</v>
      </c>
      <c r="M430" t="s">
        <v>330</v>
      </c>
      <c r="N430">
        <v>20</v>
      </c>
      <c r="O430">
        <v>100</v>
      </c>
      <c r="P430" t="s">
        <v>6176</v>
      </c>
      <c r="Q430" s="2"/>
      <c r="R430" s="2"/>
      <c r="S430" s="2"/>
      <c r="V430" t="s">
        <v>6177</v>
      </c>
      <c r="W430" s="2">
        <v>44706.384976851848</v>
      </c>
      <c r="X430" t="s">
        <v>329</v>
      </c>
      <c r="Y430" s="2">
        <v>44706.384976851848</v>
      </c>
      <c r="Z430" t="s">
        <v>329</v>
      </c>
    </row>
    <row r="431" spans="1:26" x14ac:dyDescent="0.25">
      <c r="A431" t="s">
        <v>4537</v>
      </c>
      <c r="B431" t="str">
        <f>VLOOKUP(A431,'dump '!A:A,1,FALSE)</f>
        <v>GFE0263</v>
      </c>
      <c r="C431" t="s">
        <v>4536</v>
      </c>
      <c r="D431" t="s">
        <v>3894</v>
      </c>
      <c r="E431" t="s">
        <v>93</v>
      </c>
      <c r="F431" t="s">
        <v>3895</v>
      </c>
      <c r="G431" t="s">
        <v>177</v>
      </c>
      <c r="H431" t="s">
        <v>323</v>
      </c>
      <c r="I431">
        <v>1048129</v>
      </c>
      <c r="J431">
        <v>0.24</v>
      </c>
      <c r="K431" t="s">
        <v>193</v>
      </c>
      <c r="L431" t="s">
        <v>6175</v>
      </c>
      <c r="M431" t="s">
        <v>330</v>
      </c>
      <c r="N431">
        <v>20</v>
      </c>
      <c r="O431">
        <v>100</v>
      </c>
      <c r="P431" t="s">
        <v>6176</v>
      </c>
      <c r="Q431" s="2"/>
      <c r="R431" s="2"/>
      <c r="S431" s="2"/>
      <c r="V431" t="s">
        <v>6177</v>
      </c>
      <c r="W431" s="2">
        <v>44706.383020833331</v>
      </c>
      <c r="X431" t="s">
        <v>329</v>
      </c>
      <c r="Y431" s="2">
        <v>44706.383020833331</v>
      </c>
      <c r="Z431" t="s">
        <v>329</v>
      </c>
    </row>
    <row r="432" spans="1:26" x14ac:dyDescent="0.25">
      <c r="A432" t="s">
        <v>4554</v>
      </c>
      <c r="B432" t="str">
        <f>VLOOKUP(A432,'dump '!A:A,1,FALSE)</f>
        <v>GFE0264</v>
      </c>
      <c r="C432" t="s">
        <v>4553</v>
      </c>
      <c r="D432" t="s">
        <v>3773</v>
      </c>
      <c r="E432" t="s">
        <v>281</v>
      </c>
      <c r="F432" t="s">
        <v>3774</v>
      </c>
      <c r="G432" t="s">
        <v>43</v>
      </c>
      <c r="H432" t="s">
        <v>323</v>
      </c>
      <c r="I432">
        <v>1048135</v>
      </c>
      <c r="J432">
        <v>0.24</v>
      </c>
      <c r="K432" t="s">
        <v>193</v>
      </c>
      <c r="L432" t="s">
        <v>6175</v>
      </c>
      <c r="M432" t="s">
        <v>330</v>
      </c>
      <c r="N432">
        <v>20</v>
      </c>
      <c r="O432">
        <v>100</v>
      </c>
      <c r="P432" t="s">
        <v>6176</v>
      </c>
      <c r="Q432" s="2"/>
      <c r="R432" s="2"/>
      <c r="S432" s="2"/>
      <c r="V432" t="s">
        <v>6177</v>
      </c>
      <c r="W432" s="2">
        <v>44706.385115740741</v>
      </c>
      <c r="X432" t="s">
        <v>329</v>
      </c>
      <c r="Y432" s="2">
        <v>44706.385115740741</v>
      </c>
      <c r="Z432" t="s">
        <v>329</v>
      </c>
    </row>
    <row r="433" spans="1:26" x14ac:dyDescent="0.25">
      <c r="A433" t="s">
        <v>4545</v>
      </c>
      <c r="B433" t="str">
        <f>VLOOKUP(A433,'dump '!A:A,1,FALSE)</f>
        <v>GFE0265</v>
      </c>
      <c r="C433" t="s">
        <v>4544</v>
      </c>
      <c r="D433" t="s">
        <v>3773</v>
      </c>
      <c r="E433" t="s">
        <v>281</v>
      </c>
      <c r="F433" t="s">
        <v>3774</v>
      </c>
      <c r="G433" t="s">
        <v>43</v>
      </c>
      <c r="H433" t="s">
        <v>323</v>
      </c>
      <c r="I433">
        <v>1048131</v>
      </c>
      <c r="J433">
        <v>0.24</v>
      </c>
      <c r="K433" t="s">
        <v>193</v>
      </c>
      <c r="L433" t="s">
        <v>6175</v>
      </c>
      <c r="M433" t="s">
        <v>330</v>
      </c>
      <c r="N433">
        <v>20</v>
      </c>
      <c r="O433">
        <v>100</v>
      </c>
      <c r="P433" t="s">
        <v>6176</v>
      </c>
      <c r="Q433" s="2"/>
      <c r="R433" s="2"/>
      <c r="S433" s="2"/>
      <c r="V433" t="s">
        <v>6177</v>
      </c>
      <c r="W433" s="2">
        <v>44706.385231481479</v>
      </c>
      <c r="X433" t="s">
        <v>329</v>
      </c>
      <c r="Y433" s="2">
        <v>44706.385231481479</v>
      </c>
      <c r="Z433" t="s">
        <v>329</v>
      </c>
    </row>
    <row r="434" spans="1:26" x14ac:dyDescent="0.25">
      <c r="A434" t="s">
        <v>4518</v>
      </c>
      <c r="B434" t="str">
        <f>VLOOKUP(A434,'dump '!A:A,1,FALSE)</f>
        <v>GFE0266</v>
      </c>
      <c r="C434" t="s">
        <v>4517</v>
      </c>
      <c r="D434" t="s">
        <v>3773</v>
      </c>
      <c r="E434" t="s">
        <v>281</v>
      </c>
      <c r="F434" t="s">
        <v>3774</v>
      </c>
      <c r="G434" t="s">
        <v>43</v>
      </c>
      <c r="H434" t="s">
        <v>323</v>
      </c>
      <c r="I434">
        <v>1048122</v>
      </c>
      <c r="J434">
        <v>0.24</v>
      </c>
      <c r="K434" t="s">
        <v>193</v>
      </c>
      <c r="L434" t="s">
        <v>6175</v>
      </c>
      <c r="M434" t="s">
        <v>330</v>
      </c>
      <c r="N434">
        <v>20</v>
      </c>
      <c r="O434">
        <v>100</v>
      </c>
      <c r="P434" t="s">
        <v>6176</v>
      </c>
      <c r="Q434" s="2"/>
      <c r="R434" s="2"/>
      <c r="S434" s="2"/>
      <c r="V434" t="s">
        <v>6177</v>
      </c>
      <c r="W434" s="2">
        <v>44706.385347222225</v>
      </c>
      <c r="X434" t="s">
        <v>329</v>
      </c>
      <c r="Y434" s="2">
        <v>44706.385347222225</v>
      </c>
      <c r="Z434" t="s">
        <v>329</v>
      </c>
    </row>
    <row r="435" spans="1:26" x14ac:dyDescent="0.25">
      <c r="A435" t="s">
        <v>4955</v>
      </c>
      <c r="B435" t="str">
        <f>VLOOKUP(A435,'dump '!A:A,1,FALSE)</f>
        <v>GFE0267</v>
      </c>
      <c r="C435" t="s">
        <v>4954</v>
      </c>
      <c r="D435" t="s">
        <v>2925</v>
      </c>
      <c r="E435" t="s">
        <v>2926</v>
      </c>
      <c r="F435" t="s">
        <v>2927</v>
      </c>
      <c r="G435" t="s">
        <v>107</v>
      </c>
      <c r="H435" t="s">
        <v>323</v>
      </c>
      <c r="I435">
        <v>1048018</v>
      </c>
      <c r="J435">
        <v>0.24</v>
      </c>
      <c r="K435" t="s">
        <v>193</v>
      </c>
      <c r="L435" t="s">
        <v>6175</v>
      </c>
      <c r="M435" t="s">
        <v>330</v>
      </c>
      <c r="N435">
        <v>20</v>
      </c>
      <c r="O435">
        <v>100</v>
      </c>
      <c r="P435" t="s">
        <v>6176</v>
      </c>
      <c r="Q435" s="2"/>
      <c r="R435" s="2"/>
      <c r="S435" s="2"/>
      <c r="V435" t="s">
        <v>6177</v>
      </c>
      <c r="W435" s="2">
        <v>44706.382465277777</v>
      </c>
      <c r="X435" t="s">
        <v>329</v>
      </c>
      <c r="Y435" s="2">
        <v>44706.382465277777</v>
      </c>
      <c r="Z435" t="s">
        <v>329</v>
      </c>
    </row>
    <row r="436" spans="1:26" x14ac:dyDescent="0.25">
      <c r="A436" t="s">
        <v>4522</v>
      </c>
      <c r="B436" t="str">
        <f>VLOOKUP(A436,'dump '!A:A,1,FALSE)</f>
        <v>GFE0268</v>
      </c>
      <c r="C436" t="s">
        <v>4521</v>
      </c>
      <c r="D436" t="s">
        <v>2534</v>
      </c>
      <c r="E436" t="s">
        <v>2094</v>
      </c>
      <c r="F436" t="s">
        <v>4523</v>
      </c>
      <c r="G436" t="s">
        <v>62</v>
      </c>
      <c r="H436" t="s">
        <v>323</v>
      </c>
      <c r="I436">
        <v>1048124</v>
      </c>
      <c r="J436">
        <v>0.24</v>
      </c>
      <c r="K436" t="s">
        <v>193</v>
      </c>
      <c r="L436" t="s">
        <v>6175</v>
      </c>
      <c r="M436" t="s">
        <v>330</v>
      </c>
      <c r="N436">
        <v>20</v>
      </c>
      <c r="O436">
        <v>100</v>
      </c>
      <c r="P436" t="s">
        <v>6176</v>
      </c>
      <c r="Q436" s="2"/>
      <c r="R436" s="2"/>
      <c r="S436" s="2"/>
      <c r="V436" t="s">
        <v>6177</v>
      </c>
      <c r="W436" s="2">
        <v>44725.548171296294</v>
      </c>
      <c r="X436" t="s">
        <v>329</v>
      </c>
      <c r="Y436" s="2">
        <v>44725.548171296294</v>
      </c>
      <c r="Z436" t="s">
        <v>329</v>
      </c>
    </row>
    <row r="437" spans="1:26" x14ac:dyDescent="0.25">
      <c r="A437" t="s">
        <v>4564</v>
      </c>
      <c r="B437" t="str">
        <f>VLOOKUP(A437,'dump '!A:A,1,FALSE)</f>
        <v>GFE0269</v>
      </c>
      <c r="C437" t="s">
        <v>4563</v>
      </c>
      <c r="D437" t="s">
        <v>1492</v>
      </c>
      <c r="E437" t="s">
        <v>2748</v>
      </c>
      <c r="F437" t="s">
        <v>2749</v>
      </c>
      <c r="G437" t="s">
        <v>241</v>
      </c>
      <c r="H437" t="s">
        <v>323</v>
      </c>
      <c r="I437">
        <v>1048141</v>
      </c>
      <c r="J437">
        <v>0.24</v>
      </c>
      <c r="K437" t="s">
        <v>193</v>
      </c>
      <c r="L437" t="s">
        <v>6175</v>
      </c>
      <c r="M437" t="s">
        <v>330</v>
      </c>
      <c r="N437">
        <v>20</v>
      </c>
      <c r="O437">
        <v>100</v>
      </c>
      <c r="P437" t="s">
        <v>6176</v>
      </c>
      <c r="Q437" s="2"/>
      <c r="R437" s="2"/>
      <c r="S437" s="2"/>
      <c r="V437" t="s">
        <v>6177</v>
      </c>
      <c r="W437" s="2">
        <v>44726.579560185186</v>
      </c>
      <c r="X437" t="s">
        <v>329</v>
      </c>
      <c r="Y437" s="2">
        <v>44726.579560185186</v>
      </c>
      <c r="Z437" t="s">
        <v>329</v>
      </c>
    </row>
    <row r="438" spans="1:26" x14ac:dyDescent="0.25">
      <c r="A438" t="s">
        <v>4520</v>
      </c>
      <c r="B438" t="str">
        <f>VLOOKUP(A438,'dump '!A:A,1,FALSE)</f>
        <v>GFE0270</v>
      </c>
      <c r="C438" t="s">
        <v>4519</v>
      </c>
      <c r="D438" t="s">
        <v>3248</v>
      </c>
      <c r="E438" t="s">
        <v>2475</v>
      </c>
      <c r="F438" t="s">
        <v>3249</v>
      </c>
      <c r="G438" t="s">
        <v>241</v>
      </c>
      <c r="H438" t="s">
        <v>323</v>
      </c>
      <c r="I438">
        <v>1048123</v>
      </c>
      <c r="J438">
        <v>0.24</v>
      </c>
      <c r="K438" t="s">
        <v>193</v>
      </c>
      <c r="L438" t="s">
        <v>6175</v>
      </c>
      <c r="M438" t="s">
        <v>330</v>
      </c>
      <c r="N438">
        <v>20</v>
      </c>
      <c r="O438">
        <v>100</v>
      </c>
      <c r="P438" t="s">
        <v>6176</v>
      </c>
      <c r="Q438" s="2"/>
      <c r="R438" s="2"/>
      <c r="S438" s="2"/>
      <c r="V438" t="s">
        <v>6177</v>
      </c>
      <c r="W438" s="2">
        <v>44726.579351851855</v>
      </c>
      <c r="X438" t="s">
        <v>329</v>
      </c>
      <c r="Y438" s="2">
        <v>44726.579351851855</v>
      </c>
      <c r="Z438" t="s">
        <v>329</v>
      </c>
    </row>
    <row r="439" spans="1:26" x14ac:dyDescent="0.25">
      <c r="A439" t="s">
        <v>4963</v>
      </c>
      <c r="B439" t="str">
        <f>VLOOKUP(A439,'dump '!A:A,1,FALSE)</f>
        <v>GFE0271</v>
      </c>
      <c r="C439" t="s">
        <v>4962</v>
      </c>
      <c r="D439" t="s">
        <v>4531</v>
      </c>
      <c r="E439" t="s">
        <v>1283</v>
      </c>
      <c r="F439" t="s">
        <v>4532</v>
      </c>
      <c r="G439" t="s">
        <v>43</v>
      </c>
      <c r="H439" t="s">
        <v>323</v>
      </c>
      <c r="I439">
        <v>1048111</v>
      </c>
      <c r="J439">
        <v>0.24</v>
      </c>
      <c r="K439" t="s">
        <v>193</v>
      </c>
      <c r="L439" t="s">
        <v>6175</v>
      </c>
      <c r="M439" t="s">
        <v>330</v>
      </c>
      <c r="N439">
        <v>20</v>
      </c>
      <c r="O439">
        <v>100</v>
      </c>
      <c r="P439" t="s">
        <v>6176</v>
      </c>
      <c r="Q439" s="2"/>
      <c r="R439" s="2"/>
      <c r="S439" s="2"/>
      <c r="V439" t="s">
        <v>6177</v>
      </c>
      <c r="W439" s="2">
        <v>44726.577592592592</v>
      </c>
      <c r="X439" t="s">
        <v>329</v>
      </c>
      <c r="Y439" s="2">
        <v>44726.577592592592</v>
      </c>
      <c r="Z439" t="s">
        <v>329</v>
      </c>
    </row>
    <row r="440" spans="1:26" x14ac:dyDescent="0.25">
      <c r="A440" t="s">
        <v>4530</v>
      </c>
      <c r="B440" t="str">
        <f>VLOOKUP(A440,'dump '!A:A,1,FALSE)</f>
        <v>GFE0272</v>
      </c>
      <c r="C440" t="s">
        <v>4529</v>
      </c>
      <c r="D440" t="s">
        <v>4531</v>
      </c>
      <c r="E440" t="s">
        <v>1283</v>
      </c>
      <c r="F440" t="s">
        <v>4532</v>
      </c>
      <c r="G440" t="s">
        <v>43</v>
      </c>
      <c r="H440" t="s">
        <v>323</v>
      </c>
      <c r="I440">
        <v>1048127</v>
      </c>
      <c r="J440">
        <v>0.24</v>
      </c>
      <c r="K440" t="s">
        <v>193</v>
      </c>
      <c r="L440" t="s">
        <v>6175</v>
      </c>
      <c r="M440" t="s">
        <v>330</v>
      </c>
      <c r="N440">
        <v>20</v>
      </c>
      <c r="O440">
        <v>100</v>
      </c>
      <c r="P440" t="s">
        <v>6176</v>
      </c>
      <c r="Q440" s="2"/>
      <c r="R440" s="2"/>
      <c r="S440" s="2"/>
      <c r="V440" t="s">
        <v>6177</v>
      </c>
      <c r="W440" s="2">
        <v>44726.577719907407</v>
      </c>
      <c r="X440" t="s">
        <v>329</v>
      </c>
      <c r="Y440" s="2">
        <v>44726.577719907407</v>
      </c>
      <c r="Z440" t="s">
        <v>329</v>
      </c>
    </row>
    <row r="441" spans="1:26" x14ac:dyDescent="0.25">
      <c r="A441" t="s">
        <v>4556</v>
      </c>
      <c r="B441" t="str">
        <f>VLOOKUP(A441,'dump '!A:A,1,FALSE)</f>
        <v>GFE0273</v>
      </c>
      <c r="C441" t="s">
        <v>4555</v>
      </c>
      <c r="D441" t="s">
        <v>3970</v>
      </c>
      <c r="E441" t="s">
        <v>93</v>
      </c>
      <c r="F441" t="s">
        <v>3971</v>
      </c>
      <c r="G441" t="s">
        <v>43</v>
      </c>
      <c r="H441" t="s">
        <v>323</v>
      </c>
      <c r="I441">
        <v>1048136</v>
      </c>
      <c r="J441">
        <v>0.24</v>
      </c>
      <c r="K441" t="s">
        <v>193</v>
      </c>
      <c r="L441" t="s">
        <v>6175</v>
      </c>
      <c r="M441" t="s">
        <v>330</v>
      </c>
      <c r="N441">
        <v>20</v>
      </c>
      <c r="O441">
        <v>100</v>
      </c>
      <c r="P441" t="s">
        <v>6176</v>
      </c>
      <c r="Q441" s="2"/>
      <c r="R441" s="2"/>
      <c r="S441" s="2"/>
      <c r="V441" t="s">
        <v>6177</v>
      </c>
      <c r="W441" s="2">
        <v>44726.576307870368</v>
      </c>
      <c r="X441" t="s">
        <v>329</v>
      </c>
      <c r="Y441" s="2">
        <v>44726.576307870368</v>
      </c>
      <c r="Z441" t="s">
        <v>329</v>
      </c>
    </row>
    <row r="442" spans="1:26" x14ac:dyDescent="0.25">
      <c r="A442" t="s">
        <v>4961</v>
      </c>
      <c r="B442" t="str">
        <f>VLOOKUP(A442,'dump '!A:A,1,FALSE)</f>
        <v>GFE0274</v>
      </c>
      <c r="C442" t="s">
        <v>4960</v>
      </c>
      <c r="D442" t="s">
        <v>3925</v>
      </c>
      <c r="E442" t="s">
        <v>1041</v>
      </c>
      <c r="F442" t="s">
        <v>3926</v>
      </c>
      <c r="G442" t="s">
        <v>51</v>
      </c>
      <c r="H442" t="s">
        <v>323</v>
      </c>
      <c r="I442">
        <v>1048110</v>
      </c>
      <c r="J442">
        <v>0.24</v>
      </c>
      <c r="K442" t="s">
        <v>193</v>
      </c>
      <c r="L442" t="s">
        <v>6175</v>
      </c>
      <c r="M442" t="s">
        <v>330</v>
      </c>
      <c r="N442">
        <v>20</v>
      </c>
      <c r="O442">
        <v>100</v>
      </c>
      <c r="P442" t="s">
        <v>6176</v>
      </c>
      <c r="Q442" s="2"/>
      <c r="R442" s="2"/>
      <c r="S442" s="2"/>
      <c r="V442" t="s">
        <v>6177</v>
      </c>
      <c r="W442" s="2">
        <v>44746.447511574072</v>
      </c>
      <c r="X442" t="s">
        <v>329</v>
      </c>
      <c r="Y442" s="2">
        <v>44746.447511574072</v>
      </c>
      <c r="Z442" t="s">
        <v>329</v>
      </c>
    </row>
    <row r="443" spans="1:26" x14ac:dyDescent="0.25">
      <c r="A443" t="s">
        <v>4506</v>
      </c>
      <c r="B443" t="str">
        <f>VLOOKUP(A443,'dump '!A:A,1,FALSE)</f>
        <v>GFE0275</v>
      </c>
      <c r="C443" t="s">
        <v>4505</v>
      </c>
      <c r="D443" t="s">
        <v>3919</v>
      </c>
      <c r="E443" t="s">
        <v>3920</v>
      </c>
      <c r="F443" t="s">
        <v>3921</v>
      </c>
      <c r="G443" t="s">
        <v>241</v>
      </c>
      <c r="H443" t="s">
        <v>323</v>
      </c>
      <c r="I443">
        <v>1045964</v>
      </c>
      <c r="J443">
        <v>0.24</v>
      </c>
      <c r="K443" t="s">
        <v>193</v>
      </c>
      <c r="L443" t="s">
        <v>6175</v>
      </c>
      <c r="M443" t="s">
        <v>330</v>
      </c>
      <c r="N443">
        <v>20</v>
      </c>
      <c r="O443">
        <v>100</v>
      </c>
      <c r="P443" t="s">
        <v>6176</v>
      </c>
      <c r="Q443" s="2"/>
      <c r="R443" s="2"/>
      <c r="S443" s="2"/>
      <c r="V443" t="s">
        <v>6177</v>
      </c>
      <c r="W443" s="2">
        <v>44746.419571759259</v>
      </c>
      <c r="X443" t="s">
        <v>329</v>
      </c>
      <c r="Y443" s="2">
        <v>44746.419571759259</v>
      </c>
      <c r="Z443" t="s">
        <v>329</v>
      </c>
    </row>
    <row r="444" spans="1:26" x14ac:dyDescent="0.25">
      <c r="A444" t="s">
        <v>4539</v>
      </c>
      <c r="B444" t="str">
        <f>VLOOKUP(A444,'dump '!A:A,1,FALSE)</f>
        <v>GFE0276</v>
      </c>
      <c r="C444" t="s">
        <v>4538</v>
      </c>
      <c r="D444" t="s">
        <v>4540</v>
      </c>
      <c r="E444" t="s">
        <v>1082</v>
      </c>
      <c r="F444" t="s">
        <v>4541</v>
      </c>
      <c r="G444" t="s">
        <v>4542</v>
      </c>
      <c r="H444" t="s">
        <v>323</v>
      </c>
      <c r="I444">
        <v>1048130</v>
      </c>
      <c r="J444">
        <v>0.24</v>
      </c>
      <c r="K444" t="s">
        <v>193</v>
      </c>
      <c r="L444" t="s">
        <v>6175</v>
      </c>
      <c r="M444" t="s">
        <v>330</v>
      </c>
      <c r="N444">
        <v>20</v>
      </c>
      <c r="O444">
        <v>100</v>
      </c>
      <c r="P444" t="s">
        <v>6176</v>
      </c>
      <c r="Q444" s="2"/>
      <c r="R444" s="2"/>
      <c r="S444" s="2"/>
      <c r="V444" t="s">
        <v>6177</v>
      </c>
      <c r="W444" s="2">
        <v>44746.487175925926</v>
      </c>
      <c r="X444" t="s">
        <v>329</v>
      </c>
      <c r="Y444" s="2">
        <v>44746.487175925926</v>
      </c>
      <c r="Z444" t="s">
        <v>329</v>
      </c>
    </row>
    <row r="445" spans="1:26" x14ac:dyDescent="0.25">
      <c r="A445" t="s">
        <v>1573</v>
      </c>
      <c r="B445" t="str">
        <f>VLOOKUP(A445,'dump '!A:A,1,FALSE)</f>
        <v>GFE0277</v>
      </c>
      <c r="C445" t="s">
        <v>1572</v>
      </c>
      <c r="D445" t="s">
        <v>467</v>
      </c>
      <c r="E445" t="s">
        <v>607</v>
      </c>
      <c r="F445" t="s">
        <v>608</v>
      </c>
      <c r="G445" t="s">
        <v>177</v>
      </c>
      <c r="H445" t="s">
        <v>323</v>
      </c>
      <c r="I445">
        <v>1048119</v>
      </c>
      <c r="J445">
        <v>0.24</v>
      </c>
      <c r="K445" t="s">
        <v>193</v>
      </c>
      <c r="L445" t="s">
        <v>6175</v>
      </c>
      <c r="M445" t="s">
        <v>330</v>
      </c>
      <c r="N445">
        <v>20</v>
      </c>
      <c r="O445">
        <v>100</v>
      </c>
      <c r="P445" t="s">
        <v>6176</v>
      </c>
      <c r="Q445" s="2"/>
      <c r="R445" s="2"/>
      <c r="S445" s="2"/>
      <c r="V445" t="s">
        <v>6177</v>
      </c>
      <c r="W445" s="2">
        <v>44749.38349537037</v>
      </c>
      <c r="X445" t="s">
        <v>329</v>
      </c>
      <c r="Y445" s="2">
        <v>44749.38349537037</v>
      </c>
      <c r="Z445" t="s">
        <v>329</v>
      </c>
    </row>
    <row r="446" spans="1:26" x14ac:dyDescent="0.25">
      <c r="A446" t="s">
        <v>4552</v>
      </c>
      <c r="B446" t="str">
        <f>VLOOKUP(A446,'dump '!A:A,1,FALSE)</f>
        <v>GFE0278</v>
      </c>
      <c r="C446" t="s">
        <v>4551</v>
      </c>
      <c r="D446" t="s">
        <v>3729</v>
      </c>
      <c r="E446" t="s">
        <v>222</v>
      </c>
      <c r="F446" t="s">
        <v>3730</v>
      </c>
      <c r="G446" t="s">
        <v>62</v>
      </c>
      <c r="H446" t="s">
        <v>323</v>
      </c>
      <c r="I446">
        <v>1048134</v>
      </c>
      <c r="J446">
        <v>0.24</v>
      </c>
      <c r="K446" t="s">
        <v>193</v>
      </c>
      <c r="L446" t="s">
        <v>6175</v>
      </c>
      <c r="M446" t="s">
        <v>330</v>
      </c>
      <c r="N446">
        <v>20</v>
      </c>
      <c r="O446">
        <v>100</v>
      </c>
      <c r="P446" t="s">
        <v>6176</v>
      </c>
      <c r="Q446" s="2"/>
      <c r="R446" s="2"/>
      <c r="S446" s="2"/>
      <c r="V446" t="s">
        <v>6177</v>
      </c>
      <c r="W446" s="2">
        <v>44749.368298611109</v>
      </c>
      <c r="X446" t="s">
        <v>329</v>
      </c>
      <c r="Y446" s="2">
        <v>44749.368298611109</v>
      </c>
      <c r="Z446" t="s">
        <v>329</v>
      </c>
    </row>
    <row r="447" spans="1:26" x14ac:dyDescent="0.25">
      <c r="A447" t="s">
        <v>4516</v>
      </c>
      <c r="B447" t="str">
        <f>VLOOKUP(A447,'dump '!A:A,1,FALSE)</f>
        <v>GFE0279</v>
      </c>
      <c r="C447" t="s">
        <v>4515</v>
      </c>
      <c r="D447" t="s">
        <v>3734</v>
      </c>
      <c r="E447" t="s">
        <v>399</v>
      </c>
      <c r="F447" t="s">
        <v>3735</v>
      </c>
      <c r="G447" t="s">
        <v>177</v>
      </c>
      <c r="H447" t="s">
        <v>323</v>
      </c>
      <c r="I447">
        <v>1048120</v>
      </c>
      <c r="J447">
        <v>0.24</v>
      </c>
      <c r="K447" t="s">
        <v>193</v>
      </c>
      <c r="L447" t="s">
        <v>6175</v>
      </c>
      <c r="M447" t="s">
        <v>330</v>
      </c>
      <c r="N447">
        <v>20</v>
      </c>
      <c r="O447">
        <v>100</v>
      </c>
      <c r="P447" t="s">
        <v>6176</v>
      </c>
      <c r="Q447" s="2"/>
      <c r="R447" s="2"/>
      <c r="S447" s="2"/>
      <c r="V447" t="s">
        <v>6177</v>
      </c>
      <c r="W447" s="2">
        <v>44749.376643518517</v>
      </c>
      <c r="X447" t="s">
        <v>329</v>
      </c>
      <c r="Y447" s="2">
        <v>44749.376643518517</v>
      </c>
      <c r="Z447" t="s">
        <v>329</v>
      </c>
    </row>
    <row r="448" spans="1:26" x14ac:dyDescent="0.25">
      <c r="A448" t="s">
        <v>4959</v>
      </c>
      <c r="B448" t="str">
        <f>VLOOKUP(A448,'dump '!A:A,1,FALSE)</f>
        <v>GFE0280</v>
      </c>
      <c r="C448" t="s">
        <v>4958</v>
      </c>
      <c r="D448" t="s">
        <v>3734</v>
      </c>
      <c r="E448" t="s">
        <v>399</v>
      </c>
      <c r="F448" t="s">
        <v>3735</v>
      </c>
      <c r="G448" t="s">
        <v>177</v>
      </c>
      <c r="H448" t="s">
        <v>323</v>
      </c>
      <c r="I448">
        <v>1048109</v>
      </c>
      <c r="J448">
        <v>0.24</v>
      </c>
      <c r="K448" t="s">
        <v>193</v>
      </c>
      <c r="L448" t="s">
        <v>6175</v>
      </c>
      <c r="M448" t="s">
        <v>330</v>
      </c>
      <c r="N448">
        <v>20</v>
      </c>
      <c r="O448">
        <v>100</v>
      </c>
      <c r="P448" t="s">
        <v>6176</v>
      </c>
      <c r="Q448" s="2"/>
      <c r="R448" s="2"/>
      <c r="S448" s="2"/>
      <c r="V448" t="s">
        <v>6177</v>
      </c>
      <c r="W448" s="2">
        <v>44749.376736111109</v>
      </c>
      <c r="X448" t="s">
        <v>329</v>
      </c>
      <c r="Y448" s="2">
        <v>44749.376736111109</v>
      </c>
      <c r="Z448" t="s">
        <v>329</v>
      </c>
    </row>
    <row r="449" spans="1:26" x14ac:dyDescent="0.25">
      <c r="A449" t="s">
        <v>4504</v>
      </c>
      <c r="B449" t="str">
        <f>VLOOKUP(A449,'dump '!A:A,1,FALSE)</f>
        <v>GFE0281</v>
      </c>
      <c r="C449" t="s">
        <v>4503</v>
      </c>
      <c r="D449" t="s">
        <v>3724</v>
      </c>
      <c r="E449" t="s">
        <v>334</v>
      </c>
      <c r="F449" t="s">
        <v>3725</v>
      </c>
      <c r="G449" t="s">
        <v>750</v>
      </c>
      <c r="H449" t="s">
        <v>323</v>
      </c>
      <c r="I449">
        <v>1045975</v>
      </c>
      <c r="J449">
        <v>0.24</v>
      </c>
      <c r="K449" t="s">
        <v>193</v>
      </c>
      <c r="L449" t="s">
        <v>6175</v>
      </c>
      <c r="M449" t="s">
        <v>330</v>
      </c>
      <c r="N449">
        <v>20</v>
      </c>
      <c r="O449">
        <v>100</v>
      </c>
      <c r="P449" t="s">
        <v>6176</v>
      </c>
      <c r="Q449" s="2"/>
      <c r="R449" s="2"/>
      <c r="S449" s="2"/>
      <c r="V449" t="s">
        <v>6177</v>
      </c>
      <c r="W449" s="2">
        <v>44749.37427083333</v>
      </c>
      <c r="X449" t="s">
        <v>329</v>
      </c>
      <c r="Y449" s="2">
        <v>44749.37427083333</v>
      </c>
      <c r="Z449" t="s">
        <v>329</v>
      </c>
    </row>
    <row r="450" spans="1:26" x14ac:dyDescent="0.25">
      <c r="A450" t="s">
        <v>3946</v>
      </c>
      <c r="B450" t="str">
        <f>VLOOKUP(A450,'dump '!A:A,1,FALSE)</f>
        <v>GFE0282</v>
      </c>
      <c r="C450" t="s">
        <v>3945</v>
      </c>
      <c r="D450" t="s">
        <v>188</v>
      </c>
      <c r="E450" t="s">
        <v>340</v>
      </c>
      <c r="F450" t="s">
        <v>2008</v>
      </c>
      <c r="G450" t="s">
        <v>177</v>
      </c>
      <c r="H450" t="s">
        <v>323</v>
      </c>
      <c r="I450">
        <v>1048121</v>
      </c>
      <c r="J450">
        <v>0.24</v>
      </c>
      <c r="K450" t="s">
        <v>193</v>
      </c>
      <c r="L450" t="s">
        <v>6175</v>
      </c>
      <c r="M450" t="s">
        <v>330</v>
      </c>
      <c r="N450">
        <v>20</v>
      </c>
      <c r="O450">
        <v>100</v>
      </c>
      <c r="P450" t="s">
        <v>6176</v>
      </c>
      <c r="Q450" s="2"/>
      <c r="R450" s="2"/>
      <c r="S450" s="2"/>
      <c r="V450" t="s">
        <v>6177</v>
      </c>
      <c r="W450" s="2">
        <v>44769.367337962962</v>
      </c>
      <c r="X450" t="s">
        <v>329</v>
      </c>
      <c r="Y450" s="2">
        <v>44769.367337962962</v>
      </c>
      <c r="Z450" t="s">
        <v>329</v>
      </c>
    </row>
    <row r="451" spans="1:26" x14ac:dyDescent="0.25">
      <c r="A451" t="s">
        <v>4560</v>
      </c>
      <c r="B451" t="str">
        <f>VLOOKUP(A451,'dump '!A:A,1,FALSE)</f>
        <v>GFE0283</v>
      </c>
      <c r="C451" t="s">
        <v>4559</v>
      </c>
      <c r="D451" t="s">
        <v>188</v>
      </c>
      <c r="E451" t="s">
        <v>340</v>
      </c>
      <c r="F451" t="s">
        <v>2008</v>
      </c>
      <c r="G451" t="s">
        <v>177</v>
      </c>
      <c r="H451" t="s">
        <v>323</v>
      </c>
      <c r="I451">
        <v>1048139</v>
      </c>
      <c r="J451">
        <v>0.24</v>
      </c>
      <c r="K451" t="s">
        <v>193</v>
      </c>
      <c r="L451" t="s">
        <v>6175</v>
      </c>
      <c r="M451" t="s">
        <v>330</v>
      </c>
      <c r="N451">
        <v>20</v>
      </c>
      <c r="O451">
        <v>100</v>
      </c>
      <c r="P451" t="s">
        <v>6176</v>
      </c>
      <c r="Q451" s="2"/>
      <c r="R451" s="2"/>
      <c r="S451" s="2"/>
      <c r="V451" t="s">
        <v>6177</v>
      </c>
      <c r="W451" s="2">
        <v>44769.367581018516</v>
      </c>
      <c r="X451" t="s">
        <v>329</v>
      </c>
      <c r="Y451" s="2">
        <v>44769.367581018516</v>
      </c>
      <c r="Z451" t="s">
        <v>329</v>
      </c>
    </row>
    <row r="452" spans="1:26" x14ac:dyDescent="0.25">
      <c r="A452" t="s">
        <v>4526</v>
      </c>
      <c r="B452" t="str">
        <f>VLOOKUP(A452,'dump '!A:A,1,FALSE)</f>
        <v>GFE0284</v>
      </c>
      <c r="C452" t="s">
        <v>4525</v>
      </c>
      <c r="D452" t="s">
        <v>2025</v>
      </c>
      <c r="E452" t="s">
        <v>2368</v>
      </c>
      <c r="F452" t="s">
        <v>4527</v>
      </c>
      <c r="G452" t="s">
        <v>241</v>
      </c>
      <c r="H452" t="s">
        <v>323</v>
      </c>
      <c r="I452">
        <v>1048126</v>
      </c>
      <c r="J452">
        <v>0.24</v>
      </c>
      <c r="K452" t="s">
        <v>193</v>
      </c>
      <c r="L452" t="s">
        <v>6175</v>
      </c>
      <c r="M452" t="s">
        <v>330</v>
      </c>
      <c r="N452">
        <v>20</v>
      </c>
      <c r="O452">
        <v>100</v>
      </c>
      <c r="P452" t="s">
        <v>6176</v>
      </c>
      <c r="Q452" s="2"/>
      <c r="R452" s="2"/>
      <c r="S452" s="2"/>
      <c r="V452" t="s">
        <v>6177</v>
      </c>
      <c r="W452" s="2">
        <v>44775.574652777781</v>
      </c>
      <c r="X452" t="s">
        <v>329</v>
      </c>
      <c r="Y452" s="2">
        <v>44775.574652777781</v>
      </c>
      <c r="Z452" t="s">
        <v>329</v>
      </c>
    </row>
    <row r="453" spans="1:26" x14ac:dyDescent="0.25">
      <c r="A453" t="s">
        <v>4508</v>
      </c>
      <c r="B453" t="str">
        <f>VLOOKUP(A453,'dump '!A:A,1,FALSE)</f>
        <v>GFE0285</v>
      </c>
      <c r="C453" t="s">
        <v>4507</v>
      </c>
      <c r="D453" t="s">
        <v>956</v>
      </c>
      <c r="E453" t="s">
        <v>984</v>
      </c>
      <c r="F453" t="s">
        <v>985</v>
      </c>
      <c r="G453" t="s">
        <v>51</v>
      </c>
      <c r="H453" t="s">
        <v>323</v>
      </c>
      <c r="I453">
        <v>1045963</v>
      </c>
      <c r="J453">
        <v>0.24</v>
      </c>
      <c r="K453" t="s">
        <v>193</v>
      </c>
      <c r="L453" t="s">
        <v>6175</v>
      </c>
      <c r="M453" t="s">
        <v>330</v>
      </c>
      <c r="N453">
        <v>20</v>
      </c>
      <c r="O453">
        <v>100</v>
      </c>
      <c r="P453" t="s">
        <v>6240</v>
      </c>
      <c r="Q453" s="2"/>
      <c r="R453" s="2"/>
      <c r="S453" s="2"/>
      <c r="V453" t="s">
        <v>6177</v>
      </c>
      <c r="W453" s="2">
        <v>44823.556840277779</v>
      </c>
      <c r="X453" t="s">
        <v>329</v>
      </c>
      <c r="Y453" s="2">
        <v>44823.556840277779</v>
      </c>
      <c r="Z453" t="s">
        <v>329</v>
      </c>
    </row>
    <row r="454" spans="1:26" x14ac:dyDescent="0.25">
      <c r="A454" t="s">
        <v>1556</v>
      </c>
      <c r="B454" t="str">
        <f>VLOOKUP(A454,'dump '!A:A,1,FALSE)</f>
        <v>GFE0286</v>
      </c>
      <c r="C454" t="s">
        <v>1555</v>
      </c>
      <c r="D454" t="s">
        <v>345</v>
      </c>
      <c r="E454" t="s">
        <v>1557</v>
      </c>
      <c r="F454" t="s">
        <v>1558</v>
      </c>
      <c r="G454" t="s">
        <v>241</v>
      </c>
      <c r="H454" t="s">
        <v>323</v>
      </c>
      <c r="I454">
        <v>1050290</v>
      </c>
      <c r="J454">
        <v>0.24</v>
      </c>
      <c r="K454" t="s">
        <v>193</v>
      </c>
      <c r="L454" t="s">
        <v>6175</v>
      </c>
      <c r="M454" t="s">
        <v>330</v>
      </c>
      <c r="N454">
        <v>20</v>
      </c>
      <c r="O454">
        <v>100</v>
      </c>
      <c r="P454" t="s">
        <v>6176</v>
      </c>
      <c r="Q454" s="2"/>
      <c r="R454" s="2"/>
      <c r="S454" s="2"/>
      <c r="V454" t="s">
        <v>6177</v>
      </c>
      <c r="W454" s="2">
        <v>44777.3512962963</v>
      </c>
      <c r="X454" t="s">
        <v>329</v>
      </c>
      <c r="Y454" s="2">
        <v>44777.3512962963</v>
      </c>
      <c r="Z454" t="s">
        <v>329</v>
      </c>
    </row>
    <row r="455" spans="1:26" x14ac:dyDescent="0.25">
      <c r="A455" t="s">
        <v>4558</v>
      </c>
      <c r="B455" t="str">
        <f>VLOOKUP(A455,'dump '!A:A,1,FALSE)</f>
        <v>GFE0287</v>
      </c>
      <c r="C455" t="s">
        <v>4557</v>
      </c>
      <c r="D455" t="s">
        <v>1674</v>
      </c>
      <c r="E455" t="s">
        <v>561</v>
      </c>
      <c r="F455" t="s">
        <v>1675</v>
      </c>
      <c r="G455" t="s">
        <v>177</v>
      </c>
      <c r="H455" t="s">
        <v>323</v>
      </c>
      <c r="I455">
        <v>1048137</v>
      </c>
      <c r="J455">
        <v>0.24</v>
      </c>
      <c r="K455" t="s">
        <v>193</v>
      </c>
      <c r="L455" t="s">
        <v>6175</v>
      </c>
      <c r="M455" t="s">
        <v>330</v>
      </c>
      <c r="N455">
        <v>20</v>
      </c>
      <c r="O455">
        <v>100</v>
      </c>
      <c r="P455" t="s">
        <v>6240</v>
      </c>
      <c r="Q455" s="2"/>
      <c r="R455" s="2"/>
      <c r="S455" s="2"/>
      <c r="V455" t="s">
        <v>6177</v>
      </c>
      <c r="W455" s="2">
        <v>44824.414687500001</v>
      </c>
      <c r="X455" t="s">
        <v>329</v>
      </c>
      <c r="Y455" s="2">
        <v>44824.414687500001</v>
      </c>
      <c r="Z455" t="s">
        <v>329</v>
      </c>
    </row>
    <row r="456" spans="1:26" x14ac:dyDescent="0.25">
      <c r="A456" t="s">
        <v>1520</v>
      </c>
      <c r="B456" t="str">
        <f>VLOOKUP(A456,'dump '!A:A,1,FALSE)</f>
        <v>GFE0288</v>
      </c>
      <c r="C456" t="s">
        <v>1519</v>
      </c>
      <c r="D456" t="s">
        <v>1521</v>
      </c>
      <c r="E456" t="s">
        <v>1522</v>
      </c>
      <c r="F456" t="s">
        <v>1523</v>
      </c>
      <c r="G456" t="s">
        <v>62</v>
      </c>
      <c r="H456" t="s">
        <v>323</v>
      </c>
      <c r="I456">
        <v>1050268</v>
      </c>
      <c r="J456">
        <v>0.24</v>
      </c>
      <c r="K456" t="s">
        <v>193</v>
      </c>
      <c r="L456" t="s">
        <v>6175</v>
      </c>
      <c r="M456" t="s">
        <v>330</v>
      </c>
      <c r="N456">
        <v>20</v>
      </c>
      <c r="O456">
        <v>100</v>
      </c>
      <c r="P456" t="s">
        <v>6176</v>
      </c>
      <c r="Q456" s="2"/>
      <c r="R456" s="2"/>
      <c r="S456" s="2"/>
      <c r="V456" t="s">
        <v>6177</v>
      </c>
      <c r="W456" s="2">
        <v>44844.506886574076</v>
      </c>
      <c r="X456" t="s">
        <v>329</v>
      </c>
      <c r="Y456" s="2">
        <v>44844.506886574076</v>
      </c>
      <c r="Z456" t="s">
        <v>329</v>
      </c>
    </row>
    <row r="457" spans="1:26" x14ac:dyDescent="0.25">
      <c r="A457" t="s">
        <v>4968</v>
      </c>
      <c r="B457" t="str">
        <f>VLOOKUP(A457,'dump '!A:A,1,FALSE)</f>
        <v>GFE0289</v>
      </c>
      <c r="C457" t="s">
        <v>4967</v>
      </c>
      <c r="D457" t="s">
        <v>161</v>
      </c>
      <c r="E457" t="s">
        <v>4643</v>
      </c>
      <c r="F457" t="s">
        <v>4644</v>
      </c>
      <c r="G457" t="s">
        <v>62</v>
      </c>
      <c r="H457" t="s">
        <v>323</v>
      </c>
      <c r="I457">
        <v>1050284</v>
      </c>
      <c r="J457">
        <v>0.24</v>
      </c>
      <c r="K457" t="s">
        <v>193</v>
      </c>
      <c r="L457" t="s">
        <v>6175</v>
      </c>
      <c r="M457" t="s">
        <v>330</v>
      </c>
      <c r="N457">
        <v>20</v>
      </c>
      <c r="O457">
        <v>100</v>
      </c>
      <c r="P457" t="s">
        <v>6176</v>
      </c>
      <c r="Q457" s="2"/>
      <c r="R457" s="2"/>
      <c r="S457" s="2"/>
      <c r="V457" t="s">
        <v>6177</v>
      </c>
      <c r="W457" s="2">
        <v>44844.505798611113</v>
      </c>
      <c r="X457" t="s">
        <v>329</v>
      </c>
      <c r="Y457" s="2">
        <v>44844.505798611113</v>
      </c>
      <c r="Z457" t="s">
        <v>329</v>
      </c>
    </row>
    <row r="458" spans="1:26" x14ac:dyDescent="0.25">
      <c r="A458" t="s">
        <v>1526</v>
      </c>
      <c r="B458" t="str">
        <f>VLOOKUP(A458,'dump '!A:A,1,FALSE)</f>
        <v>GFE0290</v>
      </c>
      <c r="C458" t="s">
        <v>1525</v>
      </c>
      <c r="D458" t="s">
        <v>1527</v>
      </c>
      <c r="E458" t="s">
        <v>1528</v>
      </c>
      <c r="F458" t="s">
        <v>1529</v>
      </c>
      <c r="G458" t="s">
        <v>177</v>
      </c>
      <c r="H458" t="s">
        <v>323</v>
      </c>
      <c r="I458">
        <v>1050285</v>
      </c>
      <c r="J458">
        <v>0.24</v>
      </c>
      <c r="K458" t="s">
        <v>193</v>
      </c>
      <c r="L458" t="s">
        <v>6175</v>
      </c>
      <c r="M458" t="s">
        <v>330</v>
      </c>
      <c r="N458">
        <v>20</v>
      </c>
      <c r="O458">
        <v>100</v>
      </c>
      <c r="P458" t="s">
        <v>6176</v>
      </c>
      <c r="Q458" s="2"/>
      <c r="R458" s="2"/>
      <c r="S458" s="2"/>
      <c r="V458" t="s">
        <v>6177</v>
      </c>
      <c r="W458" s="2">
        <v>44851.443043981482</v>
      </c>
      <c r="X458" t="s">
        <v>329</v>
      </c>
      <c r="Y458" s="2">
        <v>44851.443043981482</v>
      </c>
      <c r="Z458" t="s">
        <v>329</v>
      </c>
    </row>
    <row r="459" spans="1:26" x14ac:dyDescent="0.25">
      <c r="A459" t="s">
        <v>332</v>
      </c>
      <c r="B459" t="str">
        <f>VLOOKUP(A459,'dump '!A:A,1,FALSE)</f>
        <v>GFE0291</v>
      </c>
      <c r="C459" t="s">
        <v>331</v>
      </c>
      <c r="D459" t="s">
        <v>333</v>
      </c>
      <c r="E459" t="s">
        <v>334</v>
      </c>
      <c r="F459" t="s">
        <v>335</v>
      </c>
      <c r="G459" t="s">
        <v>34</v>
      </c>
      <c r="H459" t="s">
        <v>323</v>
      </c>
      <c r="I459">
        <v>1050280</v>
      </c>
      <c r="J459">
        <v>0.24</v>
      </c>
      <c r="K459" t="s">
        <v>193</v>
      </c>
      <c r="L459" t="s">
        <v>6175</v>
      </c>
      <c r="M459" t="s">
        <v>330</v>
      </c>
      <c r="N459">
        <v>20</v>
      </c>
      <c r="O459">
        <v>100</v>
      </c>
      <c r="P459" t="s">
        <v>6176</v>
      </c>
      <c r="Q459" s="2"/>
      <c r="R459" s="2"/>
      <c r="S459" s="2"/>
      <c r="V459" t="s">
        <v>6177</v>
      </c>
      <c r="W459" s="2">
        <v>44852.364201388889</v>
      </c>
      <c r="X459" t="s">
        <v>329</v>
      </c>
      <c r="Y459" s="2">
        <v>44852.364201388889</v>
      </c>
      <c r="Z459" t="s">
        <v>329</v>
      </c>
    </row>
    <row r="460" spans="1:26" x14ac:dyDescent="0.25">
      <c r="A460" t="s">
        <v>360</v>
      </c>
      <c r="B460" t="str">
        <f>VLOOKUP(A460,'dump '!A:A,1,FALSE)</f>
        <v>GFE0292</v>
      </c>
      <c r="C460" t="s">
        <v>359</v>
      </c>
      <c r="D460" t="s">
        <v>333</v>
      </c>
      <c r="E460" t="s">
        <v>334</v>
      </c>
      <c r="F460" t="s">
        <v>335</v>
      </c>
      <c r="G460" t="s">
        <v>34</v>
      </c>
      <c r="H460" t="s">
        <v>323</v>
      </c>
      <c r="I460">
        <v>1050282</v>
      </c>
      <c r="J460">
        <v>0.24</v>
      </c>
      <c r="K460" t="s">
        <v>193</v>
      </c>
      <c r="L460" t="s">
        <v>6175</v>
      </c>
      <c r="M460" t="s">
        <v>330</v>
      </c>
      <c r="N460">
        <v>20</v>
      </c>
      <c r="O460">
        <v>100</v>
      </c>
      <c r="P460" t="s">
        <v>6176</v>
      </c>
      <c r="Q460" s="2"/>
      <c r="R460" s="2"/>
      <c r="S460" s="2"/>
      <c r="V460" t="s">
        <v>6177</v>
      </c>
      <c r="W460" s="2">
        <v>44852.364444444444</v>
      </c>
      <c r="X460" t="s">
        <v>329</v>
      </c>
      <c r="Y460" s="2">
        <v>44852.364444444444</v>
      </c>
      <c r="Z460" t="s">
        <v>329</v>
      </c>
    </row>
    <row r="461" spans="1:26" x14ac:dyDescent="0.25">
      <c r="A461" t="s">
        <v>344</v>
      </c>
      <c r="B461" t="str">
        <f>VLOOKUP(A461,'dump '!A:A,1,FALSE)</f>
        <v>GFE0293</v>
      </c>
      <c r="C461" t="s">
        <v>343</v>
      </c>
      <c r="D461" t="s">
        <v>345</v>
      </c>
      <c r="E461" t="s">
        <v>246</v>
      </c>
      <c r="F461" t="s">
        <v>346</v>
      </c>
      <c r="G461" t="s">
        <v>241</v>
      </c>
      <c r="H461" t="s">
        <v>323</v>
      </c>
      <c r="I461">
        <v>1050283</v>
      </c>
      <c r="J461">
        <v>1</v>
      </c>
      <c r="K461" t="s">
        <v>193</v>
      </c>
      <c r="L461" t="s">
        <v>6175</v>
      </c>
      <c r="M461" t="s">
        <v>330</v>
      </c>
      <c r="N461">
        <v>20</v>
      </c>
      <c r="O461">
        <v>100</v>
      </c>
      <c r="P461" t="s">
        <v>6176</v>
      </c>
      <c r="Q461" s="2"/>
      <c r="R461" s="2"/>
      <c r="S461" s="2"/>
      <c r="V461" t="s">
        <v>6177</v>
      </c>
      <c r="W461" s="2">
        <v>44858.444768518515</v>
      </c>
      <c r="X461" t="s">
        <v>329</v>
      </c>
      <c r="Y461" s="2">
        <v>44858.444768518515</v>
      </c>
      <c r="Z461" t="s">
        <v>329</v>
      </c>
    </row>
    <row r="462" spans="1:26" x14ac:dyDescent="0.25">
      <c r="A462" t="s">
        <v>1532</v>
      </c>
      <c r="B462" t="str">
        <f>VLOOKUP(A462,'dump '!A:A,1,FALSE)</f>
        <v>GFE0294</v>
      </c>
      <c r="C462" t="s">
        <v>1531</v>
      </c>
      <c r="D462" t="s">
        <v>1066</v>
      </c>
      <c r="E462" t="s">
        <v>1533</v>
      </c>
      <c r="F462" t="s">
        <v>1534</v>
      </c>
      <c r="G462" t="s">
        <v>241</v>
      </c>
      <c r="H462" t="s">
        <v>323</v>
      </c>
      <c r="I462">
        <v>1050279</v>
      </c>
      <c r="J462">
        <v>1</v>
      </c>
      <c r="K462" t="s">
        <v>193</v>
      </c>
      <c r="L462" t="s">
        <v>6175</v>
      </c>
      <c r="M462" t="s">
        <v>330</v>
      </c>
      <c r="N462">
        <v>20</v>
      </c>
      <c r="O462">
        <v>100</v>
      </c>
      <c r="P462" t="s">
        <v>6176</v>
      </c>
      <c r="Q462" s="2"/>
      <c r="R462" s="2"/>
      <c r="S462" s="2"/>
      <c r="V462" t="s">
        <v>6177</v>
      </c>
      <c r="W462" s="2">
        <v>44858.469259259262</v>
      </c>
      <c r="X462" t="s">
        <v>329</v>
      </c>
      <c r="Y462" s="2">
        <v>44858.469259259262</v>
      </c>
      <c r="Z462" t="s">
        <v>329</v>
      </c>
    </row>
    <row r="463" spans="1:26" x14ac:dyDescent="0.25">
      <c r="A463" t="s">
        <v>1545</v>
      </c>
      <c r="B463" t="str">
        <f>VLOOKUP(A463,'dump '!A:A,1,FALSE)</f>
        <v>GFE0295</v>
      </c>
      <c r="C463" t="s">
        <v>1544</v>
      </c>
      <c r="D463" t="s">
        <v>1546</v>
      </c>
      <c r="E463" t="s">
        <v>522</v>
      </c>
      <c r="F463" t="s">
        <v>1547</v>
      </c>
      <c r="G463" t="s">
        <v>177</v>
      </c>
      <c r="H463" t="s">
        <v>323</v>
      </c>
      <c r="I463">
        <v>1050287</v>
      </c>
      <c r="J463">
        <v>1</v>
      </c>
      <c r="K463" t="s">
        <v>193</v>
      </c>
      <c r="L463" t="s">
        <v>6175</v>
      </c>
      <c r="M463" t="s">
        <v>330</v>
      </c>
      <c r="N463">
        <v>20</v>
      </c>
      <c r="O463">
        <v>100</v>
      </c>
      <c r="P463" t="s">
        <v>6176</v>
      </c>
      <c r="Q463" s="2"/>
      <c r="R463" s="2"/>
      <c r="S463" s="2"/>
      <c r="V463" t="s">
        <v>6177</v>
      </c>
      <c r="W463" s="2">
        <v>44860.376006944447</v>
      </c>
      <c r="X463" t="s">
        <v>329</v>
      </c>
      <c r="Y463" s="2">
        <v>44860.376006944447</v>
      </c>
      <c r="Z463" t="s">
        <v>329</v>
      </c>
    </row>
    <row r="464" spans="1:26" x14ac:dyDescent="0.25">
      <c r="A464" t="s">
        <v>1564</v>
      </c>
      <c r="B464" t="str">
        <f>VLOOKUP(A464,'dump '!A:A,1,FALSE)</f>
        <v>GFE0296</v>
      </c>
      <c r="C464" t="s">
        <v>1563</v>
      </c>
      <c r="D464" t="s">
        <v>1546</v>
      </c>
      <c r="E464" t="s">
        <v>1565</v>
      </c>
      <c r="F464" t="s">
        <v>1547</v>
      </c>
      <c r="G464" t="s">
        <v>177</v>
      </c>
      <c r="H464" t="s">
        <v>323</v>
      </c>
      <c r="I464">
        <v>1050277</v>
      </c>
      <c r="J464">
        <v>1</v>
      </c>
      <c r="K464" t="s">
        <v>193</v>
      </c>
      <c r="L464" t="s">
        <v>6175</v>
      </c>
      <c r="M464" t="s">
        <v>330</v>
      </c>
      <c r="N464">
        <v>20</v>
      </c>
      <c r="O464">
        <v>100</v>
      </c>
      <c r="P464" t="s">
        <v>6176</v>
      </c>
      <c r="Q464" s="2"/>
      <c r="R464" s="2"/>
      <c r="S464" s="2"/>
      <c r="V464" t="s">
        <v>6177</v>
      </c>
      <c r="W464" s="2">
        <v>44860.375532407408</v>
      </c>
      <c r="X464" t="s">
        <v>329</v>
      </c>
      <c r="Y464" s="2">
        <v>44860.375532407408</v>
      </c>
      <c r="Z464" t="s">
        <v>329</v>
      </c>
    </row>
    <row r="465" spans="1:26" x14ac:dyDescent="0.25">
      <c r="A465" t="s">
        <v>381</v>
      </c>
      <c r="B465" t="str">
        <f>VLOOKUP(A465,'dump '!A:A,1,FALSE)</f>
        <v>GFE0297</v>
      </c>
      <c r="C465" t="s">
        <v>380</v>
      </c>
      <c r="D465" t="s">
        <v>382</v>
      </c>
      <c r="E465" t="s">
        <v>383</v>
      </c>
      <c r="F465" t="s">
        <v>384</v>
      </c>
      <c r="G465" t="s">
        <v>177</v>
      </c>
      <c r="H465" t="s">
        <v>323</v>
      </c>
      <c r="I465">
        <v>1050264</v>
      </c>
      <c r="J465">
        <v>1</v>
      </c>
      <c r="K465" t="s">
        <v>193</v>
      </c>
      <c r="L465" t="s">
        <v>6175</v>
      </c>
      <c r="M465" t="s">
        <v>330</v>
      </c>
      <c r="N465">
        <v>20</v>
      </c>
      <c r="O465">
        <v>100</v>
      </c>
      <c r="P465" t="s">
        <v>6176</v>
      </c>
      <c r="Q465" s="2"/>
      <c r="R465" s="2"/>
      <c r="S465" s="2"/>
      <c r="V465" t="s">
        <v>6177</v>
      </c>
      <c r="W465" s="2">
        <v>44860.374502314815</v>
      </c>
      <c r="X465" t="s">
        <v>329</v>
      </c>
      <c r="Y465" s="2">
        <v>44860.374502314815</v>
      </c>
      <c r="Z465" t="s">
        <v>329</v>
      </c>
    </row>
    <row r="466" spans="1:26" x14ac:dyDescent="0.25">
      <c r="A466" t="s">
        <v>354</v>
      </c>
      <c r="B466" t="str">
        <f>VLOOKUP(A466,'dump '!A:A,1,FALSE)</f>
        <v>GFE0298</v>
      </c>
      <c r="C466" t="s">
        <v>353</v>
      </c>
      <c r="D466" t="s">
        <v>355</v>
      </c>
      <c r="E466" t="s">
        <v>356</v>
      </c>
      <c r="F466" t="s">
        <v>357</v>
      </c>
      <c r="G466" t="s">
        <v>177</v>
      </c>
      <c r="H466" t="s">
        <v>323</v>
      </c>
      <c r="I466">
        <v>1050271</v>
      </c>
      <c r="J466">
        <v>1</v>
      </c>
      <c r="K466" t="s">
        <v>193</v>
      </c>
      <c r="L466" t="s">
        <v>6175</v>
      </c>
      <c r="M466" t="s">
        <v>330</v>
      </c>
      <c r="N466">
        <v>20</v>
      </c>
      <c r="O466">
        <v>100</v>
      </c>
      <c r="P466" t="s">
        <v>6176</v>
      </c>
      <c r="Q466" s="2"/>
      <c r="R466" s="2"/>
      <c r="S466" s="2"/>
      <c r="V466" t="s">
        <v>6177</v>
      </c>
      <c r="W466" s="2">
        <v>44867.419872685183</v>
      </c>
      <c r="X466" t="s">
        <v>329</v>
      </c>
      <c r="Y466" s="2">
        <v>44867.419872685183</v>
      </c>
      <c r="Z466" t="s">
        <v>329</v>
      </c>
    </row>
    <row r="467" spans="1:26" x14ac:dyDescent="0.25">
      <c r="A467" t="s">
        <v>1561</v>
      </c>
      <c r="B467" t="str">
        <f>VLOOKUP(A467,'dump '!A:A,1,FALSE)</f>
        <v>GFE0299</v>
      </c>
      <c r="C467" t="s">
        <v>1560</v>
      </c>
      <c r="D467" t="s">
        <v>355</v>
      </c>
      <c r="E467" t="s">
        <v>356</v>
      </c>
      <c r="F467" t="s">
        <v>357</v>
      </c>
      <c r="G467" t="s">
        <v>1562</v>
      </c>
      <c r="H467" t="s">
        <v>323</v>
      </c>
      <c r="I467">
        <v>1050276</v>
      </c>
      <c r="J467">
        <v>1</v>
      </c>
      <c r="K467" t="s">
        <v>193</v>
      </c>
      <c r="L467" t="s">
        <v>6175</v>
      </c>
      <c r="M467" t="s">
        <v>330</v>
      </c>
      <c r="N467">
        <v>20</v>
      </c>
      <c r="O467">
        <v>100</v>
      </c>
      <c r="P467" t="s">
        <v>6176</v>
      </c>
      <c r="Q467" s="2"/>
      <c r="R467" s="2"/>
      <c r="S467" s="2"/>
      <c r="V467" t="s">
        <v>6177</v>
      </c>
      <c r="W467" s="2">
        <v>44867.419965277775</v>
      </c>
      <c r="X467" t="s">
        <v>329</v>
      </c>
      <c r="Y467" s="2">
        <v>44867.419965277775</v>
      </c>
      <c r="Z467" t="s">
        <v>329</v>
      </c>
    </row>
    <row r="468" spans="1:26" x14ac:dyDescent="0.25">
      <c r="A468" t="s">
        <v>4966</v>
      </c>
      <c r="B468" t="str">
        <f>VLOOKUP(A468,'dump '!A:A,1,FALSE)</f>
        <v>GFE0300</v>
      </c>
      <c r="C468" t="s">
        <v>4965</v>
      </c>
      <c r="D468" t="s">
        <v>3462</v>
      </c>
      <c r="E468" t="s">
        <v>1007</v>
      </c>
      <c r="F468" t="s">
        <v>3825</v>
      </c>
      <c r="G468" t="s">
        <v>177</v>
      </c>
      <c r="H468" t="s">
        <v>323</v>
      </c>
      <c r="I468">
        <v>1050281</v>
      </c>
      <c r="J468">
        <v>1</v>
      </c>
      <c r="K468" t="s">
        <v>193</v>
      </c>
      <c r="L468" t="s">
        <v>6175</v>
      </c>
      <c r="M468" t="s">
        <v>330</v>
      </c>
      <c r="N468">
        <v>20</v>
      </c>
      <c r="O468">
        <v>100</v>
      </c>
      <c r="P468" t="s">
        <v>6176</v>
      </c>
      <c r="Q468" s="2"/>
      <c r="R468" s="2"/>
      <c r="S468" s="2"/>
      <c r="V468" t="s">
        <v>6177</v>
      </c>
      <c r="W468" s="2">
        <v>44867.419247685182</v>
      </c>
      <c r="X468" t="s">
        <v>329</v>
      </c>
      <c r="Y468" s="2">
        <v>44867.419247685182</v>
      </c>
      <c r="Z468" t="s">
        <v>329</v>
      </c>
    </row>
    <row r="469" spans="1:26" x14ac:dyDescent="0.25">
      <c r="A469" t="s">
        <v>1568</v>
      </c>
      <c r="B469" t="str">
        <f>VLOOKUP(A469,'dump '!A:A,1,FALSE)</f>
        <v>GFE0301</v>
      </c>
      <c r="C469" t="s">
        <v>1567</v>
      </c>
      <c r="D469" t="s">
        <v>376</v>
      </c>
      <c r="E469" t="s">
        <v>1569</v>
      </c>
      <c r="F469" t="s">
        <v>1570</v>
      </c>
      <c r="G469" t="s">
        <v>177</v>
      </c>
      <c r="H469" t="s">
        <v>323</v>
      </c>
      <c r="I469">
        <v>1050274</v>
      </c>
      <c r="J469">
        <v>1</v>
      </c>
      <c r="K469" t="s">
        <v>193</v>
      </c>
      <c r="L469" t="s">
        <v>6175</v>
      </c>
      <c r="M469" t="s">
        <v>330</v>
      </c>
      <c r="N469">
        <v>20</v>
      </c>
      <c r="O469">
        <v>100</v>
      </c>
      <c r="P469" t="s">
        <v>6176</v>
      </c>
      <c r="Q469" s="2"/>
      <c r="R469" s="2"/>
      <c r="S469" s="2"/>
      <c r="V469" t="s">
        <v>6177</v>
      </c>
      <c r="W469" s="2">
        <v>44867.418807870374</v>
      </c>
      <c r="X469" t="s">
        <v>329</v>
      </c>
      <c r="Y469" s="2">
        <v>44867.418807870374</v>
      </c>
      <c r="Z469" t="s">
        <v>329</v>
      </c>
    </row>
    <row r="470" spans="1:26" x14ac:dyDescent="0.25">
      <c r="A470" t="s">
        <v>375</v>
      </c>
      <c r="B470" t="str">
        <f>VLOOKUP(A470,'dump '!A:A,1,FALSE)</f>
        <v>GFE0302</v>
      </c>
      <c r="C470" t="s">
        <v>374</v>
      </c>
      <c r="D470" t="s">
        <v>376</v>
      </c>
      <c r="E470" t="s">
        <v>377</v>
      </c>
      <c r="F470" t="s">
        <v>378</v>
      </c>
      <c r="G470" t="s">
        <v>177</v>
      </c>
      <c r="H470" t="s">
        <v>323</v>
      </c>
      <c r="I470">
        <v>1050273</v>
      </c>
      <c r="J470">
        <v>1</v>
      </c>
      <c r="K470" t="s">
        <v>193</v>
      </c>
      <c r="L470" t="s">
        <v>6175</v>
      </c>
      <c r="M470" t="s">
        <v>330</v>
      </c>
      <c r="N470">
        <v>20</v>
      </c>
      <c r="O470">
        <v>100</v>
      </c>
      <c r="P470" t="s">
        <v>6176</v>
      </c>
      <c r="Q470" s="2"/>
      <c r="R470" s="2"/>
      <c r="S470" s="2"/>
      <c r="V470" t="s">
        <v>6177</v>
      </c>
      <c r="W470" s="2">
        <v>44867.41815972222</v>
      </c>
      <c r="X470" t="s">
        <v>329</v>
      </c>
      <c r="Y470" s="2">
        <v>44867.418321759258</v>
      </c>
      <c r="Z470" t="s">
        <v>329</v>
      </c>
    </row>
    <row r="471" spans="1:26" x14ac:dyDescent="0.25">
      <c r="A471" t="s">
        <v>322</v>
      </c>
      <c r="B471" t="str">
        <f>VLOOKUP(A471,'dump '!A:A,1,FALSE)</f>
        <v>GFE0303</v>
      </c>
      <c r="C471" t="s">
        <v>321</v>
      </c>
      <c r="D471" t="s">
        <v>324</v>
      </c>
      <c r="E471" t="s">
        <v>325</v>
      </c>
      <c r="F471" t="s">
        <v>326</v>
      </c>
      <c r="G471" t="s">
        <v>177</v>
      </c>
      <c r="H471" t="s">
        <v>323</v>
      </c>
      <c r="I471">
        <v>1050265</v>
      </c>
      <c r="J471">
        <v>1</v>
      </c>
      <c r="K471" t="s">
        <v>193</v>
      </c>
      <c r="L471" t="s">
        <v>6175</v>
      </c>
      <c r="M471" t="s">
        <v>330</v>
      </c>
      <c r="N471">
        <v>20</v>
      </c>
      <c r="O471">
        <v>100</v>
      </c>
      <c r="P471" t="s">
        <v>6176</v>
      </c>
      <c r="Q471" s="2"/>
      <c r="R471" s="2"/>
      <c r="S471" s="2"/>
      <c r="V471" t="s">
        <v>6177</v>
      </c>
      <c r="W471" s="2">
        <v>44867.417523148149</v>
      </c>
      <c r="X471" t="s">
        <v>329</v>
      </c>
      <c r="Y471" s="2">
        <v>44867.417523148149</v>
      </c>
      <c r="Z471" t="s">
        <v>329</v>
      </c>
    </row>
    <row r="472" spans="1:26" x14ac:dyDescent="0.25">
      <c r="A472" t="s">
        <v>349</v>
      </c>
      <c r="B472" t="str">
        <f>VLOOKUP(A472,'dump '!A:A,1,FALSE)</f>
        <v>GFE0304</v>
      </c>
      <c r="C472" t="s">
        <v>348</v>
      </c>
      <c r="D472" t="s">
        <v>324</v>
      </c>
      <c r="E472" t="s">
        <v>350</v>
      </c>
      <c r="F472" t="s">
        <v>351</v>
      </c>
      <c r="G472" t="s">
        <v>177</v>
      </c>
      <c r="H472" t="s">
        <v>323</v>
      </c>
      <c r="I472">
        <v>1050394</v>
      </c>
      <c r="J472">
        <v>1</v>
      </c>
      <c r="K472" t="s">
        <v>193</v>
      </c>
      <c r="L472" t="s">
        <v>6175</v>
      </c>
      <c r="M472" t="s">
        <v>330</v>
      </c>
      <c r="N472">
        <v>20</v>
      </c>
      <c r="O472">
        <v>100</v>
      </c>
      <c r="P472" t="s">
        <v>6176</v>
      </c>
      <c r="Q472" s="2"/>
      <c r="R472" s="2"/>
      <c r="S472" s="2"/>
      <c r="V472" t="s">
        <v>6177</v>
      </c>
      <c r="W472" s="2">
        <v>44867.417997685188</v>
      </c>
      <c r="X472" t="s">
        <v>329</v>
      </c>
      <c r="Y472" s="2">
        <v>44867.417997685188</v>
      </c>
      <c r="Z472" t="s">
        <v>329</v>
      </c>
    </row>
    <row r="473" spans="1:26" x14ac:dyDescent="0.25">
      <c r="A473" t="s">
        <v>362</v>
      </c>
      <c r="B473" t="str">
        <f>VLOOKUP(A473,'dump '!A:A,1,FALSE)</f>
        <v>GFE0305</v>
      </c>
      <c r="C473" t="s">
        <v>361</v>
      </c>
      <c r="D473" t="s">
        <v>363</v>
      </c>
      <c r="E473" t="s">
        <v>207</v>
      </c>
      <c r="F473" t="s">
        <v>364</v>
      </c>
      <c r="G473" t="s">
        <v>62</v>
      </c>
      <c r="H473" t="s">
        <v>323</v>
      </c>
      <c r="I473">
        <v>1050266</v>
      </c>
      <c r="J473">
        <v>1</v>
      </c>
      <c r="K473" t="s">
        <v>193</v>
      </c>
      <c r="L473" t="s">
        <v>6175</v>
      </c>
      <c r="M473" t="s">
        <v>330</v>
      </c>
      <c r="N473">
        <v>20</v>
      </c>
      <c r="O473">
        <v>100</v>
      </c>
      <c r="P473" t="s">
        <v>6176</v>
      </c>
      <c r="Q473" s="2"/>
      <c r="R473" s="2"/>
      <c r="S473" s="2"/>
      <c r="V473" t="s">
        <v>6177</v>
      </c>
      <c r="W473" s="2">
        <v>44894.451689814814</v>
      </c>
      <c r="X473" t="s">
        <v>329</v>
      </c>
      <c r="Y473" s="2">
        <v>44894.451689814814</v>
      </c>
      <c r="Z473" t="s">
        <v>329</v>
      </c>
    </row>
    <row r="474" spans="1:26" x14ac:dyDescent="0.25">
      <c r="A474" t="s">
        <v>338</v>
      </c>
      <c r="B474" t="str">
        <f>VLOOKUP(A474,'dump '!A:A,1,FALSE)</f>
        <v>GFE0306</v>
      </c>
      <c r="C474" t="s">
        <v>337</v>
      </c>
      <c r="D474" t="s">
        <v>339</v>
      </c>
      <c r="E474" t="s">
        <v>340</v>
      </c>
      <c r="F474" t="s">
        <v>341</v>
      </c>
      <c r="G474" t="s">
        <v>177</v>
      </c>
      <c r="H474" t="s">
        <v>323</v>
      </c>
      <c r="I474">
        <v>1050412</v>
      </c>
      <c r="J474">
        <v>1</v>
      </c>
      <c r="K474" t="s">
        <v>193</v>
      </c>
      <c r="L474" t="s">
        <v>6175</v>
      </c>
      <c r="M474" t="s">
        <v>330</v>
      </c>
      <c r="N474">
        <v>20</v>
      </c>
      <c r="O474">
        <v>100</v>
      </c>
      <c r="P474" t="s">
        <v>6176</v>
      </c>
      <c r="Q474" s="2"/>
      <c r="R474" s="2"/>
      <c r="S474" s="2"/>
      <c r="V474" t="s">
        <v>6177</v>
      </c>
      <c r="W474" s="2">
        <v>44894.446018518516</v>
      </c>
      <c r="X474" t="s">
        <v>329</v>
      </c>
      <c r="Y474" s="2">
        <v>44894.446018518516</v>
      </c>
      <c r="Z474" t="s">
        <v>329</v>
      </c>
    </row>
    <row r="475" spans="1:26" x14ac:dyDescent="0.25">
      <c r="A475" t="s">
        <v>392</v>
      </c>
      <c r="B475" t="str">
        <f>VLOOKUP(A475,'dump '!A:A,1,FALSE)</f>
        <v>GFE0307</v>
      </c>
      <c r="C475" t="s">
        <v>391</v>
      </c>
      <c r="D475" t="s">
        <v>393</v>
      </c>
      <c r="E475" t="s">
        <v>112</v>
      </c>
      <c r="F475" t="s">
        <v>394</v>
      </c>
      <c r="G475" t="s">
        <v>177</v>
      </c>
      <c r="H475" t="s">
        <v>323</v>
      </c>
      <c r="I475">
        <v>1050175</v>
      </c>
      <c r="J475">
        <v>1</v>
      </c>
      <c r="K475" t="s">
        <v>193</v>
      </c>
      <c r="L475" t="s">
        <v>6175</v>
      </c>
      <c r="M475" t="s">
        <v>330</v>
      </c>
      <c r="N475">
        <v>20</v>
      </c>
      <c r="O475">
        <v>100</v>
      </c>
      <c r="P475" t="s">
        <v>6176</v>
      </c>
      <c r="Q475" s="2"/>
      <c r="R475" s="2"/>
      <c r="S475" s="2"/>
      <c r="V475" t="s">
        <v>6177</v>
      </c>
      <c r="W475" s="2">
        <v>44900.455347222225</v>
      </c>
      <c r="X475" t="s">
        <v>329</v>
      </c>
      <c r="Y475" s="2">
        <v>44900.455347222225</v>
      </c>
      <c r="Z475" t="s">
        <v>329</v>
      </c>
    </row>
    <row r="476" spans="1:26" x14ac:dyDescent="0.25">
      <c r="A476" t="s">
        <v>387</v>
      </c>
      <c r="B476" t="str">
        <f>VLOOKUP(A476,'dump '!A:A,1,FALSE)</f>
        <v>GFE0308</v>
      </c>
      <c r="C476" t="s">
        <v>386</v>
      </c>
      <c r="D476" t="s">
        <v>339</v>
      </c>
      <c r="E476" t="s">
        <v>388</v>
      </c>
      <c r="F476" t="s">
        <v>389</v>
      </c>
      <c r="G476" t="s">
        <v>177</v>
      </c>
      <c r="H476" t="s">
        <v>323</v>
      </c>
      <c r="I476">
        <v>1050267</v>
      </c>
      <c r="J476">
        <v>1</v>
      </c>
      <c r="K476" t="s">
        <v>193</v>
      </c>
      <c r="L476" t="s">
        <v>6175</v>
      </c>
      <c r="M476" t="s">
        <v>330</v>
      </c>
      <c r="N476">
        <v>20</v>
      </c>
      <c r="O476">
        <v>100</v>
      </c>
      <c r="P476" t="s">
        <v>6176</v>
      </c>
      <c r="Q476" s="2"/>
      <c r="R476" s="2"/>
      <c r="S476" s="2"/>
      <c r="V476" t="s">
        <v>6177</v>
      </c>
      <c r="W476" s="2">
        <v>44894.44321759259</v>
      </c>
      <c r="X476" t="s">
        <v>329</v>
      </c>
      <c r="Y476" s="2">
        <v>44894.44321759259</v>
      </c>
      <c r="Z476" t="s">
        <v>329</v>
      </c>
    </row>
    <row r="477" spans="1:26" x14ac:dyDescent="0.25">
      <c r="A477" t="s">
        <v>373</v>
      </c>
      <c r="B477" t="str">
        <f>VLOOKUP(A477,'dump '!A:A,1,FALSE)</f>
        <v>GFE0309</v>
      </c>
      <c r="C477" t="s">
        <v>372</v>
      </c>
      <c r="D477" t="s">
        <v>368</v>
      </c>
      <c r="E477" t="s">
        <v>369</v>
      </c>
      <c r="F477" t="s">
        <v>370</v>
      </c>
      <c r="G477" t="s">
        <v>177</v>
      </c>
      <c r="H477" t="s">
        <v>323</v>
      </c>
      <c r="I477">
        <v>1050258</v>
      </c>
      <c r="J477">
        <v>1</v>
      </c>
      <c r="K477" t="s">
        <v>193</v>
      </c>
      <c r="L477" t="s">
        <v>6175</v>
      </c>
      <c r="M477" t="s">
        <v>330</v>
      </c>
      <c r="N477">
        <v>20</v>
      </c>
      <c r="O477">
        <v>100</v>
      </c>
      <c r="P477" t="s">
        <v>6176</v>
      </c>
      <c r="Q477" s="2"/>
      <c r="R477" s="2"/>
      <c r="S477" s="2"/>
      <c r="V477" t="s">
        <v>6177</v>
      </c>
      <c r="W477" s="2">
        <v>44894.424641203703</v>
      </c>
      <c r="X477" t="s">
        <v>329</v>
      </c>
      <c r="Y477" s="2">
        <v>44894.424641203703</v>
      </c>
      <c r="Z477" t="s">
        <v>329</v>
      </c>
    </row>
    <row r="478" spans="1:26" x14ac:dyDescent="0.25">
      <c r="A478" t="s">
        <v>367</v>
      </c>
      <c r="B478" t="str">
        <f>VLOOKUP(A478,'dump '!A:A,1,FALSE)</f>
        <v>GFE0310</v>
      </c>
      <c r="C478" t="s">
        <v>366</v>
      </c>
      <c r="D478" t="s">
        <v>368</v>
      </c>
      <c r="E478" t="s">
        <v>369</v>
      </c>
      <c r="F478" t="s">
        <v>370</v>
      </c>
      <c r="G478" t="s">
        <v>177</v>
      </c>
      <c r="H478" t="s">
        <v>323</v>
      </c>
      <c r="I478">
        <v>1050295</v>
      </c>
      <c r="J478">
        <v>1</v>
      </c>
      <c r="K478" t="s">
        <v>193</v>
      </c>
      <c r="L478" t="s">
        <v>6175</v>
      </c>
      <c r="M478" t="s">
        <v>330</v>
      </c>
      <c r="N478">
        <v>20</v>
      </c>
      <c r="O478">
        <v>100</v>
      </c>
      <c r="P478" t="s">
        <v>6176</v>
      </c>
      <c r="Q478" s="2"/>
      <c r="R478" s="2"/>
      <c r="S478" s="2"/>
      <c r="V478" t="s">
        <v>6177</v>
      </c>
      <c r="W478" s="2">
        <v>44894.424780092595</v>
      </c>
      <c r="X478" t="s">
        <v>329</v>
      </c>
      <c r="Y478" s="2">
        <v>44894.424780092595</v>
      </c>
      <c r="Z478" t="s">
        <v>329</v>
      </c>
    </row>
    <row r="479" spans="1:26" x14ac:dyDescent="0.25">
      <c r="A479" t="s">
        <v>1537</v>
      </c>
      <c r="B479" t="str">
        <f>VLOOKUP(A479,'dump '!A:A,1,FALSE)</f>
        <v>GFE0311</v>
      </c>
      <c r="C479" t="s">
        <v>1536</v>
      </c>
      <c r="D479" t="s">
        <v>368</v>
      </c>
      <c r="E479" t="s">
        <v>1007</v>
      </c>
      <c r="F479" t="s">
        <v>1538</v>
      </c>
      <c r="G479" t="s">
        <v>177</v>
      </c>
      <c r="H479" t="s">
        <v>323</v>
      </c>
      <c r="I479">
        <v>1050278</v>
      </c>
      <c r="J479">
        <v>1</v>
      </c>
      <c r="K479" t="s">
        <v>193</v>
      </c>
      <c r="L479" t="s">
        <v>6175</v>
      </c>
      <c r="M479" t="s">
        <v>330</v>
      </c>
      <c r="N479">
        <v>20</v>
      </c>
      <c r="O479">
        <v>100</v>
      </c>
      <c r="P479" t="s">
        <v>6176</v>
      </c>
      <c r="Q479" s="2"/>
      <c r="R479" s="2"/>
      <c r="S479" s="2"/>
      <c r="V479" t="s">
        <v>6177</v>
      </c>
      <c r="W479" s="2">
        <v>44894.434699074074</v>
      </c>
      <c r="X479" t="s">
        <v>329</v>
      </c>
      <c r="Y479" s="2">
        <v>44894.434699074074</v>
      </c>
      <c r="Z479" t="s">
        <v>329</v>
      </c>
    </row>
    <row r="480" spans="1:26" x14ac:dyDescent="0.25">
      <c r="A480" t="s">
        <v>1543</v>
      </c>
      <c r="B480" t="str">
        <f>VLOOKUP(A480,'dump '!A:A,1,FALSE)</f>
        <v>GFE0312</v>
      </c>
      <c r="C480" t="s">
        <v>1542</v>
      </c>
      <c r="D480" t="s">
        <v>368</v>
      </c>
      <c r="E480" t="s">
        <v>1007</v>
      </c>
      <c r="F480" t="s">
        <v>1538</v>
      </c>
      <c r="G480" t="s">
        <v>177</v>
      </c>
      <c r="H480" t="s">
        <v>323</v>
      </c>
      <c r="I480">
        <v>1050294</v>
      </c>
      <c r="J480">
        <v>1</v>
      </c>
      <c r="K480" t="s">
        <v>193</v>
      </c>
      <c r="L480" t="s">
        <v>6175</v>
      </c>
      <c r="M480" t="s">
        <v>330</v>
      </c>
      <c r="N480">
        <v>20</v>
      </c>
      <c r="O480">
        <v>100</v>
      </c>
      <c r="P480" t="s">
        <v>6176</v>
      </c>
      <c r="Q480" s="2"/>
      <c r="R480" s="2"/>
      <c r="S480" s="2"/>
      <c r="V480" t="s">
        <v>6177</v>
      </c>
      <c r="W480" s="2">
        <v>44894.434814814813</v>
      </c>
      <c r="X480" t="s">
        <v>329</v>
      </c>
      <c r="Y480" s="2">
        <v>44894.434814814813</v>
      </c>
      <c r="Z480" t="s">
        <v>329</v>
      </c>
    </row>
    <row r="481" spans="1:26" x14ac:dyDescent="0.25">
      <c r="A481" t="s">
        <v>1541</v>
      </c>
      <c r="B481" t="str">
        <f>VLOOKUP(A481,'dump '!A:A,1,FALSE)</f>
        <v>GFE0313</v>
      </c>
      <c r="C481" t="s">
        <v>1540</v>
      </c>
      <c r="D481" t="s">
        <v>584</v>
      </c>
      <c r="E481" t="s">
        <v>585</v>
      </c>
      <c r="F481" t="s">
        <v>586</v>
      </c>
      <c r="G481" t="s">
        <v>177</v>
      </c>
      <c r="H481" t="s">
        <v>323</v>
      </c>
      <c r="I481">
        <v>1050272</v>
      </c>
      <c r="J481">
        <v>1</v>
      </c>
      <c r="K481" t="s">
        <v>193</v>
      </c>
      <c r="L481" t="s">
        <v>6175</v>
      </c>
      <c r="M481" t="s">
        <v>330</v>
      </c>
      <c r="N481">
        <v>20</v>
      </c>
      <c r="O481">
        <v>100</v>
      </c>
      <c r="P481" t="s">
        <v>6176</v>
      </c>
      <c r="Q481" s="2"/>
      <c r="R481" s="2"/>
      <c r="S481" s="2"/>
      <c r="V481" t="s">
        <v>6177</v>
      </c>
      <c r="W481" s="2">
        <v>44894.498611111114</v>
      </c>
      <c r="X481" t="s">
        <v>329</v>
      </c>
      <c r="Y481" s="2">
        <v>44894.498611111114</v>
      </c>
      <c r="Z481" t="s">
        <v>329</v>
      </c>
    </row>
    <row r="482" spans="1:26" x14ac:dyDescent="0.25">
      <c r="A482" t="s">
        <v>1550</v>
      </c>
      <c r="B482" t="str">
        <f>VLOOKUP(A482,'dump '!A:A,1,FALSE)</f>
        <v>GFE0314</v>
      </c>
      <c r="C482" t="s">
        <v>1549</v>
      </c>
      <c r="D482" t="s">
        <v>1551</v>
      </c>
      <c r="E482" t="s">
        <v>1552</v>
      </c>
      <c r="F482" t="s">
        <v>1553</v>
      </c>
      <c r="G482" t="s">
        <v>241</v>
      </c>
      <c r="H482" t="s">
        <v>323</v>
      </c>
      <c r="I482">
        <v>1050257</v>
      </c>
      <c r="J482">
        <v>1</v>
      </c>
      <c r="K482" t="s">
        <v>193</v>
      </c>
      <c r="L482" t="s">
        <v>6175</v>
      </c>
      <c r="M482" t="s">
        <v>330</v>
      </c>
      <c r="N482">
        <v>20</v>
      </c>
      <c r="O482">
        <v>100</v>
      </c>
      <c r="P482" t="s">
        <v>6176</v>
      </c>
      <c r="Q482" s="2"/>
      <c r="R482" s="2"/>
      <c r="S482" s="2"/>
      <c r="V482" t="s">
        <v>6177</v>
      </c>
      <c r="W482" s="2">
        <v>44894.496388888889</v>
      </c>
      <c r="X482" t="s">
        <v>329</v>
      </c>
      <c r="Y482" s="2">
        <v>44894.496388888889</v>
      </c>
      <c r="Z482" t="s">
        <v>329</v>
      </c>
    </row>
    <row r="483" spans="1:26" x14ac:dyDescent="0.25">
      <c r="A483" t="s">
        <v>5948</v>
      </c>
      <c r="B483" t="str">
        <f>VLOOKUP(A483,'dump '!A:A,1,FALSE)</f>
        <v>GFE0321</v>
      </c>
      <c r="C483" t="s">
        <v>5947</v>
      </c>
      <c r="D483" t="s">
        <v>404</v>
      </c>
      <c r="E483" t="s">
        <v>3551</v>
      </c>
      <c r="F483" t="s">
        <v>4972</v>
      </c>
      <c r="G483" t="s">
        <v>177</v>
      </c>
      <c r="H483" t="s">
        <v>323</v>
      </c>
      <c r="I483">
        <v>1050174</v>
      </c>
      <c r="J483">
        <v>1</v>
      </c>
      <c r="K483" t="s">
        <v>193</v>
      </c>
      <c r="L483" t="s">
        <v>6175</v>
      </c>
      <c r="M483" t="s">
        <v>330</v>
      </c>
      <c r="N483">
        <v>20</v>
      </c>
      <c r="O483">
        <v>100</v>
      </c>
      <c r="P483" t="s">
        <v>6318</v>
      </c>
      <c r="Q483" s="2"/>
      <c r="R483" s="2"/>
      <c r="S483" s="2"/>
      <c r="V483" t="s">
        <v>6177</v>
      </c>
      <c r="W483" s="2">
        <v>44951.367175925923</v>
      </c>
      <c r="X483" t="s">
        <v>329</v>
      </c>
      <c r="Y483" s="2">
        <v>44951.367175925923</v>
      </c>
      <c r="Z483" t="s">
        <v>329</v>
      </c>
    </row>
    <row r="484" spans="1:26" x14ac:dyDescent="0.25">
      <c r="A484" t="s">
        <v>4970</v>
      </c>
      <c r="B484" t="str">
        <f>VLOOKUP(A484,'dump '!A:A,1,FALSE)</f>
        <v>GFE0322</v>
      </c>
      <c r="C484" t="s">
        <v>4969</v>
      </c>
      <c r="D484" t="s">
        <v>404</v>
      </c>
      <c r="E484" t="s">
        <v>4971</v>
      </c>
      <c r="F484" t="s">
        <v>4972</v>
      </c>
      <c r="G484" t="s">
        <v>177</v>
      </c>
      <c r="H484" t="s">
        <v>323</v>
      </c>
      <c r="I484">
        <v>1050411</v>
      </c>
      <c r="J484">
        <v>1</v>
      </c>
      <c r="K484" t="s">
        <v>193</v>
      </c>
      <c r="L484" t="s">
        <v>6175</v>
      </c>
      <c r="M484" t="s">
        <v>330</v>
      </c>
      <c r="N484">
        <v>20</v>
      </c>
      <c r="O484">
        <v>100</v>
      </c>
      <c r="P484" t="s">
        <v>6318</v>
      </c>
      <c r="Q484" s="2"/>
      <c r="R484" s="2"/>
      <c r="S484" s="2"/>
      <c r="V484" t="s">
        <v>6177</v>
      </c>
      <c r="W484" s="2">
        <v>44951.381805555553</v>
      </c>
      <c r="X484" t="s">
        <v>329</v>
      </c>
      <c r="Y484" s="2">
        <v>44951.381805555553</v>
      </c>
      <c r="Z484" t="s">
        <v>329</v>
      </c>
    </row>
    <row r="485" spans="1:26" x14ac:dyDescent="0.25">
      <c r="A485" t="s">
        <v>5221</v>
      </c>
      <c r="B485" t="str">
        <f>VLOOKUP(A485,'dump '!A:A,1,FALSE)</f>
        <v>GO001</v>
      </c>
      <c r="C485" t="s">
        <v>5220</v>
      </c>
      <c r="D485" t="s">
        <v>2239</v>
      </c>
      <c r="E485" t="s">
        <v>2240</v>
      </c>
      <c r="F485" t="s">
        <v>2241</v>
      </c>
      <c r="G485" t="s">
        <v>277</v>
      </c>
      <c r="H485" t="s">
        <v>6222</v>
      </c>
      <c r="I485" s="2"/>
      <c r="J485">
        <v>5</v>
      </c>
      <c r="K485" t="s">
        <v>5080</v>
      </c>
      <c r="L485" t="s">
        <v>6142</v>
      </c>
      <c r="M485" t="s">
        <v>55</v>
      </c>
      <c r="N485">
        <v>0</v>
      </c>
      <c r="O485">
        <v>100</v>
      </c>
      <c r="P485" t="s">
        <v>6223</v>
      </c>
      <c r="Q485" s="2"/>
      <c r="R485" s="2"/>
      <c r="S485" s="2"/>
      <c r="V485" t="s">
        <v>6144</v>
      </c>
      <c r="W485" s="2">
        <v>44713.512199074074</v>
      </c>
      <c r="X485" t="s">
        <v>329</v>
      </c>
      <c r="Y485" s="2">
        <v>44713.512199074074</v>
      </c>
      <c r="Z485" t="s">
        <v>329</v>
      </c>
    </row>
    <row r="486" spans="1:26" x14ac:dyDescent="0.25">
      <c r="A486" t="s">
        <v>5223</v>
      </c>
      <c r="B486" t="str">
        <f>VLOOKUP(A486,'dump '!A:A,1,FALSE)</f>
        <v>GO002</v>
      </c>
      <c r="C486" t="s">
        <v>5222</v>
      </c>
      <c r="D486" t="s">
        <v>2239</v>
      </c>
      <c r="E486" t="s">
        <v>2240</v>
      </c>
      <c r="F486" t="s">
        <v>2241</v>
      </c>
      <c r="G486" t="s">
        <v>277</v>
      </c>
      <c r="H486" t="s">
        <v>6222</v>
      </c>
      <c r="I486" s="2"/>
      <c r="J486">
        <v>5</v>
      </c>
      <c r="K486" t="s">
        <v>5080</v>
      </c>
      <c r="L486" t="s">
        <v>6142</v>
      </c>
      <c r="M486" t="s">
        <v>55</v>
      </c>
      <c r="N486">
        <v>0</v>
      </c>
      <c r="O486">
        <v>100</v>
      </c>
      <c r="P486" t="s">
        <v>6223</v>
      </c>
      <c r="Q486" s="2"/>
      <c r="R486" s="2"/>
      <c r="S486" s="2"/>
      <c r="V486" t="s">
        <v>6144</v>
      </c>
      <c r="W486" s="2">
        <v>44713.512314814812</v>
      </c>
      <c r="X486" t="s">
        <v>329</v>
      </c>
      <c r="Y486" s="2">
        <v>44713.512314814812</v>
      </c>
      <c r="Z486" t="s">
        <v>329</v>
      </c>
    </row>
    <row r="487" spans="1:26" x14ac:dyDescent="0.25">
      <c r="A487" t="s">
        <v>5225</v>
      </c>
      <c r="B487" t="str">
        <f>VLOOKUP(A487,'dump '!A:A,1,FALSE)</f>
        <v>GO003</v>
      </c>
      <c r="C487" t="s">
        <v>5224</v>
      </c>
      <c r="D487" t="s">
        <v>2239</v>
      </c>
      <c r="E487" t="s">
        <v>2240</v>
      </c>
      <c r="F487" t="s">
        <v>2241</v>
      </c>
      <c r="G487" t="s">
        <v>277</v>
      </c>
      <c r="H487" t="s">
        <v>6222</v>
      </c>
      <c r="I487" s="2"/>
      <c r="J487">
        <v>5</v>
      </c>
      <c r="K487" t="s">
        <v>5080</v>
      </c>
      <c r="L487" t="s">
        <v>6142</v>
      </c>
      <c r="M487" t="s">
        <v>55</v>
      </c>
      <c r="N487">
        <v>0</v>
      </c>
      <c r="O487">
        <v>100</v>
      </c>
      <c r="P487" t="s">
        <v>6223</v>
      </c>
      <c r="Q487" s="2"/>
      <c r="R487" s="2"/>
      <c r="S487" s="2"/>
      <c r="V487" t="s">
        <v>6144</v>
      </c>
      <c r="W487" s="2">
        <v>44713.512430555558</v>
      </c>
      <c r="X487" t="s">
        <v>329</v>
      </c>
      <c r="Y487" s="2">
        <v>44713.512430555558</v>
      </c>
      <c r="Z487" t="s">
        <v>329</v>
      </c>
    </row>
    <row r="488" spans="1:26" x14ac:dyDescent="0.25">
      <c r="A488" t="s">
        <v>5217</v>
      </c>
      <c r="B488" t="str">
        <f>VLOOKUP(A488,'dump '!A:A,1,FALSE)</f>
        <v>GO004</v>
      </c>
      <c r="C488" t="s">
        <v>5216</v>
      </c>
      <c r="D488" t="s">
        <v>2294</v>
      </c>
      <c r="E488" t="s">
        <v>93</v>
      </c>
      <c r="F488" t="s">
        <v>2307</v>
      </c>
      <c r="G488" t="s">
        <v>277</v>
      </c>
      <c r="H488" t="s">
        <v>6222</v>
      </c>
      <c r="I488" s="2"/>
      <c r="J488">
        <v>5</v>
      </c>
      <c r="K488" t="s">
        <v>5080</v>
      </c>
      <c r="L488" t="s">
        <v>6142</v>
      </c>
      <c r="M488" t="s">
        <v>55</v>
      </c>
      <c r="N488">
        <v>0</v>
      </c>
      <c r="O488">
        <v>100</v>
      </c>
      <c r="P488" t="s">
        <v>6223</v>
      </c>
      <c r="Q488" s="2"/>
      <c r="R488" s="2"/>
      <c r="S488" s="2"/>
      <c r="V488" t="s">
        <v>6144</v>
      </c>
      <c r="W488" s="2">
        <v>44713.512546296297</v>
      </c>
      <c r="X488" t="s">
        <v>329</v>
      </c>
      <c r="Y488" s="2">
        <v>44713.512546296297</v>
      </c>
      <c r="Z488" t="s">
        <v>329</v>
      </c>
    </row>
    <row r="489" spans="1:26" x14ac:dyDescent="0.25">
      <c r="A489" t="s">
        <v>5421</v>
      </c>
      <c r="B489" t="str">
        <f>VLOOKUP(A489,'dump '!A:A,1,FALSE)</f>
        <v>GO005</v>
      </c>
      <c r="C489" t="s">
        <v>5420</v>
      </c>
      <c r="D489" t="s">
        <v>1374</v>
      </c>
      <c r="E489" t="s">
        <v>1082</v>
      </c>
      <c r="F489" t="s">
        <v>1375</v>
      </c>
      <c r="G489" t="s">
        <v>277</v>
      </c>
      <c r="H489" t="s">
        <v>6222</v>
      </c>
      <c r="I489" s="2"/>
      <c r="J489">
        <v>5</v>
      </c>
      <c r="K489" t="s">
        <v>5080</v>
      </c>
      <c r="L489" t="s">
        <v>6142</v>
      </c>
      <c r="M489" t="s">
        <v>55</v>
      </c>
      <c r="N489">
        <v>0</v>
      </c>
      <c r="O489">
        <v>100</v>
      </c>
      <c r="P489" t="s">
        <v>6223</v>
      </c>
      <c r="Q489" s="2"/>
      <c r="R489" s="2"/>
      <c r="S489" s="2"/>
      <c r="V489" t="s">
        <v>6144</v>
      </c>
      <c r="W489" s="2">
        <v>44713.512627314813</v>
      </c>
      <c r="X489" t="s">
        <v>329</v>
      </c>
      <c r="Y489" s="2">
        <v>44713.512627314813</v>
      </c>
      <c r="Z489" t="s">
        <v>329</v>
      </c>
    </row>
    <row r="490" spans="1:26" x14ac:dyDescent="0.25">
      <c r="A490" t="s">
        <v>5187</v>
      </c>
      <c r="B490" t="str">
        <f>VLOOKUP(A490,'dump '!A:A,1,FALSE)</f>
        <v>GO006</v>
      </c>
      <c r="C490" t="s">
        <v>5186</v>
      </c>
      <c r="D490" t="s">
        <v>5188</v>
      </c>
      <c r="E490" t="s">
        <v>281</v>
      </c>
      <c r="F490" t="s">
        <v>5189</v>
      </c>
      <c r="G490" t="s">
        <v>34</v>
      </c>
      <c r="H490" t="s">
        <v>6222</v>
      </c>
      <c r="I490" s="2"/>
      <c r="J490">
        <v>5</v>
      </c>
      <c r="K490" t="s">
        <v>5080</v>
      </c>
      <c r="L490" t="s">
        <v>6142</v>
      </c>
      <c r="M490" t="s">
        <v>55</v>
      </c>
      <c r="N490">
        <v>0</v>
      </c>
      <c r="O490">
        <v>100</v>
      </c>
      <c r="P490" t="s">
        <v>6223</v>
      </c>
      <c r="Q490" s="2"/>
      <c r="R490" s="2"/>
      <c r="S490" s="2"/>
      <c r="V490" t="s">
        <v>6144</v>
      </c>
      <c r="W490" s="2">
        <v>44677.580208333333</v>
      </c>
      <c r="X490" t="s">
        <v>329</v>
      </c>
      <c r="Y490" s="2">
        <v>44677.595601851855</v>
      </c>
      <c r="Z490" t="s">
        <v>329</v>
      </c>
    </row>
    <row r="491" spans="1:26" x14ac:dyDescent="0.25">
      <c r="A491" t="s">
        <v>5429</v>
      </c>
      <c r="B491" t="str">
        <f>VLOOKUP(A491,'dump '!A:A,1,FALSE)</f>
        <v>GO007</v>
      </c>
      <c r="C491" t="s">
        <v>5428</v>
      </c>
      <c r="D491" t="s">
        <v>5430</v>
      </c>
      <c r="E491" t="s">
        <v>281</v>
      </c>
      <c r="F491" t="s">
        <v>5431</v>
      </c>
      <c r="G491" t="s">
        <v>34</v>
      </c>
      <c r="H491" t="s">
        <v>6222</v>
      </c>
      <c r="I491" s="2"/>
      <c r="J491">
        <v>5</v>
      </c>
      <c r="K491" t="s">
        <v>5080</v>
      </c>
      <c r="L491" t="s">
        <v>6142</v>
      </c>
      <c r="M491" t="s">
        <v>55</v>
      </c>
      <c r="N491">
        <v>0</v>
      </c>
      <c r="O491">
        <v>100</v>
      </c>
      <c r="P491" t="s">
        <v>6223</v>
      </c>
      <c r="Q491" s="2"/>
      <c r="R491" s="2"/>
      <c r="S491" s="2"/>
      <c r="V491" t="s">
        <v>6144</v>
      </c>
      <c r="W491" s="2">
        <v>44677.584687499999</v>
      </c>
      <c r="X491" t="s">
        <v>329</v>
      </c>
      <c r="Y491" s="2">
        <v>44677.584687499999</v>
      </c>
      <c r="Z491" t="s">
        <v>329</v>
      </c>
    </row>
    <row r="492" spans="1:26" x14ac:dyDescent="0.25">
      <c r="A492" t="s">
        <v>5434</v>
      </c>
      <c r="B492" t="str">
        <f>VLOOKUP(A492,'dump '!A:A,1,FALSE)</f>
        <v>GO009</v>
      </c>
      <c r="C492" t="s">
        <v>5433</v>
      </c>
      <c r="D492" t="s">
        <v>5435</v>
      </c>
      <c r="E492" t="s">
        <v>5436</v>
      </c>
      <c r="F492" t="s">
        <v>5437</v>
      </c>
      <c r="G492" t="s">
        <v>34</v>
      </c>
      <c r="H492" t="s">
        <v>6222</v>
      </c>
      <c r="I492" s="2"/>
      <c r="J492">
        <v>5</v>
      </c>
      <c r="K492" t="s">
        <v>5080</v>
      </c>
      <c r="L492" t="s">
        <v>6142</v>
      </c>
      <c r="M492" t="s">
        <v>55</v>
      </c>
      <c r="N492">
        <v>0</v>
      </c>
      <c r="O492">
        <v>100</v>
      </c>
      <c r="P492" t="s">
        <v>6223</v>
      </c>
      <c r="Q492" s="2"/>
      <c r="R492" s="2"/>
      <c r="S492" s="2"/>
      <c r="V492" t="s">
        <v>6144</v>
      </c>
      <c r="W492" s="2">
        <v>44677.584861111114</v>
      </c>
      <c r="X492" t="s">
        <v>329</v>
      </c>
      <c r="Y492" s="2">
        <v>44677.584861111114</v>
      </c>
      <c r="Z492" t="s">
        <v>329</v>
      </c>
    </row>
    <row r="493" spans="1:26" x14ac:dyDescent="0.25">
      <c r="A493" t="s">
        <v>5758</v>
      </c>
      <c r="B493" t="str">
        <f>VLOOKUP(A493,'dump '!A:A,1,FALSE)</f>
        <v>GO010</v>
      </c>
      <c r="C493" t="s">
        <v>5757</v>
      </c>
      <c r="D493" t="s">
        <v>5759</v>
      </c>
      <c r="E493" t="s">
        <v>334</v>
      </c>
      <c r="F493" t="s">
        <v>5760</v>
      </c>
      <c r="G493" t="s">
        <v>1043</v>
      </c>
      <c r="H493" t="s">
        <v>6222</v>
      </c>
      <c r="I493" s="2"/>
      <c r="J493">
        <v>5</v>
      </c>
      <c r="K493" t="s">
        <v>5080</v>
      </c>
      <c r="L493" t="s">
        <v>6142</v>
      </c>
      <c r="M493" t="s">
        <v>55</v>
      </c>
      <c r="N493">
        <v>0</v>
      </c>
      <c r="O493">
        <v>100</v>
      </c>
      <c r="P493" t="s">
        <v>6223</v>
      </c>
      <c r="Q493" s="2"/>
      <c r="R493" s="2"/>
      <c r="S493" s="2"/>
      <c r="V493" t="s">
        <v>6144</v>
      </c>
      <c r="W493" s="2">
        <v>44705.553379629629</v>
      </c>
      <c r="X493" t="s">
        <v>329</v>
      </c>
      <c r="Y493" s="2">
        <v>44705.553553240738</v>
      </c>
      <c r="Z493" t="s">
        <v>329</v>
      </c>
    </row>
    <row r="494" spans="1:26" x14ac:dyDescent="0.25">
      <c r="A494" t="s">
        <v>5763</v>
      </c>
      <c r="B494" t="str">
        <f>VLOOKUP(A494,'dump '!A:A,1,FALSE)</f>
        <v>GO011</v>
      </c>
      <c r="C494" t="s">
        <v>5762</v>
      </c>
      <c r="D494" t="s">
        <v>5764</v>
      </c>
      <c r="E494" t="s">
        <v>3524</v>
      </c>
      <c r="F494" t="s">
        <v>5765</v>
      </c>
      <c r="G494" t="s">
        <v>1043</v>
      </c>
      <c r="H494" t="s">
        <v>6222</v>
      </c>
      <c r="I494" s="2"/>
      <c r="J494">
        <v>5</v>
      </c>
      <c r="K494" t="s">
        <v>5080</v>
      </c>
      <c r="L494" t="s">
        <v>6142</v>
      </c>
      <c r="M494" t="s">
        <v>55</v>
      </c>
      <c r="N494">
        <v>0</v>
      </c>
      <c r="O494">
        <v>100</v>
      </c>
      <c r="P494" t="s">
        <v>6223</v>
      </c>
      <c r="Q494" s="2"/>
      <c r="R494" s="2"/>
      <c r="S494" s="2"/>
      <c r="V494" t="s">
        <v>6144</v>
      </c>
      <c r="W494" s="2">
        <v>44705.553703703707</v>
      </c>
      <c r="X494" t="s">
        <v>329</v>
      </c>
      <c r="Y494" s="2">
        <v>44705.553703703707</v>
      </c>
      <c r="Z494" t="s">
        <v>329</v>
      </c>
    </row>
    <row r="495" spans="1:26" x14ac:dyDescent="0.25">
      <c r="A495" t="s">
        <v>5192</v>
      </c>
      <c r="B495" t="str">
        <f>VLOOKUP(A495,'dump '!A:A,1,FALSE)</f>
        <v>GO012</v>
      </c>
      <c r="C495" t="s">
        <v>5191</v>
      </c>
      <c r="D495" t="s">
        <v>3357</v>
      </c>
      <c r="E495" t="s">
        <v>32</v>
      </c>
      <c r="F495" t="s">
        <v>3358</v>
      </c>
      <c r="G495" t="s">
        <v>1043</v>
      </c>
      <c r="H495" t="s">
        <v>6222</v>
      </c>
      <c r="I495" s="2"/>
      <c r="J495">
        <v>5</v>
      </c>
      <c r="K495" t="s">
        <v>5080</v>
      </c>
      <c r="L495" t="s">
        <v>6142</v>
      </c>
      <c r="M495" t="s">
        <v>55</v>
      </c>
      <c r="N495">
        <v>0</v>
      </c>
      <c r="O495">
        <v>100</v>
      </c>
      <c r="P495" t="s">
        <v>6223</v>
      </c>
      <c r="Q495" s="2"/>
      <c r="R495" s="2"/>
      <c r="S495" s="2"/>
      <c r="V495" t="s">
        <v>6144</v>
      </c>
      <c r="W495" s="2">
        <v>44705.553796296299</v>
      </c>
      <c r="X495" t="s">
        <v>329</v>
      </c>
      <c r="Y495" s="2">
        <v>44705.553796296299</v>
      </c>
      <c r="Z495" t="s">
        <v>329</v>
      </c>
    </row>
    <row r="496" spans="1:26" x14ac:dyDescent="0.25">
      <c r="A496" t="s">
        <v>5768</v>
      </c>
      <c r="B496" t="str">
        <f>VLOOKUP(A496,'dump '!A:A,1,FALSE)</f>
        <v>GO013</v>
      </c>
      <c r="C496" t="s">
        <v>5767</v>
      </c>
      <c r="D496" t="s">
        <v>5769</v>
      </c>
      <c r="E496" t="s">
        <v>482</v>
      </c>
      <c r="F496" t="s">
        <v>5770</v>
      </c>
      <c r="G496" t="s">
        <v>1043</v>
      </c>
      <c r="H496" t="s">
        <v>6222</v>
      </c>
      <c r="I496" s="2"/>
      <c r="J496">
        <v>5</v>
      </c>
      <c r="K496" t="s">
        <v>5080</v>
      </c>
      <c r="L496" t="s">
        <v>6142</v>
      </c>
      <c r="M496" t="s">
        <v>55</v>
      </c>
      <c r="N496">
        <v>0</v>
      </c>
      <c r="O496">
        <v>100</v>
      </c>
      <c r="P496" t="s">
        <v>6223</v>
      </c>
      <c r="Q496" s="2"/>
      <c r="R496" s="2"/>
      <c r="S496" s="2"/>
      <c r="V496" t="s">
        <v>6144</v>
      </c>
      <c r="W496" s="2">
        <v>44705.553888888891</v>
      </c>
      <c r="X496" t="s">
        <v>329</v>
      </c>
      <c r="Y496" s="2">
        <v>44705.553888888891</v>
      </c>
      <c r="Z496" t="s">
        <v>329</v>
      </c>
    </row>
    <row r="497" spans="1:26" x14ac:dyDescent="0.25">
      <c r="A497" t="s">
        <v>5773</v>
      </c>
      <c r="B497" t="str">
        <f>VLOOKUP(A497,'dump '!A:A,1,FALSE)</f>
        <v>GO014</v>
      </c>
      <c r="C497" t="s">
        <v>5772</v>
      </c>
      <c r="D497" t="s">
        <v>5769</v>
      </c>
      <c r="E497" t="s">
        <v>3442</v>
      </c>
      <c r="F497" t="s">
        <v>5774</v>
      </c>
      <c r="G497" t="s">
        <v>1043</v>
      </c>
      <c r="H497" t="s">
        <v>6222</v>
      </c>
      <c r="I497" s="2"/>
      <c r="J497">
        <v>5</v>
      </c>
      <c r="K497" t="s">
        <v>5080</v>
      </c>
      <c r="L497" t="s">
        <v>6142</v>
      </c>
      <c r="M497" t="s">
        <v>55</v>
      </c>
      <c r="N497">
        <v>0</v>
      </c>
      <c r="O497">
        <v>100</v>
      </c>
      <c r="P497" t="s">
        <v>6223</v>
      </c>
      <c r="Q497" s="2"/>
      <c r="R497" s="2"/>
      <c r="S497" s="2"/>
      <c r="V497" t="s">
        <v>6144</v>
      </c>
      <c r="W497" s="2">
        <v>44705.554062499999</v>
      </c>
      <c r="X497" t="s">
        <v>329</v>
      </c>
      <c r="Y497" s="2">
        <v>44705.554062499999</v>
      </c>
      <c r="Z497" t="s">
        <v>329</v>
      </c>
    </row>
    <row r="498" spans="1:26" x14ac:dyDescent="0.25">
      <c r="A498" t="s">
        <v>5082</v>
      </c>
      <c r="B498" t="str">
        <f>VLOOKUP(A498,'dump '!A:A,1,FALSE)</f>
        <v>GO018</v>
      </c>
      <c r="C498" t="s">
        <v>5081</v>
      </c>
      <c r="D498" t="s">
        <v>2900</v>
      </c>
      <c r="E498" t="s">
        <v>2355</v>
      </c>
      <c r="F498" t="s">
        <v>2901</v>
      </c>
      <c r="G498" t="s">
        <v>51</v>
      </c>
      <c r="H498" t="s">
        <v>6222</v>
      </c>
      <c r="I498" s="2"/>
      <c r="J498">
        <v>5</v>
      </c>
      <c r="K498" t="s">
        <v>5080</v>
      </c>
      <c r="L498" t="s">
        <v>6142</v>
      </c>
      <c r="M498" t="s">
        <v>55</v>
      </c>
      <c r="N498">
        <v>0</v>
      </c>
      <c r="O498">
        <v>100</v>
      </c>
      <c r="P498" t="s">
        <v>6223</v>
      </c>
      <c r="Q498" s="2"/>
      <c r="R498" s="2"/>
      <c r="S498" s="2"/>
      <c r="V498" t="s">
        <v>6144</v>
      </c>
      <c r="W498" s="2">
        <v>44711.408587962964</v>
      </c>
      <c r="X498" t="s">
        <v>329</v>
      </c>
      <c r="Y498" s="2">
        <v>44711.408587962964</v>
      </c>
      <c r="Z498" t="s">
        <v>329</v>
      </c>
    </row>
    <row r="499" spans="1:26" x14ac:dyDescent="0.25">
      <c r="A499" t="s">
        <v>5084</v>
      </c>
      <c r="B499" t="str">
        <f>VLOOKUP(A499,'dump '!A:A,1,FALSE)</f>
        <v>GO019</v>
      </c>
      <c r="C499" t="s">
        <v>5083</v>
      </c>
      <c r="D499" t="s">
        <v>2900</v>
      </c>
      <c r="E499" t="s">
        <v>2355</v>
      </c>
      <c r="F499" t="s">
        <v>2901</v>
      </c>
      <c r="G499" t="s">
        <v>51</v>
      </c>
      <c r="H499" t="s">
        <v>6222</v>
      </c>
      <c r="I499" s="2"/>
      <c r="J499">
        <v>5</v>
      </c>
      <c r="K499" t="s">
        <v>5080</v>
      </c>
      <c r="L499" t="s">
        <v>6142</v>
      </c>
      <c r="M499" t="s">
        <v>55</v>
      </c>
      <c r="N499">
        <v>0</v>
      </c>
      <c r="O499">
        <v>100</v>
      </c>
      <c r="P499" t="s">
        <v>6223</v>
      </c>
      <c r="Q499" s="2"/>
      <c r="R499" s="2"/>
      <c r="S499" s="2"/>
      <c r="V499" t="s">
        <v>6144</v>
      </c>
      <c r="W499" s="2">
        <v>44711.408692129633</v>
      </c>
      <c r="X499" t="s">
        <v>329</v>
      </c>
      <c r="Y499" s="2">
        <v>44711.408692129633</v>
      </c>
      <c r="Z499" t="s">
        <v>329</v>
      </c>
    </row>
    <row r="500" spans="1:26" x14ac:dyDescent="0.25">
      <c r="A500" t="s">
        <v>5593</v>
      </c>
      <c r="B500" t="str">
        <f>VLOOKUP(A500,'dump '!A:A,1,FALSE)</f>
        <v>GO020</v>
      </c>
      <c r="C500" t="s">
        <v>5592</v>
      </c>
      <c r="D500" t="s">
        <v>1869</v>
      </c>
      <c r="E500" t="s">
        <v>2711</v>
      </c>
      <c r="F500" t="s">
        <v>1871</v>
      </c>
      <c r="G500" t="s">
        <v>177</v>
      </c>
      <c r="H500" t="s">
        <v>6222</v>
      </c>
      <c r="I500" s="2"/>
      <c r="J500">
        <v>5</v>
      </c>
      <c r="K500" t="s">
        <v>5080</v>
      </c>
      <c r="L500" t="s">
        <v>6142</v>
      </c>
      <c r="M500" t="s">
        <v>55</v>
      </c>
      <c r="N500">
        <v>0</v>
      </c>
      <c r="O500">
        <v>100</v>
      </c>
      <c r="P500" t="s">
        <v>6223</v>
      </c>
      <c r="Q500" s="2"/>
      <c r="R500" s="2"/>
      <c r="S500" s="2"/>
      <c r="V500" t="s">
        <v>6144</v>
      </c>
      <c r="W500" s="2">
        <v>44698.378206018519</v>
      </c>
      <c r="X500" t="s">
        <v>329</v>
      </c>
      <c r="Y500" s="2">
        <v>44698.378206018519</v>
      </c>
      <c r="Z500" t="s">
        <v>329</v>
      </c>
    </row>
    <row r="501" spans="1:26" x14ac:dyDescent="0.25">
      <c r="A501" t="s">
        <v>5094</v>
      </c>
      <c r="B501" t="str">
        <f>VLOOKUP(A501,'dump '!A:A,1,FALSE)</f>
        <v>GO021</v>
      </c>
      <c r="C501" t="s">
        <v>5093</v>
      </c>
      <c r="D501" t="s">
        <v>48</v>
      </c>
      <c r="E501" t="s">
        <v>49</v>
      </c>
      <c r="F501" t="s">
        <v>50</v>
      </c>
      <c r="G501" t="s">
        <v>51</v>
      </c>
      <c r="H501" t="s">
        <v>6222</v>
      </c>
      <c r="I501" s="2"/>
      <c r="J501">
        <v>5</v>
      </c>
      <c r="K501" t="s">
        <v>5080</v>
      </c>
      <c r="L501" t="s">
        <v>6142</v>
      </c>
      <c r="M501" t="s">
        <v>55</v>
      </c>
      <c r="N501">
        <v>0</v>
      </c>
      <c r="O501">
        <v>100</v>
      </c>
      <c r="P501" t="s">
        <v>6223</v>
      </c>
      <c r="Q501" s="2"/>
      <c r="R501" s="2"/>
      <c r="S501" s="2"/>
      <c r="V501" t="s">
        <v>6144</v>
      </c>
      <c r="W501" s="2">
        <v>44711.408900462964</v>
      </c>
      <c r="X501" t="s">
        <v>329</v>
      </c>
      <c r="Y501" s="2">
        <v>44711.408900462964</v>
      </c>
      <c r="Z501" t="s">
        <v>329</v>
      </c>
    </row>
    <row r="502" spans="1:26" x14ac:dyDescent="0.25">
      <c r="A502" t="s">
        <v>5534</v>
      </c>
      <c r="B502" t="str">
        <f>VLOOKUP(A502,'dump '!A:A,1,FALSE)</f>
        <v>GO031</v>
      </c>
      <c r="C502" t="s">
        <v>5533</v>
      </c>
      <c r="D502" t="s">
        <v>5535</v>
      </c>
      <c r="E502" t="s">
        <v>1336</v>
      </c>
      <c r="F502" t="s">
        <v>5536</v>
      </c>
      <c r="G502" t="s">
        <v>241</v>
      </c>
      <c r="H502" t="s">
        <v>6222</v>
      </c>
      <c r="I502" s="2"/>
      <c r="J502">
        <v>5</v>
      </c>
      <c r="K502" t="s">
        <v>5080</v>
      </c>
      <c r="L502" t="s">
        <v>6142</v>
      </c>
      <c r="M502" t="s">
        <v>55</v>
      </c>
      <c r="N502">
        <v>0</v>
      </c>
      <c r="O502">
        <v>100</v>
      </c>
      <c r="P502" t="s">
        <v>6223</v>
      </c>
      <c r="Q502" s="2"/>
      <c r="R502" s="2"/>
      <c r="S502" s="2"/>
      <c r="V502" t="s">
        <v>6144</v>
      </c>
      <c r="W502" s="2">
        <v>44684.530092592591</v>
      </c>
      <c r="X502" t="s">
        <v>329</v>
      </c>
      <c r="Y502" s="2">
        <v>44684.530092592591</v>
      </c>
      <c r="Z502" t="s">
        <v>329</v>
      </c>
    </row>
    <row r="503" spans="1:26" x14ac:dyDescent="0.25">
      <c r="A503" t="s">
        <v>5539</v>
      </c>
      <c r="B503" t="str">
        <f>VLOOKUP(A503,'dump '!A:A,1,FALSE)</f>
        <v>GO033</v>
      </c>
      <c r="C503" t="s">
        <v>5538</v>
      </c>
      <c r="D503" t="s">
        <v>5540</v>
      </c>
      <c r="E503" t="s">
        <v>2284</v>
      </c>
      <c r="F503" t="s">
        <v>5541</v>
      </c>
      <c r="G503" t="s">
        <v>241</v>
      </c>
      <c r="H503" t="s">
        <v>6222</v>
      </c>
      <c r="I503" s="2"/>
      <c r="J503">
        <v>5</v>
      </c>
      <c r="K503" t="s">
        <v>5080</v>
      </c>
      <c r="L503" t="s">
        <v>6142</v>
      </c>
      <c r="M503" t="s">
        <v>55</v>
      </c>
      <c r="N503">
        <v>0</v>
      </c>
      <c r="O503">
        <v>100</v>
      </c>
      <c r="P503" t="s">
        <v>6223</v>
      </c>
      <c r="Q503" s="2"/>
      <c r="R503" s="2"/>
      <c r="S503" s="2"/>
      <c r="V503" t="s">
        <v>6144</v>
      </c>
      <c r="W503" s="2">
        <v>44684.53365740741</v>
      </c>
      <c r="X503" t="s">
        <v>329</v>
      </c>
      <c r="Y503" s="2">
        <v>44684.53365740741</v>
      </c>
      <c r="Z503" t="s">
        <v>329</v>
      </c>
    </row>
    <row r="504" spans="1:26" x14ac:dyDescent="0.25">
      <c r="A504" t="s">
        <v>5176</v>
      </c>
      <c r="B504" t="str">
        <f>VLOOKUP(A504,'dump '!A:A,1,FALSE)</f>
        <v>GO034</v>
      </c>
      <c r="C504" t="s">
        <v>5175</v>
      </c>
      <c r="D504" t="s">
        <v>3904</v>
      </c>
      <c r="E504" t="s">
        <v>3905</v>
      </c>
      <c r="F504" t="s">
        <v>3906</v>
      </c>
      <c r="G504" t="s">
        <v>241</v>
      </c>
      <c r="H504" t="s">
        <v>6222</v>
      </c>
      <c r="I504" s="2"/>
      <c r="J504">
        <v>5</v>
      </c>
      <c r="K504" t="s">
        <v>5080</v>
      </c>
      <c r="L504" t="s">
        <v>6142</v>
      </c>
      <c r="M504" t="s">
        <v>55</v>
      </c>
      <c r="N504">
        <v>0</v>
      </c>
      <c r="O504">
        <v>100</v>
      </c>
      <c r="P504" t="s">
        <v>6223</v>
      </c>
      <c r="Q504" s="2"/>
      <c r="R504" s="2"/>
      <c r="S504" s="2"/>
      <c r="V504" t="s">
        <v>6144</v>
      </c>
      <c r="W504" s="2">
        <v>44684.533796296295</v>
      </c>
      <c r="X504" t="s">
        <v>329</v>
      </c>
      <c r="Y504" s="2">
        <v>44684.533796296295</v>
      </c>
      <c r="Z504" t="s">
        <v>329</v>
      </c>
    </row>
    <row r="505" spans="1:26" x14ac:dyDescent="0.25">
      <c r="A505" t="s">
        <v>6268</v>
      </c>
      <c r="B505" t="e">
        <f>VLOOKUP(A505,'dump '!A:A,1,FALSE)</f>
        <v>#N/A</v>
      </c>
      <c r="C505" s="2"/>
      <c r="D505" s="2"/>
      <c r="E505" s="2"/>
      <c r="F505" s="2"/>
      <c r="G505" s="2"/>
      <c r="H505" t="s">
        <v>6222</v>
      </c>
      <c r="I505" s="2"/>
      <c r="J505">
        <v>5</v>
      </c>
      <c r="K505" t="s">
        <v>5080</v>
      </c>
      <c r="L505" t="s">
        <v>6142</v>
      </c>
      <c r="M505" t="s">
        <v>55</v>
      </c>
      <c r="N505">
        <v>0</v>
      </c>
      <c r="O505">
        <v>100</v>
      </c>
      <c r="P505" t="s">
        <v>6223</v>
      </c>
      <c r="Q505" s="2"/>
      <c r="R505" s="2"/>
      <c r="S505" s="2"/>
      <c r="V505" t="s">
        <v>6144</v>
      </c>
      <c r="W505" s="2">
        <v>44684.543344907404</v>
      </c>
      <c r="X505" t="s">
        <v>329</v>
      </c>
      <c r="Y505" s="2">
        <v>44684.543344907404</v>
      </c>
      <c r="Z505" t="s">
        <v>329</v>
      </c>
    </row>
    <row r="506" spans="1:26" x14ac:dyDescent="0.25">
      <c r="A506" t="s">
        <v>5172</v>
      </c>
      <c r="B506" t="str">
        <f>VLOOKUP(A506,'dump '!A:A,1,FALSE)</f>
        <v>GO039</v>
      </c>
      <c r="C506" t="s">
        <v>5171</v>
      </c>
      <c r="D506" t="s">
        <v>659</v>
      </c>
      <c r="E506" t="s">
        <v>660</v>
      </c>
      <c r="F506" t="s">
        <v>661</v>
      </c>
      <c r="G506" t="s">
        <v>241</v>
      </c>
      <c r="H506" t="s">
        <v>6222</v>
      </c>
      <c r="I506" s="2"/>
      <c r="J506">
        <v>5</v>
      </c>
      <c r="K506" t="s">
        <v>5080</v>
      </c>
      <c r="L506" t="s">
        <v>6142</v>
      </c>
      <c r="M506" t="s">
        <v>55</v>
      </c>
      <c r="N506">
        <v>0</v>
      </c>
      <c r="O506">
        <v>100</v>
      </c>
      <c r="P506" t="s">
        <v>6223</v>
      </c>
      <c r="Q506" s="2"/>
      <c r="R506" s="2"/>
      <c r="S506" s="2"/>
      <c r="V506" t="s">
        <v>6144</v>
      </c>
      <c r="W506" s="2">
        <v>44684.567604166667</v>
      </c>
      <c r="X506" t="s">
        <v>329</v>
      </c>
      <c r="Y506" s="2">
        <v>44684.567604166667</v>
      </c>
      <c r="Z506" t="s">
        <v>329</v>
      </c>
    </row>
    <row r="507" spans="1:26" x14ac:dyDescent="0.25">
      <c r="A507" t="s">
        <v>5118</v>
      </c>
      <c r="B507" t="str">
        <f>VLOOKUP(A507,'dump '!A:A,1,FALSE)</f>
        <v>GO040</v>
      </c>
      <c r="C507" t="s">
        <v>5117</v>
      </c>
      <c r="D507" t="s">
        <v>3248</v>
      </c>
      <c r="E507" t="s">
        <v>607</v>
      </c>
      <c r="F507" t="s">
        <v>5119</v>
      </c>
      <c r="G507" t="s">
        <v>241</v>
      </c>
      <c r="H507" t="s">
        <v>6222</v>
      </c>
      <c r="I507" s="2"/>
      <c r="J507">
        <v>5</v>
      </c>
      <c r="K507" t="s">
        <v>5080</v>
      </c>
      <c r="L507" t="s">
        <v>6142</v>
      </c>
      <c r="M507" t="s">
        <v>55</v>
      </c>
      <c r="N507">
        <v>0</v>
      </c>
      <c r="O507">
        <v>100</v>
      </c>
      <c r="P507" t="s">
        <v>6223</v>
      </c>
      <c r="Q507" s="2"/>
      <c r="R507" s="2"/>
      <c r="S507" s="2"/>
      <c r="V507" t="s">
        <v>6144</v>
      </c>
      <c r="W507" s="2">
        <v>44684.583402777775</v>
      </c>
      <c r="X507" t="s">
        <v>329</v>
      </c>
      <c r="Y507" s="2">
        <v>44684.583402777775</v>
      </c>
      <c r="Z507" t="s">
        <v>329</v>
      </c>
    </row>
    <row r="508" spans="1:26" x14ac:dyDescent="0.25">
      <c r="A508" t="s">
        <v>5122</v>
      </c>
      <c r="B508" t="str">
        <f>VLOOKUP(A508,'dump '!A:A,1,FALSE)</f>
        <v>GO041</v>
      </c>
      <c r="C508" t="s">
        <v>5121</v>
      </c>
      <c r="D508" t="s">
        <v>5123</v>
      </c>
      <c r="E508" t="s">
        <v>41</v>
      </c>
      <c r="F508" t="s">
        <v>5124</v>
      </c>
      <c r="G508" t="s">
        <v>241</v>
      </c>
      <c r="H508" t="s">
        <v>6222</v>
      </c>
      <c r="I508" s="2"/>
      <c r="J508">
        <v>5</v>
      </c>
      <c r="K508" t="s">
        <v>5080</v>
      </c>
      <c r="L508" t="s">
        <v>6142</v>
      </c>
      <c r="M508" t="s">
        <v>55</v>
      </c>
      <c r="N508">
        <v>0</v>
      </c>
      <c r="O508">
        <v>100</v>
      </c>
      <c r="P508" t="s">
        <v>6223</v>
      </c>
      <c r="Q508" s="2"/>
      <c r="R508" s="2"/>
      <c r="S508" s="2"/>
      <c r="V508" t="s">
        <v>6144</v>
      </c>
      <c r="W508" s="2">
        <v>44684.587962962964</v>
      </c>
      <c r="X508" t="s">
        <v>329</v>
      </c>
      <c r="Y508" s="2">
        <v>44684.587962962964</v>
      </c>
      <c r="Z508" t="s">
        <v>329</v>
      </c>
    </row>
    <row r="509" spans="1:26" x14ac:dyDescent="0.25">
      <c r="A509" t="s">
        <v>5127</v>
      </c>
      <c r="B509" t="str">
        <f>VLOOKUP(A509,'dump '!A:A,1,FALSE)</f>
        <v>GO042</v>
      </c>
      <c r="C509" t="s">
        <v>5126</v>
      </c>
      <c r="D509" t="s">
        <v>5123</v>
      </c>
      <c r="E509" t="s">
        <v>41</v>
      </c>
      <c r="F509" t="s">
        <v>5124</v>
      </c>
      <c r="G509" t="s">
        <v>241</v>
      </c>
      <c r="H509" t="s">
        <v>6222</v>
      </c>
      <c r="I509" s="2"/>
      <c r="J509">
        <v>5</v>
      </c>
      <c r="K509" t="s">
        <v>5080</v>
      </c>
      <c r="L509" t="s">
        <v>6142</v>
      </c>
      <c r="M509" t="s">
        <v>55</v>
      </c>
      <c r="N509">
        <v>0</v>
      </c>
      <c r="O509">
        <v>100</v>
      </c>
      <c r="P509" t="s">
        <v>6223</v>
      </c>
      <c r="Q509" s="2"/>
      <c r="R509" s="2"/>
      <c r="S509" s="2"/>
      <c r="V509" t="s">
        <v>6144</v>
      </c>
      <c r="W509" s="2">
        <v>44684.588067129633</v>
      </c>
      <c r="X509" t="s">
        <v>329</v>
      </c>
      <c r="Y509" s="2">
        <v>44684.588067129633</v>
      </c>
      <c r="Z509" t="s">
        <v>329</v>
      </c>
    </row>
    <row r="510" spans="1:26" x14ac:dyDescent="0.25">
      <c r="A510" t="s">
        <v>5129</v>
      </c>
      <c r="B510" t="str">
        <f>VLOOKUP(A510,'dump '!A:A,1,FALSE)</f>
        <v>GO043</v>
      </c>
      <c r="C510" t="s">
        <v>5128</v>
      </c>
      <c r="D510" t="s">
        <v>5123</v>
      </c>
      <c r="E510" t="s">
        <v>41</v>
      </c>
      <c r="F510" t="s">
        <v>5124</v>
      </c>
      <c r="G510" t="s">
        <v>241</v>
      </c>
      <c r="H510" t="s">
        <v>6222</v>
      </c>
      <c r="I510" s="2"/>
      <c r="J510">
        <v>5</v>
      </c>
      <c r="K510" t="s">
        <v>5080</v>
      </c>
      <c r="L510" t="s">
        <v>6142</v>
      </c>
      <c r="M510" t="s">
        <v>55</v>
      </c>
      <c r="N510">
        <v>0</v>
      </c>
      <c r="O510">
        <v>100</v>
      </c>
      <c r="P510" t="s">
        <v>6223</v>
      </c>
      <c r="Q510" s="2"/>
      <c r="R510" s="2"/>
      <c r="S510" s="2"/>
      <c r="V510" t="s">
        <v>6144</v>
      </c>
      <c r="W510" s="2">
        <v>44684.588159722225</v>
      </c>
      <c r="X510" t="s">
        <v>329</v>
      </c>
      <c r="Y510" s="2">
        <v>44684.588159722225</v>
      </c>
      <c r="Z510" t="s">
        <v>329</v>
      </c>
    </row>
    <row r="511" spans="1:26" x14ac:dyDescent="0.25">
      <c r="A511" t="s">
        <v>5165</v>
      </c>
      <c r="B511" t="str">
        <f>VLOOKUP(A511,'dump '!A:A,1,FALSE)</f>
        <v>GO045</v>
      </c>
      <c r="C511" t="s">
        <v>5164</v>
      </c>
      <c r="D511" t="s">
        <v>3013</v>
      </c>
      <c r="E511" t="s">
        <v>3310</v>
      </c>
      <c r="F511" t="s">
        <v>3311</v>
      </c>
      <c r="G511" t="s">
        <v>241</v>
      </c>
      <c r="H511" t="s">
        <v>6222</v>
      </c>
      <c r="I511" s="2"/>
      <c r="J511">
        <v>5</v>
      </c>
      <c r="K511" t="s">
        <v>5080</v>
      </c>
      <c r="L511" t="s">
        <v>6142</v>
      </c>
      <c r="M511" t="s">
        <v>55</v>
      </c>
      <c r="N511">
        <v>0</v>
      </c>
      <c r="O511">
        <v>100</v>
      </c>
      <c r="P511" t="s">
        <v>6223</v>
      </c>
      <c r="Q511" s="2"/>
      <c r="R511" s="2"/>
      <c r="S511" s="2"/>
      <c r="V511" t="s">
        <v>6144</v>
      </c>
      <c r="W511" s="2">
        <v>44685.369166666664</v>
      </c>
      <c r="X511" t="s">
        <v>329</v>
      </c>
      <c r="Y511" s="2">
        <v>44685.369166666664</v>
      </c>
      <c r="Z511" t="s">
        <v>329</v>
      </c>
    </row>
    <row r="512" spans="1:26" x14ac:dyDescent="0.25">
      <c r="A512" t="s">
        <v>5159</v>
      </c>
      <c r="B512" t="str">
        <f>VLOOKUP(A512,'dump '!A:A,1,FALSE)</f>
        <v>GO046</v>
      </c>
      <c r="C512" t="s">
        <v>5158</v>
      </c>
      <c r="D512" t="s">
        <v>3078</v>
      </c>
      <c r="E512" t="s">
        <v>281</v>
      </c>
      <c r="F512" t="s">
        <v>3079</v>
      </c>
      <c r="G512" t="s">
        <v>241</v>
      </c>
      <c r="H512" t="s">
        <v>6222</v>
      </c>
      <c r="I512" s="2"/>
      <c r="J512">
        <v>5</v>
      </c>
      <c r="K512" t="s">
        <v>5080</v>
      </c>
      <c r="L512" t="s">
        <v>6142</v>
      </c>
      <c r="M512" t="s">
        <v>55</v>
      </c>
      <c r="N512">
        <v>0</v>
      </c>
      <c r="O512">
        <v>100</v>
      </c>
      <c r="P512" t="s">
        <v>6223</v>
      </c>
      <c r="Q512" s="2"/>
      <c r="R512" s="2"/>
      <c r="S512" s="2"/>
      <c r="V512" t="s">
        <v>6144</v>
      </c>
      <c r="W512" s="2">
        <v>44685.373831018522</v>
      </c>
      <c r="X512" t="s">
        <v>329</v>
      </c>
      <c r="Y512" s="2">
        <v>44685.373831018522</v>
      </c>
      <c r="Z512" t="s">
        <v>329</v>
      </c>
    </row>
    <row r="513" spans="1:26" x14ac:dyDescent="0.25">
      <c r="A513" t="s">
        <v>5163</v>
      </c>
      <c r="B513" t="str">
        <f>VLOOKUP(A513,'dump '!A:A,1,FALSE)</f>
        <v>GO048</v>
      </c>
      <c r="C513" t="s">
        <v>5162</v>
      </c>
      <c r="D513" t="s">
        <v>3013</v>
      </c>
      <c r="E513" t="s">
        <v>3310</v>
      </c>
      <c r="F513" t="s">
        <v>3311</v>
      </c>
      <c r="G513" t="s">
        <v>241</v>
      </c>
      <c r="H513" t="s">
        <v>6222</v>
      </c>
      <c r="I513" s="2"/>
      <c r="J513">
        <v>5</v>
      </c>
      <c r="K513" t="s">
        <v>5080</v>
      </c>
      <c r="L513" t="s">
        <v>6142</v>
      </c>
      <c r="M513" t="s">
        <v>55</v>
      </c>
      <c r="N513">
        <v>0</v>
      </c>
      <c r="O513">
        <v>100</v>
      </c>
      <c r="P513" t="s">
        <v>6223</v>
      </c>
      <c r="Q513" s="2"/>
      <c r="R513" s="2"/>
      <c r="S513" s="2"/>
      <c r="V513" t="s">
        <v>6144</v>
      </c>
      <c r="W513" s="2">
        <v>44685.382199074076</v>
      </c>
      <c r="X513" t="s">
        <v>329</v>
      </c>
      <c r="Y513" s="2">
        <v>44685.382199074076</v>
      </c>
      <c r="Z513" t="s">
        <v>329</v>
      </c>
    </row>
    <row r="514" spans="1:26" x14ac:dyDescent="0.25">
      <c r="A514" t="s">
        <v>5340</v>
      </c>
      <c r="B514" t="str">
        <f>VLOOKUP(A514,'dump '!A:A,1,FALSE)</f>
        <v>GO050</v>
      </c>
      <c r="C514" t="s">
        <v>5339</v>
      </c>
      <c r="D514" t="s">
        <v>568</v>
      </c>
      <c r="E514" t="s">
        <v>281</v>
      </c>
      <c r="F514" t="s">
        <v>1320</v>
      </c>
      <c r="G514" t="s">
        <v>177</v>
      </c>
      <c r="H514" t="s">
        <v>6222</v>
      </c>
      <c r="I514" s="2"/>
      <c r="J514">
        <v>5</v>
      </c>
      <c r="K514" t="s">
        <v>5080</v>
      </c>
      <c r="L514" t="s">
        <v>6142</v>
      </c>
      <c r="M514" t="s">
        <v>55</v>
      </c>
      <c r="N514">
        <v>0</v>
      </c>
      <c r="O514">
        <v>100</v>
      </c>
      <c r="P514" t="s">
        <v>6223</v>
      </c>
      <c r="Q514" s="2"/>
      <c r="R514" s="2"/>
      <c r="S514" s="2"/>
      <c r="V514" t="s">
        <v>6144</v>
      </c>
      <c r="W514" s="2">
        <v>44698.378321759257</v>
      </c>
      <c r="X514" t="s">
        <v>329</v>
      </c>
      <c r="Y514" s="2">
        <v>44698.378321759257</v>
      </c>
      <c r="Z514" t="s">
        <v>329</v>
      </c>
    </row>
    <row r="515" spans="1:26" x14ac:dyDescent="0.25">
      <c r="A515" t="s">
        <v>5544</v>
      </c>
      <c r="B515" t="str">
        <f>VLOOKUP(A515,'dump '!A:A,1,FALSE)</f>
        <v>GO052</v>
      </c>
      <c r="C515" t="s">
        <v>5543</v>
      </c>
      <c r="D515" t="s">
        <v>5545</v>
      </c>
      <c r="E515" t="s">
        <v>3014</v>
      </c>
      <c r="F515" t="s">
        <v>5546</v>
      </c>
      <c r="G515" t="s">
        <v>241</v>
      </c>
      <c r="H515" t="s">
        <v>6222</v>
      </c>
      <c r="I515" s="2"/>
      <c r="J515">
        <v>5</v>
      </c>
      <c r="K515" t="s">
        <v>5080</v>
      </c>
      <c r="L515" t="s">
        <v>6142</v>
      </c>
      <c r="M515" t="s">
        <v>55</v>
      </c>
      <c r="N515">
        <v>0</v>
      </c>
      <c r="O515">
        <v>100</v>
      </c>
      <c r="P515" t="s">
        <v>6223</v>
      </c>
      <c r="Q515" s="2"/>
      <c r="R515" s="2"/>
      <c r="S515" s="2"/>
      <c r="V515" t="s">
        <v>6144</v>
      </c>
      <c r="W515" s="2">
        <v>44685.392395833333</v>
      </c>
      <c r="X515" t="s">
        <v>329</v>
      </c>
      <c r="Y515" s="2">
        <v>44685.392395833333</v>
      </c>
      <c r="Z515" t="s">
        <v>329</v>
      </c>
    </row>
    <row r="516" spans="1:26" x14ac:dyDescent="0.25">
      <c r="A516" t="s">
        <v>6290</v>
      </c>
      <c r="B516" t="e">
        <f>VLOOKUP(A516,'dump '!A:A,1,FALSE)</f>
        <v>#N/A</v>
      </c>
      <c r="C516" s="2"/>
      <c r="D516" s="2"/>
      <c r="E516" s="2"/>
      <c r="F516" s="2"/>
      <c r="G516" s="2"/>
      <c r="H516" t="s">
        <v>6222</v>
      </c>
      <c r="I516" s="2"/>
      <c r="J516">
        <v>5</v>
      </c>
      <c r="K516" t="s">
        <v>5080</v>
      </c>
      <c r="L516" t="s">
        <v>6142</v>
      </c>
      <c r="M516" t="s">
        <v>55</v>
      </c>
      <c r="N516">
        <v>0</v>
      </c>
      <c r="O516">
        <v>100</v>
      </c>
      <c r="P516" t="s">
        <v>6223</v>
      </c>
      <c r="Q516" s="2"/>
      <c r="R516" s="2"/>
      <c r="S516" s="2"/>
      <c r="V516" t="s">
        <v>6144</v>
      </c>
      <c r="W516" s="2">
        <v>44700.579895833333</v>
      </c>
      <c r="X516" t="s">
        <v>329</v>
      </c>
      <c r="Y516" s="2">
        <v>44700.579895833333</v>
      </c>
      <c r="Z516" t="s">
        <v>329</v>
      </c>
    </row>
    <row r="517" spans="1:26" x14ac:dyDescent="0.25">
      <c r="A517" t="s">
        <v>5255</v>
      </c>
      <c r="B517" t="str">
        <f>VLOOKUP(A517,'dump '!A:A,1,FALSE)</f>
        <v>GO054</v>
      </c>
      <c r="C517" t="s">
        <v>5254</v>
      </c>
      <c r="D517" t="s">
        <v>2829</v>
      </c>
      <c r="E517" t="s">
        <v>879</v>
      </c>
      <c r="F517" t="s">
        <v>2830</v>
      </c>
      <c r="G517" t="s">
        <v>62</v>
      </c>
      <c r="H517" t="s">
        <v>6222</v>
      </c>
      <c r="I517" s="2"/>
      <c r="J517">
        <v>5</v>
      </c>
      <c r="K517" t="s">
        <v>5080</v>
      </c>
      <c r="L517" t="s">
        <v>6142</v>
      </c>
      <c r="M517" t="s">
        <v>55</v>
      </c>
      <c r="N517">
        <v>0</v>
      </c>
      <c r="O517">
        <v>100</v>
      </c>
      <c r="P517" t="s">
        <v>6223</v>
      </c>
      <c r="Q517" s="2"/>
      <c r="R517" s="2"/>
      <c r="S517" s="2"/>
      <c r="V517" t="s">
        <v>6144</v>
      </c>
      <c r="W517" s="2">
        <v>44700.580034722225</v>
      </c>
      <c r="X517" t="s">
        <v>329</v>
      </c>
      <c r="Y517" s="2">
        <v>44700.580034722225</v>
      </c>
      <c r="Z517" t="s">
        <v>329</v>
      </c>
    </row>
    <row r="518" spans="1:26" x14ac:dyDescent="0.25">
      <c r="A518" t="s">
        <v>5257</v>
      </c>
      <c r="B518" t="str">
        <f>VLOOKUP(A518,'dump '!A:A,1,FALSE)</f>
        <v>GO055</v>
      </c>
      <c r="C518" t="s">
        <v>5256</v>
      </c>
      <c r="D518" t="s">
        <v>2829</v>
      </c>
      <c r="E518" t="s">
        <v>879</v>
      </c>
      <c r="F518" t="s">
        <v>2830</v>
      </c>
      <c r="G518" t="s">
        <v>62</v>
      </c>
      <c r="H518" t="s">
        <v>6222</v>
      </c>
      <c r="I518" s="2"/>
      <c r="J518">
        <v>5</v>
      </c>
      <c r="K518" t="s">
        <v>5080</v>
      </c>
      <c r="L518" t="s">
        <v>6142</v>
      </c>
      <c r="M518" t="s">
        <v>55</v>
      </c>
      <c r="N518">
        <v>0</v>
      </c>
      <c r="O518">
        <v>100</v>
      </c>
      <c r="P518" t="s">
        <v>6223</v>
      </c>
      <c r="Q518" s="2"/>
      <c r="R518" s="2"/>
      <c r="S518" s="2"/>
      <c r="V518" t="s">
        <v>6144</v>
      </c>
      <c r="W518" s="2">
        <v>44700.580127314817</v>
      </c>
      <c r="X518" t="s">
        <v>329</v>
      </c>
      <c r="Y518" s="2">
        <v>44700.580127314817</v>
      </c>
      <c r="Z518" t="s">
        <v>329</v>
      </c>
    </row>
    <row r="519" spans="1:26" x14ac:dyDescent="0.25">
      <c r="A519" t="s">
        <v>5242</v>
      </c>
      <c r="B519" t="str">
        <f>VLOOKUP(A519,'dump '!A:A,1,FALSE)</f>
        <v>GO057</v>
      </c>
      <c r="C519" t="s">
        <v>5241</v>
      </c>
      <c r="D519" t="s">
        <v>2627</v>
      </c>
      <c r="E519" t="s">
        <v>1041</v>
      </c>
      <c r="F519" t="s">
        <v>2628</v>
      </c>
      <c r="G519" t="s">
        <v>62</v>
      </c>
      <c r="H519" t="s">
        <v>6222</v>
      </c>
      <c r="I519" s="2"/>
      <c r="J519">
        <v>5</v>
      </c>
      <c r="K519" t="s">
        <v>5080</v>
      </c>
      <c r="L519" t="s">
        <v>6142</v>
      </c>
      <c r="M519" t="s">
        <v>55</v>
      </c>
      <c r="N519">
        <v>0</v>
      </c>
      <c r="O519">
        <v>100</v>
      </c>
      <c r="P519" t="s">
        <v>6223</v>
      </c>
      <c r="Q519" s="2"/>
      <c r="R519" s="2"/>
      <c r="S519" s="2"/>
      <c r="V519" t="s">
        <v>6144</v>
      </c>
      <c r="W519" s="2">
        <v>44700.58021990741</v>
      </c>
      <c r="X519" t="s">
        <v>329</v>
      </c>
      <c r="Y519" s="2">
        <v>44700.58021990741</v>
      </c>
      <c r="Z519" t="s">
        <v>329</v>
      </c>
    </row>
    <row r="520" spans="1:26" x14ac:dyDescent="0.25">
      <c r="A520" t="s">
        <v>5244</v>
      </c>
      <c r="B520" t="str">
        <f>VLOOKUP(A520,'dump '!A:A,1,FALSE)</f>
        <v>GO058</v>
      </c>
      <c r="C520" t="s">
        <v>5243</v>
      </c>
      <c r="D520" t="s">
        <v>2627</v>
      </c>
      <c r="E520" t="s">
        <v>1041</v>
      </c>
      <c r="F520" t="s">
        <v>5245</v>
      </c>
      <c r="G520" t="s">
        <v>62</v>
      </c>
      <c r="H520" t="s">
        <v>6222</v>
      </c>
      <c r="I520" s="2"/>
      <c r="J520">
        <v>5</v>
      </c>
      <c r="K520" t="s">
        <v>5080</v>
      </c>
      <c r="L520" t="s">
        <v>6142</v>
      </c>
      <c r="M520" t="s">
        <v>55</v>
      </c>
      <c r="N520">
        <v>0</v>
      </c>
      <c r="O520">
        <v>100</v>
      </c>
      <c r="P520" t="s">
        <v>6223</v>
      </c>
      <c r="Q520" s="2"/>
      <c r="R520" s="2"/>
      <c r="S520" s="2"/>
      <c r="V520" t="s">
        <v>6144</v>
      </c>
      <c r="W520" s="2">
        <v>44700.580358796295</v>
      </c>
      <c r="X520" t="s">
        <v>329</v>
      </c>
      <c r="Y520" s="2">
        <v>44700.580358796295</v>
      </c>
      <c r="Z520" t="s">
        <v>329</v>
      </c>
    </row>
    <row r="521" spans="1:26" x14ac:dyDescent="0.25">
      <c r="A521" t="s">
        <v>5247</v>
      </c>
      <c r="B521" t="str">
        <f>VLOOKUP(A521,'dump '!A:A,1,FALSE)</f>
        <v>GO059</v>
      </c>
      <c r="C521" t="s">
        <v>5246</v>
      </c>
      <c r="D521" t="s">
        <v>2627</v>
      </c>
      <c r="E521" t="s">
        <v>1041</v>
      </c>
      <c r="F521" t="s">
        <v>2628</v>
      </c>
      <c r="G521" t="s">
        <v>62</v>
      </c>
      <c r="H521" t="s">
        <v>6222</v>
      </c>
      <c r="I521" s="2"/>
      <c r="J521">
        <v>5</v>
      </c>
      <c r="K521" t="s">
        <v>5080</v>
      </c>
      <c r="L521" t="s">
        <v>6142</v>
      </c>
      <c r="M521" t="s">
        <v>55</v>
      </c>
      <c r="N521">
        <v>0</v>
      </c>
      <c r="O521">
        <v>100</v>
      </c>
      <c r="P521" t="s">
        <v>6223</v>
      </c>
      <c r="Q521" s="2"/>
      <c r="R521" s="2"/>
      <c r="S521" s="2"/>
      <c r="V521" t="s">
        <v>6144</v>
      </c>
      <c r="W521" s="2">
        <v>44700.580474537041</v>
      </c>
      <c r="X521" t="s">
        <v>329</v>
      </c>
      <c r="Y521" s="2">
        <v>44700.580474537041</v>
      </c>
      <c r="Z521" t="s">
        <v>329</v>
      </c>
    </row>
    <row r="522" spans="1:26" x14ac:dyDescent="0.25">
      <c r="A522" t="s">
        <v>5079</v>
      </c>
      <c r="B522" t="str">
        <f>VLOOKUP(A522,'dump '!A:A,1,FALSE)</f>
        <v>GO060</v>
      </c>
      <c r="C522" t="s">
        <v>5078</v>
      </c>
      <c r="D522" t="s">
        <v>245</v>
      </c>
      <c r="E522" t="s">
        <v>807</v>
      </c>
      <c r="F522" t="s">
        <v>1891</v>
      </c>
      <c r="G522" t="s">
        <v>62</v>
      </c>
      <c r="H522" t="s">
        <v>6222</v>
      </c>
      <c r="I522" s="2"/>
      <c r="J522">
        <v>5</v>
      </c>
      <c r="K522" t="s">
        <v>5080</v>
      </c>
      <c r="L522" t="s">
        <v>6142</v>
      </c>
      <c r="M522" t="s">
        <v>55</v>
      </c>
      <c r="N522">
        <v>0</v>
      </c>
      <c r="O522">
        <v>100</v>
      </c>
      <c r="P522" t="s">
        <v>6223</v>
      </c>
      <c r="Q522" s="2"/>
      <c r="R522" s="2"/>
      <c r="S522" s="2"/>
      <c r="V522" t="s">
        <v>6144</v>
      </c>
      <c r="W522" s="2">
        <v>44700.580567129633</v>
      </c>
      <c r="X522" t="s">
        <v>329</v>
      </c>
      <c r="Y522" s="2">
        <v>44700.580567129633</v>
      </c>
      <c r="Z522" t="s">
        <v>329</v>
      </c>
    </row>
    <row r="523" spans="1:26" x14ac:dyDescent="0.25">
      <c r="A523" t="s">
        <v>6269</v>
      </c>
      <c r="B523" t="e">
        <f>VLOOKUP(A523,'dump '!A:A,1,FALSE)</f>
        <v>#N/A</v>
      </c>
      <c r="C523" s="2"/>
      <c r="D523" s="2"/>
      <c r="E523" s="2"/>
      <c r="F523" s="2"/>
      <c r="G523" s="2"/>
      <c r="H523" t="s">
        <v>6222</v>
      </c>
      <c r="I523" s="2"/>
      <c r="J523">
        <v>5</v>
      </c>
      <c r="K523" t="s">
        <v>5080</v>
      </c>
      <c r="L523" t="s">
        <v>6142</v>
      </c>
      <c r="M523" t="s">
        <v>55</v>
      </c>
      <c r="N523">
        <v>0</v>
      </c>
      <c r="O523">
        <v>100</v>
      </c>
      <c r="P523" t="s">
        <v>6223</v>
      </c>
      <c r="Q523" s="2"/>
      <c r="R523" s="2"/>
      <c r="S523" s="2"/>
      <c r="V523" t="s">
        <v>6144</v>
      </c>
      <c r="W523" s="2">
        <v>44684.55097222222</v>
      </c>
      <c r="X523" t="s">
        <v>329</v>
      </c>
      <c r="Y523" s="2">
        <v>44684.55097222222</v>
      </c>
      <c r="Z523" t="s">
        <v>329</v>
      </c>
    </row>
    <row r="524" spans="1:26" x14ac:dyDescent="0.25">
      <c r="A524" t="s">
        <v>6270</v>
      </c>
      <c r="B524" t="e">
        <f>VLOOKUP(A524,'dump '!A:A,1,FALSE)</f>
        <v>#N/A</v>
      </c>
      <c r="C524" s="2"/>
      <c r="D524" s="2"/>
      <c r="E524" s="2"/>
      <c r="F524" s="2"/>
      <c r="G524" s="2"/>
      <c r="H524" t="s">
        <v>6222</v>
      </c>
      <c r="I524" s="2"/>
      <c r="J524">
        <v>5</v>
      </c>
      <c r="K524" t="s">
        <v>5080</v>
      </c>
      <c r="L524" t="s">
        <v>6142</v>
      </c>
      <c r="M524" t="s">
        <v>55</v>
      </c>
      <c r="N524">
        <v>0</v>
      </c>
      <c r="O524">
        <v>100</v>
      </c>
      <c r="P524" t="s">
        <v>6223</v>
      </c>
      <c r="Q524" s="2"/>
      <c r="R524" s="2"/>
      <c r="S524" s="2"/>
      <c r="V524" t="s">
        <v>6144</v>
      </c>
      <c r="W524" s="2">
        <v>44684.551076388889</v>
      </c>
      <c r="X524" t="s">
        <v>329</v>
      </c>
      <c r="Y524" s="2">
        <v>44684.551076388889</v>
      </c>
      <c r="Z524" t="s">
        <v>329</v>
      </c>
    </row>
    <row r="525" spans="1:26" x14ac:dyDescent="0.25">
      <c r="A525" t="s">
        <v>5212</v>
      </c>
      <c r="B525" t="str">
        <f>VLOOKUP(A525,'dump '!A:A,1,FALSE)</f>
        <v>GO063</v>
      </c>
      <c r="C525" t="s">
        <v>5211</v>
      </c>
      <c r="D525" t="s">
        <v>1875</v>
      </c>
      <c r="E525" t="s">
        <v>1876</v>
      </c>
      <c r="F525" t="s">
        <v>1877</v>
      </c>
      <c r="G525" t="s">
        <v>277</v>
      </c>
      <c r="H525" t="s">
        <v>6222</v>
      </c>
      <c r="I525" s="2"/>
      <c r="J525">
        <v>5</v>
      </c>
      <c r="K525" t="s">
        <v>5080</v>
      </c>
      <c r="L525" t="s">
        <v>6142</v>
      </c>
      <c r="M525" t="s">
        <v>55</v>
      </c>
      <c r="N525">
        <v>0</v>
      </c>
      <c r="O525">
        <v>100</v>
      </c>
      <c r="P525" t="s">
        <v>6223</v>
      </c>
      <c r="Q525" s="2"/>
      <c r="R525" s="2"/>
      <c r="S525" s="2"/>
      <c r="V525" t="s">
        <v>6144</v>
      </c>
      <c r="W525" s="2">
        <v>44713.512766203705</v>
      </c>
      <c r="X525" t="s">
        <v>329</v>
      </c>
      <c r="Y525" s="2">
        <v>44713.512766203705</v>
      </c>
      <c r="Z525" t="s">
        <v>329</v>
      </c>
    </row>
    <row r="526" spans="1:26" x14ac:dyDescent="0.25">
      <c r="A526" t="s">
        <v>5486</v>
      </c>
      <c r="B526" t="str">
        <f>VLOOKUP(A526,'dump '!A:A,1,FALSE)</f>
        <v>GO070</v>
      </c>
      <c r="C526" t="s">
        <v>5485</v>
      </c>
      <c r="D526" t="s">
        <v>5487</v>
      </c>
      <c r="E526" t="s">
        <v>5488</v>
      </c>
      <c r="F526" t="s">
        <v>5489</v>
      </c>
      <c r="G526" t="s">
        <v>107</v>
      </c>
      <c r="H526" t="s">
        <v>6222</v>
      </c>
      <c r="I526" s="2"/>
      <c r="J526">
        <v>5</v>
      </c>
      <c r="K526" t="s">
        <v>5080</v>
      </c>
      <c r="L526" t="s">
        <v>6142</v>
      </c>
      <c r="M526" t="s">
        <v>55</v>
      </c>
      <c r="N526">
        <v>0</v>
      </c>
      <c r="O526">
        <v>100</v>
      </c>
      <c r="P526" t="s">
        <v>6223</v>
      </c>
      <c r="Q526" s="2"/>
      <c r="R526" s="2"/>
      <c r="S526" s="2"/>
      <c r="V526" t="s">
        <v>6144</v>
      </c>
      <c r="W526" s="2">
        <v>44683.590648148151</v>
      </c>
      <c r="X526" t="s">
        <v>329</v>
      </c>
      <c r="Y526" s="2">
        <v>44683.590648148151</v>
      </c>
      <c r="Z526" t="s">
        <v>329</v>
      </c>
    </row>
    <row r="527" spans="1:26" x14ac:dyDescent="0.25">
      <c r="A527" t="s">
        <v>5086</v>
      </c>
      <c r="B527" t="str">
        <f>VLOOKUP(A527,'dump '!A:A,1,FALSE)</f>
        <v>GO071</v>
      </c>
      <c r="C527" t="s">
        <v>5085</v>
      </c>
      <c r="D527" t="s">
        <v>4591</v>
      </c>
      <c r="E527" t="s">
        <v>522</v>
      </c>
      <c r="F527" t="s">
        <v>4592</v>
      </c>
      <c r="G527" t="s">
        <v>107</v>
      </c>
      <c r="H527" t="s">
        <v>6222</v>
      </c>
      <c r="I527" s="2"/>
      <c r="J527">
        <v>5</v>
      </c>
      <c r="K527" t="s">
        <v>5080</v>
      </c>
      <c r="L527" t="s">
        <v>6142</v>
      </c>
      <c r="M527" t="s">
        <v>55</v>
      </c>
      <c r="N527">
        <v>0</v>
      </c>
      <c r="O527">
        <v>100</v>
      </c>
      <c r="P527" t="s">
        <v>6223</v>
      </c>
      <c r="Q527" s="2"/>
      <c r="R527" s="2"/>
      <c r="S527" s="2"/>
      <c r="V527" t="s">
        <v>6144</v>
      </c>
      <c r="W527" s="2">
        <v>44683.597881944443</v>
      </c>
      <c r="X527" t="s">
        <v>329</v>
      </c>
      <c r="Y527" s="2">
        <v>44683.597881944443</v>
      </c>
      <c r="Z527" t="s">
        <v>329</v>
      </c>
    </row>
    <row r="528" spans="1:26" x14ac:dyDescent="0.25">
      <c r="A528" t="s">
        <v>5088</v>
      </c>
      <c r="B528" t="str">
        <f>VLOOKUP(A528,'dump '!A:A,1,FALSE)</f>
        <v>GO072</v>
      </c>
      <c r="C528" t="s">
        <v>5087</v>
      </c>
      <c r="D528" t="s">
        <v>4591</v>
      </c>
      <c r="E528" t="s">
        <v>522</v>
      </c>
      <c r="F528" t="s">
        <v>4592</v>
      </c>
      <c r="G528" t="s">
        <v>107</v>
      </c>
      <c r="H528" t="s">
        <v>6222</v>
      </c>
      <c r="I528" s="2"/>
      <c r="J528">
        <v>5</v>
      </c>
      <c r="K528" t="s">
        <v>5080</v>
      </c>
      <c r="L528" t="s">
        <v>6142</v>
      </c>
      <c r="M528" t="s">
        <v>55</v>
      </c>
      <c r="N528">
        <v>0</v>
      </c>
      <c r="O528">
        <v>100</v>
      </c>
      <c r="P528" t="s">
        <v>6223</v>
      </c>
      <c r="Q528" s="2"/>
      <c r="R528" s="2"/>
      <c r="S528" s="2"/>
      <c r="V528" t="s">
        <v>6144</v>
      </c>
      <c r="W528" s="2">
        <v>44683.598009259258</v>
      </c>
      <c r="X528" t="s">
        <v>329</v>
      </c>
      <c r="Y528" s="2">
        <v>44683.598009259258</v>
      </c>
      <c r="Z528" t="s">
        <v>329</v>
      </c>
    </row>
    <row r="529" spans="1:26" x14ac:dyDescent="0.25">
      <c r="A529" t="s">
        <v>6291</v>
      </c>
      <c r="B529" t="e">
        <f>VLOOKUP(A529,'dump '!A:A,1,FALSE)</f>
        <v>#N/A</v>
      </c>
      <c r="C529" s="2"/>
      <c r="D529" s="2"/>
      <c r="E529" s="2"/>
      <c r="F529" s="2"/>
      <c r="G529" s="2"/>
      <c r="H529" t="s">
        <v>6222</v>
      </c>
      <c r="I529" s="2"/>
      <c r="J529">
        <v>5</v>
      </c>
      <c r="K529" t="s">
        <v>5080</v>
      </c>
      <c r="L529" t="s">
        <v>6142</v>
      </c>
      <c r="M529" t="s">
        <v>55</v>
      </c>
      <c r="N529">
        <v>0</v>
      </c>
      <c r="O529">
        <v>100</v>
      </c>
      <c r="P529" t="s">
        <v>6223</v>
      </c>
      <c r="Q529" s="2"/>
      <c r="R529" s="2"/>
      <c r="S529" s="2"/>
      <c r="V529" t="s">
        <v>6144</v>
      </c>
      <c r="W529" s="2">
        <v>44705.375289351854</v>
      </c>
      <c r="X529" t="s">
        <v>329</v>
      </c>
      <c r="Y529" s="2">
        <v>44705.375289351854</v>
      </c>
      <c r="Z529" t="s">
        <v>329</v>
      </c>
    </row>
    <row r="530" spans="1:26" x14ac:dyDescent="0.25">
      <c r="A530" t="s">
        <v>6292</v>
      </c>
      <c r="B530" t="e">
        <f>VLOOKUP(A530,'dump '!A:A,1,FALSE)</f>
        <v>#N/A</v>
      </c>
      <c r="C530" s="2"/>
      <c r="D530" s="2"/>
      <c r="E530" s="2"/>
      <c r="F530" s="2"/>
      <c r="G530" s="2"/>
      <c r="H530" t="s">
        <v>6222</v>
      </c>
      <c r="I530" s="2"/>
      <c r="J530">
        <v>5</v>
      </c>
      <c r="K530" t="s">
        <v>5080</v>
      </c>
      <c r="L530" t="s">
        <v>6142</v>
      </c>
      <c r="M530" t="s">
        <v>55</v>
      </c>
      <c r="N530">
        <v>0</v>
      </c>
      <c r="O530">
        <v>100</v>
      </c>
      <c r="P530" t="s">
        <v>6223</v>
      </c>
      <c r="Q530" s="2"/>
      <c r="R530" s="2"/>
      <c r="S530" s="2"/>
      <c r="V530" t="s">
        <v>6144</v>
      </c>
      <c r="W530" s="2">
        <v>44705.375381944446</v>
      </c>
      <c r="X530" t="s">
        <v>329</v>
      </c>
      <c r="Y530" s="2">
        <v>44705.375381944446</v>
      </c>
      <c r="Z530" t="s">
        <v>329</v>
      </c>
    </row>
    <row r="531" spans="1:26" x14ac:dyDescent="0.25">
      <c r="A531" t="s">
        <v>6293</v>
      </c>
      <c r="B531" t="e">
        <f>VLOOKUP(A531,'dump '!A:A,1,FALSE)</f>
        <v>#N/A</v>
      </c>
      <c r="C531" s="2"/>
      <c r="D531" s="2"/>
      <c r="E531" s="2"/>
      <c r="F531" s="2"/>
      <c r="G531" s="2"/>
      <c r="H531" t="s">
        <v>6222</v>
      </c>
      <c r="I531" s="2"/>
      <c r="J531">
        <v>5</v>
      </c>
      <c r="K531" t="s">
        <v>5080</v>
      </c>
      <c r="L531" t="s">
        <v>6142</v>
      </c>
      <c r="M531" t="s">
        <v>55</v>
      </c>
      <c r="N531">
        <v>0</v>
      </c>
      <c r="O531">
        <v>100</v>
      </c>
      <c r="P531" t="s">
        <v>6223</v>
      </c>
      <c r="Q531" s="2"/>
      <c r="R531" s="2"/>
      <c r="S531" s="2"/>
      <c r="V531" t="s">
        <v>6144</v>
      </c>
      <c r="W531" s="2">
        <v>44705.375486111108</v>
      </c>
      <c r="X531" t="s">
        <v>329</v>
      </c>
      <c r="Y531" s="2">
        <v>44705.375486111108</v>
      </c>
      <c r="Z531" t="s">
        <v>329</v>
      </c>
    </row>
    <row r="532" spans="1:26" x14ac:dyDescent="0.25">
      <c r="A532" t="s">
        <v>5741</v>
      </c>
      <c r="B532" t="str">
        <f>VLOOKUP(A532,'dump '!A:A,1,FALSE)</f>
        <v>GO077</v>
      </c>
      <c r="C532" t="s">
        <v>5740</v>
      </c>
      <c r="D532" t="s">
        <v>5742</v>
      </c>
      <c r="E532" t="s">
        <v>1533</v>
      </c>
      <c r="F532" t="s">
        <v>5743</v>
      </c>
      <c r="G532" t="s">
        <v>184</v>
      </c>
      <c r="H532" t="s">
        <v>6222</v>
      </c>
      <c r="I532" s="2"/>
      <c r="J532">
        <v>5</v>
      </c>
      <c r="K532" t="s">
        <v>5080</v>
      </c>
      <c r="L532" t="s">
        <v>6142</v>
      </c>
      <c r="M532" t="s">
        <v>55</v>
      </c>
      <c r="N532">
        <v>0</v>
      </c>
      <c r="O532">
        <v>100</v>
      </c>
      <c r="P532" t="s">
        <v>6223</v>
      </c>
      <c r="Q532" s="2"/>
      <c r="R532" s="2"/>
      <c r="S532" s="2"/>
      <c r="V532" t="s">
        <v>6144</v>
      </c>
      <c r="W532" s="2">
        <v>44705.511388888888</v>
      </c>
      <c r="X532" t="s">
        <v>329</v>
      </c>
      <c r="Y532" s="2">
        <v>44705.511388888888</v>
      </c>
      <c r="Z532" t="s">
        <v>329</v>
      </c>
    </row>
    <row r="533" spans="1:26" x14ac:dyDescent="0.25">
      <c r="A533" t="s">
        <v>5135</v>
      </c>
      <c r="B533" t="str">
        <f>VLOOKUP(A533,'dump '!A:A,1,FALSE)</f>
        <v>GO078</v>
      </c>
      <c r="C533" t="s">
        <v>5134</v>
      </c>
      <c r="D533" t="s">
        <v>251</v>
      </c>
      <c r="E533" t="s">
        <v>252</v>
      </c>
      <c r="F533" t="s">
        <v>253</v>
      </c>
      <c r="G533" t="s">
        <v>43</v>
      </c>
      <c r="H533" t="s">
        <v>6222</v>
      </c>
      <c r="I533" s="2"/>
      <c r="J533">
        <v>5</v>
      </c>
      <c r="K533" t="s">
        <v>5080</v>
      </c>
      <c r="L533" t="s">
        <v>6142</v>
      </c>
      <c r="M533" t="s">
        <v>55</v>
      </c>
      <c r="N533">
        <v>0</v>
      </c>
      <c r="O533">
        <v>100</v>
      </c>
      <c r="P533" t="s">
        <v>6223</v>
      </c>
      <c r="Q533" s="2"/>
      <c r="R533" s="2"/>
      <c r="S533" s="2"/>
      <c r="V533" t="s">
        <v>6144</v>
      </c>
      <c r="W533" s="2">
        <v>44705.375601851854</v>
      </c>
      <c r="X533" t="s">
        <v>329</v>
      </c>
      <c r="Y533" s="2">
        <v>44705.375601851854</v>
      </c>
      <c r="Z533" t="s">
        <v>329</v>
      </c>
    </row>
    <row r="534" spans="1:26" x14ac:dyDescent="0.25">
      <c r="A534" t="s">
        <v>5137</v>
      </c>
      <c r="B534" t="str">
        <f>VLOOKUP(A534,'dump '!A:A,1,FALSE)</f>
        <v>GO079</v>
      </c>
      <c r="C534" t="s">
        <v>5136</v>
      </c>
      <c r="D534" t="s">
        <v>251</v>
      </c>
      <c r="E534" t="s">
        <v>252</v>
      </c>
      <c r="F534" t="s">
        <v>253</v>
      </c>
      <c r="G534" t="s">
        <v>43</v>
      </c>
      <c r="H534" t="s">
        <v>6222</v>
      </c>
      <c r="I534" s="2"/>
      <c r="J534">
        <v>5</v>
      </c>
      <c r="K534" t="s">
        <v>5080</v>
      </c>
      <c r="L534" t="s">
        <v>6142</v>
      </c>
      <c r="M534" t="s">
        <v>55</v>
      </c>
      <c r="N534">
        <v>0</v>
      </c>
      <c r="O534">
        <v>100</v>
      </c>
      <c r="P534" t="s">
        <v>6223</v>
      </c>
      <c r="Q534" s="2"/>
      <c r="R534" s="2"/>
      <c r="S534" s="2"/>
      <c r="V534" t="s">
        <v>6144</v>
      </c>
      <c r="W534" s="2">
        <v>44705.375694444447</v>
      </c>
      <c r="X534" t="s">
        <v>329</v>
      </c>
      <c r="Y534" s="2">
        <v>44705.375694444447</v>
      </c>
      <c r="Z534" t="s">
        <v>329</v>
      </c>
    </row>
    <row r="535" spans="1:26" x14ac:dyDescent="0.25">
      <c r="A535" t="s">
        <v>5722</v>
      </c>
      <c r="B535" t="str">
        <f>VLOOKUP(A535,'dump '!A:A,1,FALSE)</f>
        <v>GO083</v>
      </c>
      <c r="C535" t="s">
        <v>5721</v>
      </c>
      <c r="D535" t="s">
        <v>5723</v>
      </c>
      <c r="E535" t="s">
        <v>334</v>
      </c>
      <c r="F535" t="s">
        <v>5724</v>
      </c>
      <c r="G535" t="s">
        <v>43</v>
      </c>
      <c r="H535" t="s">
        <v>6222</v>
      </c>
      <c r="I535" s="2"/>
      <c r="J535">
        <v>5</v>
      </c>
      <c r="K535" t="s">
        <v>5080</v>
      </c>
      <c r="L535" t="s">
        <v>6142</v>
      </c>
      <c r="M535" t="s">
        <v>55</v>
      </c>
      <c r="N535">
        <v>0</v>
      </c>
      <c r="O535">
        <v>100</v>
      </c>
      <c r="P535" t="s">
        <v>6223</v>
      </c>
      <c r="Q535" s="2"/>
      <c r="R535" s="2"/>
      <c r="S535" s="2"/>
      <c r="V535" t="s">
        <v>6144</v>
      </c>
      <c r="W535" s="2">
        <v>44705.376134259262</v>
      </c>
      <c r="X535" t="s">
        <v>329</v>
      </c>
      <c r="Y535" s="2">
        <v>44705.376134259262</v>
      </c>
      <c r="Z535" t="s">
        <v>329</v>
      </c>
    </row>
    <row r="536" spans="1:26" x14ac:dyDescent="0.25">
      <c r="A536" t="s">
        <v>5596</v>
      </c>
      <c r="B536" t="str">
        <f>VLOOKUP(A536,'dump '!A:A,1,FALSE)</f>
        <v>GO087</v>
      </c>
      <c r="C536" t="s">
        <v>5595</v>
      </c>
      <c r="D536" t="s">
        <v>5597</v>
      </c>
      <c r="E536" t="s">
        <v>49</v>
      </c>
      <c r="F536" t="s">
        <v>5598</v>
      </c>
      <c r="G536" t="s">
        <v>177</v>
      </c>
      <c r="H536" t="s">
        <v>6222</v>
      </c>
      <c r="I536" s="2"/>
      <c r="J536">
        <v>5</v>
      </c>
      <c r="K536" t="s">
        <v>5080</v>
      </c>
      <c r="L536" t="s">
        <v>6142</v>
      </c>
      <c r="M536" t="s">
        <v>55</v>
      </c>
      <c r="N536">
        <v>0</v>
      </c>
      <c r="O536">
        <v>100</v>
      </c>
      <c r="P536" t="s">
        <v>6223</v>
      </c>
      <c r="Q536" s="2"/>
      <c r="R536" s="2"/>
      <c r="S536" s="2"/>
      <c r="V536" t="s">
        <v>6144</v>
      </c>
      <c r="W536" s="2">
        <v>44698.378923611112</v>
      </c>
      <c r="X536" t="s">
        <v>329</v>
      </c>
      <c r="Y536" s="2">
        <v>44698.378923611112</v>
      </c>
      <c r="Z536" t="s">
        <v>329</v>
      </c>
    </row>
    <row r="537" spans="1:26" x14ac:dyDescent="0.25">
      <c r="A537" t="s">
        <v>5325</v>
      </c>
      <c r="B537" t="str">
        <f>VLOOKUP(A537,'dump '!A:A,1,FALSE)</f>
        <v>GO088</v>
      </c>
      <c r="C537" t="s">
        <v>5324</v>
      </c>
      <c r="D537" t="s">
        <v>2489</v>
      </c>
      <c r="E537" t="s">
        <v>5326</v>
      </c>
      <c r="F537" t="s">
        <v>5327</v>
      </c>
      <c r="G537" t="s">
        <v>177</v>
      </c>
      <c r="H537" t="s">
        <v>6222</v>
      </c>
      <c r="I537" s="2"/>
      <c r="J537">
        <v>5</v>
      </c>
      <c r="K537" t="s">
        <v>5080</v>
      </c>
      <c r="L537" t="s">
        <v>6142</v>
      </c>
      <c r="M537" t="s">
        <v>55</v>
      </c>
      <c r="N537">
        <v>0</v>
      </c>
      <c r="O537">
        <v>100</v>
      </c>
      <c r="P537" t="s">
        <v>6223</v>
      </c>
      <c r="Q537" s="2"/>
      <c r="R537" s="2"/>
      <c r="S537" s="2"/>
      <c r="V537" t="s">
        <v>6144</v>
      </c>
      <c r="W537" s="2">
        <v>44698.37903935185</v>
      </c>
      <c r="X537" t="s">
        <v>329</v>
      </c>
      <c r="Y537" s="2">
        <v>44698.37903935185</v>
      </c>
      <c r="Z537" t="s">
        <v>329</v>
      </c>
    </row>
    <row r="538" spans="1:26" x14ac:dyDescent="0.25">
      <c r="A538" t="s">
        <v>5330</v>
      </c>
      <c r="B538" t="str">
        <f>VLOOKUP(A538,'dump '!A:A,1,FALSE)</f>
        <v>GO089</v>
      </c>
      <c r="C538" t="s">
        <v>5329</v>
      </c>
      <c r="D538" t="s">
        <v>2489</v>
      </c>
      <c r="E538" t="s">
        <v>5326</v>
      </c>
      <c r="F538" t="s">
        <v>5327</v>
      </c>
      <c r="G538" t="s">
        <v>177</v>
      </c>
      <c r="H538" t="s">
        <v>6222</v>
      </c>
      <c r="I538" s="2"/>
      <c r="J538">
        <v>5</v>
      </c>
      <c r="K538" t="s">
        <v>5080</v>
      </c>
      <c r="L538" t="s">
        <v>6142</v>
      </c>
      <c r="M538" t="s">
        <v>55</v>
      </c>
      <c r="N538">
        <v>0</v>
      </c>
      <c r="O538">
        <v>100</v>
      </c>
      <c r="P538" t="s">
        <v>6223</v>
      </c>
      <c r="Q538" s="2"/>
      <c r="R538" s="2"/>
      <c r="S538" s="2"/>
      <c r="V538" t="s">
        <v>6144</v>
      </c>
      <c r="W538" s="2">
        <v>44698.379131944443</v>
      </c>
      <c r="X538" t="s">
        <v>329</v>
      </c>
      <c r="Y538" s="2">
        <v>44698.379131944443</v>
      </c>
      <c r="Z538" t="s">
        <v>329</v>
      </c>
    </row>
    <row r="539" spans="1:26" x14ac:dyDescent="0.25">
      <c r="A539" t="s">
        <v>5332</v>
      </c>
      <c r="B539" t="str">
        <f>VLOOKUP(A539,'dump '!A:A,1,FALSE)</f>
        <v>GO090</v>
      </c>
      <c r="C539" t="s">
        <v>5331</v>
      </c>
      <c r="D539" t="s">
        <v>2489</v>
      </c>
      <c r="E539" t="s">
        <v>5326</v>
      </c>
      <c r="F539" t="s">
        <v>5327</v>
      </c>
      <c r="G539" t="s">
        <v>177</v>
      </c>
      <c r="H539" t="s">
        <v>6222</v>
      </c>
      <c r="I539" s="2"/>
      <c r="J539">
        <v>5</v>
      </c>
      <c r="K539" t="s">
        <v>5080</v>
      </c>
      <c r="L539" t="s">
        <v>6142</v>
      </c>
      <c r="M539" t="s">
        <v>55</v>
      </c>
      <c r="N539">
        <v>0</v>
      </c>
      <c r="O539">
        <v>100</v>
      </c>
      <c r="P539" t="s">
        <v>6223</v>
      </c>
      <c r="Q539" s="2"/>
      <c r="R539" s="2"/>
      <c r="S539" s="2"/>
      <c r="V539" t="s">
        <v>6144</v>
      </c>
      <c r="W539" s="2">
        <v>44698.379236111112</v>
      </c>
      <c r="X539" t="s">
        <v>329</v>
      </c>
      <c r="Y539" s="2">
        <v>44698.379236111112</v>
      </c>
      <c r="Z539" t="s">
        <v>329</v>
      </c>
    </row>
    <row r="540" spans="1:26" x14ac:dyDescent="0.25">
      <c r="A540" t="s">
        <v>5911</v>
      </c>
      <c r="B540" t="str">
        <f>VLOOKUP(A540,'dump '!A:A,1,FALSE)</f>
        <v>GO091</v>
      </c>
      <c r="C540" t="s">
        <v>5910</v>
      </c>
      <c r="D540" t="s">
        <v>1808</v>
      </c>
      <c r="E540" t="s">
        <v>1925</v>
      </c>
      <c r="F540" t="s">
        <v>1926</v>
      </c>
      <c r="G540" t="s">
        <v>177</v>
      </c>
      <c r="H540" t="s">
        <v>6222</v>
      </c>
      <c r="I540" s="2"/>
      <c r="J540">
        <v>5</v>
      </c>
      <c r="K540" t="s">
        <v>5080</v>
      </c>
      <c r="L540" t="s">
        <v>6142</v>
      </c>
      <c r="M540" t="s">
        <v>55</v>
      </c>
      <c r="N540">
        <v>0</v>
      </c>
      <c r="O540">
        <v>100</v>
      </c>
      <c r="P540" t="s">
        <v>6223</v>
      </c>
      <c r="Q540" s="2"/>
      <c r="R540" s="2"/>
      <c r="S540" s="2"/>
      <c r="V540" t="s">
        <v>6144</v>
      </c>
      <c r="W540" s="2">
        <v>44698.407048611109</v>
      </c>
      <c r="X540" t="s">
        <v>329</v>
      </c>
      <c r="Y540" s="2">
        <v>44698.407048611109</v>
      </c>
      <c r="Z540" t="s">
        <v>329</v>
      </c>
    </row>
    <row r="541" spans="1:26" x14ac:dyDescent="0.25">
      <c r="A541" t="s">
        <v>5305</v>
      </c>
      <c r="B541" t="str">
        <f>VLOOKUP(A541,'dump '!A:A,1,FALSE)</f>
        <v>GO092</v>
      </c>
      <c r="C541" t="s">
        <v>5304</v>
      </c>
      <c r="D541" t="s">
        <v>1808</v>
      </c>
      <c r="E541" t="s">
        <v>1925</v>
      </c>
      <c r="F541" t="s">
        <v>1926</v>
      </c>
      <c r="G541" t="s">
        <v>177</v>
      </c>
      <c r="H541" t="s">
        <v>6222</v>
      </c>
      <c r="I541" s="2"/>
      <c r="J541">
        <v>5</v>
      </c>
      <c r="K541" t="s">
        <v>5080</v>
      </c>
      <c r="L541" t="s">
        <v>6142</v>
      </c>
      <c r="M541" t="s">
        <v>55</v>
      </c>
      <c r="N541">
        <v>0</v>
      </c>
      <c r="O541">
        <v>100</v>
      </c>
      <c r="P541" t="s">
        <v>6223</v>
      </c>
      <c r="Q541" s="2"/>
      <c r="R541" s="2"/>
      <c r="S541" s="2"/>
      <c r="V541" t="s">
        <v>6144</v>
      </c>
      <c r="W541" s="2">
        <v>44698.407129629632</v>
      </c>
      <c r="X541" t="s">
        <v>329</v>
      </c>
      <c r="Y541" s="2">
        <v>44698.407129629632</v>
      </c>
      <c r="Z541" t="s">
        <v>329</v>
      </c>
    </row>
    <row r="542" spans="1:26" x14ac:dyDescent="0.25">
      <c r="A542" t="s">
        <v>5307</v>
      </c>
      <c r="B542" t="str">
        <f>VLOOKUP(A542,'dump '!A:A,1,FALSE)</f>
        <v>GO093</v>
      </c>
      <c r="C542" t="s">
        <v>5306</v>
      </c>
      <c r="D542" t="s">
        <v>1808</v>
      </c>
      <c r="E542" t="s">
        <v>1925</v>
      </c>
      <c r="F542" t="s">
        <v>1926</v>
      </c>
      <c r="G542" t="s">
        <v>177</v>
      </c>
      <c r="H542" t="s">
        <v>6222</v>
      </c>
      <c r="I542" s="2"/>
      <c r="J542">
        <v>5</v>
      </c>
      <c r="K542" t="s">
        <v>5080</v>
      </c>
      <c r="L542" t="s">
        <v>6142</v>
      </c>
      <c r="M542" t="s">
        <v>55</v>
      </c>
      <c r="N542">
        <v>0</v>
      </c>
      <c r="O542">
        <v>100</v>
      </c>
      <c r="P542" t="s">
        <v>6223</v>
      </c>
      <c r="Q542" s="2"/>
      <c r="R542" s="2"/>
      <c r="S542" s="2"/>
      <c r="V542" t="s">
        <v>6144</v>
      </c>
      <c r="W542" s="2">
        <v>44698.407256944447</v>
      </c>
      <c r="X542" t="s">
        <v>329</v>
      </c>
      <c r="Y542" s="2">
        <v>44698.407256944447</v>
      </c>
      <c r="Z542" t="s">
        <v>329</v>
      </c>
    </row>
    <row r="543" spans="1:26" x14ac:dyDescent="0.25">
      <c r="A543" t="s">
        <v>5101</v>
      </c>
      <c r="B543" t="str">
        <f>VLOOKUP(A543,'dump '!A:A,1,FALSE)</f>
        <v>GO096</v>
      </c>
      <c r="C543" t="s">
        <v>5100</v>
      </c>
      <c r="D543" t="s">
        <v>2845</v>
      </c>
      <c r="E543" t="s">
        <v>93</v>
      </c>
      <c r="F543" t="s">
        <v>2846</v>
      </c>
      <c r="G543" t="s">
        <v>51</v>
      </c>
      <c r="H543" t="s">
        <v>6222</v>
      </c>
      <c r="I543" s="2"/>
      <c r="J543">
        <v>5</v>
      </c>
      <c r="K543" t="s">
        <v>5080</v>
      </c>
      <c r="L543" t="s">
        <v>6142</v>
      </c>
      <c r="M543" t="s">
        <v>55</v>
      </c>
      <c r="N543">
        <v>0</v>
      </c>
      <c r="O543">
        <v>100</v>
      </c>
      <c r="P543" t="s">
        <v>6223</v>
      </c>
      <c r="Q543" s="2"/>
      <c r="R543" s="2"/>
      <c r="S543" s="2"/>
      <c r="V543" t="s">
        <v>6144</v>
      </c>
      <c r="W543" s="2">
        <v>44711.409155092595</v>
      </c>
      <c r="X543" t="s">
        <v>329</v>
      </c>
      <c r="Y543" s="2">
        <v>44711.409155092595</v>
      </c>
      <c r="Z543" t="s">
        <v>329</v>
      </c>
    </row>
    <row r="544" spans="1:26" x14ac:dyDescent="0.25">
      <c r="A544" t="s">
        <v>5376</v>
      </c>
      <c r="B544" t="str">
        <f>VLOOKUP(A544,'dump '!A:A,1,FALSE)</f>
        <v>GO101</v>
      </c>
      <c r="C544" t="s">
        <v>5375</v>
      </c>
      <c r="D544" t="s">
        <v>2025</v>
      </c>
      <c r="E544" t="s">
        <v>112</v>
      </c>
      <c r="F544" t="s">
        <v>2026</v>
      </c>
      <c r="G544" t="s">
        <v>177</v>
      </c>
      <c r="H544" t="s">
        <v>6222</v>
      </c>
      <c r="I544" s="2"/>
      <c r="J544">
        <v>5</v>
      </c>
      <c r="K544" t="s">
        <v>5080</v>
      </c>
      <c r="L544" t="s">
        <v>6142</v>
      </c>
      <c r="M544" t="s">
        <v>55</v>
      </c>
      <c r="N544">
        <v>0</v>
      </c>
      <c r="O544">
        <v>100</v>
      </c>
      <c r="P544" t="s">
        <v>6223</v>
      </c>
      <c r="Q544" s="2"/>
      <c r="R544" s="2"/>
      <c r="S544" s="2"/>
      <c r="V544" t="s">
        <v>6144</v>
      </c>
      <c r="W544" s="2">
        <v>44698.459004629629</v>
      </c>
      <c r="X544" t="s">
        <v>329</v>
      </c>
      <c r="Y544" s="2">
        <v>44698.459004629629</v>
      </c>
      <c r="Z544" t="s">
        <v>329</v>
      </c>
    </row>
    <row r="545" spans="1:26" x14ac:dyDescent="0.25">
      <c r="A545" t="s">
        <v>5378</v>
      </c>
      <c r="B545" t="str">
        <f>VLOOKUP(A545,'dump '!A:A,1,FALSE)</f>
        <v>GO102</v>
      </c>
      <c r="C545" t="s">
        <v>5377</v>
      </c>
      <c r="D545" t="s">
        <v>2025</v>
      </c>
      <c r="E545" t="s">
        <v>112</v>
      </c>
      <c r="F545" t="s">
        <v>2026</v>
      </c>
      <c r="G545" t="s">
        <v>177</v>
      </c>
      <c r="H545" t="s">
        <v>6222</v>
      </c>
      <c r="I545" s="2"/>
      <c r="J545">
        <v>5</v>
      </c>
      <c r="K545" t="s">
        <v>5080</v>
      </c>
      <c r="L545" t="s">
        <v>6142</v>
      </c>
      <c r="M545" t="s">
        <v>55</v>
      </c>
      <c r="N545">
        <v>0</v>
      </c>
      <c r="O545">
        <v>100</v>
      </c>
      <c r="P545" t="s">
        <v>6223</v>
      </c>
      <c r="Q545" s="2"/>
      <c r="R545" s="2"/>
      <c r="S545" s="2"/>
      <c r="V545" t="s">
        <v>6144</v>
      </c>
      <c r="W545" s="2">
        <v>44698.459097222221</v>
      </c>
      <c r="X545" t="s">
        <v>329</v>
      </c>
      <c r="Y545" s="2">
        <v>44698.459097222221</v>
      </c>
      <c r="Z545" t="s">
        <v>329</v>
      </c>
    </row>
    <row r="546" spans="1:26" x14ac:dyDescent="0.25">
      <c r="A546" t="s">
        <v>5380</v>
      </c>
      <c r="B546" t="str">
        <f>VLOOKUP(A546,'dump '!A:A,1,FALSE)</f>
        <v>GO104</v>
      </c>
      <c r="C546" t="s">
        <v>5379</v>
      </c>
      <c r="D546" t="s">
        <v>2025</v>
      </c>
      <c r="E546" t="s">
        <v>112</v>
      </c>
      <c r="F546" t="s">
        <v>2026</v>
      </c>
      <c r="G546" t="s">
        <v>177</v>
      </c>
      <c r="H546" t="s">
        <v>6222</v>
      </c>
      <c r="I546" s="2"/>
      <c r="J546">
        <v>5</v>
      </c>
      <c r="K546" t="s">
        <v>5080</v>
      </c>
      <c r="L546" t="s">
        <v>6142</v>
      </c>
      <c r="M546" t="s">
        <v>55</v>
      </c>
      <c r="N546">
        <v>0</v>
      </c>
      <c r="O546">
        <v>100</v>
      </c>
      <c r="P546" t="s">
        <v>6223</v>
      </c>
      <c r="Q546" s="2"/>
      <c r="R546" s="2"/>
      <c r="S546" s="2"/>
      <c r="V546" t="s">
        <v>6144</v>
      </c>
      <c r="W546" s="2">
        <v>44698.459282407406</v>
      </c>
      <c r="X546" t="s">
        <v>329</v>
      </c>
      <c r="Y546" s="2">
        <v>44698.459282407406</v>
      </c>
      <c r="Z546" t="s">
        <v>329</v>
      </c>
    </row>
    <row r="547" spans="1:26" x14ac:dyDescent="0.25">
      <c r="A547" t="s">
        <v>5601</v>
      </c>
      <c r="B547" t="str">
        <f>VLOOKUP(A547,'dump '!A:A,1,FALSE)</f>
        <v>GO106</v>
      </c>
      <c r="C547" t="s">
        <v>5600</v>
      </c>
      <c r="D547" t="s">
        <v>1764</v>
      </c>
      <c r="E547" t="s">
        <v>2228</v>
      </c>
      <c r="F547" t="s">
        <v>5602</v>
      </c>
      <c r="G547" t="s">
        <v>177</v>
      </c>
      <c r="H547" t="s">
        <v>6222</v>
      </c>
      <c r="I547" s="2"/>
      <c r="J547">
        <v>5</v>
      </c>
      <c r="K547" t="s">
        <v>5080</v>
      </c>
      <c r="L547" t="s">
        <v>6142</v>
      </c>
      <c r="M547" t="s">
        <v>55</v>
      </c>
      <c r="N547">
        <v>0</v>
      </c>
      <c r="O547">
        <v>100</v>
      </c>
      <c r="P547" t="s">
        <v>6223</v>
      </c>
      <c r="Q547" s="2"/>
      <c r="R547" s="2"/>
      <c r="S547" s="2"/>
      <c r="V547" t="s">
        <v>6144</v>
      </c>
      <c r="W547" s="2">
        <v>44698.461562500001</v>
      </c>
      <c r="X547" t="s">
        <v>329</v>
      </c>
      <c r="Y547" s="2">
        <v>44698.461562500001</v>
      </c>
      <c r="Z547" t="s">
        <v>329</v>
      </c>
    </row>
    <row r="548" spans="1:26" x14ac:dyDescent="0.25">
      <c r="A548" t="s">
        <v>5913</v>
      </c>
      <c r="B548" t="str">
        <f>VLOOKUP(A548,'dump '!A:A,1,FALSE)</f>
        <v>GO110</v>
      </c>
      <c r="C548" t="s">
        <v>5912</v>
      </c>
      <c r="D548" t="s">
        <v>5363</v>
      </c>
      <c r="E548" t="s">
        <v>879</v>
      </c>
      <c r="F548" t="s">
        <v>5364</v>
      </c>
      <c r="G548" t="s">
        <v>177</v>
      </c>
      <c r="H548" t="s">
        <v>6222</v>
      </c>
      <c r="I548" s="2"/>
      <c r="J548">
        <v>5</v>
      </c>
      <c r="K548" t="s">
        <v>5080</v>
      </c>
      <c r="L548" t="s">
        <v>6142</v>
      </c>
      <c r="M548" t="s">
        <v>55</v>
      </c>
      <c r="N548">
        <v>0</v>
      </c>
      <c r="O548">
        <v>100</v>
      </c>
      <c r="P548" t="s">
        <v>6223</v>
      </c>
      <c r="Q548" s="2"/>
      <c r="R548" s="2"/>
      <c r="S548" s="2"/>
      <c r="V548" t="s">
        <v>6144</v>
      </c>
      <c r="W548" s="2">
        <v>44698.461944444447</v>
      </c>
      <c r="X548" t="s">
        <v>329</v>
      </c>
      <c r="Y548" s="2">
        <v>44698.462048611109</v>
      </c>
      <c r="Z548" t="s">
        <v>329</v>
      </c>
    </row>
    <row r="549" spans="1:26" x14ac:dyDescent="0.25">
      <c r="A549" t="s">
        <v>5362</v>
      </c>
      <c r="B549" t="str">
        <f>VLOOKUP(A549,'dump '!A:A,1,FALSE)</f>
        <v>GO111</v>
      </c>
      <c r="C549" t="s">
        <v>5361</v>
      </c>
      <c r="D549" t="s">
        <v>5363</v>
      </c>
      <c r="E549" t="s">
        <v>879</v>
      </c>
      <c r="F549" t="s">
        <v>5364</v>
      </c>
      <c r="G549" t="s">
        <v>177</v>
      </c>
      <c r="H549" t="s">
        <v>6222</v>
      </c>
      <c r="I549" s="2"/>
      <c r="J549">
        <v>5</v>
      </c>
      <c r="K549" t="s">
        <v>5080</v>
      </c>
      <c r="L549" t="s">
        <v>6142</v>
      </c>
      <c r="M549" t="s">
        <v>55</v>
      </c>
      <c r="N549">
        <v>0</v>
      </c>
      <c r="O549">
        <v>100</v>
      </c>
      <c r="P549" t="s">
        <v>6223</v>
      </c>
      <c r="Q549" s="2"/>
      <c r="R549" s="2"/>
      <c r="S549" s="2"/>
      <c r="V549" t="s">
        <v>6144</v>
      </c>
      <c r="W549" s="2">
        <v>44698.462199074071</v>
      </c>
      <c r="X549" t="s">
        <v>329</v>
      </c>
      <c r="Y549" s="2">
        <v>44698.462199074071</v>
      </c>
      <c r="Z549" t="s">
        <v>329</v>
      </c>
    </row>
    <row r="550" spans="1:26" x14ac:dyDescent="0.25">
      <c r="A550" t="s">
        <v>5367</v>
      </c>
      <c r="B550" t="str">
        <f>VLOOKUP(A550,'dump '!A:A,1,FALSE)</f>
        <v>GO112</v>
      </c>
      <c r="C550" t="s">
        <v>5366</v>
      </c>
      <c r="D550" t="s">
        <v>5363</v>
      </c>
      <c r="E550" t="s">
        <v>879</v>
      </c>
      <c r="F550" t="s">
        <v>5364</v>
      </c>
      <c r="G550" t="s">
        <v>177</v>
      </c>
      <c r="H550" t="s">
        <v>6222</v>
      </c>
      <c r="I550" s="2"/>
      <c r="J550">
        <v>5</v>
      </c>
      <c r="K550" t="s">
        <v>5080</v>
      </c>
      <c r="L550" t="s">
        <v>6142</v>
      </c>
      <c r="M550" t="s">
        <v>55</v>
      </c>
      <c r="N550">
        <v>0</v>
      </c>
      <c r="O550">
        <v>100</v>
      </c>
      <c r="P550" t="s">
        <v>6223</v>
      </c>
      <c r="Q550" s="2"/>
      <c r="R550" s="2"/>
      <c r="S550" s="2"/>
      <c r="V550" t="s">
        <v>6144</v>
      </c>
      <c r="W550" s="2">
        <v>44698.462314814817</v>
      </c>
      <c r="X550" t="s">
        <v>329</v>
      </c>
      <c r="Y550" s="2">
        <v>44698.462314814817</v>
      </c>
      <c r="Z550" t="s">
        <v>329</v>
      </c>
    </row>
    <row r="551" spans="1:26" x14ac:dyDescent="0.25">
      <c r="A551" t="s">
        <v>5915</v>
      </c>
      <c r="B551" t="str">
        <f>VLOOKUP(A551,'dump '!A:A,1,FALSE)</f>
        <v>GO113</v>
      </c>
      <c r="C551" t="s">
        <v>5914</v>
      </c>
      <c r="D551" t="s">
        <v>2041</v>
      </c>
      <c r="E551" t="s">
        <v>724</v>
      </c>
      <c r="F551" t="s">
        <v>5345</v>
      </c>
      <c r="G551" t="s">
        <v>177</v>
      </c>
      <c r="H551" t="s">
        <v>6222</v>
      </c>
      <c r="I551" s="2"/>
      <c r="J551">
        <v>5</v>
      </c>
      <c r="K551" t="s">
        <v>5080</v>
      </c>
      <c r="L551" t="s">
        <v>6142</v>
      </c>
      <c r="M551" t="s">
        <v>55</v>
      </c>
      <c r="N551">
        <v>0</v>
      </c>
      <c r="O551">
        <v>100</v>
      </c>
      <c r="P551" t="s">
        <v>6223</v>
      </c>
      <c r="Q551" s="2"/>
      <c r="R551" s="2"/>
      <c r="S551" s="2"/>
      <c r="V551" t="s">
        <v>6144</v>
      </c>
      <c r="W551" s="2">
        <v>44698.483391203707</v>
      </c>
      <c r="X551" t="s">
        <v>329</v>
      </c>
      <c r="Y551" s="2">
        <v>44698.483391203707</v>
      </c>
      <c r="Z551" t="s">
        <v>329</v>
      </c>
    </row>
    <row r="552" spans="1:26" x14ac:dyDescent="0.25">
      <c r="A552" t="s">
        <v>5344</v>
      </c>
      <c r="B552" t="str">
        <f>VLOOKUP(A552,'dump '!A:A,1,FALSE)</f>
        <v>GO114</v>
      </c>
      <c r="C552" t="s">
        <v>5343</v>
      </c>
      <c r="D552" t="s">
        <v>2041</v>
      </c>
      <c r="E552" t="s">
        <v>724</v>
      </c>
      <c r="F552" t="s">
        <v>5345</v>
      </c>
      <c r="G552" t="s">
        <v>177</v>
      </c>
      <c r="H552" t="s">
        <v>6222</v>
      </c>
      <c r="I552" s="2"/>
      <c r="J552">
        <v>5</v>
      </c>
      <c r="K552" t="s">
        <v>5080</v>
      </c>
      <c r="L552" t="s">
        <v>6142</v>
      </c>
      <c r="M552" t="s">
        <v>55</v>
      </c>
      <c r="N552">
        <v>0</v>
      </c>
      <c r="O552">
        <v>100</v>
      </c>
      <c r="P552" t="s">
        <v>6223</v>
      </c>
      <c r="Q552" s="2"/>
      <c r="R552" s="2"/>
      <c r="S552" s="2"/>
      <c r="V552" t="s">
        <v>6144</v>
      </c>
      <c r="W552" s="2">
        <v>44698.483483796299</v>
      </c>
      <c r="X552" t="s">
        <v>329</v>
      </c>
      <c r="Y552" s="2">
        <v>44698.483483796299</v>
      </c>
      <c r="Z552" t="s">
        <v>329</v>
      </c>
    </row>
    <row r="553" spans="1:26" x14ac:dyDescent="0.25">
      <c r="A553" t="s">
        <v>5334</v>
      </c>
      <c r="B553" t="str">
        <f>VLOOKUP(A553,'dump '!A:A,1,FALSE)</f>
        <v>GO115</v>
      </c>
      <c r="C553" t="s">
        <v>5333</v>
      </c>
      <c r="D553" t="s">
        <v>188</v>
      </c>
      <c r="E553" t="s">
        <v>340</v>
      </c>
      <c r="F553" t="s">
        <v>2008</v>
      </c>
      <c r="G553" t="s">
        <v>177</v>
      </c>
      <c r="H553" t="s">
        <v>6222</v>
      </c>
      <c r="I553" s="2"/>
      <c r="J553">
        <v>5</v>
      </c>
      <c r="K553" t="s">
        <v>5080</v>
      </c>
      <c r="L553" t="s">
        <v>6142</v>
      </c>
      <c r="M553" t="s">
        <v>55</v>
      </c>
      <c r="N553">
        <v>0</v>
      </c>
      <c r="O553">
        <v>100</v>
      </c>
      <c r="P553" t="s">
        <v>6223</v>
      </c>
      <c r="Q553" s="2"/>
      <c r="R553" s="2"/>
      <c r="S553" s="2"/>
      <c r="V553" t="s">
        <v>6144</v>
      </c>
      <c r="W553" s="2">
        <v>44698.487719907411</v>
      </c>
      <c r="X553" t="s">
        <v>329</v>
      </c>
      <c r="Y553" s="2">
        <v>44698.487719907411</v>
      </c>
      <c r="Z553" t="s">
        <v>329</v>
      </c>
    </row>
    <row r="554" spans="1:26" x14ac:dyDescent="0.25">
      <c r="A554" t="s">
        <v>5336</v>
      </c>
      <c r="B554" t="str">
        <f>VLOOKUP(A554,'dump '!A:A,1,FALSE)</f>
        <v>GO116</v>
      </c>
      <c r="C554" t="s">
        <v>5335</v>
      </c>
      <c r="D554" t="s">
        <v>188</v>
      </c>
      <c r="E554" t="s">
        <v>340</v>
      </c>
      <c r="F554" t="s">
        <v>2008</v>
      </c>
      <c r="G554" t="s">
        <v>177</v>
      </c>
      <c r="H554" t="s">
        <v>6222</v>
      </c>
      <c r="I554" s="2"/>
      <c r="J554">
        <v>5</v>
      </c>
      <c r="K554" t="s">
        <v>5080</v>
      </c>
      <c r="L554" t="s">
        <v>6142</v>
      </c>
      <c r="M554" t="s">
        <v>55</v>
      </c>
      <c r="N554">
        <v>0</v>
      </c>
      <c r="O554">
        <v>100</v>
      </c>
      <c r="P554" t="s">
        <v>6223</v>
      </c>
      <c r="Q554" s="2"/>
      <c r="R554" s="2"/>
      <c r="S554" s="2"/>
      <c r="V554" t="s">
        <v>6144</v>
      </c>
      <c r="W554" s="2">
        <v>44698.487847222219</v>
      </c>
      <c r="X554" t="s">
        <v>329</v>
      </c>
      <c r="Y554" s="2">
        <v>44698.487847222219</v>
      </c>
      <c r="Z554" t="s">
        <v>329</v>
      </c>
    </row>
    <row r="555" spans="1:26" x14ac:dyDescent="0.25">
      <c r="A555" t="s">
        <v>5338</v>
      </c>
      <c r="B555" t="str">
        <f>VLOOKUP(A555,'dump '!A:A,1,FALSE)</f>
        <v>GO117</v>
      </c>
      <c r="C555" t="s">
        <v>5337</v>
      </c>
      <c r="D555" t="s">
        <v>188</v>
      </c>
      <c r="E555" t="s">
        <v>340</v>
      </c>
      <c r="F555" t="s">
        <v>2008</v>
      </c>
      <c r="G555" t="s">
        <v>177</v>
      </c>
      <c r="H555" t="s">
        <v>6222</v>
      </c>
      <c r="I555" s="2"/>
      <c r="J555">
        <v>5</v>
      </c>
      <c r="K555" t="s">
        <v>5080</v>
      </c>
      <c r="L555" t="s">
        <v>6142</v>
      </c>
      <c r="M555" t="s">
        <v>55</v>
      </c>
      <c r="N555">
        <v>0</v>
      </c>
      <c r="O555">
        <v>100</v>
      </c>
      <c r="P555" t="s">
        <v>6223</v>
      </c>
      <c r="Q555" s="2"/>
      <c r="R555" s="2"/>
      <c r="S555" s="2"/>
      <c r="V555" t="s">
        <v>6144</v>
      </c>
      <c r="W555" s="2">
        <v>44698.487951388888</v>
      </c>
      <c r="X555" t="s">
        <v>329</v>
      </c>
      <c r="Y555" s="2">
        <v>44698.487951388888</v>
      </c>
      <c r="Z555" t="s">
        <v>329</v>
      </c>
    </row>
    <row r="556" spans="1:26" x14ac:dyDescent="0.25">
      <c r="A556" t="s">
        <v>5299</v>
      </c>
      <c r="B556" t="str">
        <f>VLOOKUP(A556,'dump '!A:A,1,FALSE)</f>
        <v>GO126</v>
      </c>
      <c r="C556" t="s">
        <v>5298</v>
      </c>
      <c r="D556" t="s">
        <v>2437</v>
      </c>
      <c r="E556" t="s">
        <v>49</v>
      </c>
      <c r="F556" t="s">
        <v>2438</v>
      </c>
      <c r="G556" t="s">
        <v>2125</v>
      </c>
      <c r="H556" t="s">
        <v>6222</v>
      </c>
      <c r="I556" s="2"/>
      <c r="J556">
        <v>5</v>
      </c>
      <c r="K556" t="s">
        <v>5080</v>
      </c>
      <c r="L556" t="s">
        <v>6142</v>
      </c>
      <c r="M556" t="s">
        <v>55</v>
      </c>
      <c r="N556">
        <v>0</v>
      </c>
      <c r="O556">
        <v>100</v>
      </c>
      <c r="P556" t="s">
        <v>6223</v>
      </c>
      <c r="Q556" s="2"/>
      <c r="R556" s="2"/>
      <c r="S556" s="2"/>
      <c r="V556" t="s">
        <v>6144</v>
      </c>
      <c r="W556" s="2">
        <v>44704.608495370368</v>
      </c>
      <c r="X556" t="s">
        <v>329</v>
      </c>
      <c r="Y556" s="2">
        <v>44704.608495370368</v>
      </c>
      <c r="Z556" t="s">
        <v>329</v>
      </c>
    </row>
    <row r="557" spans="1:26" x14ac:dyDescent="0.25">
      <c r="A557" t="s">
        <v>5301</v>
      </c>
      <c r="B557" t="str">
        <f>VLOOKUP(A557,'dump '!A:A,1,FALSE)</f>
        <v>GO127</v>
      </c>
      <c r="C557" t="s">
        <v>5300</v>
      </c>
      <c r="D557" t="s">
        <v>2437</v>
      </c>
      <c r="E557" t="s">
        <v>49</v>
      </c>
      <c r="F557" t="s">
        <v>2438</v>
      </c>
      <c r="G557" t="s">
        <v>2125</v>
      </c>
      <c r="H557" t="s">
        <v>6222</v>
      </c>
      <c r="I557" s="2"/>
      <c r="J557">
        <v>5</v>
      </c>
      <c r="K557" t="s">
        <v>5080</v>
      </c>
      <c r="L557" t="s">
        <v>6142</v>
      </c>
      <c r="M557" t="s">
        <v>55</v>
      </c>
      <c r="N557">
        <v>0</v>
      </c>
      <c r="O557">
        <v>100</v>
      </c>
      <c r="P557" t="s">
        <v>6223</v>
      </c>
      <c r="Q557" s="2"/>
      <c r="R557" s="2"/>
      <c r="S557" s="2"/>
      <c r="V557" t="s">
        <v>6144</v>
      </c>
      <c r="W557" s="2">
        <v>44704.608587962961</v>
      </c>
      <c r="X557" t="s">
        <v>329</v>
      </c>
      <c r="Y557" s="2">
        <v>44704.608587962961</v>
      </c>
      <c r="Z557" t="s">
        <v>329</v>
      </c>
    </row>
    <row r="558" spans="1:26" x14ac:dyDescent="0.25">
      <c r="A558" t="s">
        <v>5303</v>
      </c>
      <c r="B558" t="str">
        <f>VLOOKUP(A558,'dump '!A:A,1,FALSE)</f>
        <v>GO128</v>
      </c>
      <c r="C558" t="s">
        <v>5302</v>
      </c>
      <c r="D558" t="s">
        <v>2437</v>
      </c>
      <c r="E558" t="s">
        <v>49</v>
      </c>
      <c r="F558" t="s">
        <v>2438</v>
      </c>
      <c r="G558" t="s">
        <v>2125</v>
      </c>
      <c r="H558" t="s">
        <v>6222</v>
      </c>
      <c r="I558" s="2"/>
      <c r="J558">
        <v>5</v>
      </c>
      <c r="K558" t="s">
        <v>5080</v>
      </c>
      <c r="L558" t="s">
        <v>6142</v>
      </c>
      <c r="M558" t="s">
        <v>55</v>
      </c>
      <c r="N558">
        <v>0</v>
      </c>
      <c r="O558">
        <v>100</v>
      </c>
      <c r="P558" t="s">
        <v>6223</v>
      </c>
      <c r="Q558" s="2"/>
      <c r="R558" s="2"/>
      <c r="S558" s="2"/>
      <c r="V558" t="s">
        <v>6144</v>
      </c>
      <c r="W558" s="2">
        <v>44704.608668981484</v>
      </c>
      <c r="X558" t="s">
        <v>329</v>
      </c>
      <c r="Y558" s="2">
        <v>44704.608668981484</v>
      </c>
      <c r="Z558" t="s">
        <v>329</v>
      </c>
    </row>
    <row r="559" spans="1:26" x14ac:dyDescent="0.25">
      <c r="A559" t="s">
        <v>5492</v>
      </c>
      <c r="B559" t="str">
        <f>VLOOKUP(A559,'dump '!A:A,1,FALSE)</f>
        <v>GO129</v>
      </c>
      <c r="C559" t="s">
        <v>5491</v>
      </c>
      <c r="D559" t="s">
        <v>5493</v>
      </c>
      <c r="E559" t="s">
        <v>32</v>
      </c>
      <c r="F559" t="s">
        <v>5494</v>
      </c>
      <c r="G559" t="s">
        <v>107</v>
      </c>
      <c r="H559" t="s">
        <v>6222</v>
      </c>
      <c r="I559" s="2"/>
      <c r="J559">
        <v>5</v>
      </c>
      <c r="K559" t="s">
        <v>5080</v>
      </c>
      <c r="L559" t="s">
        <v>6142</v>
      </c>
      <c r="M559" t="s">
        <v>55</v>
      </c>
      <c r="N559">
        <v>0</v>
      </c>
      <c r="O559">
        <v>100</v>
      </c>
      <c r="P559" t="s">
        <v>6223</v>
      </c>
      <c r="Q559" s="2"/>
      <c r="R559" s="2"/>
      <c r="S559" s="2"/>
      <c r="V559" t="s">
        <v>6144</v>
      </c>
      <c r="W559" s="2">
        <v>44684.420034722221</v>
      </c>
      <c r="X559" t="s">
        <v>329</v>
      </c>
      <c r="Y559" s="2">
        <v>44684.420034722221</v>
      </c>
      <c r="Z559" t="s">
        <v>329</v>
      </c>
    </row>
    <row r="560" spans="1:26" x14ac:dyDescent="0.25">
      <c r="A560" t="s">
        <v>5497</v>
      </c>
      <c r="B560" t="str">
        <f>VLOOKUP(A560,'dump '!A:A,1,FALSE)</f>
        <v>GO130</v>
      </c>
      <c r="C560" t="s">
        <v>5496</v>
      </c>
      <c r="D560" t="s">
        <v>5493</v>
      </c>
      <c r="E560" t="s">
        <v>32</v>
      </c>
      <c r="F560" t="s">
        <v>5494</v>
      </c>
      <c r="G560" t="s">
        <v>107</v>
      </c>
      <c r="H560" t="s">
        <v>6222</v>
      </c>
      <c r="I560" s="2"/>
      <c r="J560">
        <v>5</v>
      </c>
      <c r="K560" t="s">
        <v>5080</v>
      </c>
      <c r="L560" t="s">
        <v>6142</v>
      </c>
      <c r="M560" t="s">
        <v>55</v>
      </c>
      <c r="N560">
        <v>0</v>
      </c>
      <c r="O560">
        <v>100</v>
      </c>
      <c r="P560" t="s">
        <v>6223</v>
      </c>
      <c r="Q560" s="2"/>
      <c r="R560" s="2"/>
      <c r="S560" s="2"/>
      <c r="V560" t="s">
        <v>6144</v>
      </c>
      <c r="W560" s="2">
        <v>44684.420185185183</v>
      </c>
      <c r="X560" t="s">
        <v>329</v>
      </c>
      <c r="Y560" s="2">
        <v>44684.420185185183</v>
      </c>
      <c r="Z560" t="s">
        <v>329</v>
      </c>
    </row>
    <row r="561" spans="1:26" x14ac:dyDescent="0.25">
      <c r="A561" t="s">
        <v>5605</v>
      </c>
      <c r="B561" t="str">
        <f>VLOOKUP(A561,'dump '!A:A,1,FALSE)</f>
        <v>GO131</v>
      </c>
      <c r="C561" t="s">
        <v>5604</v>
      </c>
      <c r="D561" t="s">
        <v>2413</v>
      </c>
      <c r="E561" t="s">
        <v>32</v>
      </c>
      <c r="F561" t="s">
        <v>2414</v>
      </c>
      <c r="G561" t="s">
        <v>177</v>
      </c>
      <c r="H561" t="s">
        <v>6222</v>
      </c>
      <c r="I561" s="2"/>
      <c r="J561">
        <v>5</v>
      </c>
      <c r="K561" t="s">
        <v>5080</v>
      </c>
      <c r="L561" t="s">
        <v>6142</v>
      </c>
      <c r="M561" t="s">
        <v>55</v>
      </c>
      <c r="N561">
        <v>0</v>
      </c>
      <c r="O561">
        <v>100</v>
      </c>
      <c r="P561" t="s">
        <v>6223</v>
      </c>
      <c r="Q561" s="2"/>
      <c r="R561" s="2"/>
      <c r="S561" s="2"/>
      <c r="V561" t="s">
        <v>6144</v>
      </c>
      <c r="W561" s="2">
        <v>44698.513726851852</v>
      </c>
      <c r="X561" t="s">
        <v>329</v>
      </c>
      <c r="Y561" s="2">
        <v>44698.513726851852</v>
      </c>
      <c r="Z561" t="s">
        <v>329</v>
      </c>
    </row>
    <row r="562" spans="1:26" x14ac:dyDescent="0.25">
      <c r="A562" t="s">
        <v>5608</v>
      </c>
      <c r="B562" t="str">
        <f>VLOOKUP(A562,'dump '!A:A,1,FALSE)</f>
        <v>GO132</v>
      </c>
      <c r="C562" t="s">
        <v>5607</v>
      </c>
      <c r="D562" t="s">
        <v>2413</v>
      </c>
      <c r="E562" t="s">
        <v>32</v>
      </c>
      <c r="F562" t="s">
        <v>2414</v>
      </c>
      <c r="G562" t="s">
        <v>177</v>
      </c>
      <c r="H562" t="s">
        <v>6222</v>
      </c>
      <c r="I562" s="2"/>
      <c r="J562">
        <v>5</v>
      </c>
      <c r="K562" t="s">
        <v>5080</v>
      </c>
      <c r="L562" t="s">
        <v>6142</v>
      </c>
      <c r="M562" t="s">
        <v>55</v>
      </c>
      <c r="N562">
        <v>0</v>
      </c>
      <c r="O562">
        <v>100</v>
      </c>
      <c r="P562" t="s">
        <v>6223</v>
      </c>
      <c r="Q562" s="2"/>
      <c r="R562" s="2"/>
      <c r="S562" s="2"/>
      <c r="V562" t="s">
        <v>6144</v>
      </c>
      <c r="W562" s="2">
        <v>44698.513831018521</v>
      </c>
      <c r="X562" t="s">
        <v>329</v>
      </c>
      <c r="Y562" s="2">
        <v>44698.513831018521</v>
      </c>
      <c r="Z562" t="s">
        <v>329</v>
      </c>
    </row>
    <row r="563" spans="1:26" x14ac:dyDescent="0.25">
      <c r="A563" t="s">
        <v>5610</v>
      </c>
      <c r="B563" t="str">
        <f>VLOOKUP(A563,'dump '!A:A,1,FALSE)</f>
        <v>GO136</v>
      </c>
      <c r="C563" t="s">
        <v>5609</v>
      </c>
      <c r="D563" t="s">
        <v>1288</v>
      </c>
      <c r="E563" t="s">
        <v>334</v>
      </c>
      <c r="F563" t="s">
        <v>1290</v>
      </c>
      <c r="G563" t="s">
        <v>177</v>
      </c>
      <c r="H563" t="s">
        <v>6222</v>
      </c>
      <c r="I563" s="2"/>
      <c r="J563">
        <v>5</v>
      </c>
      <c r="K563" t="s">
        <v>5080</v>
      </c>
      <c r="L563" t="s">
        <v>6142</v>
      </c>
      <c r="M563" t="s">
        <v>55</v>
      </c>
      <c r="N563">
        <v>0</v>
      </c>
      <c r="O563">
        <v>100</v>
      </c>
      <c r="P563" t="s">
        <v>6223</v>
      </c>
      <c r="Q563" s="2"/>
      <c r="R563" s="2"/>
      <c r="S563" s="2"/>
      <c r="V563" t="s">
        <v>6144</v>
      </c>
      <c r="W563" s="2">
        <v>44698.518726851849</v>
      </c>
      <c r="X563" t="s">
        <v>329</v>
      </c>
      <c r="Y563" s="2">
        <v>44698.518726851849</v>
      </c>
      <c r="Z563" t="s">
        <v>329</v>
      </c>
    </row>
    <row r="564" spans="1:26" x14ac:dyDescent="0.25">
      <c r="A564" t="s">
        <v>5613</v>
      </c>
      <c r="B564" t="str">
        <f>VLOOKUP(A564,'dump '!A:A,1,FALSE)</f>
        <v>GO137</v>
      </c>
      <c r="C564" t="s">
        <v>5612</v>
      </c>
      <c r="D564" t="s">
        <v>5614</v>
      </c>
      <c r="E564" t="s">
        <v>281</v>
      </c>
      <c r="F564" t="s">
        <v>5615</v>
      </c>
      <c r="G564" t="s">
        <v>177</v>
      </c>
      <c r="H564" t="s">
        <v>6222</v>
      </c>
      <c r="I564" s="2"/>
      <c r="J564">
        <v>5</v>
      </c>
      <c r="K564" t="s">
        <v>5080</v>
      </c>
      <c r="L564" t="s">
        <v>6142</v>
      </c>
      <c r="M564" t="s">
        <v>55</v>
      </c>
      <c r="N564">
        <v>0</v>
      </c>
      <c r="O564">
        <v>100</v>
      </c>
      <c r="P564" t="s">
        <v>6223</v>
      </c>
      <c r="Q564" s="2"/>
      <c r="R564" s="2"/>
      <c r="S564" s="2"/>
      <c r="V564" t="s">
        <v>6144</v>
      </c>
      <c r="W564" s="2">
        <v>44698.531099537038</v>
      </c>
      <c r="X564" t="s">
        <v>329</v>
      </c>
      <c r="Y564" s="2">
        <v>44698.531099537038</v>
      </c>
      <c r="Z564" t="s">
        <v>329</v>
      </c>
    </row>
    <row r="565" spans="1:26" x14ac:dyDescent="0.25">
      <c r="A565" t="s">
        <v>5394</v>
      </c>
      <c r="B565" t="str">
        <f>VLOOKUP(A565,'dump '!A:A,1,FALSE)</f>
        <v>GO138</v>
      </c>
      <c r="C565" t="s">
        <v>5393</v>
      </c>
      <c r="D565" t="s">
        <v>1103</v>
      </c>
      <c r="E565" t="s">
        <v>4801</v>
      </c>
      <c r="F565" t="s">
        <v>4802</v>
      </c>
      <c r="G565" t="s">
        <v>241</v>
      </c>
      <c r="H565" t="s">
        <v>6222</v>
      </c>
      <c r="I565" s="2"/>
      <c r="J565">
        <v>5</v>
      </c>
      <c r="K565" t="s">
        <v>5080</v>
      </c>
      <c r="L565" t="s">
        <v>6142</v>
      </c>
      <c r="M565" t="s">
        <v>55</v>
      </c>
      <c r="N565">
        <v>0</v>
      </c>
      <c r="O565">
        <v>100</v>
      </c>
      <c r="P565" t="s">
        <v>6223</v>
      </c>
      <c r="Q565" s="2"/>
      <c r="R565" s="2"/>
      <c r="S565" s="2"/>
      <c r="V565" t="s">
        <v>6144</v>
      </c>
      <c r="W565" s="2">
        <v>44685.427719907406</v>
      </c>
      <c r="X565" t="s">
        <v>329</v>
      </c>
      <c r="Y565" s="2">
        <v>44685.427719907406</v>
      </c>
      <c r="Z565" t="s">
        <v>329</v>
      </c>
    </row>
    <row r="566" spans="1:26" x14ac:dyDescent="0.25">
      <c r="A566" t="s">
        <v>6028</v>
      </c>
      <c r="B566" t="str">
        <f>VLOOKUP(A566,'dump '!A:A,1,FALSE)</f>
        <v>GO139</v>
      </c>
      <c r="C566" t="s">
        <v>6027</v>
      </c>
      <c r="D566" t="s">
        <v>3372</v>
      </c>
      <c r="E566" t="s">
        <v>93</v>
      </c>
      <c r="F566" t="s">
        <v>3373</v>
      </c>
      <c r="G566" t="s">
        <v>277</v>
      </c>
      <c r="H566" t="s">
        <v>6222</v>
      </c>
      <c r="I566" s="2"/>
      <c r="J566">
        <v>5</v>
      </c>
      <c r="K566" t="s">
        <v>5080</v>
      </c>
      <c r="L566" t="s">
        <v>6142</v>
      </c>
      <c r="M566" t="s">
        <v>55</v>
      </c>
      <c r="N566">
        <v>0</v>
      </c>
      <c r="O566">
        <v>100</v>
      </c>
      <c r="P566" t="s">
        <v>6223</v>
      </c>
      <c r="Q566" s="2"/>
      <c r="R566" s="2"/>
      <c r="S566" s="2"/>
      <c r="V566" t="s">
        <v>6144</v>
      </c>
      <c r="W566" s="2">
        <v>44713.512881944444</v>
      </c>
      <c r="X566" t="s">
        <v>329</v>
      </c>
      <c r="Y566" s="2">
        <v>44713.512881944444</v>
      </c>
      <c r="Z566" t="s">
        <v>329</v>
      </c>
    </row>
    <row r="567" spans="1:26" x14ac:dyDescent="0.25">
      <c r="A567" t="s">
        <v>5278</v>
      </c>
      <c r="B567" t="str">
        <f>VLOOKUP(A567,'dump '!A:A,1,FALSE)</f>
        <v>GO140</v>
      </c>
      <c r="C567" t="s">
        <v>5277</v>
      </c>
      <c r="D567" t="s">
        <v>1747</v>
      </c>
      <c r="E567" t="s">
        <v>5279</v>
      </c>
      <c r="F567" t="s">
        <v>1749</v>
      </c>
      <c r="G567" t="s">
        <v>177</v>
      </c>
      <c r="H567" t="s">
        <v>6222</v>
      </c>
      <c r="I567" s="2"/>
      <c r="J567">
        <v>5</v>
      </c>
      <c r="K567" t="s">
        <v>5080</v>
      </c>
      <c r="L567" t="s">
        <v>6142</v>
      </c>
      <c r="M567" t="s">
        <v>55</v>
      </c>
      <c r="N567">
        <v>0</v>
      </c>
      <c r="O567">
        <v>100</v>
      </c>
      <c r="P567" t="s">
        <v>6223</v>
      </c>
      <c r="Q567" s="2"/>
      <c r="R567" s="2"/>
      <c r="S567" s="2"/>
      <c r="V567" t="s">
        <v>6144</v>
      </c>
      <c r="W567" s="2">
        <v>44698.534861111111</v>
      </c>
      <c r="X567" t="s">
        <v>329</v>
      </c>
      <c r="Y567" s="2">
        <v>44698.534861111111</v>
      </c>
      <c r="Z567" t="s">
        <v>329</v>
      </c>
    </row>
    <row r="568" spans="1:26" x14ac:dyDescent="0.25">
      <c r="A568" t="s">
        <v>5618</v>
      </c>
      <c r="B568" t="str">
        <f>VLOOKUP(A568,'dump '!A:A,1,FALSE)</f>
        <v>GO141</v>
      </c>
      <c r="C568" t="s">
        <v>5617</v>
      </c>
      <c r="D568" t="s">
        <v>5619</v>
      </c>
      <c r="E568" t="s">
        <v>93</v>
      </c>
      <c r="F568" t="s">
        <v>5620</v>
      </c>
      <c r="G568" t="s">
        <v>177</v>
      </c>
      <c r="H568" t="s">
        <v>6222</v>
      </c>
      <c r="I568" s="2"/>
      <c r="J568">
        <v>5</v>
      </c>
      <c r="K568" t="s">
        <v>5080</v>
      </c>
      <c r="L568" t="s">
        <v>6142</v>
      </c>
      <c r="M568" t="s">
        <v>55</v>
      </c>
      <c r="N568">
        <v>0</v>
      </c>
      <c r="O568">
        <v>100</v>
      </c>
      <c r="P568" t="s">
        <v>6223</v>
      </c>
      <c r="Q568" s="2"/>
      <c r="R568" s="2"/>
      <c r="S568" s="2"/>
      <c r="V568" t="s">
        <v>6144</v>
      </c>
      <c r="W568" s="2">
        <v>44698.537175925929</v>
      </c>
      <c r="X568" t="s">
        <v>329</v>
      </c>
      <c r="Y568" s="2">
        <v>44698.537175925929</v>
      </c>
      <c r="Z568" t="s">
        <v>329</v>
      </c>
    </row>
    <row r="569" spans="1:26" x14ac:dyDescent="0.25">
      <c r="A569" t="s">
        <v>5623</v>
      </c>
      <c r="B569" t="str">
        <f>VLOOKUP(A569,'dump '!A:A,1,FALSE)</f>
        <v>GO142</v>
      </c>
      <c r="C569" t="s">
        <v>5622</v>
      </c>
      <c r="D569" t="s">
        <v>5624</v>
      </c>
      <c r="E569" t="s">
        <v>5625</v>
      </c>
      <c r="F569" t="s">
        <v>5626</v>
      </c>
      <c r="G569" t="s">
        <v>177</v>
      </c>
      <c r="H569" t="s">
        <v>6222</v>
      </c>
      <c r="I569" s="2"/>
      <c r="J569">
        <v>5</v>
      </c>
      <c r="K569" t="s">
        <v>5080</v>
      </c>
      <c r="L569" t="s">
        <v>6142</v>
      </c>
      <c r="M569" t="s">
        <v>55</v>
      </c>
      <c r="N569">
        <v>0</v>
      </c>
      <c r="O569">
        <v>100</v>
      </c>
      <c r="P569" t="s">
        <v>6223</v>
      </c>
      <c r="Q569" s="2"/>
      <c r="R569" s="2"/>
      <c r="S569" s="2"/>
      <c r="V569" t="s">
        <v>6144</v>
      </c>
      <c r="W569" s="2">
        <v>44698.54</v>
      </c>
      <c r="X569" t="s">
        <v>329</v>
      </c>
      <c r="Y569" s="2">
        <v>44698.54</v>
      </c>
      <c r="Z569" t="s">
        <v>329</v>
      </c>
    </row>
    <row r="570" spans="1:26" x14ac:dyDescent="0.25">
      <c r="A570" t="s">
        <v>5629</v>
      </c>
      <c r="B570" t="str">
        <f>VLOOKUP(A570,'dump '!A:A,1,FALSE)</f>
        <v>GO144</v>
      </c>
      <c r="C570" t="s">
        <v>5628</v>
      </c>
      <c r="D570" t="s">
        <v>3671</v>
      </c>
      <c r="E570" t="s">
        <v>5630</v>
      </c>
      <c r="F570" t="s">
        <v>5631</v>
      </c>
      <c r="G570" t="s">
        <v>177</v>
      </c>
      <c r="H570" t="s">
        <v>6222</v>
      </c>
      <c r="I570" s="2"/>
      <c r="J570">
        <v>5</v>
      </c>
      <c r="K570" t="s">
        <v>5080</v>
      </c>
      <c r="L570" t="s">
        <v>6142</v>
      </c>
      <c r="M570" t="s">
        <v>55</v>
      </c>
      <c r="N570">
        <v>0</v>
      </c>
      <c r="O570">
        <v>100</v>
      </c>
      <c r="P570" t="s">
        <v>6223</v>
      </c>
      <c r="Q570" s="2"/>
      <c r="R570" s="2"/>
      <c r="S570" s="2"/>
      <c r="V570" t="s">
        <v>6144</v>
      </c>
      <c r="W570" s="2">
        <v>44698.595127314817</v>
      </c>
      <c r="X570" t="s">
        <v>329</v>
      </c>
      <c r="Y570" s="2">
        <v>44698.595127314817</v>
      </c>
      <c r="Z570" t="s">
        <v>329</v>
      </c>
    </row>
    <row r="571" spans="1:26" x14ac:dyDescent="0.25">
      <c r="A571" t="s">
        <v>5712</v>
      </c>
      <c r="B571" t="str">
        <f>VLOOKUP(A571,'dump '!A:A,1,FALSE)</f>
        <v>GO146</v>
      </c>
      <c r="C571" t="s">
        <v>5711</v>
      </c>
      <c r="D571" t="s">
        <v>5713</v>
      </c>
      <c r="E571" t="s">
        <v>154</v>
      </c>
      <c r="F571" t="s">
        <v>5714</v>
      </c>
      <c r="G571" t="s">
        <v>2125</v>
      </c>
      <c r="H571" t="s">
        <v>6222</v>
      </c>
      <c r="I571" s="2"/>
      <c r="J571">
        <v>5</v>
      </c>
      <c r="K571" t="s">
        <v>5080</v>
      </c>
      <c r="L571" t="s">
        <v>6142</v>
      </c>
      <c r="M571" t="s">
        <v>55</v>
      </c>
      <c r="N571">
        <v>0</v>
      </c>
      <c r="O571">
        <v>100</v>
      </c>
      <c r="P571" t="s">
        <v>6223</v>
      </c>
      <c r="Q571" s="2"/>
      <c r="R571" s="2"/>
      <c r="S571" s="2"/>
      <c r="V571" t="s">
        <v>6144</v>
      </c>
      <c r="W571" s="2">
        <v>44704.608796296299</v>
      </c>
      <c r="X571" t="s">
        <v>329</v>
      </c>
      <c r="Y571" s="2">
        <v>44704.608796296299</v>
      </c>
      <c r="Z571" t="s">
        <v>329</v>
      </c>
    </row>
    <row r="572" spans="1:26" x14ac:dyDescent="0.25">
      <c r="A572" t="s">
        <v>5219</v>
      </c>
      <c r="B572" t="str">
        <f>VLOOKUP(A572,'dump '!A:A,1,FALSE)</f>
        <v>GO148</v>
      </c>
      <c r="C572" t="s">
        <v>5218</v>
      </c>
      <c r="D572" t="s">
        <v>3542</v>
      </c>
      <c r="E572" t="s">
        <v>2284</v>
      </c>
      <c r="F572" t="s">
        <v>3543</v>
      </c>
      <c r="G572" t="s">
        <v>277</v>
      </c>
      <c r="H572" t="s">
        <v>6222</v>
      </c>
      <c r="I572" s="2"/>
      <c r="J572">
        <v>5</v>
      </c>
      <c r="K572" t="s">
        <v>5080</v>
      </c>
      <c r="L572" t="s">
        <v>6142</v>
      </c>
      <c r="M572" t="s">
        <v>55</v>
      </c>
      <c r="N572">
        <v>0</v>
      </c>
      <c r="O572">
        <v>100</v>
      </c>
      <c r="P572" t="s">
        <v>6223</v>
      </c>
      <c r="Q572" s="2"/>
      <c r="R572" s="2"/>
      <c r="S572" s="2"/>
      <c r="V572" t="s">
        <v>6144</v>
      </c>
      <c r="W572" s="2">
        <v>44713.512997685182</v>
      </c>
      <c r="X572" t="s">
        <v>329</v>
      </c>
      <c r="Y572" s="2">
        <v>44713.512997685182</v>
      </c>
      <c r="Z572" t="s">
        <v>329</v>
      </c>
    </row>
    <row r="573" spans="1:26" x14ac:dyDescent="0.25">
      <c r="A573" t="s">
        <v>5387</v>
      </c>
      <c r="B573" t="str">
        <f>VLOOKUP(A573,'dump '!A:A,1,FALSE)</f>
        <v>GO149</v>
      </c>
      <c r="C573" t="s">
        <v>5386</v>
      </c>
      <c r="D573" t="s">
        <v>913</v>
      </c>
      <c r="E573" t="s">
        <v>1825</v>
      </c>
      <c r="F573" t="s">
        <v>1826</v>
      </c>
      <c r="G573" t="s">
        <v>177</v>
      </c>
      <c r="H573" t="s">
        <v>6222</v>
      </c>
      <c r="I573" s="2"/>
      <c r="J573">
        <v>5</v>
      </c>
      <c r="K573" t="s">
        <v>5080</v>
      </c>
      <c r="L573" t="s">
        <v>6142</v>
      </c>
      <c r="M573" t="s">
        <v>55</v>
      </c>
      <c r="N573">
        <v>0</v>
      </c>
      <c r="O573">
        <v>100</v>
      </c>
      <c r="P573" t="s">
        <v>6223</v>
      </c>
      <c r="Q573" s="2"/>
      <c r="R573" s="2"/>
      <c r="S573" s="2"/>
      <c r="V573" t="s">
        <v>6144</v>
      </c>
      <c r="W573" s="2">
        <v>44700.518912037034</v>
      </c>
      <c r="X573" t="s">
        <v>329</v>
      </c>
      <c r="Y573" s="2">
        <v>44700.518912037034</v>
      </c>
      <c r="Z573" t="s">
        <v>329</v>
      </c>
    </row>
    <row r="574" spans="1:26" x14ac:dyDescent="0.25">
      <c r="A574" t="s">
        <v>5290</v>
      </c>
      <c r="B574" t="str">
        <f>VLOOKUP(A574,'dump '!A:A,1,FALSE)</f>
        <v>GO150</v>
      </c>
      <c r="C574" t="s">
        <v>5289</v>
      </c>
      <c r="D574" t="s">
        <v>5291</v>
      </c>
      <c r="E574" t="s">
        <v>93</v>
      </c>
      <c r="F574" t="s">
        <v>5292</v>
      </c>
      <c r="G574" t="s">
        <v>184</v>
      </c>
      <c r="H574" t="s">
        <v>6222</v>
      </c>
      <c r="I574" s="2"/>
      <c r="J574">
        <v>5</v>
      </c>
      <c r="K574" t="s">
        <v>5080</v>
      </c>
      <c r="L574" t="s">
        <v>6142</v>
      </c>
      <c r="M574" t="s">
        <v>55</v>
      </c>
      <c r="N574">
        <v>0</v>
      </c>
      <c r="O574">
        <v>100</v>
      </c>
      <c r="P574" t="s">
        <v>6223</v>
      </c>
      <c r="Q574" s="2"/>
      <c r="R574" s="2"/>
      <c r="S574" s="2"/>
      <c r="V574" t="s">
        <v>6144</v>
      </c>
      <c r="W574" s="2">
        <v>44705.511504629627</v>
      </c>
      <c r="X574" t="s">
        <v>329</v>
      </c>
      <c r="Y574" s="2">
        <v>44705.511504629627</v>
      </c>
      <c r="Z574" t="s">
        <v>329</v>
      </c>
    </row>
    <row r="575" spans="1:26" x14ac:dyDescent="0.25">
      <c r="A575" t="s">
        <v>5295</v>
      </c>
      <c r="B575" t="str">
        <f>VLOOKUP(A575,'dump '!A:A,1,FALSE)</f>
        <v>GO151</v>
      </c>
      <c r="C575" t="s">
        <v>5294</v>
      </c>
      <c r="D575" t="s">
        <v>2341</v>
      </c>
      <c r="E575" t="s">
        <v>74</v>
      </c>
      <c r="F575" t="s">
        <v>2342</v>
      </c>
      <c r="G575" t="s">
        <v>2125</v>
      </c>
      <c r="H575" t="s">
        <v>6222</v>
      </c>
      <c r="I575" s="2"/>
      <c r="J575">
        <v>5</v>
      </c>
      <c r="K575" t="s">
        <v>5080</v>
      </c>
      <c r="L575" t="s">
        <v>6142</v>
      </c>
      <c r="M575" t="s">
        <v>55</v>
      </c>
      <c r="N575">
        <v>0</v>
      </c>
      <c r="O575">
        <v>100</v>
      </c>
      <c r="P575" t="s">
        <v>6223</v>
      </c>
      <c r="Q575" s="2"/>
      <c r="R575" s="2"/>
      <c r="S575" s="2"/>
      <c r="V575" t="s">
        <v>6144</v>
      </c>
      <c r="W575" s="2">
        <v>44704.608923611115</v>
      </c>
      <c r="X575" t="s">
        <v>329</v>
      </c>
      <c r="Y575" s="2">
        <v>44704.608923611115</v>
      </c>
      <c r="Z575" t="s">
        <v>329</v>
      </c>
    </row>
    <row r="576" spans="1:26" x14ac:dyDescent="0.25">
      <c r="A576" t="s">
        <v>5297</v>
      </c>
      <c r="B576" t="str">
        <f>VLOOKUP(A576,'dump '!A:A,1,FALSE)</f>
        <v>GO152</v>
      </c>
      <c r="C576" t="s">
        <v>5296</v>
      </c>
      <c r="D576" t="s">
        <v>2341</v>
      </c>
      <c r="E576" t="s">
        <v>74</v>
      </c>
      <c r="F576" t="s">
        <v>2342</v>
      </c>
      <c r="G576" t="s">
        <v>2125</v>
      </c>
      <c r="H576" t="s">
        <v>6222</v>
      </c>
      <c r="I576" s="2"/>
      <c r="J576">
        <v>5</v>
      </c>
      <c r="K576" t="s">
        <v>5080</v>
      </c>
      <c r="L576" t="s">
        <v>6142</v>
      </c>
      <c r="M576" t="s">
        <v>55</v>
      </c>
      <c r="N576">
        <v>0</v>
      </c>
      <c r="O576">
        <v>100</v>
      </c>
      <c r="P576" t="s">
        <v>6223</v>
      </c>
      <c r="Q576" s="2"/>
      <c r="R576" s="2"/>
      <c r="S576" s="2"/>
      <c r="V576" t="s">
        <v>6144</v>
      </c>
      <c r="W576" s="2">
        <v>44704.609027777777</v>
      </c>
      <c r="X576" t="s">
        <v>329</v>
      </c>
      <c r="Y576" s="2">
        <v>44704.609027777777</v>
      </c>
      <c r="Z576" t="s">
        <v>329</v>
      </c>
    </row>
    <row r="577" spans="1:26" x14ac:dyDescent="0.25">
      <c r="A577" t="s">
        <v>5373</v>
      </c>
      <c r="B577" t="str">
        <f>VLOOKUP(A577,'dump '!A:A,1,FALSE)</f>
        <v>GO154</v>
      </c>
      <c r="C577" t="s">
        <v>5372</v>
      </c>
      <c r="D577" t="s">
        <v>908</v>
      </c>
      <c r="E577" t="s">
        <v>281</v>
      </c>
      <c r="F577" t="s">
        <v>909</v>
      </c>
      <c r="G577" t="s">
        <v>177</v>
      </c>
      <c r="H577" t="s">
        <v>6222</v>
      </c>
      <c r="I577" s="2"/>
      <c r="J577">
        <v>5</v>
      </c>
      <c r="K577" t="s">
        <v>5080</v>
      </c>
      <c r="L577" t="s">
        <v>6142</v>
      </c>
      <c r="M577" t="s">
        <v>55</v>
      </c>
      <c r="N577">
        <v>0</v>
      </c>
      <c r="O577">
        <v>100</v>
      </c>
      <c r="P577" t="s">
        <v>6223</v>
      </c>
      <c r="Q577" s="2"/>
      <c r="R577" s="2"/>
      <c r="S577" s="2"/>
      <c r="V577" t="s">
        <v>6144</v>
      </c>
      <c r="W577" s="2">
        <v>44700.522349537037</v>
      </c>
      <c r="X577" t="s">
        <v>329</v>
      </c>
      <c r="Y577" s="2">
        <v>44700.522349537037</v>
      </c>
      <c r="Z577" t="s">
        <v>329</v>
      </c>
    </row>
    <row r="578" spans="1:26" x14ac:dyDescent="0.25">
      <c r="A578" t="s">
        <v>5090</v>
      </c>
      <c r="B578" t="str">
        <f>VLOOKUP(A578,'dump '!A:A,1,FALSE)</f>
        <v>GO155</v>
      </c>
      <c r="C578" t="s">
        <v>5089</v>
      </c>
      <c r="D578" t="s">
        <v>1881</v>
      </c>
      <c r="E578" t="s">
        <v>49</v>
      </c>
      <c r="F578" t="s">
        <v>1882</v>
      </c>
      <c r="G578" t="s">
        <v>51</v>
      </c>
      <c r="H578" t="s">
        <v>6222</v>
      </c>
      <c r="I578" s="2"/>
      <c r="J578">
        <v>5</v>
      </c>
      <c r="K578" t="s">
        <v>5080</v>
      </c>
      <c r="L578" t="s">
        <v>6142</v>
      </c>
      <c r="M578" t="s">
        <v>55</v>
      </c>
      <c r="N578">
        <v>0</v>
      </c>
      <c r="O578">
        <v>100</v>
      </c>
      <c r="P578" t="s">
        <v>6223</v>
      </c>
      <c r="Q578" s="2"/>
      <c r="R578" s="2"/>
      <c r="S578" s="2"/>
      <c r="V578" t="s">
        <v>6144</v>
      </c>
      <c r="W578" s="2">
        <v>44711.409270833334</v>
      </c>
      <c r="X578" t="s">
        <v>329</v>
      </c>
      <c r="Y578" s="2">
        <v>44711.409270833334</v>
      </c>
      <c r="Z578" t="s">
        <v>329</v>
      </c>
    </row>
    <row r="579" spans="1:26" x14ac:dyDescent="0.25">
      <c r="A579" t="s">
        <v>5092</v>
      </c>
      <c r="B579" t="str">
        <f>VLOOKUP(A579,'dump '!A:A,1,FALSE)</f>
        <v>GO156</v>
      </c>
      <c r="C579" t="s">
        <v>5091</v>
      </c>
      <c r="D579" t="s">
        <v>1881</v>
      </c>
      <c r="E579" t="s">
        <v>49</v>
      </c>
      <c r="F579" t="s">
        <v>1882</v>
      </c>
      <c r="G579" t="s">
        <v>51</v>
      </c>
      <c r="H579" t="s">
        <v>6222</v>
      </c>
      <c r="I579" s="2"/>
      <c r="J579">
        <v>5</v>
      </c>
      <c r="K579" t="s">
        <v>5080</v>
      </c>
      <c r="L579" t="s">
        <v>6142</v>
      </c>
      <c r="M579" t="s">
        <v>55</v>
      </c>
      <c r="N579">
        <v>0</v>
      </c>
      <c r="O579">
        <v>100</v>
      </c>
      <c r="P579" t="s">
        <v>6223</v>
      </c>
      <c r="Q579" s="2"/>
      <c r="R579" s="2"/>
      <c r="S579" s="2"/>
      <c r="V579" t="s">
        <v>6144</v>
      </c>
      <c r="W579" s="2">
        <v>44711.409375000003</v>
      </c>
      <c r="X579" t="s">
        <v>329</v>
      </c>
      <c r="Y579" s="2">
        <v>44711.409375000003</v>
      </c>
      <c r="Z579" t="s">
        <v>329</v>
      </c>
    </row>
    <row r="580" spans="1:26" x14ac:dyDescent="0.25">
      <c r="A580" t="s">
        <v>5389</v>
      </c>
      <c r="B580" t="str">
        <f>VLOOKUP(A580,'dump '!A:A,1,FALSE)</f>
        <v>GO157</v>
      </c>
      <c r="C580" t="s">
        <v>5388</v>
      </c>
      <c r="D580" t="s">
        <v>1814</v>
      </c>
      <c r="E580" t="s">
        <v>1815</v>
      </c>
      <c r="F580" t="s">
        <v>5390</v>
      </c>
      <c r="G580" t="s">
        <v>177</v>
      </c>
      <c r="H580" t="s">
        <v>6222</v>
      </c>
      <c r="I580" s="2"/>
      <c r="J580">
        <v>5</v>
      </c>
      <c r="K580" t="s">
        <v>5080</v>
      </c>
      <c r="L580" t="s">
        <v>6142</v>
      </c>
      <c r="M580" t="s">
        <v>55</v>
      </c>
      <c r="N580">
        <v>0</v>
      </c>
      <c r="O580">
        <v>100</v>
      </c>
      <c r="P580" t="s">
        <v>6223</v>
      </c>
      <c r="Q580" s="2"/>
      <c r="R580" s="2"/>
      <c r="S580" s="2"/>
      <c r="V580" t="s">
        <v>6144</v>
      </c>
      <c r="W580" s="2">
        <v>44700.522465277776</v>
      </c>
      <c r="X580" t="s">
        <v>329</v>
      </c>
      <c r="Y580" s="2">
        <v>44700.522465277776</v>
      </c>
      <c r="Z580" t="s">
        <v>329</v>
      </c>
    </row>
    <row r="581" spans="1:26" x14ac:dyDescent="0.25">
      <c r="A581" t="s">
        <v>5786</v>
      </c>
      <c r="B581" t="str">
        <f>VLOOKUP(A581,'dump '!A:A,1,FALSE)</f>
        <v>GO158</v>
      </c>
      <c r="C581" t="s">
        <v>5785</v>
      </c>
      <c r="D581" t="s">
        <v>3644</v>
      </c>
      <c r="E581" t="s">
        <v>1925</v>
      </c>
      <c r="F581" t="s">
        <v>5787</v>
      </c>
      <c r="G581" t="s">
        <v>241</v>
      </c>
      <c r="H581" t="s">
        <v>6222</v>
      </c>
      <c r="I581" s="2"/>
      <c r="J581">
        <v>5</v>
      </c>
      <c r="K581" t="s">
        <v>5080</v>
      </c>
      <c r="L581" t="s">
        <v>6142</v>
      </c>
      <c r="M581" t="s">
        <v>55</v>
      </c>
      <c r="N581">
        <v>0</v>
      </c>
      <c r="O581">
        <v>100</v>
      </c>
      <c r="P581" t="s">
        <v>6223</v>
      </c>
      <c r="Q581" s="2"/>
      <c r="R581" s="2"/>
      <c r="S581" s="2"/>
      <c r="V581" t="s">
        <v>6144</v>
      </c>
      <c r="W581" s="2">
        <v>44711.409525462965</v>
      </c>
      <c r="X581" t="s">
        <v>329</v>
      </c>
      <c r="Y581" s="2">
        <v>44711.409525462965</v>
      </c>
      <c r="Z581" t="s">
        <v>329</v>
      </c>
    </row>
    <row r="582" spans="1:26" x14ac:dyDescent="0.25">
      <c r="A582" t="s">
        <v>5185</v>
      </c>
      <c r="B582" t="str">
        <f>VLOOKUP(A582,'dump '!A:A,1,FALSE)</f>
        <v>GO159</v>
      </c>
      <c r="C582" t="s">
        <v>5184</v>
      </c>
      <c r="D582" t="s">
        <v>2652</v>
      </c>
      <c r="E582" t="s">
        <v>281</v>
      </c>
      <c r="F582" t="s">
        <v>2653</v>
      </c>
      <c r="G582" t="s">
        <v>34</v>
      </c>
      <c r="H582" t="s">
        <v>6222</v>
      </c>
      <c r="I582" s="2"/>
      <c r="J582">
        <v>5</v>
      </c>
      <c r="K582" t="s">
        <v>5080</v>
      </c>
      <c r="L582" t="s">
        <v>6142</v>
      </c>
      <c r="M582" t="s">
        <v>55</v>
      </c>
      <c r="N582">
        <v>0</v>
      </c>
      <c r="O582">
        <v>100</v>
      </c>
      <c r="P582" t="s">
        <v>6223</v>
      </c>
      <c r="Q582" s="2"/>
      <c r="R582" s="2"/>
      <c r="S582" s="2"/>
      <c r="V582" t="s">
        <v>6144</v>
      </c>
      <c r="W582" s="2">
        <v>44677.584537037037</v>
      </c>
      <c r="X582" t="s">
        <v>329</v>
      </c>
      <c r="Y582" s="2">
        <v>44677.584537037037</v>
      </c>
      <c r="Z582" t="s">
        <v>329</v>
      </c>
    </row>
    <row r="583" spans="1:26" x14ac:dyDescent="0.25">
      <c r="A583" t="s">
        <v>5200</v>
      </c>
      <c r="B583" t="str">
        <f>VLOOKUP(A583,'dump '!A:A,1,FALSE)</f>
        <v>GO160</v>
      </c>
      <c r="C583" t="s">
        <v>5199</v>
      </c>
      <c r="D583" t="s">
        <v>2354</v>
      </c>
      <c r="E583" t="s">
        <v>2355</v>
      </c>
      <c r="F583" t="s">
        <v>2356</v>
      </c>
      <c r="G583" t="s">
        <v>1043</v>
      </c>
      <c r="H583" t="s">
        <v>6222</v>
      </c>
      <c r="I583" s="2"/>
      <c r="J583">
        <v>5</v>
      </c>
      <c r="K583" t="s">
        <v>5080</v>
      </c>
      <c r="L583" t="s">
        <v>6142</v>
      </c>
      <c r="M583" t="s">
        <v>55</v>
      </c>
      <c r="N583">
        <v>0</v>
      </c>
      <c r="O583">
        <v>100</v>
      </c>
      <c r="P583" t="s">
        <v>6223</v>
      </c>
      <c r="Q583" s="2"/>
      <c r="R583" s="2"/>
      <c r="S583" s="2"/>
      <c r="V583" t="s">
        <v>6144</v>
      </c>
      <c r="W583" s="2">
        <v>44705.554201388892</v>
      </c>
      <c r="X583" t="s">
        <v>329</v>
      </c>
      <c r="Y583" s="2">
        <v>44705.554201388892</v>
      </c>
      <c r="Z583" t="s">
        <v>329</v>
      </c>
    </row>
    <row r="584" spans="1:26" x14ac:dyDescent="0.25">
      <c r="A584" t="s">
        <v>5727</v>
      </c>
      <c r="B584" t="str">
        <f>VLOOKUP(A584,'dump '!A:A,1,FALSE)</f>
        <v>GO161</v>
      </c>
      <c r="C584" t="s">
        <v>5726</v>
      </c>
      <c r="D584" t="s">
        <v>5728</v>
      </c>
      <c r="E584" t="s">
        <v>334</v>
      </c>
      <c r="F584" t="s">
        <v>5729</v>
      </c>
      <c r="G584" t="s">
        <v>43</v>
      </c>
      <c r="H584" t="s">
        <v>6222</v>
      </c>
      <c r="I584" s="2"/>
      <c r="J584">
        <v>5</v>
      </c>
      <c r="K584" t="s">
        <v>5080</v>
      </c>
      <c r="L584" t="s">
        <v>6142</v>
      </c>
      <c r="M584" t="s">
        <v>55</v>
      </c>
      <c r="N584">
        <v>0</v>
      </c>
      <c r="O584">
        <v>100</v>
      </c>
      <c r="P584" t="s">
        <v>6223</v>
      </c>
      <c r="Q584" s="2"/>
      <c r="R584" s="2"/>
      <c r="S584" s="2"/>
      <c r="V584" t="s">
        <v>6144</v>
      </c>
      <c r="W584" s="2">
        <v>44705.376250000001</v>
      </c>
      <c r="X584" t="s">
        <v>329</v>
      </c>
      <c r="Y584" s="2">
        <v>44705.376250000001</v>
      </c>
      <c r="Z584" t="s">
        <v>329</v>
      </c>
    </row>
    <row r="585" spans="1:26" x14ac:dyDescent="0.25">
      <c r="A585" t="s">
        <v>5202</v>
      </c>
      <c r="B585" t="str">
        <f>VLOOKUP(A585,'dump '!A:A,1,FALSE)</f>
        <v>GO163</v>
      </c>
      <c r="C585" t="s">
        <v>5201</v>
      </c>
      <c r="D585" t="s">
        <v>2710</v>
      </c>
      <c r="E585" t="s">
        <v>2711</v>
      </c>
      <c r="F585" t="s">
        <v>2712</v>
      </c>
      <c r="G585" t="s">
        <v>750</v>
      </c>
      <c r="H585" t="s">
        <v>6222</v>
      </c>
      <c r="I585" s="2"/>
      <c r="J585">
        <v>5</v>
      </c>
      <c r="K585" t="s">
        <v>5080</v>
      </c>
      <c r="L585" t="s">
        <v>6142</v>
      </c>
      <c r="M585" t="s">
        <v>55</v>
      </c>
      <c r="N585">
        <v>0</v>
      </c>
      <c r="O585">
        <v>100</v>
      </c>
      <c r="P585" t="s">
        <v>6223</v>
      </c>
      <c r="Q585" s="2"/>
      <c r="R585" s="2"/>
      <c r="S585" s="2"/>
      <c r="V585" t="s">
        <v>6144</v>
      </c>
      <c r="W585" s="2">
        <v>44711.459513888891</v>
      </c>
      <c r="X585" t="s">
        <v>329</v>
      </c>
      <c r="Y585" s="2">
        <v>44711.459513888891</v>
      </c>
      <c r="Z585" t="s">
        <v>329</v>
      </c>
    </row>
    <row r="586" spans="1:26" x14ac:dyDescent="0.25">
      <c r="A586" t="s">
        <v>5204</v>
      </c>
      <c r="B586" t="str">
        <f>VLOOKUP(A586,'dump '!A:A,1,FALSE)</f>
        <v>GO164</v>
      </c>
      <c r="C586" t="s">
        <v>5203</v>
      </c>
      <c r="D586" t="s">
        <v>2710</v>
      </c>
      <c r="E586" t="s">
        <v>2711</v>
      </c>
      <c r="F586" t="s">
        <v>2712</v>
      </c>
      <c r="G586" t="s">
        <v>750</v>
      </c>
      <c r="H586" t="s">
        <v>6222</v>
      </c>
      <c r="I586" s="2"/>
      <c r="J586">
        <v>5</v>
      </c>
      <c r="K586" t="s">
        <v>5080</v>
      </c>
      <c r="L586" t="s">
        <v>6142</v>
      </c>
      <c r="M586" t="s">
        <v>55</v>
      </c>
      <c r="N586">
        <v>0</v>
      </c>
      <c r="O586">
        <v>100</v>
      </c>
      <c r="P586" t="s">
        <v>6223</v>
      </c>
      <c r="Q586" s="2"/>
      <c r="R586" s="2"/>
      <c r="S586" s="2"/>
      <c r="V586" t="s">
        <v>6144</v>
      </c>
      <c r="W586" s="2">
        <v>44711.459594907406</v>
      </c>
      <c r="X586" t="s">
        <v>329</v>
      </c>
      <c r="Y586" s="2">
        <v>44711.459594907406</v>
      </c>
      <c r="Z586" t="s">
        <v>329</v>
      </c>
    </row>
    <row r="587" spans="1:26" x14ac:dyDescent="0.25">
      <c r="A587" t="s">
        <v>5354</v>
      </c>
      <c r="B587" t="str">
        <f>VLOOKUP(A587,'dump '!A:A,1,FALSE)</f>
        <v>GO165</v>
      </c>
      <c r="C587" t="s">
        <v>5353</v>
      </c>
      <c r="D587" t="s">
        <v>5355</v>
      </c>
      <c r="E587" t="s">
        <v>5356</v>
      </c>
      <c r="F587" t="s">
        <v>5357</v>
      </c>
      <c r="G587" t="s">
        <v>177</v>
      </c>
      <c r="H587" t="s">
        <v>6222</v>
      </c>
      <c r="I587" s="2"/>
      <c r="J587">
        <v>5</v>
      </c>
      <c r="K587" t="s">
        <v>5080</v>
      </c>
      <c r="L587" t="s">
        <v>6142</v>
      </c>
      <c r="M587" t="s">
        <v>55</v>
      </c>
      <c r="N587">
        <v>0</v>
      </c>
      <c r="O587">
        <v>100</v>
      </c>
      <c r="P587" t="s">
        <v>6223</v>
      </c>
      <c r="Q587" s="2"/>
      <c r="R587" s="2"/>
      <c r="S587" s="2"/>
      <c r="V587" t="s">
        <v>6144</v>
      </c>
      <c r="W587" s="2">
        <v>44700.527638888889</v>
      </c>
      <c r="X587" t="s">
        <v>329</v>
      </c>
      <c r="Y587" s="2">
        <v>44700.527638888889</v>
      </c>
      <c r="Z587" t="s">
        <v>329</v>
      </c>
    </row>
    <row r="588" spans="1:26" x14ac:dyDescent="0.25">
      <c r="A588" t="s">
        <v>5360</v>
      </c>
      <c r="B588" t="str">
        <f>VLOOKUP(A588,'dump '!A:A,1,FALSE)</f>
        <v>GO166</v>
      </c>
      <c r="C588" t="s">
        <v>5359</v>
      </c>
      <c r="D588" t="s">
        <v>5355</v>
      </c>
      <c r="E588" t="s">
        <v>5356</v>
      </c>
      <c r="F588" t="s">
        <v>5357</v>
      </c>
      <c r="G588" t="s">
        <v>177</v>
      </c>
      <c r="H588" t="s">
        <v>6222</v>
      </c>
      <c r="I588" s="2"/>
      <c r="J588">
        <v>5</v>
      </c>
      <c r="K588" t="s">
        <v>5080</v>
      </c>
      <c r="L588" t="s">
        <v>6142</v>
      </c>
      <c r="M588" t="s">
        <v>55</v>
      </c>
      <c r="N588">
        <v>0</v>
      </c>
      <c r="O588">
        <v>100</v>
      </c>
      <c r="P588" t="s">
        <v>6223</v>
      </c>
      <c r="Q588" s="2"/>
      <c r="R588" s="2"/>
      <c r="S588" s="2"/>
      <c r="V588" t="s">
        <v>6144</v>
      </c>
      <c r="W588" s="2">
        <v>44700.527766203704</v>
      </c>
      <c r="X588" t="s">
        <v>329</v>
      </c>
      <c r="Y588" s="2">
        <v>44700.527766203704</v>
      </c>
      <c r="Z588" t="s">
        <v>329</v>
      </c>
    </row>
    <row r="589" spans="1:26" x14ac:dyDescent="0.25">
      <c r="A589" t="s">
        <v>5392</v>
      </c>
      <c r="B589" t="str">
        <f>VLOOKUP(A589,'dump '!A:A,1,FALSE)</f>
        <v>GO167</v>
      </c>
      <c r="C589" t="s">
        <v>5391</v>
      </c>
      <c r="D589" t="s">
        <v>1674</v>
      </c>
      <c r="E589" t="s">
        <v>561</v>
      </c>
      <c r="F589" t="s">
        <v>1675</v>
      </c>
      <c r="G589" t="s">
        <v>177</v>
      </c>
      <c r="H589" t="s">
        <v>6222</v>
      </c>
      <c r="I589" s="2"/>
      <c r="J589">
        <v>5</v>
      </c>
      <c r="K589" t="s">
        <v>5080</v>
      </c>
      <c r="L589" t="s">
        <v>6142</v>
      </c>
      <c r="M589" t="s">
        <v>55</v>
      </c>
      <c r="N589">
        <v>0</v>
      </c>
      <c r="O589">
        <v>100</v>
      </c>
      <c r="P589" t="s">
        <v>6223</v>
      </c>
      <c r="Q589" s="2"/>
      <c r="R589" s="2"/>
      <c r="S589" s="2"/>
      <c r="V589" t="s">
        <v>6144</v>
      </c>
      <c r="W589" s="2">
        <v>44700.527870370373</v>
      </c>
      <c r="X589" t="s">
        <v>329</v>
      </c>
      <c r="Y589" s="2">
        <v>44700.527870370373</v>
      </c>
      <c r="Z589" t="s">
        <v>329</v>
      </c>
    </row>
    <row r="590" spans="1:26" x14ac:dyDescent="0.25">
      <c r="A590" t="s">
        <v>5944</v>
      </c>
      <c r="B590" t="str">
        <f>VLOOKUP(A590,'dump '!A:A,1,FALSE)</f>
        <v>GO168</v>
      </c>
      <c r="C590" t="s">
        <v>5943</v>
      </c>
      <c r="D590" t="s">
        <v>1793</v>
      </c>
      <c r="E590" t="s">
        <v>1086</v>
      </c>
      <c r="F590" t="s">
        <v>1794</v>
      </c>
      <c r="G590" t="s">
        <v>177</v>
      </c>
      <c r="H590" t="s">
        <v>6222</v>
      </c>
      <c r="I590" s="2"/>
      <c r="J590">
        <v>5</v>
      </c>
      <c r="K590" t="s">
        <v>5080</v>
      </c>
      <c r="L590" t="s">
        <v>6142</v>
      </c>
      <c r="M590" t="s">
        <v>55</v>
      </c>
      <c r="N590">
        <v>0</v>
      </c>
      <c r="O590">
        <v>100</v>
      </c>
      <c r="P590" t="s">
        <v>6223</v>
      </c>
      <c r="Q590" s="2"/>
      <c r="R590" s="2"/>
      <c r="S590" s="2"/>
      <c r="V590" t="s">
        <v>6144</v>
      </c>
      <c r="W590" s="2">
        <v>44700.528043981481</v>
      </c>
      <c r="X590" t="s">
        <v>329</v>
      </c>
      <c r="Y590" s="2">
        <v>44700.528043981481</v>
      </c>
      <c r="Z590" t="s">
        <v>329</v>
      </c>
    </row>
    <row r="591" spans="1:26" x14ac:dyDescent="0.25">
      <c r="A591" t="s">
        <v>5259</v>
      </c>
      <c r="B591" t="str">
        <f>VLOOKUP(A591,'dump '!A:A,1,FALSE)</f>
        <v>GO169</v>
      </c>
      <c r="C591" t="s">
        <v>5258</v>
      </c>
      <c r="D591" t="s">
        <v>104</v>
      </c>
      <c r="E591" t="s">
        <v>1007</v>
      </c>
      <c r="F591" t="s">
        <v>106</v>
      </c>
      <c r="G591" t="s">
        <v>107</v>
      </c>
      <c r="H591" t="s">
        <v>6222</v>
      </c>
      <c r="I591" s="2"/>
      <c r="J591">
        <v>5</v>
      </c>
      <c r="K591" t="s">
        <v>5080</v>
      </c>
      <c r="L591" t="s">
        <v>6142</v>
      </c>
      <c r="M591" t="s">
        <v>55</v>
      </c>
      <c r="N591">
        <v>0</v>
      </c>
      <c r="O591">
        <v>100</v>
      </c>
      <c r="P591" t="s">
        <v>6223</v>
      </c>
      <c r="Q591" s="2"/>
      <c r="R591" s="2"/>
      <c r="S591" s="2"/>
      <c r="V591" t="s">
        <v>6144</v>
      </c>
      <c r="W591" s="2">
        <v>44684.429189814815</v>
      </c>
      <c r="X591" t="s">
        <v>329</v>
      </c>
      <c r="Y591" s="2">
        <v>44684.429189814815</v>
      </c>
      <c r="Z591" t="s">
        <v>329</v>
      </c>
    </row>
    <row r="592" spans="1:26" x14ac:dyDescent="0.25">
      <c r="A592" t="s">
        <v>5131</v>
      </c>
      <c r="B592" t="str">
        <f>VLOOKUP(A592,'dump '!A:A,1,FALSE)</f>
        <v>GO170</v>
      </c>
      <c r="C592" t="s">
        <v>5130</v>
      </c>
      <c r="D592" t="s">
        <v>597</v>
      </c>
      <c r="E592" t="s">
        <v>93</v>
      </c>
      <c r="F592" t="s">
        <v>598</v>
      </c>
      <c r="G592" t="s">
        <v>177</v>
      </c>
      <c r="H592" t="s">
        <v>6222</v>
      </c>
      <c r="I592" s="2"/>
      <c r="J592">
        <v>5</v>
      </c>
      <c r="K592" t="s">
        <v>5080</v>
      </c>
      <c r="L592" t="s">
        <v>6142</v>
      </c>
      <c r="M592" t="s">
        <v>55</v>
      </c>
      <c r="N592">
        <v>0</v>
      </c>
      <c r="O592">
        <v>100</v>
      </c>
      <c r="P592" t="s">
        <v>6223</v>
      </c>
      <c r="Q592" s="2"/>
      <c r="R592" s="2"/>
      <c r="S592" s="2"/>
      <c r="V592" t="s">
        <v>6144</v>
      </c>
      <c r="W592" s="2">
        <v>44700.538819444446</v>
      </c>
      <c r="X592" t="s">
        <v>329</v>
      </c>
      <c r="Y592" s="2">
        <v>44700.538819444446</v>
      </c>
      <c r="Z592" t="s">
        <v>329</v>
      </c>
    </row>
    <row r="593" spans="1:26" x14ac:dyDescent="0.25">
      <c r="A593" t="s">
        <v>5690</v>
      </c>
      <c r="B593" t="str">
        <f>VLOOKUP(A593,'dump '!A:A,1,FALSE)</f>
        <v>GO171</v>
      </c>
      <c r="C593" t="s">
        <v>5689</v>
      </c>
      <c r="D593" t="s">
        <v>5691</v>
      </c>
      <c r="E593" t="s">
        <v>81</v>
      </c>
      <c r="F593" t="s">
        <v>5692</v>
      </c>
      <c r="G593" t="s">
        <v>62</v>
      </c>
      <c r="H593" t="s">
        <v>6222</v>
      </c>
      <c r="I593" s="2"/>
      <c r="J593">
        <v>5</v>
      </c>
      <c r="K593" t="s">
        <v>5080</v>
      </c>
      <c r="L593" t="s">
        <v>6142</v>
      </c>
      <c r="M593" t="s">
        <v>55</v>
      </c>
      <c r="N593">
        <v>0</v>
      </c>
      <c r="O593">
        <v>100</v>
      </c>
      <c r="P593" t="s">
        <v>6223</v>
      </c>
      <c r="Q593" s="2"/>
      <c r="R593" s="2"/>
      <c r="S593" s="2"/>
      <c r="V593" t="s">
        <v>6144</v>
      </c>
      <c r="W593" s="2">
        <v>44700.581111111111</v>
      </c>
      <c r="X593" t="s">
        <v>329</v>
      </c>
      <c r="Y593" s="2">
        <v>44700.581111111111</v>
      </c>
      <c r="Z593" t="s">
        <v>329</v>
      </c>
    </row>
    <row r="594" spans="1:26" x14ac:dyDescent="0.25">
      <c r="A594" t="s">
        <v>5695</v>
      </c>
      <c r="B594" t="str">
        <f>VLOOKUP(A594,'dump '!A:A,1,FALSE)</f>
        <v>GO172</v>
      </c>
      <c r="C594" t="s">
        <v>5694</v>
      </c>
      <c r="D594" t="s">
        <v>5691</v>
      </c>
      <c r="E594" t="s">
        <v>81</v>
      </c>
      <c r="F594" t="s">
        <v>5692</v>
      </c>
      <c r="G594" t="s">
        <v>62</v>
      </c>
      <c r="H594" t="s">
        <v>6222</v>
      </c>
      <c r="I594" s="2"/>
      <c r="J594">
        <v>5</v>
      </c>
      <c r="K594" t="s">
        <v>5080</v>
      </c>
      <c r="L594" t="s">
        <v>6142</v>
      </c>
      <c r="M594" t="s">
        <v>55</v>
      </c>
      <c r="N594">
        <v>0</v>
      </c>
      <c r="O594">
        <v>100</v>
      </c>
      <c r="P594" t="s">
        <v>6223</v>
      </c>
      <c r="Q594" s="2"/>
      <c r="R594" s="2"/>
      <c r="S594" s="2"/>
      <c r="V594" t="s">
        <v>6144</v>
      </c>
      <c r="W594" s="2">
        <v>44700.581250000003</v>
      </c>
      <c r="X594" t="s">
        <v>329</v>
      </c>
      <c r="Y594" s="2">
        <v>44700.581250000003</v>
      </c>
      <c r="Z594" t="s">
        <v>329</v>
      </c>
    </row>
    <row r="595" spans="1:26" x14ac:dyDescent="0.25">
      <c r="A595" t="s">
        <v>5133</v>
      </c>
      <c r="B595" t="str">
        <f>VLOOKUP(A595,'dump '!A:A,1,FALSE)</f>
        <v>GO173</v>
      </c>
      <c r="C595" t="s">
        <v>5132</v>
      </c>
      <c r="D595" t="s">
        <v>232</v>
      </c>
      <c r="E595" t="s">
        <v>1263</v>
      </c>
      <c r="F595" t="s">
        <v>1264</v>
      </c>
      <c r="G595" t="s">
        <v>177</v>
      </c>
      <c r="H595" t="s">
        <v>6222</v>
      </c>
      <c r="I595" s="2"/>
      <c r="J595">
        <v>5</v>
      </c>
      <c r="K595" t="s">
        <v>5080</v>
      </c>
      <c r="L595" t="s">
        <v>6142</v>
      </c>
      <c r="M595" t="s">
        <v>55</v>
      </c>
      <c r="N595">
        <v>0</v>
      </c>
      <c r="O595">
        <v>100</v>
      </c>
      <c r="P595" t="s">
        <v>6223</v>
      </c>
      <c r="Q595" s="2"/>
      <c r="R595" s="2"/>
      <c r="S595" s="2"/>
      <c r="V595" t="s">
        <v>6144</v>
      </c>
      <c r="W595" s="2">
        <v>44700.545115740744</v>
      </c>
      <c r="X595" t="s">
        <v>329</v>
      </c>
      <c r="Y595" s="2">
        <v>44700.545115740744</v>
      </c>
      <c r="Z595" t="s">
        <v>329</v>
      </c>
    </row>
    <row r="596" spans="1:26" x14ac:dyDescent="0.25">
      <c r="A596" t="s">
        <v>5317</v>
      </c>
      <c r="B596" t="str">
        <f>VLOOKUP(A596,'dump '!A:A,1,FALSE)</f>
        <v>GO175</v>
      </c>
      <c r="C596" t="s">
        <v>5316</v>
      </c>
      <c r="D596" t="s">
        <v>1141</v>
      </c>
      <c r="E596" t="s">
        <v>1142</v>
      </c>
      <c r="F596" t="s">
        <v>1143</v>
      </c>
      <c r="G596" t="s">
        <v>184</v>
      </c>
      <c r="H596" t="s">
        <v>6222</v>
      </c>
      <c r="I596" s="2"/>
      <c r="J596">
        <v>5</v>
      </c>
      <c r="K596" t="s">
        <v>5080</v>
      </c>
      <c r="L596" t="s">
        <v>6142</v>
      </c>
      <c r="M596" t="s">
        <v>55</v>
      </c>
      <c r="N596">
        <v>0</v>
      </c>
      <c r="O596">
        <v>100</v>
      </c>
      <c r="P596" t="s">
        <v>6223</v>
      </c>
      <c r="Q596" s="2"/>
      <c r="R596" s="2"/>
      <c r="S596" s="2"/>
      <c r="V596" t="s">
        <v>6144</v>
      </c>
      <c r="W596" s="2">
        <v>44705.511608796296</v>
      </c>
      <c r="X596" t="s">
        <v>329</v>
      </c>
      <c r="Y596" s="2">
        <v>44705.511608796296</v>
      </c>
      <c r="Z596" t="s">
        <v>329</v>
      </c>
    </row>
    <row r="597" spans="1:26" x14ac:dyDescent="0.25">
      <c r="A597" t="s">
        <v>5746</v>
      </c>
      <c r="B597" t="str">
        <f>VLOOKUP(A597,'dump '!A:A,1,FALSE)</f>
        <v>GO176</v>
      </c>
      <c r="C597" t="s">
        <v>5745</v>
      </c>
      <c r="D597" t="s">
        <v>5742</v>
      </c>
      <c r="E597" t="s">
        <v>1533</v>
      </c>
      <c r="F597" t="s">
        <v>5743</v>
      </c>
      <c r="G597" t="s">
        <v>184</v>
      </c>
      <c r="H597" t="s">
        <v>6222</v>
      </c>
      <c r="I597" s="2"/>
      <c r="J597">
        <v>5</v>
      </c>
      <c r="K597" t="s">
        <v>5080</v>
      </c>
      <c r="L597" t="s">
        <v>6142</v>
      </c>
      <c r="M597" t="s">
        <v>55</v>
      </c>
      <c r="N597">
        <v>0</v>
      </c>
      <c r="O597">
        <v>100</v>
      </c>
      <c r="P597" t="s">
        <v>6223</v>
      </c>
      <c r="Q597" s="2"/>
      <c r="R597" s="2"/>
      <c r="S597" s="2"/>
      <c r="V597" t="s">
        <v>6144</v>
      </c>
      <c r="W597" s="2">
        <v>44700.53402777778</v>
      </c>
      <c r="X597" t="s">
        <v>329</v>
      </c>
      <c r="Y597" s="2">
        <v>44700.53402777778</v>
      </c>
      <c r="Z597" t="s">
        <v>329</v>
      </c>
    </row>
    <row r="598" spans="1:26" x14ac:dyDescent="0.25">
      <c r="A598" t="s">
        <v>5238</v>
      </c>
      <c r="B598" t="str">
        <f>VLOOKUP(A598,'dump '!A:A,1,FALSE)</f>
        <v>GO177</v>
      </c>
      <c r="C598" t="s">
        <v>5237</v>
      </c>
      <c r="D598" t="s">
        <v>1335</v>
      </c>
      <c r="E598" t="s">
        <v>148</v>
      </c>
      <c r="F598" t="s">
        <v>1337</v>
      </c>
      <c r="G598" t="s">
        <v>62</v>
      </c>
      <c r="H598" t="s">
        <v>6222</v>
      </c>
      <c r="I598" s="2"/>
      <c r="J598">
        <v>5</v>
      </c>
      <c r="K598" t="s">
        <v>5080</v>
      </c>
      <c r="L598" t="s">
        <v>6142</v>
      </c>
      <c r="M598" t="s">
        <v>55</v>
      </c>
      <c r="N598">
        <v>0</v>
      </c>
      <c r="O598">
        <v>100</v>
      </c>
      <c r="P598" t="s">
        <v>6223</v>
      </c>
      <c r="Q598" s="2"/>
      <c r="R598" s="2"/>
      <c r="S598" s="2"/>
      <c r="V598" t="s">
        <v>6144</v>
      </c>
      <c r="W598" s="2">
        <v>44700.581342592595</v>
      </c>
      <c r="X598" t="s">
        <v>329</v>
      </c>
      <c r="Y598" s="2">
        <v>44700.581342592595</v>
      </c>
      <c r="Z598" t="s">
        <v>329</v>
      </c>
    </row>
    <row r="599" spans="1:26" x14ac:dyDescent="0.25">
      <c r="A599" t="s">
        <v>5240</v>
      </c>
      <c r="B599" t="str">
        <f>VLOOKUP(A599,'dump '!A:A,1,FALSE)</f>
        <v>GO178</v>
      </c>
      <c r="C599" t="s">
        <v>5239</v>
      </c>
      <c r="D599" t="s">
        <v>1335</v>
      </c>
      <c r="E599" t="s">
        <v>148</v>
      </c>
      <c r="F599" t="s">
        <v>1337</v>
      </c>
      <c r="G599" t="s">
        <v>62</v>
      </c>
      <c r="H599" t="s">
        <v>6222</v>
      </c>
      <c r="I599" s="2"/>
      <c r="J599">
        <v>5</v>
      </c>
      <c r="K599" t="s">
        <v>5080</v>
      </c>
      <c r="L599" t="s">
        <v>6142</v>
      </c>
      <c r="M599" t="s">
        <v>55</v>
      </c>
      <c r="N599">
        <v>0</v>
      </c>
      <c r="O599">
        <v>100</v>
      </c>
      <c r="P599" t="s">
        <v>6223</v>
      </c>
      <c r="Q599" s="2"/>
      <c r="R599" s="2"/>
      <c r="S599" s="2"/>
      <c r="V599" t="s">
        <v>6144</v>
      </c>
      <c r="W599" s="2">
        <v>44700.581458333334</v>
      </c>
      <c r="X599" t="s">
        <v>329</v>
      </c>
      <c r="Y599" s="2">
        <v>44700.581458333334</v>
      </c>
      <c r="Z599" t="s">
        <v>329</v>
      </c>
    </row>
    <row r="600" spans="1:26" x14ac:dyDescent="0.25">
      <c r="A600" t="s">
        <v>5249</v>
      </c>
      <c r="B600" t="str">
        <f>VLOOKUP(A600,'dump '!A:A,1,FALSE)</f>
        <v>GO179</v>
      </c>
      <c r="C600" t="s">
        <v>5248</v>
      </c>
      <c r="D600" t="s">
        <v>2613</v>
      </c>
      <c r="E600" t="s">
        <v>2368</v>
      </c>
      <c r="F600" t="s">
        <v>3589</v>
      </c>
      <c r="G600" t="s">
        <v>62</v>
      </c>
      <c r="H600" t="s">
        <v>6222</v>
      </c>
      <c r="I600" s="2"/>
      <c r="J600">
        <v>5</v>
      </c>
      <c r="K600" t="s">
        <v>5080</v>
      </c>
      <c r="L600" t="s">
        <v>6142</v>
      </c>
      <c r="M600" t="s">
        <v>55</v>
      </c>
      <c r="N600">
        <v>0</v>
      </c>
      <c r="O600">
        <v>100</v>
      </c>
      <c r="P600" t="s">
        <v>6223</v>
      </c>
      <c r="Q600" s="2"/>
      <c r="R600" s="2"/>
      <c r="S600" s="2"/>
      <c r="V600" t="s">
        <v>6144</v>
      </c>
      <c r="W600" s="2">
        <v>44700.581562500003</v>
      </c>
      <c r="X600" t="s">
        <v>329</v>
      </c>
      <c r="Y600" s="2">
        <v>44700.581562500003</v>
      </c>
      <c r="Z600" t="s">
        <v>329</v>
      </c>
    </row>
    <row r="601" spans="1:26" x14ac:dyDescent="0.25">
      <c r="A601" t="s">
        <v>5251</v>
      </c>
      <c r="B601" t="str">
        <f>VLOOKUP(A601,'dump '!A:A,1,FALSE)</f>
        <v>GO180</v>
      </c>
      <c r="C601" t="s">
        <v>5250</v>
      </c>
      <c r="D601" t="s">
        <v>2613</v>
      </c>
      <c r="E601" t="s">
        <v>2368</v>
      </c>
      <c r="F601" t="s">
        <v>3589</v>
      </c>
      <c r="G601" t="s">
        <v>62</v>
      </c>
      <c r="H601" t="s">
        <v>6222</v>
      </c>
      <c r="I601" s="2"/>
      <c r="J601">
        <v>5</v>
      </c>
      <c r="K601" t="s">
        <v>5080</v>
      </c>
      <c r="L601" t="s">
        <v>6142</v>
      </c>
      <c r="M601" t="s">
        <v>55</v>
      </c>
      <c r="N601">
        <v>0</v>
      </c>
      <c r="O601">
        <v>100</v>
      </c>
      <c r="P601" t="s">
        <v>6223</v>
      </c>
      <c r="Q601" s="2"/>
      <c r="R601" s="2"/>
      <c r="S601" s="2"/>
      <c r="V601" t="s">
        <v>6144</v>
      </c>
      <c r="W601" s="2">
        <v>44700.581643518519</v>
      </c>
      <c r="X601" t="s">
        <v>329</v>
      </c>
      <c r="Y601" s="2">
        <v>44700.581643518519</v>
      </c>
      <c r="Z601" t="s">
        <v>329</v>
      </c>
    </row>
    <row r="602" spans="1:26" x14ac:dyDescent="0.25">
      <c r="A602" t="s">
        <v>5253</v>
      </c>
      <c r="B602" t="str">
        <f>VLOOKUP(A602,'dump '!A:A,1,FALSE)</f>
        <v>GO181</v>
      </c>
      <c r="C602" t="s">
        <v>5252</v>
      </c>
      <c r="D602" t="s">
        <v>2613</v>
      </c>
      <c r="E602" t="s">
        <v>2368</v>
      </c>
      <c r="F602" t="s">
        <v>3589</v>
      </c>
      <c r="G602" t="s">
        <v>62</v>
      </c>
      <c r="H602" t="s">
        <v>6222</v>
      </c>
      <c r="I602" s="2"/>
      <c r="J602">
        <v>5</v>
      </c>
      <c r="K602" t="s">
        <v>5080</v>
      </c>
      <c r="L602" t="s">
        <v>6142</v>
      </c>
      <c r="M602" t="s">
        <v>55</v>
      </c>
      <c r="N602">
        <v>0</v>
      </c>
      <c r="O602">
        <v>100</v>
      </c>
      <c r="P602" t="s">
        <v>6223</v>
      </c>
      <c r="Q602" s="2"/>
      <c r="R602" s="2"/>
      <c r="S602" s="2"/>
      <c r="V602" t="s">
        <v>6144</v>
      </c>
      <c r="W602" s="2">
        <v>44704.586828703701</v>
      </c>
      <c r="X602" t="s">
        <v>329</v>
      </c>
      <c r="Y602" s="2">
        <v>44704.586828703701</v>
      </c>
      <c r="Z602" t="s">
        <v>329</v>
      </c>
    </row>
    <row r="603" spans="1:26" x14ac:dyDescent="0.25">
      <c r="A603" t="s">
        <v>5634</v>
      </c>
      <c r="B603" t="str">
        <f>VLOOKUP(A603,'dump '!A:A,1,FALSE)</f>
        <v>GO182</v>
      </c>
      <c r="C603" t="s">
        <v>5633</v>
      </c>
      <c r="D603" t="s">
        <v>3462</v>
      </c>
      <c r="E603" t="s">
        <v>1312</v>
      </c>
      <c r="F603" t="s">
        <v>5635</v>
      </c>
      <c r="G603" t="s">
        <v>177</v>
      </c>
      <c r="H603" t="s">
        <v>6222</v>
      </c>
      <c r="I603" s="2"/>
      <c r="J603">
        <v>5</v>
      </c>
      <c r="K603" t="s">
        <v>5080</v>
      </c>
      <c r="L603" t="s">
        <v>6142</v>
      </c>
      <c r="M603" t="s">
        <v>55</v>
      </c>
      <c r="N603">
        <v>0</v>
      </c>
      <c r="O603">
        <v>100</v>
      </c>
      <c r="P603" t="s">
        <v>6223</v>
      </c>
      <c r="Q603" s="2"/>
      <c r="R603" s="2"/>
      <c r="S603" s="2"/>
      <c r="V603" t="s">
        <v>6144</v>
      </c>
      <c r="W603" s="2">
        <v>44700.545243055552</v>
      </c>
      <c r="X603" t="s">
        <v>329</v>
      </c>
      <c r="Y603" s="2">
        <v>44700.545243055552</v>
      </c>
      <c r="Z603" t="s">
        <v>329</v>
      </c>
    </row>
    <row r="604" spans="1:26" x14ac:dyDescent="0.25">
      <c r="A604" t="s">
        <v>5169</v>
      </c>
      <c r="B604" t="str">
        <f>VLOOKUP(A604,'dump '!A:A,1,FALSE)</f>
        <v>GO183</v>
      </c>
      <c r="C604" t="s">
        <v>5168</v>
      </c>
      <c r="D604" t="s">
        <v>1930</v>
      </c>
      <c r="E604" t="s">
        <v>3654</v>
      </c>
      <c r="F604" t="s">
        <v>3655</v>
      </c>
      <c r="G604" t="s">
        <v>241</v>
      </c>
      <c r="H604" t="s">
        <v>6222</v>
      </c>
      <c r="I604" s="2"/>
      <c r="J604">
        <v>5</v>
      </c>
      <c r="K604" t="s">
        <v>5080</v>
      </c>
      <c r="L604" t="s">
        <v>6142</v>
      </c>
      <c r="M604" t="s">
        <v>55</v>
      </c>
      <c r="N604">
        <v>0</v>
      </c>
      <c r="O604">
        <v>100</v>
      </c>
      <c r="P604" t="s">
        <v>6223</v>
      </c>
      <c r="Q604" s="2"/>
      <c r="R604" s="2"/>
      <c r="S604" s="2"/>
      <c r="V604" t="s">
        <v>6144</v>
      </c>
      <c r="W604" s="2">
        <v>44685.432557870372</v>
      </c>
      <c r="X604" t="s">
        <v>329</v>
      </c>
      <c r="Y604" s="2">
        <v>44685.432557870372</v>
      </c>
      <c r="Z604" t="s">
        <v>329</v>
      </c>
    </row>
    <row r="605" spans="1:26" x14ac:dyDescent="0.25">
      <c r="A605" t="s">
        <v>5898</v>
      </c>
      <c r="B605" t="str">
        <f>VLOOKUP(A605,'dump '!A:A,1,FALSE)</f>
        <v>GO184</v>
      </c>
      <c r="C605" t="s">
        <v>5897</v>
      </c>
      <c r="D605" t="s">
        <v>5228</v>
      </c>
      <c r="E605" t="s">
        <v>3654</v>
      </c>
      <c r="F605" t="s">
        <v>5229</v>
      </c>
      <c r="G605" t="s">
        <v>43</v>
      </c>
      <c r="H605" t="s">
        <v>6222</v>
      </c>
      <c r="I605" s="2"/>
      <c r="J605">
        <v>5</v>
      </c>
      <c r="K605" t="s">
        <v>5080</v>
      </c>
      <c r="L605" t="s">
        <v>6142</v>
      </c>
      <c r="M605" t="s">
        <v>55</v>
      </c>
      <c r="N605">
        <v>0</v>
      </c>
      <c r="O605">
        <v>100</v>
      </c>
      <c r="P605" t="s">
        <v>6223</v>
      </c>
      <c r="Q605" s="2"/>
      <c r="R605" s="2"/>
      <c r="S605" s="2"/>
      <c r="V605" t="s">
        <v>6144</v>
      </c>
      <c r="W605" s="2">
        <v>44705.376388888886</v>
      </c>
      <c r="X605" t="s">
        <v>329</v>
      </c>
      <c r="Y605" s="2">
        <v>44705.376388888886</v>
      </c>
      <c r="Z605" t="s">
        <v>329</v>
      </c>
    </row>
    <row r="606" spans="1:26" x14ac:dyDescent="0.25">
      <c r="A606" t="s">
        <v>5227</v>
      </c>
      <c r="B606" t="str">
        <f>VLOOKUP(A606,'dump '!A:A,1,FALSE)</f>
        <v>GO185</v>
      </c>
      <c r="C606" t="s">
        <v>5226</v>
      </c>
      <c r="D606" t="s">
        <v>5228</v>
      </c>
      <c r="E606" t="s">
        <v>3654</v>
      </c>
      <c r="F606" t="s">
        <v>5229</v>
      </c>
      <c r="G606" t="s">
        <v>43</v>
      </c>
      <c r="H606" t="s">
        <v>6222</v>
      </c>
      <c r="I606" s="2"/>
      <c r="J606">
        <v>5</v>
      </c>
      <c r="K606" t="s">
        <v>5080</v>
      </c>
      <c r="L606" t="s">
        <v>6142</v>
      </c>
      <c r="M606" t="s">
        <v>55</v>
      </c>
      <c r="N606">
        <v>0</v>
      </c>
      <c r="O606">
        <v>100</v>
      </c>
      <c r="P606" t="s">
        <v>6223</v>
      </c>
      <c r="Q606" s="2"/>
      <c r="R606" s="2"/>
      <c r="S606" s="2"/>
      <c r="V606" t="s">
        <v>6144</v>
      </c>
      <c r="W606" s="2">
        <v>44705.376504629632</v>
      </c>
      <c r="X606" t="s">
        <v>329</v>
      </c>
      <c r="Y606" s="2">
        <v>44705.376504629632</v>
      </c>
      <c r="Z606" t="s">
        <v>329</v>
      </c>
    </row>
    <row r="607" spans="1:26" x14ac:dyDescent="0.25">
      <c r="A607" t="s">
        <v>5232</v>
      </c>
      <c r="B607" t="str">
        <f>VLOOKUP(A607,'dump '!A:A,1,FALSE)</f>
        <v>GO186</v>
      </c>
      <c r="C607" t="s">
        <v>5231</v>
      </c>
      <c r="D607" t="s">
        <v>5228</v>
      </c>
      <c r="E607" t="s">
        <v>3654</v>
      </c>
      <c r="F607" t="s">
        <v>5229</v>
      </c>
      <c r="G607" t="s">
        <v>43</v>
      </c>
      <c r="H607" t="s">
        <v>6222</v>
      </c>
      <c r="I607" s="2"/>
      <c r="J607">
        <v>5</v>
      </c>
      <c r="K607" t="s">
        <v>5080</v>
      </c>
      <c r="L607" t="s">
        <v>6142</v>
      </c>
      <c r="M607" t="s">
        <v>55</v>
      </c>
      <c r="N607">
        <v>0</v>
      </c>
      <c r="O607">
        <v>100</v>
      </c>
      <c r="P607" t="s">
        <v>6223</v>
      </c>
      <c r="Q607" s="2"/>
      <c r="R607" s="2"/>
      <c r="S607" s="2"/>
      <c r="V607" t="s">
        <v>6144</v>
      </c>
      <c r="W607" s="2">
        <v>44705.376655092594</v>
      </c>
      <c r="X607" t="s">
        <v>329</v>
      </c>
      <c r="Y607" s="2">
        <v>44705.376655092594</v>
      </c>
      <c r="Z607" t="s">
        <v>329</v>
      </c>
    </row>
    <row r="608" spans="1:26" x14ac:dyDescent="0.25">
      <c r="A608" t="s">
        <v>5396</v>
      </c>
      <c r="B608" t="str">
        <f>VLOOKUP(A608,'dump '!A:A,1,FALSE)</f>
        <v>GO187</v>
      </c>
      <c r="C608" t="s">
        <v>5395</v>
      </c>
      <c r="D608" t="s">
        <v>2509</v>
      </c>
      <c r="E608" t="s">
        <v>724</v>
      </c>
      <c r="F608" t="s">
        <v>4157</v>
      </c>
      <c r="G608" t="s">
        <v>177</v>
      </c>
      <c r="H608" t="s">
        <v>6222</v>
      </c>
      <c r="I608" s="2"/>
      <c r="J608">
        <v>5</v>
      </c>
      <c r="K608" t="s">
        <v>5080</v>
      </c>
      <c r="L608" t="s">
        <v>6142</v>
      </c>
      <c r="M608" t="s">
        <v>55</v>
      </c>
      <c r="N608">
        <v>0</v>
      </c>
      <c r="O608">
        <v>100</v>
      </c>
      <c r="P608" t="s">
        <v>6223</v>
      </c>
      <c r="Q608" s="2"/>
      <c r="R608" s="2"/>
      <c r="S608" s="2"/>
      <c r="V608" t="s">
        <v>6144</v>
      </c>
      <c r="W608" s="2">
        <v>44700.545347222222</v>
      </c>
      <c r="X608" t="s">
        <v>329</v>
      </c>
      <c r="Y608" s="2">
        <v>44700.545347222222</v>
      </c>
      <c r="Z608" t="s">
        <v>329</v>
      </c>
    </row>
    <row r="609" spans="1:26" x14ac:dyDescent="0.25">
      <c r="A609" t="s">
        <v>5398</v>
      </c>
      <c r="B609" t="str">
        <f>VLOOKUP(A609,'dump '!A:A,1,FALSE)</f>
        <v>GO188</v>
      </c>
      <c r="C609" t="s">
        <v>5397</v>
      </c>
      <c r="D609" t="s">
        <v>2509</v>
      </c>
      <c r="E609" t="s">
        <v>724</v>
      </c>
      <c r="F609" t="s">
        <v>4157</v>
      </c>
      <c r="G609" t="s">
        <v>177</v>
      </c>
      <c r="H609" t="s">
        <v>6222</v>
      </c>
      <c r="I609" s="2"/>
      <c r="J609">
        <v>5</v>
      </c>
      <c r="K609" t="s">
        <v>5080</v>
      </c>
      <c r="L609" t="s">
        <v>6142</v>
      </c>
      <c r="M609" t="s">
        <v>55</v>
      </c>
      <c r="N609">
        <v>0</v>
      </c>
      <c r="O609">
        <v>100</v>
      </c>
      <c r="P609" t="s">
        <v>6223</v>
      </c>
      <c r="Q609" s="2"/>
      <c r="R609" s="2"/>
      <c r="S609" s="2"/>
      <c r="V609" t="s">
        <v>6144</v>
      </c>
      <c r="W609" s="2">
        <v>44700.545451388891</v>
      </c>
      <c r="X609" t="s">
        <v>329</v>
      </c>
      <c r="Y609" s="2">
        <v>44700.545451388891</v>
      </c>
      <c r="Z609" t="s">
        <v>329</v>
      </c>
    </row>
    <row r="610" spans="1:26" x14ac:dyDescent="0.25">
      <c r="A610" t="s">
        <v>5348</v>
      </c>
      <c r="B610" t="str">
        <f>VLOOKUP(A610,'dump '!A:A,1,FALSE)</f>
        <v>GO189</v>
      </c>
      <c r="C610" t="s">
        <v>5347</v>
      </c>
      <c r="D610" t="s">
        <v>200</v>
      </c>
      <c r="E610" t="s">
        <v>1082</v>
      </c>
      <c r="F610" t="s">
        <v>533</v>
      </c>
      <c r="G610" t="s">
        <v>177</v>
      </c>
      <c r="H610" t="s">
        <v>6222</v>
      </c>
      <c r="I610" s="2"/>
      <c r="J610">
        <v>5</v>
      </c>
      <c r="K610" t="s">
        <v>5080</v>
      </c>
      <c r="L610" t="s">
        <v>6142</v>
      </c>
      <c r="M610" t="s">
        <v>55</v>
      </c>
      <c r="N610">
        <v>0</v>
      </c>
      <c r="O610">
        <v>100</v>
      </c>
      <c r="P610" t="s">
        <v>6223</v>
      </c>
      <c r="Q610" s="2"/>
      <c r="R610" s="2"/>
      <c r="S610" s="2"/>
      <c r="V610" t="s">
        <v>6144</v>
      </c>
      <c r="W610" s="2">
        <v>44713.585833333331</v>
      </c>
      <c r="X610" t="s">
        <v>329</v>
      </c>
      <c r="Y610" s="2">
        <v>44713.585833333331</v>
      </c>
      <c r="Z610" t="s">
        <v>329</v>
      </c>
    </row>
    <row r="611" spans="1:26" x14ac:dyDescent="0.25">
      <c r="A611" t="s">
        <v>5350</v>
      </c>
      <c r="B611" t="str">
        <f>VLOOKUP(A611,'dump '!A:A,1,FALSE)</f>
        <v>GO190</v>
      </c>
      <c r="C611" t="s">
        <v>5349</v>
      </c>
      <c r="D611" t="s">
        <v>200</v>
      </c>
      <c r="E611" t="s">
        <v>1082</v>
      </c>
      <c r="F611" t="s">
        <v>533</v>
      </c>
      <c r="G611" t="s">
        <v>177</v>
      </c>
      <c r="H611" t="s">
        <v>6222</v>
      </c>
      <c r="I611" s="2"/>
      <c r="J611">
        <v>5</v>
      </c>
      <c r="K611" t="s">
        <v>5080</v>
      </c>
      <c r="L611" t="s">
        <v>6142</v>
      </c>
      <c r="M611" t="s">
        <v>55</v>
      </c>
      <c r="N611">
        <v>0</v>
      </c>
      <c r="O611">
        <v>100</v>
      </c>
      <c r="P611" t="s">
        <v>6223</v>
      </c>
      <c r="Q611" s="2"/>
      <c r="R611" s="2"/>
      <c r="S611" s="2"/>
      <c r="V611" t="s">
        <v>6144</v>
      </c>
      <c r="W611" s="2">
        <v>44713.585960648146</v>
      </c>
      <c r="X611" t="s">
        <v>329</v>
      </c>
      <c r="Y611" s="2">
        <v>44713.585960648146</v>
      </c>
      <c r="Z611" t="s">
        <v>329</v>
      </c>
    </row>
    <row r="612" spans="1:26" x14ac:dyDescent="0.25">
      <c r="A612" t="s">
        <v>5352</v>
      </c>
      <c r="B612" t="str">
        <f>VLOOKUP(A612,'dump '!A:A,1,FALSE)</f>
        <v>GO191</v>
      </c>
      <c r="C612" t="s">
        <v>5351</v>
      </c>
      <c r="D612" t="s">
        <v>200</v>
      </c>
      <c r="E612" t="s">
        <v>1082</v>
      </c>
      <c r="F612" t="s">
        <v>533</v>
      </c>
      <c r="G612" t="s">
        <v>177</v>
      </c>
      <c r="H612" t="s">
        <v>6222</v>
      </c>
      <c r="I612" s="2"/>
      <c r="J612">
        <v>5</v>
      </c>
      <c r="K612" t="s">
        <v>5080</v>
      </c>
      <c r="L612" t="s">
        <v>6142</v>
      </c>
      <c r="M612" t="s">
        <v>55</v>
      </c>
      <c r="N612">
        <v>0</v>
      </c>
      <c r="O612">
        <v>100</v>
      </c>
      <c r="P612" t="s">
        <v>6223</v>
      </c>
      <c r="Q612" s="2"/>
      <c r="R612" s="2"/>
      <c r="S612" s="2"/>
      <c r="V612" t="s">
        <v>6144</v>
      </c>
      <c r="W612" s="2">
        <v>44713.586226851854</v>
      </c>
      <c r="X612" t="s">
        <v>329</v>
      </c>
      <c r="Y612" s="2">
        <v>44713.586226851854</v>
      </c>
      <c r="Z612" t="s">
        <v>329</v>
      </c>
    </row>
    <row r="613" spans="1:26" x14ac:dyDescent="0.25">
      <c r="A613" t="s">
        <v>5174</v>
      </c>
      <c r="B613" t="str">
        <f>VLOOKUP(A613,'dump '!A:A,1,FALSE)</f>
        <v>GO192</v>
      </c>
      <c r="C613" t="s">
        <v>5173</v>
      </c>
      <c r="D613" t="s">
        <v>3394</v>
      </c>
      <c r="E613" t="s">
        <v>81</v>
      </c>
      <c r="F613" t="s">
        <v>3864</v>
      </c>
      <c r="G613" t="s">
        <v>241</v>
      </c>
      <c r="H613" t="s">
        <v>6222</v>
      </c>
      <c r="I613" s="2"/>
      <c r="J613">
        <v>5</v>
      </c>
      <c r="K613" t="s">
        <v>5080</v>
      </c>
      <c r="L613" t="s">
        <v>6142</v>
      </c>
      <c r="M613" t="s">
        <v>55</v>
      </c>
      <c r="N613">
        <v>0</v>
      </c>
      <c r="O613">
        <v>100</v>
      </c>
      <c r="P613" t="s">
        <v>6223</v>
      </c>
      <c r="Q613" s="2"/>
      <c r="R613" s="2"/>
      <c r="S613" s="2"/>
      <c r="V613" t="s">
        <v>6144</v>
      </c>
      <c r="W613" s="2">
        <v>44685.400983796295</v>
      </c>
      <c r="X613" t="s">
        <v>329</v>
      </c>
      <c r="Y613" s="2">
        <v>44685.400983796295</v>
      </c>
      <c r="Z613" t="s">
        <v>329</v>
      </c>
    </row>
    <row r="614" spans="1:26" x14ac:dyDescent="0.25">
      <c r="A614" t="s">
        <v>5116</v>
      </c>
      <c r="B614" t="str">
        <f>VLOOKUP(A614,'dump '!A:A,1,FALSE)</f>
        <v>GO193</v>
      </c>
      <c r="C614" t="s">
        <v>5115</v>
      </c>
      <c r="D614" t="s">
        <v>3013</v>
      </c>
      <c r="E614" t="s">
        <v>3014</v>
      </c>
      <c r="F614" t="s">
        <v>3015</v>
      </c>
      <c r="G614" t="s">
        <v>241</v>
      </c>
      <c r="H614" t="s">
        <v>6222</v>
      </c>
      <c r="I614" s="2"/>
      <c r="J614">
        <v>5</v>
      </c>
      <c r="K614" t="s">
        <v>5080</v>
      </c>
      <c r="L614" t="s">
        <v>6142</v>
      </c>
      <c r="M614" t="s">
        <v>55</v>
      </c>
      <c r="N614">
        <v>0</v>
      </c>
      <c r="O614">
        <v>100</v>
      </c>
      <c r="P614" t="s">
        <v>6223</v>
      </c>
      <c r="Q614" s="2"/>
      <c r="R614" s="2"/>
      <c r="S614" s="2"/>
      <c r="V614" t="s">
        <v>6144</v>
      </c>
      <c r="W614" s="2">
        <v>44684.558553240742</v>
      </c>
      <c r="X614" t="s">
        <v>329</v>
      </c>
      <c r="Y614" s="2">
        <v>44684.558553240742</v>
      </c>
      <c r="Z614" t="s">
        <v>329</v>
      </c>
    </row>
    <row r="615" spans="1:26" x14ac:dyDescent="0.25">
      <c r="A615" t="s">
        <v>5964</v>
      </c>
      <c r="B615" t="str">
        <f>VLOOKUP(A615,'dump '!A:A,1,FALSE)</f>
        <v>GO194</v>
      </c>
      <c r="C615" t="s">
        <v>5963</v>
      </c>
      <c r="D615" t="s">
        <v>410</v>
      </c>
      <c r="E615" t="s">
        <v>5097</v>
      </c>
      <c r="F615" t="s">
        <v>5098</v>
      </c>
      <c r="G615" t="s">
        <v>184</v>
      </c>
      <c r="H615" t="s">
        <v>6222</v>
      </c>
      <c r="I615" s="2"/>
      <c r="J615">
        <v>5</v>
      </c>
      <c r="K615" t="s">
        <v>5080</v>
      </c>
      <c r="L615" t="s">
        <v>6142</v>
      </c>
      <c r="M615" t="s">
        <v>55</v>
      </c>
      <c r="N615">
        <v>0</v>
      </c>
      <c r="O615">
        <v>100</v>
      </c>
      <c r="P615" t="s">
        <v>6223</v>
      </c>
      <c r="Q615" s="2"/>
      <c r="R615" s="2"/>
      <c r="S615" s="2"/>
      <c r="V615" t="s">
        <v>6144</v>
      </c>
      <c r="W615" s="2">
        <v>44705.50986111111</v>
      </c>
      <c r="X615" t="s">
        <v>329</v>
      </c>
      <c r="Y615" s="2">
        <v>44705.50986111111</v>
      </c>
      <c r="Z615" t="s">
        <v>329</v>
      </c>
    </row>
    <row r="616" spans="1:26" x14ac:dyDescent="0.25">
      <c r="A616" t="s">
        <v>5966</v>
      </c>
      <c r="B616" t="str">
        <f>VLOOKUP(A616,'dump '!A:A,1,FALSE)</f>
        <v>GO195</v>
      </c>
      <c r="C616" t="s">
        <v>5965</v>
      </c>
      <c r="D616" t="s">
        <v>410</v>
      </c>
      <c r="E616" t="s">
        <v>5097</v>
      </c>
      <c r="F616" t="s">
        <v>5098</v>
      </c>
      <c r="G616" t="s">
        <v>184</v>
      </c>
      <c r="H616" t="s">
        <v>6222</v>
      </c>
      <c r="I616" s="2"/>
      <c r="J616">
        <v>5</v>
      </c>
      <c r="K616" t="s">
        <v>5080</v>
      </c>
      <c r="L616" t="s">
        <v>6142</v>
      </c>
      <c r="M616" t="s">
        <v>55</v>
      </c>
      <c r="N616">
        <v>0</v>
      </c>
      <c r="O616">
        <v>100</v>
      </c>
      <c r="P616" t="s">
        <v>6223</v>
      </c>
      <c r="Q616" s="2"/>
      <c r="R616" s="2"/>
      <c r="S616" s="2"/>
      <c r="V616" t="s">
        <v>6144</v>
      </c>
      <c r="W616" s="2">
        <v>44705.509965277779</v>
      </c>
      <c r="X616" t="s">
        <v>329</v>
      </c>
      <c r="Y616" s="2">
        <v>44705.509965277779</v>
      </c>
      <c r="Z616" t="s">
        <v>329</v>
      </c>
    </row>
    <row r="617" spans="1:26" x14ac:dyDescent="0.25">
      <c r="A617" t="s">
        <v>5096</v>
      </c>
      <c r="B617" t="str">
        <f>VLOOKUP(A617,'dump '!A:A,1,FALSE)</f>
        <v>GO196</v>
      </c>
      <c r="C617" t="s">
        <v>5095</v>
      </c>
      <c r="D617" t="s">
        <v>410</v>
      </c>
      <c r="E617" t="s">
        <v>5097</v>
      </c>
      <c r="F617" t="s">
        <v>5098</v>
      </c>
      <c r="G617" t="s">
        <v>184</v>
      </c>
      <c r="H617" t="s">
        <v>6222</v>
      </c>
      <c r="I617" s="2"/>
      <c r="J617">
        <v>5</v>
      </c>
      <c r="K617" t="s">
        <v>5080</v>
      </c>
      <c r="L617" t="s">
        <v>6142</v>
      </c>
      <c r="M617" t="s">
        <v>55</v>
      </c>
      <c r="N617">
        <v>0</v>
      </c>
      <c r="O617">
        <v>100</v>
      </c>
      <c r="P617" t="s">
        <v>6223</v>
      </c>
      <c r="Q617" s="2"/>
      <c r="R617" s="2"/>
      <c r="S617" s="2"/>
      <c r="V617" t="s">
        <v>6144</v>
      </c>
      <c r="W617" s="2">
        <v>44705.510069444441</v>
      </c>
      <c r="X617" t="s">
        <v>329</v>
      </c>
      <c r="Y617" s="2">
        <v>44705.510069444441</v>
      </c>
      <c r="Z617" t="s">
        <v>329</v>
      </c>
    </row>
    <row r="618" spans="1:26" x14ac:dyDescent="0.25">
      <c r="A618" t="s">
        <v>5315</v>
      </c>
      <c r="B618" t="str">
        <f>VLOOKUP(A618,'dump '!A:A,1,FALSE)</f>
        <v>GO197</v>
      </c>
      <c r="C618" t="s">
        <v>5314</v>
      </c>
      <c r="D618" t="s">
        <v>1895</v>
      </c>
      <c r="E618" t="s">
        <v>195</v>
      </c>
      <c r="F618" t="s">
        <v>1896</v>
      </c>
      <c r="G618" t="s">
        <v>177</v>
      </c>
      <c r="H618" t="s">
        <v>6222</v>
      </c>
      <c r="I618" s="2"/>
      <c r="J618">
        <v>5</v>
      </c>
      <c r="K618" t="s">
        <v>5080</v>
      </c>
      <c r="L618" t="s">
        <v>6142</v>
      </c>
      <c r="M618" t="s">
        <v>55</v>
      </c>
      <c r="N618">
        <v>0</v>
      </c>
      <c r="O618">
        <v>100</v>
      </c>
      <c r="P618" t="s">
        <v>6223</v>
      </c>
      <c r="Q618" s="2"/>
      <c r="R618" s="2"/>
      <c r="S618" s="2"/>
      <c r="V618" t="s">
        <v>6144</v>
      </c>
      <c r="W618" s="2">
        <v>44700.545590277776</v>
      </c>
      <c r="X618" t="s">
        <v>329</v>
      </c>
      <c r="Y618" s="2">
        <v>44700.545590277776</v>
      </c>
      <c r="Z618" t="s">
        <v>329</v>
      </c>
    </row>
    <row r="619" spans="1:26" x14ac:dyDescent="0.25">
      <c r="A619" t="s">
        <v>5288</v>
      </c>
      <c r="B619" t="str">
        <f>VLOOKUP(A619,'dump '!A:A,1,FALSE)</f>
        <v>GO198</v>
      </c>
      <c r="C619" t="s">
        <v>5287</v>
      </c>
      <c r="D619" t="s">
        <v>1012</v>
      </c>
      <c r="E619" t="s">
        <v>49</v>
      </c>
      <c r="F619" t="s">
        <v>1013</v>
      </c>
      <c r="G619" t="s">
        <v>184</v>
      </c>
      <c r="H619" t="s">
        <v>6222</v>
      </c>
      <c r="I619" s="2"/>
      <c r="J619">
        <v>5</v>
      </c>
      <c r="K619" t="s">
        <v>5080</v>
      </c>
      <c r="L619" t="s">
        <v>6142</v>
      </c>
      <c r="M619" t="s">
        <v>55</v>
      </c>
      <c r="N619">
        <v>0</v>
      </c>
      <c r="O619">
        <v>100</v>
      </c>
      <c r="P619" t="s">
        <v>6223</v>
      </c>
      <c r="Q619" s="2"/>
      <c r="R619" s="2"/>
      <c r="S619" s="2"/>
      <c r="V619" t="s">
        <v>6144</v>
      </c>
      <c r="W619" s="2">
        <v>44705.510162037041</v>
      </c>
      <c r="X619" t="s">
        <v>329</v>
      </c>
      <c r="Y619" s="2">
        <v>44705.510162037041</v>
      </c>
      <c r="Z619" t="s">
        <v>329</v>
      </c>
    </row>
    <row r="620" spans="1:26" x14ac:dyDescent="0.25">
      <c r="A620" t="s">
        <v>5167</v>
      </c>
      <c r="B620" t="str">
        <f>VLOOKUP(A620,'dump '!A:A,1,FALSE)</f>
        <v>GO199</v>
      </c>
      <c r="C620" t="s">
        <v>5166</v>
      </c>
      <c r="D620" t="s">
        <v>3710</v>
      </c>
      <c r="E620" t="s">
        <v>561</v>
      </c>
      <c r="F620" t="s">
        <v>3711</v>
      </c>
      <c r="G620" t="s">
        <v>241</v>
      </c>
      <c r="H620" t="s">
        <v>6222</v>
      </c>
      <c r="I620" s="2"/>
      <c r="J620">
        <v>5</v>
      </c>
      <c r="K620" t="s">
        <v>5080</v>
      </c>
      <c r="L620" t="s">
        <v>6142</v>
      </c>
      <c r="M620" t="s">
        <v>55</v>
      </c>
      <c r="N620">
        <v>0</v>
      </c>
      <c r="O620">
        <v>100</v>
      </c>
      <c r="P620" t="s">
        <v>6223</v>
      </c>
      <c r="Q620" s="2"/>
      <c r="R620" s="2"/>
      <c r="S620" s="2"/>
      <c r="V620" t="s">
        <v>6144</v>
      </c>
      <c r="W620" s="2">
        <v>44831.454050925924</v>
      </c>
      <c r="X620" t="s">
        <v>329</v>
      </c>
      <c r="Y620" s="2">
        <v>44831.454050925924</v>
      </c>
      <c r="Z620" t="s">
        <v>329</v>
      </c>
    </row>
    <row r="621" spans="1:26" x14ac:dyDescent="0.25">
      <c r="A621" t="s">
        <v>5405</v>
      </c>
      <c r="B621" t="str">
        <f>VLOOKUP(A621,'dump '!A:A,1,FALSE)</f>
        <v>GO200</v>
      </c>
      <c r="C621" t="s">
        <v>5404</v>
      </c>
      <c r="D621" t="s">
        <v>3344</v>
      </c>
      <c r="E621" t="s">
        <v>1360</v>
      </c>
      <c r="F621" t="s">
        <v>4086</v>
      </c>
      <c r="G621" t="s">
        <v>241</v>
      </c>
      <c r="H621" t="s">
        <v>6222</v>
      </c>
      <c r="I621" s="2"/>
      <c r="J621">
        <v>5</v>
      </c>
      <c r="K621" t="s">
        <v>5080</v>
      </c>
      <c r="L621" t="s">
        <v>6142</v>
      </c>
      <c r="M621" t="s">
        <v>55</v>
      </c>
      <c r="N621">
        <v>0</v>
      </c>
      <c r="O621">
        <v>100</v>
      </c>
      <c r="P621" t="s">
        <v>6223</v>
      </c>
      <c r="Q621" s="2"/>
      <c r="R621" s="2"/>
      <c r="S621" s="2"/>
      <c r="V621" t="s">
        <v>6144</v>
      </c>
      <c r="W621" s="2">
        <v>44685.397997685184</v>
      </c>
      <c r="X621" t="s">
        <v>329</v>
      </c>
      <c r="Y621" s="2">
        <v>44685.397997685184</v>
      </c>
      <c r="Z621" t="s">
        <v>329</v>
      </c>
    </row>
    <row r="622" spans="1:26" x14ac:dyDescent="0.25">
      <c r="A622" t="s">
        <v>5407</v>
      </c>
      <c r="B622" t="str">
        <f>VLOOKUP(A622,'dump '!A:A,1,FALSE)</f>
        <v>GO201</v>
      </c>
      <c r="C622" t="s">
        <v>5406</v>
      </c>
      <c r="D622" t="s">
        <v>3344</v>
      </c>
      <c r="E622" t="s">
        <v>1360</v>
      </c>
      <c r="F622" t="s">
        <v>4086</v>
      </c>
      <c r="G622" t="s">
        <v>241</v>
      </c>
      <c r="H622" t="s">
        <v>6222</v>
      </c>
      <c r="I622" s="2"/>
      <c r="J622">
        <v>5</v>
      </c>
      <c r="K622" t="s">
        <v>5080</v>
      </c>
      <c r="L622" t="s">
        <v>6142</v>
      </c>
      <c r="M622" t="s">
        <v>55</v>
      </c>
      <c r="N622">
        <v>0</v>
      </c>
      <c r="O622">
        <v>100</v>
      </c>
      <c r="P622" t="s">
        <v>6223</v>
      </c>
      <c r="Q622" s="2"/>
      <c r="R622" s="2"/>
      <c r="S622" s="2"/>
      <c r="V622" t="s">
        <v>6144</v>
      </c>
      <c r="W622" s="2">
        <v>44685.398148148146</v>
      </c>
      <c r="X622" t="s">
        <v>329</v>
      </c>
      <c r="Y622" s="2">
        <v>44685.398148148146</v>
      </c>
      <c r="Z622" t="s">
        <v>329</v>
      </c>
    </row>
    <row r="623" spans="1:26" x14ac:dyDescent="0.25">
      <c r="A623" t="s">
        <v>5161</v>
      </c>
      <c r="B623" t="str">
        <f>VLOOKUP(A623,'dump '!A:A,1,FALSE)</f>
        <v>GO202</v>
      </c>
      <c r="C623" t="s">
        <v>5160</v>
      </c>
      <c r="D623" t="s">
        <v>3078</v>
      </c>
      <c r="E623" t="s">
        <v>281</v>
      </c>
      <c r="F623" t="s">
        <v>3079</v>
      </c>
      <c r="G623" t="s">
        <v>241</v>
      </c>
      <c r="H623" t="s">
        <v>6222</v>
      </c>
      <c r="I623" s="2"/>
      <c r="J623">
        <v>5</v>
      </c>
      <c r="K623" t="s">
        <v>5080</v>
      </c>
      <c r="L623" t="s">
        <v>6142</v>
      </c>
      <c r="M623" t="s">
        <v>55</v>
      </c>
      <c r="N623">
        <v>0</v>
      </c>
      <c r="O623">
        <v>100</v>
      </c>
      <c r="P623" t="s">
        <v>6223</v>
      </c>
      <c r="Q623" s="2"/>
      <c r="R623" s="2"/>
      <c r="S623" s="2"/>
      <c r="V623" t="s">
        <v>6144</v>
      </c>
      <c r="W623" s="2">
        <v>44685.373935185184</v>
      </c>
      <c r="X623" t="s">
        <v>329</v>
      </c>
      <c r="Y623" s="2">
        <v>44685.373935185184</v>
      </c>
      <c r="Z623" t="s">
        <v>329</v>
      </c>
    </row>
    <row r="624" spans="1:26" x14ac:dyDescent="0.25">
      <c r="A624" t="s">
        <v>5309</v>
      </c>
      <c r="B624" t="str">
        <f>VLOOKUP(A624,'dump '!A:A,1,FALSE)</f>
        <v>GO203</v>
      </c>
      <c r="C624" t="s">
        <v>5308</v>
      </c>
      <c r="D624" t="s">
        <v>2385</v>
      </c>
      <c r="E624" t="s">
        <v>652</v>
      </c>
      <c r="F624" t="s">
        <v>2392</v>
      </c>
      <c r="G624" t="s">
        <v>177</v>
      </c>
      <c r="H624" t="s">
        <v>6222</v>
      </c>
      <c r="I624" s="2"/>
      <c r="J624">
        <v>5</v>
      </c>
      <c r="K624" t="s">
        <v>5080</v>
      </c>
      <c r="L624" t="s">
        <v>6142</v>
      </c>
      <c r="M624" t="s">
        <v>55</v>
      </c>
      <c r="N624">
        <v>0</v>
      </c>
      <c r="O624">
        <v>100</v>
      </c>
      <c r="P624" t="s">
        <v>6223</v>
      </c>
      <c r="Q624" s="2"/>
      <c r="R624" s="2"/>
      <c r="S624" s="2"/>
      <c r="V624" t="s">
        <v>6144</v>
      </c>
      <c r="W624" s="2">
        <v>44700.545682870368</v>
      </c>
      <c r="X624" t="s">
        <v>329</v>
      </c>
      <c r="Y624" s="2">
        <v>44700.545682870368</v>
      </c>
      <c r="Z624" t="s">
        <v>329</v>
      </c>
    </row>
    <row r="625" spans="1:26" x14ac:dyDescent="0.25">
      <c r="A625" t="s">
        <v>5425</v>
      </c>
      <c r="B625" t="str">
        <f>VLOOKUP(A625,'dump '!A:A,1,FALSE)</f>
        <v>GO204</v>
      </c>
      <c r="C625" t="s">
        <v>5424</v>
      </c>
      <c r="D625" t="s">
        <v>4903</v>
      </c>
      <c r="E625" t="s">
        <v>293</v>
      </c>
      <c r="F625" t="s">
        <v>4904</v>
      </c>
      <c r="G625" t="s">
        <v>62</v>
      </c>
      <c r="H625" t="s">
        <v>6222</v>
      </c>
      <c r="I625" s="2"/>
      <c r="J625">
        <v>5</v>
      </c>
      <c r="K625" t="s">
        <v>5080</v>
      </c>
      <c r="L625" t="s">
        <v>6142</v>
      </c>
      <c r="M625" t="s">
        <v>55</v>
      </c>
      <c r="N625">
        <v>0</v>
      </c>
      <c r="O625">
        <v>100</v>
      </c>
      <c r="P625" t="s">
        <v>6223</v>
      </c>
      <c r="Q625" s="2"/>
      <c r="R625" s="2"/>
      <c r="S625" s="2"/>
      <c r="V625" t="s">
        <v>6144</v>
      </c>
      <c r="W625" s="2">
        <v>44700.581770833334</v>
      </c>
      <c r="X625" t="s">
        <v>329</v>
      </c>
      <c r="Y625" s="2">
        <v>44700.581770833334</v>
      </c>
      <c r="Z625" t="s">
        <v>329</v>
      </c>
    </row>
    <row r="626" spans="1:26" x14ac:dyDescent="0.25">
      <c r="A626" t="s">
        <v>5427</v>
      </c>
      <c r="B626" t="str">
        <f>VLOOKUP(A626,'dump '!A:A,1,FALSE)</f>
        <v>GO205</v>
      </c>
      <c r="C626" t="s">
        <v>5426</v>
      </c>
      <c r="D626" t="s">
        <v>4903</v>
      </c>
      <c r="E626" t="s">
        <v>293</v>
      </c>
      <c r="F626" t="s">
        <v>4904</v>
      </c>
      <c r="G626" t="s">
        <v>62</v>
      </c>
      <c r="H626" t="s">
        <v>6222</v>
      </c>
      <c r="I626" s="2"/>
      <c r="J626">
        <v>5</v>
      </c>
      <c r="K626" t="s">
        <v>5080</v>
      </c>
      <c r="L626" t="s">
        <v>6142</v>
      </c>
      <c r="M626" t="s">
        <v>55</v>
      </c>
      <c r="N626">
        <v>0</v>
      </c>
      <c r="O626">
        <v>100</v>
      </c>
      <c r="P626" t="s">
        <v>6223</v>
      </c>
      <c r="Q626" s="2"/>
      <c r="R626" s="2"/>
      <c r="S626" s="2"/>
      <c r="V626" t="s">
        <v>6144</v>
      </c>
      <c r="W626" s="2">
        <v>44700.581875000003</v>
      </c>
      <c r="X626" t="s">
        <v>329</v>
      </c>
      <c r="Y626" s="2">
        <v>44700.581875000003</v>
      </c>
      <c r="Z626" t="s">
        <v>329</v>
      </c>
    </row>
    <row r="627" spans="1:26" x14ac:dyDescent="0.25">
      <c r="A627" t="s">
        <v>5281</v>
      </c>
      <c r="B627" t="str">
        <f>VLOOKUP(A627,'dump '!A:A,1,FALSE)</f>
        <v>GO206</v>
      </c>
      <c r="C627" t="s">
        <v>5280</v>
      </c>
      <c r="D627" t="s">
        <v>715</v>
      </c>
      <c r="E627" t="s">
        <v>716</v>
      </c>
      <c r="F627" t="s">
        <v>717</v>
      </c>
      <c r="G627" t="s">
        <v>177</v>
      </c>
      <c r="H627" t="s">
        <v>6222</v>
      </c>
      <c r="I627" s="2"/>
      <c r="J627">
        <v>5</v>
      </c>
      <c r="K627" t="s">
        <v>5080</v>
      </c>
      <c r="L627" t="s">
        <v>6142</v>
      </c>
      <c r="M627" t="s">
        <v>55</v>
      </c>
      <c r="N627">
        <v>0</v>
      </c>
      <c r="O627">
        <v>100</v>
      </c>
      <c r="P627" t="s">
        <v>6223</v>
      </c>
      <c r="Q627" s="2"/>
      <c r="R627" s="2"/>
      <c r="S627" s="2"/>
      <c r="V627" t="s">
        <v>6144</v>
      </c>
      <c r="W627" s="2">
        <v>44697.421099537038</v>
      </c>
      <c r="X627" t="s">
        <v>329</v>
      </c>
      <c r="Y627" s="2">
        <v>44697.421099537038</v>
      </c>
      <c r="Z627" t="s">
        <v>329</v>
      </c>
    </row>
    <row r="628" spans="1:26" x14ac:dyDescent="0.25">
      <c r="A628" t="s">
        <v>6294</v>
      </c>
      <c r="B628" t="e">
        <f>VLOOKUP(A628,'dump '!A:A,1,FALSE)</f>
        <v>#N/A</v>
      </c>
      <c r="C628" s="2"/>
      <c r="D628" s="2"/>
      <c r="E628" s="2"/>
      <c r="F628" s="2"/>
      <c r="G628" s="2"/>
      <c r="H628" t="s">
        <v>6222</v>
      </c>
      <c r="I628" s="2"/>
      <c r="J628">
        <v>5</v>
      </c>
      <c r="K628" t="s">
        <v>5080</v>
      </c>
      <c r="L628" t="s">
        <v>6142</v>
      </c>
      <c r="M628" t="s">
        <v>55</v>
      </c>
      <c r="N628">
        <v>0</v>
      </c>
      <c r="O628">
        <v>100</v>
      </c>
      <c r="P628" t="s">
        <v>6223</v>
      </c>
      <c r="Q628" s="2"/>
      <c r="R628" s="2"/>
      <c r="S628" s="2"/>
      <c r="V628" t="s">
        <v>6144</v>
      </c>
      <c r="W628" s="2">
        <v>44726.578055555554</v>
      </c>
      <c r="X628" t="s">
        <v>329</v>
      </c>
      <c r="Y628" s="2">
        <v>44726.578055555554</v>
      </c>
      <c r="Z628" t="s">
        <v>329</v>
      </c>
    </row>
    <row r="629" spans="1:26" x14ac:dyDescent="0.25">
      <c r="A629" t="s">
        <v>6295</v>
      </c>
      <c r="B629" t="e">
        <f>VLOOKUP(A629,'dump '!A:A,1,FALSE)</f>
        <v>#N/A</v>
      </c>
      <c r="C629" s="2"/>
      <c r="D629" s="2"/>
      <c r="E629" s="2"/>
      <c r="F629" s="2"/>
      <c r="G629" s="2"/>
      <c r="H629" t="s">
        <v>6222</v>
      </c>
      <c r="I629" s="2"/>
      <c r="J629">
        <v>5</v>
      </c>
      <c r="K629" t="s">
        <v>5080</v>
      </c>
      <c r="L629" t="s">
        <v>6142</v>
      </c>
      <c r="M629" t="s">
        <v>55</v>
      </c>
      <c r="N629">
        <v>0</v>
      </c>
      <c r="O629">
        <v>100</v>
      </c>
      <c r="P629" t="s">
        <v>6223</v>
      </c>
      <c r="Q629" s="2"/>
      <c r="R629" s="2"/>
      <c r="S629" s="2"/>
      <c r="V629" t="s">
        <v>6144</v>
      </c>
      <c r="W629" s="2">
        <v>44726.578159722223</v>
      </c>
      <c r="X629" t="s">
        <v>329</v>
      </c>
      <c r="Y629" s="2">
        <v>44726.578159722223</v>
      </c>
      <c r="Z629" t="s">
        <v>329</v>
      </c>
    </row>
    <row r="630" spans="1:26" x14ac:dyDescent="0.25">
      <c r="A630" t="s">
        <v>5311</v>
      </c>
      <c r="B630" t="str">
        <f>VLOOKUP(A630,'dump '!A:A,1,FALSE)</f>
        <v>GO209</v>
      </c>
      <c r="C630" t="s">
        <v>5310</v>
      </c>
      <c r="D630" t="s">
        <v>3938</v>
      </c>
      <c r="E630" t="s">
        <v>112</v>
      </c>
      <c r="F630" t="s">
        <v>3939</v>
      </c>
      <c r="G630" t="s">
        <v>177</v>
      </c>
      <c r="H630" t="s">
        <v>6222</v>
      </c>
      <c r="I630" s="2"/>
      <c r="J630">
        <v>5</v>
      </c>
      <c r="K630" t="s">
        <v>5080</v>
      </c>
      <c r="L630" t="s">
        <v>6142</v>
      </c>
      <c r="M630" t="s">
        <v>55</v>
      </c>
      <c r="N630">
        <v>0</v>
      </c>
      <c r="O630">
        <v>100</v>
      </c>
      <c r="P630" t="s">
        <v>6223</v>
      </c>
      <c r="Q630" s="2"/>
      <c r="R630" s="2"/>
      <c r="S630" s="2"/>
      <c r="V630" t="s">
        <v>6144</v>
      </c>
      <c r="W630" s="2">
        <v>44700.545798611114</v>
      </c>
      <c r="X630" t="s">
        <v>329</v>
      </c>
      <c r="Y630" s="2">
        <v>44700.545798611114</v>
      </c>
      <c r="Z630" t="s">
        <v>329</v>
      </c>
    </row>
    <row r="631" spans="1:26" x14ac:dyDescent="0.25">
      <c r="A631" t="s">
        <v>5194</v>
      </c>
      <c r="B631" t="str">
        <f>VLOOKUP(A631,'dump '!A:A,1,FALSE)</f>
        <v>GO210</v>
      </c>
      <c r="C631" t="s">
        <v>5193</v>
      </c>
      <c r="D631" t="s">
        <v>1047</v>
      </c>
      <c r="E631" t="s">
        <v>3768</v>
      </c>
      <c r="F631" t="s">
        <v>3769</v>
      </c>
      <c r="G631" t="s">
        <v>241</v>
      </c>
      <c r="H631" t="s">
        <v>6222</v>
      </c>
      <c r="I631" s="2"/>
      <c r="J631">
        <v>5</v>
      </c>
      <c r="K631" t="s">
        <v>5080</v>
      </c>
      <c r="L631" t="s">
        <v>6142</v>
      </c>
      <c r="M631" t="s">
        <v>55</v>
      </c>
      <c r="N631">
        <v>0</v>
      </c>
      <c r="O631">
        <v>100</v>
      </c>
      <c r="P631" t="s">
        <v>6223</v>
      </c>
      <c r="Q631" s="2"/>
      <c r="R631" s="2"/>
      <c r="S631" s="2"/>
      <c r="V631" t="s">
        <v>6144</v>
      </c>
      <c r="W631" s="2">
        <v>44697.394525462965</v>
      </c>
      <c r="X631" t="s">
        <v>329</v>
      </c>
      <c r="Y631" s="2">
        <v>44697.394525462965</v>
      </c>
      <c r="Z631" t="s">
        <v>329</v>
      </c>
    </row>
    <row r="632" spans="1:26" x14ac:dyDescent="0.25">
      <c r="A632" t="s">
        <v>5196</v>
      </c>
      <c r="B632" t="str">
        <f>VLOOKUP(A632,'dump '!A:A,1,FALSE)</f>
        <v>GO211</v>
      </c>
      <c r="C632" t="s">
        <v>5195</v>
      </c>
      <c r="D632" t="s">
        <v>1047</v>
      </c>
      <c r="E632" t="s">
        <v>3768</v>
      </c>
      <c r="F632" t="s">
        <v>3769</v>
      </c>
      <c r="G632" t="s">
        <v>241</v>
      </c>
      <c r="H632" t="s">
        <v>6222</v>
      </c>
      <c r="I632" s="2"/>
      <c r="J632">
        <v>5</v>
      </c>
      <c r="K632" t="s">
        <v>5080</v>
      </c>
      <c r="L632" t="s">
        <v>6142</v>
      </c>
      <c r="M632" t="s">
        <v>55</v>
      </c>
      <c r="N632">
        <v>0</v>
      </c>
      <c r="O632">
        <v>100</v>
      </c>
      <c r="P632" t="s">
        <v>6223</v>
      </c>
      <c r="Q632" s="2"/>
      <c r="R632" s="2"/>
      <c r="S632" s="2"/>
      <c r="V632" t="s">
        <v>6144</v>
      </c>
      <c r="W632" s="2">
        <v>44697.394629629627</v>
      </c>
      <c r="X632" t="s">
        <v>329</v>
      </c>
      <c r="Y632" s="2">
        <v>44697.394629629627</v>
      </c>
      <c r="Z632" t="s">
        <v>329</v>
      </c>
    </row>
    <row r="633" spans="1:26" x14ac:dyDescent="0.25">
      <c r="A633" t="s">
        <v>5198</v>
      </c>
      <c r="B633" t="str">
        <f>VLOOKUP(A633,'dump '!A:A,1,FALSE)</f>
        <v>GO212</v>
      </c>
      <c r="C633" t="s">
        <v>5197</v>
      </c>
      <c r="D633" t="s">
        <v>1047</v>
      </c>
      <c r="E633" t="s">
        <v>3768</v>
      </c>
      <c r="F633" t="s">
        <v>3769</v>
      </c>
      <c r="G633" t="s">
        <v>241</v>
      </c>
      <c r="H633" t="s">
        <v>6222</v>
      </c>
      <c r="I633" s="2"/>
      <c r="J633">
        <v>5</v>
      </c>
      <c r="K633" t="s">
        <v>5080</v>
      </c>
      <c r="L633" t="s">
        <v>6142</v>
      </c>
      <c r="M633" t="s">
        <v>55</v>
      </c>
      <c r="N633">
        <v>0</v>
      </c>
      <c r="O633">
        <v>100</v>
      </c>
      <c r="P633" t="s">
        <v>6223</v>
      </c>
      <c r="Q633" s="2"/>
      <c r="R633" s="2"/>
      <c r="S633" s="2"/>
      <c r="V633" t="s">
        <v>6144</v>
      </c>
      <c r="W633" s="2">
        <v>44697.394745370373</v>
      </c>
      <c r="X633" t="s">
        <v>329</v>
      </c>
      <c r="Y633" s="2">
        <v>44697.394745370373</v>
      </c>
      <c r="Z633" t="s">
        <v>329</v>
      </c>
    </row>
    <row r="634" spans="1:26" x14ac:dyDescent="0.25">
      <c r="A634" t="s">
        <v>5274</v>
      </c>
      <c r="B634" t="str">
        <f>VLOOKUP(A634,'dump '!A:A,1,FALSE)</f>
        <v>GO213</v>
      </c>
      <c r="C634" t="s">
        <v>5273</v>
      </c>
      <c r="D634" t="s">
        <v>4780</v>
      </c>
      <c r="E634" t="s">
        <v>2711</v>
      </c>
      <c r="F634" t="s">
        <v>4781</v>
      </c>
      <c r="G634" t="s">
        <v>43</v>
      </c>
      <c r="H634" t="s">
        <v>6222</v>
      </c>
      <c r="I634" s="2"/>
      <c r="J634">
        <v>5</v>
      </c>
      <c r="K634" t="s">
        <v>5080</v>
      </c>
      <c r="L634" t="s">
        <v>6142</v>
      </c>
      <c r="M634" t="s">
        <v>55</v>
      </c>
      <c r="N634">
        <v>0</v>
      </c>
      <c r="O634">
        <v>100</v>
      </c>
      <c r="P634" t="s">
        <v>6223</v>
      </c>
      <c r="Q634" s="2"/>
      <c r="R634" s="2"/>
      <c r="S634" s="2"/>
      <c r="V634" t="s">
        <v>6144</v>
      </c>
      <c r="W634" s="2">
        <v>44726.576701388891</v>
      </c>
      <c r="X634" t="s">
        <v>329</v>
      </c>
      <c r="Y634" s="2">
        <v>44726.576701388891</v>
      </c>
      <c r="Z634" t="s">
        <v>329</v>
      </c>
    </row>
    <row r="635" spans="1:26" x14ac:dyDescent="0.25">
      <c r="A635" t="s">
        <v>5276</v>
      </c>
      <c r="B635" t="str">
        <f>VLOOKUP(A635,'dump '!A:A,1,FALSE)</f>
        <v>GO214</v>
      </c>
      <c r="C635" t="s">
        <v>5275</v>
      </c>
      <c r="D635" t="s">
        <v>4780</v>
      </c>
      <c r="E635" t="s">
        <v>2711</v>
      </c>
      <c r="F635" t="s">
        <v>4781</v>
      </c>
      <c r="G635" t="s">
        <v>43</v>
      </c>
      <c r="H635" t="s">
        <v>6222</v>
      </c>
      <c r="I635" s="2"/>
      <c r="J635">
        <v>5</v>
      </c>
      <c r="K635" t="s">
        <v>5080</v>
      </c>
      <c r="L635" t="s">
        <v>6142</v>
      </c>
      <c r="M635" t="s">
        <v>55</v>
      </c>
      <c r="N635">
        <v>0</v>
      </c>
      <c r="O635">
        <v>100</v>
      </c>
      <c r="P635" t="s">
        <v>6223</v>
      </c>
      <c r="Q635" s="2"/>
      <c r="R635" s="2"/>
      <c r="S635" s="2"/>
      <c r="V635" t="s">
        <v>6144</v>
      </c>
      <c r="W635" s="2">
        <v>44726.576840277776</v>
      </c>
      <c r="X635" t="s">
        <v>329</v>
      </c>
      <c r="Y635" s="2">
        <v>44726.576840277776</v>
      </c>
      <c r="Z635" t="s">
        <v>329</v>
      </c>
    </row>
    <row r="636" spans="1:26" x14ac:dyDescent="0.25">
      <c r="A636" t="s">
        <v>5401</v>
      </c>
      <c r="B636" t="str">
        <f>VLOOKUP(A636,'dump '!A:A,1,FALSE)</f>
        <v>GO215</v>
      </c>
      <c r="C636" t="s">
        <v>5400</v>
      </c>
      <c r="D636" t="s">
        <v>2943</v>
      </c>
      <c r="E636" t="s">
        <v>105</v>
      </c>
      <c r="F636" t="s">
        <v>2944</v>
      </c>
      <c r="G636" t="s">
        <v>241</v>
      </c>
      <c r="H636" t="s">
        <v>6222</v>
      </c>
      <c r="I636" s="2"/>
      <c r="J636">
        <v>5</v>
      </c>
      <c r="K636" t="s">
        <v>5080</v>
      </c>
      <c r="L636" t="s">
        <v>6142</v>
      </c>
      <c r="M636" t="s">
        <v>55</v>
      </c>
      <c r="N636">
        <v>0</v>
      </c>
      <c r="O636">
        <v>100</v>
      </c>
      <c r="P636" t="s">
        <v>6223</v>
      </c>
      <c r="Q636" s="2"/>
      <c r="R636" s="2"/>
      <c r="S636" s="2"/>
      <c r="V636" t="s">
        <v>6144</v>
      </c>
      <c r="W636" s="2">
        <v>44746.506076388891</v>
      </c>
      <c r="X636" t="s">
        <v>329</v>
      </c>
      <c r="Y636" s="2">
        <v>44746.506076388891</v>
      </c>
      <c r="Z636" t="s">
        <v>329</v>
      </c>
    </row>
    <row r="637" spans="1:26" x14ac:dyDescent="0.25">
      <c r="A637" t="s">
        <v>5403</v>
      </c>
      <c r="B637" t="str">
        <f>VLOOKUP(A637,'dump '!A:A,1,FALSE)</f>
        <v>GO216</v>
      </c>
      <c r="C637" t="s">
        <v>5402</v>
      </c>
      <c r="D637" t="s">
        <v>2943</v>
      </c>
      <c r="E637" t="s">
        <v>105</v>
      </c>
      <c r="F637" t="s">
        <v>2944</v>
      </c>
      <c r="G637" t="s">
        <v>241</v>
      </c>
      <c r="H637" t="s">
        <v>6222</v>
      </c>
      <c r="I637" s="2"/>
      <c r="J637">
        <v>5</v>
      </c>
      <c r="K637" t="s">
        <v>5080</v>
      </c>
      <c r="L637" t="s">
        <v>6142</v>
      </c>
      <c r="M637" t="s">
        <v>55</v>
      </c>
      <c r="N637">
        <v>0</v>
      </c>
      <c r="O637">
        <v>100</v>
      </c>
      <c r="P637" t="s">
        <v>6223</v>
      </c>
      <c r="Q637" s="2"/>
      <c r="R637" s="2"/>
      <c r="S637" s="2"/>
      <c r="V637" t="s">
        <v>6144</v>
      </c>
      <c r="W637" s="2">
        <v>44746.506203703706</v>
      </c>
      <c r="X637" t="s">
        <v>329</v>
      </c>
      <c r="Y637" s="2">
        <v>44746.506203703706</v>
      </c>
      <c r="Z637" t="s">
        <v>329</v>
      </c>
    </row>
    <row r="638" spans="1:26" x14ac:dyDescent="0.25">
      <c r="A638" t="s">
        <v>5499</v>
      </c>
      <c r="B638" t="str">
        <f>VLOOKUP(A638,'dump '!A:A,1,FALSE)</f>
        <v>GO217</v>
      </c>
      <c r="C638" t="s">
        <v>5498</v>
      </c>
      <c r="D638" t="s">
        <v>3556</v>
      </c>
      <c r="E638" t="s">
        <v>281</v>
      </c>
      <c r="F638" t="s">
        <v>4173</v>
      </c>
      <c r="G638" t="s">
        <v>241</v>
      </c>
      <c r="H638" t="s">
        <v>6222</v>
      </c>
      <c r="I638" s="2"/>
      <c r="J638">
        <v>6</v>
      </c>
      <c r="K638" t="s">
        <v>5080</v>
      </c>
      <c r="L638" t="s">
        <v>6142</v>
      </c>
      <c r="M638" t="s">
        <v>55</v>
      </c>
      <c r="N638">
        <v>0</v>
      </c>
      <c r="O638">
        <v>100</v>
      </c>
      <c r="P638" t="s">
        <v>6223</v>
      </c>
      <c r="Q638" s="2"/>
      <c r="R638" s="2"/>
      <c r="S638" s="2"/>
      <c r="V638" t="s">
        <v>6144</v>
      </c>
      <c r="W638" s="2">
        <v>44749.379687499997</v>
      </c>
      <c r="X638" t="s">
        <v>329</v>
      </c>
      <c r="Y638" s="2">
        <v>44749.379687499997</v>
      </c>
      <c r="Z638" t="s">
        <v>329</v>
      </c>
    </row>
    <row r="639" spans="1:26" x14ac:dyDescent="0.25">
      <c r="A639" t="s">
        <v>5849</v>
      </c>
      <c r="B639" t="str">
        <f>VLOOKUP(A639,'dump '!A:A,1,FALSE)</f>
        <v>GO218</v>
      </c>
      <c r="C639" t="s">
        <v>5848</v>
      </c>
      <c r="D639" t="s">
        <v>161</v>
      </c>
      <c r="E639" t="s">
        <v>4643</v>
      </c>
      <c r="F639" t="s">
        <v>4644</v>
      </c>
      <c r="G639" t="s">
        <v>62</v>
      </c>
      <c r="H639" t="s">
        <v>6222</v>
      </c>
      <c r="I639" s="2"/>
      <c r="J639">
        <v>5</v>
      </c>
      <c r="K639" t="s">
        <v>5080</v>
      </c>
      <c r="L639" t="s">
        <v>6142</v>
      </c>
      <c r="M639" t="s">
        <v>55</v>
      </c>
      <c r="N639">
        <v>0</v>
      </c>
      <c r="O639">
        <v>100</v>
      </c>
      <c r="P639" t="s">
        <v>6223</v>
      </c>
      <c r="Q639" s="2"/>
      <c r="R639" s="2"/>
      <c r="S639" s="2"/>
      <c r="V639" t="s">
        <v>6144</v>
      </c>
      <c r="W639" s="2">
        <v>44844.505624999998</v>
      </c>
      <c r="X639" t="s">
        <v>329</v>
      </c>
      <c r="Y639" s="2">
        <v>44844.505624999998</v>
      </c>
      <c r="Z639" t="s">
        <v>329</v>
      </c>
    </row>
    <row r="640" spans="1:26" x14ac:dyDescent="0.25">
      <c r="A640" t="s">
        <v>5342</v>
      </c>
      <c r="B640" t="str">
        <f>VLOOKUP(A640,'dump '!A:A,1,FALSE)</f>
        <v>GO219</v>
      </c>
      <c r="C640" t="s">
        <v>5341</v>
      </c>
      <c r="D640" t="s">
        <v>368</v>
      </c>
      <c r="E640" t="s">
        <v>1007</v>
      </c>
      <c r="F640" t="s">
        <v>1538</v>
      </c>
      <c r="G640" t="s">
        <v>177</v>
      </c>
      <c r="H640" t="s">
        <v>6222</v>
      </c>
      <c r="I640" s="2"/>
      <c r="J640">
        <v>5</v>
      </c>
      <c r="K640" t="s">
        <v>5080</v>
      </c>
      <c r="L640" t="s">
        <v>6142</v>
      </c>
      <c r="M640" t="s">
        <v>55</v>
      </c>
      <c r="N640">
        <v>0</v>
      </c>
      <c r="O640">
        <v>100</v>
      </c>
      <c r="P640" t="s">
        <v>6223</v>
      </c>
      <c r="Q640" s="2"/>
      <c r="R640" s="2"/>
      <c r="S640" s="2"/>
      <c r="V640" t="s">
        <v>6144</v>
      </c>
      <c r="W640" s="2">
        <v>44894.435034722221</v>
      </c>
      <c r="X640" t="s">
        <v>329</v>
      </c>
      <c r="Y640" s="2">
        <v>44894.435034722221</v>
      </c>
      <c r="Z640" t="s">
        <v>329</v>
      </c>
    </row>
    <row r="641" spans="1:26" x14ac:dyDescent="0.25">
      <c r="A641" t="s">
        <v>6030</v>
      </c>
      <c r="B641" t="str">
        <f>VLOOKUP(A641,'dump '!A:A,1,FALSE)</f>
        <v>GO220</v>
      </c>
      <c r="C641" t="s">
        <v>6029</v>
      </c>
      <c r="D641" t="s">
        <v>5106</v>
      </c>
      <c r="E641" t="s">
        <v>5107</v>
      </c>
      <c r="F641" t="s">
        <v>5108</v>
      </c>
      <c r="G641" t="s">
        <v>51</v>
      </c>
      <c r="H641" t="s">
        <v>6222</v>
      </c>
      <c r="I641" s="2"/>
      <c r="J641">
        <v>5</v>
      </c>
      <c r="K641" t="s">
        <v>5080</v>
      </c>
      <c r="L641" t="s">
        <v>6142</v>
      </c>
      <c r="M641" t="s">
        <v>55</v>
      </c>
      <c r="N641">
        <v>0</v>
      </c>
      <c r="O641">
        <v>100</v>
      </c>
      <c r="P641" t="s">
        <v>6260</v>
      </c>
      <c r="Q641" s="2"/>
      <c r="R641" s="2"/>
      <c r="S641" s="2"/>
      <c r="V641" t="s">
        <v>6144</v>
      </c>
      <c r="W641" s="2">
        <v>44894.498842592591</v>
      </c>
      <c r="X641" t="s">
        <v>329</v>
      </c>
      <c r="Y641" s="2">
        <v>44936.329814814817</v>
      </c>
      <c r="Z641" t="s">
        <v>329</v>
      </c>
    </row>
    <row r="642" spans="1:26" x14ac:dyDescent="0.25">
      <c r="A642" t="s">
        <v>5950</v>
      </c>
      <c r="B642" t="str">
        <f>VLOOKUP(A642,'dump '!A:A,1,FALSE)</f>
        <v>GO221</v>
      </c>
      <c r="C642" t="s">
        <v>5949</v>
      </c>
      <c r="D642" t="s">
        <v>5106</v>
      </c>
      <c r="E642" t="s">
        <v>5107</v>
      </c>
      <c r="F642" t="s">
        <v>5108</v>
      </c>
      <c r="G642" t="s">
        <v>51</v>
      </c>
      <c r="H642" t="s">
        <v>6222</v>
      </c>
      <c r="I642" s="2"/>
      <c r="J642">
        <v>5</v>
      </c>
      <c r="K642" t="s">
        <v>5080</v>
      </c>
      <c r="L642" t="s">
        <v>6142</v>
      </c>
      <c r="M642" t="s">
        <v>55</v>
      </c>
      <c r="N642">
        <v>0</v>
      </c>
      <c r="O642">
        <v>100</v>
      </c>
      <c r="P642" t="s">
        <v>6260</v>
      </c>
      <c r="Q642" s="2"/>
      <c r="R642" s="2"/>
      <c r="S642" s="2"/>
      <c r="V642" t="s">
        <v>6144</v>
      </c>
      <c r="W642" s="2">
        <v>44894.49895833333</v>
      </c>
      <c r="X642" t="s">
        <v>329</v>
      </c>
      <c r="Y642" s="2">
        <v>44936.329456018517</v>
      </c>
      <c r="Z642" t="s">
        <v>329</v>
      </c>
    </row>
    <row r="643" spans="1:26" x14ac:dyDescent="0.25">
      <c r="A643" t="s">
        <v>5105</v>
      </c>
      <c r="B643" t="str">
        <f>VLOOKUP(A643,'dump '!A:A,1,FALSE)</f>
        <v>GO222</v>
      </c>
      <c r="C643" t="s">
        <v>5104</v>
      </c>
      <c r="D643" t="s">
        <v>5106</v>
      </c>
      <c r="E643" t="s">
        <v>5107</v>
      </c>
      <c r="F643" t="s">
        <v>5108</v>
      </c>
      <c r="G643" t="s">
        <v>51</v>
      </c>
      <c r="H643" t="s">
        <v>6222</v>
      </c>
      <c r="I643" s="2"/>
      <c r="J643">
        <v>5</v>
      </c>
      <c r="K643" t="s">
        <v>5080</v>
      </c>
      <c r="L643" t="s">
        <v>6142</v>
      </c>
      <c r="M643" t="s">
        <v>55</v>
      </c>
      <c r="N643">
        <v>0</v>
      </c>
      <c r="O643">
        <v>100</v>
      </c>
      <c r="P643" t="s">
        <v>6260</v>
      </c>
      <c r="Q643" s="2"/>
      <c r="R643" s="2"/>
      <c r="S643" s="2"/>
      <c r="V643" t="s">
        <v>6144</v>
      </c>
      <c r="W643" s="2">
        <v>44894.499062499999</v>
      </c>
      <c r="X643" t="s">
        <v>329</v>
      </c>
      <c r="Y643" s="2">
        <v>44936.329155092593</v>
      </c>
      <c r="Z643" t="s">
        <v>329</v>
      </c>
    </row>
    <row r="644" spans="1:26" x14ac:dyDescent="0.25">
      <c r="A644" t="s">
        <v>5686</v>
      </c>
      <c r="B644" t="str">
        <f>VLOOKUP(A644,'dump '!A:A,1,FALSE)</f>
        <v>GO223</v>
      </c>
      <c r="C644" t="s">
        <v>5685</v>
      </c>
      <c r="D644" t="s">
        <v>1930</v>
      </c>
      <c r="E644" t="s">
        <v>175</v>
      </c>
      <c r="F644" t="s">
        <v>5687</v>
      </c>
      <c r="G644" t="s">
        <v>62</v>
      </c>
      <c r="H644" t="s">
        <v>6222</v>
      </c>
      <c r="I644" s="2"/>
      <c r="J644">
        <v>5</v>
      </c>
      <c r="K644" t="s">
        <v>5080</v>
      </c>
      <c r="L644" t="s">
        <v>6142</v>
      </c>
      <c r="M644" t="s">
        <v>55</v>
      </c>
      <c r="N644">
        <v>0</v>
      </c>
      <c r="O644">
        <v>100</v>
      </c>
      <c r="P644" t="s">
        <v>6260</v>
      </c>
      <c r="Q644" s="2"/>
      <c r="R644" s="2"/>
      <c r="S644" s="2"/>
      <c r="V644" t="s">
        <v>6144</v>
      </c>
      <c r="W644" s="2">
        <v>44922.376747685186</v>
      </c>
      <c r="X644" t="s">
        <v>329</v>
      </c>
      <c r="Y644" s="2">
        <v>44922.376747685186</v>
      </c>
      <c r="Z644" t="s">
        <v>329</v>
      </c>
    </row>
    <row r="645" spans="1:26" x14ac:dyDescent="0.25">
      <c r="A645" t="s">
        <v>5103</v>
      </c>
      <c r="B645" t="str">
        <f>VLOOKUP(A645,'dump '!A:A,1,FALSE)</f>
        <v>GO224</v>
      </c>
      <c r="C645" t="s">
        <v>5102</v>
      </c>
      <c r="D645" t="s">
        <v>2871</v>
      </c>
      <c r="E645" t="s">
        <v>2711</v>
      </c>
      <c r="F645" t="s">
        <v>2872</v>
      </c>
      <c r="G645" t="s">
        <v>51</v>
      </c>
      <c r="H645" t="s">
        <v>6222</v>
      </c>
      <c r="I645" s="2"/>
      <c r="J645">
        <v>5</v>
      </c>
      <c r="K645" t="s">
        <v>5080</v>
      </c>
      <c r="L645" t="s">
        <v>6142</v>
      </c>
      <c r="M645" t="s">
        <v>55</v>
      </c>
      <c r="N645">
        <v>0</v>
      </c>
      <c r="O645">
        <v>100</v>
      </c>
      <c r="P645" t="s">
        <v>6363</v>
      </c>
      <c r="Q645" s="2"/>
      <c r="R645" s="2"/>
      <c r="S645" s="2"/>
      <c r="V645" t="s">
        <v>6144</v>
      </c>
      <c r="W645" s="2">
        <v>44964.621099537035</v>
      </c>
      <c r="X645" t="s">
        <v>329</v>
      </c>
      <c r="Y645" s="2">
        <v>44964.621099537035</v>
      </c>
      <c r="Z645" t="s">
        <v>329</v>
      </c>
    </row>
    <row r="646" spans="1:26" x14ac:dyDescent="0.25">
      <c r="A646" t="s">
        <v>6056</v>
      </c>
      <c r="B646" t="str">
        <f>VLOOKUP(A646,'dump '!A:A,1,FALSE)</f>
        <v>PO052</v>
      </c>
      <c r="C646" t="s">
        <v>6055</v>
      </c>
      <c r="D646" t="s">
        <v>2336</v>
      </c>
      <c r="E646" t="s">
        <v>1552</v>
      </c>
      <c r="F646" t="s">
        <v>2337</v>
      </c>
      <c r="G646" t="s">
        <v>241</v>
      </c>
      <c r="H646" t="s">
        <v>5022</v>
      </c>
      <c r="I646">
        <v>3004344</v>
      </c>
      <c r="J646">
        <v>5</v>
      </c>
      <c r="K646" t="s">
        <v>167</v>
      </c>
      <c r="L646" t="s">
        <v>6142</v>
      </c>
      <c r="M646" t="s">
        <v>55</v>
      </c>
      <c r="N646">
        <v>80</v>
      </c>
      <c r="O646">
        <v>100</v>
      </c>
      <c r="P646" t="s">
        <v>6143</v>
      </c>
      <c r="Q646">
        <v>2600</v>
      </c>
      <c r="R646">
        <v>50</v>
      </c>
      <c r="S646">
        <v>300</v>
      </c>
      <c r="V646" t="s">
        <v>6144</v>
      </c>
      <c r="W646" s="2">
        <v>43474.373854166668</v>
      </c>
      <c r="Y646" s="2">
        <v>43474.373854166668</v>
      </c>
    </row>
    <row r="647" spans="1:26" x14ac:dyDescent="0.25">
      <c r="A647" t="s">
        <v>6077</v>
      </c>
      <c r="B647" t="str">
        <f>VLOOKUP(A647,'dump '!A:A,1,FALSE)</f>
        <v>PO053</v>
      </c>
      <c r="C647" t="s">
        <v>6076</v>
      </c>
      <c r="D647" t="s">
        <v>1770</v>
      </c>
      <c r="E647" t="s">
        <v>148</v>
      </c>
      <c r="F647" t="s">
        <v>1771</v>
      </c>
      <c r="G647" t="s">
        <v>241</v>
      </c>
      <c r="H647" t="s">
        <v>5022</v>
      </c>
      <c r="I647">
        <v>3004681</v>
      </c>
      <c r="J647">
        <v>5</v>
      </c>
      <c r="K647" t="s">
        <v>167</v>
      </c>
      <c r="L647" t="s">
        <v>6142</v>
      </c>
      <c r="M647" t="s">
        <v>55</v>
      </c>
      <c r="N647">
        <v>80</v>
      </c>
      <c r="O647">
        <v>100</v>
      </c>
      <c r="P647" t="s">
        <v>6156</v>
      </c>
      <c r="Q647">
        <v>2590</v>
      </c>
      <c r="R647">
        <v>50</v>
      </c>
      <c r="S647">
        <v>300</v>
      </c>
      <c r="V647" t="s">
        <v>6144</v>
      </c>
      <c r="W647" s="2">
        <v>43474.373854166668</v>
      </c>
      <c r="Y647" s="2">
        <v>43474.373854166668</v>
      </c>
    </row>
    <row r="648" spans="1:26" x14ac:dyDescent="0.25">
      <c r="A648" t="s">
        <v>5871</v>
      </c>
      <c r="B648" t="str">
        <f>VLOOKUP(A648,'dump '!A:A,1,FALSE)</f>
        <v>PO054</v>
      </c>
      <c r="C648" t="s">
        <v>5870</v>
      </c>
      <c r="D648" t="s">
        <v>1852</v>
      </c>
      <c r="E648" t="s">
        <v>1552</v>
      </c>
      <c r="F648" t="s">
        <v>1854</v>
      </c>
      <c r="G648" t="s">
        <v>177</v>
      </c>
      <c r="H648" t="s">
        <v>5022</v>
      </c>
      <c r="I648">
        <v>3004403</v>
      </c>
      <c r="J648">
        <v>5</v>
      </c>
      <c r="K648" t="s">
        <v>167</v>
      </c>
      <c r="L648" t="s">
        <v>6142</v>
      </c>
      <c r="M648" t="s">
        <v>55</v>
      </c>
      <c r="N648">
        <v>80</v>
      </c>
      <c r="O648">
        <v>100</v>
      </c>
      <c r="P648" t="s">
        <v>6143</v>
      </c>
      <c r="Q648">
        <v>2500</v>
      </c>
      <c r="R648">
        <v>50</v>
      </c>
      <c r="S648">
        <v>300</v>
      </c>
      <c r="V648" t="s">
        <v>6144</v>
      </c>
      <c r="W648" s="2">
        <v>43474.373831018522</v>
      </c>
      <c r="Y648" s="2">
        <v>43474.373831018522</v>
      </c>
    </row>
    <row r="649" spans="1:26" x14ac:dyDescent="0.25">
      <c r="A649" t="s">
        <v>5863</v>
      </c>
      <c r="B649" t="str">
        <f>VLOOKUP(A649,'dump '!A:A,1,FALSE)</f>
        <v>PO055</v>
      </c>
      <c r="C649" t="s">
        <v>5862</v>
      </c>
      <c r="D649" t="s">
        <v>1917</v>
      </c>
      <c r="E649" t="s">
        <v>132</v>
      </c>
      <c r="F649" t="s">
        <v>2033</v>
      </c>
      <c r="G649" t="s">
        <v>177</v>
      </c>
      <c r="H649" t="s">
        <v>5022</v>
      </c>
      <c r="I649">
        <v>3004408</v>
      </c>
      <c r="J649">
        <v>5</v>
      </c>
      <c r="K649" t="s">
        <v>167</v>
      </c>
      <c r="L649" t="s">
        <v>6142</v>
      </c>
      <c r="M649" t="s">
        <v>55</v>
      </c>
      <c r="N649">
        <v>80</v>
      </c>
      <c r="O649">
        <v>100</v>
      </c>
      <c r="P649" t="s">
        <v>6143</v>
      </c>
      <c r="Q649">
        <v>2600</v>
      </c>
      <c r="R649">
        <v>50</v>
      </c>
      <c r="S649">
        <v>300</v>
      </c>
      <c r="V649" t="s">
        <v>6144</v>
      </c>
      <c r="W649" s="2">
        <v>43474.373831018522</v>
      </c>
      <c r="Y649" s="2">
        <v>43474.373831018522</v>
      </c>
    </row>
    <row r="650" spans="1:26" x14ac:dyDescent="0.25">
      <c r="A650" t="s">
        <v>5865</v>
      </c>
      <c r="B650" t="str">
        <f>VLOOKUP(A650,'dump '!A:A,1,FALSE)</f>
        <v>PO056</v>
      </c>
      <c r="C650" t="s">
        <v>5864</v>
      </c>
      <c r="D650" t="s">
        <v>715</v>
      </c>
      <c r="E650" t="s">
        <v>716</v>
      </c>
      <c r="F650" t="s">
        <v>717</v>
      </c>
      <c r="G650" t="s">
        <v>177</v>
      </c>
      <c r="H650" t="s">
        <v>5022</v>
      </c>
      <c r="I650">
        <v>3004407</v>
      </c>
      <c r="J650">
        <v>5</v>
      </c>
      <c r="K650" t="s">
        <v>167</v>
      </c>
      <c r="L650" t="s">
        <v>6142</v>
      </c>
      <c r="M650" t="s">
        <v>55</v>
      </c>
      <c r="N650">
        <v>80</v>
      </c>
      <c r="O650">
        <v>100</v>
      </c>
      <c r="P650" t="s">
        <v>6143</v>
      </c>
      <c r="Q650">
        <v>2590</v>
      </c>
      <c r="R650">
        <v>50</v>
      </c>
      <c r="S650">
        <v>300</v>
      </c>
      <c r="V650" t="s">
        <v>6144</v>
      </c>
      <c r="W650" s="2">
        <v>43474.373842592591</v>
      </c>
      <c r="Y650" s="2">
        <v>44119.428912037038</v>
      </c>
      <c r="Z650" t="s">
        <v>329</v>
      </c>
    </row>
    <row r="651" spans="1:26" x14ac:dyDescent="0.25">
      <c r="A651" t="s">
        <v>2866</v>
      </c>
      <c r="B651" t="str">
        <f>VLOOKUP(A651,'dump '!A:A,1,FALSE)</f>
        <v>PO057</v>
      </c>
      <c r="C651" t="s">
        <v>2865</v>
      </c>
      <c r="D651" t="s">
        <v>2860</v>
      </c>
      <c r="E651" t="s">
        <v>132</v>
      </c>
      <c r="F651" t="s">
        <v>2861</v>
      </c>
      <c r="G651" t="s">
        <v>51</v>
      </c>
      <c r="H651" t="s">
        <v>58</v>
      </c>
      <c r="I651">
        <v>1016702</v>
      </c>
      <c r="J651">
        <v>5</v>
      </c>
      <c r="K651" t="s">
        <v>167</v>
      </c>
      <c r="L651" t="s">
        <v>6142</v>
      </c>
      <c r="M651" t="s">
        <v>55</v>
      </c>
      <c r="N651">
        <v>80</v>
      </c>
      <c r="O651">
        <v>100</v>
      </c>
      <c r="P651" t="s">
        <v>6143</v>
      </c>
      <c r="Q651">
        <v>2600</v>
      </c>
      <c r="R651">
        <v>50</v>
      </c>
      <c r="S651">
        <v>300</v>
      </c>
      <c r="V651" t="s">
        <v>6144</v>
      </c>
      <c r="W651" s="2">
        <v>43474.373854166668</v>
      </c>
      <c r="Y651" s="2">
        <v>43474.373854166668</v>
      </c>
    </row>
    <row r="652" spans="1:26" x14ac:dyDescent="0.25">
      <c r="A652" t="s">
        <v>2890</v>
      </c>
      <c r="B652" t="str">
        <f>VLOOKUP(A652,'dump '!A:A,1,FALSE)</f>
        <v>PO058</v>
      </c>
      <c r="C652" t="s">
        <v>2889</v>
      </c>
      <c r="D652" t="s">
        <v>2884</v>
      </c>
      <c r="E652" t="s">
        <v>482</v>
      </c>
      <c r="F652" t="s">
        <v>2885</v>
      </c>
      <c r="G652" t="s">
        <v>51</v>
      </c>
      <c r="H652" t="s">
        <v>58</v>
      </c>
      <c r="I652">
        <v>1015859</v>
      </c>
      <c r="J652">
        <v>5</v>
      </c>
      <c r="K652" t="s">
        <v>167</v>
      </c>
      <c r="L652" t="s">
        <v>6142</v>
      </c>
      <c r="M652" t="s">
        <v>55</v>
      </c>
      <c r="N652">
        <v>80</v>
      </c>
      <c r="O652">
        <v>100</v>
      </c>
      <c r="P652" t="s">
        <v>6143</v>
      </c>
      <c r="Q652">
        <v>2600</v>
      </c>
      <c r="R652">
        <v>50</v>
      </c>
      <c r="S652">
        <v>300</v>
      </c>
      <c r="V652" t="s">
        <v>6144</v>
      </c>
      <c r="W652" s="2">
        <v>43474.373854166668</v>
      </c>
      <c r="Y652" s="2">
        <v>43474.373854166668</v>
      </c>
    </row>
    <row r="653" spans="1:26" x14ac:dyDescent="0.25">
      <c r="A653" t="s">
        <v>6065</v>
      </c>
      <c r="B653" t="str">
        <f>VLOOKUP(A653,'dump '!A:A,1,FALSE)</f>
        <v>PO060</v>
      </c>
      <c r="C653" t="s">
        <v>6064</v>
      </c>
      <c r="D653" t="s">
        <v>2652</v>
      </c>
      <c r="E653" t="s">
        <v>281</v>
      </c>
      <c r="F653" t="s">
        <v>2653</v>
      </c>
      <c r="G653" t="s">
        <v>34</v>
      </c>
      <c r="H653" t="s">
        <v>5022</v>
      </c>
      <c r="I653">
        <v>3004603</v>
      </c>
      <c r="J653">
        <v>5</v>
      </c>
      <c r="K653" t="s">
        <v>167</v>
      </c>
      <c r="L653" t="s">
        <v>6142</v>
      </c>
      <c r="M653" t="s">
        <v>55</v>
      </c>
      <c r="N653">
        <v>80</v>
      </c>
      <c r="O653">
        <v>100</v>
      </c>
      <c r="P653" t="s">
        <v>6165</v>
      </c>
      <c r="Q653">
        <v>2550</v>
      </c>
      <c r="R653">
        <v>50</v>
      </c>
      <c r="S653">
        <v>300</v>
      </c>
      <c r="V653" t="s">
        <v>6144</v>
      </c>
      <c r="W653" s="2">
        <v>43474.373842592591</v>
      </c>
      <c r="Y653" s="2">
        <v>43474.373842592591</v>
      </c>
    </row>
    <row r="654" spans="1:26" x14ac:dyDescent="0.25">
      <c r="A654" t="s">
        <v>6329</v>
      </c>
      <c r="B654" t="e">
        <f>VLOOKUP(A654,'dump '!A:A,1,FALSE)</f>
        <v>#N/A</v>
      </c>
      <c r="C654" s="2"/>
      <c r="D654" s="2"/>
      <c r="E654" s="2"/>
      <c r="F654" s="2"/>
      <c r="G654" s="2"/>
      <c r="H654" t="s">
        <v>323</v>
      </c>
      <c r="I654" s="2"/>
      <c r="J654">
        <v>5</v>
      </c>
      <c r="K654" t="s">
        <v>167</v>
      </c>
      <c r="L654" t="s">
        <v>6142</v>
      </c>
      <c r="M654" t="s">
        <v>55</v>
      </c>
      <c r="N654">
        <v>80</v>
      </c>
      <c r="O654">
        <v>100</v>
      </c>
      <c r="P654" t="s">
        <v>6223</v>
      </c>
      <c r="Q654" s="2"/>
      <c r="R654" s="2"/>
      <c r="S654" s="2"/>
      <c r="V654" t="s">
        <v>6184</v>
      </c>
      <c r="W654" s="2">
        <v>43474.373831018522</v>
      </c>
      <c r="Y654" s="2">
        <v>44116.636828703704</v>
      </c>
      <c r="Z654" t="s">
        <v>37</v>
      </c>
    </row>
    <row r="655" spans="1:26" x14ac:dyDescent="0.25">
      <c r="A655" t="s">
        <v>6330</v>
      </c>
      <c r="B655" t="e">
        <f>VLOOKUP(A655,'dump '!A:A,1,FALSE)</f>
        <v>#N/A</v>
      </c>
      <c r="C655" s="2"/>
      <c r="D655" s="2"/>
      <c r="E655" s="2"/>
      <c r="F655" s="2"/>
      <c r="G655" s="2"/>
      <c r="H655" t="s">
        <v>323</v>
      </c>
      <c r="I655" s="2"/>
      <c r="J655">
        <v>5</v>
      </c>
      <c r="K655" t="s">
        <v>167</v>
      </c>
      <c r="L655" t="s">
        <v>6142</v>
      </c>
      <c r="M655" t="s">
        <v>55</v>
      </c>
      <c r="N655">
        <v>80</v>
      </c>
      <c r="O655">
        <v>100</v>
      </c>
      <c r="P655" t="s">
        <v>6223</v>
      </c>
      <c r="Q655" s="2"/>
      <c r="R655" s="2"/>
      <c r="S655" s="2"/>
      <c r="V655" t="s">
        <v>6184</v>
      </c>
      <c r="W655" s="2">
        <v>43474.373831018522</v>
      </c>
      <c r="Y655" s="2">
        <v>44116.637048611112</v>
      </c>
      <c r="Z655" t="s">
        <v>37</v>
      </c>
    </row>
    <row r="656" spans="1:26" x14ac:dyDescent="0.25">
      <c r="A656" t="s">
        <v>6331</v>
      </c>
      <c r="B656" t="e">
        <f>VLOOKUP(A656,'dump '!A:A,1,FALSE)</f>
        <v>#N/A</v>
      </c>
      <c r="C656" s="2"/>
      <c r="D656" s="2"/>
      <c r="E656" s="2"/>
      <c r="F656" s="2"/>
      <c r="G656" s="2"/>
      <c r="H656" t="s">
        <v>323</v>
      </c>
      <c r="I656" s="2"/>
      <c r="J656">
        <v>5</v>
      </c>
      <c r="K656" t="s">
        <v>167</v>
      </c>
      <c r="L656" t="s">
        <v>6142</v>
      </c>
      <c r="M656" t="s">
        <v>55</v>
      </c>
      <c r="N656">
        <v>80</v>
      </c>
      <c r="O656">
        <v>100</v>
      </c>
      <c r="P656" t="s">
        <v>6223</v>
      </c>
      <c r="Q656" s="2"/>
      <c r="R656" s="2"/>
      <c r="S656" s="2"/>
      <c r="V656" t="s">
        <v>6184</v>
      </c>
      <c r="W656" s="2">
        <v>43474.373831018522</v>
      </c>
      <c r="Y656" s="2">
        <v>44116.637141203704</v>
      </c>
      <c r="Z656" t="s">
        <v>37</v>
      </c>
    </row>
    <row r="657" spans="1:26" x14ac:dyDescent="0.25">
      <c r="A657" t="s">
        <v>6079</v>
      </c>
      <c r="B657" t="str">
        <f>VLOOKUP(A657,'dump '!A:A,1,FALSE)</f>
        <v>PO065</v>
      </c>
      <c r="C657" t="s">
        <v>6078</v>
      </c>
      <c r="D657" t="s">
        <v>1814</v>
      </c>
      <c r="E657" t="s">
        <v>730</v>
      </c>
      <c r="F657" t="s">
        <v>1973</v>
      </c>
      <c r="G657" t="s">
        <v>177</v>
      </c>
      <c r="H657" t="s">
        <v>5022</v>
      </c>
      <c r="I657">
        <v>3004690</v>
      </c>
      <c r="J657">
        <v>5</v>
      </c>
      <c r="K657" t="s">
        <v>167</v>
      </c>
      <c r="L657" t="s">
        <v>6142</v>
      </c>
      <c r="M657" t="s">
        <v>55</v>
      </c>
      <c r="N657">
        <v>80</v>
      </c>
      <c r="O657">
        <v>100</v>
      </c>
      <c r="P657" t="s">
        <v>6361</v>
      </c>
      <c r="Q657">
        <v>2550</v>
      </c>
      <c r="R657">
        <v>50</v>
      </c>
      <c r="S657">
        <v>300</v>
      </c>
      <c r="V657" t="s">
        <v>6144</v>
      </c>
      <c r="W657" s="2">
        <v>43474.373831018522</v>
      </c>
      <c r="Y657" s="2">
        <v>43920.379525462966</v>
      </c>
      <c r="Z657" t="s">
        <v>5969</v>
      </c>
    </row>
    <row r="658" spans="1:26" x14ac:dyDescent="0.25">
      <c r="A658" t="s">
        <v>6081</v>
      </c>
      <c r="B658" t="str">
        <f>VLOOKUP(A658,'dump '!A:A,1,FALSE)</f>
        <v>PO067</v>
      </c>
      <c r="C658" t="s">
        <v>6080</v>
      </c>
      <c r="D658" t="s">
        <v>3078</v>
      </c>
      <c r="E658" t="s">
        <v>3115</v>
      </c>
      <c r="F658" t="s">
        <v>3116</v>
      </c>
      <c r="G658" t="s">
        <v>241</v>
      </c>
      <c r="H658" t="s">
        <v>5022</v>
      </c>
      <c r="I658">
        <v>3004664</v>
      </c>
      <c r="J658">
        <v>5</v>
      </c>
      <c r="K658" t="s">
        <v>167</v>
      </c>
      <c r="L658" t="s">
        <v>6142</v>
      </c>
      <c r="M658" t="s">
        <v>55</v>
      </c>
      <c r="N658">
        <v>80</v>
      </c>
      <c r="O658">
        <v>100</v>
      </c>
      <c r="P658" t="s">
        <v>6156</v>
      </c>
      <c r="Q658">
        <v>2590</v>
      </c>
      <c r="R658">
        <v>50</v>
      </c>
      <c r="S658">
        <v>300</v>
      </c>
      <c r="V658" t="s">
        <v>6144</v>
      </c>
      <c r="W658" s="2">
        <v>43474.373842592591</v>
      </c>
      <c r="Y658" s="2">
        <v>43474.373842592591</v>
      </c>
    </row>
    <row r="659" spans="1:26" x14ac:dyDescent="0.25">
      <c r="A659" t="s">
        <v>5029</v>
      </c>
      <c r="B659" t="str">
        <f>VLOOKUP(A659,'dump '!A:A,1,FALSE)</f>
        <v>PO068</v>
      </c>
      <c r="C659" t="s">
        <v>5028</v>
      </c>
      <c r="D659" t="s">
        <v>4591</v>
      </c>
      <c r="E659" t="s">
        <v>522</v>
      </c>
      <c r="F659" t="s">
        <v>4592</v>
      </c>
      <c r="G659" t="s">
        <v>107</v>
      </c>
      <c r="H659" t="s">
        <v>5022</v>
      </c>
      <c r="I659">
        <v>3004694</v>
      </c>
      <c r="J659">
        <v>5</v>
      </c>
      <c r="K659" t="s">
        <v>167</v>
      </c>
      <c r="L659" t="s">
        <v>6142</v>
      </c>
      <c r="M659" t="s">
        <v>55</v>
      </c>
      <c r="N659">
        <v>80</v>
      </c>
      <c r="O659">
        <v>100</v>
      </c>
      <c r="P659" t="s">
        <v>6143</v>
      </c>
      <c r="Q659">
        <v>2600</v>
      </c>
      <c r="R659">
        <v>50</v>
      </c>
      <c r="S659">
        <v>300</v>
      </c>
      <c r="V659" t="s">
        <v>6144</v>
      </c>
      <c r="W659" s="2">
        <v>43474.373842592591</v>
      </c>
      <c r="Y659" s="2">
        <v>43474.373842592591</v>
      </c>
    </row>
    <row r="660" spans="1:26" x14ac:dyDescent="0.25">
      <c r="A660" t="s">
        <v>5859</v>
      </c>
      <c r="B660" t="str">
        <f>VLOOKUP(A660,'dump '!A:A,1,FALSE)</f>
        <v>PO069</v>
      </c>
      <c r="C660" t="s">
        <v>5858</v>
      </c>
      <c r="D660" t="s">
        <v>1808</v>
      </c>
      <c r="E660" t="s">
        <v>1809</v>
      </c>
      <c r="F660" t="s">
        <v>1810</v>
      </c>
      <c r="G660" t="s">
        <v>177</v>
      </c>
      <c r="H660" t="s">
        <v>5022</v>
      </c>
      <c r="I660">
        <v>3004345</v>
      </c>
      <c r="J660">
        <v>5</v>
      </c>
      <c r="K660" t="s">
        <v>167</v>
      </c>
      <c r="L660" t="s">
        <v>6142</v>
      </c>
      <c r="M660" t="s">
        <v>55</v>
      </c>
      <c r="N660">
        <v>80</v>
      </c>
      <c r="O660">
        <v>100</v>
      </c>
      <c r="P660" t="s">
        <v>6143</v>
      </c>
      <c r="Q660">
        <v>2600</v>
      </c>
      <c r="R660">
        <v>50</v>
      </c>
      <c r="S660">
        <v>300</v>
      </c>
      <c r="V660" t="s">
        <v>6144</v>
      </c>
      <c r="W660" s="2">
        <v>43474.373831018522</v>
      </c>
      <c r="Y660" s="2">
        <v>44683.56931712963</v>
      </c>
      <c r="Z660" t="s">
        <v>329</v>
      </c>
    </row>
    <row r="661" spans="1:26" x14ac:dyDescent="0.25">
      <c r="A661" t="s">
        <v>5147</v>
      </c>
      <c r="B661" t="str">
        <f>VLOOKUP(A661,'dump '!A:A,1,FALSE)</f>
        <v>PO070</v>
      </c>
      <c r="C661" t="s">
        <v>5146</v>
      </c>
      <c r="D661" t="s">
        <v>188</v>
      </c>
      <c r="E661" t="s">
        <v>340</v>
      </c>
      <c r="F661" t="s">
        <v>2008</v>
      </c>
      <c r="G661" t="s">
        <v>177</v>
      </c>
      <c r="H661" t="s">
        <v>5022</v>
      </c>
      <c r="I661">
        <v>3010160</v>
      </c>
      <c r="J661">
        <v>5</v>
      </c>
      <c r="K661" t="s">
        <v>167</v>
      </c>
      <c r="L661" t="s">
        <v>6142</v>
      </c>
      <c r="M661" t="s">
        <v>55</v>
      </c>
      <c r="N661">
        <v>80</v>
      </c>
      <c r="O661">
        <v>100</v>
      </c>
      <c r="P661" t="s">
        <v>6143</v>
      </c>
      <c r="Q661">
        <v>3030</v>
      </c>
      <c r="R661">
        <v>50</v>
      </c>
      <c r="S661">
        <v>300</v>
      </c>
      <c r="V661" t="s">
        <v>6144</v>
      </c>
      <c r="W661" s="2">
        <v>43474.373831018522</v>
      </c>
      <c r="Y661" s="2">
        <v>44683.569560185184</v>
      </c>
      <c r="Z661" t="s">
        <v>329</v>
      </c>
    </row>
    <row r="662" spans="1:26" x14ac:dyDescent="0.25">
      <c r="A662" t="s">
        <v>5867</v>
      </c>
      <c r="B662" t="str">
        <f>VLOOKUP(A662,'dump '!A:A,1,FALSE)</f>
        <v>PO071</v>
      </c>
      <c r="C662" t="s">
        <v>5866</v>
      </c>
      <c r="D662" t="s">
        <v>2025</v>
      </c>
      <c r="E662" t="s">
        <v>807</v>
      </c>
      <c r="F662" t="s">
        <v>2026</v>
      </c>
      <c r="G662" t="s">
        <v>177</v>
      </c>
      <c r="H662" t="s">
        <v>5022</v>
      </c>
      <c r="I662">
        <v>3004400</v>
      </c>
      <c r="J662">
        <v>5</v>
      </c>
      <c r="K662" t="s">
        <v>167</v>
      </c>
      <c r="L662" t="s">
        <v>6142</v>
      </c>
      <c r="M662" t="s">
        <v>55</v>
      </c>
      <c r="N662">
        <v>80</v>
      </c>
      <c r="O662">
        <v>100</v>
      </c>
      <c r="P662" t="s">
        <v>6143</v>
      </c>
      <c r="Q662">
        <v>2600</v>
      </c>
      <c r="R662">
        <v>50</v>
      </c>
      <c r="S662">
        <v>300</v>
      </c>
      <c r="V662" t="s">
        <v>6144</v>
      </c>
      <c r="W662" s="2">
        <v>43474.373831018522</v>
      </c>
      <c r="Y662" s="2">
        <v>43474.373831018522</v>
      </c>
    </row>
    <row r="663" spans="1:26" x14ac:dyDescent="0.25">
      <c r="A663" t="s">
        <v>6101</v>
      </c>
      <c r="B663" t="str">
        <f>VLOOKUP(A663,'dump '!A:A,1,FALSE)</f>
        <v>PO072</v>
      </c>
      <c r="C663" t="s">
        <v>6100</v>
      </c>
      <c r="D663" t="s">
        <v>2580</v>
      </c>
      <c r="E663" t="s">
        <v>2965</v>
      </c>
      <c r="F663" t="s">
        <v>2966</v>
      </c>
      <c r="G663" t="s">
        <v>241</v>
      </c>
      <c r="H663" t="s">
        <v>5022</v>
      </c>
      <c r="I663">
        <v>3004398</v>
      </c>
      <c r="J663">
        <v>5</v>
      </c>
      <c r="K663" t="s">
        <v>167</v>
      </c>
      <c r="L663" t="s">
        <v>6142</v>
      </c>
      <c r="M663" t="s">
        <v>55</v>
      </c>
      <c r="N663">
        <v>80</v>
      </c>
      <c r="O663">
        <v>100</v>
      </c>
      <c r="P663" t="s">
        <v>6143</v>
      </c>
      <c r="Q663">
        <v>2590</v>
      </c>
      <c r="R663">
        <v>50</v>
      </c>
      <c r="S663">
        <v>300</v>
      </c>
      <c r="V663" t="s">
        <v>6144</v>
      </c>
      <c r="W663" s="2">
        <v>43474.373842592591</v>
      </c>
      <c r="Y663" s="2">
        <v>43474.373842592591</v>
      </c>
    </row>
    <row r="664" spans="1:26" x14ac:dyDescent="0.25">
      <c r="A664" t="s">
        <v>5021</v>
      </c>
      <c r="B664" t="str">
        <f>VLOOKUP(A664,'dump '!A:A,1,FALSE)</f>
        <v>PO073</v>
      </c>
      <c r="C664" t="s">
        <v>5020</v>
      </c>
      <c r="D664" t="s">
        <v>1452</v>
      </c>
      <c r="E664" t="s">
        <v>1048</v>
      </c>
      <c r="F664" t="s">
        <v>3330</v>
      </c>
      <c r="G664" t="s">
        <v>241</v>
      </c>
      <c r="H664" t="s">
        <v>5022</v>
      </c>
      <c r="I664">
        <v>3004328</v>
      </c>
      <c r="J664">
        <v>5</v>
      </c>
      <c r="K664" t="s">
        <v>167</v>
      </c>
      <c r="L664" t="s">
        <v>6142</v>
      </c>
      <c r="M664" t="s">
        <v>55</v>
      </c>
      <c r="N664">
        <v>80</v>
      </c>
      <c r="O664">
        <v>100</v>
      </c>
      <c r="P664" t="s">
        <v>6156</v>
      </c>
      <c r="Q664">
        <v>2590</v>
      </c>
      <c r="R664">
        <v>50</v>
      </c>
      <c r="S664">
        <v>300</v>
      </c>
      <c r="V664" t="s">
        <v>6144</v>
      </c>
      <c r="W664" s="2">
        <v>43474.373842592591</v>
      </c>
      <c r="Y664" s="2">
        <v>43474.373842592591</v>
      </c>
    </row>
    <row r="665" spans="1:26" x14ac:dyDescent="0.25">
      <c r="A665" t="s">
        <v>6075</v>
      </c>
      <c r="B665" t="str">
        <f>VLOOKUP(A665,'dump '!A:A,1,FALSE)</f>
        <v>PO074</v>
      </c>
      <c r="C665" t="s">
        <v>6074</v>
      </c>
      <c r="D665" t="s">
        <v>1492</v>
      </c>
      <c r="E665" t="s">
        <v>1493</v>
      </c>
      <c r="F665" t="s">
        <v>1494</v>
      </c>
      <c r="G665" t="s">
        <v>241</v>
      </c>
      <c r="H665" t="s">
        <v>5022</v>
      </c>
      <c r="I665">
        <v>3004674</v>
      </c>
      <c r="J665">
        <v>5</v>
      </c>
      <c r="K665" t="s">
        <v>167</v>
      </c>
      <c r="L665" t="s">
        <v>6142</v>
      </c>
      <c r="M665" t="s">
        <v>55</v>
      </c>
      <c r="N665">
        <v>80</v>
      </c>
      <c r="O665">
        <v>100</v>
      </c>
      <c r="P665" t="s">
        <v>6146</v>
      </c>
      <c r="Q665">
        <v>2550</v>
      </c>
      <c r="R665">
        <v>50</v>
      </c>
      <c r="S665">
        <v>300</v>
      </c>
      <c r="V665" t="s">
        <v>6144</v>
      </c>
      <c r="W665" s="2">
        <v>43474.373842592591</v>
      </c>
      <c r="Y665" s="2">
        <v>43474.373842592591</v>
      </c>
    </row>
    <row r="666" spans="1:26" x14ac:dyDescent="0.25">
      <c r="A666" t="s">
        <v>6089</v>
      </c>
      <c r="B666" t="str">
        <f>VLOOKUP(A666,'dump '!A:A,1,FALSE)</f>
        <v>PO075</v>
      </c>
      <c r="C666" t="s">
        <v>6088</v>
      </c>
      <c r="D666" t="s">
        <v>3071</v>
      </c>
      <c r="E666" t="s">
        <v>607</v>
      </c>
      <c r="F666" t="s">
        <v>3072</v>
      </c>
      <c r="G666" t="s">
        <v>51</v>
      </c>
      <c r="H666" t="s">
        <v>5022</v>
      </c>
      <c r="I666">
        <v>3004684</v>
      </c>
      <c r="J666">
        <v>5</v>
      </c>
      <c r="K666" t="s">
        <v>167</v>
      </c>
      <c r="L666" t="s">
        <v>6142</v>
      </c>
      <c r="M666" t="s">
        <v>55</v>
      </c>
      <c r="N666">
        <v>80</v>
      </c>
      <c r="O666">
        <v>100</v>
      </c>
      <c r="P666" t="s">
        <v>6156</v>
      </c>
      <c r="Q666">
        <v>2590</v>
      </c>
      <c r="R666">
        <v>50</v>
      </c>
      <c r="S666">
        <v>300</v>
      </c>
      <c r="V666" t="s">
        <v>6144</v>
      </c>
      <c r="W666" s="2">
        <v>43474.373854166668</v>
      </c>
      <c r="Y666" s="2">
        <v>43474.373854166668</v>
      </c>
    </row>
    <row r="667" spans="1:26" x14ac:dyDescent="0.25">
      <c r="A667" t="s">
        <v>6183</v>
      </c>
      <c r="B667" t="e">
        <f>VLOOKUP(A667,'dump '!A:A,1,FALSE)</f>
        <v>#N/A</v>
      </c>
      <c r="C667" s="2"/>
      <c r="D667" s="2"/>
      <c r="E667" s="2"/>
      <c r="F667" s="2"/>
      <c r="G667" s="2"/>
      <c r="H667" t="s">
        <v>58</v>
      </c>
      <c r="I667" s="2"/>
      <c r="J667">
        <v>5</v>
      </c>
      <c r="K667" t="s">
        <v>167</v>
      </c>
      <c r="L667" t="s">
        <v>6142</v>
      </c>
      <c r="M667" t="s">
        <v>55</v>
      </c>
      <c r="N667">
        <v>80</v>
      </c>
      <c r="O667">
        <v>100</v>
      </c>
      <c r="P667" t="s">
        <v>6143</v>
      </c>
      <c r="Q667">
        <v>2600</v>
      </c>
      <c r="R667">
        <v>50</v>
      </c>
      <c r="S667">
        <v>300</v>
      </c>
      <c r="V667" t="s">
        <v>6144</v>
      </c>
      <c r="W667" s="2">
        <v>43474.373854166668</v>
      </c>
      <c r="Y667" s="2">
        <v>43474.373854166668</v>
      </c>
    </row>
    <row r="668" spans="1:26" x14ac:dyDescent="0.25">
      <c r="A668" t="s">
        <v>6095</v>
      </c>
      <c r="B668" t="str">
        <f>VLOOKUP(A668,'dump '!A:A,1,FALSE)</f>
        <v>PO077</v>
      </c>
      <c r="C668" t="s">
        <v>6094</v>
      </c>
      <c r="D668" t="s">
        <v>1198</v>
      </c>
      <c r="E668" t="s">
        <v>49</v>
      </c>
      <c r="F668" t="s">
        <v>1199</v>
      </c>
      <c r="G668" t="s">
        <v>43</v>
      </c>
      <c r="H668" t="s">
        <v>5022</v>
      </c>
      <c r="I668">
        <v>3004678</v>
      </c>
      <c r="J668">
        <v>5</v>
      </c>
      <c r="K668" t="s">
        <v>167</v>
      </c>
      <c r="L668" t="s">
        <v>6142</v>
      </c>
      <c r="M668" t="s">
        <v>55</v>
      </c>
      <c r="N668">
        <v>80</v>
      </c>
      <c r="O668">
        <v>100</v>
      </c>
      <c r="P668" t="s">
        <v>6143</v>
      </c>
      <c r="Q668">
        <v>2590</v>
      </c>
      <c r="R668">
        <v>50</v>
      </c>
      <c r="S668">
        <v>300</v>
      </c>
      <c r="V668" t="s">
        <v>6144</v>
      </c>
      <c r="W668" s="2">
        <v>43474.373842592591</v>
      </c>
      <c r="Y668" s="2">
        <v>43474.373842592591</v>
      </c>
    </row>
    <row r="669" spans="1:26" x14ac:dyDescent="0.25">
      <c r="A669" t="s">
        <v>5875</v>
      </c>
      <c r="B669" t="str">
        <f>VLOOKUP(A669,'dump '!A:A,1,FALSE)</f>
        <v>PO078</v>
      </c>
      <c r="C669" t="s">
        <v>5874</v>
      </c>
      <c r="D669" t="s">
        <v>1747</v>
      </c>
      <c r="E669" t="s">
        <v>1748</v>
      </c>
      <c r="F669" t="s">
        <v>1749</v>
      </c>
      <c r="G669" t="s">
        <v>177</v>
      </c>
      <c r="H669" t="s">
        <v>5022</v>
      </c>
      <c r="I669">
        <v>3004429</v>
      </c>
      <c r="J669">
        <v>5</v>
      </c>
      <c r="K669" t="s">
        <v>167</v>
      </c>
      <c r="L669" t="s">
        <v>6142</v>
      </c>
      <c r="M669" t="s">
        <v>55</v>
      </c>
      <c r="N669">
        <v>80</v>
      </c>
      <c r="O669">
        <v>100</v>
      </c>
      <c r="P669" t="s">
        <v>6143</v>
      </c>
      <c r="Q669">
        <v>2690</v>
      </c>
      <c r="R669">
        <v>50</v>
      </c>
      <c r="S669">
        <v>300</v>
      </c>
      <c r="V669" t="s">
        <v>6144</v>
      </c>
      <c r="W669" s="2">
        <v>43474.373842592591</v>
      </c>
      <c r="Y669" s="2">
        <v>43474.373842592591</v>
      </c>
    </row>
    <row r="670" spans="1:26" x14ac:dyDescent="0.25">
      <c r="A670" t="s">
        <v>6073</v>
      </c>
      <c r="B670" t="str">
        <f>VLOOKUP(A670,'dump '!A:A,1,FALSE)</f>
        <v>PO079</v>
      </c>
      <c r="C670" t="s">
        <v>6072</v>
      </c>
      <c r="D670" t="s">
        <v>1759</v>
      </c>
      <c r="E670" t="s">
        <v>561</v>
      </c>
      <c r="F670" t="s">
        <v>1760</v>
      </c>
      <c r="G670" t="s">
        <v>177</v>
      </c>
      <c r="H670" t="s">
        <v>5022</v>
      </c>
      <c r="I670">
        <v>3004665</v>
      </c>
      <c r="J670">
        <v>5</v>
      </c>
      <c r="K670" t="s">
        <v>167</v>
      </c>
      <c r="L670" t="s">
        <v>6142</v>
      </c>
      <c r="M670" t="s">
        <v>55</v>
      </c>
      <c r="N670">
        <v>80</v>
      </c>
      <c r="O670">
        <v>100</v>
      </c>
      <c r="P670" t="s">
        <v>6143</v>
      </c>
      <c r="Q670">
        <v>2600</v>
      </c>
      <c r="R670">
        <v>50</v>
      </c>
      <c r="S670">
        <v>400</v>
      </c>
      <c r="V670" t="s">
        <v>6144</v>
      </c>
      <c r="W670" s="2">
        <v>43474.373831018522</v>
      </c>
      <c r="Y670" s="2">
        <v>43474.373831018522</v>
      </c>
    </row>
    <row r="671" spans="1:26" x14ac:dyDescent="0.25">
      <c r="A671" t="s">
        <v>6071</v>
      </c>
      <c r="B671" t="str">
        <f>VLOOKUP(A671,'dump '!A:A,1,FALSE)</f>
        <v>PO080</v>
      </c>
      <c r="C671" t="s">
        <v>6070</v>
      </c>
      <c r="D671" t="s">
        <v>1793</v>
      </c>
      <c r="E671" t="s">
        <v>1086</v>
      </c>
      <c r="F671" t="s">
        <v>1794</v>
      </c>
      <c r="G671" t="s">
        <v>177</v>
      </c>
      <c r="H671" t="s">
        <v>5022</v>
      </c>
      <c r="I671">
        <v>3004679</v>
      </c>
      <c r="J671">
        <v>5</v>
      </c>
      <c r="K671" t="s">
        <v>167</v>
      </c>
      <c r="L671" t="s">
        <v>6142</v>
      </c>
      <c r="M671" t="s">
        <v>55</v>
      </c>
      <c r="N671">
        <v>80</v>
      </c>
      <c r="O671">
        <v>100</v>
      </c>
      <c r="P671" t="s">
        <v>6165</v>
      </c>
      <c r="Q671">
        <v>2500</v>
      </c>
      <c r="R671">
        <v>50</v>
      </c>
      <c r="S671">
        <v>300</v>
      </c>
      <c r="V671" t="s">
        <v>6144</v>
      </c>
      <c r="W671" s="2">
        <v>43474.373831018522</v>
      </c>
      <c r="Y671" s="2">
        <v>43474.373831018522</v>
      </c>
    </row>
    <row r="672" spans="1:26" x14ac:dyDescent="0.25">
      <c r="A672" t="s">
        <v>6058</v>
      </c>
      <c r="B672" t="str">
        <f>VLOOKUP(A672,'dump '!A:A,1,FALSE)</f>
        <v>PO081</v>
      </c>
      <c r="C672" t="s">
        <v>6057</v>
      </c>
      <c r="D672" t="s">
        <v>913</v>
      </c>
      <c r="E672" t="s">
        <v>1798</v>
      </c>
      <c r="F672" t="s">
        <v>1799</v>
      </c>
      <c r="G672" t="s">
        <v>177</v>
      </c>
      <c r="H672" t="s">
        <v>5022</v>
      </c>
      <c r="I672">
        <v>3004404</v>
      </c>
      <c r="J672">
        <v>5</v>
      </c>
      <c r="K672" t="s">
        <v>167</v>
      </c>
      <c r="L672" t="s">
        <v>6142</v>
      </c>
      <c r="M672" t="s">
        <v>55</v>
      </c>
      <c r="N672">
        <v>80</v>
      </c>
      <c r="O672">
        <v>100</v>
      </c>
      <c r="P672" t="s">
        <v>6165</v>
      </c>
      <c r="Q672">
        <v>2500</v>
      </c>
      <c r="R672">
        <v>50</v>
      </c>
      <c r="S672">
        <v>300</v>
      </c>
      <c r="V672" t="s">
        <v>6144</v>
      </c>
      <c r="W672" s="2">
        <v>43474.373831018522</v>
      </c>
      <c r="Y672" s="2">
        <v>43474.373831018522</v>
      </c>
    </row>
    <row r="673" spans="1:26" x14ac:dyDescent="0.25">
      <c r="A673" t="s">
        <v>2855</v>
      </c>
      <c r="B673" t="str">
        <f>VLOOKUP(A673,'dump '!A:A,1,FALSE)</f>
        <v>PO082</v>
      </c>
      <c r="C673" t="s">
        <v>2854</v>
      </c>
      <c r="D673" t="s">
        <v>1947</v>
      </c>
      <c r="E673" t="s">
        <v>281</v>
      </c>
      <c r="F673" t="s">
        <v>1948</v>
      </c>
      <c r="G673" t="s">
        <v>51</v>
      </c>
      <c r="H673" t="s">
        <v>58</v>
      </c>
      <c r="I673">
        <v>1016703</v>
      </c>
      <c r="J673">
        <v>5</v>
      </c>
      <c r="K673" t="s">
        <v>167</v>
      </c>
      <c r="L673" t="s">
        <v>6142</v>
      </c>
      <c r="M673" t="s">
        <v>55</v>
      </c>
      <c r="N673">
        <v>80</v>
      </c>
      <c r="O673">
        <v>100</v>
      </c>
      <c r="P673" t="s">
        <v>6143</v>
      </c>
      <c r="Q673">
        <v>2600</v>
      </c>
      <c r="R673">
        <v>50</v>
      </c>
      <c r="S673">
        <v>300</v>
      </c>
      <c r="V673" t="s">
        <v>6144</v>
      </c>
      <c r="W673" s="2">
        <v>43474.373854166668</v>
      </c>
      <c r="Y673" s="2">
        <v>43474.373854166668</v>
      </c>
    </row>
    <row r="674" spans="1:26" x14ac:dyDescent="0.25">
      <c r="A674" t="s">
        <v>5873</v>
      </c>
      <c r="B674" t="str">
        <f>VLOOKUP(A674,'dump '!A:A,1,FALSE)</f>
        <v>PO083</v>
      </c>
      <c r="C674" t="s">
        <v>5872</v>
      </c>
      <c r="D674" t="s">
        <v>651</v>
      </c>
      <c r="E674" t="s">
        <v>2051</v>
      </c>
      <c r="F674" t="s">
        <v>2052</v>
      </c>
      <c r="G674" t="s">
        <v>177</v>
      </c>
      <c r="H674" t="s">
        <v>5022</v>
      </c>
      <c r="I674">
        <v>3004420</v>
      </c>
      <c r="J674">
        <v>5</v>
      </c>
      <c r="K674" t="s">
        <v>167</v>
      </c>
      <c r="L674" t="s">
        <v>6142</v>
      </c>
      <c r="M674" t="s">
        <v>55</v>
      </c>
      <c r="N674">
        <v>80</v>
      </c>
      <c r="O674">
        <v>100</v>
      </c>
      <c r="P674" t="s">
        <v>6143</v>
      </c>
      <c r="Q674">
        <v>2600</v>
      </c>
      <c r="R674">
        <v>50</v>
      </c>
      <c r="S674">
        <v>300</v>
      </c>
      <c r="V674" t="s">
        <v>6144</v>
      </c>
      <c r="W674" s="2">
        <v>43474.373831018522</v>
      </c>
      <c r="Y674" s="2">
        <v>43474.373831018522</v>
      </c>
    </row>
    <row r="675" spans="1:26" x14ac:dyDescent="0.25">
      <c r="A675" t="s">
        <v>5869</v>
      </c>
      <c r="B675" t="str">
        <f>VLOOKUP(A675,'dump '!A:A,1,FALSE)</f>
        <v>PO084</v>
      </c>
      <c r="C675" t="s">
        <v>5868</v>
      </c>
      <c r="D675" t="s">
        <v>5355</v>
      </c>
      <c r="E675" t="s">
        <v>5356</v>
      </c>
      <c r="F675" t="s">
        <v>5357</v>
      </c>
      <c r="G675" t="s">
        <v>177</v>
      </c>
      <c r="H675" t="s">
        <v>5022</v>
      </c>
      <c r="I675">
        <v>3004419</v>
      </c>
      <c r="J675">
        <v>5</v>
      </c>
      <c r="K675" t="s">
        <v>167</v>
      </c>
      <c r="L675" t="s">
        <v>6142</v>
      </c>
      <c r="M675" t="s">
        <v>55</v>
      </c>
      <c r="N675">
        <v>80</v>
      </c>
      <c r="O675">
        <v>100</v>
      </c>
      <c r="P675" t="s">
        <v>6143</v>
      </c>
      <c r="Q675">
        <v>2600</v>
      </c>
      <c r="R675">
        <v>50</v>
      </c>
      <c r="S675">
        <v>300</v>
      </c>
      <c r="V675" t="s">
        <v>6144</v>
      </c>
      <c r="W675" s="2">
        <v>43474.373831018522</v>
      </c>
      <c r="Y675" s="2">
        <v>43474.373831018522</v>
      </c>
    </row>
    <row r="676" spans="1:26" x14ac:dyDescent="0.25">
      <c r="A676" t="s">
        <v>1944</v>
      </c>
      <c r="B676" t="str">
        <f>VLOOKUP(A676,'dump '!A:A,1,FALSE)</f>
        <v>PO085</v>
      </c>
      <c r="C676" t="s">
        <v>1943</v>
      </c>
      <c r="D676" t="s">
        <v>1863</v>
      </c>
      <c r="E676" t="s">
        <v>1864</v>
      </c>
      <c r="F676" t="s">
        <v>1865</v>
      </c>
      <c r="G676" t="s">
        <v>177</v>
      </c>
      <c r="H676" t="s">
        <v>58</v>
      </c>
      <c r="I676">
        <v>1017977</v>
      </c>
      <c r="J676">
        <v>5</v>
      </c>
      <c r="K676" t="s">
        <v>167</v>
      </c>
      <c r="L676" t="s">
        <v>6142</v>
      </c>
      <c r="M676" t="s">
        <v>55</v>
      </c>
      <c r="N676">
        <v>80</v>
      </c>
      <c r="O676">
        <v>100</v>
      </c>
      <c r="P676" t="s">
        <v>6160</v>
      </c>
      <c r="Q676">
        <v>2600</v>
      </c>
      <c r="R676">
        <v>50</v>
      </c>
      <c r="S676">
        <v>300</v>
      </c>
      <c r="V676" t="s">
        <v>6144</v>
      </c>
      <c r="W676" s="2">
        <v>43474.373831018522</v>
      </c>
      <c r="Y676" s="2">
        <v>43474.373831018522</v>
      </c>
    </row>
    <row r="677" spans="1:26" x14ac:dyDescent="0.25">
      <c r="A677" t="s">
        <v>3516</v>
      </c>
      <c r="B677" t="str">
        <f>VLOOKUP(A677,'dump '!A:A,1,FALSE)</f>
        <v>PO086</v>
      </c>
      <c r="C677" t="s">
        <v>3515</v>
      </c>
      <c r="D677" t="s">
        <v>679</v>
      </c>
      <c r="E677" t="s">
        <v>105</v>
      </c>
      <c r="F677" t="s">
        <v>680</v>
      </c>
      <c r="G677" t="s">
        <v>62</v>
      </c>
      <c r="H677" t="s">
        <v>58</v>
      </c>
      <c r="I677">
        <v>1034646</v>
      </c>
      <c r="J677">
        <v>5</v>
      </c>
      <c r="K677" t="s">
        <v>167</v>
      </c>
      <c r="L677" t="s">
        <v>6142</v>
      </c>
      <c r="M677" t="s">
        <v>55</v>
      </c>
      <c r="N677">
        <v>80</v>
      </c>
      <c r="O677">
        <v>100</v>
      </c>
      <c r="P677" t="s">
        <v>6160</v>
      </c>
      <c r="Q677">
        <v>2600</v>
      </c>
      <c r="R677">
        <v>50</v>
      </c>
      <c r="S677">
        <v>300</v>
      </c>
      <c r="V677" t="s">
        <v>6144</v>
      </c>
      <c r="W677" s="2">
        <v>43474.373842592591</v>
      </c>
      <c r="Y677" s="2">
        <v>44308.579699074071</v>
      </c>
      <c r="Z677" t="s">
        <v>329</v>
      </c>
    </row>
    <row r="678" spans="1:26" x14ac:dyDescent="0.25">
      <c r="A678" t="s">
        <v>6087</v>
      </c>
      <c r="B678" t="str">
        <f>VLOOKUP(A678,'dump '!A:A,1,FALSE)</f>
        <v>PO087</v>
      </c>
      <c r="C678" t="s">
        <v>6086</v>
      </c>
      <c r="D678" t="s">
        <v>104</v>
      </c>
      <c r="E678" t="s">
        <v>1007</v>
      </c>
      <c r="F678" t="s">
        <v>106</v>
      </c>
      <c r="G678" t="s">
        <v>107</v>
      </c>
      <c r="H678" t="s">
        <v>5022</v>
      </c>
      <c r="I678">
        <v>3004611</v>
      </c>
      <c r="J678">
        <v>5</v>
      </c>
      <c r="K678" t="s">
        <v>167</v>
      </c>
      <c r="L678" t="s">
        <v>6142</v>
      </c>
      <c r="M678" t="s">
        <v>55</v>
      </c>
      <c r="N678">
        <v>80</v>
      </c>
      <c r="O678">
        <v>100</v>
      </c>
      <c r="P678" t="s">
        <v>6165</v>
      </c>
      <c r="Q678">
        <v>2500</v>
      </c>
      <c r="R678">
        <v>50</v>
      </c>
      <c r="S678">
        <v>300</v>
      </c>
      <c r="V678" t="s">
        <v>6144</v>
      </c>
      <c r="W678" s="2">
        <v>43474.373842592591</v>
      </c>
      <c r="Y678" s="2">
        <v>43474.373842592591</v>
      </c>
    </row>
    <row r="679" spans="1:26" x14ac:dyDescent="0.25">
      <c r="A679" t="s">
        <v>5861</v>
      </c>
      <c r="B679" t="str">
        <f>VLOOKUP(A679,'dump '!A:A,1,FALSE)</f>
        <v>PO088</v>
      </c>
      <c r="C679" t="s">
        <v>5860</v>
      </c>
      <c r="D679" t="s">
        <v>2627</v>
      </c>
      <c r="E679" t="s">
        <v>1041</v>
      </c>
      <c r="F679" t="s">
        <v>2628</v>
      </c>
      <c r="G679" t="s">
        <v>62</v>
      </c>
      <c r="H679" t="s">
        <v>5022</v>
      </c>
      <c r="I679">
        <v>3004616</v>
      </c>
      <c r="J679">
        <v>5</v>
      </c>
      <c r="K679" t="s">
        <v>167</v>
      </c>
      <c r="L679" t="s">
        <v>6142</v>
      </c>
      <c r="M679" t="s">
        <v>55</v>
      </c>
      <c r="N679">
        <v>80</v>
      </c>
      <c r="O679">
        <v>100</v>
      </c>
      <c r="P679" t="s">
        <v>6160</v>
      </c>
      <c r="Q679">
        <v>2590</v>
      </c>
      <c r="R679">
        <v>50</v>
      </c>
      <c r="S679">
        <v>300</v>
      </c>
      <c r="V679" t="s">
        <v>6144</v>
      </c>
      <c r="W679" s="2">
        <v>43474.373842592591</v>
      </c>
      <c r="Y679" s="2">
        <v>44140.643425925926</v>
      </c>
      <c r="Z679" t="s">
        <v>37</v>
      </c>
    </row>
    <row r="680" spans="1:26" x14ac:dyDescent="0.25">
      <c r="A680" t="s">
        <v>3187</v>
      </c>
      <c r="B680" t="str">
        <f>VLOOKUP(A680,'dump '!A:A,1,FALSE)</f>
        <v>PO089</v>
      </c>
      <c r="C680" t="s">
        <v>3186</v>
      </c>
      <c r="D680" t="s">
        <v>67</v>
      </c>
      <c r="E680" t="s">
        <v>68</v>
      </c>
      <c r="F680" t="s">
        <v>69</v>
      </c>
      <c r="G680" t="s">
        <v>62</v>
      </c>
      <c r="H680" t="s">
        <v>58</v>
      </c>
      <c r="I680">
        <v>1031085</v>
      </c>
      <c r="J680">
        <v>5</v>
      </c>
      <c r="K680" t="s">
        <v>167</v>
      </c>
      <c r="L680" t="s">
        <v>6142</v>
      </c>
      <c r="M680" t="s">
        <v>55</v>
      </c>
      <c r="N680">
        <v>80</v>
      </c>
      <c r="O680">
        <v>100</v>
      </c>
      <c r="P680" t="s">
        <v>6160</v>
      </c>
      <c r="Q680">
        <v>2600</v>
      </c>
      <c r="R680">
        <v>50</v>
      </c>
      <c r="S680">
        <v>300</v>
      </c>
      <c r="V680" t="s">
        <v>6144</v>
      </c>
      <c r="W680" s="2">
        <v>43474.373842592591</v>
      </c>
      <c r="Y680" s="2">
        <v>43474.373842592591</v>
      </c>
    </row>
    <row r="681" spans="1:26" x14ac:dyDescent="0.25">
      <c r="A681" t="s">
        <v>6067</v>
      </c>
      <c r="B681" t="str">
        <f>VLOOKUP(A681,'dump '!A:A,1,FALSE)</f>
        <v>PO090</v>
      </c>
      <c r="C681" t="s">
        <v>6066</v>
      </c>
      <c r="D681" t="s">
        <v>1753</v>
      </c>
      <c r="E681" t="s">
        <v>68</v>
      </c>
      <c r="F681" t="s">
        <v>2665</v>
      </c>
      <c r="G681" t="s">
        <v>177</v>
      </c>
      <c r="H681" t="s">
        <v>5022</v>
      </c>
      <c r="I681">
        <v>3004416</v>
      </c>
      <c r="J681">
        <v>5</v>
      </c>
      <c r="K681" t="s">
        <v>167</v>
      </c>
      <c r="L681" t="s">
        <v>6142</v>
      </c>
      <c r="M681" t="s">
        <v>55</v>
      </c>
      <c r="N681">
        <v>80</v>
      </c>
      <c r="O681">
        <v>100</v>
      </c>
      <c r="P681" t="s">
        <v>6143</v>
      </c>
      <c r="Q681">
        <v>2600</v>
      </c>
      <c r="R681">
        <v>50</v>
      </c>
      <c r="S681">
        <v>300</v>
      </c>
      <c r="V681" t="s">
        <v>6144</v>
      </c>
      <c r="W681" s="2">
        <v>43474.373831018522</v>
      </c>
      <c r="Y681" s="2">
        <v>44692.434733796297</v>
      </c>
      <c r="Z681" t="s">
        <v>329</v>
      </c>
    </row>
    <row r="682" spans="1:26" x14ac:dyDescent="0.25">
      <c r="A682" t="s">
        <v>6069</v>
      </c>
      <c r="B682" t="str">
        <f>VLOOKUP(A682,'dump '!A:A,1,FALSE)</f>
        <v>PO091</v>
      </c>
      <c r="C682" t="s">
        <v>6068</v>
      </c>
      <c r="D682" t="s">
        <v>1803</v>
      </c>
      <c r="E682" t="s">
        <v>281</v>
      </c>
      <c r="F682" t="s">
        <v>1804</v>
      </c>
      <c r="G682" t="s">
        <v>177</v>
      </c>
      <c r="H682" t="s">
        <v>5022</v>
      </c>
      <c r="I682">
        <v>3004410</v>
      </c>
      <c r="J682">
        <v>5</v>
      </c>
      <c r="K682" t="s">
        <v>167</v>
      </c>
      <c r="L682" t="s">
        <v>6142</v>
      </c>
      <c r="M682" t="s">
        <v>55</v>
      </c>
      <c r="N682">
        <v>80</v>
      </c>
      <c r="O682">
        <v>100</v>
      </c>
      <c r="P682" t="s">
        <v>6143</v>
      </c>
      <c r="Q682">
        <v>2600</v>
      </c>
      <c r="R682">
        <v>50</v>
      </c>
      <c r="S682">
        <v>300</v>
      </c>
      <c r="V682" t="s">
        <v>6144</v>
      </c>
      <c r="W682" s="2">
        <v>43474.373831018522</v>
      </c>
      <c r="Y682" s="2">
        <v>44692.436956018515</v>
      </c>
      <c r="Z682" t="s">
        <v>329</v>
      </c>
    </row>
    <row r="683" spans="1:26" x14ac:dyDescent="0.25">
      <c r="A683" t="s">
        <v>5879</v>
      </c>
      <c r="B683" t="str">
        <f>VLOOKUP(A683,'dump '!A:A,1,FALSE)</f>
        <v>PO092</v>
      </c>
      <c r="C683" t="s">
        <v>5878</v>
      </c>
      <c r="D683" t="s">
        <v>2673</v>
      </c>
      <c r="E683" t="s">
        <v>2167</v>
      </c>
      <c r="F683" t="s">
        <v>2674</v>
      </c>
      <c r="G683" t="s">
        <v>62</v>
      </c>
      <c r="H683" t="s">
        <v>5022</v>
      </c>
      <c r="I683">
        <v>3004619</v>
      </c>
      <c r="J683">
        <v>5</v>
      </c>
      <c r="K683" t="s">
        <v>167</v>
      </c>
      <c r="L683" t="s">
        <v>6142</v>
      </c>
      <c r="M683" t="s">
        <v>55</v>
      </c>
      <c r="N683">
        <v>80</v>
      </c>
      <c r="O683">
        <v>100</v>
      </c>
      <c r="P683" t="s">
        <v>6160</v>
      </c>
      <c r="Q683">
        <v>2600</v>
      </c>
      <c r="R683">
        <v>50</v>
      </c>
      <c r="S683">
        <v>300</v>
      </c>
      <c r="V683" t="s">
        <v>6144</v>
      </c>
      <c r="W683" s="2">
        <v>43474.373842592591</v>
      </c>
      <c r="Y683" s="2">
        <v>43474.373842592591</v>
      </c>
    </row>
    <row r="684" spans="1:26" x14ac:dyDescent="0.25">
      <c r="A684" t="s">
        <v>2938</v>
      </c>
      <c r="B684" t="str">
        <f>VLOOKUP(A684,'dump '!A:A,1,FALSE)</f>
        <v>PO093</v>
      </c>
      <c r="C684" t="s">
        <v>2937</v>
      </c>
      <c r="D684" t="s">
        <v>1251</v>
      </c>
      <c r="E684" t="s">
        <v>1330</v>
      </c>
      <c r="F684" t="s">
        <v>1331</v>
      </c>
      <c r="G684" t="s">
        <v>62</v>
      </c>
      <c r="H684" t="s">
        <v>58</v>
      </c>
      <c r="I684">
        <v>1017268</v>
      </c>
      <c r="J684">
        <v>5</v>
      </c>
      <c r="K684" t="s">
        <v>167</v>
      </c>
      <c r="L684" t="s">
        <v>6142</v>
      </c>
      <c r="M684" t="s">
        <v>55</v>
      </c>
      <c r="N684">
        <v>80</v>
      </c>
      <c r="O684">
        <v>100</v>
      </c>
      <c r="P684" t="s">
        <v>6160</v>
      </c>
      <c r="Q684">
        <v>2600</v>
      </c>
      <c r="R684">
        <v>50</v>
      </c>
      <c r="S684">
        <v>300</v>
      </c>
      <c r="V684" t="s">
        <v>6144</v>
      </c>
      <c r="W684" s="2">
        <v>43635.480983796297</v>
      </c>
      <c r="X684" t="s">
        <v>37</v>
      </c>
      <c r="Y684" s="2">
        <v>43635.480983796297</v>
      </c>
      <c r="Z684" t="s">
        <v>37</v>
      </c>
    </row>
    <row r="685" spans="1:26" x14ac:dyDescent="0.25">
      <c r="A685" t="s">
        <v>1223</v>
      </c>
      <c r="B685" t="str">
        <f>VLOOKUP(A685,'dump '!A:A,1,FALSE)</f>
        <v>PO094</v>
      </c>
      <c r="C685" t="s">
        <v>1222</v>
      </c>
      <c r="D685" t="s">
        <v>597</v>
      </c>
      <c r="E685" t="s">
        <v>93</v>
      </c>
      <c r="F685" t="s">
        <v>598</v>
      </c>
      <c r="G685" t="s">
        <v>177</v>
      </c>
      <c r="H685" t="s">
        <v>58</v>
      </c>
      <c r="I685">
        <v>1031547</v>
      </c>
      <c r="J685">
        <v>5</v>
      </c>
      <c r="K685" t="s">
        <v>167</v>
      </c>
      <c r="L685" t="s">
        <v>6142</v>
      </c>
      <c r="M685" t="s">
        <v>55</v>
      </c>
      <c r="N685">
        <v>80</v>
      </c>
      <c r="O685">
        <v>100</v>
      </c>
      <c r="P685" t="s">
        <v>6160</v>
      </c>
      <c r="Q685">
        <v>2600</v>
      </c>
      <c r="R685">
        <v>50</v>
      </c>
      <c r="S685">
        <v>300</v>
      </c>
      <c r="V685" t="s">
        <v>6144</v>
      </c>
      <c r="W685" s="2">
        <v>43629.681504629632</v>
      </c>
      <c r="X685" t="s">
        <v>37</v>
      </c>
      <c r="Y685" s="2">
        <v>43629.681504629632</v>
      </c>
      <c r="Z685" t="s">
        <v>37</v>
      </c>
    </row>
    <row r="686" spans="1:26" x14ac:dyDescent="0.25">
      <c r="A686" t="s">
        <v>1669</v>
      </c>
      <c r="B686" t="str">
        <f>VLOOKUP(A686,'dump '!A:A,1,FALSE)</f>
        <v>PO095</v>
      </c>
      <c r="C686" t="s">
        <v>1668</v>
      </c>
      <c r="D686" t="s">
        <v>194</v>
      </c>
      <c r="E686" t="s">
        <v>132</v>
      </c>
      <c r="F686" t="s">
        <v>1127</v>
      </c>
      <c r="G686" t="s">
        <v>177</v>
      </c>
      <c r="H686" t="s">
        <v>58</v>
      </c>
      <c r="I686">
        <v>1016181</v>
      </c>
      <c r="J686">
        <v>5</v>
      </c>
      <c r="K686" t="s">
        <v>167</v>
      </c>
      <c r="L686" t="s">
        <v>6142</v>
      </c>
      <c r="M686" t="s">
        <v>55</v>
      </c>
      <c r="N686">
        <v>80</v>
      </c>
      <c r="O686">
        <v>100</v>
      </c>
      <c r="P686" t="s">
        <v>6160</v>
      </c>
      <c r="Q686">
        <v>2600</v>
      </c>
      <c r="R686">
        <v>50</v>
      </c>
      <c r="S686">
        <v>300</v>
      </c>
      <c r="V686" t="s">
        <v>6144</v>
      </c>
      <c r="W686" s="2">
        <v>43629.53</v>
      </c>
      <c r="X686" t="s">
        <v>37</v>
      </c>
      <c r="Y686" s="2">
        <v>43670.664027777777</v>
      </c>
      <c r="Z686" t="s">
        <v>37</v>
      </c>
    </row>
    <row r="687" spans="1:26" x14ac:dyDescent="0.25">
      <c r="A687" t="s">
        <v>1221</v>
      </c>
      <c r="B687" t="str">
        <f>VLOOKUP(A687,'dump '!A:A,1,FALSE)</f>
        <v>PO096</v>
      </c>
      <c r="C687" t="s">
        <v>1220</v>
      </c>
      <c r="D687" t="s">
        <v>194</v>
      </c>
      <c r="E687" t="s">
        <v>195</v>
      </c>
      <c r="F687" t="s">
        <v>196</v>
      </c>
      <c r="G687" t="s">
        <v>177</v>
      </c>
      <c r="H687" t="s">
        <v>58</v>
      </c>
      <c r="I687">
        <v>1016179</v>
      </c>
      <c r="J687">
        <v>5</v>
      </c>
      <c r="K687" t="s">
        <v>167</v>
      </c>
      <c r="L687" t="s">
        <v>6142</v>
      </c>
      <c r="M687" t="s">
        <v>55</v>
      </c>
      <c r="N687">
        <v>80</v>
      </c>
      <c r="O687">
        <v>100</v>
      </c>
      <c r="P687" t="s">
        <v>6160</v>
      </c>
      <c r="Q687">
        <v>2600</v>
      </c>
      <c r="R687">
        <v>50</v>
      </c>
      <c r="S687">
        <v>300</v>
      </c>
      <c r="V687" t="s">
        <v>6144</v>
      </c>
      <c r="W687" s="2">
        <v>43629.537569444445</v>
      </c>
      <c r="X687" t="s">
        <v>37</v>
      </c>
      <c r="Y687" s="2">
        <v>43629.537824074076</v>
      </c>
      <c r="Z687" t="s">
        <v>37</v>
      </c>
    </row>
    <row r="688" spans="1:26" x14ac:dyDescent="0.25">
      <c r="A688" t="s">
        <v>1673</v>
      </c>
      <c r="B688" t="str">
        <f>VLOOKUP(A688,'dump '!A:A,1,FALSE)</f>
        <v>PO097</v>
      </c>
      <c r="C688" t="s">
        <v>1672</v>
      </c>
      <c r="D688" t="s">
        <v>1674</v>
      </c>
      <c r="E688" t="s">
        <v>561</v>
      </c>
      <c r="F688" t="s">
        <v>1675</v>
      </c>
      <c r="G688" t="s">
        <v>177</v>
      </c>
      <c r="H688" t="s">
        <v>58</v>
      </c>
      <c r="I688">
        <v>1016186</v>
      </c>
      <c r="J688">
        <v>5</v>
      </c>
      <c r="K688" t="s">
        <v>167</v>
      </c>
      <c r="L688" t="s">
        <v>6142</v>
      </c>
      <c r="M688" t="s">
        <v>55</v>
      </c>
      <c r="N688">
        <v>80</v>
      </c>
      <c r="O688">
        <v>100</v>
      </c>
      <c r="P688" t="s">
        <v>6160</v>
      </c>
      <c r="Q688">
        <v>2600</v>
      </c>
      <c r="R688">
        <v>50</v>
      </c>
      <c r="S688">
        <v>300</v>
      </c>
      <c r="V688" t="s">
        <v>6144</v>
      </c>
      <c r="W688" s="2">
        <v>43629.521111111113</v>
      </c>
      <c r="X688" t="s">
        <v>37</v>
      </c>
      <c r="Y688" s="2">
        <v>43670.664201388892</v>
      </c>
      <c r="Z688" t="s">
        <v>37</v>
      </c>
    </row>
    <row r="689" spans="1:26" x14ac:dyDescent="0.25">
      <c r="A689" t="s">
        <v>3212</v>
      </c>
      <c r="B689" t="str">
        <f>VLOOKUP(A689,'dump '!A:A,1,FALSE)</f>
        <v>PO098</v>
      </c>
      <c r="C689" t="s">
        <v>3211</v>
      </c>
      <c r="D689" t="s">
        <v>3213</v>
      </c>
      <c r="E689" t="s">
        <v>807</v>
      </c>
      <c r="F689" t="s">
        <v>3214</v>
      </c>
      <c r="G689" t="s">
        <v>43</v>
      </c>
      <c r="H689" t="s">
        <v>58</v>
      </c>
      <c r="I689">
        <v>1016210</v>
      </c>
      <c r="J689">
        <v>5</v>
      </c>
      <c r="K689" t="s">
        <v>167</v>
      </c>
      <c r="L689" t="s">
        <v>6142</v>
      </c>
      <c r="M689" t="s">
        <v>55</v>
      </c>
      <c r="N689">
        <v>80</v>
      </c>
      <c r="O689">
        <v>100</v>
      </c>
      <c r="P689" t="s">
        <v>6160</v>
      </c>
      <c r="Q689">
        <v>2600</v>
      </c>
      <c r="R689">
        <v>50</v>
      </c>
      <c r="S689">
        <v>300</v>
      </c>
      <c r="V689" t="s">
        <v>6144</v>
      </c>
      <c r="W689" s="2">
        <v>43636.628761574073</v>
      </c>
      <c r="X689" t="s">
        <v>37</v>
      </c>
      <c r="Y689" s="2">
        <v>43636.628761574073</v>
      </c>
      <c r="Z689" t="s">
        <v>37</v>
      </c>
    </row>
    <row r="690" spans="1:26" x14ac:dyDescent="0.25">
      <c r="A690" t="s">
        <v>1709</v>
      </c>
      <c r="B690" t="str">
        <f>VLOOKUP(A690,'dump '!A:A,1,FALSE)</f>
        <v>PO099</v>
      </c>
      <c r="C690" t="s">
        <v>1708</v>
      </c>
      <c r="D690" t="s">
        <v>232</v>
      </c>
      <c r="E690" t="s">
        <v>1263</v>
      </c>
      <c r="F690" t="s">
        <v>1264</v>
      </c>
      <c r="G690" t="s">
        <v>177</v>
      </c>
      <c r="H690" t="s">
        <v>58</v>
      </c>
      <c r="I690">
        <v>1016176</v>
      </c>
      <c r="J690">
        <v>5</v>
      </c>
      <c r="K690" t="s">
        <v>167</v>
      </c>
      <c r="L690" t="s">
        <v>6142</v>
      </c>
      <c r="M690" t="s">
        <v>55</v>
      </c>
      <c r="N690">
        <v>80</v>
      </c>
      <c r="O690">
        <v>100</v>
      </c>
      <c r="P690" t="s">
        <v>6160</v>
      </c>
      <c r="Q690">
        <v>2600</v>
      </c>
      <c r="R690">
        <v>50</v>
      </c>
      <c r="S690">
        <v>300</v>
      </c>
      <c r="V690" t="s">
        <v>6144</v>
      </c>
      <c r="W690" s="2">
        <v>43635.49077546296</v>
      </c>
      <c r="X690" t="s">
        <v>37</v>
      </c>
      <c r="Y690" s="2">
        <v>43635.49077546296</v>
      </c>
      <c r="Z690" t="s">
        <v>37</v>
      </c>
    </row>
    <row r="691" spans="1:26" x14ac:dyDescent="0.25">
      <c r="A691" t="s">
        <v>3234</v>
      </c>
      <c r="B691" t="str">
        <f>VLOOKUP(A691,'dump '!A:A,1,FALSE)</f>
        <v>PO100</v>
      </c>
      <c r="C691" t="s">
        <v>3233</v>
      </c>
      <c r="D691" t="s">
        <v>2289</v>
      </c>
      <c r="E691" t="s">
        <v>2504</v>
      </c>
      <c r="F691" t="s">
        <v>2505</v>
      </c>
      <c r="G691" t="s">
        <v>177</v>
      </c>
      <c r="H691" t="s">
        <v>58</v>
      </c>
      <c r="I691">
        <v>1016178</v>
      </c>
      <c r="J691">
        <v>5</v>
      </c>
      <c r="K691" t="s">
        <v>167</v>
      </c>
      <c r="L691" t="s">
        <v>6142</v>
      </c>
      <c r="M691" t="s">
        <v>55</v>
      </c>
      <c r="N691">
        <v>80</v>
      </c>
      <c r="O691">
        <v>100</v>
      </c>
      <c r="P691" t="s">
        <v>6192</v>
      </c>
      <c r="Q691">
        <v>2600</v>
      </c>
      <c r="R691">
        <v>50</v>
      </c>
      <c r="S691">
        <v>300</v>
      </c>
      <c r="V691" t="s">
        <v>6144</v>
      </c>
      <c r="W691" s="2">
        <v>43677.653252314813</v>
      </c>
      <c r="X691" t="s">
        <v>37</v>
      </c>
      <c r="Y691" s="2">
        <v>43717.665486111109</v>
      </c>
      <c r="Z691" t="s">
        <v>37</v>
      </c>
    </row>
    <row r="692" spans="1:26" x14ac:dyDescent="0.25">
      <c r="A692" t="s">
        <v>284</v>
      </c>
      <c r="B692" t="str">
        <f>VLOOKUP(A692,'dump '!A:A,1,FALSE)</f>
        <v>PO101</v>
      </c>
      <c r="C692" t="s">
        <v>283</v>
      </c>
      <c r="D692" t="s">
        <v>285</v>
      </c>
      <c r="E692" t="s">
        <v>93</v>
      </c>
      <c r="F692" t="s">
        <v>286</v>
      </c>
      <c r="G692" t="s">
        <v>177</v>
      </c>
      <c r="H692" t="s">
        <v>58</v>
      </c>
      <c r="I692">
        <v>1017271</v>
      </c>
      <c r="J692">
        <v>5</v>
      </c>
      <c r="K692" t="s">
        <v>167</v>
      </c>
      <c r="L692" t="s">
        <v>6142</v>
      </c>
      <c r="M692" t="s">
        <v>55</v>
      </c>
      <c r="N692">
        <v>80</v>
      </c>
      <c r="O692">
        <v>100</v>
      </c>
      <c r="P692" t="s">
        <v>6218</v>
      </c>
      <c r="Q692">
        <v>2600</v>
      </c>
      <c r="R692">
        <v>50</v>
      </c>
      <c r="S692">
        <v>300</v>
      </c>
      <c r="V692" t="s">
        <v>6144</v>
      </c>
      <c r="W692" s="2">
        <v>43636.596064814818</v>
      </c>
      <c r="X692" t="s">
        <v>37</v>
      </c>
      <c r="Y692" s="2">
        <v>44692.448414351849</v>
      </c>
      <c r="Z692" t="s">
        <v>329</v>
      </c>
    </row>
    <row r="693" spans="1:26" x14ac:dyDescent="0.25">
      <c r="A693" t="s">
        <v>1616</v>
      </c>
      <c r="B693" t="str">
        <f>VLOOKUP(A693,'dump '!A:A,1,FALSE)</f>
        <v>PO102</v>
      </c>
      <c r="C693" t="s">
        <v>1615</v>
      </c>
      <c r="D693" t="s">
        <v>206</v>
      </c>
      <c r="E693" t="s">
        <v>41</v>
      </c>
      <c r="F693" t="s">
        <v>208</v>
      </c>
      <c r="G693" t="s">
        <v>62</v>
      </c>
      <c r="H693" t="s">
        <v>58</v>
      </c>
      <c r="I693">
        <v>1037586</v>
      </c>
      <c r="J693">
        <v>5</v>
      </c>
      <c r="K693" t="s">
        <v>167</v>
      </c>
      <c r="L693" t="s">
        <v>6142</v>
      </c>
      <c r="M693" t="s">
        <v>55</v>
      </c>
      <c r="N693">
        <v>80</v>
      </c>
      <c r="O693">
        <v>100</v>
      </c>
      <c r="P693" t="s">
        <v>6143</v>
      </c>
      <c r="Q693">
        <v>2600</v>
      </c>
      <c r="R693">
        <v>50</v>
      </c>
      <c r="S693">
        <v>300</v>
      </c>
      <c r="V693" t="s">
        <v>6144</v>
      </c>
      <c r="W693" s="2">
        <v>43630.472199074073</v>
      </c>
      <c r="X693" t="s">
        <v>37</v>
      </c>
      <c r="Y693" s="2">
        <v>43630.472199074073</v>
      </c>
      <c r="Z693" t="s">
        <v>37</v>
      </c>
    </row>
    <row r="694" spans="1:26" x14ac:dyDescent="0.25">
      <c r="A694" t="s">
        <v>1744</v>
      </c>
      <c r="B694" t="str">
        <f>VLOOKUP(A694,'dump '!A:A,1,FALSE)</f>
        <v>PO103</v>
      </c>
      <c r="C694" t="s">
        <v>1743</v>
      </c>
      <c r="D694" t="s">
        <v>774</v>
      </c>
      <c r="E694" t="s">
        <v>775</v>
      </c>
      <c r="F694" t="s">
        <v>776</v>
      </c>
      <c r="G694" t="s">
        <v>107</v>
      </c>
      <c r="H694" t="s">
        <v>58</v>
      </c>
      <c r="I694">
        <v>1017307</v>
      </c>
      <c r="J694">
        <v>5</v>
      </c>
      <c r="K694" t="s">
        <v>167</v>
      </c>
      <c r="L694" t="s">
        <v>6142</v>
      </c>
      <c r="M694" t="s">
        <v>55</v>
      </c>
      <c r="N694">
        <v>80</v>
      </c>
      <c r="O694">
        <v>100</v>
      </c>
      <c r="P694" t="s">
        <v>6143</v>
      </c>
      <c r="Q694">
        <v>2600</v>
      </c>
      <c r="R694">
        <v>50</v>
      </c>
      <c r="S694">
        <v>300</v>
      </c>
      <c r="V694" t="s">
        <v>6144</v>
      </c>
      <c r="W694" s="2">
        <v>43635.612881944442</v>
      </c>
      <c r="X694" t="s">
        <v>37</v>
      </c>
      <c r="Y694" s="2">
        <v>43635.612881944442</v>
      </c>
      <c r="Z694" t="s">
        <v>37</v>
      </c>
    </row>
    <row r="695" spans="1:26" x14ac:dyDescent="0.25">
      <c r="A695" t="s">
        <v>1711</v>
      </c>
      <c r="B695" t="str">
        <f>VLOOKUP(A695,'dump '!A:A,1,FALSE)</f>
        <v>PO104</v>
      </c>
      <c r="C695" t="s">
        <v>1710</v>
      </c>
      <c r="D695" t="s">
        <v>1027</v>
      </c>
      <c r="E695" t="s">
        <v>724</v>
      </c>
      <c r="F695" t="s">
        <v>1028</v>
      </c>
      <c r="G695" t="s">
        <v>34</v>
      </c>
      <c r="H695" t="s">
        <v>58</v>
      </c>
      <c r="I695">
        <v>1016183</v>
      </c>
      <c r="J695">
        <v>5</v>
      </c>
      <c r="K695" t="s">
        <v>167</v>
      </c>
      <c r="L695" t="s">
        <v>6142</v>
      </c>
      <c r="M695" t="s">
        <v>55</v>
      </c>
      <c r="N695">
        <v>80</v>
      </c>
      <c r="O695">
        <v>100</v>
      </c>
      <c r="P695" t="s">
        <v>6143</v>
      </c>
      <c r="Q695">
        <v>2600</v>
      </c>
      <c r="R695">
        <v>50</v>
      </c>
      <c r="S695">
        <v>300</v>
      </c>
      <c r="V695" t="s">
        <v>6144</v>
      </c>
      <c r="W695" s="2">
        <v>43669.625567129631</v>
      </c>
      <c r="X695" t="s">
        <v>37</v>
      </c>
      <c r="Y695" s="2">
        <v>43669.625706018516</v>
      </c>
      <c r="Z695" t="s">
        <v>37</v>
      </c>
    </row>
    <row r="696" spans="1:26" x14ac:dyDescent="0.25">
      <c r="A696" t="s">
        <v>1671</v>
      </c>
      <c r="B696" t="str">
        <f>VLOOKUP(A696,'dump '!A:A,1,FALSE)</f>
        <v>PO105</v>
      </c>
      <c r="C696" t="s">
        <v>1670</v>
      </c>
      <c r="D696" t="s">
        <v>467</v>
      </c>
      <c r="E696" t="s">
        <v>482</v>
      </c>
      <c r="F696" t="s">
        <v>483</v>
      </c>
      <c r="G696" t="s">
        <v>177</v>
      </c>
      <c r="H696" t="s">
        <v>58</v>
      </c>
      <c r="I696">
        <v>1016182</v>
      </c>
      <c r="J696">
        <v>5</v>
      </c>
      <c r="K696" t="s">
        <v>167</v>
      </c>
      <c r="L696" t="s">
        <v>6142</v>
      </c>
      <c r="M696" t="s">
        <v>55</v>
      </c>
      <c r="N696">
        <v>80</v>
      </c>
      <c r="O696">
        <v>100</v>
      </c>
      <c r="P696" t="s">
        <v>6160</v>
      </c>
      <c r="Q696">
        <v>2600</v>
      </c>
      <c r="R696">
        <v>50</v>
      </c>
      <c r="S696">
        <v>300</v>
      </c>
      <c r="V696" t="s">
        <v>6144</v>
      </c>
      <c r="W696" s="2">
        <v>43670.637488425928</v>
      </c>
      <c r="X696" t="s">
        <v>37</v>
      </c>
      <c r="Y696" s="2">
        <v>43670.637488425928</v>
      </c>
      <c r="Z696" t="s">
        <v>37</v>
      </c>
    </row>
    <row r="697" spans="1:26" x14ac:dyDescent="0.25">
      <c r="A697" t="s">
        <v>1276</v>
      </c>
      <c r="B697" t="str">
        <f>VLOOKUP(A697,'dump '!A:A,1,FALSE)</f>
        <v>PO106</v>
      </c>
      <c r="C697" t="s">
        <v>1275</v>
      </c>
      <c r="D697" t="s">
        <v>227</v>
      </c>
      <c r="E697" t="s">
        <v>169</v>
      </c>
      <c r="F697" t="s">
        <v>228</v>
      </c>
      <c r="G697" t="s">
        <v>177</v>
      </c>
      <c r="H697" t="s">
        <v>58</v>
      </c>
      <c r="I697">
        <v>1014507</v>
      </c>
      <c r="J697">
        <v>5</v>
      </c>
      <c r="K697" t="s">
        <v>167</v>
      </c>
      <c r="L697" t="s">
        <v>6142</v>
      </c>
      <c r="M697" t="s">
        <v>55</v>
      </c>
      <c r="N697">
        <v>80</v>
      </c>
      <c r="O697">
        <v>100</v>
      </c>
      <c r="P697" t="s">
        <v>6143</v>
      </c>
      <c r="Q697">
        <v>2600</v>
      </c>
      <c r="R697">
        <v>50</v>
      </c>
      <c r="S697">
        <v>300</v>
      </c>
      <c r="V697" t="s">
        <v>6144</v>
      </c>
      <c r="W697" s="2">
        <v>43670.623344907406</v>
      </c>
      <c r="X697" t="s">
        <v>37</v>
      </c>
      <c r="Y697" s="2">
        <v>43880.392905092594</v>
      </c>
      <c r="Z697" t="s">
        <v>6362</v>
      </c>
    </row>
    <row r="698" spans="1:26" x14ac:dyDescent="0.25">
      <c r="A698" t="s">
        <v>1684</v>
      </c>
      <c r="B698" t="str">
        <f>VLOOKUP(A698,'dump '!A:A,1,FALSE)</f>
        <v>PO107</v>
      </c>
      <c r="C698" t="s">
        <v>1683</v>
      </c>
      <c r="D698" t="s">
        <v>761</v>
      </c>
      <c r="E698" t="s">
        <v>32</v>
      </c>
      <c r="F698" t="s">
        <v>762</v>
      </c>
      <c r="G698" t="s">
        <v>177</v>
      </c>
      <c r="H698" t="s">
        <v>58</v>
      </c>
      <c r="I698">
        <v>1016190</v>
      </c>
      <c r="J698">
        <v>5</v>
      </c>
      <c r="K698" t="s">
        <v>167</v>
      </c>
      <c r="L698" t="s">
        <v>6142</v>
      </c>
      <c r="M698" t="s">
        <v>55</v>
      </c>
      <c r="N698">
        <v>80</v>
      </c>
      <c r="O698">
        <v>100</v>
      </c>
      <c r="P698" t="s">
        <v>6160</v>
      </c>
      <c r="Q698">
        <v>2550</v>
      </c>
      <c r="R698">
        <v>50</v>
      </c>
      <c r="S698">
        <v>300</v>
      </c>
      <c r="V698" t="s">
        <v>6144</v>
      </c>
      <c r="W698" s="2">
        <v>43670.589097222219</v>
      </c>
      <c r="X698" t="s">
        <v>37</v>
      </c>
      <c r="Y698" s="2">
        <v>43670.589097222219</v>
      </c>
      <c r="Z698" t="s">
        <v>37</v>
      </c>
    </row>
    <row r="699" spans="1:26" x14ac:dyDescent="0.25">
      <c r="A699" t="s">
        <v>1713</v>
      </c>
      <c r="B699" t="str">
        <f>VLOOKUP(A699,'dump '!A:A,1,FALSE)</f>
        <v>PO108</v>
      </c>
      <c r="C699" t="s">
        <v>1712</v>
      </c>
      <c r="D699" t="s">
        <v>568</v>
      </c>
      <c r="E699" t="s">
        <v>281</v>
      </c>
      <c r="F699" t="s">
        <v>1320</v>
      </c>
      <c r="G699" t="s">
        <v>177</v>
      </c>
      <c r="H699" t="s">
        <v>58</v>
      </c>
      <c r="I699">
        <v>1015809</v>
      </c>
      <c r="J699">
        <v>5</v>
      </c>
      <c r="K699" t="s">
        <v>167</v>
      </c>
      <c r="L699" t="s">
        <v>6142</v>
      </c>
      <c r="M699" t="s">
        <v>55</v>
      </c>
      <c r="N699">
        <v>80</v>
      </c>
      <c r="O699">
        <v>100</v>
      </c>
      <c r="P699" t="s">
        <v>6160</v>
      </c>
      <c r="Q699">
        <v>2600</v>
      </c>
      <c r="R699">
        <v>50</v>
      </c>
      <c r="S699">
        <v>300</v>
      </c>
      <c r="V699" t="s">
        <v>6144</v>
      </c>
      <c r="W699" s="2">
        <v>43670.56758101852</v>
      </c>
      <c r="X699" t="s">
        <v>37</v>
      </c>
      <c r="Y699" s="2">
        <v>43670.56758101852</v>
      </c>
      <c r="Z699" t="s">
        <v>37</v>
      </c>
    </row>
    <row r="700" spans="1:26" x14ac:dyDescent="0.25">
      <c r="A700" t="s">
        <v>256</v>
      </c>
      <c r="B700" t="str">
        <f>VLOOKUP(A700,'dump '!A:A,1,FALSE)</f>
        <v>PO109</v>
      </c>
      <c r="C700" t="s">
        <v>255</v>
      </c>
      <c r="D700" t="s">
        <v>257</v>
      </c>
      <c r="E700" t="s">
        <v>258</v>
      </c>
      <c r="F700" t="s">
        <v>259</v>
      </c>
      <c r="G700" t="s">
        <v>51</v>
      </c>
      <c r="H700" t="s">
        <v>58</v>
      </c>
      <c r="I700">
        <v>1017286</v>
      </c>
      <c r="J700">
        <v>5</v>
      </c>
      <c r="K700" t="s">
        <v>167</v>
      </c>
      <c r="L700" t="s">
        <v>6142</v>
      </c>
      <c r="M700" t="s">
        <v>55</v>
      </c>
      <c r="N700">
        <v>80</v>
      </c>
      <c r="O700">
        <v>100</v>
      </c>
      <c r="P700" t="s">
        <v>6192</v>
      </c>
      <c r="Q700">
        <v>2600</v>
      </c>
      <c r="R700">
        <v>50</v>
      </c>
      <c r="S700">
        <v>300</v>
      </c>
      <c r="V700" t="s">
        <v>6144</v>
      </c>
      <c r="W700" s="2">
        <v>43670.381782407407</v>
      </c>
      <c r="X700" t="s">
        <v>37</v>
      </c>
      <c r="Y700" s="2">
        <v>43670.381782407407</v>
      </c>
      <c r="Z700" t="s">
        <v>37</v>
      </c>
    </row>
    <row r="701" spans="1:26" x14ac:dyDescent="0.25">
      <c r="A701" t="s">
        <v>1730</v>
      </c>
      <c r="B701" t="str">
        <f>VLOOKUP(A701,'dump '!A:A,1,FALSE)</f>
        <v>PO110</v>
      </c>
      <c r="C701" t="s">
        <v>1729</v>
      </c>
      <c r="D701" t="s">
        <v>451</v>
      </c>
      <c r="E701" t="s">
        <v>814</v>
      </c>
      <c r="F701" t="s">
        <v>1731</v>
      </c>
      <c r="G701" t="s">
        <v>62</v>
      </c>
      <c r="H701" t="s">
        <v>58</v>
      </c>
      <c r="I701">
        <v>1017296</v>
      </c>
      <c r="J701">
        <v>5</v>
      </c>
      <c r="K701" t="s">
        <v>167</v>
      </c>
      <c r="L701" t="s">
        <v>6142</v>
      </c>
      <c r="M701" t="s">
        <v>55</v>
      </c>
      <c r="N701">
        <v>80</v>
      </c>
      <c r="O701">
        <v>100</v>
      </c>
      <c r="P701" t="s">
        <v>6195</v>
      </c>
      <c r="Q701">
        <v>2600</v>
      </c>
      <c r="R701">
        <v>50</v>
      </c>
      <c r="S701">
        <v>300</v>
      </c>
      <c r="V701" t="s">
        <v>6144</v>
      </c>
      <c r="W701" s="2">
        <v>43670.382349537038</v>
      </c>
      <c r="X701" t="s">
        <v>37</v>
      </c>
      <c r="Y701" s="2">
        <v>43670.382349537038</v>
      </c>
      <c r="Z701" t="s">
        <v>37</v>
      </c>
    </row>
    <row r="702" spans="1:26" x14ac:dyDescent="0.25">
      <c r="A702" t="s">
        <v>250</v>
      </c>
      <c r="B702" t="str">
        <f>VLOOKUP(A702,'dump '!A:A,1,FALSE)</f>
        <v>PO111</v>
      </c>
      <c r="C702" t="s">
        <v>249</v>
      </c>
      <c r="D702" t="s">
        <v>251</v>
      </c>
      <c r="E702" t="s">
        <v>252</v>
      </c>
      <c r="F702" t="s">
        <v>253</v>
      </c>
      <c r="G702" t="s">
        <v>43</v>
      </c>
      <c r="H702" t="s">
        <v>58</v>
      </c>
      <c r="I702">
        <v>1017266</v>
      </c>
      <c r="J702">
        <v>5</v>
      </c>
      <c r="K702" t="s">
        <v>167</v>
      </c>
      <c r="L702" t="s">
        <v>6142</v>
      </c>
      <c r="M702" t="s">
        <v>55</v>
      </c>
      <c r="N702">
        <v>80</v>
      </c>
      <c r="O702">
        <v>100</v>
      </c>
      <c r="P702" t="s">
        <v>6143</v>
      </c>
      <c r="Q702">
        <v>2600</v>
      </c>
      <c r="R702">
        <v>50</v>
      </c>
      <c r="S702">
        <v>300</v>
      </c>
      <c r="V702" t="s">
        <v>6144</v>
      </c>
      <c r="W702" s="2">
        <v>43670.382743055554</v>
      </c>
      <c r="X702" t="s">
        <v>37</v>
      </c>
      <c r="Y702" s="2">
        <v>43670.382743055554</v>
      </c>
      <c r="Z702" t="s">
        <v>37</v>
      </c>
    </row>
    <row r="703" spans="1:26" x14ac:dyDescent="0.25">
      <c r="A703" t="s">
        <v>2683</v>
      </c>
      <c r="B703" t="str">
        <f>VLOOKUP(A703,'dump '!A:A,1,FALSE)</f>
        <v>PO112</v>
      </c>
      <c r="C703" t="s">
        <v>2682</v>
      </c>
      <c r="D703" t="s">
        <v>86</v>
      </c>
      <c r="E703" t="s">
        <v>1438</v>
      </c>
      <c r="F703" t="s">
        <v>1008</v>
      </c>
      <c r="G703" t="s">
        <v>62</v>
      </c>
      <c r="H703" t="s">
        <v>58</v>
      </c>
      <c r="I703">
        <v>1018036</v>
      </c>
      <c r="J703">
        <v>5</v>
      </c>
      <c r="K703" t="s">
        <v>167</v>
      </c>
      <c r="L703" t="s">
        <v>6142</v>
      </c>
      <c r="M703" t="s">
        <v>55</v>
      </c>
      <c r="N703">
        <v>80</v>
      </c>
      <c r="O703">
        <v>100</v>
      </c>
      <c r="P703" t="s">
        <v>6160</v>
      </c>
      <c r="Q703">
        <v>2600</v>
      </c>
      <c r="R703">
        <v>50</v>
      </c>
      <c r="S703">
        <v>300</v>
      </c>
      <c r="V703" t="s">
        <v>6144</v>
      </c>
      <c r="W703" s="2">
        <v>43670.383171296293</v>
      </c>
      <c r="X703" t="s">
        <v>37</v>
      </c>
      <c r="Y703" s="2">
        <v>43670.383171296293</v>
      </c>
      <c r="Z703" t="s">
        <v>37</v>
      </c>
    </row>
    <row r="704" spans="1:26" x14ac:dyDescent="0.25">
      <c r="A704" t="s">
        <v>629</v>
      </c>
      <c r="B704" t="str">
        <f>VLOOKUP(A704,'dump '!A:A,1,FALSE)</f>
        <v>PO113</v>
      </c>
      <c r="C704" t="s">
        <v>628</v>
      </c>
      <c r="D704" t="s">
        <v>630</v>
      </c>
      <c r="E704" t="s">
        <v>126</v>
      </c>
      <c r="F704" t="s">
        <v>631</v>
      </c>
      <c r="G704" t="s">
        <v>62</v>
      </c>
      <c r="H704" t="s">
        <v>58</v>
      </c>
      <c r="I704">
        <v>1018030</v>
      </c>
      <c r="J704">
        <v>5</v>
      </c>
      <c r="K704" t="s">
        <v>167</v>
      </c>
      <c r="L704" t="s">
        <v>6142</v>
      </c>
      <c r="M704" t="s">
        <v>55</v>
      </c>
      <c r="N704">
        <v>80</v>
      </c>
      <c r="O704">
        <v>100</v>
      </c>
      <c r="P704" t="s">
        <v>6160</v>
      </c>
      <c r="Q704">
        <v>2600</v>
      </c>
      <c r="R704">
        <v>50</v>
      </c>
      <c r="S704">
        <v>300</v>
      </c>
      <c r="V704" t="s">
        <v>6144</v>
      </c>
      <c r="W704" s="2">
        <v>43670.383553240739</v>
      </c>
      <c r="X704" t="s">
        <v>37</v>
      </c>
      <c r="Y704" s="2">
        <v>43670.383553240739</v>
      </c>
      <c r="Z704" t="s">
        <v>37</v>
      </c>
    </row>
    <row r="705" spans="1:26" x14ac:dyDescent="0.25">
      <c r="A705" t="s">
        <v>5927</v>
      </c>
      <c r="B705" t="str">
        <f>VLOOKUP(A705,'dump '!A:A,1,FALSE)</f>
        <v>PO114</v>
      </c>
      <c r="C705" t="s">
        <v>5926</v>
      </c>
      <c r="D705" t="s">
        <v>161</v>
      </c>
      <c r="E705" t="s">
        <v>162</v>
      </c>
      <c r="F705" t="s">
        <v>163</v>
      </c>
      <c r="G705" t="s">
        <v>62</v>
      </c>
      <c r="H705" t="s">
        <v>5022</v>
      </c>
      <c r="I705">
        <v>3013846</v>
      </c>
      <c r="J705">
        <v>5</v>
      </c>
      <c r="K705" t="s">
        <v>167</v>
      </c>
      <c r="L705" t="s">
        <v>6142</v>
      </c>
      <c r="M705" t="s">
        <v>55</v>
      </c>
      <c r="N705">
        <v>80</v>
      </c>
      <c r="O705">
        <v>100</v>
      </c>
      <c r="P705" t="s">
        <v>6160</v>
      </c>
      <c r="Q705">
        <v>2590</v>
      </c>
      <c r="R705">
        <v>50</v>
      </c>
      <c r="S705">
        <v>300</v>
      </c>
      <c r="V705" t="s">
        <v>6144</v>
      </c>
      <c r="W705" s="2">
        <v>43670.383842592593</v>
      </c>
      <c r="X705" t="s">
        <v>37</v>
      </c>
      <c r="Y705" s="2">
        <v>43670.383842592593</v>
      </c>
      <c r="Z705" t="s">
        <v>37</v>
      </c>
    </row>
    <row r="706" spans="1:26" x14ac:dyDescent="0.25">
      <c r="A706" t="s">
        <v>6358</v>
      </c>
      <c r="B706" t="e">
        <f>VLOOKUP(A706,'dump '!A:A,1,FALSE)</f>
        <v>#N/A</v>
      </c>
      <c r="C706" s="2"/>
      <c r="D706" s="2"/>
      <c r="E706" s="2"/>
      <c r="F706" s="2"/>
      <c r="G706" s="2"/>
      <c r="H706" t="s">
        <v>58</v>
      </c>
      <c r="I706">
        <v>1017305</v>
      </c>
      <c r="J706">
        <v>5</v>
      </c>
      <c r="K706" t="s">
        <v>167</v>
      </c>
      <c r="L706" t="s">
        <v>6142</v>
      </c>
      <c r="M706" t="s">
        <v>55</v>
      </c>
      <c r="N706">
        <v>80</v>
      </c>
      <c r="O706">
        <v>100</v>
      </c>
      <c r="P706" t="s">
        <v>6143</v>
      </c>
      <c r="Q706">
        <v>2600</v>
      </c>
      <c r="R706">
        <v>50</v>
      </c>
      <c r="S706">
        <v>300</v>
      </c>
      <c r="V706" t="s">
        <v>6144</v>
      </c>
      <c r="W706" s="2">
        <v>43670.380208333336</v>
      </c>
      <c r="X706" t="s">
        <v>37</v>
      </c>
      <c r="Y706" s="2">
        <v>43670.380208333336</v>
      </c>
      <c r="Z706" t="s">
        <v>37</v>
      </c>
    </row>
    <row r="707" spans="1:26" x14ac:dyDescent="0.25">
      <c r="A707" t="s">
        <v>639</v>
      </c>
      <c r="B707" t="str">
        <f>VLOOKUP(A707,'dump '!A:A,1,FALSE)</f>
        <v>PO116</v>
      </c>
      <c r="C707" t="s">
        <v>638</v>
      </c>
      <c r="D707" t="s">
        <v>640</v>
      </c>
      <c r="E707" t="s">
        <v>641</v>
      </c>
      <c r="F707" t="s">
        <v>642</v>
      </c>
      <c r="G707" t="s">
        <v>643</v>
      </c>
      <c r="H707" t="s">
        <v>58</v>
      </c>
      <c r="I707">
        <v>1018063</v>
      </c>
      <c r="J707">
        <v>5</v>
      </c>
      <c r="K707" t="s">
        <v>167</v>
      </c>
      <c r="L707" t="s">
        <v>6142</v>
      </c>
      <c r="M707" t="s">
        <v>55</v>
      </c>
      <c r="N707">
        <v>80</v>
      </c>
      <c r="O707">
        <v>100</v>
      </c>
      <c r="P707" t="s">
        <v>6160</v>
      </c>
      <c r="Q707">
        <v>2600</v>
      </c>
      <c r="R707">
        <v>50</v>
      </c>
      <c r="S707">
        <v>300</v>
      </c>
      <c r="V707" t="s">
        <v>6144</v>
      </c>
      <c r="W707" s="2">
        <v>43669.637708333335</v>
      </c>
      <c r="X707" t="s">
        <v>37</v>
      </c>
      <c r="Y707" s="2">
        <v>43669.637708333335</v>
      </c>
      <c r="Z707" t="s">
        <v>37</v>
      </c>
    </row>
    <row r="708" spans="1:26" x14ac:dyDescent="0.25">
      <c r="A708" t="s">
        <v>187</v>
      </c>
      <c r="B708" t="str">
        <f>VLOOKUP(A708,'dump '!A:A,1,FALSE)</f>
        <v>PO117</v>
      </c>
      <c r="C708" t="s">
        <v>186</v>
      </c>
      <c r="D708" t="s">
        <v>188</v>
      </c>
      <c r="E708" t="s">
        <v>93</v>
      </c>
      <c r="F708" t="s">
        <v>189</v>
      </c>
      <c r="G708" t="s">
        <v>177</v>
      </c>
      <c r="H708" t="s">
        <v>58</v>
      </c>
      <c r="I708">
        <v>1017293</v>
      </c>
      <c r="J708">
        <v>5</v>
      </c>
      <c r="K708" t="s">
        <v>167</v>
      </c>
      <c r="L708" t="s">
        <v>6142</v>
      </c>
      <c r="M708" t="s">
        <v>55</v>
      </c>
      <c r="N708">
        <v>80</v>
      </c>
      <c r="O708">
        <v>100</v>
      </c>
      <c r="P708" t="s">
        <v>6143</v>
      </c>
      <c r="Q708">
        <v>2600</v>
      </c>
      <c r="R708">
        <v>50</v>
      </c>
      <c r="S708">
        <v>300</v>
      </c>
      <c r="V708" t="s">
        <v>6144</v>
      </c>
      <c r="W708" s="2">
        <v>43713.422210648147</v>
      </c>
      <c r="X708" t="s">
        <v>37</v>
      </c>
      <c r="Y708" s="2">
        <v>43857.462523148148</v>
      </c>
      <c r="Z708" t="s">
        <v>37</v>
      </c>
    </row>
    <row r="709" spans="1:26" x14ac:dyDescent="0.25">
      <c r="A709" t="s">
        <v>1619</v>
      </c>
      <c r="B709" t="str">
        <f>VLOOKUP(A709,'dump '!A:A,1,FALSE)</f>
        <v>PO118</v>
      </c>
      <c r="C709" t="s">
        <v>1618</v>
      </c>
      <c r="D709" t="s">
        <v>1335</v>
      </c>
      <c r="E709" t="s">
        <v>148</v>
      </c>
      <c r="F709" t="s">
        <v>1337</v>
      </c>
      <c r="G709" t="s">
        <v>62</v>
      </c>
      <c r="H709" t="s">
        <v>58</v>
      </c>
      <c r="I709">
        <v>1031811</v>
      </c>
      <c r="J709">
        <v>5</v>
      </c>
      <c r="K709" t="s">
        <v>167</v>
      </c>
      <c r="L709" t="s">
        <v>6142</v>
      </c>
      <c r="M709" t="s">
        <v>55</v>
      </c>
      <c r="N709">
        <v>80</v>
      </c>
      <c r="O709">
        <v>100</v>
      </c>
      <c r="P709" t="s">
        <v>6143</v>
      </c>
      <c r="Q709">
        <v>2600</v>
      </c>
      <c r="R709">
        <v>50</v>
      </c>
      <c r="S709">
        <v>500</v>
      </c>
      <c r="V709" t="s">
        <v>6144</v>
      </c>
      <c r="W709" s="2">
        <v>43817.412233796298</v>
      </c>
      <c r="X709" t="s">
        <v>37</v>
      </c>
      <c r="Y709" s="2">
        <v>43817.412233796298</v>
      </c>
      <c r="Z709" t="s">
        <v>37</v>
      </c>
    </row>
    <row r="710" spans="1:26" x14ac:dyDescent="0.25">
      <c r="A710" t="s">
        <v>166</v>
      </c>
      <c r="B710" t="str">
        <f>VLOOKUP(A710,'dump '!A:A,1,FALSE)</f>
        <v>PO119</v>
      </c>
      <c r="C710" t="s">
        <v>165</v>
      </c>
      <c r="D710" t="s">
        <v>168</v>
      </c>
      <c r="E710" t="s">
        <v>169</v>
      </c>
      <c r="F710" t="s">
        <v>170</v>
      </c>
      <c r="G710" t="s">
        <v>43</v>
      </c>
      <c r="H710" t="s">
        <v>58</v>
      </c>
      <c r="I710">
        <v>1017303</v>
      </c>
      <c r="J710">
        <v>5</v>
      </c>
      <c r="K710" t="s">
        <v>167</v>
      </c>
      <c r="L710" t="s">
        <v>6142</v>
      </c>
      <c r="M710" t="s">
        <v>55</v>
      </c>
      <c r="N710">
        <v>80</v>
      </c>
      <c r="O710">
        <v>100</v>
      </c>
      <c r="P710" t="s">
        <v>6218</v>
      </c>
      <c r="Q710">
        <v>2600</v>
      </c>
      <c r="R710">
        <v>50</v>
      </c>
      <c r="S710">
        <v>300</v>
      </c>
      <c r="V710" t="s">
        <v>6144</v>
      </c>
      <c r="W710" s="2">
        <v>43817.379872685182</v>
      </c>
      <c r="X710" t="s">
        <v>37</v>
      </c>
      <c r="Y710" s="2">
        <v>44420.438587962963</v>
      </c>
      <c r="Z710" t="s">
        <v>329</v>
      </c>
    </row>
    <row r="711" spans="1:26" x14ac:dyDescent="0.25">
      <c r="A711" t="s">
        <v>289</v>
      </c>
      <c r="B711" t="str">
        <f>VLOOKUP(A711,'dump '!A:A,1,FALSE)</f>
        <v>PO120</v>
      </c>
      <c r="C711" t="s">
        <v>288</v>
      </c>
      <c r="D711" t="s">
        <v>269</v>
      </c>
      <c r="E711" t="s">
        <v>270</v>
      </c>
      <c r="F711" t="s">
        <v>271</v>
      </c>
      <c r="G711" t="s">
        <v>43</v>
      </c>
      <c r="H711" t="s">
        <v>58</v>
      </c>
      <c r="I711">
        <v>1017263</v>
      </c>
      <c r="J711">
        <v>5</v>
      </c>
      <c r="K711" t="s">
        <v>167</v>
      </c>
      <c r="L711" t="s">
        <v>6142</v>
      </c>
      <c r="M711" t="s">
        <v>55</v>
      </c>
      <c r="N711">
        <v>80</v>
      </c>
      <c r="O711">
        <v>100</v>
      </c>
      <c r="P711" t="s">
        <v>6218</v>
      </c>
      <c r="Q711">
        <v>2600</v>
      </c>
      <c r="R711">
        <v>50</v>
      </c>
      <c r="S711">
        <v>300</v>
      </c>
      <c r="V711" t="s">
        <v>6144</v>
      </c>
      <c r="W711" s="2">
        <v>43817.376979166664</v>
      </c>
      <c r="X711" t="s">
        <v>37</v>
      </c>
      <c r="Y711" s="2">
        <v>44420.455289351848</v>
      </c>
      <c r="Z711" t="s">
        <v>329</v>
      </c>
    </row>
    <row r="712" spans="1:26" x14ac:dyDescent="0.25">
      <c r="A712" t="s">
        <v>3221</v>
      </c>
      <c r="B712" t="str">
        <f>VLOOKUP(A712,'dump '!A:A,1,FALSE)</f>
        <v>PO121</v>
      </c>
      <c r="C712" t="s">
        <v>3220</v>
      </c>
      <c r="D712" t="s">
        <v>1103</v>
      </c>
      <c r="E712" t="s">
        <v>1104</v>
      </c>
      <c r="F712" t="s">
        <v>1105</v>
      </c>
      <c r="G712" t="s">
        <v>241</v>
      </c>
      <c r="H712" t="s">
        <v>58</v>
      </c>
      <c r="I712">
        <v>1016205</v>
      </c>
      <c r="J712">
        <v>5</v>
      </c>
      <c r="K712" t="s">
        <v>167</v>
      </c>
      <c r="L712" t="s">
        <v>6142</v>
      </c>
      <c r="M712" t="s">
        <v>55</v>
      </c>
      <c r="N712">
        <v>80</v>
      </c>
      <c r="O712">
        <v>100</v>
      </c>
      <c r="P712" t="s">
        <v>6218</v>
      </c>
      <c r="Q712">
        <v>2600</v>
      </c>
      <c r="R712">
        <v>50</v>
      </c>
      <c r="S712">
        <v>300</v>
      </c>
      <c r="V712" t="s">
        <v>6144</v>
      </c>
      <c r="W712" s="2">
        <v>43866.672847222224</v>
      </c>
      <c r="X712" t="s">
        <v>37</v>
      </c>
      <c r="Y712" s="2">
        <v>44420.446250000001</v>
      </c>
      <c r="Z712" t="s">
        <v>329</v>
      </c>
    </row>
    <row r="713" spans="1:26" x14ac:dyDescent="0.25">
      <c r="A713" t="s">
        <v>3228</v>
      </c>
      <c r="B713" t="str">
        <f>VLOOKUP(A713,'dump '!A:A,1,FALSE)</f>
        <v>PO122</v>
      </c>
      <c r="C713" t="s">
        <v>3227</v>
      </c>
      <c r="D713" t="s">
        <v>1476</v>
      </c>
      <c r="E713" t="s">
        <v>270</v>
      </c>
      <c r="F713" t="s">
        <v>1477</v>
      </c>
      <c r="G713" t="s">
        <v>241</v>
      </c>
      <c r="H713" t="s">
        <v>58</v>
      </c>
      <c r="I713">
        <v>1016173</v>
      </c>
      <c r="J713">
        <v>5</v>
      </c>
      <c r="K713" t="s">
        <v>167</v>
      </c>
      <c r="L713" t="s">
        <v>6142</v>
      </c>
      <c r="M713" t="s">
        <v>55</v>
      </c>
      <c r="N713">
        <v>80</v>
      </c>
      <c r="O713">
        <v>100</v>
      </c>
      <c r="P713" t="s">
        <v>6218</v>
      </c>
      <c r="Q713">
        <v>2600</v>
      </c>
      <c r="R713">
        <v>50</v>
      </c>
      <c r="S713">
        <v>300</v>
      </c>
      <c r="V713" t="s">
        <v>6144</v>
      </c>
      <c r="W713" s="2">
        <v>43892.520960648151</v>
      </c>
      <c r="X713" t="s">
        <v>37</v>
      </c>
      <c r="Y713" s="2">
        <v>44420.428981481484</v>
      </c>
      <c r="Z713" t="s">
        <v>329</v>
      </c>
    </row>
    <row r="714" spans="1:26" x14ac:dyDescent="0.25">
      <c r="A714" t="s">
        <v>1736</v>
      </c>
      <c r="B714" t="str">
        <f>VLOOKUP(A714,'dump '!A:A,1,FALSE)</f>
        <v>PO123</v>
      </c>
      <c r="C714" t="s">
        <v>1735</v>
      </c>
      <c r="D714" t="s">
        <v>614</v>
      </c>
      <c r="E714" t="s">
        <v>270</v>
      </c>
      <c r="F714" t="s">
        <v>615</v>
      </c>
      <c r="G714" t="s">
        <v>241</v>
      </c>
      <c r="H714" t="s">
        <v>58</v>
      </c>
      <c r="I714">
        <v>1017289</v>
      </c>
      <c r="J714">
        <v>5</v>
      </c>
      <c r="K714" t="s">
        <v>167</v>
      </c>
      <c r="L714" t="s">
        <v>6142</v>
      </c>
      <c r="M714" t="s">
        <v>55</v>
      </c>
      <c r="N714">
        <v>80</v>
      </c>
      <c r="O714">
        <v>100</v>
      </c>
      <c r="P714" t="s">
        <v>6218</v>
      </c>
      <c r="Q714">
        <v>2600</v>
      </c>
      <c r="R714">
        <v>50</v>
      </c>
      <c r="S714">
        <v>300</v>
      </c>
      <c r="V714" t="s">
        <v>6144</v>
      </c>
      <c r="W714" s="2">
        <v>43892.566932870373</v>
      </c>
      <c r="X714" t="s">
        <v>37</v>
      </c>
      <c r="Y714" s="2">
        <v>44420.420370370368</v>
      </c>
      <c r="Z714" t="s">
        <v>329</v>
      </c>
    </row>
    <row r="715" spans="1:26" x14ac:dyDescent="0.25">
      <c r="A715" t="s">
        <v>2940</v>
      </c>
      <c r="B715" t="str">
        <f>VLOOKUP(A715,'dump '!A:A,1,FALSE)</f>
        <v>PO124</v>
      </c>
      <c r="C715" t="s">
        <v>2939</v>
      </c>
      <c r="D715" t="s">
        <v>1433</v>
      </c>
      <c r="E715" t="s">
        <v>270</v>
      </c>
      <c r="F715" t="s">
        <v>1434</v>
      </c>
      <c r="G715" t="s">
        <v>241</v>
      </c>
      <c r="H715" t="s">
        <v>58</v>
      </c>
      <c r="I715">
        <v>1017264</v>
      </c>
      <c r="J715">
        <v>5</v>
      </c>
      <c r="K715" t="s">
        <v>167</v>
      </c>
      <c r="L715" t="s">
        <v>6142</v>
      </c>
      <c r="M715" t="s">
        <v>55</v>
      </c>
      <c r="N715">
        <v>80</v>
      </c>
      <c r="O715">
        <v>100</v>
      </c>
      <c r="P715" t="s">
        <v>6218</v>
      </c>
      <c r="Q715">
        <v>2600</v>
      </c>
      <c r="R715">
        <v>50</v>
      </c>
      <c r="S715">
        <v>300</v>
      </c>
      <c r="V715" t="s">
        <v>6144</v>
      </c>
      <c r="W715" s="2">
        <v>43892.582928240743</v>
      </c>
      <c r="X715" t="s">
        <v>37</v>
      </c>
      <c r="Y715" s="2">
        <v>44411.624571759261</v>
      </c>
      <c r="Z715" t="s">
        <v>329</v>
      </c>
    </row>
    <row r="716" spans="1:26" x14ac:dyDescent="0.25">
      <c r="A716" t="s">
        <v>2962</v>
      </c>
      <c r="B716" t="str">
        <f>VLOOKUP(A716,'dump '!A:A,1,FALSE)</f>
        <v>PO125</v>
      </c>
      <c r="C716" t="s">
        <v>2961</v>
      </c>
      <c r="D716" t="s">
        <v>1510</v>
      </c>
      <c r="E716" t="s">
        <v>264</v>
      </c>
      <c r="F716" t="s">
        <v>1511</v>
      </c>
      <c r="G716" t="s">
        <v>241</v>
      </c>
      <c r="H716" t="s">
        <v>58</v>
      </c>
      <c r="I716">
        <v>1019863</v>
      </c>
      <c r="J716">
        <v>5</v>
      </c>
      <c r="K716" t="s">
        <v>167</v>
      </c>
      <c r="L716" t="s">
        <v>6142</v>
      </c>
      <c r="M716" t="s">
        <v>55</v>
      </c>
      <c r="N716">
        <v>80</v>
      </c>
      <c r="O716">
        <v>100</v>
      </c>
      <c r="P716" t="s">
        <v>6218</v>
      </c>
      <c r="Q716">
        <v>2600</v>
      </c>
      <c r="R716">
        <v>50</v>
      </c>
      <c r="S716">
        <v>300</v>
      </c>
      <c r="V716" t="s">
        <v>6144</v>
      </c>
      <c r="W716" s="2">
        <v>43892.589918981481</v>
      </c>
      <c r="X716" t="s">
        <v>37</v>
      </c>
      <c r="Y716" s="2">
        <v>44405.481851851851</v>
      </c>
      <c r="Z716" t="s">
        <v>329</v>
      </c>
    </row>
    <row r="717" spans="1:26" x14ac:dyDescent="0.25">
      <c r="A717" t="s">
        <v>262</v>
      </c>
      <c r="B717" t="str">
        <f>VLOOKUP(A717,'dump '!A:A,1,FALSE)</f>
        <v>PO126</v>
      </c>
      <c r="C717" t="s">
        <v>261</v>
      </c>
      <c r="D717" t="s">
        <v>263</v>
      </c>
      <c r="E717" t="s">
        <v>264</v>
      </c>
      <c r="F717" t="s">
        <v>265</v>
      </c>
      <c r="G717" t="s">
        <v>241</v>
      </c>
      <c r="H717" t="s">
        <v>58</v>
      </c>
      <c r="I717">
        <v>1017287</v>
      </c>
      <c r="J717">
        <v>5</v>
      </c>
      <c r="K717" t="s">
        <v>167</v>
      </c>
      <c r="L717" t="s">
        <v>6142</v>
      </c>
      <c r="M717" t="s">
        <v>55</v>
      </c>
      <c r="N717">
        <v>80</v>
      </c>
      <c r="O717">
        <v>100</v>
      </c>
      <c r="P717" t="s">
        <v>6218</v>
      </c>
      <c r="Q717">
        <v>2600</v>
      </c>
      <c r="R717">
        <v>50</v>
      </c>
      <c r="S717">
        <v>300</v>
      </c>
      <c r="V717" t="s">
        <v>6144</v>
      </c>
      <c r="W717" s="2">
        <v>43892.597870370373</v>
      </c>
      <c r="X717" t="s">
        <v>37</v>
      </c>
      <c r="Y717" s="2">
        <v>44405.469305555554</v>
      </c>
      <c r="Z717" t="s">
        <v>329</v>
      </c>
    </row>
    <row r="718" spans="1:26" x14ac:dyDescent="0.25">
      <c r="A718" t="s">
        <v>1598</v>
      </c>
      <c r="B718" t="str">
        <f>VLOOKUP(A718,'dump '!A:A,1,FALSE)</f>
        <v>PO127</v>
      </c>
      <c r="C718" t="s">
        <v>1597</v>
      </c>
      <c r="D718" t="s">
        <v>665</v>
      </c>
      <c r="E718" t="s">
        <v>666</v>
      </c>
      <c r="F718" t="s">
        <v>667</v>
      </c>
      <c r="G718" t="s">
        <v>241</v>
      </c>
      <c r="H718" t="s">
        <v>58</v>
      </c>
      <c r="I718">
        <v>1036980</v>
      </c>
      <c r="J718">
        <v>5</v>
      </c>
      <c r="K718" t="s">
        <v>167</v>
      </c>
      <c r="L718" t="s">
        <v>6172</v>
      </c>
      <c r="M718" t="s">
        <v>55</v>
      </c>
      <c r="N718">
        <v>60</v>
      </c>
      <c r="O718">
        <v>100</v>
      </c>
      <c r="P718" t="s">
        <v>6219</v>
      </c>
      <c r="Q718">
        <v>2600</v>
      </c>
      <c r="R718">
        <v>50</v>
      </c>
      <c r="S718">
        <v>300</v>
      </c>
      <c r="V718" t="s">
        <v>6174</v>
      </c>
      <c r="W718" s="2">
        <v>43892.385474537034</v>
      </c>
      <c r="X718" t="s">
        <v>37</v>
      </c>
      <c r="Y718" s="2">
        <v>44781.610358796293</v>
      </c>
      <c r="Z718" t="s">
        <v>329</v>
      </c>
    </row>
    <row r="719" spans="1:26" x14ac:dyDescent="0.25">
      <c r="A719" t="s">
        <v>438</v>
      </c>
      <c r="B719" t="str">
        <f>VLOOKUP(A719,'dump '!A:A,1,FALSE)</f>
        <v>PO128</v>
      </c>
      <c r="C719" t="s">
        <v>437</v>
      </c>
      <c r="D719" t="s">
        <v>439</v>
      </c>
      <c r="E719" t="s">
        <v>49</v>
      </c>
      <c r="F719" t="s">
        <v>440</v>
      </c>
      <c r="G719" t="s">
        <v>241</v>
      </c>
      <c r="H719" t="s">
        <v>58</v>
      </c>
      <c r="I719">
        <v>1015840</v>
      </c>
      <c r="J719">
        <v>5</v>
      </c>
      <c r="K719" t="s">
        <v>167</v>
      </c>
      <c r="L719" t="s">
        <v>6142</v>
      </c>
      <c r="M719" t="s">
        <v>55</v>
      </c>
      <c r="N719">
        <v>80</v>
      </c>
      <c r="O719">
        <v>100</v>
      </c>
      <c r="P719" t="s">
        <v>6218</v>
      </c>
      <c r="Q719">
        <v>2700</v>
      </c>
      <c r="R719">
        <v>50</v>
      </c>
      <c r="S719">
        <v>300</v>
      </c>
      <c r="V719" t="s">
        <v>6144</v>
      </c>
      <c r="W719" s="2">
        <v>43903.451817129629</v>
      </c>
      <c r="X719" t="s">
        <v>37</v>
      </c>
      <c r="Y719" s="2">
        <v>44420.45108796296</v>
      </c>
      <c r="Z719" t="s">
        <v>329</v>
      </c>
    </row>
    <row r="720" spans="1:26" x14ac:dyDescent="0.25">
      <c r="A720" t="s">
        <v>1667</v>
      </c>
      <c r="B720" t="str">
        <f>VLOOKUP(A720,'dump '!A:A,1,FALSE)</f>
        <v>PO129</v>
      </c>
      <c r="C720" t="s">
        <v>1666</v>
      </c>
      <c r="D720" t="s">
        <v>1594</v>
      </c>
      <c r="E720" t="s">
        <v>849</v>
      </c>
      <c r="F720" t="s">
        <v>1595</v>
      </c>
      <c r="G720" t="s">
        <v>51</v>
      </c>
      <c r="H720" t="s">
        <v>58</v>
      </c>
      <c r="I720">
        <v>1016180</v>
      </c>
      <c r="J720">
        <v>5</v>
      </c>
      <c r="K720" t="s">
        <v>167</v>
      </c>
      <c r="L720" t="s">
        <v>6142</v>
      </c>
      <c r="M720" t="s">
        <v>55</v>
      </c>
      <c r="N720">
        <v>80</v>
      </c>
      <c r="O720">
        <v>100</v>
      </c>
      <c r="P720" t="s">
        <v>6218</v>
      </c>
      <c r="Q720">
        <v>2600</v>
      </c>
      <c r="R720">
        <v>50</v>
      </c>
      <c r="S720">
        <v>300</v>
      </c>
      <c r="V720" t="s">
        <v>6144</v>
      </c>
      <c r="W720" s="2">
        <v>43903.447013888886</v>
      </c>
      <c r="X720" t="s">
        <v>37</v>
      </c>
      <c r="Y720" s="2">
        <v>44420.433645833335</v>
      </c>
      <c r="Z720" t="s">
        <v>329</v>
      </c>
    </row>
    <row r="721" spans="1:26" x14ac:dyDescent="0.25">
      <c r="A721" t="s">
        <v>180</v>
      </c>
      <c r="B721" t="str">
        <f>VLOOKUP(A721,'dump '!A:A,1,FALSE)</f>
        <v>PO130</v>
      </c>
      <c r="C721" t="s">
        <v>179</v>
      </c>
      <c r="D721" t="s">
        <v>181</v>
      </c>
      <c r="E721" t="s">
        <v>182</v>
      </c>
      <c r="F721" t="s">
        <v>183</v>
      </c>
      <c r="G721" t="s">
        <v>184</v>
      </c>
      <c r="H721" t="s">
        <v>58</v>
      </c>
      <c r="I721">
        <v>1017309</v>
      </c>
      <c r="J721">
        <v>5</v>
      </c>
      <c r="K721" t="s">
        <v>167</v>
      </c>
      <c r="L721" t="s">
        <v>6142</v>
      </c>
      <c r="M721" t="s">
        <v>55</v>
      </c>
      <c r="N721">
        <v>80</v>
      </c>
      <c r="O721">
        <v>100</v>
      </c>
      <c r="P721" t="s">
        <v>6156</v>
      </c>
      <c r="Q721">
        <v>2600</v>
      </c>
      <c r="R721">
        <v>50</v>
      </c>
      <c r="S721">
        <v>300</v>
      </c>
      <c r="V721" t="s">
        <v>6144</v>
      </c>
      <c r="W721" s="2">
        <v>43866.651539351849</v>
      </c>
      <c r="X721" t="s">
        <v>37</v>
      </c>
      <c r="Y721" s="2">
        <v>43866.651539351849</v>
      </c>
      <c r="Z721" t="s">
        <v>37</v>
      </c>
    </row>
    <row r="722" spans="1:26" x14ac:dyDescent="0.25">
      <c r="A722" t="s">
        <v>3785</v>
      </c>
      <c r="B722" t="str">
        <f>VLOOKUP(A722,'dump '!A:A,1,FALSE)</f>
        <v>PO131</v>
      </c>
      <c r="C722" t="s">
        <v>3784</v>
      </c>
      <c r="D722" t="s">
        <v>2645</v>
      </c>
      <c r="E722" t="s">
        <v>246</v>
      </c>
      <c r="F722" t="s">
        <v>2646</v>
      </c>
      <c r="G722" t="s">
        <v>177</v>
      </c>
      <c r="H722" t="s">
        <v>58</v>
      </c>
      <c r="I722">
        <v>1012531</v>
      </c>
      <c r="J722">
        <v>5</v>
      </c>
      <c r="K722" t="s">
        <v>167</v>
      </c>
      <c r="L722" t="s">
        <v>6142</v>
      </c>
      <c r="M722" t="s">
        <v>55</v>
      </c>
      <c r="N722">
        <v>80</v>
      </c>
      <c r="O722">
        <v>100</v>
      </c>
      <c r="P722" t="s">
        <v>6156</v>
      </c>
      <c r="Q722">
        <v>2600</v>
      </c>
      <c r="R722">
        <v>50</v>
      </c>
      <c r="S722">
        <v>300</v>
      </c>
      <c r="V722" t="s">
        <v>6144</v>
      </c>
      <c r="W722" s="2">
        <v>43903.397152777776</v>
      </c>
      <c r="X722" t="s">
        <v>37</v>
      </c>
      <c r="Y722" s="2">
        <v>43903.397152777776</v>
      </c>
      <c r="Z722" t="s">
        <v>37</v>
      </c>
    </row>
    <row r="723" spans="1:26" x14ac:dyDescent="0.25">
      <c r="A723" t="s">
        <v>1148</v>
      </c>
      <c r="B723" t="str">
        <f>VLOOKUP(A723,'dump '!A:A,1,FALSE)</f>
        <v>PO132</v>
      </c>
      <c r="C723" t="s">
        <v>1147</v>
      </c>
      <c r="D723" t="s">
        <v>1149</v>
      </c>
      <c r="E723" t="s">
        <v>175</v>
      </c>
      <c r="F723" t="s">
        <v>1150</v>
      </c>
      <c r="G723" t="s">
        <v>177</v>
      </c>
      <c r="H723" t="s">
        <v>58</v>
      </c>
      <c r="I723">
        <v>1031086</v>
      </c>
      <c r="J723">
        <v>5</v>
      </c>
      <c r="K723" t="s">
        <v>167</v>
      </c>
      <c r="L723" t="s">
        <v>6142</v>
      </c>
      <c r="M723" t="s">
        <v>55</v>
      </c>
      <c r="N723">
        <v>80</v>
      </c>
      <c r="O723">
        <v>100</v>
      </c>
      <c r="P723" t="s">
        <v>6221</v>
      </c>
      <c r="Q723">
        <v>2550</v>
      </c>
      <c r="R723">
        <v>50</v>
      </c>
      <c r="S723">
        <v>300</v>
      </c>
      <c r="V723" t="s">
        <v>6144</v>
      </c>
      <c r="W723" s="2">
        <v>43976.658136574071</v>
      </c>
      <c r="X723" t="s">
        <v>37</v>
      </c>
      <c r="Y723" s="2">
        <v>43976.658136574071</v>
      </c>
      <c r="Z723" t="s">
        <v>37</v>
      </c>
    </row>
    <row r="724" spans="1:26" x14ac:dyDescent="0.25">
      <c r="A724" t="s">
        <v>1430</v>
      </c>
      <c r="B724" t="str">
        <f>VLOOKUP(A724,'dump '!A:A,1,FALSE)</f>
        <v>PO133</v>
      </c>
      <c r="C724" t="s">
        <v>1429</v>
      </c>
      <c r="D724" t="s">
        <v>200</v>
      </c>
      <c r="E724" t="s">
        <v>1098</v>
      </c>
      <c r="F724" t="s">
        <v>1099</v>
      </c>
      <c r="G724" t="s">
        <v>177</v>
      </c>
      <c r="H724" t="s">
        <v>58</v>
      </c>
      <c r="I724">
        <v>1034819</v>
      </c>
      <c r="J724">
        <v>5</v>
      </c>
      <c r="K724" t="s">
        <v>167</v>
      </c>
      <c r="L724" t="s">
        <v>6142</v>
      </c>
      <c r="M724" t="s">
        <v>55</v>
      </c>
      <c r="N724">
        <v>80</v>
      </c>
      <c r="O724">
        <v>100</v>
      </c>
      <c r="P724" t="s">
        <v>6221</v>
      </c>
      <c r="Q724">
        <v>2700</v>
      </c>
      <c r="R724">
        <v>50</v>
      </c>
      <c r="S724">
        <v>300</v>
      </c>
      <c r="V724" t="s">
        <v>6144</v>
      </c>
      <c r="W724" s="2">
        <v>43976.622361111113</v>
      </c>
      <c r="X724" t="s">
        <v>37</v>
      </c>
      <c r="Y724" s="2">
        <v>43976.622361111113</v>
      </c>
      <c r="Z724" t="s">
        <v>37</v>
      </c>
    </row>
    <row r="725" spans="1:26" x14ac:dyDescent="0.25">
      <c r="A725" t="s">
        <v>1408</v>
      </c>
      <c r="B725" t="str">
        <f>VLOOKUP(A725,'dump '!A:A,1,FALSE)</f>
        <v>PO134</v>
      </c>
      <c r="C725" t="s">
        <v>1407</v>
      </c>
      <c r="D725" t="s">
        <v>404</v>
      </c>
      <c r="E725" t="s">
        <v>405</v>
      </c>
      <c r="F725" t="s">
        <v>406</v>
      </c>
      <c r="G725" t="s">
        <v>177</v>
      </c>
      <c r="H725" t="s">
        <v>58</v>
      </c>
      <c r="I725">
        <v>1034753</v>
      </c>
      <c r="J725">
        <v>5</v>
      </c>
      <c r="K725" t="s">
        <v>167</v>
      </c>
      <c r="L725" t="s">
        <v>6142</v>
      </c>
      <c r="M725" t="s">
        <v>55</v>
      </c>
      <c r="N725">
        <v>80</v>
      </c>
      <c r="O725">
        <v>100</v>
      </c>
      <c r="P725" t="s">
        <v>6221</v>
      </c>
      <c r="Q725">
        <v>2700</v>
      </c>
      <c r="R725">
        <v>50</v>
      </c>
      <c r="S725">
        <v>300</v>
      </c>
      <c r="V725" t="s">
        <v>6144</v>
      </c>
      <c r="W725" s="2">
        <v>43973.463530092595</v>
      </c>
      <c r="X725" t="s">
        <v>37</v>
      </c>
      <c r="Y725" s="2">
        <v>43973.463530092595</v>
      </c>
      <c r="Z725" t="s">
        <v>37</v>
      </c>
    </row>
    <row r="726" spans="1:26" x14ac:dyDescent="0.25">
      <c r="A726" t="s">
        <v>3707</v>
      </c>
      <c r="B726" t="str">
        <f>VLOOKUP(A726,'dump '!A:A,1,FALSE)</f>
        <v>PO135</v>
      </c>
      <c r="C726" t="s">
        <v>3706</v>
      </c>
      <c r="D726" t="s">
        <v>2613</v>
      </c>
      <c r="E726" t="s">
        <v>118</v>
      </c>
      <c r="F726" t="s">
        <v>2614</v>
      </c>
      <c r="G726" t="s">
        <v>62</v>
      </c>
      <c r="H726" t="s">
        <v>58</v>
      </c>
      <c r="I726">
        <v>1038163</v>
      </c>
      <c r="J726">
        <v>5</v>
      </c>
      <c r="K726" t="s">
        <v>167</v>
      </c>
      <c r="L726" t="s">
        <v>6142</v>
      </c>
      <c r="M726" t="s">
        <v>55</v>
      </c>
      <c r="N726">
        <v>80</v>
      </c>
      <c r="O726">
        <v>100</v>
      </c>
      <c r="P726" t="s">
        <v>6221</v>
      </c>
      <c r="Q726">
        <v>2700</v>
      </c>
      <c r="R726">
        <v>50</v>
      </c>
      <c r="S726">
        <v>300</v>
      </c>
      <c r="V726" t="s">
        <v>6144</v>
      </c>
      <c r="W726" s="2">
        <v>43969.459837962961</v>
      </c>
      <c r="X726" t="s">
        <v>37</v>
      </c>
      <c r="Y726" s="2">
        <v>44096.612638888888</v>
      </c>
      <c r="Z726" t="s">
        <v>37</v>
      </c>
    </row>
    <row r="727" spans="1:26" x14ac:dyDescent="0.25">
      <c r="A727" t="s">
        <v>1278</v>
      </c>
      <c r="B727" t="str">
        <f>VLOOKUP(A727,'dump '!A:A,1,FALSE)</f>
        <v>PO136</v>
      </c>
      <c r="C727" t="s">
        <v>1277</v>
      </c>
      <c r="D727" t="s">
        <v>398</v>
      </c>
      <c r="E727" t="s">
        <v>334</v>
      </c>
      <c r="F727" t="s">
        <v>400</v>
      </c>
      <c r="G727" t="s">
        <v>34</v>
      </c>
      <c r="H727" t="s">
        <v>58</v>
      </c>
      <c r="I727">
        <v>1006103</v>
      </c>
      <c r="J727">
        <v>5</v>
      </c>
      <c r="K727" t="s">
        <v>167</v>
      </c>
      <c r="L727" t="s">
        <v>6142</v>
      </c>
      <c r="M727" t="s">
        <v>55</v>
      </c>
      <c r="N727">
        <v>80</v>
      </c>
      <c r="O727">
        <v>100</v>
      </c>
      <c r="P727" t="s">
        <v>6221</v>
      </c>
      <c r="Q727">
        <v>2700</v>
      </c>
      <c r="R727">
        <v>50</v>
      </c>
      <c r="S727">
        <v>300</v>
      </c>
      <c r="V727" t="s">
        <v>6144</v>
      </c>
      <c r="W727" s="2">
        <v>44075.454953703702</v>
      </c>
      <c r="X727" t="s">
        <v>37</v>
      </c>
      <c r="Y727" s="2">
        <v>44096.61273148148</v>
      </c>
      <c r="Z727" t="s">
        <v>37</v>
      </c>
    </row>
    <row r="728" spans="1:26" x14ac:dyDescent="0.25">
      <c r="A728" t="s">
        <v>1138</v>
      </c>
      <c r="B728" t="str">
        <f>VLOOKUP(A728,'dump '!A:A,1,FALSE)</f>
        <v>PO137</v>
      </c>
      <c r="C728" t="s">
        <v>1137</v>
      </c>
      <c r="D728" t="s">
        <v>422</v>
      </c>
      <c r="E728" t="s">
        <v>423</v>
      </c>
      <c r="F728" t="s">
        <v>424</v>
      </c>
      <c r="G728" t="s">
        <v>177</v>
      </c>
      <c r="H728" t="s">
        <v>58</v>
      </c>
      <c r="I728">
        <v>1031031</v>
      </c>
      <c r="J728">
        <v>5</v>
      </c>
      <c r="K728" t="s">
        <v>167</v>
      </c>
      <c r="L728" t="s">
        <v>6142</v>
      </c>
      <c r="M728" t="s">
        <v>55</v>
      </c>
      <c r="N728">
        <v>80</v>
      </c>
      <c r="O728">
        <v>100</v>
      </c>
      <c r="P728" t="s">
        <v>6221</v>
      </c>
      <c r="Q728">
        <v>2700</v>
      </c>
      <c r="R728">
        <v>50</v>
      </c>
      <c r="S728">
        <v>300</v>
      </c>
      <c r="V728" t="s">
        <v>6144</v>
      </c>
      <c r="W728" s="2">
        <v>44082.643854166665</v>
      </c>
      <c r="X728" t="s">
        <v>37</v>
      </c>
      <c r="Y728" s="2">
        <v>44089.371874999997</v>
      </c>
      <c r="Z728" t="s">
        <v>37</v>
      </c>
    </row>
    <row r="729" spans="1:26" x14ac:dyDescent="0.25">
      <c r="A729" t="s">
        <v>3847</v>
      </c>
      <c r="B729" t="str">
        <f>VLOOKUP(A729,'dump '!A:A,1,FALSE)</f>
        <v>PO138</v>
      </c>
      <c r="C729" t="s">
        <v>3846</v>
      </c>
      <c r="D729" t="s">
        <v>497</v>
      </c>
      <c r="E729" t="s">
        <v>281</v>
      </c>
      <c r="F729" t="s">
        <v>498</v>
      </c>
      <c r="G729" t="s">
        <v>177</v>
      </c>
      <c r="H729" t="s">
        <v>58</v>
      </c>
      <c r="I729">
        <v>1040059</v>
      </c>
      <c r="J729">
        <v>5</v>
      </c>
      <c r="K729" t="s">
        <v>167</v>
      </c>
      <c r="L729" t="s">
        <v>6142</v>
      </c>
      <c r="M729" t="s">
        <v>55</v>
      </c>
      <c r="N729">
        <v>80</v>
      </c>
      <c r="O729">
        <v>100</v>
      </c>
      <c r="P729" t="s">
        <v>6221</v>
      </c>
      <c r="Q729">
        <v>2700</v>
      </c>
      <c r="R729">
        <v>50</v>
      </c>
      <c r="S729">
        <v>300</v>
      </c>
      <c r="V729" t="s">
        <v>6144</v>
      </c>
      <c r="W729" s="2">
        <v>44089.374479166669</v>
      </c>
      <c r="X729" t="s">
        <v>37</v>
      </c>
      <c r="Y729" s="2">
        <v>44096.612835648149</v>
      </c>
      <c r="Z729" t="s">
        <v>37</v>
      </c>
    </row>
    <row r="730" spans="1:26" x14ac:dyDescent="0.25">
      <c r="A730" t="s">
        <v>4443</v>
      </c>
      <c r="B730" t="str">
        <f>VLOOKUP(A730,'dump '!A:A,1,FALSE)</f>
        <v>PO139</v>
      </c>
      <c r="C730" t="s">
        <v>4442</v>
      </c>
      <c r="D730" t="s">
        <v>3644</v>
      </c>
      <c r="E730" t="s">
        <v>3645</v>
      </c>
      <c r="F730" t="s">
        <v>3646</v>
      </c>
      <c r="G730" t="s">
        <v>241</v>
      </c>
      <c r="H730" t="s">
        <v>58</v>
      </c>
      <c r="I730">
        <v>1034800</v>
      </c>
      <c r="J730">
        <v>5</v>
      </c>
      <c r="K730" t="s">
        <v>167</v>
      </c>
      <c r="L730" t="s">
        <v>6142</v>
      </c>
      <c r="M730" t="s">
        <v>55</v>
      </c>
      <c r="N730">
        <v>80</v>
      </c>
      <c r="O730">
        <v>100</v>
      </c>
      <c r="P730" t="s">
        <v>6221</v>
      </c>
      <c r="Q730">
        <v>2700</v>
      </c>
      <c r="R730">
        <v>50</v>
      </c>
      <c r="S730">
        <v>300</v>
      </c>
      <c r="V730" t="s">
        <v>6144</v>
      </c>
      <c r="W730" s="2">
        <v>44096.385752314818</v>
      </c>
      <c r="X730" t="s">
        <v>329</v>
      </c>
      <c r="Y730" s="2">
        <v>44692.4533912037</v>
      </c>
      <c r="Z730" t="s">
        <v>329</v>
      </c>
    </row>
    <row r="731" spans="1:26" x14ac:dyDescent="0.25">
      <c r="A731" t="s">
        <v>3974</v>
      </c>
      <c r="B731" t="str">
        <f>VLOOKUP(A731,'dump '!A:A,1,FALSE)</f>
        <v>PO140</v>
      </c>
      <c r="C731" t="s">
        <v>3973</v>
      </c>
      <c r="D731" t="s">
        <v>422</v>
      </c>
      <c r="E731" t="s">
        <v>879</v>
      </c>
      <c r="F731" t="s">
        <v>3975</v>
      </c>
      <c r="G731" t="s">
        <v>177</v>
      </c>
      <c r="H731" t="s">
        <v>58</v>
      </c>
      <c r="I731">
        <v>1017269</v>
      </c>
      <c r="J731">
        <v>5</v>
      </c>
      <c r="K731" t="s">
        <v>167</v>
      </c>
      <c r="L731" t="s">
        <v>6142</v>
      </c>
      <c r="M731" t="s">
        <v>55</v>
      </c>
      <c r="N731">
        <v>80</v>
      </c>
      <c r="O731">
        <v>100</v>
      </c>
      <c r="P731" t="s">
        <v>6221</v>
      </c>
      <c r="Q731">
        <v>2700</v>
      </c>
      <c r="R731">
        <v>50</v>
      </c>
      <c r="S731">
        <v>300</v>
      </c>
      <c r="V731" t="s">
        <v>6144</v>
      </c>
      <c r="W731" s="2">
        <v>44145.38144675926</v>
      </c>
      <c r="X731" t="s">
        <v>329</v>
      </c>
      <c r="Y731" s="2">
        <v>44145.38144675926</v>
      </c>
      <c r="Z731" t="s">
        <v>329</v>
      </c>
    </row>
    <row r="732" spans="1:26" x14ac:dyDescent="0.25">
      <c r="A732" t="s">
        <v>4056</v>
      </c>
      <c r="B732" t="str">
        <f>VLOOKUP(A732,'dump '!A:A,1,FALSE)</f>
        <v>PO141</v>
      </c>
      <c r="C732" t="s">
        <v>4055</v>
      </c>
      <c r="D732" t="s">
        <v>174</v>
      </c>
      <c r="E732" t="s">
        <v>4057</v>
      </c>
      <c r="F732" t="s">
        <v>4058</v>
      </c>
      <c r="G732" t="s">
        <v>177</v>
      </c>
      <c r="H732" t="s">
        <v>58</v>
      </c>
      <c r="I732">
        <v>1016194</v>
      </c>
      <c r="J732">
        <v>5</v>
      </c>
      <c r="K732" t="s">
        <v>167</v>
      </c>
      <c r="L732" t="s">
        <v>6142</v>
      </c>
      <c r="M732" t="s">
        <v>55</v>
      </c>
      <c r="N732">
        <v>80</v>
      </c>
      <c r="O732">
        <v>100</v>
      </c>
      <c r="P732" t="s">
        <v>6221</v>
      </c>
      <c r="Q732">
        <v>2700</v>
      </c>
      <c r="R732">
        <v>50</v>
      </c>
      <c r="S732">
        <v>300</v>
      </c>
      <c r="V732" t="s">
        <v>6144</v>
      </c>
      <c r="W732" s="2">
        <v>44165.652662037035</v>
      </c>
      <c r="X732" t="s">
        <v>329</v>
      </c>
      <c r="Y732" s="2">
        <v>44165.659502314818</v>
      </c>
      <c r="Z732" t="s">
        <v>329</v>
      </c>
    </row>
    <row r="733" spans="1:26" x14ac:dyDescent="0.25">
      <c r="A733" t="s">
        <v>4439</v>
      </c>
      <c r="B733" t="str">
        <f>VLOOKUP(A733,'dump '!A:A,1,FALSE)</f>
        <v>PO142</v>
      </c>
      <c r="C733" t="s">
        <v>4438</v>
      </c>
      <c r="D733" t="s">
        <v>3693</v>
      </c>
      <c r="E733" t="s">
        <v>4129</v>
      </c>
      <c r="F733" t="s">
        <v>4130</v>
      </c>
      <c r="G733" t="s">
        <v>184</v>
      </c>
      <c r="H733" t="s">
        <v>58</v>
      </c>
      <c r="I733">
        <v>1034791</v>
      </c>
      <c r="J733">
        <v>5</v>
      </c>
      <c r="K733" t="s">
        <v>167</v>
      </c>
      <c r="L733" t="s">
        <v>6142</v>
      </c>
      <c r="M733" t="s">
        <v>55</v>
      </c>
      <c r="N733">
        <v>80</v>
      </c>
      <c r="O733">
        <v>100</v>
      </c>
      <c r="P733" t="s">
        <v>6221</v>
      </c>
      <c r="Q733">
        <v>2700</v>
      </c>
      <c r="R733">
        <v>50</v>
      </c>
      <c r="S733">
        <v>300</v>
      </c>
      <c r="V733" t="s">
        <v>6144</v>
      </c>
      <c r="W733" s="2">
        <v>44173.494108796294</v>
      </c>
      <c r="X733" t="s">
        <v>329</v>
      </c>
      <c r="Y733" s="2">
        <v>44315.631388888891</v>
      </c>
      <c r="Z733" t="s">
        <v>37</v>
      </c>
    </row>
    <row r="734" spans="1:26" x14ac:dyDescent="0.25">
      <c r="A734" t="s">
        <v>4262</v>
      </c>
      <c r="B734" t="str">
        <f>VLOOKUP(A734,'dump '!A:A,1,FALSE)</f>
        <v>PO143</v>
      </c>
      <c r="C734" t="s">
        <v>4261</v>
      </c>
      <c r="D734" t="s">
        <v>1156</v>
      </c>
      <c r="E734" t="s">
        <v>112</v>
      </c>
      <c r="F734" t="s">
        <v>4053</v>
      </c>
      <c r="G734" t="s">
        <v>177</v>
      </c>
      <c r="H734" t="s">
        <v>58</v>
      </c>
      <c r="I734">
        <v>1034748</v>
      </c>
      <c r="J734">
        <v>5</v>
      </c>
      <c r="K734" t="s">
        <v>167</v>
      </c>
      <c r="L734" t="s">
        <v>6142</v>
      </c>
      <c r="M734" t="s">
        <v>55</v>
      </c>
      <c r="N734">
        <v>80</v>
      </c>
      <c r="O734">
        <v>100</v>
      </c>
      <c r="P734" t="s">
        <v>6221</v>
      </c>
      <c r="Q734">
        <v>2600</v>
      </c>
      <c r="R734">
        <v>50</v>
      </c>
      <c r="S734">
        <v>300</v>
      </c>
      <c r="V734" t="s">
        <v>6144</v>
      </c>
      <c r="W734" s="2">
        <v>44175.604837962965</v>
      </c>
      <c r="X734" t="s">
        <v>329</v>
      </c>
      <c r="Y734" s="2">
        <v>44175.604837962965</v>
      </c>
      <c r="Z734" t="s">
        <v>329</v>
      </c>
    </row>
    <row r="735" spans="1:26" x14ac:dyDescent="0.25">
      <c r="A735" t="s">
        <v>4064</v>
      </c>
      <c r="B735" t="str">
        <f>VLOOKUP(A735,'dump '!A:A,1,FALSE)</f>
        <v>PO144</v>
      </c>
      <c r="C735" t="s">
        <v>4063</v>
      </c>
      <c r="D735" t="s">
        <v>4065</v>
      </c>
      <c r="E735" t="s">
        <v>293</v>
      </c>
      <c r="F735" t="s">
        <v>4066</v>
      </c>
      <c r="G735" t="s">
        <v>43</v>
      </c>
      <c r="H735" t="s">
        <v>58</v>
      </c>
      <c r="I735">
        <v>1031068</v>
      </c>
      <c r="J735">
        <v>5</v>
      </c>
      <c r="K735" t="s">
        <v>167</v>
      </c>
      <c r="L735" t="s">
        <v>6142</v>
      </c>
      <c r="M735" t="s">
        <v>55</v>
      </c>
      <c r="N735">
        <v>80</v>
      </c>
      <c r="O735">
        <v>100</v>
      </c>
      <c r="P735" t="s">
        <v>6218</v>
      </c>
      <c r="Q735">
        <v>2600</v>
      </c>
      <c r="R735">
        <v>50</v>
      </c>
      <c r="S735">
        <v>300</v>
      </c>
      <c r="V735" t="s">
        <v>6144</v>
      </c>
      <c r="W735" s="2">
        <v>44210.46607638889</v>
      </c>
      <c r="X735" t="s">
        <v>329</v>
      </c>
      <c r="Y735" s="2">
        <v>44210.46607638889</v>
      </c>
      <c r="Z735" t="s">
        <v>329</v>
      </c>
    </row>
    <row r="736" spans="1:26" x14ac:dyDescent="0.25">
      <c r="A736" t="s">
        <v>4512</v>
      </c>
      <c r="B736" t="str">
        <f>VLOOKUP(A736,'dump '!A:A,1,FALSE)</f>
        <v>PO145</v>
      </c>
      <c r="C736" t="s">
        <v>4511</v>
      </c>
      <c r="D736" t="s">
        <v>3462</v>
      </c>
      <c r="E736" t="s">
        <v>340</v>
      </c>
      <c r="F736" t="s">
        <v>4513</v>
      </c>
      <c r="G736" t="s">
        <v>177</v>
      </c>
      <c r="H736" t="s">
        <v>58</v>
      </c>
      <c r="I736">
        <v>1034380</v>
      </c>
      <c r="J736">
        <v>5</v>
      </c>
      <c r="K736" t="s">
        <v>167</v>
      </c>
      <c r="L736" t="s">
        <v>6142</v>
      </c>
      <c r="M736" t="s">
        <v>55</v>
      </c>
      <c r="N736">
        <v>80</v>
      </c>
      <c r="O736">
        <v>100</v>
      </c>
      <c r="P736" t="s">
        <v>6218</v>
      </c>
      <c r="Q736">
        <v>2700</v>
      </c>
      <c r="R736">
        <v>50</v>
      </c>
      <c r="S736">
        <v>300</v>
      </c>
      <c r="V736" t="s">
        <v>6144</v>
      </c>
      <c r="W736" s="2">
        <v>44230.543113425927</v>
      </c>
      <c r="X736" t="s">
        <v>329</v>
      </c>
      <c r="Y736" s="2">
        <v>44230.543113425927</v>
      </c>
      <c r="Z736" t="s">
        <v>329</v>
      </c>
    </row>
    <row r="737" spans="1:26" x14ac:dyDescent="0.25">
      <c r="A737" t="s">
        <v>4002</v>
      </c>
      <c r="B737" t="str">
        <f>VLOOKUP(A737,'dump '!A:A,1,FALSE)</f>
        <v>PO146</v>
      </c>
      <c r="C737" t="s">
        <v>4001</v>
      </c>
      <c r="D737" t="s">
        <v>1282</v>
      </c>
      <c r="E737" t="s">
        <v>169</v>
      </c>
      <c r="F737" t="s">
        <v>1284</v>
      </c>
      <c r="G737" t="s">
        <v>277</v>
      </c>
      <c r="H737" t="s">
        <v>58</v>
      </c>
      <c r="I737">
        <v>1017308</v>
      </c>
      <c r="J737">
        <v>5</v>
      </c>
      <c r="K737" t="s">
        <v>167</v>
      </c>
      <c r="L737" t="s">
        <v>6142</v>
      </c>
      <c r="M737" t="s">
        <v>55</v>
      </c>
      <c r="N737">
        <v>80</v>
      </c>
      <c r="O737">
        <v>100</v>
      </c>
      <c r="P737" t="s">
        <v>6218</v>
      </c>
      <c r="Q737">
        <v>2600</v>
      </c>
      <c r="R737">
        <v>50</v>
      </c>
      <c r="S737">
        <v>300</v>
      </c>
      <c r="V737" t="s">
        <v>6144</v>
      </c>
      <c r="W737" s="2">
        <v>44256.580428240741</v>
      </c>
      <c r="X737" t="s">
        <v>329</v>
      </c>
      <c r="Y737" s="2">
        <v>44256.580428240741</v>
      </c>
      <c r="Z737" t="s">
        <v>329</v>
      </c>
    </row>
    <row r="738" spans="1:26" x14ac:dyDescent="0.25">
      <c r="A738" t="s">
        <v>4798</v>
      </c>
      <c r="B738" t="str">
        <f>VLOOKUP(A738,'dump '!A:A,1,FALSE)</f>
        <v>PO147</v>
      </c>
      <c r="C738" t="s">
        <v>4797</v>
      </c>
      <c r="D738" t="s">
        <v>1930</v>
      </c>
      <c r="E738" t="s">
        <v>3654</v>
      </c>
      <c r="F738" t="s">
        <v>3655</v>
      </c>
      <c r="G738" t="s">
        <v>241</v>
      </c>
      <c r="H738" t="s">
        <v>58</v>
      </c>
      <c r="I738">
        <v>1037034</v>
      </c>
      <c r="J738">
        <v>5</v>
      </c>
      <c r="K738" t="s">
        <v>167</v>
      </c>
      <c r="L738" t="s">
        <v>6142</v>
      </c>
      <c r="M738" t="s">
        <v>55</v>
      </c>
      <c r="N738">
        <v>80</v>
      </c>
      <c r="O738">
        <v>100</v>
      </c>
      <c r="P738" t="s">
        <v>6218</v>
      </c>
      <c r="Q738">
        <v>2700</v>
      </c>
      <c r="R738">
        <v>50</v>
      </c>
      <c r="S738">
        <v>300</v>
      </c>
      <c r="V738" t="s">
        <v>6144</v>
      </c>
      <c r="W738" s="2">
        <v>44270.541585648149</v>
      </c>
      <c r="X738" t="s">
        <v>329</v>
      </c>
      <c r="Y738" s="2">
        <v>44270.541585648149</v>
      </c>
      <c r="Z738" t="s">
        <v>329</v>
      </c>
    </row>
    <row r="739" spans="1:26" x14ac:dyDescent="0.25">
      <c r="A739" t="s">
        <v>4786</v>
      </c>
      <c r="B739" t="str">
        <f>VLOOKUP(A739,'dump '!A:A,1,FALSE)</f>
        <v>PO148</v>
      </c>
      <c r="C739" t="s">
        <v>4785</v>
      </c>
      <c r="D739" t="s">
        <v>1071</v>
      </c>
      <c r="E739" t="s">
        <v>68</v>
      </c>
      <c r="F739" t="s">
        <v>3667</v>
      </c>
      <c r="G739" t="s">
        <v>241</v>
      </c>
      <c r="H739" t="s">
        <v>58</v>
      </c>
      <c r="I739">
        <v>1037091</v>
      </c>
      <c r="J739">
        <v>5</v>
      </c>
      <c r="K739" t="s">
        <v>167</v>
      </c>
      <c r="L739" t="s">
        <v>6142</v>
      </c>
      <c r="M739" t="s">
        <v>55</v>
      </c>
      <c r="N739">
        <v>80</v>
      </c>
      <c r="O739">
        <v>100</v>
      </c>
      <c r="P739" t="s">
        <v>6218</v>
      </c>
      <c r="Q739">
        <v>2700</v>
      </c>
      <c r="R739">
        <v>50</v>
      </c>
      <c r="S739">
        <v>300</v>
      </c>
      <c r="V739" t="s">
        <v>6144</v>
      </c>
      <c r="W739" s="2">
        <v>44270.398275462961</v>
      </c>
      <c r="X739" t="s">
        <v>329</v>
      </c>
      <c r="Y739" s="2">
        <v>44270.398275462961</v>
      </c>
      <c r="Z739" t="s">
        <v>329</v>
      </c>
    </row>
    <row r="740" spans="1:26" x14ac:dyDescent="0.25">
      <c r="A740" t="s">
        <v>4800</v>
      </c>
      <c r="B740" t="str">
        <f>VLOOKUP(A740,'dump '!A:A,1,FALSE)</f>
        <v>PO149</v>
      </c>
      <c r="C740" t="s">
        <v>4799</v>
      </c>
      <c r="D740" t="s">
        <v>1103</v>
      </c>
      <c r="E740" t="s">
        <v>4801</v>
      </c>
      <c r="F740" t="s">
        <v>4802</v>
      </c>
      <c r="G740" t="s">
        <v>241</v>
      </c>
      <c r="H740" t="s">
        <v>58</v>
      </c>
      <c r="I740">
        <v>1037035</v>
      </c>
      <c r="J740">
        <v>5</v>
      </c>
      <c r="K740" t="s">
        <v>167</v>
      </c>
      <c r="L740" t="s">
        <v>6142</v>
      </c>
      <c r="M740" t="s">
        <v>55</v>
      </c>
      <c r="N740">
        <v>80</v>
      </c>
      <c r="O740">
        <v>100</v>
      </c>
      <c r="P740" t="s">
        <v>6218</v>
      </c>
      <c r="Q740">
        <v>2700</v>
      </c>
      <c r="R740">
        <v>50</v>
      </c>
      <c r="S740">
        <v>300</v>
      </c>
      <c r="V740" t="s">
        <v>6144</v>
      </c>
      <c r="W740" s="2">
        <v>44284.537164351852</v>
      </c>
      <c r="X740" t="s">
        <v>329</v>
      </c>
      <c r="Y740" s="2">
        <v>44284.537164351852</v>
      </c>
      <c r="Z740" t="s">
        <v>329</v>
      </c>
    </row>
    <row r="741" spans="1:26" x14ac:dyDescent="0.25">
      <c r="A741" t="s">
        <v>4843</v>
      </c>
      <c r="B741" t="str">
        <f>VLOOKUP(A741,'dump '!A:A,1,FALSE)</f>
        <v>PO150</v>
      </c>
      <c r="C741" t="s">
        <v>4842</v>
      </c>
      <c r="D741" t="s">
        <v>4377</v>
      </c>
      <c r="E741" t="s">
        <v>4378</v>
      </c>
      <c r="F741" t="s">
        <v>4379</v>
      </c>
      <c r="G741" t="s">
        <v>177</v>
      </c>
      <c r="H741" t="s">
        <v>58</v>
      </c>
      <c r="I741">
        <v>1036978</v>
      </c>
      <c r="J741">
        <v>5</v>
      </c>
      <c r="K741" t="s">
        <v>167</v>
      </c>
      <c r="L741" t="s">
        <v>6142</v>
      </c>
      <c r="M741" t="s">
        <v>55</v>
      </c>
      <c r="N741">
        <v>80</v>
      </c>
      <c r="O741">
        <v>100</v>
      </c>
      <c r="P741" t="s">
        <v>6218</v>
      </c>
      <c r="Q741">
        <v>2600</v>
      </c>
      <c r="R741">
        <v>50</v>
      </c>
      <c r="S741">
        <v>300</v>
      </c>
      <c r="V741" t="s">
        <v>6144</v>
      </c>
      <c r="W741" s="2">
        <v>44299.355636574073</v>
      </c>
      <c r="X741" t="s">
        <v>329</v>
      </c>
      <c r="Y741" s="2">
        <v>44299.355636574073</v>
      </c>
      <c r="Z741" t="s">
        <v>329</v>
      </c>
    </row>
    <row r="742" spans="1:26" x14ac:dyDescent="0.25">
      <c r="A742" t="s">
        <v>1146</v>
      </c>
      <c r="B742" t="str">
        <f>VLOOKUP(A742,'dump '!A:A,1,FALSE)</f>
        <v>PO151</v>
      </c>
      <c r="C742" t="s">
        <v>1145</v>
      </c>
      <c r="D742" t="s">
        <v>908</v>
      </c>
      <c r="E742" t="s">
        <v>281</v>
      </c>
      <c r="F742" t="s">
        <v>909</v>
      </c>
      <c r="G742" t="s">
        <v>177</v>
      </c>
      <c r="H742" t="s">
        <v>58</v>
      </c>
      <c r="I742">
        <v>1031073</v>
      </c>
      <c r="J742">
        <v>5</v>
      </c>
      <c r="K742" t="s">
        <v>167</v>
      </c>
      <c r="L742" t="s">
        <v>6142</v>
      </c>
      <c r="M742" t="s">
        <v>55</v>
      </c>
      <c r="N742">
        <v>80</v>
      </c>
      <c r="O742">
        <v>100</v>
      </c>
      <c r="P742" t="s">
        <v>6221</v>
      </c>
      <c r="Q742">
        <v>2600</v>
      </c>
      <c r="R742">
        <v>50</v>
      </c>
      <c r="S742">
        <v>300</v>
      </c>
      <c r="V742" t="s">
        <v>6144</v>
      </c>
      <c r="W742" s="2">
        <v>43969.455393518518</v>
      </c>
      <c r="X742" t="s">
        <v>37</v>
      </c>
      <c r="Y742" s="2">
        <v>44096.623379629629</v>
      </c>
      <c r="Z742" t="s">
        <v>37</v>
      </c>
    </row>
    <row r="743" spans="1:26" x14ac:dyDescent="0.25">
      <c r="A743" t="s">
        <v>3753</v>
      </c>
      <c r="B743" t="str">
        <f>VLOOKUP(A743,'dump '!A:A,1,FALSE)</f>
        <v>PO152</v>
      </c>
      <c r="C743" t="s">
        <v>3752</v>
      </c>
      <c r="D743" t="s">
        <v>3754</v>
      </c>
      <c r="E743" t="s">
        <v>2089</v>
      </c>
      <c r="F743" t="s">
        <v>3755</v>
      </c>
      <c r="G743" t="s">
        <v>241</v>
      </c>
      <c r="H743" t="s">
        <v>58</v>
      </c>
      <c r="I743">
        <v>1015800</v>
      </c>
      <c r="J743">
        <v>5</v>
      </c>
      <c r="K743" t="s">
        <v>167</v>
      </c>
      <c r="L743" t="s">
        <v>6142</v>
      </c>
      <c r="M743" t="s">
        <v>55</v>
      </c>
      <c r="N743">
        <v>80</v>
      </c>
      <c r="O743">
        <v>100</v>
      </c>
      <c r="P743" t="s">
        <v>6221</v>
      </c>
      <c r="Q743">
        <v>2600</v>
      </c>
      <c r="R743">
        <v>50</v>
      </c>
      <c r="S743">
        <v>300</v>
      </c>
      <c r="V743" t="s">
        <v>6144</v>
      </c>
      <c r="W743" s="2">
        <v>44096.511956018519</v>
      </c>
      <c r="X743" t="s">
        <v>329</v>
      </c>
      <c r="Y743" s="2">
        <v>44096.511956018519</v>
      </c>
      <c r="Z743" t="s">
        <v>329</v>
      </c>
    </row>
    <row r="744" spans="1:26" x14ac:dyDescent="0.25">
      <c r="A744" t="s">
        <v>3944</v>
      </c>
      <c r="B744" t="str">
        <f>VLOOKUP(A744,'dump '!A:A,1,FALSE)</f>
        <v>PO153</v>
      </c>
      <c r="C744" t="s">
        <v>3943</v>
      </c>
      <c r="D744" t="s">
        <v>3237</v>
      </c>
      <c r="E744" t="s">
        <v>175</v>
      </c>
      <c r="F744" t="s">
        <v>3238</v>
      </c>
      <c r="G744" t="s">
        <v>177</v>
      </c>
      <c r="H744" t="s">
        <v>58</v>
      </c>
      <c r="I744">
        <v>1018667</v>
      </c>
      <c r="J744">
        <v>5</v>
      </c>
      <c r="K744" t="s">
        <v>167</v>
      </c>
      <c r="L744" t="s">
        <v>6142</v>
      </c>
      <c r="M744" t="s">
        <v>55</v>
      </c>
      <c r="N744">
        <v>80</v>
      </c>
      <c r="O744">
        <v>100</v>
      </c>
      <c r="P744" t="s">
        <v>6221</v>
      </c>
      <c r="Q744">
        <v>2600</v>
      </c>
      <c r="R744">
        <v>50</v>
      </c>
      <c r="S744">
        <v>300</v>
      </c>
      <c r="V744" t="s">
        <v>6144</v>
      </c>
      <c r="W744" s="2">
        <v>44089.554699074077</v>
      </c>
      <c r="X744" t="s">
        <v>329</v>
      </c>
      <c r="Y744" s="2">
        <v>44089.554699074077</v>
      </c>
      <c r="Z744" t="s">
        <v>329</v>
      </c>
    </row>
    <row r="745" spans="1:26" x14ac:dyDescent="0.25">
      <c r="A745" t="s">
        <v>4572</v>
      </c>
      <c r="B745" t="str">
        <f>VLOOKUP(A745,'dump '!A:A,1,FALSE)</f>
        <v>PO154</v>
      </c>
      <c r="C745" t="s">
        <v>4571</v>
      </c>
      <c r="D745" t="s">
        <v>3394</v>
      </c>
      <c r="E745" t="s">
        <v>81</v>
      </c>
      <c r="F745" t="s">
        <v>3864</v>
      </c>
      <c r="G745" t="s">
        <v>241</v>
      </c>
      <c r="H745" t="s">
        <v>58</v>
      </c>
      <c r="I745">
        <v>1017983</v>
      </c>
      <c r="J745">
        <v>5</v>
      </c>
      <c r="K745" t="s">
        <v>167</v>
      </c>
      <c r="L745" t="s">
        <v>6142</v>
      </c>
      <c r="M745" t="s">
        <v>55</v>
      </c>
      <c r="N745">
        <v>80</v>
      </c>
      <c r="O745">
        <v>100</v>
      </c>
      <c r="P745" t="s">
        <v>6218</v>
      </c>
      <c r="Q745">
        <v>2600</v>
      </c>
      <c r="R745">
        <v>50</v>
      </c>
      <c r="S745">
        <v>300</v>
      </c>
      <c r="V745" t="s">
        <v>6144</v>
      </c>
      <c r="W745" s="2">
        <v>44305.589571759258</v>
      </c>
      <c r="X745" t="s">
        <v>329</v>
      </c>
      <c r="Y745" s="2">
        <v>44305.589571759258</v>
      </c>
      <c r="Z745" t="s">
        <v>329</v>
      </c>
    </row>
    <row r="746" spans="1:26" x14ac:dyDescent="0.25">
      <c r="A746" t="s">
        <v>3692</v>
      </c>
      <c r="B746" t="str">
        <f>VLOOKUP(A746,'dump '!A:A,1,FALSE)</f>
        <v>PO155</v>
      </c>
      <c r="C746" t="s">
        <v>3691</v>
      </c>
      <c r="D746" t="s">
        <v>3693</v>
      </c>
      <c r="E746" t="s">
        <v>3694</v>
      </c>
      <c r="F746" t="s">
        <v>3695</v>
      </c>
      <c r="G746" t="s">
        <v>184</v>
      </c>
      <c r="H746" t="s">
        <v>58</v>
      </c>
      <c r="I746">
        <v>1037074</v>
      </c>
      <c r="J746">
        <v>5</v>
      </c>
      <c r="K746" t="s">
        <v>167</v>
      </c>
      <c r="L746" t="s">
        <v>6142</v>
      </c>
      <c r="M746" t="s">
        <v>55</v>
      </c>
      <c r="N746">
        <v>80</v>
      </c>
      <c r="O746">
        <v>100</v>
      </c>
      <c r="P746" t="s">
        <v>6218</v>
      </c>
      <c r="Q746">
        <v>2600</v>
      </c>
      <c r="R746">
        <v>50</v>
      </c>
      <c r="S746">
        <v>300</v>
      </c>
      <c r="V746" t="s">
        <v>6144</v>
      </c>
      <c r="W746" s="2">
        <v>44312.372210648151</v>
      </c>
      <c r="X746" t="s">
        <v>329</v>
      </c>
      <c r="Y746" s="2">
        <v>44312.372210648151</v>
      </c>
      <c r="Z746" t="s">
        <v>329</v>
      </c>
    </row>
    <row r="747" spans="1:26" x14ac:dyDescent="0.25">
      <c r="A747" t="s">
        <v>4819</v>
      </c>
      <c r="B747" t="str">
        <f>VLOOKUP(A747,'dump '!A:A,1,FALSE)</f>
        <v>PO156</v>
      </c>
      <c r="C747" t="s">
        <v>4818</v>
      </c>
      <c r="D747" t="s">
        <v>4215</v>
      </c>
      <c r="E747" t="s">
        <v>154</v>
      </c>
      <c r="F747" t="s">
        <v>4216</v>
      </c>
      <c r="G747" t="s">
        <v>107</v>
      </c>
      <c r="H747" t="s">
        <v>58</v>
      </c>
      <c r="I747">
        <v>1037056</v>
      </c>
      <c r="J747">
        <v>5</v>
      </c>
      <c r="K747" t="s">
        <v>167</v>
      </c>
      <c r="L747" t="s">
        <v>6142</v>
      </c>
      <c r="M747" t="s">
        <v>55</v>
      </c>
      <c r="N747">
        <v>80</v>
      </c>
      <c r="O747">
        <v>100</v>
      </c>
      <c r="P747" t="s">
        <v>6218</v>
      </c>
      <c r="Q747">
        <v>2700</v>
      </c>
      <c r="R747">
        <v>50</v>
      </c>
      <c r="S747">
        <v>300</v>
      </c>
      <c r="V747" t="s">
        <v>6144</v>
      </c>
      <c r="W747" s="2">
        <v>44312.372870370367</v>
      </c>
      <c r="X747" t="s">
        <v>329</v>
      </c>
      <c r="Y747" s="2">
        <v>44312.372870370367</v>
      </c>
      <c r="Z747" t="s">
        <v>329</v>
      </c>
    </row>
    <row r="748" spans="1:26" x14ac:dyDescent="0.25">
      <c r="A748" t="s">
        <v>4777</v>
      </c>
      <c r="B748" t="str">
        <f>VLOOKUP(A748,'dump '!A:A,1,FALSE)</f>
        <v>PO157</v>
      </c>
      <c r="C748" t="s">
        <v>4776</v>
      </c>
      <c r="D748" t="s">
        <v>3984</v>
      </c>
      <c r="E748" t="s">
        <v>1522</v>
      </c>
      <c r="F748" t="s">
        <v>3985</v>
      </c>
      <c r="G748" t="s">
        <v>177</v>
      </c>
      <c r="H748" t="s">
        <v>58</v>
      </c>
      <c r="I748">
        <v>1037111</v>
      </c>
      <c r="J748">
        <v>5</v>
      </c>
      <c r="K748" t="s">
        <v>167</v>
      </c>
      <c r="L748" t="s">
        <v>6142</v>
      </c>
      <c r="M748" t="s">
        <v>55</v>
      </c>
      <c r="N748">
        <v>80</v>
      </c>
      <c r="O748">
        <v>100</v>
      </c>
      <c r="P748" t="s">
        <v>6218</v>
      </c>
      <c r="Q748">
        <v>2700</v>
      </c>
      <c r="R748">
        <v>50</v>
      </c>
      <c r="S748">
        <v>300</v>
      </c>
      <c r="V748" t="s">
        <v>6144</v>
      </c>
      <c r="W748" s="2">
        <v>44328.594907407409</v>
      </c>
      <c r="X748" t="s">
        <v>329</v>
      </c>
      <c r="Y748" s="2">
        <v>44328.594907407409</v>
      </c>
      <c r="Z748" t="s">
        <v>329</v>
      </c>
    </row>
    <row r="749" spans="1:26" x14ac:dyDescent="0.25">
      <c r="A749" t="s">
        <v>4825</v>
      </c>
      <c r="B749" t="str">
        <f>VLOOKUP(A749,'dump '!A:A,1,FALSE)</f>
        <v>PO158</v>
      </c>
      <c r="C749" t="s">
        <v>4824</v>
      </c>
      <c r="D749" t="s">
        <v>3984</v>
      </c>
      <c r="E749" t="s">
        <v>93</v>
      </c>
      <c r="F749" t="s">
        <v>3985</v>
      </c>
      <c r="G749" t="s">
        <v>177</v>
      </c>
      <c r="H749" t="s">
        <v>58</v>
      </c>
      <c r="I749">
        <v>1037063</v>
      </c>
      <c r="J749">
        <v>5</v>
      </c>
      <c r="K749" t="s">
        <v>167</v>
      </c>
      <c r="L749" t="s">
        <v>6142</v>
      </c>
      <c r="M749" t="s">
        <v>55</v>
      </c>
      <c r="N749">
        <v>80</v>
      </c>
      <c r="O749">
        <v>100</v>
      </c>
      <c r="P749" t="s">
        <v>6218</v>
      </c>
      <c r="Q749">
        <v>2700</v>
      </c>
      <c r="R749">
        <v>50</v>
      </c>
      <c r="S749">
        <v>300</v>
      </c>
      <c r="V749" t="s">
        <v>6144</v>
      </c>
      <c r="W749" s="2">
        <v>44328.598611111112</v>
      </c>
      <c r="X749" t="s">
        <v>329</v>
      </c>
      <c r="Y749" s="2">
        <v>44328.598611111112</v>
      </c>
      <c r="Z749" t="s">
        <v>329</v>
      </c>
    </row>
    <row r="750" spans="1:26" x14ac:dyDescent="0.25">
      <c r="A750" t="s">
        <v>5997</v>
      </c>
      <c r="B750" t="str">
        <f>VLOOKUP(A750,'dump '!A:A,1,FALSE)</f>
        <v>PO159</v>
      </c>
      <c r="C750" t="s">
        <v>5996</v>
      </c>
      <c r="D750" t="s">
        <v>188</v>
      </c>
      <c r="E750" t="s">
        <v>340</v>
      </c>
      <c r="F750" t="s">
        <v>2008</v>
      </c>
      <c r="G750" t="s">
        <v>177</v>
      </c>
      <c r="H750" t="s">
        <v>323</v>
      </c>
      <c r="I750" s="2"/>
      <c r="J750">
        <v>3</v>
      </c>
      <c r="K750" t="s">
        <v>167</v>
      </c>
      <c r="L750" t="s">
        <v>6142</v>
      </c>
      <c r="M750" t="s">
        <v>2811</v>
      </c>
      <c r="N750">
        <v>60</v>
      </c>
      <c r="O750">
        <v>100</v>
      </c>
      <c r="P750" t="s">
        <v>6170</v>
      </c>
      <c r="Q750" s="2"/>
      <c r="R750" s="2"/>
      <c r="S750" s="2"/>
      <c r="V750" t="s">
        <v>6171</v>
      </c>
      <c r="W750" s="2">
        <v>44769.453483796293</v>
      </c>
      <c r="X750" t="s">
        <v>329</v>
      </c>
      <c r="Y750" s="2">
        <v>44901.540925925925</v>
      </c>
      <c r="Z750" t="s">
        <v>329</v>
      </c>
    </row>
    <row r="751" spans="1:26" x14ac:dyDescent="0.25">
      <c r="A751" t="s">
        <v>3700</v>
      </c>
      <c r="B751" t="str">
        <f>VLOOKUP(A751,'dump '!A:A,1,FALSE)</f>
        <v>PO160</v>
      </c>
      <c r="C751" t="s">
        <v>3699</v>
      </c>
      <c r="D751" t="s">
        <v>3038</v>
      </c>
      <c r="E751" t="s">
        <v>3701</v>
      </c>
      <c r="F751" t="s">
        <v>3702</v>
      </c>
      <c r="G751" t="s">
        <v>177</v>
      </c>
      <c r="H751" t="s">
        <v>58</v>
      </c>
      <c r="I751">
        <v>1036996</v>
      </c>
      <c r="J751">
        <v>5</v>
      </c>
      <c r="K751" t="s">
        <v>167</v>
      </c>
      <c r="L751" t="s">
        <v>6142</v>
      </c>
      <c r="M751" t="s">
        <v>55</v>
      </c>
      <c r="N751">
        <v>80</v>
      </c>
      <c r="O751">
        <v>100</v>
      </c>
      <c r="P751" t="s">
        <v>6218</v>
      </c>
      <c r="Q751">
        <v>2700</v>
      </c>
      <c r="R751">
        <v>50</v>
      </c>
      <c r="S751">
        <v>300</v>
      </c>
      <c r="V751" t="s">
        <v>6144</v>
      </c>
      <c r="W751" s="2">
        <v>44357.435694444444</v>
      </c>
      <c r="X751" t="s">
        <v>329</v>
      </c>
      <c r="Y751" s="2">
        <v>44357.435694444444</v>
      </c>
      <c r="Z751" t="s">
        <v>329</v>
      </c>
    </row>
    <row r="752" spans="1:26" x14ac:dyDescent="0.25">
      <c r="A752" t="s">
        <v>4168</v>
      </c>
      <c r="B752" t="str">
        <f>VLOOKUP(A752,'dump '!A:A,1,FALSE)</f>
        <v>PO161</v>
      </c>
      <c r="C752" t="s">
        <v>4167</v>
      </c>
      <c r="D752" t="s">
        <v>1875</v>
      </c>
      <c r="E752" t="s">
        <v>1876</v>
      </c>
      <c r="F752" t="s">
        <v>1877</v>
      </c>
      <c r="G752" t="s">
        <v>277</v>
      </c>
      <c r="H752" t="s">
        <v>58</v>
      </c>
      <c r="I752">
        <v>1019873</v>
      </c>
      <c r="J752">
        <v>5</v>
      </c>
      <c r="K752" t="s">
        <v>167</v>
      </c>
      <c r="L752" t="s">
        <v>6142</v>
      </c>
      <c r="M752" t="s">
        <v>55</v>
      </c>
      <c r="N752">
        <v>80</v>
      </c>
      <c r="O752">
        <v>100</v>
      </c>
      <c r="P752" t="s">
        <v>6218</v>
      </c>
      <c r="Q752">
        <v>2600</v>
      </c>
      <c r="R752">
        <v>50</v>
      </c>
      <c r="S752">
        <v>300</v>
      </c>
      <c r="V752" t="s">
        <v>6144</v>
      </c>
      <c r="W752" s="2">
        <v>44371.468993055554</v>
      </c>
      <c r="X752" t="s">
        <v>329</v>
      </c>
      <c r="Y752" s="2">
        <v>44420.44290509259</v>
      </c>
      <c r="Z752" t="s">
        <v>329</v>
      </c>
    </row>
    <row r="753" spans="1:26" x14ac:dyDescent="0.25">
      <c r="A753" t="s">
        <v>4069</v>
      </c>
      <c r="B753" t="str">
        <f>VLOOKUP(A753,'dump '!A:A,1,FALSE)</f>
        <v>PO162</v>
      </c>
      <c r="C753" t="s">
        <v>4068</v>
      </c>
      <c r="D753" t="s">
        <v>1012</v>
      </c>
      <c r="E753" t="s">
        <v>49</v>
      </c>
      <c r="F753" t="s">
        <v>1013</v>
      </c>
      <c r="G753" t="s">
        <v>184</v>
      </c>
      <c r="H753" t="s">
        <v>58</v>
      </c>
      <c r="I753">
        <v>1031069</v>
      </c>
      <c r="J753">
        <v>5</v>
      </c>
      <c r="K753" t="s">
        <v>167</v>
      </c>
      <c r="L753" t="s">
        <v>6142</v>
      </c>
      <c r="M753" t="s">
        <v>55</v>
      </c>
      <c r="N753">
        <v>80</v>
      </c>
      <c r="O753">
        <v>100</v>
      </c>
      <c r="P753" t="s">
        <v>6218</v>
      </c>
      <c r="Q753">
        <v>2600</v>
      </c>
      <c r="R753">
        <v>50</v>
      </c>
      <c r="S753">
        <v>300</v>
      </c>
      <c r="V753" t="s">
        <v>6144</v>
      </c>
      <c r="W753" s="2">
        <v>44383.525821759256</v>
      </c>
      <c r="X753" t="s">
        <v>329</v>
      </c>
      <c r="Y753" s="2">
        <v>44383.525821759256</v>
      </c>
      <c r="Z753" t="s">
        <v>329</v>
      </c>
    </row>
    <row r="754" spans="1:26" x14ac:dyDescent="0.25">
      <c r="A754" t="s">
        <v>4811</v>
      </c>
      <c r="B754" t="str">
        <f>VLOOKUP(A754,'dump '!A:A,1,FALSE)</f>
        <v>PO163</v>
      </c>
      <c r="C754" t="s">
        <v>4810</v>
      </c>
      <c r="D754" t="s">
        <v>696</v>
      </c>
      <c r="E754" t="s">
        <v>81</v>
      </c>
      <c r="F754" t="s">
        <v>4037</v>
      </c>
      <c r="G754" t="s">
        <v>177</v>
      </c>
      <c r="H754" t="s">
        <v>58</v>
      </c>
      <c r="I754">
        <v>1037044</v>
      </c>
      <c r="J754">
        <v>5</v>
      </c>
      <c r="K754" t="s">
        <v>167</v>
      </c>
      <c r="L754" t="s">
        <v>6142</v>
      </c>
      <c r="M754" t="s">
        <v>55</v>
      </c>
      <c r="N754">
        <v>80</v>
      </c>
      <c r="O754">
        <v>100</v>
      </c>
      <c r="P754" t="s">
        <v>6218</v>
      </c>
      <c r="Q754">
        <v>2700</v>
      </c>
      <c r="R754">
        <v>50</v>
      </c>
      <c r="S754">
        <v>300</v>
      </c>
      <c r="V754" t="s">
        <v>6144</v>
      </c>
      <c r="W754" s="2">
        <v>44383.520127314812</v>
      </c>
      <c r="X754" t="s">
        <v>329</v>
      </c>
      <c r="Y754" s="2">
        <v>44383.520127314812</v>
      </c>
      <c r="Z754" t="s">
        <v>329</v>
      </c>
    </row>
    <row r="755" spans="1:26" x14ac:dyDescent="0.25">
      <c r="A755" t="s">
        <v>4746</v>
      </c>
      <c r="B755" t="str">
        <f>VLOOKUP(A755,'dump '!A:A,1,FALSE)</f>
        <v>PO164</v>
      </c>
      <c r="C755" t="s">
        <v>4745</v>
      </c>
      <c r="D755" t="s">
        <v>696</v>
      </c>
      <c r="E755" t="s">
        <v>81</v>
      </c>
      <c r="F755" t="s">
        <v>4037</v>
      </c>
      <c r="G755" t="s">
        <v>177</v>
      </c>
      <c r="H755" t="s">
        <v>58</v>
      </c>
      <c r="I755">
        <v>1038165</v>
      </c>
      <c r="J755">
        <v>5</v>
      </c>
      <c r="K755" t="s">
        <v>167</v>
      </c>
      <c r="L755" t="s">
        <v>6142</v>
      </c>
      <c r="M755" t="s">
        <v>55</v>
      </c>
      <c r="N755">
        <v>80</v>
      </c>
      <c r="O755">
        <v>100</v>
      </c>
      <c r="P755" t="s">
        <v>6218</v>
      </c>
      <c r="Q755">
        <v>2700</v>
      </c>
      <c r="R755">
        <v>50</v>
      </c>
      <c r="S755">
        <v>300</v>
      </c>
      <c r="V755" t="s">
        <v>6144</v>
      </c>
      <c r="W755" s="2">
        <v>44383.520335648151</v>
      </c>
      <c r="X755" t="s">
        <v>329</v>
      </c>
      <c r="Y755" s="2">
        <v>44383.520335648151</v>
      </c>
      <c r="Z755" t="s">
        <v>329</v>
      </c>
    </row>
    <row r="756" spans="1:26" x14ac:dyDescent="0.25">
      <c r="A756" t="s">
        <v>3763</v>
      </c>
      <c r="B756" t="str">
        <f>VLOOKUP(A756,'dump '!A:A,1,FALSE)</f>
        <v>PO165</v>
      </c>
      <c r="C756" t="s">
        <v>3762</v>
      </c>
      <c r="D756" t="s">
        <v>3710</v>
      </c>
      <c r="E756" t="s">
        <v>561</v>
      </c>
      <c r="F756" t="s">
        <v>3711</v>
      </c>
      <c r="G756" t="s">
        <v>241</v>
      </c>
      <c r="H756" t="s">
        <v>58</v>
      </c>
      <c r="I756">
        <v>1017327</v>
      </c>
      <c r="J756">
        <v>5</v>
      </c>
      <c r="K756" t="s">
        <v>167</v>
      </c>
      <c r="L756" t="s">
        <v>6142</v>
      </c>
      <c r="M756" t="s">
        <v>55</v>
      </c>
      <c r="N756">
        <v>80</v>
      </c>
      <c r="O756">
        <v>100</v>
      </c>
      <c r="P756" t="s">
        <v>6218</v>
      </c>
      <c r="Q756">
        <v>2600</v>
      </c>
      <c r="R756">
        <v>50</v>
      </c>
      <c r="S756">
        <v>300</v>
      </c>
      <c r="V756" t="s">
        <v>6144</v>
      </c>
      <c r="W756" s="2">
        <v>44385.647824074076</v>
      </c>
      <c r="X756" t="s">
        <v>329</v>
      </c>
      <c r="Y756" s="2">
        <v>44385.647824074076</v>
      </c>
      <c r="Z756" t="s">
        <v>329</v>
      </c>
    </row>
    <row r="757" spans="1:26" x14ac:dyDescent="0.25">
      <c r="A757" t="s">
        <v>4829</v>
      </c>
      <c r="B757" t="str">
        <f>VLOOKUP(A757,'dump '!A:A,1,FALSE)</f>
        <v>PO166</v>
      </c>
      <c r="C757" t="s">
        <v>4828</v>
      </c>
      <c r="D757" t="s">
        <v>3979</v>
      </c>
      <c r="E757" t="s">
        <v>281</v>
      </c>
      <c r="F757" t="s">
        <v>3980</v>
      </c>
      <c r="G757" t="s">
        <v>184</v>
      </c>
      <c r="H757" t="s">
        <v>58</v>
      </c>
      <c r="I757">
        <v>1036949</v>
      </c>
      <c r="J757">
        <v>5</v>
      </c>
      <c r="K757" t="s">
        <v>167</v>
      </c>
      <c r="L757" t="s">
        <v>6142</v>
      </c>
      <c r="M757" t="s">
        <v>55</v>
      </c>
      <c r="N757">
        <v>80</v>
      </c>
      <c r="O757">
        <v>100</v>
      </c>
      <c r="P757" t="s">
        <v>6218</v>
      </c>
      <c r="Q757">
        <v>2700</v>
      </c>
      <c r="R757">
        <v>50</v>
      </c>
      <c r="S757">
        <v>300</v>
      </c>
      <c r="V757" t="s">
        <v>6144</v>
      </c>
      <c r="W757" s="2">
        <v>44392.569490740738</v>
      </c>
      <c r="X757" t="s">
        <v>329</v>
      </c>
      <c r="Y757" s="2">
        <v>44392.569490740738</v>
      </c>
      <c r="Z757" t="s">
        <v>329</v>
      </c>
    </row>
    <row r="758" spans="1:26" x14ac:dyDescent="0.25">
      <c r="A758" t="s">
        <v>5929</v>
      </c>
      <c r="B758" t="str">
        <f>VLOOKUP(A758,'dump '!A:A,1,FALSE)</f>
        <v>PO167</v>
      </c>
      <c r="C758" t="s">
        <v>5928</v>
      </c>
      <c r="D758" t="s">
        <v>5922</v>
      </c>
      <c r="E758" t="s">
        <v>5923</v>
      </c>
      <c r="F758" t="s">
        <v>5924</v>
      </c>
      <c r="G758" t="s">
        <v>241</v>
      </c>
      <c r="H758" t="s">
        <v>58</v>
      </c>
      <c r="I758">
        <v>1037133</v>
      </c>
      <c r="J758">
        <v>5</v>
      </c>
      <c r="K758" t="s">
        <v>167</v>
      </c>
      <c r="L758" t="s">
        <v>6142</v>
      </c>
      <c r="M758" t="s">
        <v>55</v>
      </c>
      <c r="N758">
        <v>80</v>
      </c>
      <c r="O758">
        <v>100</v>
      </c>
      <c r="P758" t="s">
        <v>6218</v>
      </c>
      <c r="Q758">
        <v>2700</v>
      </c>
      <c r="R758">
        <v>50</v>
      </c>
      <c r="S758">
        <v>300</v>
      </c>
      <c r="V758" t="s">
        <v>6144</v>
      </c>
      <c r="W758" s="2">
        <v>44396.46502314815</v>
      </c>
      <c r="X758" t="s">
        <v>37</v>
      </c>
      <c r="Y758" s="2">
        <v>44396.46502314815</v>
      </c>
      <c r="Z758" t="s">
        <v>37</v>
      </c>
    </row>
    <row r="759" spans="1:26" x14ac:dyDescent="0.25">
      <c r="A759" t="s">
        <v>4775</v>
      </c>
      <c r="B759" t="str">
        <f>VLOOKUP(A759,'dump '!A:A,1,FALSE)</f>
        <v>PO168</v>
      </c>
      <c r="C759" t="s">
        <v>4774</v>
      </c>
      <c r="D759" t="s">
        <v>1282</v>
      </c>
      <c r="E759" t="s">
        <v>1283</v>
      </c>
      <c r="F759" t="s">
        <v>1284</v>
      </c>
      <c r="G759" t="s">
        <v>277</v>
      </c>
      <c r="H759" t="s">
        <v>58</v>
      </c>
      <c r="I759">
        <v>1037014</v>
      </c>
      <c r="J759">
        <v>5</v>
      </c>
      <c r="K759" t="s">
        <v>167</v>
      </c>
      <c r="L759" t="s">
        <v>6142</v>
      </c>
      <c r="M759" t="s">
        <v>55</v>
      </c>
      <c r="N759">
        <v>80</v>
      </c>
      <c r="O759">
        <v>100</v>
      </c>
      <c r="P759" t="s">
        <v>6218</v>
      </c>
      <c r="Q759">
        <v>2600</v>
      </c>
      <c r="R759">
        <v>50</v>
      </c>
      <c r="S759">
        <v>300</v>
      </c>
      <c r="V759" t="s">
        <v>6144</v>
      </c>
      <c r="W759" s="2">
        <v>44447.494351851848</v>
      </c>
      <c r="X759" t="s">
        <v>37</v>
      </c>
      <c r="Y759" s="2">
        <v>44447.494351851848</v>
      </c>
      <c r="Z759" t="s">
        <v>37</v>
      </c>
    </row>
    <row r="760" spans="1:26" x14ac:dyDescent="0.25">
      <c r="A760" t="s">
        <v>3566</v>
      </c>
      <c r="B760" t="str">
        <f>VLOOKUP(A760,'dump '!A:A,1,FALSE)</f>
        <v>PO169</v>
      </c>
      <c r="C760" t="s">
        <v>3565</v>
      </c>
      <c r="D760" t="s">
        <v>1492</v>
      </c>
      <c r="E760" t="s">
        <v>1645</v>
      </c>
      <c r="F760" t="s">
        <v>2966</v>
      </c>
      <c r="G760" t="s">
        <v>241</v>
      </c>
      <c r="H760" t="s">
        <v>58</v>
      </c>
      <c r="I760">
        <v>1034749</v>
      </c>
      <c r="J760">
        <v>5</v>
      </c>
      <c r="K760" t="s">
        <v>167</v>
      </c>
      <c r="L760" t="s">
        <v>6142</v>
      </c>
      <c r="M760" t="s">
        <v>55</v>
      </c>
      <c r="N760">
        <v>80</v>
      </c>
      <c r="O760">
        <v>100</v>
      </c>
      <c r="P760" t="s">
        <v>6218</v>
      </c>
      <c r="Q760">
        <v>2700</v>
      </c>
      <c r="R760">
        <v>50</v>
      </c>
      <c r="S760">
        <v>300</v>
      </c>
      <c r="V760" t="s">
        <v>6144</v>
      </c>
      <c r="W760" s="2">
        <v>44539.486168981479</v>
      </c>
      <c r="X760" t="s">
        <v>329</v>
      </c>
      <c r="Y760" s="2">
        <v>44539.486168981479</v>
      </c>
      <c r="Z760" t="s">
        <v>329</v>
      </c>
    </row>
    <row r="761" spans="1:26" x14ac:dyDescent="0.25">
      <c r="A761" t="s">
        <v>4943</v>
      </c>
      <c r="B761" t="str">
        <f>VLOOKUP(A761,'dump '!A:A,1,FALSE)</f>
        <v>PO170</v>
      </c>
      <c r="C761" t="s">
        <v>4942</v>
      </c>
      <c r="D761" t="s">
        <v>3644</v>
      </c>
      <c r="E761" t="s">
        <v>4041</v>
      </c>
      <c r="F761" t="s">
        <v>4042</v>
      </c>
      <c r="G761" t="s">
        <v>51</v>
      </c>
      <c r="H761" t="s">
        <v>58</v>
      </c>
      <c r="I761">
        <v>1040731</v>
      </c>
      <c r="J761">
        <v>5</v>
      </c>
      <c r="K761" t="s">
        <v>167</v>
      </c>
      <c r="L761" t="s">
        <v>6142</v>
      </c>
      <c r="M761" t="s">
        <v>55</v>
      </c>
      <c r="N761">
        <v>80</v>
      </c>
      <c r="O761">
        <v>100</v>
      </c>
      <c r="P761" t="s">
        <v>6218</v>
      </c>
      <c r="Q761">
        <v>2600</v>
      </c>
      <c r="R761">
        <v>50</v>
      </c>
      <c r="S761">
        <v>300</v>
      </c>
      <c r="V761" t="s">
        <v>6144</v>
      </c>
      <c r="W761" s="2">
        <v>44567.48233796296</v>
      </c>
      <c r="X761" t="s">
        <v>329</v>
      </c>
      <c r="Y761" s="2">
        <v>44567.48233796296</v>
      </c>
      <c r="Z761" t="s">
        <v>329</v>
      </c>
    </row>
    <row r="762" spans="1:26" x14ac:dyDescent="0.25">
      <c r="A762" t="s">
        <v>1622</v>
      </c>
      <c r="B762" t="str">
        <f>VLOOKUP(A762,'dump '!A:A,1,FALSE)</f>
        <v>PO171</v>
      </c>
      <c r="C762" t="s">
        <v>1621</v>
      </c>
      <c r="D762" t="s">
        <v>1374</v>
      </c>
      <c r="E762" t="s">
        <v>1082</v>
      </c>
      <c r="F762" t="s">
        <v>1375</v>
      </c>
      <c r="G762" t="s">
        <v>277</v>
      </c>
      <c r="H762" t="s">
        <v>58</v>
      </c>
      <c r="I762">
        <v>1040847</v>
      </c>
      <c r="J762">
        <v>5</v>
      </c>
      <c r="K762" t="s">
        <v>167</v>
      </c>
      <c r="L762" t="s">
        <v>6142</v>
      </c>
      <c r="M762" t="s">
        <v>55</v>
      </c>
      <c r="N762">
        <v>80</v>
      </c>
      <c r="O762">
        <v>100</v>
      </c>
      <c r="P762" t="s">
        <v>6216</v>
      </c>
      <c r="Q762">
        <v>2600</v>
      </c>
      <c r="R762">
        <v>50</v>
      </c>
      <c r="S762">
        <v>300</v>
      </c>
      <c r="V762" t="s">
        <v>6144</v>
      </c>
      <c r="W762" s="2">
        <v>44637.493275462963</v>
      </c>
      <c r="X762" t="s">
        <v>37</v>
      </c>
      <c r="Y762" s="2">
        <v>44637.493275462963</v>
      </c>
      <c r="Z762" t="s">
        <v>37</v>
      </c>
    </row>
    <row r="763" spans="1:26" x14ac:dyDescent="0.25">
      <c r="A763" t="s">
        <v>3758</v>
      </c>
      <c r="B763" t="str">
        <f>VLOOKUP(A763,'dump '!A:A,1,FALSE)</f>
        <v>PO172</v>
      </c>
      <c r="C763" t="s">
        <v>3757</v>
      </c>
      <c r="D763" t="s">
        <v>1930</v>
      </c>
      <c r="E763" t="s">
        <v>3759</v>
      </c>
      <c r="F763" t="s">
        <v>3760</v>
      </c>
      <c r="G763" t="s">
        <v>177</v>
      </c>
      <c r="H763" t="s">
        <v>58</v>
      </c>
      <c r="I763">
        <v>1017267</v>
      </c>
      <c r="J763">
        <v>5</v>
      </c>
      <c r="K763" t="s">
        <v>167</v>
      </c>
      <c r="L763" t="s">
        <v>6142</v>
      </c>
      <c r="M763" t="s">
        <v>55</v>
      </c>
      <c r="N763">
        <v>80</v>
      </c>
      <c r="O763">
        <v>100</v>
      </c>
      <c r="P763" t="s">
        <v>6218</v>
      </c>
      <c r="Q763">
        <v>2600</v>
      </c>
      <c r="R763">
        <v>50</v>
      </c>
      <c r="S763">
        <v>300</v>
      </c>
      <c r="V763" t="s">
        <v>6144</v>
      </c>
      <c r="W763" s="2">
        <v>44594.527037037034</v>
      </c>
      <c r="X763" t="s">
        <v>329</v>
      </c>
      <c r="Y763" s="2">
        <v>44594.527037037034</v>
      </c>
      <c r="Z763" t="s">
        <v>329</v>
      </c>
    </row>
    <row r="764" spans="1:26" x14ac:dyDescent="0.25">
      <c r="A764" t="s">
        <v>4821</v>
      </c>
      <c r="B764" t="str">
        <f>VLOOKUP(A764,'dump '!A:A,1,FALSE)</f>
        <v>PO173</v>
      </c>
      <c r="C764" t="s">
        <v>4820</v>
      </c>
      <c r="D764" t="s">
        <v>4591</v>
      </c>
      <c r="E764" t="s">
        <v>522</v>
      </c>
      <c r="F764" t="s">
        <v>4592</v>
      </c>
      <c r="G764" t="s">
        <v>107</v>
      </c>
      <c r="H764" t="s">
        <v>58</v>
      </c>
      <c r="I764">
        <v>1037057</v>
      </c>
      <c r="J764">
        <v>5</v>
      </c>
      <c r="K764" t="s">
        <v>167</v>
      </c>
      <c r="L764" t="s">
        <v>6142</v>
      </c>
      <c r="M764" t="s">
        <v>55</v>
      </c>
      <c r="N764">
        <v>80</v>
      </c>
      <c r="O764">
        <v>100</v>
      </c>
      <c r="P764" t="s">
        <v>6216</v>
      </c>
      <c r="Q764">
        <v>2600</v>
      </c>
      <c r="R764">
        <v>50</v>
      </c>
      <c r="S764">
        <v>300</v>
      </c>
      <c r="V764" t="s">
        <v>6144</v>
      </c>
      <c r="W764" s="2">
        <v>44658.370810185188</v>
      </c>
      <c r="X764" t="s">
        <v>329</v>
      </c>
      <c r="Y764" s="2">
        <v>44658.370810185188</v>
      </c>
      <c r="Z764" t="s">
        <v>329</v>
      </c>
    </row>
    <row r="765" spans="1:26" x14ac:dyDescent="0.25">
      <c r="A765" t="s">
        <v>4628</v>
      </c>
      <c r="B765" t="str">
        <f>VLOOKUP(A765,'dump '!A:A,1,FALSE)</f>
        <v>PO174</v>
      </c>
      <c r="C765" t="s">
        <v>4627</v>
      </c>
      <c r="D765" t="s">
        <v>4046</v>
      </c>
      <c r="E765" t="s">
        <v>281</v>
      </c>
      <c r="F765" t="s">
        <v>4047</v>
      </c>
      <c r="G765" t="s">
        <v>34</v>
      </c>
      <c r="H765" t="s">
        <v>58</v>
      </c>
      <c r="I765">
        <v>1041058</v>
      </c>
      <c r="J765">
        <v>5</v>
      </c>
      <c r="K765" t="s">
        <v>167</v>
      </c>
      <c r="L765" t="s">
        <v>6142</v>
      </c>
      <c r="M765" t="s">
        <v>55</v>
      </c>
      <c r="N765">
        <v>80</v>
      </c>
      <c r="O765">
        <v>100</v>
      </c>
      <c r="P765" t="s">
        <v>6218</v>
      </c>
      <c r="Q765">
        <v>2600</v>
      </c>
      <c r="R765">
        <v>50</v>
      </c>
      <c r="S765">
        <v>300</v>
      </c>
      <c r="V765" t="s">
        <v>6144</v>
      </c>
      <c r="W765" s="2">
        <v>44602.518680555557</v>
      </c>
      <c r="X765" t="s">
        <v>329</v>
      </c>
      <c r="Y765" s="2">
        <v>44602.518680555557</v>
      </c>
      <c r="Z765" t="s">
        <v>329</v>
      </c>
    </row>
    <row r="766" spans="1:26" x14ac:dyDescent="0.25">
      <c r="A766" t="s">
        <v>1602</v>
      </c>
      <c r="B766" t="str">
        <f>VLOOKUP(A766,'dump '!A:A,1,FALSE)</f>
        <v>PO175</v>
      </c>
      <c r="C766" t="s">
        <v>1601</v>
      </c>
      <c r="D766" t="s">
        <v>275</v>
      </c>
      <c r="E766" t="s">
        <v>74</v>
      </c>
      <c r="F766" t="s">
        <v>276</v>
      </c>
      <c r="G766" t="s">
        <v>277</v>
      </c>
      <c r="H766" t="s">
        <v>58</v>
      </c>
      <c r="I766">
        <v>1038284</v>
      </c>
      <c r="J766">
        <v>5</v>
      </c>
      <c r="K766" t="s">
        <v>167</v>
      </c>
      <c r="L766" t="s">
        <v>6142</v>
      </c>
      <c r="M766" t="s">
        <v>55</v>
      </c>
      <c r="N766">
        <v>80</v>
      </c>
      <c r="O766">
        <v>100</v>
      </c>
      <c r="P766" t="s">
        <v>6216</v>
      </c>
      <c r="Q766">
        <v>2600</v>
      </c>
      <c r="R766">
        <v>50</v>
      </c>
      <c r="S766">
        <v>300</v>
      </c>
      <c r="V766" t="s">
        <v>6144</v>
      </c>
      <c r="W766" s="2">
        <v>44637.492986111109</v>
      </c>
      <c r="X766" t="s">
        <v>37</v>
      </c>
      <c r="Y766" s="2">
        <v>44637.492986111109</v>
      </c>
      <c r="Z766" t="s">
        <v>37</v>
      </c>
    </row>
    <row r="767" spans="1:26" x14ac:dyDescent="0.25">
      <c r="A767" t="s">
        <v>4758</v>
      </c>
      <c r="B767" t="str">
        <f>VLOOKUP(A767,'dump '!A:A,1,FALSE)</f>
        <v>PO176</v>
      </c>
      <c r="C767" t="s">
        <v>4757</v>
      </c>
      <c r="D767" t="s">
        <v>3639</v>
      </c>
      <c r="E767" t="s">
        <v>334</v>
      </c>
      <c r="F767" t="s">
        <v>3640</v>
      </c>
      <c r="G767" t="s">
        <v>241</v>
      </c>
      <c r="H767" t="s">
        <v>58</v>
      </c>
      <c r="I767">
        <v>1038136</v>
      </c>
      <c r="J767">
        <v>5</v>
      </c>
      <c r="K767" t="s">
        <v>167</v>
      </c>
      <c r="L767" t="s">
        <v>6142</v>
      </c>
      <c r="M767" t="s">
        <v>55</v>
      </c>
      <c r="N767">
        <v>80</v>
      </c>
      <c r="O767">
        <v>100</v>
      </c>
      <c r="P767" t="s">
        <v>6216</v>
      </c>
      <c r="Q767">
        <v>2600</v>
      </c>
      <c r="R767">
        <v>50</v>
      </c>
      <c r="S767">
        <v>300</v>
      </c>
      <c r="V767" t="s">
        <v>6144</v>
      </c>
      <c r="W767" s="2">
        <v>44643.580092592594</v>
      </c>
      <c r="X767" t="s">
        <v>329</v>
      </c>
      <c r="Y767" s="2">
        <v>44643.580092592594</v>
      </c>
      <c r="Z767" t="s">
        <v>329</v>
      </c>
    </row>
    <row r="768" spans="1:26" x14ac:dyDescent="0.25">
      <c r="A768" t="s">
        <v>3879</v>
      </c>
      <c r="B768" t="str">
        <f>VLOOKUP(A768,'dump '!A:A,1,FALSE)</f>
        <v>PO177</v>
      </c>
      <c r="C768" t="s">
        <v>3878</v>
      </c>
      <c r="D768" t="s">
        <v>2795</v>
      </c>
      <c r="E768" t="s">
        <v>2796</v>
      </c>
      <c r="F768" t="s">
        <v>2797</v>
      </c>
      <c r="G768" t="s">
        <v>51</v>
      </c>
      <c r="H768" t="s">
        <v>58</v>
      </c>
      <c r="I768">
        <v>1040821</v>
      </c>
      <c r="J768">
        <v>5</v>
      </c>
      <c r="K768" t="s">
        <v>167</v>
      </c>
      <c r="L768" t="s">
        <v>6142</v>
      </c>
      <c r="M768" t="s">
        <v>55</v>
      </c>
      <c r="N768">
        <v>80</v>
      </c>
      <c r="O768">
        <v>100</v>
      </c>
      <c r="P768" t="s">
        <v>6216</v>
      </c>
      <c r="Q768">
        <v>2600</v>
      </c>
      <c r="R768">
        <v>50</v>
      </c>
      <c r="S768">
        <v>300</v>
      </c>
      <c r="V768" t="s">
        <v>6144</v>
      </c>
      <c r="W768" s="2">
        <v>44643.579386574071</v>
      </c>
      <c r="X768" t="s">
        <v>329</v>
      </c>
      <c r="Y768" s="2">
        <v>44643.579386574071</v>
      </c>
      <c r="Z768" t="s">
        <v>329</v>
      </c>
    </row>
    <row r="769" spans="1:26" x14ac:dyDescent="0.25">
      <c r="A769" t="s">
        <v>4907</v>
      </c>
      <c r="B769" t="str">
        <f>VLOOKUP(A769,'dump '!A:A,1,FALSE)</f>
        <v>PO178</v>
      </c>
      <c r="C769" t="s">
        <v>4906</v>
      </c>
      <c r="D769" t="s">
        <v>3644</v>
      </c>
      <c r="E769" t="s">
        <v>3715</v>
      </c>
      <c r="F769" t="s">
        <v>3716</v>
      </c>
      <c r="G769" t="s">
        <v>51</v>
      </c>
      <c r="H769" t="s">
        <v>58</v>
      </c>
      <c r="I769">
        <v>1041087</v>
      </c>
      <c r="J769">
        <v>5</v>
      </c>
      <c r="K769" t="s">
        <v>167</v>
      </c>
      <c r="L769" t="s">
        <v>6142</v>
      </c>
      <c r="M769" t="s">
        <v>55</v>
      </c>
      <c r="N769">
        <v>80</v>
      </c>
      <c r="O769">
        <v>100</v>
      </c>
      <c r="P769" t="s">
        <v>6216</v>
      </c>
      <c r="Q769">
        <v>2600</v>
      </c>
      <c r="R769">
        <v>50</v>
      </c>
      <c r="S769">
        <v>300</v>
      </c>
      <c r="V769" t="s">
        <v>6144</v>
      </c>
      <c r="W769" s="2">
        <v>44643.578634259262</v>
      </c>
      <c r="X769" t="s">
        <v>329</v>
      </c>
      <c r="Y769" s="2">
        <v>44643.578634259262</v>
      </c>
      <c r="Z769" t="s">
        <v>329</v>
      </c>
    </row>
    <row r="770" spans="1:26" x14ac:dyDescent="0.25">
      <c r="A770" t="s">
        <v>4765</v>
      </c>
      <c r="B770" t="str">
        <f>VLOOKUP(A770,'dump '!A:A,1,FALSE)</f>
        <v>PO179</v>
      </c>
      <c r="C770" t="s">
        <v>4764</v>
      </c>
      <c r="D770" t="s">
        <v>461</v>
      </c>
      <c r="E770" t="s">
        <v>462</v>
      </c>
      <c r="F770" t="s">
        <v>463</v>
      </c>
      <c r="G770" t="s">
        <v>62</v>
      </c>
      <c r="H770" t="s">
        <v>58</v>
      </c>
      <c r="I770">
        <v>1038155</v>
      </c>
      <c r="J770">
        <v>5</v>
      </c>
      <c r="K770" t="s">
        <v>167</v>
      </c>
      <c r="L770" t="s">
        <v>6142</v>
      </c>
      <c r="M770" t="s">
        <v>55</v>
      </c>
      <c r="N770">
        <v>80</v>
      </c>
      <c r="O770">
        <v>100</v>
      </c>
      <c r="P770" t="s">
        <v>6216</v>
      </c>
      <c r="Q770">
        <v>2600</v>
      </c>
      <c r="R770">
        <v>50</v>
      </c>
      <c r="S770">
        <v>300</v>
      </c>
      <c r="V770" t="s">
        <v>6144</v>
      </c>
      <c r="W770" s="2">
        <v>44643.553773148145</v>
      </c>
      <c r="X770" t="s">
        <v>329</v>
      </c>
      <c r="Y770" s="2">
        <v>44643.553773148145</v>
      </c>
      <c r="Z770" t="s">
        <v>329</v>
      </c>
    </row>
    <row r="771" spans="1:26" x14ac:dyDescent="0.25">
      <c r="A771" t="s">
        <v>4902</v>
      </c>
      <c r="B771" t="str">
        <f>VLOOKUP(A771,'dump '!A:A,1,FALSE)</f>
        <v>PO180</v>
      </c>
      <c r="C771" t="s">
        <v>4901</v>
      </c>
      <c r="D771" t="s">
        <v>4903</v>
      </c>
      <c r="E771" t="s">
        <v>293</v>
      </c>
      <c r="F771" t="s">
        <v>4904</v>
      </c>
      <c r="G771" t="s">
        <v>62</v>
      </c>
      <c r="H771" t="s">
        <v>58</v>
      </c>
      <c r="I771">
        <v>1041090</v>
      </c>
      <c r="J771">
        <v>5</v>
      </c>
      <c r="K771" t="s">
        <v>167</v>
      </c>
      <c r="L771" t="s">
        <v>6142</v>
      </c>
      <c r="M771" t="s">
        <v>55</v>
      </c>
      <c r="N771">
        <v>80</v>
      </c>
      <c r="O771">
        <v>100</v>
      </c>
      <c r="P771" t="s">
        <v>6216</v>
      </c>
      <c r="Q771">
        <v>2600</v>
      </c>
      <c r="R771">
        <v>50</v>
      </c>
      <c r="S771">
        <v>300</v>
      </c>
      <c r="V771" t="s">
        <v>6144</v>
      </c>
      <c r="W771" s="2">
        <v>44658.370486111111</v>
      </c>
      <c r="X771" t="s">
        <v>329</v>
      </c>
      <c r="Y771" s="2">
        <v>44658.370486111111</v>
      </c>
      <c r="Z771" t="s">
        <v>329</v>
      </c>
    </row>
    <row r="772" spans="1:26" x14ac:dyDescent="0.25">
      <c r="A772" t="s">
        <v>4162</v>
      </c>
      <c r="B772" t="str">
        <f>VLOOKUP(A772,'dump '!A:A,1,FALSE)</f>
        <v>PO181</v>
      </c>
      <c r="C772" t="s">
        <v>4161</v>
      </c>
      <c r="D772" t="s">
        <v>2404</v>
      </c>
      <c r="E772" t="s">
        <v>482</v>
      </c>
      <c r="F772" t="s">
        <v>2405</v>
      </c>
      <c r="G772" t="s">
        <v>177</v>
      </c>
      <c r="H772" t="s">
        <v>58</v>
      </c>
      <c r="I772">
        <v>1019861</v>
      </c>
      <c r="J772">
        <v>5</v>
      </c>
      <c r="K772" t="s">
        <v>167</v>
      </c>
      <c r="L772" t="s">
        <v>6142</v>
      </c>
      <c r="M772" t="s">
        <v>55</v>
      </c>
      <c r="N772">
        <v>80</v>
      </c>
      <c r="O772">
        <v>100</v>
      </c>
      <c r="P772" t="s">
        <v>6216</v>
      </c>
      <c r="Q772">
        <v>2600</v>
      </c>
      <c r="R772">
        <v>50</v>
      </c>
      <c r="S772">
        <v>300</v>
      </c>
      <c r="V772" t="s">
        <v>6144</v>
      </c>
      <c r="W772" s="2">
        <v>44670.355219907404</v>
      </c>
      <c r="X772" t="s">
        <v>329</v>
      </c>
      <c r="Y772" s="2">
        <v>44670.355219907404</v>
      </c>
      <c r="Z772" t="s">
        <v>329</v>
      </c>
    </row>
    <row r="773" spans="1:26" x14ac:dyDescent="0.25">
      <c r="A773" t="s">
        <v>4634</v>
      </c>
      <c r="B773" t="str">
        <f>VLOOKUP(A773,'dump '!A:A,1,FALSE)</f>
        <v>PO182</v>
      </c>
      <c r="C773" t="s">
        <v>4633</v>
      </c>
      <c r="D773" t="s">
        <v>602</v>
      </c>
      <c r="E773" t="s">
        <v>316</v>
      </c>
      <c r="F773" t="s">
        <v>603</v>
      </c>
      <c r="G773" t="s">
        <v>177</v>
      </c>
      <c r="H773" t="s">
        <v>58</v>
      </c>
      <c r="I773">
        <v>1041044</v>
      </c>
      <c r="J773">
        <v>5</v>
      </c>
      <c r="K773" t="s">
        <v>167</v>
      </c>
      <c r="L773" t="s">
        <v>6142</v>
      </c>
      <c r="M773" t="s">
        <v>55</v>
      </c>
      <c r="N773">
        <v>80</v>
      </c>
      <c r="O773">
        <v>100</v>
      </c>
      <c r="P773" t="s">
        <v>6216</v>
      </c>
      <c r="Q773">
        <v>2600</v>
      </c>
      <c r="R773">
        <v>50</v>
      </c>
      <c r="S773">
        <v>300</v>
      </c>
      <c r="V773" t="s">
        <v>6144</v>
      </c>
      <c r="W773" s="2">
        <v>44670.354525462964</v>
      </c>
      <c r="X773" t="s">
        <v>329</v>
      </c>
      <c r="Y773" s="2">
        <v>44670.354525462964</v>
      </c>
      <c r="Z773" t="s">
        <v>329</v>
      </c>
    </row>
    <row r="774" spans="1:26" x14ac:dyDescent="0.25">
      <c r="A774" t="s">
        <v>4929</v>
      </c>
      <c r="B774" t="str">
        <f>VLOOKUP(A774,'dump '!A:A,1,FALSE)</f>
        <v>PO183</v>
      </c>
      <c r="C774" t="s">
        <v>4928</v>
      </c>
      <c r="D774" t="s">
        <v>3814</v>
      </c>
      <c r="E774" t="s">
        <v>298</v>
      </c>
      <c r="F774" t="s">
        <v>3815</v>
      </c>
      <c r="G774" t="s">
        <v>177</v>
      </c>
      <c r="H774" t="s">
        <v>58</v>
      </c>
      <c r="I774">
        <v>1041138</v>
      </c>
      <c r="J774">
        <v>5</v>
      </c>
      <c r="K774" t="s">
        <v>167</v>
      </c>
      <c r="L774" t="s">
        <v>6142</v>
      </c>
      <c r="M774" t="s">
        <v>55</v>
      </c>
      <c r="N774">
        <v>80</v>
      </c>
      <c r="O774">
        <v>100</v>
      </c>
      <c r="P774" t="s">
        <v>6216</v>
      </c>
      <c r="Q774">
        <v>2600</v>
      </c>
      <c r="R774">
        <v>50</v>
      </c>
      <c r="S774">
        <v>300</v>
      </c>
      <c r="V774" t="s">
        <v>6144</v>
      </c>
      <c r="W774" s="2">
        <v>44671.38144675926</v>
      </c>
      <c r="X774" t="s">
        <v>329</v>
      </c>
      <c r="Y774" s="2">
        <v>44671.38144675926</v>
      </c>
      <c r="Z774" t="s">
        <v>329</v>
      </c>
    </row>
    <row r="775" spans="1:26" x14ac:dyDescent="0.25">
      <c r="A775" t="s">
        <v>4817</v>
      </c>
      <c r="B775" t="str">
        <f>VLOOKUP(A775,'dump '!A:A,1,FALSE)</f>
        <v>PO184</v>
      </c>
      <c r="C775" t="s">
        <v>4816</v>
      </c>
      <c r="D775" t="s">
        <v>4548</v>
      </c>
      <c r="E775" t="s">
        <v>1082</v>
      </c>
      <c r="F775" t="s">
        <v>4549</v>
      </c>
      <c r="G775" t="s">
        <v>34</v>
      </c>
      <c r="H775" t="s">
        <v>58</v>
      </c>
      <c r="I775">
        <v>1037055</v>
      </c>
      <c r="J775">
        <v>5</v>
      </c>
      <c r="K775" t="s">
        <v>167</v>
      </c>
      <c r="L775" t="s">
        <v>6142</v>
      </c>
      <c r="M775" t="s">
        <v>55</v>
      </c>
      <c r="N775">
        <v>80</v>
      </c>
      <c r="O775">
        <v>100</v>
      </c>
      <c r="P775" t="s">
        <v>6216</v>
      </c>
      <c r="Q775">
        <v>2600</v>
      </c>
      <c r="R775">
        <v>50</v>
      </c>
      <c r="S775">
        <v>300</v>
      </c>
      <c r="V775" t="s">
        <v>6144</v>
      </c>
      <c r="W775" s="2">
        <v>44691.472222222219</v>
      </c>
      <c r="X775" t="s">
        <v>329</v>
      </c>
      <c r="Y775" s="2">
        <v>44691.472222222219</v>
      </c>
      <c r="Z775" t="s">
        <v>329</v>
      </c>
    </row>
    <row r="776" spans="1:26" x14ac:dyDescent="0.25">
      <c r="A776" t="s">
        <v>4071</v>
      </c>
      <c r="B776" t="str">
        <f>VLOOKUP(A776,'dump '!A:A,1,FALSE)</f>
        <v>PO185</v>
      </c>
      <c r="C776" t="s">
        <v>4070</v>
      </c>
      <c r="D776" t="s">
        <v>2634</v>
      </c>
      <c r="E776" t="s">
        <v>2635</v>
      </c>
      <c r="F776" t="s">
        <v>2636</v>
      </c>
      <c r="G776" t="s">
        <v>2125</v>
      </c>
      <c r="H776" t="s">
        <v>58</v>
      </c>
      <c r="I776">
        <v>1031135</v>
      </c>
      <c r="J776">
        <v>6</v>
      </c>
      <c r="K776" t="s">
        <v>167</v>
      </c>
      <c r="L776" t="s">
        <v>6142</v>
      </c>
      <c r="M776" t="s">
        <v>55</v>
      </c>
      <c r="N776">
        <v>80</v>
      </c>
      <c r="O776">
        <v>100</v>
      </c>
      <c r="P776" t="s">
        <v>6216</v>
      </c>
      <c r="Q776">
        <v>2600</v>
      </c>
      <c r="R776">
        <v>50</v>
      </c>
      <c r="S776">
        <v>300</v>
      </c>
      <c r="V776" t="s">
        <v>6144</v>
      </c>
      <c r="W776" s="2">
        <v>44697.381550925929</v>
      </c>
      <c r="X776" t="s">
        <v>329</v>
      </c>
      <c r="Y776" s="2">
        <v>44697.381550925929</v>
      </c>
      <c r="Z776" t="s">
        <v>329</v>
      </c>
    </row>
    <row r="777" spans="1:26" x14ac:dyDescent="0.25">
      <c r="A777" t="s">
        <v>4626</v>
      </c>
      <c r="B777" t="str">
        <f>VLOOKUP(A777,'dump '!A:A,1,FALSE)</f>
        <v>PO186</v>
      </c>
      <c r="C777" t="s">
        <v>4625</v>
      </c>
      <c r="D777" t="s">
        <v>1047</v>
      </c>
      <c r="E777" t="s">
        <v>3768</v>
      </c>
      <c r="F777" t="s">
        <v>3769</v>
      </c>
      <c r="G777" t="s">
        <v>241</v>
      </c>
      <c r="H777" t="s">
        <v>58</v>
      </c>
      <c r="I777">
        <v>1041027</v>
      </c>
      <c r="J777">
        <v>6</v>
      </c>
      <c r="K777" t="s">
        <v>167</v>
      </c>
      <c r="L777" t="s">
        <v>6142</v>
      </c>
      <c r="M777" t="s">
        <v>55</v>
      </c>
      <c r="N777">
        <v>80</v>
      </c>
      <c r="O777">
        <v>100</v>
      </c>
      <c r="P777" t="s">
        <v>6216</v>
      </c>
      <c r="Q777">
        <v>2600</v>
      </c>
      <c r="R777">
        <v>50</v>
      </c>
      <c r="S777">
        <v>300</v>
      </c>
      <c r="V777" t="s">
        <v>6144</v>
      </c>
      <c r="W777" s="2">
        <v>44697.394085648149</v>
      </c>
      <c r="X777" t="s">
        <v>329</v>
      </c>
      <c r="Y777" s="2">
        <v>44697.394085648149</v>
      </c>
      <c r="Z777" t="s">
        <v>329</v>
      </c>
    </row>
    <row r="778" spans="1:26" x14ac:dyDescent="0.25">
      <c r="A778" t="s">
        <v>3840</v>
      </c>
      <c r="B778" t="str">
        <f>VLOOKUP(A778,'dump '!A:A,1,FALSE)</f>
        <v>PO187</v>
      </c>
      <c r="C778" t="s">
        <v>3839</v>
      </c>
      <c r="D778" t="s">
        <v>1930</v>
      </c>
      <c r="E778" t="s">
        <v>724</v>
      </c>
      <c r="F778" t="s">
        <v>3062</v>
      </c>
      <c r="G778" t="s">
        <v>177</v>
      </c>
      <c r="H778" t="s">
        <v>58</v>
      </c>
      <c r="I778">
        <v>1040828</v>
      </c>
      <c r="J778">
        <v>6</v>
      </c>
      <c r="K778" t="s">
        <v>167</v>
      </c>
      <c r="L778" t="s">
        <v>6142</v>
      </c>
      <c r="M778" t="s">
        <v>55</v>
      </c>
      <c r="N778">
        <v>80</v>
      </c>
      <c r="O778">
        <v>100</v>
      </c>
      <c r="P778" t="s">
        <v>6216</v>
      </c>
      <c r="Q778">
        <v>2600</v>
      </c>
      <c r="R778">
        <v>50</v>
      </c>
      <c r="S778">
        <v>300</v>
      </c>
      <c r="V778" t="s">
        <v>6144</v>
      </c>
      <c r="W778" s="2">
        <v>44700.308564814812</v>
      </c>
      <c r="X778" t="s">
        <v>329</v>
      </c>
      <c r="Y778" s="2">
        <v>44700.308564814812</v>
      </c>
      <c r="Z778" t="s">
        <v>329</v>
      </c>
    </row>
    <row r="779" spans="1:26" x14ac:dyDescent="0.25">
      <c r="A779" t="s">
        <v>3886</v>
      </c>
      <c r="B779" t="str">
        <f>VLOOKUP(A779,'dump '!A:A,1,FALSE)</f>
        <v>PO188</v>
      </c>
      <c r="C779" t="s">
        <v>3885</v>
      </c>
      <c r="D779" t="s">
        <v>1930</v>
      </c>
      <c r="E779" t="s">
        <v>3258</v>
      </c>
      <c r="F779" t="s">
        <v>3259</v>
      </c>
      <c r="G779" t="s">
        <v>177</v>
      </c>
      <c r="H779" t="s">
        <v>58</v>
      </c>
      <c r="I779">
        <v>1040804</v>
      </c>
      <c r="J779">
        <v>6</v>
      </c>
      <c r="K779" t="s">
        <v>167</v>
      </c>
      <c r="L779" t="s">
        <v>6142</v>
      </c>
      <c r="M779" t="s">
        <v>55</v>
      </c>
      <c r="N779">
        <v>80</v>
      </c>
      <c r="O779">
        <v>100</v>
      </c>
      <c r="P779" t="s">
        <v>6216</v>
      </c>
      <c r="Q779">
        <v>2600</v>
      </c>
      <c r="R779">
        <v>50</v>
      </c>
      <c r="S779">
        <v>300</v>
      </c>
      <c r="V779" t="s">
        <v>6144</v>
      </c>
      <c r="W779" s="2">
        <v>44700.306701388887</v>
      </c>
      <c r="X779" t="s">
        <v>329</v>
      </c>
      <c r="Y779" s="2">
        <v>44700.306701388887</v>
      </c>
      <c r="Z779" t="s">
        <v>329</v>
      </c>
    </row>
    <row r="780" spans="1:26" x14ac:dyDescent="0.25">
      <c r="A780" t="s">
        <v>3898</v>
      </c>
      <c r="B780" t="str">
        <f>VLOOKUP(A780,'dump '!A:A,1,FALSE)</f>
        <v>PO189</v>
      </c>
      <c r="C780" t="s">
        <v>3897</v>
      </c>
      <c r="D780" t="s">
        <v>1930</v>
      </c>
      <c r="E780" t="s">
        <v>1931</v>
      </c>
      <c r="F780" t="s">
        <v>1932</v>
      </c>
      <c r="G780" t="s">
        <v>177</v>
      </c>
      <c r="H780" t="s">
        <v>58</v>
      </c>
      <c r="I780">
        <v>1041158</v>
      </c>
      <c r="J780">
        <v>6</v>
      </c>
      <c r="K780" t="s">
        <v>167</v>
      </c>
      <c r="L780" t="s">
        <v>6142</v>
      </c>
      <c r="M780" t="s">
        <v>55</v>
      </c>
      <c r="N780">
        <v>80</v>
      </c>
      <c r="O780">
        <v>100</v>
      </c>
      <c r="P780" t="s">
        <v>6216</v>
      </c>
      <c r="Q780">
        <v>2600</v>
      </c>
      <c r="R780">
        <v>50</v>
      </c>
      <c r="S780">
        <v>300</v>
      </c>
      <c r="V780" t="s">
        <v>6144</v>
      </c>
      <c r="W780" s="2">
        <v>44700.306111111109</v>
      </c>
      <c r="X780" t="s">
        <v>329</v>
      </c>
      <c r="Y780" s="2">
        <v>44700.306111111109</v>
      </c>
      <c r="Z780" t="s">
        <v>329</v>
      </c>
    </row>
    <row r="781" spans="1:26" x14ac:dyDescent="0.25">
      <c r="A781" t="s">
        <v>4700</v>
      </c>
      <c r="B781" t="str">
        <f>VLOOKUP(A781,'dump '!A:A,1,FALSE)</f>
        <v>PO190</v>
      </c>
      <c r="C781" t="s">
        <v>4699</v>
      </c>
      <c r="D781" t="s">
        <v>4540</v>
      </c>
      <c r="E781" t="s">
        <v>1082</v>
      </c>
      <c r="F781" t="s">
        <v>4541</v>
      </c>
      <c r="G781" t="s">
        <v>750</v>
      </c>
      <c r="H781" t="s">
        <v>58</v>
      </c>
      <c r="I781">
        <v>1038408</v>
      </c>
      <c r="J781">
        <v>6</v>
      </c>
      <c r="K781" t="s">
        <v>167</v>
      </c>
      <c r="L781" t="s">
        <v>6142</v>
      </c>
      <c r="M781" t="s">
        <v>55</v>
      </c>
      <c r="N781">
        <v>80</v>
      </c>
      <c r="O781">
        <v>100</v>
      </c>
      <c r="P781" t="s">
        <v>6216</v>
      </c>
      <c r="Q781">
        <v>2600</v>
      </c>
      <c r="R781">
        <v>50</v>
      </c>
      <c r="S781">
        <v>300</v>
      </c>
      <c r="V781" t="s">
        <v>6144</v>
      </c>
      <c r="W781" s="2">
        <v>44746.486967592595</v>
      </c>
      <c r="X781" t="s">
        <v>329</v>
      </c>
      <c r="Y781" s="2">
        <v>44746.486967592595</v>
      </c>
      <c r="Z781" t="s">
        <v>329</v>
      </c>
    </row>
    <row r="782" spans="1:26" x14ac:dyDescent="0.25">
      <c r="A782" t="s">
        <v>4000</v>
      </c>
      <c r="B782" t="str">
        <f>VLOOKUP(A782,'dump '!A:A,1,FALSE)</f>
        <v>PO191</v>
      </c>
      <c r="C782" t="s">
        <v>3999</v>
      </c>
      <c r="D782" t="s">
        <v>3773</v>
      </c>
      <c r="E782" t="s">
        <v>281</v>
      </c>
      <c r="F782" t="s">
        <v>3774</v>
      </c>
      <c r="G782" t="s">
        <v>43</v>
      </c>
      <c r="H782" t="s">
        <v>58</v>
      </c>
      <c r="I782">
        <v>1017314</v>
      </c>
      <c r="J782">
        <v>6</v>
      </c>
      <c r="K782" t="s">
        <v>167</v>
      </c>
      <c r="L782" t="s">
        <v>6142</v>
      </c>
      <c r="M782" t="s">
        <v>55</v>
      </c>
      <c r="N782">
        <v>80</v>
      </c>
      <c r="O782">
        <v>100</v>
      </c>
      <c r="P782" t="s">
        <v>6216</v>
      </c>
      <c r="Q782">
        <v>2600</v>
      </c>
      <c r="R782">
        <v>50</v>
      </c>
      <c r="S782">
        <v>300</v>
      </c>
      <c r="V782" t="s">
        <v>6144</v>
      </c>
      <c r="W782" s="2">
        <v>44706.384814814817</v>
      </c>
      <c r="X782" t="s">
        <v>329</v>
      </c>
      <c r="Y782" s="2">
        <v>44706.384814814817</v>
      </c>
      <c r="Z782" t="s">
        <v>329</v>
      </c>
    </row>
    <row r="783" spans="1:26" x14ac:dyDescent="0.25">
      <c r="A783" t="s">
        <v>4750</v>
      </c>
      <c r="B783" t="str">
        <f>VLOOKUP(A783,'dump '!A:A,1,FALSE)</f>
        <v>PO192</v>
      </c>
      <c r="C783" t="s">
        <v>4749</v>
      </c>
      <c r="D783" t="s">
        <v>3248</v>
      </c>
      <c r="E783" t="s">
        <v>2475</v>
      </c>
      <c r="F783" t="s">
        <v>3249</v>
      </c>
      <c r="G783" t="s">
        <v>241</v>
      </c>
      <c r="H783" t="s">
        <v>58</v>
      </c>
      <c r="I783">
        <v>1038169</v>
      </c>
      <c r="J783">
        <v>6</v>
      </c>
      <c r="K783" t="s">
        <v>167</v>
      </c>
      <c r="L783" t="s">
        <v>6142</v>
      </c>
      <c r="M783" t="s">
        <v>55</v>
      </c>
      <c r="N783">
        <v>80</v>
      </c>
      <c r="O783">
        <v>100</v>
      </c>
      <c r="P783" t="s">
        <v>6216</v>
      </c>
      <c r="Q783">
        <v>2600</v>
      </c>
      <c r="R783">
        <v>50</v>
      </c>
      <c r="S783">
        <v>300</v>
      </c>
      <c r="V783" t="s">
        <v>6144</v>
      </c>
      <c r="W783" s="2">
        <v>44726.579201388886</v>
      </c>
      <c r="X783" t="s">
        <v>329</v>
      </c>
      <c r="Y783" s="2">
        <v>44726.579201388886</v>
      </c>
      <c r="Z783" t="s">
        <v>329</v>
      </c>
    </row>
    <row r="784" spans="1:26" x14ac:dyDescent="0.25">
      <c r="A784" t="s">
        <v>4630</v>
      </c>
      <c r="B784" t="str">
        <f>VLOOKUP(A784,'dump '!A:A,1,FALSE)</f>
        <v>PO193</v>
      </c>
      <c r="C784" t="s">
        <v>4629</v>
      </c>
      <c r="D784" t="s">
        <v>3904</v>
      </c>
      <c r="E784" t="s">
        <v>3905</v>
      </c>
      <c r="F784" t="s">
        <v>3906</v>
      </c>
      <c r="G784" t="s">
        <v>241</v>
      </c>
      <c r="H784" t="s">
        <v>58</v>
      </c>
      <c r="I784">
        <v>1041041</v>
      </c>
      <c r="J784">
        <v>6</v>
      </c>
      <c r="K784" t="s">
        <v>167</v>
      </c>
      <c r="L784" t="s">
        <v>6142</v>
      </c>
      <c r="M784" t="s">
        <v>55</v>
      </c>
      <c r="N784">
        <v>80</v>
      </c>
      <c r="O784">
        <v>100</v>
      </c>
      <c r="P784" t="s">
        <v>6216</v>
      </c>
      <c r="Q784">
        <v>2600</v>
      </c>
      <c r="R784">
        <v>50</v>
      </c>
      <c r="S784">
        <v>300</v>
      </c>
      <c r="V784" t="s">
        <v>6144</v>
      </c>
      <c r="W784" s="2">
        <v>44726.578750000001</v>
      </c>
      <c r="X784" t="s">
        <v>329</v>
      </c>
      <c r="Y784" s="2">
        <v>44726.578750000001</v>
      </c>
      <c r="Z784" t="s">
        <v>329</v>
      </c>
    </row>
    <row r="785" spans="1:26" x14ac:dyDescent="0.25">
      <c r="A785" t="s">
        <v>4779</v>
      </c>
      <c r="B785" t="str">
        <f>VLOOKUP(A785,'dump '!A:A,1,FALSE)</f>
        <v>PO194</v>
      </c>
      <c r="C785" t="s">
        <v>4778</v>
      </c>
      <c r="D785" t="s">
        <v>4780</v>
      </c>
      <c r="E785" t="s">
        <v>2711</v>
      </c>
      <c r="F785" t="s">
        <v>4781</v>
      </c>
      <c r="G785" t="s">
        <v>43</v>
      </c>
      <c r="H785" t="s">
        <v>58</v>
      </c>
      <c r="I785">
        <v>1037126</v>
      </c>
      <c r="J785">
        <v>6</v>
      </c>
      <c r="K785" t="s">
        <v>167</v>
      </c>
      <c r="L785" t="s">
        <v>6142</v>
      </c>
      <c r="M785" t="s">
        <v>55</v>
      </c>
      <c r="N785">
        <v>80</v>
      </c>
      <c r="O785">
        <v>100</v>
      </c>
      <c r="P785" t="s">
        <v>6216</v>
      </c>
      <c r="Q785">
        <v>2600</v>
      </c>
      <c r="R785">
        <v>50</v>
      </c>
      <c r="S785">
        <v>300</v>
      </c>
      <c r="V785" t="s">
        <v>6144</v>
      </c>
      <c r="W785" s="2">
        <v>44726.576574074075</v>
      </c>
      <c r="X785" t="s">
        <v>329</v>
      </c>
      <c r="Y785" s="2">
        <v>44726.576574074075</v>
      </c>
      <c r="Z785" t="s">
        <v>329</v>
      </c>
    </row>
    <row r="786" spans="1:26" x14ac:dyDescent="0.25">
      <c r="A786" t="s">
        <v>4827</v>
      </c>
      <c r="B786" t="str">
        <f>VLOOKUP(A786,'dump '!A:A,1,FALSE)</f>
        <v>PO195</v>
      </c>
      <c r="C786" t="s">
        <v>4826</v>
      </c>
      <c r="D786" t="s">
        <v>3970</v>
      </c>
      <c r="E786" t="s">
        <v>93</v>
      </c>
      <c r="F786" t="s">
        <v>3971</v>
      </c>
      <c r="G786" t="s">
        <v>43</v>
      </c>
      <c r="H786" t="s">
        <v>58</v>
      </c>
      <c r="I786">
        <v>1037064</v>
      </c>
      <c r="J786">
        <v>6</v>
      </c>
      <c r="K786" t="s">
        <v>167</v>
      </c>
      <c r="L786" t="s">
        <v>6142</v>
      </c>
      <c r="M786" t="s">
        <v>55</v>
      </c>
      <c r="N786">
        <v>80</v>
      </c>
      <c r="O786">
        <v>100</v>
      </c>
      <c r="P786" t="s">
        <v>6216</v>
      </c>
      <c r="Q786">
        <v>2600</v>
      </c>
      <c r="R786">
        <v>50</v>
      </c>
      <c r="S786">
        <v>300</v>
      </c>
      <c r="V786" t="s">
        <v>6144</v>
      </c>
      <c r="W786" s="2">
        <v>44726.576180555552</v>
      </c>
      <c r="X786" t="s">
        <v>329</v>
      </c>
      <c r="Y786" s="2">
        <v>44726.576180555552</v>
      </c>
      <c r="Z786" t="s">
        <v>329</v>
      </c>
    </row>
    <row r="787" spans="1:26" x14ac:dyDescent="0.25">
      <c r="A787" t="s">
        <v>4665</v>
      </c>
      <c r="B787" t="str">
        <f>VLOOKUP(A787,'dump '!A:A,1,FALSE)</f>
        <v>PO196</v>
      </c>
      <c r="C787" t="s">
        <v>4664</v>
      </c>
      <c r="D787" t="s">
        <v>3734</v>
      </c>
      <c r="E787" t="s">
        <v>399</v>
      </c>
      <c r="F787" t="s">
        <v>3735</v>
      </c>
      <c r="G787" t="s">
        <v>177</v>
      </c>
      <c r="H787" t="s">
        <v>58</v>
      </c>
      <c r="I787">
        <v>1038443</v>
      </c>
      <c r="J787">
        <v>6</v>
      </c>
      <c r="K787" t="s">
        <v>167</v>
      </c>
      <c r="L787" t="s">
        <v>6142</v>
      </c>
      <c r="M787" t="s">
        <v>55</v>
      </c>
      <c r="N787">
        <v>80</v>
      </c>
      <c r="O787">
        <v>100</v>
      </c>
      <c r="P787" t="s">
        <v>6216</v>
      </c>
      <c r="Q787">
        <v>2600</v>
      </c>
      <c r="R787">
        <v>50</v>
      </c>
      <c r="S787">
        <v>300</v>
      </c>
      <c r="V787" t="s">
        <v>6144</v>
      </c>
      <c r="W787" s="2">
        <v>44749.376423611109</v>
      </c>
      <c r="X787" t="s">
        <v>329</v>
      </c>
      <c r="Y787" s="2">
        <v>44749.376423611109</v>
      </c>
      <c r="Z787" t="s">
        <v>329</v>
      </c>
    </row>
    <row r="788" spans="1:26" x14ac:dyDescent="0.25">
      <c r="A788" t="s">
        <v>4649</v>
      </c>
      <c r="B788" t="str">
        <f>VLOOKUP(A788,'dump '!A:A,1,FALSE)</f>
        <v>PO197</v>
      </c>
      <c r="C788" t="s">
        <v>4648</v>
      </c>
      <c r="D788" t="s">
        <v>3724</v>
      </c>
      <c r="E788" t="s">
        <v>334</v>
      </c>
      <c r="F788" t="s">
        <v>3725</v>
      </c>
      <c r="G788" t="s">
        <v>750</v>
      </c>
      <c r="H788" t="s">
        <v>58</v>
      </c>
      <c r="I788">
        <v>1041024</v>
      </c>
      <c r="J788">
        <v>6</v>
      </c>
      <c r="K788" t="s">
        <v>167</v>
      </c>
      <c r="L788" t="s">
        <v>6142</v>
      </c>
      <c r="M788" t="s">
        <v>55</v>
      </c>
      <c r="N788">
        <v>80</v>
      </c>
      <c r="O788">
        <v>100</v>
      </c>
      <c r="P788" t="s">
        <v>6216</v>
      </c>
      <c r="Q788">
        <v>2600</v>
      </c>
      <c r="R788">
        <v>50</v>
      </c>
      <c r="S788">
        <v>300</v>
      </c>
      <c r="V788" t="s">
        <v>6144</v>
      </c>
      <c r="W788" s="2">
        <v>44749.372476851851</v>
      </c>
      <c r="X788" t="s">
        <v>329</v>
      </c>
      <c r="Y788" s="2">
        <v>44749.372476851851</v>
      </c>
      <c r="Z788" t="s">
        <v>329</v>
      </c>
    </row>
    <row r="789" spans="1:26" x14ac:dyDescent="0.25">
      <c r="A789" t="s">
        <v>4931</v>
      </c>
      <c r="B789" t="str">
        <f>VLOOKUP(A789,'dump '!A:A,1,FALSE)</f>
        <v>PO198</v>
      </c>
      <c r="C789" t="s">
        <v>4930</v>
      </c>
      <c r="D789" t="s">
        <v>3556</v>
      </c>
      <c r="E789" t="s">
        <v>281</v>
      </c>
      <c r="F789" t="s">
        <v>4173</v>
      </c>
      <c r="G789" t="s">
        <v>241</v>
      </c>
      <c r="H789" t="s">
        <v>58</v>
      </c>
      <c r="I789">
        <v>1040825</v>
      </c>
      <c r="J789">
        <v>6</v>
      </c>
      <c r="K789" t="s">
        <v>167</v>
      </c>
      <c r="L789" t="s">
        <v>6142</v>
      </c>
      <c r="M789" t="s">
        <v>55</v>
      </c>
      <c r="N789">
        <v>80</v>
      </c>
      <c r="O789">
        <v>100</v>
      </c>
      <c r="P789" t="s">
        <v>6216</v>
      </c>
      <c r="Q789">
        <v>2600</v>
      </c>
      <c r="R789">
        <v>50</v>
      </c>
      <c r="S789">
        <v>300</v>
      </c>
      <c r="V789" t="s">
        <v>6144</v>
      </c>
      <c r="W789" s="2">
        <v>44749.379131944443</v>
      </c>
      <c r="X789" t="s">
        <v>329</v>
      </c>
      <c r="Y789" s="2">
        <v>44749.379131944443</v>
      </c>
      <c r="Z789" t="s">
        <v>329</v>
      </c>
    </row>
    <row r="790" spans="1:26" x14ac:dyDescent="0.25">
      <c r="A790" t="s">
        <v>4913</v>
      </c>
      <c r="B790" t="str">
        <f>VLOOKUP(A790,'dump '!A:A,1,FALSE)</f>
        <v>PO199</v>
      </c>
      <c r="C790" t="s">
        <v>4912</v>
      </c>
      <c r="D790" t="s">
        <v>333</v>
      </c>
      <c r="E790" t="s">
        <v>334</v>
      </c>
      <c r="F790" t="s">
        <v>335</v>
      </c>
      <c r="G790" t="s">
        <v>34</v>
      </c>
      <c r="H790" t="s">
        <v>58</v>
      </c>
      <c r="I790">
        <v>1041157</v>
      </c>
      <c r="J790">
        <v>6</v>
      </c>
      <c r="K790" t="s">
        <v>167</v>
      </c>
      <c r="L790" t="s">
        <v>6142</v>
      </c>
      <c r="M790" t="s">
        <v>55</v>
      </c>
      <c r="N790">
        <v>80</v>
      </c>
      <c r="O790">
        <v>100</v>
      </c>
      <c r="P790" t="s">
        <v>6216</v>
      </c>
      <c r="Q790">
        <v>2600</v>
      </c>
      <c r="R790">
        <v>50</v>
      </c>
      <c r="S790">
        <v>300</v>
      </c>
      <c r="V790" t="s">
        <v>6144</v>
      </c>
      <c r="W790" s="2">
        <v>44775.574513888889</v>
      </c>
      <c r="X790" t="s">
        <v>329</v>
      </c>
      <c r="Y790" s="2">
        <v>44775.574513888889</v>
      </c>
      <c r="Z790" t="s">
        <v>329</v>
      </c>
    </row>
    <row r="791" spans="1:26" x14ac:dyDescent="0.25">
      <c r="A791" t="s">
        <v>4702</v>
      </c>
      <c r="B791" t="str">
        <f>VLOOKUP(A791,'dump '!A:A,1,FALSE)</f>
        <v>PO200</v>
      </c>
      <c r="C791" t="s">
        <v>4701</v>
      </c>
      <c r="D791" t="s">
        <v>2025</v>
      </c>
      <c r="E791" t="s">
        <v>2368</v>
      </c>
      <c r="F791" t="s">
        <v>4527</v>
      </c>
      <c r="G791" t="s">
        <v>241</v>
      </c>
      <c r="H791" t="s">
        <v>58</v>
      </c>
      <c r="I791">
        <v>1038421</v>
      </c>
      <c r="J791">
        <v>6</v>
      </c>
      <c r="K791" t="s">
        <v>167</v>
      </c>
      <c r="L791" t="s">
        <v>6142</v>
      </c>
      <c r="M791" t="s">
        <v>55</v>
      </c>
      <c r="N791">
        <v>80</v>
      </c>
      <c r="O791">
        <v>100</v>
      </c>
      <c r="P791" t="s">
        <v>6216</v>
      </c>
      <c r="Q791">
        <v>2600</v>
      </c>
      <c r="R791">
        <v>50</v>
      </c>
      <c r="S791">
        <v>300</v>
      </c>
      <c r="V791" t="s">
        <v>6144</v>
      </c>
      <c r="W791" s="2">
        <v>44797.591689814813</v>
      </c>
      <c r="X791" t="s">
        <v>329</v>
      </c>
      <c r="Y791" s="2">
        <v>44797.591689814813</v>
      </c>
      <c r="Z791" t="s">
        <v>329</v>
      </c>
    </row>
    <row r="792" spans="1:26" x14ac:dyDescent="0.25">
      <c r="A792" t="s">
        <v>4698</v>
      </c>
      <c r="B792" t="str">
        <f>VLOOKUP(A792,'dump '!A:A,1,FALSE)</f>
        <v>PO202</v>
      </c>
      <c r="C792" t="s">
        <v>4697</v>
      </c>
      <c r="D792" t="s">
        <v>161</v>
      </c>
      <c r="E792" t="s">
        <v>4643</v>
      </c>
      <c r="F792" t="s">
        <v>4644</v>
      </c>
      <c r="G792" t="s">
        <v>62</v>
      </c>
      <c r="H792" t="s">
        <v>58</v>
      </c>
      <c r="I792">
        <v>1038404</v>
      </c>
      <c r="J792">
        <v>6</v>
      </c>
      <c r="K792" t="s">
        <v>167</v>
      </c>
      <c r="L792" t="s">
        <v>6142</v>
      </c>
      <c r="M792" t="s">
        <v>55</v>
      </c>
      <c r="N792">
        <v>80</v>
      </c>
      <c r="O792">
        <v>100</v>
      </c>
      <c r="P792" t="s">
        <v>6216</v>
      </c>
      <c r="Q792">
        <v>2600</v>
      </c>
      <c r="R792">
        <v>50</v>
      </c>
      <c r="S792">
        <v>300</v>
      </c>
      <c r="V792" t="s">
        <v>6144</v>
      </c>
      <c r="W792" s="2">
        <v>44844.50540509259</v>
      </c>
      <c r="X792" t="s">
        <v>329</v>
      </c>
      <c r="Y792" s="2">
        <v>44844.50540509259</v>
      </c>
      <c r="Z792" t="s">
        <v>329</v>
      </c>
    </row>
    <row r="793" spans="1:26" x14ac:dyDescent="0.25">
      <c r="A793" t="s">
        <v>3747</v>
      </c>
      <c r="B793" t="str">
        <f>VLOOKUP(A793,'dump '!A:A,1,FALSE)</f>
        <v>PO203</v>
      </c>
      <c r="C793" t="s">
        <v>3746</v>
      </c>
      <c r="D793" t="s">
        <v>382</v>
      </c>
      <c r="E793" t="s">
        <v>473</v>
      </c>
      <c r="F793" t="s">
        <v>474</v>
      </c>
      <c r="G793" t="s">
        <v>177</v>
      </c>
      <c r="H793" t="s">
        <v>58</v>
      </c>
      <c r="I793">
        <v>1038403</v>
      </c>
      <c r="J793">
        <v>6</v>
      </c>
      <c r="K793" t="s">
        <v>167</v>
      </c>
      <c r="L793" t="s">
        <v>6142</v>
      </c>
      <c r="M793" t="s">
        <v>55</v>
      </c>
      <c r="N793">
        <v>80</v>
      </c>
      <c r="O793">
        <v>100</v>
      </c>
      <c r="P793" t="s">
        <v>6216</v>
      </c>
      <c r="Q793">
        <v>2600</v>
      </c>
      <c r="R793">
        <v>50</v>
      </c>
      <c r="S793">
        <v>300</v>
      </c>
      <c r="V793" t="s">
        <v>6144</v>
      </c>
      <c r="W793" s="2">
        <v>44860.374050925922</v>
      </c>
      <c r="X793" t="s">
        <v>329</v>
      </c>
      <c r="Y793" s="2">
        <v>44860.374050925922</v>
      </c>
      <c r="Z793" t="s">
        <v>329</v>
      </c>
    </row>
    <row r="794" spans="1:26" x14ac:dyDescent="0.25">
      <c r="A794" t="s">
        <v>4675</v>
      </c>
      <c r="B794" t="str">
        <f>VLOOKUP(A794,'dump '!A:A,1,FALSE)</f>
        <v>PO204</v>
      </c>
      <c r="C794" t="s">
        <v>4674</v>
      </c>
      <c r="D794" t="s">
        <v>355</v>
      </c>
      <c r="E794" t="s">
        <v>356</v>
      </c>
      <c r="F794" t="s">
        <v>357</v>
      </c>
      <c r="G794" t="s">
        <v>177</v>
      </c>
      <c r="H794" t="s">
        <v>58</v>
      </c>
      <c r="I794">
        <v>1038486</v>
      </c>
      <c r="J794">
        <v>6</v>
      </c>
      <c r="K794" t="s">
        <v>167</v>
      </c>
      <c r="L794" t="s">
        <v>6142</v>
      </c>
      <c r="M794" t="s">
        <v>55</v>
      </c>
      <c r="N794">
        <v>80</v>
      </c>
      <c r="O794">
        <v>100</v>
      </c>
      <c r="P794" t="s">
        <v>6216</v>
      </c>
      <c r="Q794">
        <v>2600</v>
      </c>
      <c r="R794">
        <v>50</v>
      </c>
      <c r="S794">
        <v>300</v>
      </c>
      <c r="V794" t="s">
        <v>6144</v>
      </c>
      <c r="W794" s="2">
        <v>44867.419745370367</v>
      </c>
      <c r="X794" t="s">
        <v>329</v>
      </c>
      <c r="Y794" s="2">
        <v>44867.419745370367</v>
      </c>
      <c r="Z794" t="s">
        <v>329</v>
      </c>
    </row>
    <row r="795" spans="1:26" x14ac:dyDescent="0.25">
      <c r="A795" t="s">
        <v>5038</v>
      </c>
      <c r="B795" t="str">
        <f>VLOOKUP(A795,'dump '!A:A,1,FALSE)</f>
        <v>PO205</v>
      </c>
      <c r="C795" t="s">
        <v>5037</v>
      </c>
      <c r="D795" t="s">
        <v>368</v>
      </c>
      <c r="E795" t="s">
        <v>369</v>
      </c>
      <c r="F795" t="s">
        <v>370</v>
      </c>
      <c r="G795" t="s">
        <v>177</v>
      </c>
      <c r="H795" t="s">
        <v>58</v>
      </c>
      <c r="I795">
        <v>1015805</v>
      </c>
      <c r="J795">
        <v>6</v>
      </c>
      <c r="K795" t="s">
        <v>167</v>
      </c>
      <c r="L795" t="s">
        <v>6142</v>
      </c>
      <c r="M795" t="s">
        <v>55</v>
      </c>
      <c r="N795">
        <v>80</v>
      </c>
      <c r="O795">
        <v>100</v>
      </c>
      <c r="P795" t="s">
        <v>6216</v>
      </c>
      <c r="Q795">
        <v>2600</v>
      </c>
      <c r="R795">
        <v>50</v>
      </c>
      <c r="S795">
        <v>300</v>
      </c>
      <c r="V795" t="s">
        <v>6144</v>
      </c>
      <c r="W795" s="2">
        <v>44894.424363425926</v>
      </c>
      <c r="X795" t="s">
        <v>329</v>
      </c>
      <c r="Y795" s="2">
        <v>44894.424363425926</v>
      </c>
      <c r="Z795" t="s">
        <v>329</v>
      </c>
    </row>
    <row r="796" spans="1:26" x14ac:dyDescent="0.25">
      <c r="A796" t="s">
        <v>5917</v>
      </c>
      <c r="B796" t="str">
        <f>VLOOKUP(A796,'dump '!A:A,1,FALSE)</f>
        <v>PO206</v>
      </c>
      <c r="C796" t="s">
        <v>5916</v>
      </c>
      <c r="D796" t="s">
        <v>368</v>
      </c>
      <c r="E796" t="s">
        <v>1007</v>
      </c>
      <c r="F796" t="s">
        <v>1538</v>
      </c>
      <c r="G796" t="s">
        <v>177</v>
      </c>
      <c r="H796" t="s">
        <v>58</v>
      </c>
      <c r="I796">
        <v>1020028</v>
      </c>
      <c r="J796">
        <v>6</v>
      </c>
      <c r="K796" t="s">
        <v>167</v>
      </c>
      <c r="L796" t="s">
        <v>6142</v>
      </c>
      <c r="M796" t="s">
        <v>55</v>
      </c>
      <c r="N796">
        <v>80</v>
      </c>
      <c r="O796">
        <v>100</v>
      </c>
      <c r="P796" t="s">
        <v>6216</v>
      </c>
      <c r="Q796">
        <v>2600</v>
      </c>
      <c r="R796">
        <v>50</v>
      </c>
      <c r="S796">
        <v>300</v>
      </c>
      <c r="V796" t="s">
        <v>6144</v>
      </c>
      <c r="W796" s="2">
        <v>44894.434583333335</v>
      </c>
      <c r="X796" t="s">
        <v>329</v>
      </c>
      <c r="Y796" s="2">
        <v>44894.434583333335</v>
      </c>
      <c r="Z796" t="s">
        <v>329</v>
      </c>
    </row>
    <row r="797" spans="1:26" x14ac:dyDescent="0.25">
      <c r="A797" t="s">
        <v>4988</v>
      </c>
      <c r="B797" t="str">
        <f>VLOOKUP(A797,'dump '!A:A,1,FALSE)</f>
        <v>PO207</v>
      </c>
      <c r="C797" t="s">
        <v>4987</v>
      </c>
      <c r="D797" t="s">
        <v>1551</v>
      </c>
      <c r="E797" t="s">
        <v>1552</v>
      </c>
      <c r="F797" t="s">
        <v>1553</v>
      </c>
      <c r="G797" t="s">
        <v>241</v>
      </c>
      <c r="H797" t="s">
        <v>58</v>
      </c>
      <c r="I797">
        <v>1041051</v>
      </c>
      <c r="J797">
        <v>6</v>
      </c>
      <c r="K797" t="s">
        <v>167</v>
      </c>
      <c r="L797" t="s">
        <v>6142</v>
      </c>
      <c r="M797" t="s">
        <v>55</v>
      </c>
      <c r="N797">
        <v>80</v>
      </c>
      <c r="O797">
        <v>100</v>
      </c>
      <c r="P797" t="s">
        <v>6216</v>
      </c>
      <c r="Q797">
        <v>2600</v>
      </c>
      <c r="R797">
        <v>50</v>
      </c>
      <c r="S797">
        <v>300</v>
      </c>
      <c r="V797" t="s">
        <v>6144</v>
      </c>
      <c r="W797" s="2">
        <v>44894.496249999997</v>
      </c>
      <c r="X797" t="s">
        <v>329</v>
      </c>
      <c r="Y797" s="2">
        <v>44894.496249999997</v>
      </c>
      <c r="Z797" t="s">
        <v>329</v>
      </c>
    </row>
    <row r="798" spans="1:26" x14ac:dyDescent="0.25">
      <c r="A798" t="s">
        <v>4900</v>
      </c>
      <c r="B798" t="str">
        <f>VLOOKUP(A798,'dump '!A:A,1,FALSE)</f>
        <v>PO208</v>
      </c>
      <c r="C798" t="s">
        <v>4899</v>
      </c>
      <c r="D798" t="s">
        <v>1546</v>
      </c>
      <c r="E798" t="s">
        <v>522</v>
      </c>
      <c r="F798" t="s">
        <v>1547</v>
      </c>
      <c r="G798" t="s">
        <v>177</v>
      </c>
      <c r="H798" t="s">
        <v>58</v>
      </c>
      <c r="I798">
        <v>1049374</v>
      </c>
      <c r="J798">
        <v>6</v>
      </c>
      <c r="K798" t="s">
        <v>167</v>
      </c>
      <c r="L798" t="s">
        <v>6172</v>
      </c>
      <c r="M798" t="s">
        <v>55</v>
      </c>
      <c r="N798">
        <v>60</v>
      </c>
      <c r="O798">
        <v>100</v>
      </c>
      <c r="P798" t="s">
        <v>6173</v>
      </c>
      <c r="Q798">
        <v>2600</v>
      </c>
      <c r="R798">
        <v>50</v>
      </c>
      <c r="S798">
        <v>300</v>
      </c>
      <c r="V798" t="s">
        <v>6174</v>
      </c>
      <c r="W798" s="2">
        <v>44909.618472222224</v>
      </c>
      <c r="X798" t="s">
        <v>329</v>
      </c>
      <c r="Y798" s="2">
        <v>44909.618472222224</v>
      </c>
      <c r="Z798" t="s">
        <v>329</v>
      </c>
    </row>
    <row r="799" spans="1:26" x14ac:dyDescent="0.25">
      <c r="A799" t="s">
        <v>4947</v>
      </c>
      <c r="B799" t="str">
        <f>VLOOKUP(A799,'dump '!A:A,1,FALSE)</f>
        <v>PO209</v>
      </c>
      <c r="C799" t="s">
        <v>4946</v>
      </c>
      <c r="D799" t="s">
        <v>1546</v>
      </c>
      <c r="E799" t="s">
        <v>1565</v>
      </c>
      <c r="F799" t="s">
        <v>1547</v>
      </c>
      <c r="G799" t="s">
        <v>177</v>
      </c>
      <c r="H799" t="s">
        <v>58</v>
      </c>
      <c r="I799">
        <v>1048932</v>
      </c>
      <c r="J799">
        <v>6</v>
      </c>
      <c r="K799" t="s">
        <v>167</v>
      </c>
      <c r="L799" t="s">
        <v>6172</v>
      </c>
      <c r="M799" t="s">
        <v>55</v>
      </c>
      <c r="N799">
        <v>60</v>
      </c>
      <c r="O799">
        <v>100</v>
      </c>
      <c r="P799" t="s">
        <v>6173</v>
      </c>
      <c r="Q799">
        <v>2600</v>
      </c>
      <c r="R799">
        <v>50</v>
      </c>
      <c r="S799">
        <v>300</v>
      </c>
      <c r="V799" t="s">
        <v>6174</v>
      </c>
      <c r="W799" s="2">
        <v>44909.618125000001</v>
      </c>
      <c r="X799" t="s">
        <v>329</v>
      </c>
      <c r="Y799" s="2">
        <v>44909.618125000001</v>
      </c>
      <c r="Z799" t="s">
        <v>329</v>
      </c>
    </row>
    <row r="800" spans="1:26" x14ac:dyDescent="0.25">
      <c r="A800" t="s">
        <v>988</v>
      </c>
      <c r="B800" t="str">
        <f>VLOOKUP(A800,'dump '!A:A,1,FALSE)</f>
        <v>PO210</v>
      </c>
      <c r="C800" t="s">
        <v>987</v>
      </c>
      <c r="D800" t="s">
        <v>221</v>
      </c>
      <c r="E800" t="s">
        <v>222</v>
      </c>
      <c r="F800" t="s">
        <v>223</v>
      </c>
      <c r="G800" t="s">
        <v>177</v>
      </c>
      <c r="H800" t="s">
        <v>58</v>
      </c>
      <c r="I800">
        <v>1015773</v>
      </c>
      <c r="J800">
        <v>6</v>
      </c>
      <c r="K800" t="s">
        <v>167</v>
      </c>
      <c r="L800" t="s">
        <v>6142</v>
      </c>
      <c r="M800" t="s">
        <v>55</v>
      </c>
      <c r="N800">
        <v>80</v>
      </c>
      <c r="O800">
        <v>100</v>
      </c>
      <c r="P800" t="s">
        <v>6216</v>
      </c>
      <c r="Q800">
        <v>2600</v>
      </c>
      <c r="R800">
        <v>50</v>
      </c>
      <c r="S800">
        <v>300</v>
      </c>
      <c r="V800" t="s">
        <v>6144</v>
      </c>
      <c r="W800" s="2">
        <v>44914.414583333331</v>
      </c>
      <c r="X800" t="s">
        <v>329</v>
      </c>
      <c r="Y800" s="2">
        <v>44914.414583333331</v>
      </c>
      <c r="Z800" t="s">
        <v>329</v>
      </c>
    </row>
    <row r="801" spans="1:26" x14ac:dyDescent="0.25">
      <c r="A801" t="s">
        <v>5153</v>
      </c>
      <c r="B801" t="str">
        <f>VLOOKUP(A801,'dump '!A:A,1,FALSE)</f>
        <v>PO211</v>
      </c>
      <c r="C801" t="s">
        <v>5152</v>
      </c>
      <c r="D801" t="s">
        <v>5010</v>
      </c>
      <c r="E801" t="s">
        <v>5154</v>
      </c>
      <c r="F801" t="s">
        <v>5011</v>
      </c>
      <c r="G801" t="s">
        <v>177</v>
      </c>
      <c r="H801" t="s">
        <v>58</v>
      </c>
      <c r="I801">
        <v>1041107</v>
      </c>
      <c r="J801">
        <v>6</v>
      </c>
      <c r="K801" t="s">
        <v>167</v>
      </c>
      <c r="L801" t="s">
        <v>6142</v>
      </c>
      <c r="M801" t="s">
        <v>55</v>
      </c>
      <c r="N801">
        <v>80</v>
      </c>
      <c r="O801">
        <v>100</v>
      </c>
      <c r="P801" t="s">
        <v>6320</v>
      </c>
      <c r="Q801">
        <v>2600</v>
      </c>
      <c r="R801">
        <v>50</v>
      </c>
      <c r="S801">
        <v>300</v>
      </c>
      <c r="V801" t="s">
        <v>6144</v>
      </c>
      <c r="W801" s="2">
        <v>44952.441770833335</v>
      </c>
      <c r="X801" t="s">
        <v>329</v>
      </c>
      <c r="Y801" s="2">
        <v>44952.441770833335</v>
      </c>
      <c r="Z801" t="s">
        <v>329</v>
      </c>
    </row>
    <row r="802" spans="1:26" x14ac:dyDescent="0.25">
      <c r="A802" t="s">
        <v>3877</v>
      </c>
      <c r="B802" t="str">
        <f>VLOOKUP(A802,'dump '!A:A,1,FALSE)</f>
        <v>PO212</v>
      </c>
      <c r="C802" t="s">
        <v>3876</v>
      </c>
      <c r="D802" t="s">
        <v>2189</v>
      </c>
      <c r="E802" t="s">
        <v>2197</v>
      </c>
      <c r="F802" t="s">
        <v>2198</v>
      </c>
      <c r="G802" t="s">
        <v>277</v>
      </c>
      <c r="H802" t="s">
        <v>58</v>
      </c>
      <c r="I802">
        <v>1040738</v>
      </c>
      <c r="J802">
        <v>6</v>
      </c>
      <c r="K802" t="s">
        <v>167</v>
      </c>
      <c r="L802" t="s">
        <v>6142</v>
      </c>
      <c r="M802" t="s">
        <v>55</v>
      </c>
      <c r="N802">
        <v>80</v>
      </c>
      <c r="O802">
        <v>100</v>
      </c>
      <c r="P802" t="s">
        <v>6320</v>
      </c>
      <c r="Q802">
        <v>2600</v>
      </c>
      <c r="R802">
        <v>50</v>
      </c>
      <c r="S802">
        <v>300</v>
      </c>
      <c r="V802" t="s">
        <v>6144</v>
      </c>
      <c r="W802" s="2">
        <v>44959.50712962963</v>
      </c>
      <c r="X802" t="s">
        <v>329</v>
      </c>
      <c r="Y802" s="2">
        <v>44959.50712962963</v>
      </c>
      <c r="Z802" t="s">
        <v>329</v>
      </c>
    </row>
    <row r="803" spans="1:26" x14ac:dyDescent="0.25">
      <c r="A803" t="s">
        <v>3698</v>
      </c>
      <c r="B803" t="str">
        <f>VLOOKUP(A803,'dump '!A:A,1,FALSE)</f>
        <v>PO213</v>
      </c>
      <c r="C803" t="s">
        <v>3697</v>
      </c>
      <c r="D803" t="s">
        <v>2189</v>
      </c>
      <c r="E803" t="s">
        <v>2190</v>
      </c>
      <c r="F803" t="s">
        <v>2191</v>
      </c>
      <c r="G803" t="s">
        <v>277</v>
      </c>
      <c r="H803" t="s">
        <v>58</v>
      </c>
      <c r="I803">
        <v>1037098</v>
      </c>
      <c r="J803">
        <v>6</v>
      </c>
      <c r="K803" t="s">
        <v>167</v>
      </c>
      <c r="L803" t="s">
        <v>6142</v>
      </c>
      <c r="M803" t="s">
        <v>55</v>
      </c>
      <c r="N803">
        <v>80</v>
      </c>
      <c r="O803">
        <v>100</v>
      </c>
      <c r="P803" t="s">
        <v>6320</v>
      </c>
      <c r="Q803">
        <v>2600</v>
      </c>
      <c r="R803">
        <v>50</v>
      </c>
      <c r="S803">
        <v>300</v>
      </c>
      <c r="V803" t="s">
        <v>6144</v>
      </c>
      <c r="W803" s="2">
        <v>44959.507233796299</v>
      </c>
      <c r="X803" t="s">
        <v>329</v>
      </c>
      <c r="Y803" s="2">
        <v>44959.507233796299</v>
      </c>
      <c r="Z803" t="s">
        <v>329</v>
      </c>
    </row>
    <row r="804" spans="1:26" x14ac:dyDescent="0.25">
      <c r="A804" t="s">
        <v>3875</v>
      </c>
      <c r="B804" t="str">
        <f>VLOOKUP(A804,'dump '!A:A,1,FALSE)</f>
        <v>PO214</v>
      </c>
      <c r="C804" t="s">
        <v>3874</v>
      </c>
      <c r="D804" t="s">
        <v>2266</v>
      </c>
      <c r="E804" t="s">
        <v>1283</v>
      </c>
      <c r="F804" t="s">
        <v>2267</v>
      </c>
      <c r="G804" t="s">
        <v>277</v>
      </c>
      <c r="H804" t="s">
        <v>58</v>
      </c>
      <c r="I804">
        <v>1040743</v>
      </c>
      <c r="J804">
        <v>6</v>
      </c>
      <c r="K804" t="s">
        <v>167</v>
      </c>
      <c r="L804" t="s">
        <v>6142</v>
      </c>
      <c r="M804" t="s">
        <v>55</v>
      </c>
      <c r="N804">
        <v>80</v>
      </c>
      <c r="O804">
        <v>100</v>
      </c>
      <c r="P804" t="s">
        <v>6320</v>
      </c>
      <c r="Q804">
        <v>2600</v>
      </c>
      <c r="R804">
        <v>50</v>
      </c>
      <c r="S804">
        <v>300</v>
      </c>
      <c r="V804" t="s">
        <v>6144</v>
      </c>
      <c r="W804" s="2">
        <v>44959.506990740738</v>
      </c>
      <c r="X804" t="s">
        <v>329</v>
      </c>
      <c r="Y804" s="2">
        <v>44959.506990740738</v>
      </c>
      <c r="Z804" t="s">
        <v>329</v>
      </c>
    </row>
    <row r="805" spans="1:26" x14ac:dyDescent="0.25">
      <c r="A805" t="s">
        <v>2851</v>
      </c>
      <c r="B805" t="str">
        <f>VLOOKUP(A805,'dump '!A:A,1,FALSE)</f>
        <v>PO215</v>
      </c>
      <c r="C805" t="s">
        <v>2850</v>
      </c>
      <c r="D805" t="s">
        <v>2845</v>
      </c>
      <c r="E805" t="s">
        <v>93</v>
      </c>
      <c r="F805" t="s">
        <v>2846</v>
      </c>
      <c r="G805" t="s">
        <v>51</v>
      </c>
      <c r="H805" t="s">
        <v>58</v>
      </c>
      <c r="I805">
        <v>1015855</v>
      </c>
      <c r="J805">
        <v>6</v>
      </c>
      <c r="K805" t="s">
        <v>167</v>
      </c>
      <c r="L805" t="s">
        <v>6142</v>
      </c>
      <c r="M805" t="s">
        <v>55</v>
      </c>
      <c r="N805">
        <v>80</v>
      </c>
      <c r="O805">
        <v>100</v>
      </c>
      <c r="P805" t="s">
        <v>6143</v>
      </c>
      <c r="Q805">
        <v>2600</v>
      </c>
      <c r="R805">
        <v>50</v>
      </c>
      <c r="S805">
        <v>300</v>
      </c>
      <c r="V805" t="s">
        <v>6144</v>
      </c>
      <c r="W805" s="2">
        <v>44964.620254629626</v>
      </c>
      <c r="X805" t="s">
        <v>329</v>
      </c>
      <c r="Y805" s="2">
        <v>44965.419363425928</v>
      </c>
      <c r="Z805" t="s">
        <v>329</v>
      </c>
    </row>
    <row r="806" spans="1:26" x14ac:dyDescent="0.25">
      <c r="A806" t="s">
        <v>2879</v>
      </c>
      <c r="B806" t="str">
        <f>VLOOKUP(A806,'dump '!A:A,1,FALSE)</f>
        <v>PO216</v>
      </c>
      <c r="C806" t="s">
        <v>2878</v>
      </c>
      <c r="D806" t="s">
        <v>2871</v>
      </c>
      <c r="E806" t="s">
        <v>2711</v>
      </c>
      <c r="F806" t="s">
        <v>2872</v>
      </c>
      <c r="G806" t="s">
        <v>51</v>
      </c>
      <c r="H806" t="s">
        <v>58</v>
      </c>
      <c r="I806">
        <v>1016705</v>
      </c>
      <c r="J806">
        <v>6</v>
      </c>
      <c r="K806" t="s">
        <v>167</v>
      </c>
      <c r="L806" t="s">
        <v>6142</v>
      </c>
      <c r="M806" t="s">
        <v>55</v>
      </c>
      <c r="N806">
        <v>80</v>
      </c>
      <c r="O806">
        <v>100</v>
      </c>
      <c r="P806" t="s">
        <v>6143</v>
      </c>
      <c r="Q806">
        <v>2600</v>
      </c>
      <c r="R806">
        <v>50</v>
      </c>
      <c r="S806">
        <v>300</v>
      </c>
      <c r="V806" t="s">
        <v>6144</v>
      </c>
      <c r="W806" s="2">
        <v>44964.621446759258</v>
      </c>
      <c r="X806" t="s">
        <v>329</v>
      </c>
      <c r="Y806" s="2">
        <v>44965.426631944443</v>
      </c>
      <c r="Z806" t="s">
        <v>329</v>
      </c>
    </row>
    <row r="807" spans="1:26" x14ac:dyDescent="0.25">
      <c r="A807" t="s">
        <v>6238</v>
      </c>
      <c r="B807" t="e">
        <f>VLOOKUP(A807,'dump '!A:A,1,FALSE)</f>
        <v>#N/A</v>
      </c>
      <c r="C807" s="2"/>
      <c r="D807" s="2"/>
      <c r="E807" s="2"/>
      <c r="F807" s="2"/>
      <c r="G807" s="2"/>
      <c r="H807" t="s">
        <v>5022</v>
      </c>
      <c r="I807">
        <v>3000996</v>
      </c>
      <c r="J807">
        <v>3</v>
      </c>
      <c r="K807" t="s">
        <v>79</v>
      </c>
      <c r="L807" t="s">
        <v>6184</v>
      </c>
      <c r="M807" t="s">
        <v>55</v>
      </c>
      <c r="N807">
        <v>0</v>
      </c>
      <c r="O807">
        <v>100</v>
      </c>
      <c r="P807" t="s">
        <v>6185</v>
      </c>
      <c r="Q807">
        <v>1626</v>
      </c>
      <c r="R807">
        <v>300</v>
      </c>
      <c r="S807">
        <v>296</v>
      </c>
      <c r="V807" t="s">
        <v>6184</v>
      </c>
      <c r="W807" s="2">
        <v>43474.373842592591</v>
      </c>
      <c r="Y807" s="2">
        <v>43474.373842592591</v>
      </c>
    </row>
    <row r="808" spans="1:26" x14ac:dyDescent="0.25">
      <c r="A808" t="s">
        <v>1880</v>
      </c>
      <c r="B808" t="str">
        <f>VLOOKUP(A808,'dump '!A:A,1,FALSE)</f>
        <v>RB002</v>
      </c>
      <c r="C808" t="s">
        <v>1879</v>
      </c>
      <c r="D808" t="s">
        <v>1881</v>
      </c>
      <c r="E808" t="s">
        <v>49</v>
      </c>
      <c r="F808" t="s">
        <v>1882</v>
      </c>
      <c r="G808" t="s">
        <v>51</v>
      </c>
      <c r="H808" t="s">
        <v>58</v>
      </c>
      <c r="I808">
        <v>1015793</v>
      </c>
      <c r="J808">
        <v>3</v>
      </c>
      <c r="K808" t="s">
        <v>79</v>
      </c>
      <c r="L808" t="s">
        <v>6184</v>
      </c>
      <c r="M808" t="s">
        <v>55</v>
      </c>
      <c r="N808">
        <v>0</v>
      </c>
      <c r="O808">
        <v>100</v>
      </c>
      <c r="P808" t="s">
        <v>6185</v>
      </c>
      <c r="Q808">
        <v>1600</v>
      </c>
      <c r="R808">
        <v>50</v>
      </c>
      <c r="S808">
        <v>300</v>
      </c>
      <c r="V808" t="s">
        <v>6184</v>
      </c>
      <c r="W808" s="2">
        <v>43474.373854166668</v>
      </c>
      <c r="Y808" s="2">
        <v>43474.373854166668</v>
      </c>
    </row>
    <row r="809" spans="1:26" x14ac:dyDescent="0.25">
      <c r="A809" t="s">
        <v>3421</v>
      </c>
      <c r="B809" t="str">
        <f>VLOOKUP(A809,'dump '!A:A,1,FALSE)</f>
        <v>RB003</v>
      </c>
      <c r="C809" t="s">
        <v>3420</v>
      </c>
      <c r="D809" t="s">
        <v>3126</v>
      </c>
      <c r="E809" t="s">
        <v>3422</v>
      </c>
      <c r="F809" t="s">
        <v>3128</v>
      </c>
      <c r="G809" t="s">
        <v>51</v>
      </c>
      <c r="H809" t="s">
        <v>58</v>
      </c>
      <c r="I809">
        <v>1034662</v>
      </c>
      <c r="J809">
        <v>3</v>
      </c>
      <c r="K809" t="s">
        <v>79</v>
      </c>
      <c r="L809" t="s">
        <v>6184</v>
      </c>
      <c r="M809" t="s">
        <v>55</v>
      </c>
      <c r="N809">
        <v>0</v>
      </c>
      <c r="O809">
        <v>100</v>
      </c>
      <c r="P809" t="s">
        <v>6185</v>
      </c>
      <c r="Q809">
        <v>1600</v>
      </c>
      <c r="R809">
        <v>50</v>
      </c>
      <c r="S809">
        <v>300</v>
      </c>
      <c r="V809" t="s">
        <v>6184</v>
      </c>
      <c r="W809" s="2">
        <v>43474.373854166668</v>
      </c>
      <c r="Y809" s="2">
        <v>43474.373854166668</v>
      </c>
    </row>
    <row r="810" spans="1:26" x14ac:dyDescent="0.25">
      <c r="A810" t="s">
        <v>6111</v>
      </c>
      <c r="B810" t="str">
        <f>VLOOKUP(A810,'dump '!A:A,1,FALSE)</f>
        <v>RB005</v>
      </c>
      <c r="C810" t="s">
        <v>6110</v>
      </c>
      <c r="D810" t="s">
        <v>6112</v>
      </c>
      <c r="E810" t="s">
        <v>93</v>
      </c>
      <c r="F810" t="s">
        <v>6113</v>
      </c>
      <c r="G810" t="s">
        <v>277</v>
      </c>
      <c r="H810" t="s">
        <v>58</v>
      </c>
      <c r="I810">
        <v>1034895</v>
      </c>
      <c r="J810">
        <v>3</v>
      </c>
      <c r="K810" t="s">
        <v>79</v>
      </c>
      <c r="L810" t="s">
        <v>6184</v>
      </c>
      <c r="M810" t="s">
        <v>55</v>
      </c>
      <c r="N810">
        <v>0</v>
      </c>
      <c r="O810">
        <v>100</v>
      </c>
      <c r="P810" t="s">
        <v>6185</v>
      </c>
      <c r="Q810">
        <v>1600</v>
      </c>
      <c r="R810">
        <v>50</v>
      </c>
      <c r="S810">
        <v>296</v>
      </c>
      <c r="V810" t="s">
        <v>6184</v>
      </c>
      <c r="W810" s="2">
        <v>43474.373854166668</v>
      </c>
      <c r="Y810" s="2">
        <v>43474.373854166668</v>
      </c>
    </row>
    <row r="811" spans="1:26" x14ac:dyDescent="0.25">
      <c r="A811" t="s">
        <v>6231</v>
      </c>
      <c r="B811" t="e">
        <f>VLOOKUP(A811,'dump '!A:A,1,FALSE)</f>
        <v>#N/A</v>
      </c>
      <c r="C811" s="2"/>
      <c r="D811" s="2"/>
      <c r="E811" s="2"/>
      <c r="F811" s="2"/>
      <c r="G811" s="2"/>
      <c r="H811" t="s">
        <v>58</v>
      </c>
      <c r="I811">
        <v>1034392</v>
      </c>
      <c r="J811">
        <v>3</v>
      </c>
      <c r="K811" t="s">
        <v>79</v>
      </c>
      <c r="L811" t="s">
        <v>6184</v>
      </c>
      <c r="M811" t="s">
        <v>55</v>
      </c>
      <c r="N811">
        <v>0</v>
      </c>
      <c r="O811">
        <v>100</v>
      </c>
      <c r="P811" t="s">
        <v>6232</v>
      </c>
      <c r="Q811">
        <v>1600</v>
      </c>
      <c r="R811">
        <v>50</v>
      </c>
      <c r="S811">
        <v>504</v>
      </c>
      <c r="V811" t="s">
        <v>6184</v>
      </c>
      <c r="W811" s="2">
        <v>43474.373842592591</v>
      </c>
      <c r="Y811" s="2">
        <v>43474.373842592591</v>
      </c>
    </row>
    <row r="812" spans="1:26" x14ac:dyDescent="0.25">
      <c r="A812" t="s">
        <v>2990</v>
      </c>
      <c r="B812" t="str">
        <f>VLOOKUP(A812,'dump '!A:A,1,FALSE)</f>
        <v>RB007</v>
      </c>
      <c r="C812" t="s">
        <v>2989</v>
      </c>
      <c r="D812" t="s">
        <v>521</v>
      </c>
      <c r="E812" t="s">
        <v>516</v>
      </c>
      <c r="F812" t="s">
        <v>523</v>
      </c>
      <c r="G812" t="s">
        <v>62</v>
      </c>
      <c r="H812" t="s">
        <v>58</v>
      </c>
      <c r="I812">
        <v>1030359</v>
      </c>
      <c r="J812">
        <v>3</v>
      </c>
      <c r="K812" t="s">
        <v>79</v>
      </c>
      <c r="L812" t="s">
        <v>6184</v>
      </c>
      <c r="M812" t="s">
        <v>55</v>
      </c>
      <c r="N812">
        <v>0</v>
      </c>
      <c r="O812">
        <v>100</v>
      </c>
      <c r="P812" t="s">
        <v>6185</v>
      </c>
      <c r="Q812">
        <v>1600</v>
      </c>
      <c r="R812">
        <v>50</v>
      </c>
      <c r="S812">
        <v>300</v>
      </c>
      <c r="V812" t="s">
        <v>6184</v>
      </c>
      <c r="W812" s="2">
        <v>43474.373842592591</v>
      </c>
      <c r="Y812" s="2">
        <v>43474.373842592591</v>
      </c>
    </row>
    <row r="813" spans="1:26" x14ac:dyDescent="0.25">
      <c r="A813" t="s">
        <v>4259</v>
      </c>
      <c r="B813" t="str">
        <f>VLOOKUP(A813,'dump '!A:A,1,FALSE)</f>
        <v>RB008</v>
      </c>
      <c r="C813" t="s">
        <v>4258</v>
      </c>
      <c r="D813" t="s">
        <v>2710</v>
      </c>
      <c r="E813" t="s">
        <v>1283</v>
      </c>
      <c r="F813" t="s">
        <v>2712</v>
      </c>
      <c r="G813" t="s">
        <v>750</v>
      </c>
      <c r="H813" t="s">
        <v>58</v>
      </c>
      <c r="I813">
        <v>1034417</v>
      </c>
      <c r="J813">
        <v>3</v>
      </c>
      <c r="K813" t="s">
        <v>79</v>
      </c>
      <c r="L813" t="s">
        <v>6184</v>
      </c>
      <c r="M813" t="s">
        <v>55</v>
      </c>
      <c r="N813">
        <v>0</v>
      </c>
      <c r="O813">
        <v>100</v>
      </c>
      <c r="P813" t="s">
        <v>6185</v>
      </c>
      <c r="Q813">
        <v>1600</v>
      </c>
      <c r="R813">
        <v>50</v>
      </c>
      <c r="S813">
        <v>300</v>
      </c>
      <c r="V813" t="s">
        <v>6184</v>
      </c>
      <c r="W813" s="2">
        <v>43474.373842592591</v>
      </c>
      <c r="Y813" s="2">
        <v>43474.373842592591</v>
      </c>
    </row>
    <row r="814" spans="1:26" x14ac:dyDescent="0.25">
      <c r="A814" t="s">
        <v>2817</v>
      </c>
      <c r="B814" t="str">
        <f>VLOOKUP(A814,'dump '!A:A,1,FALSE)</f>
        <v>RB009</v>
      </c>
      <c r="C814" t="s">
        <v>2816</v>
      </c>
      <c r="D814" t="s">
        <v>1820</v>
      </c>
      <c r="E814" t="s">
        <v>2818</v>
      </c>
      <c r="F814" t="s">
        <v>2819</v>
      </c>
      <c r="G814" t="s">
        <v>177</v>
      </c>
      <c r="H814" t="s">
        <v>58</v>
      </c>
      <c r="I814" s="2"/>
      <c r="J814">
        <v>3</v>
      </c>
      <c r="K814" t="s">
        <v>79</v>
      </c>
      <c r="L814" t="s">
        <v>6184</v>
      </c>
      <c r="M814" t="s">
        <v>55</v>
      </c>
      <c r="N814">
        <v>0</v>
      </c>
      <c r="O814">
        <v>100</v>
      </c>
      <c r="P814" t="s">
        <v>6185</v>
      </c>
      <c r="Q814">
        <v>1600</v>
      </c>
      <c r="R814">
        <v>50</v>
      </c>
      <c r="S814">
        <v>302</v>
      </c>
      <c r="V814" t="s">
        <v>6184</v>
      </c>
      <c r="W814" s="2">
        <v>43474.373842592591</v>
      </c>
      <c r="Y814" s="2">
        <v>43474.373842592591</v>
      </c>
    </row>
    <row r="815" spans="1:26" x14ac:dyDescent="0.25">
      <c r="A815" t="s">
        <v>6237</v>
      </c>
      <c r="B815" t="e">
        <f>VLOOKUP(A815,'dump '!A:A,1,FALSE)</f>
        <v>#N/A</v>
      </c>
      <c r="C815" s="2"/>
      <c r="D815" s="2"/>
      <c r="E815" s="2"/>
      <c r="F815" s="2"/>
      <c r="G815" s="2"/>
      <c r="H815" t="s">
        <v>58</v>
      </c>
      <c r="I815">
        <v>1035949</v>
      </c>
      <c r="J815">
        <v>3</v>
      </c>
      <c r="K815" t="s">
        <v>79</v>
      </c>
      <c r="L815" t="s">
        <v>6184</v>
      </c>
      <c r="M815" t="s">
        <v>55</v>
      </c>
      <c r="N815">
        <v>0</v>
      </c>
      <c r="O815">
        <v>100</v>
      </c>
      <c r="P815" t="s">
        <v>6230</v>
      </c>
      <c r="Q815">
        <v>1600</v>
      </c>
      <c r="R815">
        <v>50</v>
      </c>
      <c r="S815">
        <v>296</v>
      </c>
      <c r="V815" t="s">
        <v>6184</v>
      </c>
      <c r="W815" s="2">
        <v>43474.373842592591</v>
      </c>
      <c r="Y815" s="2">
        <v>43474.373842592591</v>
      </c>
    </row>
    <row r="816" spans="1:26" x14ac:dyDescent="0.25">
      <c r="A816" t="s">
        <v>3461</v>
      </c>
      <c r="B816" t="str">
        <f>VLOOKUP(A816,'dump '!A:A,1,FALSE)</f>
        <v>RB014</v>
      </c>
      <c r="C816" t="s">
        <v>3460</v>
      </c>
      <c r="D816" t="s">
        <v>3462</v>
      </c>
      <c r="E816" t="s">
        <v>2094</v>
      </c>
      <c r="F816" t="s">
        <v>3463</v>
      </c>
      <c r="G816" t="s">
        <v>177</v>
      </c>
      <c r="H816" t="s">
        <v>58</v>
      </c>
      <c r="I816">
        <v>1034394</v>
      </c>
      <c r="J816">
        <v>3</v>
      </c>
      <c r="K816" t="s">
        <v>79</v>
      </c>
      <c r="L816" t="s">
        <v>6184</v>
      </c>
      <c r="M816" t="s">
        <v>55</v>
      </c>
      <c r="N816">
        <v>0</v>
      </c>
      <c r="O816">
        <v>100</v>
      </c>
      <c r="P816" t="s">
        <v>6230</v>
      </c>
      <c r="Q816">
        <v>1600</v>
      </c>
      <c r="R816">
        <v>50</v>
      </c>
      <c r="S816">
        <v>300</v>
      </c>
      <c r="V816" t="s">
        <v>6184</v>
      </c>
      <c r="W816" s="2">
        <v>43474.373831018522</v>
      </c>
      <c r="Y816" s="2">
        <v>43474.373831018522</v>
      </c>
    </row>
    <row r="817" spans="1:26" x14ac:dyDescent="0.25">
      <c r="A817" t="s">
        <v>3799</v>
      </c>
      <c r="B817" t="str">
        <f>VLOOKUP(A817,'dump '!A:A,1,FALSE)</f>
        <v>RB015</v>
      </c>
      <c r="C817" t="s">
        <v>3798</v>
      </c>
      <c r="D817" t="s">
        <v>3446</v>
      </c>
      <c r="E817" t="s">
        <v>935</v>
      </c>
      <c r="F817" t="s">
        <v>3800</v>
      </c>
      <c r="G817" t="s">
        <v>177</v>
      </c>
      <c r="H817" t="s">
        <v>58</v>
      </c>
      <c r="I817">
        <v>1036451</v>
      </c>
      <c r="J817">
        <v>3</v>
      </c>
      <c r="K817" t="s">
        <v>79</v>
      </c>
      <c r="L817" t="s">
        <v>6184</v>
      </c>
      <c r="M817" t="s">
        <v>55</v>
      </c>
      <c r="N817">
        <v>0</v>
      </c>
      <c r="O817">
        <v>100</v>
      </c>
      <c r="P817" t="s">
        <v>6185</v>
      </c>
      <c r="Q817">
        <v>1600</v>
      </c>
      <c r="R817">
        <v>50</v>
      </c>
      <c r="S817">
        <v>300</v>
      </c>
      <c r="V817" t="s">
        <v>6184</v>
      </c>
      <c r="W817" s="2">
        <v>43474.373831018522</v>
      </c>
      <c r="Y817" s="2">
        <v>43920.388923611114</v>
      </c>
      <c r="Z817" t="s">
        <v>5969</v>
      </c>
    </row>
    <row r="818" spans="1:26" x14ac:dyDescent="0.25">
      <c r="A818" t="s">
        <v>3445</v>
      </c>
      <c r="B818" t="str">
        <f>VLOOKUP(A818,'dump '!A:A,1,FALSE)</f>
        <v>RB016</v>
      </c>
      <c r="C818" t="s">
        <v>3444</v>
      </c>
      <c r="D818" t="s">
        <v>3446</v>
      </c>
      <c r="E818" t="s">
        <v>814</v>
      </c>
      <c r="F818" t="s">
        <v>3447</v>
      </c>
      <c r="G818" t="s">
        <v>177</v>
      </c>
      <c r="H818" t="s">
        <v>58</v>
      </c>
      <c r="I818">
        <v>1034967</v>
      </c>
      <c r="J818">
        <v>3</v>
      </c>
      <c r="K818" t="s">
        <v>79</v>
      </c>
      <c r="L818" t="s">
        <v>6184</v>
      </c>
      <c r="M818" t="s">
        <v>55</v>
      </c>
      <c r="N818">
        <v>0</v>
      </c>
      <c r="O818">
        <v>100</v>
      </c>
      <c r="P818" t="s">
        <v>6185</v>
      </c>
      <c r="Q818">
        <v>1400</v>
      </c>
      <c r="R818">
        <v>50</v>
      </c>
      <c r="S818">
        <v>300</v>
      </c>
      <c r="V818" t="s">
        <v>6184</v>
      </c>
      <c r="W818" s="2">
        <v>43474.373831018522</v>
      </c>
      <c r="Y818" s="2">
        <v>43474.373831018522</v>
      </c>
    </row>
    <row r="819" spans="1:26" x14ac:dyDescent="0.25">
      <c r="A819" t="s">
        <v>6229</v>
      </c>
      <c r="B819" t="e">
        <f>VLOOKUP(A819,'dump '!A:A,1,FALSE)</f>
        <v>#N/A</v>
      </c>
      <c r="C819" s="2"/>
      <c r="D819" s="2"/>
      <c r="E819" s="2"/>
      <c r="F819" s="2"/>
      <c r="G819" s="2"/>
      <c r="H819" t="s">
        <v>58</v>
      </c>
      <c r="I819">
        <v>1034378</v>
      </c>
      <c r="J819">
        <v>3</v>
      </c>
      <c r="K819" t="s">
        <v>79</v>
      </c>
      <c r="L819" t="s">
        <v>6184</v>
      </c>
      <c r="M819" t="s">
        <v>55</v>
      </c>
      <c r="N819">
        <v>0</v>
      </c>
      <c r="O819">
        <v>100</v>
      </c>
      <c r="P819" t="s">
        <v>6185</v>
      </c>
      <c r="Q819">
        <v>1600</v>
      </c>
      <c r="R819">
        <v>50</v>
      </c>
      <c r="S819">
        <v>300</v>
      </c>
      <c r="V819" t="s">
        <v>6184</v>
      </c>
      <c r="W819" s="2">
        <v>43474.373831018522</v>
      </c>
      <c r="Y819" s="2">
        <v>43474.373831018522</v>
      </c>
    </row>
    <row r="820" spans="1:26" x14ac:dyDescent="0.25">
      <c r="A820" t="s">
        <v>3436</v>
      </c>
      <c r="B820" t="str">
        <f>VLOOKUP(A820,'dump '!A:A,1,FALSE)</f>
        <v>RB027</v>
      </c>
      <c r="C820" t="s">
        <v>3435</v>
      </c>
      <c r="D820" t="s">
        <v>3437</v>
      </c>
      <c r="E820" t="s">
        <v>207</v>
      </c>
      <c r="F820" t="s">
        <v>3438</v>
      </c>
      <c r="G820" t="s">
        <v>177</v>
      </c>
      <c r="H820" t="s">
        <v>58</v>
      </c>
      <c r="I820">
        <v>1034959</v>
      </c>
      <c r="J820">
        <v>3</v>
      </c>
      <c r="K820" t="s">
        <v>79</v>
      </c>
      <c r="L820" t="s">
        <v>6184</v>
      </c>
      <c r="M820" t="s">
        <v>55</v>
      </c>
      <c r="N820">
        <v>0</v>
      </c>
      <c r="O820">
        <v>100</v>
      </c>
      <c r="P820" t="s">
        <v>6185</v>
      </c>
      <c r="Q820">
        <v>1600</v>
      </c>
      <c r="R820">
        <v>50</v>
      </c>
      <c r="S820">
        <v>300</v>
      </c>
      <c r="V820" t="s">
        <v>6184</v>
      </c>
      <c r="W820" s="2">
        <v>43474.373842592591</v>
      </c>
      <c r="Y820" s="2">
        <v>43474.373842592591</v>
      </c>
    </row>
    <row r="821" spans="1:26" x14ac:dyDescent="0.25">
      <c r="A821" t="s">
        <v>3434</v>
      </c>
      <c r="B821" t="str">
        <f>VLOOKUP(A821,'dump '!A:A,1,FALSE)</f>
        <v>RB028</v>
      </c>
      <c r="C821" t="s">
        <v>3433</v>
      </c>
      <c r="D821" t="s">
        <v>3417</v>
      </c>
      <c r="E821" t="s">
        <v>68</v>
      </c>
      <c r="F821" t="s">
        <v>3418</v>
      </c>
      <c r="G821" t="s">
        <v>177</v>
      </c>
      <c r="H821" t="s">
        <v>58</v>
      </c>
      <c r="I821">
        <v>1034958</v>
      </c>
      <c r="J821">
        <v>3</v>
      </c>
      <c r="K821" t="s">
        <v>79</v>
      </c>
      <c r="L821" t="s">
        <v>6184</v>
      </c>
      <c r="M821" t="s">
        <v>55</v>
      </c>
      <c r="N821">
        <v>0</v>
      </c>
      <c r="O821">
        <v>100</v>
      </c>
      <c r="P821" t="s">
        <v>6185</v>
      </c>
      <c r="Q821">
        <v>1600</v>
      </c>
      <c r="R821">
        <v>50</v>
      </c>
      <c r="S821">
        <v>300</v>
      </c>
      <c r="V821" t="s">
        <v>6184</v>
      </c>
      <c r="W821" s="2">
        <v>43474.373842592591</v>
      </c>
      <c r="Y821" s="2">
        <v>43474.373842592591</v>
      </c>
    </row>
    <row r="822" spans="1:26" x14ac:dyDescent="0.25">
      <c r="A822" t="s">
        <v>3416</v>
      </c>
      <c r="B822" t="str">
        <f>VLOOKUP(A822,'dump '!A:A,1,FALSE)</f>
        <v>RB029</v>
      </c>
      <c r="C822" t="s">
        <v>3415</v>
      </c>
      <c r="D822" t="s">
        <v>3417</v>
      </c>
      <c r="E822" t="s">
        <v>68</v>
      </c>
      <c r="F822" t="s">
        <v>3418</v>
      </c>
      <c r="G822" t="s">
        <v>177</v>
      </c>
      <c r="H822" t="s">
        <v>58</v>
      </c>
      <c r="I822">
        <v>1034654</v>
      </c>
      <c r="J822">
        <v>3</v>
      </c>
      <c r="K822" t="s">
        <v>79</v>
      </c>
      <c r="L822" t="s">
        <v>6184</v>
      </c>
      <c r="M822" t="s">
        <v>55</v>
      </c>
      <c r="N822">
        <v>0</v>
      </c>
      <c r="O822">
        <v>100</v>
      </c>
      <c r="P822" t="s">
        <v>6185</v>
      </c>
      <c r="Q822">
        <v>1600</v>
      </c>
      <c r="R822">
        <v>50</v>
      </c>
      <c r="S822">
        <v>300</v>
      </c>
      <c r="V822" t="s">
        <v>6184</v>
      </c>
      <c r="W822" s="2">
        <v>43474.373842592591</v>
      </c>
      <c r="Y822" s="2">
        <v>43474.373842592591</v>
      </c>
    </row>
    <row r="823" spans="1:26" x14ac:dyDescent="0.25">
      <c r="A823" t="s">
        <v>3861</v>
      </c>
      <c r="B823" t="str">
        <f>VLOOKUP(A823,'dump '!A:A,1,FALSE)</f>
        <v>RB030</v>
      </c>
      <c r="C823" t="s">
        <v>3860</v>
      </c>
      <c r="D823" t="s">
        <v>3417</v>
      </c>
      <c r="E823" t="s">
        <v>3442</v>
      </c>
      <c r="F823" t="s">
        <v>3418</v>
      </c>
      <c r="G823" t="s">
        <v>177</v>
      </c>
      <c r="H823" t="s">
        <v>58</v>
      </c>
      <c r="I823">
        <v>1018368</v>
      </c>
      <c r="J823">
        <v>3</v>
      </c>
      <c r="K823" t="s">
        <v>79</v>
      </c>
      <c r="L823" t="s">
        <v>6184</v>
      </c>
      <c r="M823" t="s">
        <v>55</v>
      </c>
      <c r="N823">
        <v>0</v>
      </c>
      <c r="O823">
        <v>100</v>
      </c>
      <c r="P823" t="s">
        <v>6185</v>
      </c>
      <c r="Q823">
        <v>1600</v>
      </c>
      <c r="R823">
        <v>50</v>
      </c>
      <c r="S823">
        <v>300</v>
      </c>
      <c r="V823" t="s">
        <v>6184</v>
      </c>
      <c r="W823" s="2">
        <v>43474.373842592591</v>
      </c>
      <c r="Y823" s="2">
        <v>43474.373842592591</v>
      </c>
    </row>
    <row r="824" spans="1:26" x14ac:dyDescent="0.25">
      <c r="A824" t="s">
        <v>3441</v>
      </c>
      <c r="B824" t="str">
        <f>VLOOKUP(A824,'dump '!A:A,1,FALSE)</f>
        <v>RB031</v>
      </c>
      <c r="C824" t="s">
        <v>3440</v>
      </c>
      <c r="D824" t="s">
        <v>3417</v>
      </c>
      <c r="E824" t="s">
        <v>3442</v>
      </c>
      <c r="F824" t="s">
        <v>3418</v>
      </c>
      <c r="G824" t="s">
        <v>177</v>
      </c>
      <c r="H824" t="s">
        <v>58</v>
      </c>
      <c r="I824">
        <v>1034965</v>
      </c>
      <c r="J824">
        <v>3</v>
      </c>
      <c r="K824" t="s">
        <v>79</v>
      </c>
      <c r="L824" t="s">
        <v>6184</v>
      </c>
      <c r="M824" t="s">
        <v>55</v>
      </c>
      <c r="N824">
        <v>0</v>
      </c>
      <c r="O824">
        <v>100</v>
      </c>
      <c r="P824" t="s">
        <v>6185</v>
      </c>
      <c r="Q824">
        <v>1600</v>
      </c>
      <c r="R824">
        <v>50</v>
      </c>
      <c r="S824">
        <v>300</v>
      </c>
      <c r="V824" t="s">
        <v>6184</v>
      </c>
      <c r="W824" s="2">
        <v>43474.373842592591</v>
      </c>
      <c r="Y824" s="2">
        <v>43474.373842592591</v>
      </c>
    </row>
    <row r="825" spans="1:26" x14ac:dyDescent="0.25">
      <c r="A825" t="s">
        <v>3450</v>
      </c>
      <c r="B825" t="str">
        <f>VLOOKUP(A825,'dump '!A:A,1,FALSE)</f>
        <v>RB032</v>
      </c>
      <c r="C825" t="s">
        <v>3449</v>
      </c>
      <c r="D825" t="s">
        <v>3417</v>
      </c>
      <c r="E825" t="s">
        <v>3310</v>
      </c>
      <c r="F825" t="s">
        <v>3426</v>
      </c>
      <c r="G825" t="s">
        <v>177</v>
      </c>
      <c r="H825" t="s">
        <v>58</v>
      </c>
      <c r="I825">
        <v>1034970</v>
      </c>
      <c r="J825">
        <v>3</v>
      </c>
      <c r="K825" t="s">
        <v>79</v>
      </c>
      <c r="L825" t="s">
        <v>6184</v>
      </c>
      <c r="M825" t="s">
        <v>55</v>
      </c>
      <c r="N825">
        <v>0</v>
      </c>
      <c r="O825">
        <v>100</v>
      </c>
      <c r="P825" t="s">
        <v>6185</v>
      </c>
      <c r="Q825">
        <v>1600</v>
      </c>
      <c r="R825">
        <v>50</v>
      </c>
      <c r="S825">
        <v>300</v>
      </c>
      <c r="V825" t="s">
        <v>6184</v>
      </c>
      <c r="W825" s="2">
        <v>43474.373842592591</v>
      </c>
      <c r="Y825" s="2">
        <v>43474.373842592591</v>
      </c>
    </row>
    <row r="826" spans="1:26" x14ac:dyDescent="0.25">
      <c r="A826" t="s">
        <v>3425</v>
      </c>
      <c r="B826" t="str">
        <f>VLOOKUP(A826,'dump '!A:A,1,FALSE)</f>
        <v>RB033</v>
      </c>
      <c r="C826" t="s">
        <v>3424</v>
      </c>
      <c r="D826" t="s">
        <v>3417</v>
      </c>
      <c r="E826" t="s">
        <v>3310</v>
      </c>
      <c r="F826" t="s">
        <v>3426</v>
      </c>
      <c r="G826" t="s">
        <v>177</v>
      </c>
      <c r="H826" t="s">
        <v>58</v>
      </c>
      <c r="I826">
        <v>1034896</v>
      </c>
      <c r="J826">
        <v>3</v>
      </c>
      <c r="K826" t="s">
        <v>79</v>
      </c>
      <c r="L826" t="s">
        <v>6184</v>
      </c>
      <c r="M826" t="s">
        <v>55</v>
      </c>
      <c r="N826">
        <v>0</v>
      </c>
      <c r="O826">
        <v>100</v>
      </c>
      <c r="P826" t="s">
        <v>6185</v>
      </c>
      <c r="Q826">
        <v>1600</v>
      </c>
      <c r="R826">
        <v>50</v>
      </c>
      <c r="S826">
        <v>300</v>
      </c>
      <c r="V826" t="s">
        <v>6184</v>
      </c>
      <c r="W826" s="2">
        <v>43474.373842592591</v>
      </c>
      <c r="Y826" s="2">
        <v>43474.373842592591</v>
      </c>
    </row>
    <row r="827" spans="1:26" x14ac:dyDescent="0.25">
      <c r="A827" t="s">
        <v>3429</v>
      </c>
      <c r="B827" t="str">
        <f>VLOOKUP(A827,'dump '!A:A,1,FALSE)</f>
        <v>RB034</v>
      </c>
      <c r="C827" t="s">
        <v>3428</v>
      </c>
      <c r="D827" t="s">
        <v>3430</v>
      </c>
      <c r="E827" t="s">
        <v>522</v>
      </c>
      <c r="F827" t="s">
        <v>3431</v>
      </c>
      <c r="G827" t="s">
        <v>750</v>
      </c>
      <c r="H827" t="s">
        <v>58</v>
      </c>
      <c r="I827">
        <v>1034911</v>
      </c>
      <c r="J827">
        <v>3</v>
      </c>
      <c r="K827" t="s">
        <v>79</v>
      </c>
      <c r="L827" t="s">
        <v>6184</v>
      </c>
      <c r="M827" t="s">
        <v>55</v>
      </c>
      <c r="N827">
        <v>0</v>
      </c>
      <c r="O827">
        <v>100</v>
      </c>
      <c r="P827" t="s">
        <v>6185</v>
      </c>
      <c r="Q827">
        <v>1600</v>
      </c>
      <c r="R827">
        <v>50</v>
      </c>
      <c r="S827">
        <v>300</v>
      </c>
      <c r="V827" t="s">
        <v>6184</v>
      </c>
      <c r="W827" s="2">
        <v>43474.373842592591</v>
      </c>
      <c r="Y827" s="2">
        <v>43474.373842592591</v>
      </c>
    </row>
    <row r="828" spans="1:26" x14ac:dyDescent="0.25">
      <c r="A828" t="s">
        <v>3410</v>
      </c>
      <c r="B828" t="str">
        <f>VLOOKUP(A828,'dump '!A:A,1,FALSE)</f>
        <v>RB035</v>
      </c>
      <c r="C828" t="s">
        <v>3409</v>
      </c>
      <c r="D828" t="s">
        <v>3411</v>
      </c>
      <c r="E828" t="s">
        <v>3412</v>
      </c>
      <c r="F828" t="s">
        <v>3413</v>
      </c>
      <c r="G828" t="s">
        <v>277</v>
      </c>
      <c r="H828" t="s">
        <v>58</v>
      </c>
      <c r="I828">
        <v>1034651</v>
      </c>
      <c r="J828">
        <v>3</v>
      </c>
      <c r="K828" t="s">
        <v>79</v>
      </c>
      <c r="L828" t="s">
        <v>6184</v>
      </c>
      <c r="M828" t="s">
        <v>55</v>
      </c>
      <c r="N828">
        <v>0</v>
      </c>
      <c r="O828">
        <v>100</v>
      </c>
      <c r="P828" t="s">
        <v>6185</v>
      </c>
      <c r="Q828">
        <v>1600</v>
      </c>
      <c r="R828">
        <v>50</v>
      </c>
      <c r="S828">
        <v>300</v>
      </c>
      <c r="V828" t="s">
        <v>6184</v>
      </c>
      <c r="W828" s="2">
        <v>43474.373842592591</v>
      </c>
      <c r="Y828" s="2">
        <v>43474.373842592591</v>
      </c>
    </row>
    <row r="829" spans="1:26" x14ac:dyDescent="0.25">
      <c r="A829" t="s">
        <v>3456</v>
      </c>
      <c r="B829" t="str">
        <f>VLOOKUP(A829,'dump '!A:A,1,FALSE)</f>
        <v>RB036</v>
      </c>
      <c r="C829" t="s">
        <v>3455</v>
      </c>
      <c r="D829" t="s">
        <v>3457</v>
      </c>
      <c r="E829" t="s">
        <v>879</v>
      </c>
      <c r="F829" t="s">
        <v>3458</v>
      </c>
      <c r="G829" t="s">
        <v>184</v>
      </c>
      <c r="H829" t="s">
        <v>58</v>
      </c>
      <c r="I829">
        <v>1034390</v>
      </c>
      <c r="J829">
        <v>3</v>
      </c>
      <c r="K829" t="s">
        <v>79</v>
      </c>
      <c r="L829" t="s">
        <v>6184</v>
      </c>
      <c r="M829" t="s">
        <v>55</v>
      </c>
      <c r="N829">
        <v>0</v>
      </c>
      <c r="O829">
        <v>100</v>
      </c>
      <c r="P829" t="s">
        <v>6185</v>
      </c>
      <c r="Q829">
        <v>1600</v>
      </c>
      <c r="R829">
        <v>50</v>
      </c>
      <c r="S829">
        <v>300</v>
      </c>
      <c r="V829" t="s">
        <v>6184</v>
      </c>
      <c r="W829" s="2">
        <v>43474.373842592591</v>
      </c>
      <c r="Y829" s="2">
        <v>43921.626296296294</v>
      </c>
      <c r="Z829" t="s">
        <v>5969</v>
      </c>
    </row>
    <row r="830" spans="1:26" x14ac:dyDescent="0.25">
      <c r="A830" t="s">
        <v>3452</v>
      </c>
      <c r="B830" t="str">
        <f>VLOOKUP(A830,'dump '!A:A,1,FALSE)</f>
        <v>RB037</v>
      </c>
      <c r="C830" t="s">
        <v>3451</v>
      </c>
      <c r="D830" t="s">
        <v>3417</v>
      </c>
      <c r="E830" t="s">
        <v>2462</v>
      </c>
      <c r="F830" t="s">
        <v>3453</v>
      </c>
      <c r="G830" t="s">
        <v>177</v>
      </c>
      <c r="H830" t="s">
        <v>58</v>
      </c>
      <c r="I830">
        <v>1034385</v>
      </c>
      <c r="J830">
        <v>3</v>
      </c>
      <c r="K830" t="s">
        <v>79</v>
      </c>
      <c r="L830" t="s">
        <v>6184</v>
      </c>
      <c r="M830" t="s">
        <v>55</v>
      </c>
      <c r="N830">
        <v>0</v>
      </c>
      <c r="O830">
        <v>100</v>
      </c>
      <c r="P830" t="s">
        <v>6230</v>
      </c>
      <c r="Q830">
        <v>1600</v>
      </c>
      <c r="R830">
        <v>50</v>
      </c>
      <c r="S830">
        <v>300</v>
      </c>
      <c r="V830" t="s">
        <v>6184</v>
      </c>
      <c r="W830" s="2">
        <v>43474.373842592591</v>
      </c>
      <c r="Y830" s="2">
        <v>43474.373842592591</v>
      </c>
    </row>
    <row r="831" spans="1:26" x14ac:dyDescent="0.25">
      <c r="A831" t="s">
        <v>3482</v>
      </c>
      <c r="B831" t="str">
        <f>VLOOKUP(A831,'dump '!A:A,1,FALSE)</f>
        <v>RB038</v>
      </c>
      <c r="C831" t="s">
        <v>3481</v>
      </c>
      <c r="D831" t="s">
        <v>3417</v>
      </c>
      <c r="E831" t="s">
        <v>3483</v>
      </c>
      <c r="F831" t="s">
        <v>3453</v>
      </c>
      <c r="G831" t="s">
        <v>177</v>
      </c>
      <c r="H831" t="s">
        <v>58</v>
      </c>
      <c r="I831">
        <v>1034549</v>
      </c>
      <c r="J831">
        <v>3</v>
      </c>
      <c r="K831" t="s">
        <v>79</v>
      </c>
      <c r="L831" t="s">
        <v>6184</v>
      </c>
      <c r="M831" t="s">
        <v>55</v>
      </c>
      <c r="N831">
        <v>0</v>
      </c>
      <c r="O831">
        <v>100</v>
      </c>
      <c r="P831" t="s">
        <v>6230</v>
      </c>
      <c r="Q831">
        <v>1600</v>
      </c>
      <c r="R831">
        <v>50</v>
      </c>
      <c r="S831">
        <v>300</v>
      </c>
      <c r="V831" t="s">
        <v>6184</v>
      </c>
      <c r="W831" s="2">
        <v>43474.373842592591</v>
      </c>
      <c r="Y831" s="2">
        <v>43474.373842592591</v>
      </c>
    </row>
    <row r="832" spans="1:26" x14ac:dyDescent="0.25">
      <c r="A832" t="s">
        <v>6234</v>
      </c>
      <c r="B832" t="e">
        <f>VLOOKUP(A832,'dump '!A:A,1,FALSE)</f>
        <v>#N/A</v>
      </c>
      <c r="C832" s="2"/>
      <c r="D832" s="2"/>
      <c r="E832" s="2"/>
      <c r="F832" s="2"/>
      <c r="G832" s="2"/>
      <c r="H832" t="s">
        <v>58</v>
      </c>
      <c r="I832">
        <v>1034406</v>
      </c>
      <c r="J832">
        <v>3</v>
      </c>
      <c r="K832" t="s">
        <v>79</v>
      </c>
      <c r="L832" t="s">
        <v>6184</v>
      </c>
      <c r="M832" t="s">
        <v>55</v>
      </c>
      <c r="N832">
        <v>0</v>
      </c>
      <c r="O832">
        <v>100</v>
      </c>
      <c r="P832" t="s">
        <v>6185</v>
      </c>
      <c r="Q832">
        <v>1600</v>
      </c>
      <c r="R832">
        <v>50</v>
      </c>
      <c r="S832">
        <v>296</v>
      </c>
      <c r="V832" t="s">
        <v>6184</v>
      </c>
      <c r="W832" s="2">
        <v>43474.373842592591</v>
      </c>
      <c r="Y832" s="2">
        <v>43474.373842592591</v>
      </c>
    </row>
    <row r="833" spans="1:26" x14ac:dyDescent="0.25">
      <c r="A833" t="s">
        <v>6235</v>
      </c>
      <c r="B833" t="e">
        <f>VLOOKUP(A833,'dump '!A:A,1,FALSE)</f>
        <v>#N/A</v>
      </c>
      <c r="C833" s="2"/>
      <c r="D833" s="2"/>
      <c r="E833" s="2"/>
      <c r="F833" s="2"/>
      <c r="G833" s="2"/>
      <c r="H833" t="s">
        <v>58</v>
      </c>
      <c r="I833">
        <v>1034583</v>
      </c>
      <c r="J833">
        <v>3</v>
      </c>
      <c r="K833" t="s">
        <v>79</v>
      </c>
      <c r="L833" t="s">
        <v>6184</v>
      </c>
      <c r="M833" t="s">
        <v>55</v>
      </c>
      <c r="N833">
        <v>0</v>
      </c>
      <c r="O833">
        <v>100</v>
      </c>
      <c r="P833" t="s">
        <v>6185</v>
      </c>
      <c r="Q833">
        <v>1600</v>
      </c>
      <c r="R833">
        <v>50</v>
      </c>
      <c r="S833">
        <v>300</v>
      </c>
      <c r="V833" t="s">
        <v>6184</v>
      </c>
      <c r="W833" s="2">
        <v>43474.373831018522</v>
      </c>
      <c r="Y833" s="2">
        <v>43474.373831018522</v>
      </c>
    </row>
    <row r="834" spans="1:26" x14ac:dyDescent="0.25">
      <c r="A834" t="s">
        <v>1295</v>
      </c>
      <c r="B834" t="str">
        <f>VLOOKUP(A834,'dump '!A:A,1,FALSE)</f>
        <v>RB041</v>
      </c>
      <c r="C834" t="s">
        <v>1294</v>
      </c>
      <c r="D834" t="s">
        <v>410</v>
      </c>
      <c r="E834" t="s">
        <v>411</v>
      </c>
      <c r="F834" t="s">
        <v>412</v>
      </c>
      <c r="G834" t="s">
        <v>184</v>
      </c>
      <c r="H834" t="s">
        <v>58</v>
      </c>
      <c r="I834">
        <v>1034411</v>
      </c>
      <c r="J834">
        <v>3</v>
      </c>
      <c r="K834" t="s">
        <v>79</v>
      </c>
      <c r="L834" t="s">
        <v>6184</v>
      </c>
      <c r="M834" t="s">
        <v>55</v>
      </c>
      <c r="N834">
        <v>0</v>
      </c>
      <c r="O834">
        <v>100</v>
      </c>
      <c r="P834" t="s">
        <v>6185</v>
      </c>
      <c r="Q834">
        <v>1600</v>
      </c>
      <c r="R834">
        <v>50</v>
      </c>
      <c r="S834">
        <v>300</v>
      </c>
      <c r="V834" t="s">
        <v>6184</v>
      </c>
      <c r="W834" s="2">
        <v>43474.373831018522</v>
      </c>
      <c r="Y834" s="2">
        <v>43474.373831018522</v>
      </c>
    </row>
    <row r="835" spans="1:26" x14ac:dyDescent="0.25">
      <c r="A835" t="s">
        <v>4499</v>
      </c>
      <c r="B835" t="str">
        <f>VLOOKUP(A835,'dump '!A:A,1,FALSE)</f>
        <v>RB043</v>
      </c>
      <c r="C835" t="s">
        <v>4498</v>
      </c>
      <c r="D835" t="s">
        <v>640</v>
      </c>
      <c r="E835" t="s">
        <v>4500</v>
      </c>
      <c r="F835" t="s">
        <v>4501</v>
      </c>
      <c r="G835" t="s">
        <v>643</v>
      </c>
      <c r="H835" t="s">
        <v>58</v>
      </c>
      <c r="I835">
        <v>1034403</v>
      </c>
      <c r="J835">
        <v>3</v>
      </c>
      <c r="K835" t="s">
        <v>79</v>
      </c>
      <c r="L835" t="s">
        <v>6184</v>
      </c>
      <c r="M835" t="s">
        <v>55</v>
      </c>
      <c r="N835">
        <v>0</v>
      </c>
      <c r="O835">
        <v>100</v>
      </c>
      <c r="P835" t="s">
        <v>6185</v>
      </c>
      <c r="Q835">
        <v>1600</v>
      </c>
      <c r="R835">
        <v>50</v>
      </c>
      <c r="S835">
        <v>300</v>
      </c>
      <c r="V835" t="s">
        <v>6184</v>
      </c>
      <c r="W835" s="2">
        <v>43474.373831018522</v>
      </c>
      <c r="Y835" s="2">
        <v>43474.373831018522</v>
      </c>
    </row>
    <row r="836" spans="1:26" x14ac:dyDescent="0.25">
      <c r="A836" t="s">
        <v>6233</v>
      </c>
      <c r="B836" t="e">
        <f>VLOOKUP(A836,'dump '!A:A,1,FALSE)</f>
        <v>#N/A</v>
      </c>
      <c r="C836" s="2"/>
      <c r="D836" s="2"/>
      <c r="E836" s="2"/>
      <c r="F836" s="2"/>
      <c r="G836" s="2"/>
      <c r="H836" t="s">
        <v>58</v>
      </c>
      <c r="I836">
        <v>1034396</v>
      </c>
      <c r="J836">
        <v>3</v>
      </c>
      <c r="K836" t="s">
        <v>79</v>
      </c>
      <c r="L836" t="s">
        <v>6184</v>
      </c>
      <c r="M836" t="s">
        <v>55</v>
      </c>
      <c r="N836">
        <v>0</v>
      </c>
      <c r="O836">
        <v>100</v>
      </c>
      <c r="P836" t="s">
        <v>6230</v>
      </c>
      <c r="Q836">
        <v>1600</v>
      </c>
      <c r="R836">
        <v>50</v>
      </c>
      <c r="S836">
        <v>296</v>
      </c>
      <c r="V836" t="s">
        <v>6184</v>
      </c>
      <c r="W836" s="2">
        <v>43474.373854166668</v>
      </c>
      <c r="Y836" s="2">
        <v>43474.373854166668</v>
      </c>
    </row>
    <row r="837" spans="1:26" x14ac:dyDescent="0.25">
      <c r="A837" t="s">
        <v>3486</v>
      </c>
      <c r="B837" t="str">
        <f>VLOOKUP(A837,'dump '!A:A,1,FALSE)</f>
        <v>RB046</v>
      </c>
      <c r="C837" t="s">
        <v>3485</v>
      </c>
      <c r="D837" t="s">
        <v>181</v>
      </c>
      <c r="E837" t="s">
        <v>3487</v>
      </c>
      <c r="F837" t="s">
        <v>183</v>
      </c>
      <c r="G837" t="s">
        <v>184</v>
      </c>
      <c r="H837" t="s">
        <v>58</v>
      </c>
      <c r="I837">
        <v>1034555</v>
      </c>
      <c r="J837">
        <v>3</v>
      </c>
      <c r="K837" t="s">
        <v>79</v>
      </c>
      <c r="L837" t="s">
        <v>6184</v>
      </c>
      <c r="M837" t="s">
        <v>55</v>
      </c>
      <c r="N837">
        <v>0</v>
      </c>
      <c r="O837">
        <v>100</v>
      </c>
      <c r="P837" t="s">
        <v>6230</v>
      </c>
      <c r="Q837">
        <v>1600</v>
      </c>
      <c r="R837">
        <v>50</v>
      </c>
      <c r="S837">
        <v>300</v>
      </c>
      <c r="V837" t="s">
        <v>6184</v>
      </c>
      <c r="W837" s="2">
        <v>43474.373842592591</v>
      </c>
      <c r="Y837" s="2">
        <v>43921.625960648147</v>
      </c>
      <c r="Z837" t="s">
        <v>5969</v>
      </c>
    </row>
    <row r="838" spans="1:26" x14ac:dyDescent="0.25">
      <c r="A838" t="s">
        <v>2139</v>
      </c>
      <c r="B838" t="str">
        <f>VLOOKUP(A838,'dump '!A:A,1,FALSE)</f>
        <v>RO001</v>
      </c>
      <c r="C838" t="s">
        <v>2138</v>
      </c>
      <c r="D838" t="s">
        <v>2140</v>
      </c>
      <c r="E838" t="s">
        <v>154</v>
      </c>
      <c r="F838" t="s">
        <v>2141</v>
      </c>
      <c r="G838" t="s">
        <v>277</v>
      </c>
      <c r="H838" t="s">
        <v>58</v>
      </c>
      <c r="I838">
        <v>1018488</v>
      </c>
      <c r="J838">
        <v>5</v>
      </c>
      <c r="K838" t="s">
        <v>79</v>
      </c>
      <c r="L838" t="s">
        <v>6142</v>
      </c>
      <c r="M838" t="s">
        <v>55</v>
      </c>
      <c r="N838">
        <v>80</v>
      </c>
      <c r="O838">
        <v>100</v>
      </c>
      <c r="P838" t="s">
        <v>6160</v>
      </c>
      <c r="Q838">
        <v>2600</v>
      </c>
      <c r="R838">
        <v>50</v>
      </c>
      <c r="S838">
        <v>550</v>
      </c>
      <c r="V838" t="s">
        <v>6144</v>
      </c>
      <c r="W838" s="2">
        <v>43474.373842592591</v>
      </c>
      <c r="Y838" s="2">
        <v>44140.642083333332</v>
      </c>
      <c r="Z838" t="s">
        <v>37</v>
      </c>
    </row>
    <row r="839" spans="1:26" x14ac:dyDescent="0.25">
      <c r="A839" t="s">
        <v>3833</v>
      </c>
      <c r="B839" t="str">
        <f>VLOOKUP(A839,'dump '!A:A,1,FALSE)</f>
        <v>RO002</v>
      </c>
      <c r="C839" t="s">
        <v>3832</v>
      </c>
      <c r="D839" t="s">
        <v>3834</v>
      </c>
      <c r="E839" t="s">
        <v>1726</v>
      </c>
      <c r="F839" t="s">
        <v>3835</v>
      </c>
      <c r="G839" t="s">
        <v>277</v>
      </c>
      <c r="H839" t="s">
        <v>58</v>
      </c>
      <c r="I839">
        <v>1037518</v>
      </c>
      <c r="J839">
        <v>5</v>
      </c>
      <c r="K839" t="s">
        <v>79</v>
      </c>
      <c r="L839" t="s">
        <v>6142</v>
      </c>
      <c r="M839" t="s">
        <v>55</v>
      </c>
      <c r="N839">
        <v>80</v>
      </c>
      <c r="O839">
        <v>100</v>
      </c>
      <c r="P839" t="s">
        <v>6160</v>
      </c>
      <c r="Q839">
        <v>2600</v>
      </c>
      <c r="R839">
        <v>50</v>
      </c>
      <c r="S839">
        <v>550</v>
      </c>
      <c r="V839" t="s">
        <v>6144</v>
      </c>
      <c r="W839" s="2">
        <v>43474.373842592591</v>
      </c>
      <c r="Y839" s="2">
        <v>43474.373842592591</v>
      </c>
    </row>
    <row r="840" spans="1:26" x14ac:dyDescent="0.25">
      <c r="A840" t="s">
        <v>2183</v>
      </c>
      <c r="B840" t="str">
        <f>VLOOKUP(A840,'dump '!A:A,1,FALSE)</f>
        <v>RO003</v>
      </c>
      <c r="C840" t="s">
        <v>2182</v>
      </c>
      <c r="D840" t="s">
        <v>2184</v>
      </c>
      <c r="E840" t="s">
        <v>281</v>
      </c>
      <c r="F840" t="s">
        <v>2185</v>
      </c>
      <c r="G840" t="s">
        <v>277</v>
      </c>
      <c r="H840" t="s">
        <v>58</v>
      </c>
      <c r="I840">
        <v>1018498</v>
      </c>
      <c r="J840">
        <v>5</v>
      </c>
      <c r="K840" t="s">
        <v>79</v>
      </c>
      <c r="L840" t="s">
        <v>6142</v>
      </c>
      <c r="M840" t="s">
        <v>55</v>
      </c>
      <c r="N840">
        <v>80</v>
      </c>
      <c r="O840">
        <v>100</v>
      </c>
      <c r="P840" t="s">
        <v>6160</v>
      </c>
      <c r="Q840">
        <v>2600</v>
      </c>
      <c r="R840">
        <v>50</v>
      </c>
      <c r="S840">
        <v>550</v>
      </c>
      <c r="V840" t="s">
        <v>6144</v>
      </c>
      <c r="W840" s="2">
        <v>43474.373842592591</v>
      </c>
      <c r="Y840" s="2">
        <v>43474.373842592591</v>
      </c>
    </row>
    <row r="841" spans="1:26" x14ac:dyDescent="0.25">
      <c r="A841" t="s">
        <v>2441</v>
      </c>
      <c r="B841" t="str">
        <f>VLOOKUP(A841,'dump '!A:A,1,FALSE)</f>
        <v>RO004</v>
      </c>
      <c r="C841" t="s">
        <v>2440</v>
      </c>
      <c r="D841" t="s">
        <v>2442</v>
      </c>
      <c r="E841" t="s">
        <v>195</v>
      </c>
      <c r="F841" t="s">
        <v>2443</v>
      </c>
      <c r="G841" t="s">
        <v>277</v>
      </c>
      <c r="H841" t="s">
        <v>58</v>
      </c>
      <c r="I841">
        <v>1018611</v>
      </c>
      <c r="J841">
        <v>5</v>
      </c>
      <c r="K841" t="s">
        <v>79</v>
      </c>
      <c r="L841" t="s">
        <v>6142</v>
      </c>
      <c r="M841" t="s">
        <v>55</v>
      </c>
      <c r="N841">
        <v>80</v>
      </c>
      <c r="O841">
        <v>100</v>
      </c>
      <c r="P841" t="s">
        <v>6143</v>
      </c>
      <c r="Q841">
        <v>2600</v>
      </c>
      <c r="R841">
        <v>50</v>
      </c>
      <c r="S841">
        <v>550</v>
      </c>
      <c r="V841" t="s">
        <v>6144</v>
      </c>
      <c r="W841" s="2">
        <v>43474.373842592591</v>
      </c>
      <c r="Y841" s="2">
        <v>43474.373842592591</v>
      </c>
    </row>
    <row r="842" spans="1:26" x14ac:dyDescent="0.25">
      <c r="A842" t="s">
        <v>2515</v>
      </c>
      <c r="B842" t="str">
        <f>VLOOKUP(A842,'dump '!A:A,1,FALSE)</f>
        <v>RO005</v>
      </c>
      <c r="C842" t="s">
        <v>2514</v>
      </c>
      <c r="D842" t="s">
        <v>2516</v>
      </c>
      <c r="E842" t="s">
        <v>2517</v>
      </c>
      <c r="F842" t="s">
        <v>2518</v>
      </c>
      <c r="G842" t="s">
        <v>277</v>
      </c>
      <c r="H842" t="s">
        <v>58</v>
      </c>
      <c r="I842">
        <v>1018876</v>
      </c>
      <c r="J842">
        <v>5</v>
      </c>
      <c r="K842" t="s">
        <v>79</v>
      </c>
      <c r="L842" t="s">
        <v>6142</v>
      </c>
      <c r="M842" t="s">
        <v>55</v>
      </c>
      <c r="N842">
        <v>80</v>
      </c>
      <c r="O842">
        <v>100</v>
      </c>
      <c r="P842" t="s">
        <v>6143</v>
      </c>
      <c r="Q842">
        <v>2600</v>
      </c>
      <c r="R842">
        <v>50</v>
      </c>
      <c r="S842">
        <v>550</v>
      </c>
      <c r="V842" t="s">
        <v>6144</v>
      </c>
      <c r="W842" s="2">
        <v>43474.373842592591</v>
      </c>
      <c r="Y842" s="2">
        <v>43474.373842592591</v>
      </c>
    </row>
    <row r="843" spans="1:26" x14ac:dyDescent="0.25">
      <c r="A843" t="s">
        <v>2171</v>
      </c>
      <c r="B843" t="str">
        <f>VLOOKUP(A843,'dump '!A:A,1,FALSE)</f>
        <v>RO006</v>
      </c>
      <c r="C843" t="s">
        <v>2170</v>
      </c>
      <c r="D843" t="s">
        <v>2172</v>
      </c>
      <c r="E843" t="s">
        <v>293</v>
      </c>
      <c r="F843" t="s">
        <v>2173</v>
      </c>
      <c r="G843" t="s">
        <v>277</v>
      </c>
      <c r="H843" t="s">
        <v>58</v>
      </c>
      <c r="I843">
        <v>1018495</v>
      </c>
      <c r="J843">
        <v>5</v>
      </c>
      <c r="K843" t="s">
        <v>79</v>
      </c>
      <c r="L843" t="s">
        <v>6142</v>
      </c>
      <c r="M843" t="s">
        <v>55</v>
      </c>
      <c r="N843">
        <v>80</v>
      </c>
      <c r="O843">
        <v>100</v>
      </c>
      <c r="P843" t="s">
        <v>6182</v>
      </c>
      <c r="Q843">
        <v>2600</v>
      </c>
      <c r="R843">
        <v>50</v>
      </c>
      <c r="S843">
        <v>300</v>
      </c>
      <c r="V843" t="s">
        <v>6144</v>
      </c>
      <c r="W843" s="2">
        <v>43474.373842592591</v>
      </c>
      <c r="Y843" s="2">
        <v>43474.373842592591</v>
      </c>
    </row>
    <row r="844" spans="1:26" x14ac:dyDescent="0.25">
      <c r="A844" t="s">
        <v>2134</v>
      </c>
      <c r="B844" t="str">
        <f>VLOOKUP(A844,'dump '!A:A,1,FALSE)</f>
        <v>RO007</v>
      </c>
      <c r="C844" t="s">
        <v>2133</v>
      </c>
      <c r="D844" t="s">
        <v>2135</v>
      </c>
      <c r="E844" t="s">
        <v>281</v>
      </c>
      <c r="F844" t="s">
        <v>2136</v>
      </c>
      <c r="G844" t="s">
        <v>277</v>
      </c>
      <c r="H844" t="s">
        <v>58</v>
      </c>
      <c r="I844">
        <v>1018486</v>
      </c>
      <c r="J844">
        <v>5</v>
      </c>
      <c r="K844" t="s">
        <v>79</v>
      </c>
      <c r="L844" t="s">
        <v>6142</v>
      </c>
      <c r="M844" t="s">
        <v>55</v>
      </c>
      <c r="N844">
        <v>80</v>
      </c>
      <c r="O844">
        <v>100</v>
      </c>
      <c r="P844" t="s">
        <v>6163</v>
      </c>
      <c r="Q844">
        <v>2600</v>
      </c>
      <c r="R844">
        <v>50</v>
      </c>
      <c r="S844">
        <v>550</v>
      </c>
      <c r="V844" t="s">
        <v>6144</v>
      </c>
      <c r="W844" s="2">
        <v>43474.373842592591</v>
      </c>
      <c r="Y844" s="2">
        <v>43474.373842592591</v>
      </c>
    </row>
    <row r="845" spans="1:26" x14ac:dyDescent="0.25">
      <c r="A845" t="s">
        <v>3402</v>
      </c>
      <c r="B845" t="str">
        <f>VLOOKUP(A845,'dump '!A:A,1,FALSE)</f>
        <v>RO008</v>
      </c>
      <c r="C845" t="s">
        <v>3401</v>
      </c>
      <c r="D845" t="s">
        <v>2135</v>
      </c>
      <c r="E845" t="s">
        <v>281</v>
      </c>
      <c r="F845" t="s">
        <v>3403</v>
      </c>
      <c r="G845" t="s">
        <v>277</v>
      </c>
      <c r="H845" t="s">
        <v>58</v>
      </c>
      <c r="I845">
        <v>1019850</v>
      </c>
      <c r="J845">
        <v>5</v>
      </c>
      <c r="K845" t="s">
        <v>79</v>
      </c>
      <c r="L845" t="s">
        <v>6142</v>
      </c>
      <c r="M845" t="s">
        <v>55</v>
      </c>
      <c r="N845">
        <v>80</v>
      </c>
      <c r="O845">
        <v>100</v>
      </c>
      <c r="P845" t="s">
        <v>6163</v>
      </c>
      <c r="Q845">
        <v>2550</v>
      </c>
      <c r="R845">
        <v>50</v>
      </c>
      <c r="S845">
        <v>300</v>
      </c>
      <c r="V845" t="s">
        <v>6144</v>
      </c>
      <c r="W845" s="2">
        <v>43474.373842592591</v>
      </c>
      <c r="Y845" s="2">
        <v>43474.373842592591</v>
      </c>
    </row>
    <row r="846" spans="1:26" x14ac:dyDescent="0.25">
      <c r="A846" t="s">
        <v>2176</v>
      </c>
      <c r="B846" t="str">
        <f>VLOOKUP(A846,'dump '!A:A,1,FALSE)</f>
        <v>RO011</v>
      </c>
      <c r="C846" t="s">
        <v>2175</v>
      </c>
      <c r="D846" t="s">
        <v>2166</v>
      </c>
      <c r="E846" t="s">
        <v>2167</v>
      </c>
      <c r="F846" t="s">
        <v>2168</v>
      </c>
      <c r="G846" t="s">
        <v>277</v>
      </c>
      <c r="H846" t="s">
        <v>58</v>
      </c>
      <c r="I846">
        <v>1018496</v>
      </c>
      <c r="J846">
        <v>5</v>
      </c>
      <c r="K846" t="s">
        <v>79</v>
      </c>
      <c r="L846" t="s">
        <v>6142</v>
      </c>
      <c r="M846" t="s">
        <v>55</v>
      </c>
      <c r="N846">
        <v>80</v>
      </c>
      <c r="O846">
        <v>100</v>
      </c>
      <c r="P846" t="s">
        <v>6182</v>
      </c>
      <c r="Q846">
        <v>2500</v>
      </c>
      <c r="R846">
        <v>50</v>
      </c>
      <c r="S846">
        <v>300</v>
      </c>
      <c r="V846" t="s">
        <v>6144</v>
      </c>
      <c r="W846" s="2">
        <v>43474.373842592591</v>
      </c>
      <c r="Y846" s="2">
        <v>43474.373842592591</v>
      </c>
    </row>
    <row r="847" spans="1:26" x14ac:dyDescent="0.25">
      <c r="A847" t="s">
        <v>2238</v>
      </c>
      <c r="B847" t="str">
        <f>VLOOKUP(A847,'dump '!A:A,1,FALSE)</f>
        <v>RO012</v>
      </c>
      <c r="C847" t="s">
        <v>2237</v>
      </c>
      <c r="D847" t="s">
        <v>2239</v>
      </c>
      <c r="E847" t="s">
        <v>2240</v>
      </c>
      <c r="F847" t="s">
        <v>2241</v>
      </c>
      <c r="G847" t="s">
        <v>277</v>
      </c>
      <c r="H847" t="s">
        <v>58</v>
      </c>
      <c r="I847">
        <v>1018517</v>
      </c>
      <c r="J847">
        <v>5</v>
      </c>
      <c r="K847" t="s">
        <v>79</v>
      </c>
      <c r="L847" t="s">
        <v>6142</v>
      </c>
      <c r="M847" t="s">
        <v>55</v>
      </c>
      <c r="N847">
        <v>80</v>
      </c>
      <c r="O847">
        <v>100</v>
      </c>
      <c r="P847" t="s">
        <v>6156</v>
      </c>
      <c r="Q847">
        <v>2600</v>
      </c>
      <c r="R847">
        <v>50</v>
      </c>
      <c r="S847">
        <v>300</v>
      </c>
      <c r="V847" t="s">
        <v>6144</v>
      </c>
      <c r="W847" s="2">
        <v>43474.373842592591</v>
      </c>
      <c r="Y847" s="2">
        <v>43474.373842592591</v>
      </c>
    </row>
    <row r="848" spans="1:26" x14ac:dyDescent="0.25">
      <c r="A848" t="s">
        <v>2246</v>
      </c>
      <c r="B848" t="str">
        <f>VLOOKUP(A848,'dump '!A:A,1,FALSE)</f>
        <v>RO013</v>
      </c>
      <c r="C848" t="s">
        <v>2245</v>
      </c>
      <c r="D848" t="s">
        <v>2239</v>
      </c>
      <c r="E848" t="s">
        <v>2247</v>
      </c>
      <c r="F848" t="s">
        <v>2241</v>
      </c>
      <c r="G848" t="s">
        <v>277</v>
      </c>
      <c r="H848" t="s">
        <v>58</v>
      </c>
      <c r="I848">
        <v>1018520</v>
      </c>
      <c r="J848">
        <v>5</v>
      </c>
      <c r="K848" t="s">
        <v>79</v>
      </c>
      <c r="L848" t="s">
        <v>6142</v>
      </c>
      <c r="M848" t="s">
        <v>55</v>
      </c>
      <c r="N848">
        <v>80</v>
      </c>
      <c r="O848">
        <v>100</v>
      </c>
      <c r="P848" t="s">
        <v>6182</v>
      </c>
      <c r="Q848">
        <v>2600</v>
      </c>
      <c r="R848">
        <v>50</v>
      </c>
      <c r="S848">
        <v>300</v>
      </c>
      <c r="V848" t="s">
        <v>6144</v>
      </c>
      <c r="W848" s="2">
        <v>43474.373842592591</v>
      </c>
      <c r="Y848" s="2">
        <v>43474.373842592591</v>
      </c>
    </row>
    <row r="849" spans="1:26" x14ac:dyDescent="0.25">
      <c r="A849" t="s">
        <v>2255</v>
      </c>
      <c r="B849" t="str">
        <f>VLOOKUP(A849,'dump '!A:A,1,FALSE)</f>
        <v>RO014</v>
      </c>
      <c r="C849" t="s">
        <v>2254</v>
      </c>
      <c r="D849" t="s">
        <v>2239</v>
      </c>
      <c r="E849" t="s">
        <v>2247</v>
      </c>
      <c r="F849" t="s">
        <v>2241</v>
      </c>
      <c r="G849" t="s">
        <v>277</v>
      </c>
      <c r="H849" t="s">
        <v>58</v>
      </c>
      <c r="I849">
        <v>1018522</v>
      </c>
      <c r="J849">
        <v>5</v>
      </c>
      <c r="K849" t="s">
        <v>79</v>
      </c>
      <c r="L849" t="s">
        <v>6142</v>
      </c>
      <c r="M849" t="s">
        <v>55</v>
      </c>
      <c r="N849">
        <v>80</v>
      </c>
      <c r="O849">
        <v>100</v>
      </c>
      <c r="P849" t="s">
        <v>6182</v>
      </c>
      <c r="Q849">
        <v>2500</v>
      </c>
      <c r="R849">
        <v>50</v>
      </c>
      <c r="S849">
        <v>300</v>
      </c>
      <c r="V849" t="s">
        <v>6144</v>
      </c>
      <c r="W849" s="2">
        <v>43474.373842592591</v>
      </c>
      <c r="Y849" s="2">
        <v>43474.373842592591</v>
      </c>
    </row>
    <row r="850" spans="1:26" x14ac:dyDescent="0.25">
      <c r="A850" t="s">
        <v>2280</v>
      </c>
      <c r="B850" t="str">
        <f>VLOOKUP(A850,'dump '!A:A,1,FALSE)</f>
        <v>RO015</v>
      </c>
      <c r="C850" t="s">
        <v>2279</v>
      </c>
      <c r="D850" t="s">
        <v>2239</v>
      </c>
      <c r="E850" t="s">
        <v>2247</v>
      </c>
      <c r="F850" t="s">
        <v>2241</v>
      </c>
      <c r="G850" t="s">
        <v>277</v>
      </c>
      <c r="H850" t="s">
        <v>58</v>
      </c>
      <c r="I850">
        <v>1018534</v>
      </c>
      <c r="J850">
        <v>5</v>
      </c>
      <c r="K850" t="s">
        <v>79</v>
      </c>
      <c r="L850" t="s">
        <v>6142</v>
      </c>
      <c r="M850" t="s">
        <v>55</v>
      </c>
      <c r="N850">
        <v>80</v>
      </c>
      <c r="O850">
        <v>100</v>
      </c>
      <c r="P850" t="s">
        <v>6182</v>
      </c>
      <c r="Q850">
        <v>2500</v>
      </c>
      <c r="R850">
        <v>50</v>
      </c>
      <c r="S850">
        <v>300</v>
      </c>
      <c r="V850" t="s">
        <v>6144</v>
      </c>
      <c r="W850" s="2">
        <v>43474.373842592591</v>
      </c>
      <c r="Y850" s="2">
        <v>43474.373842592591</v>
      </c>
    </row>
    <row r="851" spans="1:26" x14ac:dyDescent="0.25">
      <c r="A851" t="s">
        <v>2835</v>
      </c>
      <c r="B851" t="str">
        <f>VLOOKUP(A851,'dump '!A:A,1,FALSE)</f>
        <v>RO016</v>
      </c>
      <c r="C851" t="s">
        <v>2834</v>
      </c>
      <c r="D851" t="s">
        <v>2239</v>
      </c>
      <c r="E851" t="s">
        <v>2836</v>
      </c>
      <c r="F851" t="s">
        <v>2837</v>
      </c>
      <c r="G851" t="s">
        <v>277</v>
      </c>
      <c r="H851" t="s">
        <v>58</v>
      </c>
      <c r="I851" s="2"/>
      <c r="J851">
        <v>5</v>
      </c>
      <c r="K851" t="s">
        <v>79</v>
      </c>
      <c r="L851" t="s">
        <v>6142</v>
      </c>
      <c r="M851" t="s">
        <v>55</v>
      </c>
      <c r="N851">
        <v>80</v>
      </c>
      <c r="O851">
        <v>100</v>
      </c>
      <c r="P851" t="s">
        <v>6182</v>
      </c>
      <c r="Q851">
        <v>2500</v>
      </c>
      <c r="R851">
        <v>50</v>
      </c>
      <c r="S851">
        <v>300</v>
      </c>
      <c r="V851" t="s">
        <v>6144</v>
      </c>
      <c r="W851" s="2">
        <v>43474.373842592591</v>
      </c>
      <c r="Y851" s="2">
        <v>43474.373842592591</v>
      </c>
    </row>
    <row r="852" spans="1:26" x14ac:dyDescent="0.25">
      <c r="A852" t="s">
        <v>2840</v>
      </c>
      <c r="B852" t="str">
        <f>VLOOKUP(A852,'dump '!A:A,1,FALSE)</f>
        <v>RO017</v>
      </c>
      <c r="C852" t="s">
        <v>2839</v>
      </c>
      <c r="D852" t="s">
        <v>2239</v>
      </c>
      <c r="E852" t="s">
        <v>2836</v>
      </c>
      <c r="F852" t="s">
        <v>2837</v>
      </c>
      <c r="G852" t="s">
        <v>277</v>
      </c>
      <c r="H852" t="s">
        <v>58</v>
      </c>
      <c r="I852" s="2"/>
      <c r="J852">
        <v>5</v>
      </c>
      <c r="K852" t="s">
        <v>79</v>
      </c>
      <c r="L852" t="s">
        <v>6142</v>
      </c>
      <c r="M852" t="s">
        <v>55</v>
      </c>
      <c r="N852">
        <v>80</v>
      </c>
      <c r="O852">
        <v>100</v>
      </c>
      <c r="P852" t="s">
        <v>6182</v>
      </c>
      <c r="Q852">
        <v>2500</v>
      </c>
      <c r="R852">
        <v>50</v>
      </c>
      <c r="S852">
        <v>300</v>
      </c>
      <c r="V852" t="s">
        <v>6144</v>
      </c>
      <c r="W852" s="2">
        <v>43474.373842592591</v>
      </c>
      <c r="Y852" s="2">
        <v>43474.373842592591</v>
      </c>
    </row>
    <row r="853" spans="1:26" x14ac:dyDescent="0.25">
      <c r="A853" t="s">
        <v>2842</v>
      </c>
      <c r="B853" t="str">
        <f>VLOOKUP(A853,'dump '!A:A,1,FALSE)</f>
        <v>RO018</v>
      </c>
      <c r="C853" t="s">
        <v>2841</v>
      </c>
      <c r="D853" t="s">
        <v>2239</v>
      </c>
      <c r="E853" t="s">
        <v>2836</v>
      </c>
      <c r="F853" t="s">
        <v>2837</v>
      </c>
      <c r="G853" t="s">
        <v>277</v>
      </c>
      <c r="H853" t="s">
        <v>58</v>
      </c>
      <c r="I853" s="2"/>
      <c r="J853">
        <v>5</v>
      </c>
      <c r="K853" t="s">
        <v>79</v>
      </c>
      <c r="L853" t="s">
        <v>6142</v>
      </c>
      <c r="M853" t="s">
        <v>55</v>
      </c>
      <c r="N853">
        <v>80</v>
      </c>
      <c r="O853">
        <v>100</v>
      </c>
      <c r="P853" t="s">
        <v>6182</v>
      </c>
      <c r="Q853">
        <v>2500</v>
      </c>
      <c r="R853">
        <v>50</v>
      </c>
      <c r="S853">
        <v>300</v>
      </c>
      <c r="V853" t="s">
        <v>6144</v>
      </c>
      <c r="W853" s="2">
        <v>43474.373842592591</v>
      </c>
      <c r="Y853" s="2">
        <v>43474.373842592591</v>
      </c>
    </row>
    <row r="854" spans="1:26" x14ac:dyDescent="0.25">
      <c r="A854" t="s">
        <v>6198</v>
      </c>
      <c r="B854" t="e">
        <f>VLOOKUP(A854,'dump '!A:A,1,FALSE)</f>
        <v>#N/A</v>
      </c>
      <c r="C854" s="2"/>
      <c r="D854" s="2"/>
      <c r="E854" s="2"/>
      <c r="F854" s="2"/>
      <c r="G854" s="2"/>
      <c r="H854" t="s">
        <v>58</v>
      </c>
      <c r="I854" s="2"/>
      <c r="J854">
        <v>5</v>
      </c>
      <c r="K854" t="s">
        <v>79</v>
      </c>
      <c r="L854" t="s">
        <v>6142</v>
      </c>
      <c r="M854" t="s">
        <v>55</v>
      </c>
      <c r="N854">
        <v>80</v>
      </c>
      <c r="O854">
        <v>100</v>
      </c>
      <c r="P854" t="s">
        <v>6160</v>
      </c>
      <c r="Q854">
        <v>2600</v>
      </c>
      <c r="R854">
        <v>50</v>
      </c>
      <c r="S854">
        <v>550</v>
      </c>
      <c r="V854" t="s">
        <v>6144</v>
      </c>
      <c r="W854" s="2">
        <v>43474.373842592591</v>
      </c>
      <c r="Y854" s="2">
        <v>43474.373842592591</v>
      </c>
    </row>
    <row r="855" spans="1:26" x14ac:dyDescent="0.25">
      <c r="A855" t="s">
        <v>2207</v>
      </c>
      <c r="B855" t="str">
        <f>VLOOKUP(A855,'dump '!A:A,1,FALSE)</f>
        <v>RO020</v>
      </c>
      <c r="C855" t="s">
        <v>2206</v>
      </c>
      <c r="D855" t="s">
        <v>2189</v>
      </c>
      <c r="E855" t="s">
        <v>2190</v>
      </c>
      <c r="F855" t="s">
        <v>2191</v>
      </c>
      <c r="G855" t="s">
        <v>277</v>
      </c>
      <c r="H855" t="s">
        <v>58</v>
      </c>
      <c r="I855">
        <v>1018503</v>
      </c>
      <c r="J855">
        <v>5</v>
      </c>
      <c r="K855" t="s">
        <v>79</v>
      </c>
      <c r="L855" t="s">
        <v>6142</v>
      </c>
      <c r="M855" t="s">
        <v>55</v>
      </c>
      <c r="N855">
        <v>80</v>
      </c>
      <c r="O855">
        <v>100</v>
      </c>
      <c r="P855" t="s">
        <v>6160</v>
      </c>
      <c r="Q855">
        <v>2000</v>
      </c>
      <c r="R855">
        <v>50</v>
      </c>
      <c r="S855">
        <v>300</v>
      </c>
      <c r="V855" t="s">
        <v>6144</v>
      </c>
      <c r="W855" s="2">
        <v>43474.373842592591</v>
      </c>
      <c r="Y855" s="2">
        <v>43474.373842592591</v>
      </c>
    </row>
    <row r="856" spans="1:26" x14ac:dyDescent="0.25">
      <c r="A856" t="s">
        <v>2188</v>
      </c>
      <c r="B856" t="str">
        <f>VLOOKUP(A856,'dump '!A:A,1,FALSE)</f>
        <v>RO021</v>
      </c>
      <c r="C856" t="s">
        <v>2187</v>
      </c>
      <c r="D856" t="s">
        <v>2189</v>
      </c>
      <c r="E856" t="s">
        <v>2190</v>
      </c>
      <c r="F856" t="s">
        <v>2191</v>
      </c>
      <c r="G856" t="s">
        <v>277</v>
      </c>
      <c r="H856" t="s">
        <v>58</v>
      </c>
      <c r="I856">
        <v>1018499</v>
      </c>
      <c r="J856">
        <v>5</v>
      </c>
      <c r="K856" t="s">
        <v>79</v>
      </c>
      <c r="L856" t="s">
        <v>6142</v>
      </c>
      <c r="M856" t="s">
        <v>55</v>
      </c>
      <c r="N856">
        <v>80</v>
      </c>
      <c r="O856">
        <v>100</v>
      </c>
      <c r="P856" t="s">
        <v>6160</v>
      </c>
      <c r="Q856">
        <v>2000</v>
      </c>
      <c r="R856">
        <v>50</v>
      </c>
      <c r="S856">
        <v>300</v>
      </c>
      <c r="V856" t="s">
        <v>6144</v>
      </c>
      <c r="W856" s="2">
        <v>43474.373842592591</v>
      </c>
      <c r="Y856" s="2">
        <v>43895.327569444446</v>
      </c>
      <c r="Z856" t="s">
        <v>5969</v>
      </c>
    </row>
    <row r="857" spans="1:26" x14ac:dyDescent="0.25">
      <c r="A857" t="s">
        <v>6200</v>
      </c>
      <c r="B857" t="e">
        <f>VLOOKUP(A857,'dump '!A:A,1,FALSE)</f>
        <v>#N/A</v>
      </c>
      <c r="C857" s="2"/>
      <c r="D857" s="2"/>
      <c r="E857" s="2"/>
      <c r="F857" s="2"/>
      <c r="G857" s="2"/>
      <c r="H857" t="s">
        <v>58</v>
      </c>
      <c r="I857" s="2"/>
      <c r="J857">
        <v>5</v>
      </c>
      <c r="K857" t="s">
        <v>79</v>
      </c>
      <c r="L857" t="s">
        <v>6142</v>
      </c>
      <c r="M857" t="s">
        <v>55</v>
      </c>
      <c r="N857">
        <v>80</v>
      </c>
      <c r="O857">
        <v>100</v>
      </c>
      <c r="P857" t="s">
        <v>6160</v>
      </c>
      <c r="Q857">
        <v>2600</v>
      </c>
      <c r="R857">
        <v>50</v>
      </c>
      <c r="S857">
        <v>550</v>
      </c>
      <c r="V857" t="s">
        <v>6144</v>
      </c>
      <c r="W857" s="2">
        <v>43474.373842592591</v>
      </c>
      <c r="Y857" s="2">
        <v>43474.373842592591</v>
      </c>
    </row>
    <row r="858" spans="1:26" x14ac:dyDescent="0.25">
      <c r="A858" t="s">
        <v>2196</v>
      </c>
      <c r="B858" t="str">
        <f>VLOOKUP(A858,'dump '!A:A,1,FALSE)</f>
        <v>RO023</v>
      </c>
      <c r="C858" t="s">
        <v>2195</v>
      </c>
      <c r="D858" t="s">
        <v>2189</v>
      </c>
      <c r="E858" t="s">
        <v>2197</v>
      </c>
      <c r="F858" t="s">
        <v>2198</v>
      </c>
      <c r="G858" t="s">
        <v>277</v>
      </c>
      <c r="H858" t="s">
        <v>58</v>
      </c>
      <c r="I858">
        <v>1018501</v>
      </c>
      <c r="J858">
        <v>5</v>
      </c>
      <c r="K858" t="s">
        <v>79</v>
      </c>
      <c r="L858" t="s">
        <v>6142</v>
      </c>
      <c r="M858" t="s">
        <v>55</v>
      </c>
      <c r="N858">
        <v>80</v>
      </c>
      <c r="O858">
        <v>100</v>
      </c>
      <c r="P858" t="s">
        <v>6160</v>
      </c>
      <c r="Q858">
        <v>2000</v>
      </c>
      <c r="R858">
        <v>50</v>
      </c>
      <c r="S858">
        <v>300</v>
      </c>
      <c r="V858" t="s">
        <v>6144</v>
      </c>
      <c r="W858" s="2">
        <v>43474.373842592591</v>
      </c>
      <c r="Y858" s="2">
        <v>43474.373842592591</v>
      </c>
    </row>
    <row r="859" spans="1:26" x14ac:dyDescent="0.25">
      <c r="A859" t="s">
        <v>3871</v>
      </c>
      <c r="B859" t="str">
        <f>VLOOKUP(A859,'dump '!A:A,1,FALSE)</f>
        <v>RO024</v>
      </c>
      <c r="C859" t="s">
        <v>3870</v>
      </c>
      <c r="D859" t="s">
        <v>2189</v>
      </c>
      <c r="E859" t="s">
        <v>2197</v>
      </c>
      <c r="F859" t="s">
        <v>2198</v>
      </c>
      <c r="G859" t="s">
        <v>277</v>
      </c>
      <c r="H859" t="s">
        <v>58</v>
      </c>
      <c r="I859">
        <v>1019744</v>
      </c>
      <c r="J859">
        <v>5</v>
      </c>
      <c r="K859" t="s">
        <v>79</v>
      </c>
      <c r="L859" t="s">
        <v>6142</v>
      </c>
      <c r="M859" t="s">
        <v>55</v>
      </c>
      <c r="N859">
        <v>80</v>
      </c>
      <c r="O859">
        <v>100</v>
      </c>
      <c r="P859" t="s">
        <v>6160</v>
      </c>
      <c r="Q859">
        <v>2000</v>
      </c>
      <c r="R859">
        <v>50</v>
      </c>
      <c r="S859">
        <v>300</v>
      </c>
      <c r="V859" t="s">
        <v>6144</v>
      </c>
      <c r="W859" s="2">
        <v>43474.373842592591</v>
      </c>
      <c r="Y859" s="2">
        <v>43474.373842592591</v>
      </c>
    </row>
    <row r="860" spans="1:26" x14ac:dyDescent="0.25">
      <c r="A860" t="s">
        <v>2265</v>
      </c>
      <c r="B860" t="str">
        <f>VLOOKUP(A860,'dump '!A:A,1,FALSE)</f>
        <v>RO026</v>
      </c>
      <c r="C860" t="s">
        <v>2264</v>
      </c>
      <c r="D860" t="s">
        <v>2266</v>
      </c>
      <c r="E860" t="s">
        <v>1283</v>
      </c>
      <c r="F860" t="s">
        <v>2267</v>
      </c>
      <c r="G860" t="s">
        <v>277</v>
      </c>
      <c r="H860" t="s">
        <v>58</v>
      </c>
      <c r="I860">
        <v>1018528</v>
      </c>
      <c r="J860">
        <v>5</v>
      </c>
      <c r="K860" t="s">
        <v>79</v>
      </c>
      <c r="L860" t="s">
        <v>6142</v>
      </c>
      <c r="M860" t="s">
        <v>55</v>
      </c>
      <c r="N860">
        <v>80</v>
      </c>
      <c r="O860">
        <v>100</v>
      </c>
      <c r="P860" t="s">
        <v>6160</v>
      </c>
      <c r="Q860">
        <v>2000</v>
      </c>
      <c r="R860">
        <v>50</v>
      </c>
      <c r="S860">
        <v>300</v>
      </c>
      <c r="V860" t="s">
        <v>6144</v>
      </c>
      <c r="W860" s="2">
        <v>43474.373842592591</v>
      </c>
      <c r="Y860" s="2">
        <v>43474.373842592591</v>
      </c>
    </row>
    <row r="861" spans="1:26" x14ac:dyDescent="0.25">
      <c r="A861" t="s">
        <v>6196</v>
      </c>
      <c r="B861" t="e">
        <f>VLOOKUP(A861,'dump '!A:A,1,FALSE)</f>
        <v>#N/A</v>
      </c>
      <c r="C861" s="2"/>
      <c r="D861" s="2"/>
      <c r="E861" s="2"/>
      <c r="F861" s="2"/>
      <c r="G861" s="2"/>
      <c r="H861" t="s">
        <v>58</v>
      </c>
      <c r="I861" s="2"/>
      <c r="J861">
        <v>5</v>
      </c>
      <c r="K861" t="s">
        <v>79</v>
      </c>
      <c r="L861" t="s">
        <v>6142</v>
      </c>
      <c r="M861" t="s">
        <v>55</v>
      </c>
      <c r="N861">
        <v>80</v>
      </c>
      <c r="O861">
        <v>100</v>
      </c>
      <c r="P861" t="s">
        <v>6160</v>
      </c>
      <c r="Q861">
        <v>2600</v>
      </c>
      <c r="R861">
        <v>50</v>
      </c>
      <c r="S861">
        <v>550</v>
      </c>
      <c r="V861" t="s">
        <v>6144</v>
      </c>
      <c r="W861" s="2">
        <v>43474.373842592591</v>
      </c>
      <c r="Y861" s="2">
        <v>43474.373842592591</v>
      </c>
    </row>
    <row r="862" spans="1:26" x14ac:dyDescent="0.25">
      <c r="A862" t="s">
        <v>2558</v>
      </c>
      <c r="B862" t="str">
        <f>VLOOKUP(A862,'dump '!A:A,1,FALSE)</f>
        <v>RO028</v>
      </c>
      <c r="C862" t="s">
        <v>2557</v>
      </c>
      <c r="D862" t="s">
        <v>2266</v>
      </c>
      <c r="E862" t="s">
        <v>298</v>
      </c>
      <c r="F862" t="s">
        <v>2559</v>
      </c>
      <c r="G862" t="s">
        <v>277</v>
      </c>
      <c r="H862" t="s">
        <v>58</v>
      </c>
      <c r="I862">
        <v>1018894</v>
      </c>
      <c r="J862">
        <v>5</v>
      </c>
      <c r="K862" t="s">
        <v>79</v>
      </c>
      <c r="L862" t="s">
        <v>6142</v>
      </c>
      <c r="M862" t="s">
        <v>55</v>
      </c>
      <c r="N862">
        <v>80</v>
      </c>
      <c r="O862">
        <v>100</v>
      </c>
      <c r="P862" t="s">
        <v>6160</v>
      </c>
      <c r="Q862">
        <v>2000</v>
      </c>
      <c r="R862">
        <v>50</v>
      </c>
      <c r="S862">
        <v>300</v>
      </c>
      <c r="V862" t="s">
        <v>6144</v>
      </c>
      <c r="W862" s="2">
        <v>43474.373842592591</v>
      </c>
      <c r="Y862" s="2">
        <v>43474.373842592591</v>
      </c>
    </row>
    <row r="863" spans="1:26" x14ac:dyDescent="0.25">
      <c r="A863" t="s">
        <v>3230</v>
      </c>
      <c r="B863" t="str">
        <f>VLOOKUP(A863,'dump '!A:A,1,FALSE)</f>
        <v>RO029</v>
      </c>
      <c r="C863" t="s">
        <v>3229</v>
      </c>
      <c r="D863" t="s">
        <v>2294</v>
      </c>
      <c r="E863" t="s">
        <v>2480</v>
      </c>
      <c r="F863" t="s">
        <v>2481</v>
      </c>
      <c r="G863" t="s">
        <v>277</v>
      </c>
      <c r="H863" t="s">
        <v>58</v>
      </c>
      <c r="I863">
        <v>1016174</v>
      </c>
      <c r="J863">
        <v>5</v>
      </c>
      <c r="K863" t="s">
        <v>79</v>
      </c>
      <c r="L863" t="s">
        <v>6142</v>
      </c>
      <c r="M863" t="s">
        <v>55</v>
      </c>
      <c r="N863">
        <v>80</v>
      </c>
      <c r="O863">
        <v>100</v>
      </c>
      <c r="P863" t="s">
        <v>6156</v>
      </c>
      <c r="Q863">
        <v>2000</v>
      </c>
      <c r="R863">
        <v>50</v>
      </c>
      <c r="S863">
        <v>300</v>
      </c>
      <c r="V863" t="s">
        <v>6144</v>
      </c>
      <c r="W863" s="2">
        <v>43474.373842592591</v>
      </c>
      <c r="Y863" s="2">
        <v>43474.373842592591</v>
      </c>
    </row>
    <row r="864" spans="1:26" x14ac:dyDescent="0.25">
      <c r="A864" t="s">
        <v>2479</v>
      </c>
      <c r="B864" t="str">
        <f>VLOOKUP(A864,'dump '!A:A,1,FALSE)</f>
        <v>RO030</v>
      </c>
      <c r="C864" t="s">
        <v>2478</v>
      </c>
      <c r="D864" t="s">
        <v>2294</v>
      </c>
      <c r="E864" t="s">
        <v>2480</v>
      </c>
      <c r="F864" t="s">
        <v>2481</v>
      </c>
      <c r="G864" t="s">
        <v>277</v>
      </c>
      <c r="H864" t="s">
        <v>58</v>
      </c>
      <c r="I864">
        <v>1018563</v>
      </c>
      <c r="J864">
        <v>5</v>
      </c>
      <c r="K864" t="s">
        <v>79</v>
      </c>
      <c r="L864" t="s">
        <v>6142</v>
      </c>
      <c r="M864" t="s">
        <v>55</v>
      </c>
      <c r="N864">
        <v>80</v>
      </c>
      <c r="O864">
        <v>100</v>
      </c>
      <c r="P864" t="s">
        <v>6156</v>
      </c>
      <c r="Q864">
        <v>2000</v>
      </c>
      <c r="R864">
        <v>50</v>
      </c>
      <c r="S864">
        <v>300</v>
      </c>
      <c r="V864" t="s">
        <v>6144</v>
      </c>
      <c r="W864" s="2">
        <v>43474.373842592591</v>
      </c>
      <c r="Y864" s="2">
        <v>43474.373842592591</v>
      </c>
    </row>
    <row r="865" spans="1:25" x14ac:dyDescent="0.25">
      <c r="A865" t="s">
        <v>2293</v>
      </c>
      <c r="B865" t="str">
        <f>VLOOKUP(A865,'dump '!A:A,1,FALSE)</f>
        <v>RO031</v>
      </c>
      <c r="C865" t="s">
        <v>2292</v>
      </c>
      <c r="D865" t="s">
        <v>2294</v>
      </c>
      <c r="E865" t="s">
        <v>2295</v>
      </c>
      <c r="F865" t="s">
        <v>2296</v>
      </c>
      <c r="G865" t="s">
        <v>277</v>
      </c>
      <c r="H865" t="s">
        <v>58</v>
      </c>
      <c r="I865">
        <v>1018541</v>
      </c>
      <c r="J865">
        <v>5</v>
      </c>
      <c r="K865" t="s">
        <v>79</v>
      </c>
      <c r="L865" t="s">
        <v>6142</v>
      </c>
      <c r="M865" t="s">
        <v>55</v>
      </c>
      <c r="N865">
        <v>80</v>
      </c>
      <c r="O865">
        <v>100</v>
      </c>
      <c r="P865" t="s">
        <v>6160</v>
      </c>
      <c r="Q865">
        <v>2600</v>
      </c>
      <c r="R865">
        <v>50</v>
      </c>
      <c r="S865">
        <v>550</v>
      </c>
      <c r="V865" t="s">
        <v>6144</v>
      </c>
      <c r="W865" s="2">
        <v>43474.373842592591</v>
      </c>
      <c r="Y865" s="2">
        <v>43474.373842592591</v>
      </c>
    </row>
    <row r="866" spans="1:25" x14ac:dyDescent="0.25">
      <c r="A866" t="s">
        <v>2304</v>
      </c>
      <c r="B866" t="str">
        <f>VLOOKUP(A866,'dump '!A:A,1,FALSE)</f>
        <v>RO032</v>
      </c>
      <c r="C866" t="s">
        <v>2303</v>
      </c>
      <c r="D866" t="s">
        <v>2294</v>
      </c>
      <c r="E866" t="s">
        <v>2295</v>
      </c>
      <c r="F866" t="s">
        <v>2296</v>
      </c>
      <c r="G866" t="s">
        <v>277</v>
      </c>
      <c r="H866" t="s">
        <v>58</v>
      </c>
      <c r="I866">
        <v>1018543</v>
      </c>
      <c r="J866">
        <v>5</v>
      </c>
      <c r="K866" t="s">
        <v>79</v>
      </c>
      <c r="L866" t="s">
        <v>6142</v>
      </c>
      <c r="M866" t="s">
        <v>55</v>
      </c>
      <c r="N866">
        <v>80</v>
      </c>
      <c r="O866">
        <v>100</v>
      </c>
      <c r="P866" t="s">
        <v>6160</v>
      </c>
      <c r="Q866">
        <v>2600</v>
      </c>
      <c r="R866">
        <v>50</v>
      </c>
      <c r="S866">
        <v>550</v>
      </c>
      <c r="V866" t="s">
        <v>6144</v>
      </c>
      <c r="W866" s="2">
        <v>43474.373842592591</v>
      </c>
      <c r="Y866" s="2">
        <v>43474.373842592591</v>
      </c>
    </row>
    <row r="867" spans="1:25" x14ac:dyDescent="0.25">
      <c r="A867" t="s">
        <v>2306</v>
      </c>
      <c r="B867" t="str">
        <f>VLOOKUP(A867,'dump '!A:A,1,FALSE)</f>
        <v>RO033</v>
      </c>
      <c r="C867" t="s">
        <v>2305</v>
      </c>
      <c r="D867" t="s">
        <v>2294</v>
      </c>
      <c r="E867" t="s">
        <v>93</v>
      </c>
      <c r="F867" t="s">
        <v>2307</v>
      </c>
      <c r="G867" t="s">
        <v>277</v>
      </c>
      <c r="H867" t="s">
        <v>58</v>
      </c>
      <c r="I867">
        <v>1018545</v>
      </c>
      <c r="J867">
        <v>5</v>
      </c>
      <c r="K867" t="s">
        <v>79</v>
      </c>
      <c r="L867" t="s">
        <v>6142</v>
      </c>
      <c r="M867" t="s">
        <v>55</v>
      </c>
      <c r="N867">
        <v>80</v>
      </c>
      <c r="O867">
        <v>100</v>
      </c>
      <c r="P867" t="s">
        <v>6195</v>
      </c>
      <c r="Q867">
        <v>2600</v>
      </c>
      <c r="R867">
        <v>50</v>
      </c>
      <c r="S867">
        <v>550</v>
      </c>
      <c r="V867" t="s">
        <v>6144</v>
      </c>
      <c r="W867" s="2">
        <v>43474.373842592591</v>
      </c>
      <c r="Y867" s="2">
        <v>43474.373842592591</v>
      </c>
    </row>
    <row r="868" spans="1:25" x14ac:dyDescent="0.25">
      <c r="A868" t="s">
        <v>2299</v>
      </c>
      <c r="B868" t="str">
        <f>VLOOKUP(A868,'dump '!A:A,1,FALSE)</f>
        <v>RO034</v>
      </c>
      <c r="C868" t="s">
        <v>2298</v>
      </c>
      <c r="D868" t="s">
        <v>2300</v>
      </c>
      <c r="E868" t="s">
        <v>41</v>
      </c>
      <c r="F868" t="s">
        <v>2301</v>
      </c>
      <c r="G868" t="s">
        <v>277</v>
      </c>
      <c r="H868" t="s">
        <v>58</v>
      </c>
      <c r="I868">
        <v>1018542</v>
      </c>
      <c r="J868">
        <v>5</v>
      </c>
      <c r="K868" t="s">
        <v>79</v>
      </c>
      <c r="L868" t="s">
        <v>6142</v>
      </c>
      <c r="M868" t="s">
        <v>55</v>
      </c>
      <c r="N868">
        <v>80</v>
      </c>
      <c r="O868">
        <v>100</v>
      </c>
      <c r="P868" t="s">
        <v>6163</v>
      </c>
      <c r="Q868">
        <v>2600</v>
      </c>
      <c r="R868">
        <v>50</v>
      </c>
      <c r="S868">
        <v>550</v>
      </c>
      <c r="V868" t="s">
        <v>6144</v>
      </c>
      <c r="W868" s="2">
        <v>43474.373842592591</v>
      </c>
      <c r="Y868" s="2">
        <v>43474.373842592591</v>
      </c>
    </row>
    <row r="869" spans="1:25" x14ac:dyDescent="0.25">
      <c r="A869" t="s">
        <v>2540</v>
      </c>
      <c r="B869" t="str">
        <f>VLOOKUP(A869,'dump '!A:A,1,FALSE)</f>
        <v>RO035</v>
      </c>
      <c r="C869" t="s">
        <v>2539</v>
      </c>
      <c r="D869" t="s">
        <v>2283</v>
      </c>
      <c r="E869" t="s">
        <v>60</v>
      </c>
      <c r="F869" t="s">
        <v>2541</v>
      </c>
      <c r="G869" t="s">
        <v>277</v>
      </c>
      <c r="H869" t="s">
        <v>58</v>
      </c>
      <c r="I869">
        <v>1018884</v>
      </c>
      <c r="J869">
        <v>5</v>
      </c>
      <c r="K869" t="s">
        <v>79</v>
      </c>
      <c r="L869" t="s">
        <v>6142</v>
      </c>
      <c r="M869" t="s">
        <v>55</v>
      </c>
      <c r="N869">
        <v>80</v>
      </c>
      <c r="O869">
        <v>100</v>
      </c>
      <c r="P869" t="s">
        <v>6195</v>
      </c>
      <c r="Q869">
        <v>2600</v>
      </c>
      <c r="R869">
        <v>50</v>
      </c>
      <c r="S869">
        <v>550</v>
      </c>
      <c r="V869" t="s">
        <v>6144</v>
      </c>
      <c r="W869" s="2">
        <v>43474.373842592591</v>
      </c>
      <c r="Y869" s="2">
        <v>43474.373842592591</v>
      </c>
    </row>
    <row r="870" spans="1:25" x14ac:dyDescent="0.25">
      <c r="A870" t="s">
        <v>2315</v>
      </c>
      <c r="B870" t="str">
        <f>VLOOKUP(A870,'dump '!A:A,1,FALSE)</f>
        <v>RO036</v>
      </c>
      <c r="C870" t="s">
        <v>2314</v>
      </c>
      <c r="D870" t="s">
        <v>2283</v>
      </c>
      <c r="E870" t="s">
        <v>2284</v>
      </c>
      <c r="F870" t="s">
        <v>2285</v>
      </c>
      <c r="G870" t="s">
        <v>277</v>
      </c>
      <c r="H870" t="s">
        <v>58</v>
      </c>
      <c r="I870">
        <v>1018547</v>
      </c>
      <c r="J870">
        <v>5</v>
      </c>
      <c r="K870" t="s">
        <v>79</v>
      </c>
      <c r="L870" t="s">
        <v>6142</v>
      </c>
      <c r="M870" t="s">
        <v>55</v>
      </c>
      <c r="N870">
        <v>80</v>
      </c>
      <c r="O870">
        <v>100</v>
      </c>
      <c r="P870" t="s">
        <v>6163</v>
      </c>
      <c r="Q870">
        <v>2600</v>
      </c>
      <c r="R870">
        <v>50</v>
      </c>
      <c r="S870">
        <v>550</v>
      </c>
      <c r="V870" t="s">
        <v>6144</v>
      </c>
      <c r="W870" s="2">
        <v>43474.373842592591</v>
      </c>
      <c r="Y870" s="2">
        <v>43474.373842592591</v>
      </c>
    </row>
    <row r="871" spans="1:25" x14ac:dyDescent="0.25">
      <c r="A871" t="s">
        <v>2474</v>
      </c>
      <c r="B871" t="str">
        <f>VLOOKUP(A871,'dump '!A:A,1,FALSE)</f>
        <v>RO037</v>
      </c>
      <c r="C871" t="s">
        <v>2473</v>
      </c>
      <c r="D871" t="s">
        <v>2283</v>
      </c>
      <c r="E871" t="s">
        <v>2475</v>
      </c>
      <c r="F871" t="s">
        <v>2476</v>
      </c>
      <c r="G871" t="s">
        <v>277</v>
      </c>
      <c r="H871" t="s">
        <v>58</v>
      </c>
      <c r="I871">
        <v>1018562</v>
      </c>
      <c r="J871">
        <v>5</v>
      </c>
      <c r="K871" t="s">
        <v>79</v>
      </c>
      <c r="L871" t="s">
        <v>6142</v>
      </c>
      <c r="M871" t="s">
        <v>55</v>
      </c>
      <c r="N871">
        <v>80</v>
      </c>
      <c r="O871">
        <v>100</v>
      </c>
      <c r="P871" t="s">
        <v>6163</v>
      </c>
      <c r="Q871">
        <v>2600</v>
      </c>
      <c r="R871">
        <v>50</v>
      </c>
      <c r="S871">
        <v>550</v>
      </c>
      <c r="V871" t="s">
        <v>6144</v>
      </c>
      <c r="W871" s="2">
        <v>43474.373842592591</v>
      </c>
      <c r="Y871" s="2">
        <v>43474.373842592591</v>
      </c>
    </row>
    <row r="872" spans="1:25" x14ac:dyDescent="0.25">
      <c r="A872" t="s">
        <v>2282</v>
      </c>
      <c r="B872" t="str">
        <f>VLOOKUP(A872,'dump '!A:A,1,FALSE)</f>
        <v>RO038</v>
      </c>
      <c r="C872" t="s">
        <v>2281</v>
      </c>
      <c r="D872" t="s">
        <v>2283</v>
      </c>
      <c r="E872" t="s">
        <v>2284</v>
      </c>
      <c r="F872" t="s">
        <v>2285</v>
      </c>
      <c r="G872" t="s">
        <v>277</v>
      </c>
      <c r="H872" t="s">
        <v>58</v>
      </c>
      <c r="I872">
        <v>1018539</v>
      </c>
      <c r="J872">
        <v>5</v>
      </c>
      <c r="K872" t="s">
        <v>79</v>
      </c>
      <c r="L872" t="s">
        <v>6142</v>
      </c>
      <c r="M872" t="s">
        <v>55</v>
      </c>
      <c r="N872">
        <v>80</v>
      </c>
      <c r="O872">
        <v>100</v>
      </c>
      <c r="P872" t="s">
        <v>6163</v>
      </c>
      <c r="Q872">
        <v>2600</v>
      </c>
      <c r="R872">
        <v>50</v>
      </c>
      <c r="S872">
        <v>550</v>
      </c>
      <c r="V872" t="s">
        <v>6144</v>
      </c>
      <c r="W872" s="2">
        <v>43474.373842592591</v>
      </c>
      <c r="Y872" s="2">
        <v>43474.373842592591</v>
      </c>
    </row>
    <row r="873" spans="1:25" x14ac:dyDescent="0.25">
      <c r="A873" t="s">
        <v>4601</v>
      </c>
      <c r="B873" t="str">
        <f>VLOOKUP(A873,'dump '!A:A,1,FALSE)</f>
        <v>RO039</v>
      </c>
      <c r="C873" t="s">
        <v>4600</v>
      </c>
      <c r="D873" t="s">
        <v>2311</v>
      </c>
      <c r="E873" t="s">
        <v>1114</v>
      </c>
      <c r="F873" t="s">
        <v>4602</v>
      </c>
      <c r="G873" t="s">
        <v>277</v>
      </c>
      <c r="H873" t="s">
        <v>58</v>
      </c>
      <c r="I873">
        <v>1018883</v>
      </c>
      <c r="J873">
        <v>5</v>
      </c>
      <c r="K873" t="s">
        <v>79</v>
      </c>
      <c r="L873" t="s">
        <v>6142</v>
      </c>
      <c r="M873" t="s">
        <v>55</v>
      </c>
      <c r="N873">
        <v>80</v>
      </c>
      <c r="O873">
        <v>100</v>
      </c>
      <c r="P873" t="s">
        <v>6156</v>
      </c>
      <c r="Q873">
        <v>2600</v>
      </c>
      <c r="R873">
        <v>50</v>
      </c>
      <c r="S873">
        <v>550</v>
      </c>
      <c r="V873" t="s">
        <v>6144</v>
      </c>
      <c r="W873" s="2">
        <v>43474.373842592591</v>
      </c>
      <c r="Y873" s="2">
        <v>43474.373842592591</v>
      </c>
    </row>
    <row r="874" spans="1:25" x14ac:dyDescent="0.25">
      <c r="A874" t="s">
        <v>2333</v>
      </c>
      <c r="B874" t="str">
        <f>VLOOKUP(A874,'dump '!A:A,1,FALSE)</f>
        <v>RO040</v>
      </c>
      <c r="C874" t="s">
        <v>2332</v>
      </c>
      <c r="D874" t="s">
        <v>2311</v>
      </c>
      <c r="E874" t="s">
        <v>2284</v>
      </c>
      <c r="F874" t="s">
        <v>2312</v>
      </c>
      <c r="G874" t="s">
        <v>277</v>
      </c>
      <c r="H874" t="s">
        <v>58</v>
      </c>
      <c r="I874">
        <v>1018551</v>
      </c>
      <c r="J874">
        <v>5</v>
      </c>
      <c r="K874" t="s">
        <v>79</v>
      </c>
      <c r="L874" t="s">
        <v>6142</v>
      </c>
      <c r="M874" t="s">
        <v>55</v>
      </c>
      <c r="N874">
        <v>80</v>
      </c>
      <c r="O874">
        <v>100</v>
      </c>
      <c r="P874" t="s">
        <v>6156</v>
      </c>
      <c r="Q874">
        <v>2600</v>
      </c>
      <c r="R874">
        <v>50</v>
      </c>
      <c r="S874">
        <v>550</v>
      </c>
      <c r="V874" t="s">
        <v>6144</v>
      </c>
      <c r="W874" s="2">
        <v>43474.373842592591</v>
      </c>
      <c r="Y874" s="2">
        <v>43474.373842592591</v>
      </c>
    </row>
    <row r="875" spans="1:25" x14ac:dyDescent="0.25">
      <c r="A875" t="s">
        <v>2310</v>
      </c>
      <c r="B875" t="str">
        <f>VLOOKUP(A875,'dump '!A:A,1,FALSE)</f>
        <v>RO041</v>
      </c>
      <c r="C875" t="s">
        <v>2309</v>
      </c>
      <c r="D875" t="s">
        <v>2311</v>
      </c>
      <c r="E875" t="s">
        <v>2284</v>
      </c>
      <c r="F875" t="s">
        <v>2312</v>
      </c>
      <c r="G875" t="s">
        <v>277</v>
      </c>
      <c r="H875" t="s">
        <v>58</v>
      </c>
      <c r="I875">
        <v>1018546</v>
      </c>
      <c r="J875">
        <v>5</v>
      </c>
      <c r="K875" t="s">
        <v>79</v>
      </c>
      <c r="L875" t="s">
        <v>6142</v>
      </c>
      <c r="M875" t="s">
        <v>55</v>
      </c>
      <c r="N875">
        <v>80</v>
      </c>
      <c r="O875">
        <v>100</v>
      </c>
      <c r="P875" t="s">
        <v>6156</v>
      </c>
      <c r="Q875">
        <v>2600</v>
      </c>
      <c r="R875">
        <v>50</v>
      </c>
      <c r="S875">
        <v>550</v>
      </c>
      <c r="V875" t="s">
        <v>6144</v>
      </c>
      <c r="W875" s="2">
        <v>43474.373842592591</v>
      </c>
      <c r="Y875" s="2">
        <v>43474.373842592591</v>
      </c>
    </row>
    <row r="876" spans="1:25" x14ac:dyDescent="0.25">
      <c r="A876" t="s">
        <v>2317</v>
      </c>
      <c r="B876" t="str">
        <f>VLOOKUP(A876,'dump '!A:A,1,FALSE)</f>
        <v>RO042</v>
      </c>
      <c r="C876" t="s">
        <v>2316</v>
      </c>
      <c r="D876" t="s">
        <v>2318</v>
      </c>
      <c r="E876" t="s">
        <v>2319</v>
      </c>
      <c r="F876" t="s">
        <v>2320</v>
      </c>
      <c r="G876" t="s">
        <v>277</v>
      </c>
      <c r="H876" t="s">
        <v>58</v>
      </c>
      <c r="I876">
        <v>1018548</v>
      </c>
      <c r="J876">
        <v>5</v>
      </c>
      <c r="K876" t="s">
        <v>79</v>
      </c>
      <c r="L876" t="s">
        <v>6142</v>
      </c>
      <c r="M876" t="s">
        <v>55</v>
      </c>
      <c r="N876">
        <v>80</v>
      </c>
      <c r="O876">
        <v>100</v>
      </c>
      <c r="P876" t="s">
        <v>6156</v>
      </c>
      <c r="Q876">
        <v>2600</v>
      </c>
      <c r="R876">
        <v>50</v>
      </c>
      <c r="S876">
        <v>550</v>
      </c>
      <c r="V876" t="s">
        <v>6144</v>
      </c>
      <c r="W876" s="2">
        <v>43474.373842592591</v>
      </c>
      <c r="Y876" s="2">
        <v>43474.373842592591</v>
      </c>
    </row>
    <row r="877" spans="1:25" x14ac:dyDescent="0.25">
      <c r="A877" t="s">
        <v>2456</v>
      </c>
      <c r="B877" t="str">
        <f>VLOOKUP(A877,'dump '!A:A,1,FALSE)</f>
        <v>RO043</v>
      </c>
      <c r="C877" t="s">
        <v>2455</v>
      </c>
      <c r="D877" t="s">
        <v>2457</v>
      </c>
      <c r="E877" t="s">
        <v>105</v>
      </c>
      <c r="F877" t="s">
        <v>2458</v>
      </c>
      <c r="G877" t="s">
        <v>277</v>
      </c>
      <c r="H877" t="s">
        <v>58</v>
      </c>
      <c r="I877">
        <v>1018557</v>
      </c>
      <c r="J877">
        <v>5</v>
      </c>
      <c r="K877" t="s">
        <v>79</v>
      </c>
      <c r="L877" t="s">
        <v>6142</v>
      </c>
      <c r="M877" t="s">
        <v>55</v>
      </c>
      <c r="N877">
        <v>80</v>
      </c>
      <c r="O877">
        <v>100</v>
      </c>
      <c r="P877" t="s">
        <v>6156</v>
      </c>
      <c r="Q877">
        <v>2600</v>
      </c>
      <c r="R877">
        <v>50</v>
      </c>
      <c r="S877">
        <v>550</v>
      </c>
      <c r="V877" t="s">
        <v>6144</v>
      </c>
      <c r="W877" s="2">
        <v>43474.373842592591</v>
      </c>
      <c r="Y877" s="2">
        <v>43474.373842592591</v>
      </c>
    </row>
    <row r="878" spans="1:25" x14ac:dyDescent="0.25">
      <c r="A878" t="s">
        <v>2466</v>
      </c>
      <c r="B878" t="str">
        <f>VLOOKUP(A878,'dump '!A:A,1,FALSE)</f>
        <v>RO044</v>
      </c>
      <c r="C878" t="s">
        <v>2465</v>
      </c>
      <c r="D878" t="s">
        <v>2457</v>
      </c>
      <c r="E878" t="s">
        <v>1565</v>
      </c>
      <c r="F878" t="s">
        <v>2467</v>
      </c>
      <c r="G878" t="s">
        <v>277</v>
      </c>
      <c r="H878" t="s">
        <v>58</v>
      </c>
      <c r="I878">
        <v>1018559</v>
      </c>
      <c r="J878">
        <v>5</v>
      </c>
      <c r="K878" t="s">
        <v>79</v>
      </c>
      <c r="L878" t="s">
        <v>6142</v>
      </c>
      <c r="M878" t="s">
        <v>55</v>
      </c>
      <c r="N878">
        <v>80</v>
      </c>
      <c r="O878">
        <v>100</v>
      </c>
      <c r="P878" t="s">
        <v>6156</v>
      </c>
      <c r="Q878">
        <v>2600</v>
      </c>
      <c r="R878">
        <v>50</v>
      </c>
      <c r="S878">
        <v>550</v>
      </c>
      <c r="V878" t="s">
        <v>6144</v>
      </c>
      <c r="W878" s="2">
        <v>43474.373842592591</v>
      </c>
      <c r="Y878" s="2">
        <v>43474.373842592591</v>
      </c>
    </row>
    <row r="879" spans="1:25" x14ac:dyDescent="0.25">
      <c r="A879" t="s">
        <v>2597</v>
      </c>
      <c r="B879" t="str">
        <f>VLOOKUP(A879,'dump '!A:A,1,FALSE)</f>
        <v>RO045</v>
      </c>
      <c r="C879" t="s">
        <v>2596</v>
      </c>
      <c r="D879" t="s">
        <v>2593</v>
      </c>
      <c r="E879" t="s">
        <v>2284</v>
      </c>
      <c r="F879" t="s">
        <v>2598</v>
      </c>
      <c r="G879" t="s">
        <v>277</v>
      </c>
      <c r="H879" t="s">
        <v>58</v>
      </c>
      <c r="I879">
        <v>1018907</v>
      </c>
      <c r="J879">
        <v>5</v>
      </c>
      <c r="K879" t="s">
        <v>79</v>
      </c>
      <c r="L879" t="s">
        <v>6142</v>
      </c>
      <c r="M879" t="s">
        <v>55</v>
      </c>
      <c r="N879">
        <v>80</v>
      </c>
      <c r="O879">
        <v>100</v>
      </c>
      <c r="P879" t="s">
        <v>6163</v>
      </c>
      <c r="Q879">
        <v>2600</v>
      </c>
      <c r="R879">
        <v>50</v>
      </c>
      <c r="S879">
        <v>550</v>
      </c>
      <c r="V879" t="s">
        <v>6144</v>
      </c>
      <c r="W879" s="2">
        <v>43474.373842592591</v>
      </c>
      <c r="Y879" s="2">
        <v>43474.373842592591</v>
      </c>
    </row>
    <row r="880" spans="1:25" x14ac:dyDescent="0.25">
      <c r="A880" t="s">
        <v>2601</v>
      </c>
      <c r="B880" t="str">
        <f>VLOOKUP(A880,'dump '!A:A,1,FALSE)</f>
        <v>RO046</v>
      </c>
      <c r="C880" t="s">
        <v>2600</v>
      </c>
      <c r="D880" t="s">
        <v>2593</v>
      </c>
      <c r="E880" t="s">
        <v>2475</v>
      </c>
      <c r="F880" t="s">
        <v>2602</v>
      </c>
      <c r="G880" t="s">
        <v>277</v>
      </c>
      <c r="H880" t="s">
        <v>58</v>
      </c>
      <c r="I880">
        <v>1018909</v>
      </c>
      <c r="J880">
        <v>5</v>
      </c>
      <c r="K880" t="s">
        <v>79</v>
      </c>
      <c r="L880" t="s">
        <v>6142</v>
      </c>
      <c r="M880" t="s">
        <v>55</v>
      </c>
      <c r="N880">
        <v>80</v>
      </c>
      <c r="O880">
        <v>100</v>
      </c>
      <c r="P880" t="s">
        <v>6156</v>
      </c>
      <c r="Q880">
        <v>2600</v>
      </c>
      <c r="R880">
        <v>50</v>
      </c>
      <c r="S880">
        <v>300</v>
      </c>
      <c r="V880" t="s">
        <v>6144</v>
      </c>
      <c r="W880" s="2">
        <v>43474.373842592591</v>
      </c>
      <c r="Y880" s="2">
        <v>43474.373842592591</v>
      </c>
    </row>
    <row r="881" spans="1:25" x14ac:dyDescent="0.25">
      <c r="A881" t="s">
        <v>2592</v>
      </c>
      <c r="B881" t="str">
        <f>VLOOKUP(A881,'dump '!A:A,1,FALSE)</f>
        <v>RO047</v>
      </c>
      <c r="C881" t="s">
        <v>2591</v>
      </c>
      <c r="D881" t="s">
        <v>2593</v>
      </c>
      <c r="E881" t="s">
        <v>2462</v>
      </c>
      <c r="F881" t="s">
        <v>2594</v>
      </c>
      <c r="G881" t="s">
        <v>277</v>
      </c>
      <c r="H881" t="s">
        <v>58</v>
      </c>
      <c r="I881">
        <v>1018906</v>
      </c>
      <c r="J881">
        <v>5</v>
      </c>
      <c r="K881" t="s">
        <v>79</v>
      </c>
      <c r="L881" t="s">
        <v>6142</v>
      </c>
      <c r="M881" t="s">
        <v>55</v>
      </c>
      <c r="N881">
        <v>80</v>
      </c>
      <c r="O881">
        <v>100</v>
      </c>
      <c r="P881" t="s">
        <v>6156</v>
      </c>
      <c r="Q881">
        <v>2600</v>
      </c>
      <c r="R881">
        <v>50</v>
      </c>
      <c r="S881">
        <v>550</v>
      </c>
      <c r="V881" t="s">
        <v>6144</v>
      </c>
      <c r="W881" s="2">
        <v>43474.373842592591</v>
      </c>
      <c r="Y881" s="2">
        <v>43474.373842592591</v>
      </c>
    </row>
    <row r="882" spans="1:25" x14ac:dyDescent="0.25">
      <c r="A882" t="s">
        <v>2328</v>
      </c>
      <c r="B882" t="str">
        <f>VLOOKUP(A882,'dump '!A:A,1,FALSE)</f>
        <v>RO048</v>
      </c>
      <c r="C882" t="s">
        <v>2327</v>
      </c>
      <c r="D882" t="s">
        <v>2329</v>
      </c>
      <c r="E882" t="s">
        <v>60</v>
      </c>
      <c r="F882" t="s">
        <v>2330</v>
      </c>
      <c r="G882" t="s">
        <v>277</v>
      </c>
      <c r="H882" t="s">
        <v>58</v>
      </c>
      <c r="I882">
        <v>1018550</v>
      </c>
      <c r="J882">
        <v>5</v>
      </c>
      <c r="K882" t="s">
        <v>79</v>
      </c>
      <c r="L882" t="s">
        <v>6142</v>
      </c>
      <c r="M882" t="s">
        <v>55</v>
      </c>
      <c r="N882">
        <v>80</v>
      </c>
      <c r="O882">
        <v>100</v>
      </c>
      <c r="P882" t="s">
        <v>6156</v>
      </c>
      <c r="Q882">
        <v>2600</v>
      </c>
      <c r="R882">
        <v>50</v>
      </c>
      <c r="S882">
        <v>550</v>
      </c>
      <c r="V882" t="s">
        <v>6144</v>
      </c>
      <c r="W882" s="2">
        <v>43474.373842592591</v>
      </c>
      <c r="Y882" s="2">
        <v>43474.373842592591</v>
      </c>
    </row>
    <row r="883" spans="1:25" x14ac:dyDescent="0.25">
      <c r="A883" t="s">
        <v>2552</v>
      </c>
      <c r="B883" t="str">
        <f>VLOOKUP(A883,'dump '!A:A,1,FALSE)</f>
        <v>RO049</v>
      </c>
      <c r="C883" t="s">
        <v>2551</v>
      </c>
      <c r="D883" t="s">
        <v>2329</v>
      </c>
      <c r="E883" t="s">
        <v>2284</v>
      </c>
      <c r="F883" t="s">
        <v>2553</v>
      </c>
      <c r="G883" t="s">
        <v>277</v>
      </c>
      <c r="H883" t="s">
        <v>58</v>
      </c>
      <c r="I883">
        <v>1018891</v>
      </c>
      <c r="J883">
        <v>5</v>
      </c>
      <c r="K883" t="s">
        <v>79</v>
      </c>
      <c r="L883" t="s">
        <v>6142</v>
      </c>
      <c r="M883" t="s">
        <v>55</v>
      </c>
      <c r="N883">
        <v>80</v>
      </c>
      <c r="O883">
        <v>100</v>
      </c>
      <c r="P883" t="s">
        <v>6163</v>
      </c>
      <c r="Q883">
        <v>2600</v>
      </c>
      <c r="R883">
        <v>50</v>
      </c>
      <c r="S883">
        <v>550</v>
      </c>
      <c r="V883" t="s">
        <v>6144</v>
      </c>
      <c r="W883" s="2">
        <v>43474.373842592591</v>
      </c>
      <c r="Y883" s="2">
        <v>43474.373842592591</v>
      </c>
    </row>
    <row r="884" spans="1:25" x14ac:dyDescent="0.25">
      <c r="A884" t="s">
        <v>2548</v>
      </c>
      <c r="B884" t="str">
        <f>VLOOKUP(A884,'dump '!A:A,1,FALSE)</f>
        <v>RO050</v>
      </c>
      <c r="C884" t="s">
        <v>2547</v>
      </c>
      <c r="D884" t="s">
        <v>2329</v>
      </c>
      <c r="E884" t="s">
        <v>2475</v>
      </c>
      <c r="F884" t="s">
        <v>2549</v>
      </c>
      <c r="G884" t="s">
        <v>277</v>
      </c>
      <c r="H884" t="s">
        <v>58</v>
      </c>
      <c r="I884">
        <v>1018890</v>
      </c>
      <c r="J884">
        <v>5</v>
      </c>
      <c r="K884" t="s">
        <v>79</v>
      </c>
      <c r="L884" t="s">
        <v>6142</v>
      </c>
      <c r="M884" t="s">
        <v>55</v>
      </c>
      <c r="N884">
        <v>80</v>
      </c>
      <c r="O884">
        <v>100</v>
      </c>
      <c r="P884" t="s">
        <v>6156</v>
      </c>
      <c r="Q884">
        <v>2600</v>
      </c>
      <c r="R884">
        <v>50</v>
      </c>
      <c r="S884">
        <v>550</v>
      </c>
      <c r="V884" t="s">
        <v>6144</v>
      </c>
      <c r="W884" s="2">
        <v>43474.373842592591</v>
      </c>
      <c r="Y884" s="2">
        <v>43474.373842592591</v>
      </c>
    </row>
    <row r="885" spans="1:25" x14ac:dyDescent="0.25">
      <c r="A885" t="s">
        <v>2461</v>
      </c>
      <c r="B885" t="str">
        <f>VLOOKUP(A885,'dump '!A:A,1,FALSE)</f>
        <v>RO051</v>
      </c>
      <c r="C885" t="s">
        <v>2460</v>
      </c>
      <c r="D885" t="s">
        <v>2329</v>
      </c>
      <c r="E885" t="s">
        <v>2462</v>
      </c>
      <c r="F885" t="s">
        <v>2463</v>
      </c>
      <c r="G885" t="s">
        <v>277</v>
      </c>
      <c r="H885" t="s">
        <v>58</v>
      </c>
      <c r="I885">
        <v>1018558</v>
      </c>
      <c r="J885">
        <v>5</v>
      </c>
      <c r="K885" t="s">
        <v>79</v>
      </c>
      <c r="L885" t="s">
        <v>6142</v>
      </c>
      <c r="M885" t="s">
        <v>55</v>
      </c>
      <c r="N885">
        <v>80</v>
      </c>
      <c r="O885">
        <v>100</v>
      </c>
      <c r="P885" t="s">
        <v>6156</v>
      </c>
      <c r="Q885">
        <v>2600</v>
      </c>
      <c r="R885">
        <v>50</v>
      </c>
      <c r="S885">
        <v>550</v>
      </c>
      <c r="V885" t="s">
        <v>6144</v>
      </c>
      <c r="W885" s="2">
        <v>43474.373842592591</v>
      </c>
      <c r="Y885" s="2">
        <v>43474.373842592591</v>
      </c>
    </row>
    <row r="886" spans="1:25" x14ac:dyDescent="0.25">
      <c r="A886" t="s">
        <v>2366</v>
      </c>
      <c r="B886" t="str">
        <f>VLOOKUP(A886,'dump '!A:A,1,FALSE)</f>
        <v>RO052</v>
      </c>
      <c r="C886" t="s">
        <v>2365</v>
      </c>
      <c r="D886" t="s">
        <v>2367</v>
      </c>
      <c r="E886" t="s">
        <v>2368</v>
      </c>
      <c r="F886" t="s">
        <v>2369</v>
      </c>
      <c r="G886" t="s">
        <v>277</v>
      </c>
      <c r="H886" t="s">
        <v>58</v>
      </c>
      <c r="I886">
        <v>1018572</v>
      </c>
      <c r="J886">
        <v>5</v>
      </c>
      <c r="K886" t="s">
        <v>79</v>
      </c>
      <c r="L886" t="s">
        <v>6142</v>
      </c>
      <c r="M886" t="s">
        <v>55</v>
      </c>
      <c r="N886">
        <v>80</v>
      </c>
      <c r="O886">
        <v>100</v>
      </c>
      <c r="P886" t="s">
        <v>6156</v>
      </c>
      <c r="Q886">
        <v>2600</v>
      </c>
      <c r="R886">
        <v>50</v>
      </c>
      <c r="S886">
        <v>550</v>
      </c>
      <c r="V886" t="s">
        <v>6144</v>
      </c>
      <c r="W886" s="2">
        <v>43474.373842592591</v>
      </c>
      <c r="Y886" s="2">
        <v>43474.373842592591</v>
      </c>
    </row>
    <row r="887" spans="1:25" x14ac:dyDescent="0.25">
      <c r="A887" t="s">
        <v>2377</v>
      </c>
      <c r="B887" t="str">
        <f>VLOOKUP(A887,'dump '!A:A,1,FALSE)</f>
        <v>RO053</v>
      </c>
      <c r="C887" t="s">
        <v>2376</v>
      </c>
      <c r="D887" t="s">
        <v>2324</v>
      </c>
      <c r="E887" t="s">
        <v>281</v>
      </c>
      <c r="F887" t="s">
        <v>2378</v>
      </c>
      <c r="G887" t="s">
        <v>277</v>
      </c>
      <c r="H887" t="s">
        <v>58</v>
      </c>
      <c r="I887">
        <v>1018578</v>
      </c>
      <c r="J887">
        <v>5</v>
      </c>
      <c r="K887" t="s">
        <v>79</v>
      </c>
      <c r="L887" t="s">
        <v>6142</v>
      </c>
      <c r="M887" t="s">
        <v>55</v>
      </c>
      <c r="N887">
        <v>80</v>
      </c>
      <c r="O887">
        <v>100</v>
      </c>
      <c r="P887" t="s">
        <v>6182</v>
      </c>
      <c r="Q887">
        <v>2550</v>
      </c>
      <c r="R887">
        <v>50</v>
      </c>
      <c r="S887">
        <v>300</v>
      </c>
      <c r="V887" t="s">
        <v>6144</v>
      </c>
      <c r="W887" s="2">
        <v>43474.373842592591</v>
      </c>
      <c r="Y887" s="2">
        <v>43474.373842592591</v>
      </c>
    </row>
    <row r="888" spans="1:25" x14ac:dyDescent="0.25">
      <c r="A888" t="s">
        <v>2128</v>
      </c>
      <c r="B888" t="str">
        <f>VLOOKUP(A888,'dump '!A:A,1,FALSE)</f>
        <v>RO054</v>
      </c>
      <c r="C888" t="s">
        <v>2127</v>
      </c>
      <c r="D888" t="s">
        <v>2129</v>
      </c>
      <c r="E888" t="s">
        <v>2130</v>
      </c>
      <c r="F888" t="s">
        <v>2131</v>
      </c>
      <c r="G888" t="s">
        <v>277</v>
      </c>
      <c r="H888" t="s">
        <v>58</v>
      </c>
      <c r="I888">
        <v>1018484</v>
      </c>
      <c r="J888">
        <v>5</v>
      </c>
      <c r="K888" t="s">
        <v>79</v>
      </c>
      <c r="L888" t="s">
        <v>6142</v>
      </c>
      <c r="M888" t="s">
        <v>55</v>
      </c>
      <c r="N888">
        <v>80</v>
      </c>
      <c r="O888">
        <v>100</v>
      </c>
      <c r="P888" t="s">
        <v>6163</v>
      </c>
      <c r="Q888">
        <v>2600</v>
      </c>
      <c r="R888">
        <v>50</v>
      </c>
      <c r="S888">
        <v>300</v>
      </c>
      <c r="V888" t="s">
        <v>6144</v>
      </c>
      <c r="W888" s="2">
        <v>43474.373842592591</v>
      </c>
      <c r="Y888" s="2">
        <v>43474.373842592591</v>
      </c>
    </row>
    <row r="889" spans="1:25" x14ac:dyDescent="0.25">
      <c r="A889" t="s">
        <v>3107</v>
      </c>
      <c r="B889" t="str">
        <f>VLOOKUP(A889,'dump '!A:A,1,FALSE)</f>
        <v>RO055</v>
      </c>
      <c r="C889" t="s">
        <v>3106</v>
      </c>
      <c r="D889" t="s">
        <v>2129</v>
      </c>
      <c r="E889" t="s">
        <v>112</v>
      </c>
      <c r="F889" t="s">
        <v>2131</v>
      </c>
      <c r="G889" t="s">
        <v>277</v>
      </c>
      <c r="H889" t="s">
        <v>58</v>
      </c>
      <c r="I889">
        <v>1031034</v>
      </c>
      <c r="J889">
        <v>5</v>
      </c>
      <c r="K889" t="s">
        <v>79</v>
      </c>
      <c r="L889" t="s">
        <v>6142</v>
      </c>
      <c r="M889" t="s">
        <v>55</v>
      </c>
      <c r="N889">
        <v>80</v>
      </c>
      <c r="O889">
        <v>100</v>
      </c>
      <c r="P889" t="s">
        <v>6163</v>
      </c>
      <c r="Q889">
        <v>2600</v>
      </c>
      <c r="R889">
        <v>50</v>
      </c>
      <c r="S889">
        <v>300</v>
      </c>
      <c r="V889" t="s">
        <v>6144</v>
      </c>
      <c r="W889" s="2">
        <v>43474.373842592591</v>
      </c>
      <c r="Y889" s="2">
        <v>43474.373842592591</v>
      </c>
    </row>
    <row r="890" spans="1:25" x14ac:dyDescent="0.25">
      <c r="A890" t="s">
        <v>2160</v>
      </c>
      <c r="B890" t="str">
        <f>VLOOKUP(A890,'dump '!A:A,1,FALSE)</f>
        <v>RO056</v>
      </c>
      <c r="C890" t="s">
        <v>2159</v>
      </c>
      <c r="D890" t="s">
        <v>2161</v>
      </c>
      <c r="E890" t="s">
        <v>585</v>
      </c>
      <c r="F890" t="s">
        <v>2162</v>
      </c>
      <c r="G890" t="s">
        <v>277</v>
      </c>
      <c r="H890" t="s">
        <v>58</v>
      </c>
      <c r="I890">
        <v>1018493</v>
      </c>
      <c r="J890">
        <v>5</v>
      </c>
      <c r="K890" t="s">
        <v>79</v>
      </c>
      <c r="L890" t="s">
        <v>6142</v>
      </c>
      <c r="M890" t="s">
        <v>55</v>
      </c>
      <c r="N890">
        <v>80</v>
      </c>
      <c r="O890">
        <v>100</v>
      </c>
      <c r="P890" t="s">
        <v>6182</v>
      </c>
      <c r="Q890">
        <v>2500</v>
      </c>
      <c r="R890">
        <v>50</v>
      </c>
      <c r="S890">
        <v>300</v>
      </c>
      <c r="V890" t="s">
        <v>6144</v>
      </c>
      <c r="W890" s="2">
        <v>43474.373842592591</v>
      </c>
      <c r="Y890" s="2">
        <v>43474.373842592591</v>
      </c>
    </row>
    <row r="891" spans="1:25" x14ac:dyDescent="0.25">
      <c r="A891" t="s">
        <v>2323</v>
      </c>
      <c r="B891" t="str">
        <f>VLOOKUP(A891,'dump '!A:A,1,FALSE)</f>
        <v>RO057</v>
      </c>
      <c r="C891" t="s">
        <v>2322</v>
      </c>
      <c r="D891" t="s">
        <v>2324</v>
      </c>
      <c r="E891" t="s">
        <v>246</v>
      </c>
      <c r="F891" t="s">
        <v>2325</v>
      </c>
      <c r="G891" t="s">
        <v>277</v>
      </c>
      <c r="H891" t="s">
        <v>58</v>
      </c>
      <c r="I891">
        <v>1018549</v>
      </c>
      <c r="J891">
        <v>5</v>
      </c>
      <c r="K891" t="s">
        <v>79</v>
      </c>
      <c r="L891" t="s">
        <v>6142</v>
      </c>
      <c r="M891" t="s">
        <v>55</v>
      </c>
      <c r="N891">
        <v>80</v>
      </c>
      <c r="O891">
        <v>100</v>
      </c>
      <c r="P891" t="s">
        <v>6182</v>
      </c>
      <c r="Q891">
        <v>2550</v>
      </c>
      <c r="R891">
        <v>50</v>
      </c>
      <c r="S891">
        <v>300</v>
      </c>
      <c r="V891" t="s">
        <v>6144</v>
      </c>
      <c r="W891" s="2">
        <v>43474.373842592591</v>
      </c>
      <c r="Y891" s="2">
        <v>43474.373842592591</v>
      </c>
    </row>
    <row r="892" spans="1:25" x14ac:dyDescent="0.25">
      <c r="A892" t="s">
        <v>3146</v>
      </c>
      <c r="B892" t="str">
        <f>VLOOKUP(A892,'dump '!A:A,1,FALSE)</f>
        <v>RO058</v>
      </c>
      <c r="C892" t="s">
        <v>3145</v>
      </c>
      <c r="D892" t="s">
        <v>2202</v>
      </c>
      <c r="E892" t="s">
        <v>1086</v>
      </c>
      <c r="F892" t="s">
        <v>3147</v>
      </c>
      <c r="G892" t="s">
        <v>277</v>
      </c>
      <c r="H892" t="s">
        <v>58</v>
      </c>
      <c r="I892">
        <v>1032090</v>
      </c>
      <c r="J892">
        <v>5</v>
      </c>
      <c r="K892" t="s">
        <v>79</v>
      </c>
      <c r="L892" t="s">
        <v>6142</v>
      </c>
      <c r="M892" t="s">
        <v>55</v>
      </c>
      <c r="N892">
        <v>80</v>
      </c>
      <c r="O892">
        <v>100</v>
      </c>
      <c r="P892" t="s">
        <v>6163</v>
      </c>
      <c r="Q892">
        <v>2600</v>
      </c>
      <c r="R892">
        <v>50</v>
      </c>
      <c r="S892">
        <v>550</v>
      </c>
      <c r="V892" t="s">
        <v>6144</v>
      </c>
      <c r="W892" s="2">
        <v>43474.373842592591</v>
      </c>
      <c r="Y892" s="2">
        <v>43474.373842592591</v>
      </c>
    </row>
    <row r="893" spans="1:25" x14ac:dyDescent="0.25">
      <c r="A893" t="s">
        <v>2274</v>
      </c>
      <c r="B893" t="str">
        <f>VLOOKUP(A893,'dump '!A:A,1,FALSE)</f>
        <v>RO059</v>
      </c>
      <c r="C893" t="s">
        <v>2273</v>
      </c>
      <c r="D893" t="s">
        <v>2202</v>
      </c>
      <c r="E893" t="s">
        <v>1072</v>
      </c>
      <c r="F893" t="s">
        <v>2275</v>
      </c>
      <c r="G893" t="s">
        <v>277</v>
      </c>
      <c r="H893" t="s">
        <v>58</v>
      </c>
      <c r="I893">
        <v>1018531</v>
      </c>
      <c r="J893">
        <v>5</v>
      </c>
      <c r="K893" t="s">
        <v>79</v>
      </c>
      <c r="L893" t="s">
        <v>6142</v>
      </c>
      <c r="M893" t="s">
        <v>55</v>
      </c>
      <c r="N893">
        <v>80</v>
      </c>
      <c r="O893">
        <v>100</v>
      </c>
      <c r="P893" t="s">
        <v>6195</v>
      </c>
      <c r="Q893">
        <v>2600</v>
      </c>
      <c r="R893">
        <v>50</v>
      </c>
      <c r="S893">
        <v>550</v>
      </c>
      <c r="V893" t="s">
        <v>6144</v>
      </c>
      <c r="W893" s="2">
        <v>43474.373842592591</v>
      </c>
      <c r="Y893" s="2">
        <v>43474.373842592591</v>
      </c>
    </row>
    <row r="894" spans="1:25" x14ac:dyDescent="0.25">
      <c r="A894" t="s">
        <v>3158</v>
      </c>
      <c r="B894" t="str">
        <f>VLOOKUP(A894,'dump '!A:A,1,FALSE)</f>
        <v>RO060</v>
      </c>
      <c r="C894" t="s">
        <v>3157</v>
      </c>
      <c r="D894" t="s">
        <v>2593</v>
      </c>
      <c r="E894" t="s">
        <v>468</v>
      </c>
      <c r="F894" t="s">
        <v>2602</v>
      </c>
      <c r="G894" t="s">
        <v>277</v>
      </c>
      <c r="H894" t="s">
        <v>58</v>
      </c>
      <c r="I894">
        <v>1031335</v>
      </c>
      <c r="J894">
        <v>5</v>
      </c>
      <c r="K894" t="s">
        <v>79</v>
      </c>
      <c r="L894" t="s">
        <v>6142</v>
      </c>
      <c r="M894" t="s">
        <v>55</v>
      </c>
      <c r="N894">
        <v>80</v>
      </c>
      <c r="O894">
        <v>100</v>
      </c>
      <c r="P894" t="s">
        <v>6163</v>
      </c>
      <c r="Q894">
        <v>2600</v>
      </c>
      <c r="R894">
        <v>50</v>
      </c>
      <c r="S894">
        <v>550</v>
      </c>
      <c r="V894" t="s">
        <v>6144</v>
      </c>
      <c r="W894" s="2">
        <v>43474.373842592591</v>
      </c>
      <c r="Y894" s="2">
        <v>43474.373842592591</v>
      </c>
    </row>
    <row r="895" spans="1:25" x14ac:dyDescent="0.25">
      <c r="A895" t="s">
        <v>2270</v>
      </c>
      <c r="B895" t="str">
        <f>VLOOKUP(A895,'dump '!A:A,1,FALSE)</f>
        <v>RO061</v>
      </c>
      <c r="C895" t="s">
        <v>2269</v>
      </c>
      <c r="D895" t="s">
        <v>2202</v>
      </c>
      <c r="E895" t="s">
        <v>2167</v>
      </c>
      <c r="F895" t="s">
        <v>2271</v>
      </c>
      <c r="G895" t="s">
        <v>277</v>
      </c>
      <c r="H895" t="s">
        <v>58</v>
      </c>
      <c r="I895">
        <v>1018529</v>
      </c>
      <c r="J895">
        <v>5</v>
      </c>
      <c r="K895" t="s">
        <v>79</v>
      </c>
      <c r="L895" t="s">
        <v>6142</v>
      </c>
      <c r="M895" t="s">
        <v>55</v>
      </c>
      <c r="N895">
        <v>80</v>
      </c>
      <c r="O895">
        <v>100</v>
      </c>
      <c r="P895" t="s">
        <v>6163</v>
      </c>
      <c r="Q895">
        <v>2600</v>
      </c>
      <c r="R895">
        <v>50</v>
      </c>
      <c r="S895">
        <v>300</v>
      </c>
      <c r="V895" t="s">
        <v>6144</v>
      </c>
      <c r="W895" s="2">
        <v>43474.373842592591</v>
      </c>
      <c r="Y895" s="2">
        <v>43474.373842592591</v>
      </c>
    </row>
    <row r="896" spans="1:25" x14ac:dyDescent="0.25">
      <c r="A896" t="s">
        <v>2259</v>
      </c>
      <c r="B896" t="str">
        <f>VLOOKUP(A896,'dump '!A:A,1,FALSE)</f>
        <v>RO062</v>
      </c>
      <c r="C896" t="s">
        <v>2258</v>
      </c>
      <c r="D896" t="s">
        <v>2202</v>
      </c>
      <c r="E896" t="s">
        <v>487</v>
      </c>
      <c r="F896" t="s">
        <v>2260</v>
      </c>
      <c r="G896" t="s">
        <v>277</v>
      </c>
      <c r="H896" t="s">
        <v>58</v>
      </c>
      <c r="I896">
        <v>1018525</v>
      </c>
      <c r="J896">
        <v>5</v>
      </c>
      <c r="K896" t="s">
        <v>79</v>
      </c>
      <c r="L896" t="s">
        <v>6142</v>
      </c>
      <c r="M896" t="s">
        <v>55</v>
      </c>
      <c r="N896">
        <v>80</v>
      </c>
      <c r="O896">
        <v>100</v>
      </c>
      <c r="P896" t="s">
        <v>6195</v>
      </c>
      <c r="Q896">
        <v>2600</v>
      </c>
      <c r="R896">
        <v>50</v>
      </c>
      <c r="S896">
        <v>550</v>
      </c>
      <c r="V896" t="s">
        <v>6144</v>
      </c>
      <c r="W896" s="2">
        <v>43474.373842592591</v>
      </c>
      <c r="Y896" s="2">
        <v>43474.373842592591</v>
      </c>
    </row>
    <row r="897" spans="1:26" x14ac:dyDescent="0.25">
      <c r="A897" t="s">
        <v>2526</v>
      </c>
      <c r="B897" t="str">
        <f>VLOOKUP(A897,'dump '!A:A,1,FALSE)</f>
        <v>RO063</v>
      </c>
      <c r="C897" t="s">
        <v>2525</v>
      </c>
      <c r="D897" t="s">
        <v>2311</v>
      </c>
      <c r="E897" t="s">
        <v>849</v>
      </c>
      <c r="F897" t="s">
        <v>2312</v>
      </c>
      <c r="G897" t="s">
        <v>277</v>
      </c>
      <c r="H897" t="s">
        <v>58</v>
      </c>
      <c r="I897">
        <v>1018882</v>
      </c>
      <c r="J897">
        <v>5</v>
      </c>
      <c r="K897" t="s">
        <v>79</v>
      </c>
      <c r="L897" t="s">
        <v>6142</v>
      </c>
      <c r="M897" t="s">
        <v>55</v>
      </c>
      <c r="N897">
        <v>80</v>
      </c>
      <c r="O897">
        <v>100</v>
      </c>
      <c r="P897" t="s">
        <v>6156</v>
      </c>
      <c r="Q897">
        <v>2600</v>
      </c>
      <c r="R897">
        <v>50</v>
      </c>
      <c r="S897">
        <v>550</v>
      </c>
      <c r="V897" t="s">
        <v>6144</v>
      </c>
      <c r="W897" s="2">
        <v>43474.373842592591</v>
      </c>
      <c r="Y897" s="2">
        <v>43474.373842592591</v>
      </c>
    </row>
    <row r="898" spans="1:26" x14ac:dyDescent="0.25">
      <c r="A898" t="s">
        <v>2470</v>
      </c>
      <c r="B898" t="str">
        <f>VLOOKUP(A898,'dump '!A:A,1,FALSE)</f>
        <v>RO064</v>
      </c>
      <c r="C898" t="s">
        <v>2469</v>
      </c>
      <c r="D898" t="s">
        <v>2202</v>
      </c>
      <c r="E898" t="s">
        <v>787</v>
      </c>
      <c r="F898" t="s">
        <v>2471</v>
      </c>
      <c r="G898" t="s">
        <v>277</v>
      </c>
      <c r="H898" t="s">
        <v>58</v>
      </c>
      <c r="I898">
        <v>1018560</v>
      </c>
      <c r="J898">
        <v>5</v>
      </c>
      <c r="K898" t="s">
        <v>79</v>
      </c>
      <c r="L898" t="s">
        <v>6142</v>
      </c>
      <c r="M898" t="s">
        <v>55</v>
      </c>
      <c r="N898">
        <v>80</v>
      </c>
      <c r="O898">
        <v>100</v>
      </c>
      <c r="P898" t="s">
        <v>6163</v>
      </c>
      <c r="Q898">
        <v>2600</v>
      </c>
      <c r="R898">
        <v>50</v>
      </c>
      <c r="S898">
        <v>550</v>
      </c>
      <c r="V898" t="s">
        <v>6144</v>
      </c>
      <c r="W898" s="2">
        <v>43474.373842592591</v>
      </c>
      <c r="Y898" s="2">
        <v>43474.373842592591</v>
      </c>
    </row>
    <row r="899" spans="1:26" x14ac:dyDescent="0.25">
      <c r="A899" t="s">
        <v>2201</v>
      </c>
      <c r="B899" t="str">
        <f>VLOOKUP(A899,'dump '!A:A,1,FALSE)</f>
        <v>RO065</v>
      </c>
      <c r="C899" t="s">
        <v>2200</v>
      </c>
      <c r="D899" t="s">
        <v>2202</v>
      </c>
      <c r="E899" t="s">
        <v>2203</v>
      </c>
      <c r="F899" t="s">
        <v>2204</v>
      </c>
      <c r="G899" t="s">
        <v>277</v>
      </c>
      <c r="H899" t="s">
        <v>58</v>
      </c>
      <c r="I899">
        <v>1018502</v>
      </c>
      <c r="J899">
        <v>5</v>
      </c>
      <c r="K899" t="s">
        <v>79</v>
      </c>
      <c r="L899" t="s">
        <v>6142</v>
      </c>
      <c r="M899" t="s">
        <v>55</v>
      </c>
      <c r="N899">
        <v>80</v>
      </c>
      <c r="O899">
        <v>100</v>
      </c>
      <c r="P899" t="s">
        <v>6163</v>
      </c>
      <c r="Q899">
        <v>2600</v>
      </c>
      <c r="R899">
        <v>50</v>
      </c>
      <c r="S899">
        <v>550</v>
      </c>
      <c r="V899" t="s">
        <v>6144</v>
      </c>
      <c r="W899" s="2">
        <v>43474.373842592591</v>
      </c>
      <c r="Y899" s="2">
        <v>43474.373842592591</v>
      </c>
    </row>
    <row r="900" spans="1:26" x14ac:dyDescent="0.25">
      <c r="A900" t="s">
        <v>2109</v>
      </c>
      <c r="B900" t="str">
        <f>VLOOKUP(A900,'dump '!A:A,1,FALSE)</f>
        <v>RO066</v>
      </c>
      <c r="C900" t="s">
        <v>2108</v>
      </c>
      <c r="D900" t="s">
        <v>2110</v>
      </c>
      <c r="E900" t="s">
        <v>32</v>
      </c>
      <c r="F900" t="s">
        <v>2111</v>
      </c>
      <c r="G900" t="s">
        <v>277</v>
      </c>
      <c r="H900" t="s">
        <v>58</v>
      </c>
      <c r="I900">
        <v>1018467</v>
      </c>
      <c r="J900">
        <v>5</v>
      </c>
      <c r="K900" t="s">
        <v>79</v>
      </c>
      <c r="L900" t="s">
        <v>6142</v>
      </c>
      <c r="M900" t="s">
        <v>55</v>
      </c>
      <c r="N900">
        <v>80</v>
      </c>
      <c r="O900">
        <v>100</v>
      </c>
      <c r="P900" t="s">
        <v>6182</v>
      </c>
      <c r="Q900">
        <v>2500</v>
      </c>
      <c r="R900">
        <v>50</v>
      </c>
      <c r="S900">
        <v>300</v>
      </c>
      <c r="V900" t="s">
        <v>6144</v>
      </c>
      <c r="W900" s="2">
        <v>43474.373842592591</v>
      </c>
      <c r="Y900" s="2">
        <v>43474.373842592591</v>
      </c>
    </row>
    <row r="901" spans="1:26" x14ac:dyDescent="0.25">
      <c r="A901" t="s">
        <v>2227</v>
      </c>
      <c r="B901" t="str">
        <f>VLOOKUP(A901,'dump '!A:A,1,FALSE)</f>
        <v>RO067</v>
      </c>
      <c r="C901" t="s">
        <v>2226</v>
      </c>
      <c r="D901" t="s">
        <v>2145</v>
      </c>
      <c r="E901" t="s">
        <v>2228</v>
      </c>
      <c r="F901" t="s">
        <v>2146</v>
      </c>
      <c r="G901" t="s">
        <v>277</v>
      </c>
      <c r="H901" t="s">
        <v>58</v>
      </c>
      <c r="I901">
        <v>1018480</v>
      </c>
      <c r="J901">
        <v>5</v>
      </c>
      <c r="K901" t="s">
        <v>79</v>
      </c>
      <c r="L901" t="s">
        <v>6142</v>
      </c>
      <c r="M901" t="s">
        <v>55</v>
      </c>
      <c r="N901">
        <v>80</v>
      </c>
      <c r="O901">
        <v>100</v>
      </c>
      <c r="P901" t="s">
        <v>6156</v>
      </c>
      <c r="Q901">
        <v>2600</v>
      </c>
      <c r="R901">
        <v>50</v>
      </c>
      <c r="S901">
        <v>550</v>
      </c>
      <c r="V901" t="s">
        <v>6144</v>
      </c>
      <c r="W901" s="2">
        <v>43474.373842592591</v>
      </c>
      <c r="Y901" s="2">
        <v>43474.373842592591</v>
      </c>
    </row>
    <row r="902" spans="1:26" x14ac:dyDescent="0.25">
      <c r="A902" t="s">
        <v>3546</v>
      </c>
      <c r="B902" t="str">
        <f>VLOOKUP(A902,'dump '!A:A,1,FALSE)</f>
        <v>RO068</v>
      </c>
      <c r="C902" t="s">
        <v>3545</v>
      </c>
      <c r="D902" t="s">
        <v>2145</v>
      </c>
      <c r="E902" t="s">
        <v>2228</v>
      </c>
      <c r="F902" t="s">
        <v>2146</v>
      </c>
      <c r="G902" t="s">
        <v>277</v>
      </c>
      <c r="H902" t="s">
        <v>58</v>
      </c>
      <c r="I902">
        <v>1034569</v>
      </c>
      <c r="J902">
        <v>5</v>
      </c>
      <c r="K902" t="s">
        <v>79</v>
      </c>
      <c r="L902" t="s">
        <v>6142</v>
      </c>
      <c r="M902" t="s">
        <v>55</v>
      </c>
      <c r="N902">
        <v>80</v>
      </c>
      <c r="O902">
        <v>100</v>
      </c>
      <c r="P902" t="s">
        <v>6156</v>
      </c>
      <c r="Q902">
        <v>2600</v>
      </c>
      <c r="R902">
        <v>50</v>
      </c>
      <c r="S902">
        <v>550</v>
      </c>
      <c r="V902" t="s">
        <v>6144</v>
      </c>
      <c r="W902" s="2">
        <v>43474.373842592591</v>
      </c>
      <c r="Y902" s="2">
        <v>43474.373842592591</v>
      </c>
    </row>
    <row r="903" spans="1:26" x14ac:dyDescent="0.25">
      <c r="A903" t="s">
        <v>2144</v>
      </c>
      <c r="B903" t="str">
        <f>VLOOKUP(A903,'dump '!A:A,1,FALSE)</f>
        <v>RO069</v>
      </c>
      <c r="C903" t="s">
        <v>2143</v>
      </c>
      <c r="D903" t="s">
        <v>2145</v>
      </c>
      <c r="E903" t="s">
        <v>93</v>
      </c>
      <c r="F903" t="s">
        <v>2146</v>
      </c>
      <c r="G903" t="s">
        <v>277</v>
      </c>
      <c r="H903" t="s">
        <v>58</v>
      </c>
      <c r="I903">
        <v>1018489</v>
      </c>
      <c r="J903">
        <v>5</v>
      </c>
      <c r="K903" t="s">
        <v>79</v>
      </c>
      <c r="L903" t="s">
        <v>6142</v>
      </c>
      <c r="M903" t="s">
        <v>55</v>
      </c>
      <c r="N903">
        <v>80</v>
      </c>
      <c r="O903">
        <v>100</v>
      </c>
      <c r="P903" t="s">
        <v>6156</v>
      </c>
      <c r="Q903">
        <v>2600</v>
      </c>
      <c r="R903">
        <v>50</v>
      </c>
      <c r="S903">
        <v>550</v>
      </c>
      <c r="V903" t="s">
        <v>6144</v>
      </c>
      <c r="W903" s="2">
        <v>43474.373842592591</v>
      </c>
      <c r="Y903" s="2">
        <v>43474.373842592591</v>
      </c>
    </row>
    <row r="904" spans="1:26" x14ac:dyDescent="0.25">
      <c r="A904" t="s">
        <v>2194</v>
      </c>
      <c r="B904" t="str">
        <f>VLOOKUP(A904,'dump '!A:A,1,FALSE)</f>
        <v>RO070</v>
      </c>
      <c r="C904" t="s">
        <v>2193</v>
      </c>
      <c r="D904" t="s">
        <v>2145</v>
      </c>
      <c r="E904" t="s">
        <v>93</v>
      </c>
      <c r="F904" t="s">
        <v>2146</v>
      </c>
      <c r="G904" t="s">
        <v>277</v>
      </c>
      <c r="H904" t="s">
        <v>58</v>
      </c>
      <c r="I904">
        <v>1018500</v>
      </c>
      <c r="J904">
        <v>5</v>
      </c>
      <c r="K904" t="s">
        <v>79</v>
      </c>
      <c r="L904" t="s">
        <v>6142</v>
      </c>
      <c r="M904" t="s">
        <v>55</v>
      </c>
      <c r="N904">
        <v>80</v>
      </c>
      <c r="O904">
        <v>100</v>
      </c>
      <c r="P904" t="s">
        <v>6156</v>
      </c>
      <c r="Q904">
        <v>2600</v>
      </c>
      <c r="R904">
        <v>50</v>
      </c>
      <c r="S904">
        <v>550</v>
      </c>
      <c r="V904" t="s">
        <v>6144</v>
      </c>
      <c r="W904" s="2">
        <v>43474.373842592591</v>
      </c>
      <c r="Y904" s="2">
        <v>43474.373842592591</v>
      </c>
    </row>
    <row r="905" spans="1:26" x14ac:dyDescent="0.25">
      <c r="A905" t="s">
        <v>2154</v>
      </c>
      <c r="B905" t="str">
        <f>VLOOKUP(A905,'dump '!A:A,1,FALSE)</f>
        <v>RO071</v>
      </c>
      <c r="C905" t="s">
        <v>2153</v>
      </c>
      <c r="D905" t="s">
        <v>2150</v>
      </c>
      <c r="E905" t="s">
        <v>281</v>
      </c>
      <c r="F905" t="s">
        <v>2151</v>
      </c>
      <c r="G905" t="s">
        <v>277</v>
      </c>
      <c r="H905" t="s">
        <v>58</v>
      </c>
      <c r="I905">
        <v>1018491</v>
      </c>
      <c r="J905">
        <v>5</v>
      </c>
      <c r="K905" t="s">
        <v>79</v>
      </c>
      <c r="L905" t="s">
        <v>6142</v>
      </c>
      <c r="M905" t="s">
        <v>55</v>
      </c>
      <c r="N905">
        <v>80</v>
      </c>
      <c r="O905">
        <v>100</v>
      </c>
      <c r="P905" t="s">
        <v>6163</v>
      </c>
      <c r="Q905">
        <v>2600</v>
      </c>
      <c r="R905">
        <v>50</v>
      </c>
      <c r="S905">
        <v>550</v>
      </c>
      <c r="V905" t="s">
        <v>6144</v>
      </c>
      <c r="W905" s="2">
        <v>43474.373842592591</v>
      </c>
      <c r="Y905" s="2">
        <v>43474.373842592591</v>
      </c>
    </row>
    <row r="906" spans="1:26" x14ac:dyDescent="0.25">
      <c r="A906" t="s">
        <v>2149</v>
      </c>
      <c r="B906" t="str">
        <f>VLOOKUP(A906,'dump '!A:A,1,FALSE)</f>
        <v>RO072</v>
      </c>
      <c r="C906" t="s">
        <v>2148</v>
      </c>
      <c r="D906" t="s">
        <v>2150</v>
      </c>
      <c r="E906" t="s">
        <v>281</v>
      </c>
      <c r="F906" t="s">
        <v>2151</v>
      </c>
      <c r="G906" t="s">
        <v>277</v>
      </c>
      <c r="H906" t="s">
        <v>58</v>
      </c>
      <c r="I906">
        <v>1018490</v>
      </c>
      <c r="J906">
        <v>5</v>
      </c>
      <c r="K906" t="s">
        <v>79</v>
      </c>
      <c r="L906" t="s">
        <v>6142</v>
      </c>
      <c r="M906" t="s">
        <v>55</v>
      </c>
      <c r="N906">
        <v>80</v>
      </c>
      <c r="O906">
        <v>100</v>
      </c>
      <c r="P906" t="s">
        <v>6156</v>
      </c>
      <c r="Q906">
        <v>2600</v>
      </c>
      <c r="R906">
        <v>50</v>
      </c>
      <c r="S906">
        <v>550</v>
      </c>
      <c r="V906" t="s">
        <v>6144</v>
      </c>
      <c r="W906" s="2">
        <v>43474.373842592591</v>
      </c>
      <c r="Y906" s="2">
        <v>43474.373842592591</v>
      </c>
    </row>
    <row r="907" spans="1:26" x14ac:dyDescent="0.25">
      <c r="A907" t="s">
        <v>2231</v>
      </c>
      <c r="B907" t="str">
        <f>VLOOKUP(A907,'dump '!A:A,1,FALSE)</f>
        <v>RO073</v>
      </c>
      <c r="C907" t="s">
        <v>2230</v>
      </c>
      <c r="D907" t="s">
        <v>2150</v>
      </c>
      <c r="E907" t="s">
        <v>316</v>
      </c>
      <c r="F907" t="s">
        <v>2151</v>
      </c>
      <c r="G907" t="s">
        <v>277</v>
      </c>
      <c r="H907" t="s">
        <v>58</v>
      </c>
      <c r="I907">
        <v>1018481</v>
      </c>
      <c r="J907">
        <v>5</v>
      </c>
      <c r="K907" t="s">
        <v>79</v>
      </c>
      <c r="L907" t="s">
        <v>6142</v>
      </c>
      <c r="M907" t="s">
        <v>55</v>
      </c>
      <c r="N907">
        <v>80</v>
      </c>
      <c r="O907">
        <v>100</v>
      </c>
      <c r="P907" t="s">
        <v>6163</v>
      </c>
      <c r="Q907">
        <v>2600</v>
      </c>
      <c r="R907">
        <v>50</v>
      </c>
      <c r="S907">
        <v>300</v>
      </c>
      <c r="V907" t="s">
        <v>6144</v>
      </c>
      <c r="W907" s="2">
        <v>43474.373842592591</v>
      </c>
      <c r="Y907" s="2">
        <v>43474.373842592591</v>
      </c>
    </row>
    <row r="908" spans="1:26" x14ac:dyDescent="0.25">
      <c r="A908" t="s">
        <v>3350</v>
      </c>
      <c r="B908" t="str">
        <f>VLOOKUP(A908,'dump '!A:A,1,FALSE)</f>
        <v>RO074</v>
      </c>
      <c r="C908" t="s">
        <v>3349</v>
      </c>
      <c r="D908" t="s">
        <v>3351</v>
      </c>
      <c r="E908" t="s">
        <v>3352</v>
      </c>
      <c r="F908" t="s">
        <v>3353</v>
      </c>
      <c r="G908" t="s">
        <v>34</v>
      </c>
      <c r="H908" t="s">
        <v>58</v>
      </c>
      <c r="I908">
        <v>1019856</v>
      </c>
      <c r="J908">
        <v>5</v>
      </c>
      <c r="K908" t="s">
        <v>79</v>
      </c>
      <c r="L908" t="s">
        <v>6142</v>
      </c>
      <c r="M908" t="s">
        <v>55</v>
      </c>
      <c r="N908">
        <v>80</v>
      </c>
      <c r="O908">
        <v>100</v>
      </c>
      <c r="P908" t="s">
        <v>6160</v>
      </c>
      <c r="Q908">
        <v>2600</v>
      </c>
      <c r="R908">
        <v>50</v>
      </c>
      <c r="S908">
        <v>300</v>
      </c>
      <c r="V908" t="s">
        <v>6144</v>
      </c>
      <c r="W908" s="2">
        <v>43474.373842592591</v>
      </c>
      <c r="Y908" s="2">
        <v>43474.373842592591</v>
      </c>
    </row>
    <row r="909" spans="1:26" x14ac:dyDescent="0.25">
      <c r="A909" t="s">
        <v>2102</v>
      </c>
      <c r="B909" t="str">
        <f>VLOOKUP(A909,'dump '!A:A,1,FALSE)</f>
        <v>RO075</v>
      </c>
      <c r="C909" t="s">
        <v>2101</v>
      </c>
      <c r="D909" t="s">
        <v>2103</v>
      </c>
      <c r="E909" t="s">
        <v>32</v>
      </c>
      <c r="F909" t="s">
        <v>2104</v>
      </c>
      <c r="G909" t="s">
        <v>34</v>
      </c>
      <c r="H909" t="s">
        <v>58</v>
      </c>
      <c r="I909">
        <v>1018465</v>
      </c>
      <c r="J909">
        <v>5</v>
      </c>
      <c r="K909" t="s">
        <v>79</v>
      </c>
      <c r="L909" t="s">
        <v>6142</v>
      </c>
      <c r="M909" t="s">
        <v>55</v>
      </c>
      <c r="N909">
        <v>80</v>
      </c>
      <c r="O909">
        <v>100</v>
      </c>
      <c r="P909" t="s">
        <v>6194</v>
      </c>
      <c r="Q909">
        <v>2500</v>
      </c>
      <c r="R909">
        <v>50</v>
      </c>
      <c r="S909">
        <v>300</v>
      </c>
      <c r="V909" t="s">
        <v>6144</v>
      </c>
      <c r="W909" s="2">
        <v>43474.373842592591</v>
      </c>
      <c r="Y909" s="2">
        <v>43474.373842592591</v>
      </c>
    </row>
    <row r="910" spans="1:26" x14ac:dyDescent="0.25">
      <c r="A910" t="s">
        <v>3511</v>
      </c>
      <c r="B910" t="str">
        <f>VLOOKUP(A910,'dump '!A:A,1,FALSE)</f>
        <v>RO076</v>
      </c>
      <c r="C910" t="s">
        <v>3510</v>
      </c>
      <c r="D910" t="s">
        <v>3512</v>
      </c>
      <c r="E910" t="s">
        <v>2711</v>
      </c>
      <c r="F910" t="s">
        <v>3513</v>
      </c>
      <c r="G910" t="s">
        <v>34</v>
      </c>
      <c r="H910" t="s">
        <v>58</v>
      </c>
      <c r="I910">
        <v>1034625</v>
      </c>
      <c r="J910">
        <v>5</v>
      </c>
      <c r="K910" t="s">
        <v>79</v>
      </c>
      <c r="L910" t="s">
        <v>6142</v>
      </c>
      <c r="M910" t="s">
        <v>55</v>
      </c>
      <c r="N910">
        <v>80</v>
      </c>
      <c r="O910">
        <v>100</v>
      </c>
      <c r="P910" t="s">
        <v>6165</v>
      </c>
      <c r="Q910">
        <v>2500</v>
      </c>
      <c r="R910">
        <v>50</v>
      </c>
      <c r="S910">
        <v>300</v>
      </c>
      <c r="V910" t="s">
        <v>6144</v>
      </c>
      <c r="W910" s="2">
        <v>43474.373842592591</v>
      </c>
      <c r="Y910" s="2">
        <v>43474.373842592591</v>
      </c>
    </row>
    <row r="911" spans="1:26" x14ac:dyDescent="0.25">
      <c r="A911" t="s">
        <v>6333</v>
      </c>
      <c r="B911" t="e">
        <f>VLOOKUP(A911,'dump '!A:A,1,FALSE)</f>
        <v>#N/A</v>
      </c>
      <c r="C911" s="2"/>
      <c r="D911" s="2"/>
      <c r="E911" s="2"/>
      <c r="F911" s="2"/>
      <c r="G911" s="2"/>
      <c r="H911" t="s">
        <v>323</v>
      </c>
      <c r="I911" s="2"/>
      <c r="J911">
        <v>5</v>
      </c>
      <c r="K911" t="s">
        <v>79</v>
      </c>
      <c r="L911" t="s">
        <v>6142</v>
      </c>
      <c r="M911" t="s">
        <v>55</v>
      </c>
      <c r="N911">
        <v>80</v>
      </c>
      <c r="O911">
        <v>100</v>
      </c>
      <c r="P911" t="s">
        <v>6148</v>
      </c>
      <c r="Q911" s="2"/>
      <c r="R911" s="2"/>
      <c r="S911" s="2"/>
      <c r="V911" t="s">
        <v>6144</v>
      </c>
      <c r="W911" s="2">
        <v>43474.373854166668</v>
      </c>
      <c r="Y911" s="2">
        <v>43803.428495370368</v>
      </c>
      <c r="Z911" t="s">
        <v>37</v>
      </c>
    </row>
    <row r="912" spans="1:26" x14ac:dyDescent="0.25">
      <c r="A912" t="s">
        <v>6335</v>
      </c>
      <c r="B912" t="e">
        <f>VLOOKUP(A912,'dump '!A:A,1,FALSE)</f>
        <v>#N/A</v>
      </c>
      <c r="C912" s="2"/>
      <c r="D912" s="2"/>
      <c r="E912" s="2"/>
      <c r="F912" s="2"/>
      <c r="G912" s="2"/>
      <c r="H912" t="s">
        <v>58</v>
      </c>
      <c r="I912">
        <v>1017881</v>
      </c>
      <c r="J912">
        <v>5</v>
      </c>
      <c r="K912" t="s">
        <v>79</v>
      </c>
      <c r="L912" t="s">
        <v>6142</v>
      </c>
      <c r="M912" t="s">
        <v>55</v>
      </c>
      <c r="N912">
        <v>80</v>
      </c>
      <c r="O912">
        <v>100</v>
      </c>
      <c r="P912" t="s">
        <v>6156</v>
      </c>
      <c r="Q912">
        <v>2600</v>
      </c>
      <c r="R912">
        <v>50</v>
      </c>
      <c r="S912">
        <v>300</v>
      </c>
      <c r="V912" t="s">
        <v>6144</v>
      </c>
      <c r="W912" s="2">
        <v>43474.373854166668</v>
      </c>
      <c r="Y912" s="2">
        <v>43803.426481481481</v>
      </c>
      <c r="Z912" t="s">
        <v>37</v>
      </c>
    </row>
    <row r="913" spans="1:26" x14ac:dyDescent="0.25">
      <c r="A913" t="s">
        <v>3948</v>
      </c>
      <c r="B913" t="str">
        <f>VLOOKUP(A913,'dump '!A:A,1,FALSE)</f>
        <v>RO085</v>
      </c>
      <c r="C913" t="s">
        <v>3947</v>
      </c>
      <c r="D913" t="s">
        <v>3505</v>
      </c>
      <c r="E913" t="s">
        <v>195</v>
      </c>
      <c r="F913" t="s">
        <v>3506</v>
      </c>
      <c r="G913" t="s">
        <v>51</v>
      </c>
      <c r="H913" t="s">
        <v>58</v>
      </c>
      <c r="I913">
        <v>1019804</v>
      </c>
      <c r="J913">
        <v>5</v>
      </c>
      <c r="K913" t="s">
        <v>79</v>
      </c>
      <c r="L913" t="s">
        <v>6142</v>
      </c>
      <c r="M913" t="s">
        <v>55</v>
      </c>
      <c r="N913">
        <v>80</v>
      </c>
      <c r="O913">
        <v>100</v>
      </c>
      <c r="P913" t="s">
        <v>6211</v>
      </c>
      <c r="Q913">
        <v>2500</v>
      </c>
      <c r="R913">
        <v>50</v>
      </c>
      <c r="S913">
        <v>300</v>
      </c>
      <c r="V913" t="s">
        <v>6144</v>
      </c>
      <c r="W913" s="2">
        <v>43474.373854166668</v>
      </c>
      <c r="Y913" s="2">
        <v>43474.373854166668</v>
      </c>
    </row>
    <row r="914" spans="1:26" x14ac:dyDescent="0.25">
      <c r="A914" t="s">
        <v>3504</v>
      </c>
      <c r="B914" t="str">
        <f>VLOOKUP(A914,'dump '!A:A,1,FALSE)</f>
        <v>RO086</v>
      </c>
      <c r="C914" t="s">
        <v>3503</v>
      </c>
      <c r="D914" t="s">
        <v>3505</v>
      </c>
      <c r="E914" t="s">
        <v>195</v>
      </c>
      <c r="F914" t="s">
        <v>3506</v>
      </c>
      <c r="G914" t="s">
        <v>51</v>
      </c>
      <c r="H914" t="s">
        <v>58</v>
      </c>
      <c r="I914">
        <v>1034605</v>
      </c>
      <c r="J914">
        <v>5</v>
      </c>
      <c r="K914" t="s">
        <v>79</v>
      </c>
      <c r="L914" t="s">
        <v>6142</v>
      </c>
      <c r="M914" t="s">
        <v>55</v>
      </c>
      <c r="N914">
        <v>80</v>
      </c>
      <c r="O914">
        <v>100</v>
      </c>
      <c r="P914" t="s">
        <v>6211</v>
      </c>
      <c r="Q914">
        <v>2500</v>
      </c>
      <c r="R914">
        <v>50</v>
      </c>
      <c r="S914">
        <v>300</v>
      </c>
      <c r="V914" t="s">
        <v>6144</v>
      </c>
      <c r="W914" s="2">
        <v>43474.373854166668</v>
      </c>
      <c r="Y914" s="2">
        <v>43474.373854166668</v>
      </c>
    </row>
    <row r="915" spans="1:26" x14ac:dyDescent="0.25">
      <c r="A915" t="s">
        <v>3560</v>
      </c>
      <c r="B915" t="str">
        <f>VLOOKUP(A915,'dump '!A:A,1,FALSE)</f>
        <v>RO087</v>
      </c>
      <c r="C915" t="s">
        <v>3559</v>
      </c>
      <c r="D915" t="s">
        <v>3126</v>
      </c>
      <c r="E915" t="s">
        <v>3561</v>
      </c>
      <c r="F915" t="s">
        <v>3128</v>
      </c>
      <c r="G915" t="s">
        <v>51</v>
      </c>
      <c r="H915" t="s">
        <v>58</v>
      </c>
      <c r="I915">
        <v>1034643</v>
      </c>
      <c r="J915">
        <v>5</v>
      </c>
      <c r="K915" t="s">
        <v>79</v>
      </c>
      <c r="L915" t="s">
        <v>6142</v>
      </c>
      <c r="M915" t="s">
        <v>55</v>
      </c>
      <c r="N915">
        <v>80</v>
      </c>
      <c r="O915">
        <v>100</v>
      </c>
      <c r="P915" t="s">
        <v>6211</v>
      </c>
      <c r="Q915">
        <v>2500</v>
      </c>
      <c r="R915">
        <v>50</v>
      </c>
      <c r="S915">
        <v>300</v>
      </c>
      <c r="V915" t="s">
        <v>6144</v>
      </c>
      <c r="W915" s="2">
        <v>43474.373854166668</v>
      </c>
      <c r="Y915" s="2">
        <v>43474.373854166668</v>
      </c>
    </row>
    <row r="916" spans="1:26" x14ac:dyDescent="0.25">
      <c r="A916" t="s">
        <v>3134</v>
      </c>
      <c r="B916" t="str">
        <f>VLOOKUP(A916,'dump '!A:A,1,FALSE)</f>
        <v>RO095</v>
      </c>
      <c r="C916" t="s">
        <v>3133</v>
      </c>
      <c r="D916" t="s">
        <v>48</v>
      </c>
      <c r="E916" t="s">
        <v>49</v>
      </c>
      <c r="F916" t="s">
        <v>50</v>
      </c>
      <c r="G916" t="s">
        <v>51</v>
      </c>
      <c r="H916" t="s">
        <v>58</v>
      </c>
      <c r="I916">
        <v>1031363</v>
      </c>
      <c r="J916">
        <v>5</v>
      </c>
      <c r="K916" t="s">
        <v>79</v>
      </c>
      <c r="L916" t="s">
        <v>6142</v>
      </c>
      <c r="M916" t="s">
        <v>55</v>
      </c>
      <c r="N916">
        <v>80</v>
      </c>
      <c r="O916">
        <v>100</v>
      </c>
      <c r="P916" t="s">
        <v>6146</v>
      </c>
      <c r="Q916">
        <v>2500</v>
      </c>
      <c r="R916">
        <v>50</v>
      </c>
      <c r="S916">
        <v>300</v>
      </c>
      <c r="V916" t="s">
        <v>6144</v>
      </c>
      <c r="W916" s="2">
        <v>43474.373854166668</v>
      </c>
      <c r="Y916" s="2">
        <v>43474.373854166668</v>
      </c>
    </row>
    <row r="917" spans="1:26" x14ac:dyDescent="0.25">
      <c r="A917" t="s">
        <v>3119</v>
      </c>
      <c r="B917" t="str">
        <f>VLOOKUP(A917,'dump '!A:A,1,FALSE)</f>
        <v>RO096</v>
      </c>
      <c r="C917" t="s">
        <v>3118</v>
      </c>
      <c r="D917" t="s">
        <v>2900</v>
      </c>
      <c r="E917" t="s">
        <v>2355</v>
      </c>
      <c r="F917" t="s">
        <v>2901</v>
      </c>
      <c r="G917" t="s">
        <v>51</v>
      </c>
      <c r="H917" t="s">
        <v>58</v>
      </c>
      <c r="I917">
        <v>1031051</v>
      </c>
      <c r="J917">
        <v>5</v>
      </c>
      <c r="K917" t="s">
        <v>79</v>
      </c>
      <c r="L917" t="s">
        <v>6142</v>
      </c>
      <c r="M917" t="s">
        <v>55</v>
      </c>
      <c r="N917">
        <v>80</v>
      </c>
      <c r="O917">
        <v>100</v>
      </c>
      <c r="P917" t="s">
        <v>6211</v>
      </c>
      <c r="Q917">
        <v>2500</v>
      </c>
      <c r="R917">
        <v>50</v>
      </c>
      <c r="S917">
        <v>500</v>
      </c>
      <c r="V917" t="s">
        <v>6144</v>
      </c>
      <c r="W917" s="2">
        <v>43474.373854166668</v>
      </c>
      <c r="Y917" s="2">
        <v>43474.373854166668</v>
      </c>
    </row>
    <row r="918" spans="1:26" x14ac:dyDescent="0.25">
      <c r="A918" t="s">
        <v>3528</v>
      </c>
      <c r="B918" t="str">
        <f>VLOOKUP(A918,'dump '!A:A,1,FALSE)</f>
        <v>RO098</v>
      </c>
      <c r="C918" t="s">
        <v>3527</v>
      </c>
      <c r="D918" t="s">
        <v>1844</v>
      </c>
      <c r="E918" t="s">
        <v>281</v>
      </c>
      <c r="F918" t="s">
        <v>1845</v>
      </c>
      <c r="G918" t="s">
        <v>51</v>
      </c>
      <c r="H918" t="s">
        <v>58</v>
      </c>
      <c r="I918">
        <v>1034709</v>
      </c>
      <c r="J918">
        <v>5</v>
      </c>
      <c r="K918" t="s">
        <v>79</v>
      </c>
      <c r="L918" t="s">
        <v>6142</v>
      </c>
      <c r="M918" t="s">
        <v>55</v>
      </c>
      <c r="N918">
        <v>80</v>
      </c>
      <c r="O918">
        <v>100</v>
      </c>
      <c r="P918" t="s">
        <v>6236</v>
      </c>
      <c r="Q918">
        <v>2550</v>
      </c>
      <c r="R918">
        <v>50</v>
      </c>
      <c r="S918">
        <v>300</v>
      </c>
      <c r="V918" t="s">
        <v>6144</v>
      </c>
      <c r="W918" s="2">
        <v>43474.373854166668</v>
      </c>
      <c r="Y918" s="2">
        <v>43474.373854166668</v>
      </c>
    </row>
    <row r="919" spans="1:26" x14ac:dyDescent="0.25">
      <c r="A919" t="s">
        <v>4172</v>
      </c>
      <c r="B919" t="str">
        <f>VLOOKUP(A919,'dump '!A:A,1,FALSE)</f>
        <v>RO1000</v>
      </c>
      <c r="C919" t="s">
        <v>4171</v>
      </c>
      <c r="D919" t="s">
        <v>3556</v>
      </c>
      <c r="E919" t="s">
        <v>281</v>
      </c>
      <c r="F919" t="s">
        <v>4173</v>
      </c>
      <c r="G919" t="s">
        <v>241</v>
      </c>
      <c r="H919" t="s">
        <v>58</v>
      </c>
      <c r="I919">
        <v>1020006</v>
      </c>
      <c r="J919">
        <v>6</v>
      </c>
      <c r="K919" t="s">
        <v>79</v>
      </c>
      <c r="L919" t="s">
        <v>6142</v>
      </c>
      <c r="M919" t="s">
        <v>55</v>
      </c>
      <c r="N919">
        <v>80</v>
      </c>
      <c r="O919">
        <v>100</v>
      </c>
      <c r="P919" t="s">
        <v>6216</v>
      </c>
      <c r="Q919">
        <v>2600</v>
      </c>
      <c r="R919">
        <v>50</v>
      </c>
      <c r="S919">
        <v>300</v>
      </c>
      <c r="V919" t="s">
        <v>6144</v>
      </c>
      <c r="W919" s="2">
        <v>44749.378009259257</v>
      </c>
      <c r="X919" t="s">
        <v>329</v>
      </c>
      <c r="Y919" s="2">
        <v>44749.378009259257</v>
      </c>
      <c r="Z919" t="s">
        <v>329</v>
      </c>
    </row>
    <row r="920" spans="1:26" x14ac:dyDescent="0.25">
      <c r="A920" t="s">
        <v>4696</v>
      </c>
      <c r="B920" t="str">
        <f>VLOOKUP(A920,'dump '!A:A,1,FALSE)</f>
        <v>RO1001</v>
      </c>
      <c r="C920" t="s">
        <v>4695</v>
      </c>
      <c r="D920" t="s">
        <v>2025</v>
      </c>
      <c r="E920" t="s">
        <v>2368</v>
      </c>
      <c r="F920" t="s">
        <v>4527</v>
      </c>
      <c r="G920" t="s">
        <v>241</v>
      </c>
      <c r="H920" t="s">
        <v>58</v>
      </c>
      <c r="I920">
        <v>1038424</v>
      </c>
      <c r="J920">
        <v>6</v>
      </c>
      <c r="K920" t="s">
        <v>79</v>
      </c>
      <c r="L920" t="s">
        <v>6142</v>
      </c>
      <c r="M920" t="s">
        <v>55</v>
      </c>
      <c r="N920">
        <v>80</v>
      </c>
      <c r="O920">
        <v>100</v>
      </c>
      <c r="P920" t="s">
        <v>6216</v>
      </c>
      <c r="Q920">
        <v>2600</v>
      </c>
      <c r="R920">
        <v>50</v>
      </c>
      <c r="S920">
        <v>300</v>
      </c>
      <c r="V920" t="s">
        <v>6144</v>
      </c>
      <c r="W920" s="2">
        <v>44775.574259259258</v>
      </c>
      <c r="X920" t="s">
        <v>329</v>
      </c>
      <c r="Y920" s="2">
        <v>44775.574259259258</v>
      </c>
      <c r="Z920" t="s">
        <v>329</v>
      </c>
    </row>
    <row r="921" spans="1:26" x14ac:dyDescent="0.25">
      <c r="A921" t="s">
        <v>3745</v>
      </c>
      <c r="B921" t="str">
        <f>VLOOKUP(A921,'dump '!A:A,1,FALSE)</f>
        <v>RO1002</v>
      </c>
      <c r="C921" t="s">
        <v>3744</v>
      </c>
      <c r="D921" t="s">
        <v>345</v>
      </c>
      <c r="E921" t="s">
        <v>1557</v>
      </c>
      <c r="F921" t="s">
        <v>1558</v>
      </c>
      <c r="G921" t="s">
        <v>241</v>
      </c>
      <c r="H921" t="s">
        <v>58</v>
      </c>
      <c r="I921">
        <v>1038418</v>
      </c>
      <c r="J921">
        <v>6</v>
      </c>
      <c r="K921" t="s">
        <v>79</v>
      </c>
      <c r="L921" t="s">
        <v>6172</v>
      </c>
      <c r="M921" t="s">
        <v>55</v>
      </c>
      <c r="N921">
        <v>60</v>
      </c>
      <c r="O921">
        <v>100</v>
      </c>
      <c r="P921" t="s">
        <v>6173</v>
      </c>
      <c r="Q921">
        <v>2600</v>
      </c>
      <c r="R921">
        <v>50</v>
      </c>
      <c r="S921">
        <v>300</v>
      </c>
      <c r="V921" t="s">
        <v>6174</v>
      </c>
      <c r="W921" s="2">
        <v>44777.350405092591</v>
      </c>
      <c r="X921" t="s">
        <v>329</v>
      </c>
      <c r="Y921" s="2">
        <v>44777.350405092591</v>
      </c>
      <c r="Z921" t="s">
        <v>329</v>
      </c>
    </row>
    <row r="922" spans="1:26" x14ac:dyDescent="0.25">
      <c r="A922" t="s">
        <v>4909</v>
      </c>
      <c r="B922" t="str">
        <f>VLOOKUP(A922,'dump '!A:A,1,FALSE)</f>
        <v>RO1003</v>
      </c>
      <c r="C922" t="s">
        <v>4908</v>
      </c>
      <c r="D922" t="s">
        <v>333</v>
      </c>
      <c r="E922" t="s">
        <v>334</v>
      </c>
      <c r="F922" t="s">
        <v>335</v>
      </c>
      <c r="G922" t="s">
        <v>34</v>
      </c>
      <c r="H922" t="s">
        <v>58</v>
      </c>
      <c r="I922">
        <v>1041036</v>
      </c>
      <c r="J922">
        <v>6</v>
      </c>
      <c r="K922" t="s">
        <v>79</v>
      </c>
      <c r="L922" t="s">
        <v>6172</v>
      </c>
      <c r="M922" t="s">
        <v>55</v>
      </c>
      <c r="N922">
        <v>60</v>
      </c>
      <c r="O922">
        <v>100</v>
      </c>
      <c r="P922" t="s">
        <v>6173</v>
      </c>
      <c r="Q922">
        <v>2600</v>
      </c>
      <c r="R922">
        <v>50</v>
      </c>
      <c r="S922">
        <v>300</v>
      </c>
      <c r="V922" t="s">
        <v>6174</v>
      </c>
      <c r="W922" s="2">
        <v>44819.638182870367</v>
      </c>
      <c r="X922" t="s">
        <v>329</v>
      </c>
      <c r="Y922" s="2">
        <v>44819.638182870367</v>
      </c>
      <c r="Z922" t="s">
        <v>329</v>
      </c>
    </row>
    <row r="923" spans="1:26" x14ac:dyDescent="0.25">
      <c r="A923" t="s">
        <v>4722</v>
      </c>
      <c r="B923" t="str">
        <f>VLOOKUP(A923,'dump '!A:A,1,FALSE)</f>
        <v>RO1004</v>
      </c>
      <c r="C923" t="s">
        <v>4721</v>
      </c>
      <c r="D923" t="s">
        <v>333</v>
      </c>
      <c r="E923" t="s">
        <v>334</v>
      </c>
      <c r="F923" t="s">
        <v>335</v>
      </c>
      <c r="G923" t="s">
        <v>34</v>
      </c>
      <c r="H923" t="s">
        <v>58</v>
      </c>
      <c r="I923">
        <v>1038402</v>
      </c>
      <c r="J923">
        <v>6</v>
      </c>
      <c r="K923" t="s">
        <v>79</v>
      </c>
      <c r="L923" t="s">
        <v>6142</v>
      </c>
      <c r="M923" t="s">
        <v>55</v>
      </c>
      <c r="N923">
        <v>80</v>
      </c>
      <c r="O923">
        <v>100</v>
      </c>
      <c r="P923" t="s">
        <v>6216</v>
      </c>
      <c r="Q923">
        <v>2600</v>
      </c>
      <c r="R923">
        <v>50</v>
      </c>
      <c r="S923">
        <v>300</v>
      </c>
      <c r="V923" t="s">
        <v>6144</v>
      </c>
      <c r="W923" s="2">
        <v>44819.638009259259</v>
      </c>
      <c r="X923" t="s">
        <v>329</v>
      </c>
      <c r="Y923" s="2">
        <v>44819.638009259259</v>
      </c>
      <c r="Z923" t="s">
        <v>329</v>
      </c>
    </row>
    <row r="924" spans="1:26" x14ac:dyDescent="0.25">
      <c r="A924" t="s">
        <v>4713</v>
      </c>
      <c r="B924" t="str">
        <f>VLOOKUP(A924,'dump '!A:A,1,FALSE)</f>
        <v>RO1005</v>
      </c>
      <c r="C924" t="s">
        <v>4712</v>
      </c>
      <c r="D924" t="s">
        <v>4714</v>
      </c>
      <c r="E924" t="s">
        <v>93</v>
      </c>
      <c r="F924" t="s">
        <v>4715</v>
      </c>
      <c r="G924" t="s">
        <v>62</v>
      </c>
      <c r="H924" t="s">
        <v>58</v>
      </c>
      <c r="I924">
        <v>1038399</v>
      </c>
      <c r="J924">
        <v>6</v>
      </c>
      <c r="K924" t="s">
        <v>79</v>
      </c>
      <c r="L924" t="s">
        <v>6172</v>
      </c>
      <c r="M924" t="s">
        <v>55</v>
      </c>
      <c r="N924">
        <v>60</v>
      </c>
      <c r="O924">
        <v>100</v>
      </c>
      <c r="P924" t="s">
        <v>6173</v>
      </c>
      <c r="Q924">
        <v>2600</v>
      </c>
      <c r="R924">
        <v>50</v>
      </c>
      <c r="S924">
        <v>300</v>
      </c>
      <c r="V924" t="s">
        <v>6174</v>
      </c>
      <c r="W924" s="2">
        <v>44844.485127314816</v>
      </c>
      <c r="X924" t="s">
        <v>329</v>
      </c>
      <c r="Y924" s="2">
        <v>44844.492824074077</v>
      </c>
      <c r="Z924" t="s">
        <v>329</v>
      </c>
    </row>
    <row r="925" spans="1:26" x14ac:dyDescent="0.25">
      <c r="A925" t="s">
        <v>4687</v>
      </c>
      <c r="B925" t="str">
        <f>VLOOKUP(A925,'dump '!A:A,1,FALSE)</f>
        <v>RO1006</v>
      </c>
      <c r="C925" t="s">
        <v>4686</v>
      </c>
      <c r="D925" t="s">
        <v>161</v>
      </c>
      <c r="E925" t="s">
        <v>4643</v>
      </c>
      <c r="F925" t="s">
        <v>4644</v>
      </c>
      <c r="G925" t="s">
        <v>62</v>
      </c>
      <c r="H925" t="s">
        <v>58</v>
      </c>
      <c r="I925">
        <v>1038480</v>
      </c>
      <c r="J925">
        <v>6</v>
      </c>
      <c r="K925" t="s">
        <v>79</v>
      </c>
      <c r="L925" t="s">
        <v>6142</v>
      </c>
      <c r="M925" t="s">
        <v>55</v>
      </c>
      <c r="N925">
        <v>80</v>
      </c>
      <c r="O925">
        <v>100</v>
      </c>
      <c r="P925" t="s">
        <v>6216</v>
      </c>
      <c r="Q925">
        <v>2600</v>
      </c>
      <c r="R925">
        <v>50</v>
      </c>
      <c r="S925">
        <v>300</v>
      </c>
      <c r="V925" t="s">
        <v>6144</v>
      </c>
      <c r="W925" s="2">
        <v>44844.505057870374</v>
      </c>
      <c r="X925" t="s">
        <v>329</v>
      </c>
      <c r="Y925" s="2">
        <v>44844.505057870374</v>
      </c>
      <c r="Z925" t="s">
        <v>329</v>
      </c>
    </row>
    <row r="926" spans="1:26" x14ac:dyDescent="0.25">
      <c r="A926" t="s">
        <v>3765</v>
      </c>
      <c r="B926" t="str">
        <f>VLOOKUP(A926,'dump '!A:A,1,FALSE)</f>
        <v>RO1007</v>
      </c>
      <c r="C926" t="s">
        <v>3764</v>
      </c>
      <c r="D926" t="s">
        <v>1521</v>
      </c>
      <c r="E926" t="s">
        <v>1522</v>
      </c>
      <c r="F926" t="s">
        <v>1523</v>
      </c>
      <c r="G926" t="s">
        <v>62</v>
      </c>
      <c r="H926" t="s">
        <v>58</v>
      </c>
      <c r="I926">
        <v>1038439</v>
      </c>
      <c r="J926">
        <v>6</v>
      </c>
      <c r="K926" t="s">
        <v>79</v>
      </c>
      <c r="L926" t="s">
        <v>6172</v>
      </c>
      <c r="M926" t="s">
        <v>55</v>
      </c>
      <c r="N926">
        <v>60</v>
      </c>
      <c r="O926">
        <v>100</v>
      </c>
      <c r="P926" t="s">
        <v>6173</v>
      </c>
      <c r="Q926">
        <v>2600</v>
      </c>
      <c r="R926">
        <v>50</v>
      </c>
      <c r="S926">
        <v>300</v>
      </c>
      <c r="V926" t="s">
        <v>6174</v>
      </c>
      <c r="W926" s="2">
        <v>44844.50644675926</v>
      </c>
      <c r="X926" t="s">
        <v>329</v>
      </c>
      <c r="Y926" s="2">
        <v>44844.50644675926</v>
      </c>
      <c r="Z926" t="s">
        <v>329</v>
      </c>
    </row>
    <row r="927" spans="1:26" x14ac:dyDescent="0.25">
      <c r="A927" t="s">
        <v>4677</v>
      </c>
      <c r="B927" t="str">
        <f>VLOOKUP(A927,'dump '!A:A,1,FALSE)</f>
        <v>RO1008</v>
      </c>
      <c r="C927" t="s">
        <v>4676</v>
      </c>
      <c r="D927" t="s">
        <v>1527</v>
      </c>
      <c r="E927" t="s">
        <v>1528</v>
      </c>
      <c r="F927" t="s">
        <v>1529</v>
      </c>
      <c r="G927" t="s">
        <v>177</v>
      </c>
      <c r="H927" t="s">
        <v>58</v>
      </c>
      <c r="I927">
        <v>1038487</v>
      </c>
      <c r="J927">
        <v>6</v>
      </c>
      <c r="K927" t="s">
        <v>79</v>
      </c>
      <c r="L927" t="s">
        <v>6172</v>
      </c>
      <c r="M927" t="s">
        <v>55</v>
      </c>
      <c r="N927">
        <v>60</v>
      </c>
      <c r="O927">
        <v>100</v>
      </c>
      <c r="P927" t="s">
        <v>6173</v>
      </c>
      <c r="Q927">
        <v>2600</v>
      </c>
      <c r="R927">
        <v>50</v>
      </c>
      <c r="S927">
        <v>300</v>
      </c>
      <c r="V927" t="s">
        <v>6174</v>
      </c>
      <c r="W927" s="2">
        <v>44851.442696759259</v>
      </c>
      <c r="X927" t="s">
        <v>329</v>
      </c>
      <c r="Y927" s="2">
        <v>44851.442696759259</v>
      </c>
      <c r="Z927" t="s">
        <v>329</v>
      </c>
    </row>
    <row r="928" spans="1:26" x14ac:dyDescent="0.25">
      <c r="A928" t="s">
        <v>3931</v>
      </c>
      <c r="B928" t="str">
        <f>VLOOKUP(A928,'dump '!A:A,1,FALSE)</f>
        <v>RO1009</v>
      </c>
      <c r="C928" t="s">
        <v>3930</v>
      </c>
      <c r="D928" t="s">
        <v>345</v>
      </c>
      <c r="E928" t="s">
        <v>246</v>
      </c>
      <c r="F928" t="s">
        <v>346</v>
      </c>
      <c r="G928" t="s">
        <v>241</v>
      </c>
      <c r="H928" t="s">
        <v>58</v>
      </c>
      <c r="I928">
        <v>1040736</v>
      </c>
      <c r="J928">
        <v>6</v>
      </c>
      <c r="K928" t="s">
        <v>79</v>
      </c>
      <c r="L928" t="s">
        <v>6172</v>
      </c>
      <c r="M928" t="s">
        <v>55</v>
      </c>
      <c r="N928">
        <v>60</v>
      </c>
      <c r="O928">
        <v>100</v>
      </c>
      <c r="P928" t="s">
        <v>6173</v>
      </c>
      <c r="Q928">
        <v>2600</v>
      </c>
      <c r="R928">
        <v>50</v>
      </c>
      <c r="S928">
        <v>300</v>
      </c>
      <c r="V928" t="s">
        <v>6174</v>
      </c>
      <c r="W928" s="2">
        <v>44852.513506944444</v>
      </c>
      <c r="X928" t="s">
        <v>329</v>
      </c>
      <c r="Y928" s="2">
        <v>44858.43645833333</v>
      </c>
      <c r="Z928" t="s">
        <v>329</v>
      </c>
    </row>
    <row r="929" spans="1:26" x14ac:dyDescent="0.25">
      <c r="A929" t="s">
        <v>4710</v>
      </c>
      <c r="B929" t="str">
        <f>VLOOKUP(A929,'dump '!A:A,1,FALSE)</f>
        <v>RO1010</v>
      </c>
      <c r="C929" t="s">
        <v>4709</v>
      </c>
      <c r="D929" t="s">
        <v>1066</v>
      </c>
      <c r="E929" t="s">
        <v>1533</v>
      </c>
      <c r="F929" t="s">
        <v>4711</v>
      </c>
      <c r="G929" t="s">
        <v>241</v>
      </c>
      <c r="H929" t="s">
        <v>58</v>
      </c>
      <c r="I929">
        <v>1038398</v>
      </c>
      <c r="J929">
        <v>6</v>
      </c>
      <c r="K929" t="s">
        <v>79</v>
      </c>
      <c r="L929" t="s">
        <v>6172</v>
      </c>
      <c r="M929" t="s">
        <v>55</v>
      </c>
      <c r="N929">
        <v>60</v>
      </c>
      <c r="O929">
        <v>100</v>
      </c>
      <c r="P929" t="s">
        <v>6173</v>
      </c>
      <c r="Q929">
        <v>2500</v>
      </c>
      <c r="R929">
        <v>50</v>
      </c>
      <c r="S929">
        <v>300</v>
      </c>
      <c r="V929" t="s">
        <v>6174</v>
      </c>
      <c r="W929" s="2">
        <v>44852.526412037034</v>
      </c>
      <c r="X929" t="s">
        <v>329</v>
      </c>
      <c r="Y929" s="2">
        <v>44858.434293981481</v>
      </c>
      <c r="Z929" t="s">
        <v>329</v>
      </c>
    </row>
    <row r="930" spans="1:26" x14ac:dyDescent="0.25">
      <c r="A930" t="s">
        <v>4724</v>
      </c>
      <c r="B930" t="str">
        <f>VLOOKUP(A930,'dump '!A:A,1,FALSE)</f>
        <v>RO1011</v>
      </c>
      <c r="C930" t="s">
        <v>4723</v>
      </c>
      <c r="D930" t="s">
        <v>4692</v>
      </c>
      <c r="E930" t="s">
        <v>482</v>
      </c>
      <c r="F930" t="s">
        <v>4693</v>
      </c>
      <c r="G930" t="s">
        <v>241</v>
      </c>
      <c r="H930" t="s">
        <v>58</v>
      </c>
      <c r="I930">
        <v>1038391</v>
      </c>
      <c r="J930">
        <v>6</v>
      </c>
      <c r="K930" t="s">
        <v>79</v>
      </c>
      <c r="L930" t="s">
        <v>6172</v>
      </c>
      <c r="M930" t="s">
        <v>55</v>
      </c>
      <c r="N930">
        <v>60</v>
      </c>
      <c r="O930">
        <v>100</v>
      </c>
      <c r="P930" t="s">
        <v>6173</v>
      </c>
      <c r="Q930">
        <v>2600</v>
      </c>
      <c r="R930">
        <v>50</v>
      </c>
      <c r="S930">
        <v>300</v>
      </c>
      <c r="V930" t="s">
        <v>6174</v>
      </c>
      <c r="W930" s="2">
        <v>44852.524282407408</v>
      </c>
      <c r="X930" t="s">
        <v>329</v>
      </c>
      <c r="Y930" s="2">
        <v>44858.434745370374</v>
      </c>
      <c r="Z930" t="s">
        <v>329</v>
      </c>
    </row>
    <row r="931" spans="1:26" x14ac:dyDescent="0.25">
      <c r="A931" t="s">
        <v>5149</v>
      </c>
      <c r="B931" t="str">
        <f>VLOOKUP(A931,'dump '!A:A,1,FALSE)</f>
        <v>RO1012</v>
      </c>
      <c r="C931" t="s">
        <v>5148</v>
      </c>
      <c r="D931" t="s">
        <v>404</v>
      </c>
      <c r="E931" t="s">
        <v>510</v>
      </c>
      <c r="F931" t="s">
        <v>4982</v>
      </c>
      <c r="G931" t="s">
        <v>177</v>
      </c>
      <c r="H931" t="s">
        <v>58</v>
      </c>
      <c r="I931">
        <v>1040795</v>
      </c>
      <c r="J931">
        <v>6</v>
      </c>
      <c r="K931" t="s">
        <v>79</v>
      </c>
      <c r="L931" t="s">
        <v>6172</v>
      </c>
      <c r="M931" t="s">
        <v>55</v>
      </c>
      <c r="N931">
        <v>60</v>
      </c>
      <c r="O931">
        <v>100</v>
      </c>
      <c r="P931" t="s">
        <v>6173</v>
      </c>
      <c r="Q931">
        <v>2600</v>
      </c>
      <c r="R931">
        <v>50</v>
      </c>
      <c r="S931">
        <v>300</v>
      </c>
      <c r="V931" t="s">
        <v>6174</v>
      </c>
      <c r="W931" s="2">
        <v>44860.375752314816</v>
      </c>
      <c r="X931" t="s">
        <v>329</v>
      </c>
      <c r="Y931" s="2">
        <v>44860.375752314816</v>
      </c>
      <c r="Z931" t="s">
        <v>329</v>
      </c>
    </row>
    <row r="932" spans="1:26" x14ac:dyDescent="0.25">
      <c r="A932" t="s">
        <v>4990</v>
      </c>
      <c r="B932" t="str">
        <f>VLOOKUP(A932,'dump '!A:A,1,FALSE)</f>
        <v>RO1013</v>
      </c>
      <c r="C932" t="s">
        <v>4989</v>
      </c>
      <c r="D932" t="s">
        <v>4991</v>
      </c>
      <c r="E932" t="s">
        <v>222</v>
      </c>
      <c r="F932" t="s">
        <v>4992</v>
      </c>
      <c r="G932" t="s">
        <v>177</v>
      </c>
      <c r="H932" t="s">
        <v>58</v>
      </c>
      <c r="I932">
        <v>1041042</v>
      </c>
      <c r="J932">
        <v>6</v>
      </c>
      <c r="K932" t="s">
        <v>79</v>
      </c>
      <c r="L932" t="s">
        <v>6172</v>
      </c>
      <c r="M932" t="s">
        <v>55</v>
      </c>
      <c r="N932">
        <v>60</v>
      </c>
      <c r="O932">
        <v>100</v>
      </c>
      <c r="P932" t="s">
        <v>6173</v>
      </c>
      <c r="Q932">
        <v>2600</v>
      </c>
      <c r="R932">
        <v>50</v>
      </c>
      <c r="S932">
        <v>300</v>
      </c>
      <c r="V932" t="s">
        <v>6174</v>
      </c>
      <c r="W932" s="2">
        <v>44860.374745370369</v>
      </c>
      <c r="X932" t="s">
        <v>329</v>
      </c>
      <c r="Y932" s="2">
        <v>44860.374745370369</v>
      </c>
      <c r="Z932" t="s">
        <v>329</v>
      </c>
    </row>
    <row r="933" spans="1:26" x14ac:dyDescent="0.25">
      <c r="A933" t="s">
        <v>3820</v>
      </c>
      <c r="B933" t="str">
        <f>VLOOKUP(A933,'dump '!A:A,1,FALSE)</f>
        <v>RO1014</v>
      </c>
      <c r="C933" t="s">
        <v>3819</v>
      </c>
      <c r="D933" t="s">
        <v>382</v>
      </c>
      <c r="E933" t="s">
        <v>383</v>
      </c>
      <c r="F933" t="s">
        <v>384</v>
      </c>
      <c r="G933" t="s">
        <v>177</v>
      </c>
      <c r="H933" t="s">
        <v>58</v>
      </c>
      <c r="I933">
        <v>1041064</v>
      </c>
      <c r="J933">
        <v>6</v>
      </c>
      <c r="K933" t="s">
        <v>79</v>
      </c>
      <c r="L933" t="s">
        <v>6172</v>
      </c>
      <c r="M933" t="s">
        <v>55</v>
      </c>
      <c r="N933">
        <v>60</v>
      </c>
      <c r="O933">
        <v>100</v>
      </c>
      <c r="P933" t="s">
        <v>6173</v>
      </c>
      <c r="Q933">
        <v>2600</v>
      </c>
      <c r="R933">
        <v>50</v>
      </c>
      <c r="S933">
        <v>300</v>
      </c>
      <c r="V933" t="s">
        <v>6174</v>
      </c>
      <c r="W933" s="2">
        <v>44860.374236111114</v>
      </c>
      <c r="X933" t="s">
        <v>329</v>
      </c>
      <c r="Y933" s="2">
        <v>44860.374236111114</v>
      </c>
      <c r="Z933" t="s">
        <v>329</v>
      </c>
    </row>
    <row r="934" spans="1:26" x14ac:dyDescent="0.25">
      <c r="A934" t="s">
        <v>4683</v>
      </c>
      <c r="B934" t="str">
        <f>VLOOKUP(A934,'dump '!A:A,1,FALSE)</f>
        <v>RO1015</v>
      </c>
      <c r="C934" t="s">
        <v>4682</v>
      </c>
      <c r="D934" t="s">
        <v>355</v>
      </c>
      <c r="E934" t="s">
        <v>356</v>
      </c>
      <c r="F934" t="s">
        <v>357</v>
      </c>
      <c r="G934" t="s">
        <v>177</v>
      </c>
      <c r="H934" t="s">
        <v>58</v>
      </c>
      <c r="I934">
        <v>1038478</v>
      </c>
      <c r="J934">
        <v>6</v>
      </c>
      <c r="K934" t="s">
        <v>79</v>
      </c>
      <c r="L934" t="s">
        <v>6172</v>
      </c>
      <c r="M934" t="s">
        <v>55</v>
      </c>
      <c r="N934">
        <v>60</v>
      </c>
      <c r="O934">
        <v>100</v>
      </c>
      <c r="P934" t="s">
        <v>6173</v>
      </c>
      <c r="Q934">
        <v>2600</v>
      </c>
      <c r="R934">
        <v>50</v>
      </c>
      <c r="S934">
        <v>300</v>
      </c>
      <c r="V934" t="s">
        <v>6174</v>
      </c>
      <c r="W934" s="2">
        <v>44867.41946759259</v>
      </c>
      <c r="X934" t="s">
        <v>329</v>
      </c>
      <c r="Y934" s="2">
        <v>44867.41946759259</v>
      </c>
      <c r="Z934" t="s">
        <v>329</v>
      </c>
    </row>
    <row r="935" spans="1:26" x14ac:dyDescent="0.25">
      <c r="A935" t="s">
        <v>3824</v>
      </c>
      <c r="B935" t="str">
        <f>VLOOKUP(A935,'dump '!A:A,1,FALSE)</f>
        <v>RO1016</v>
      </c>
      <c r="C935" t="s">
        <v>3823</v>
      </c>
      <c r="D935" t="s">
        <v>3462</v>
      </c>
      <c r="E935" t="s">
        <v>1007</v>
      </c>
      <c r="F935" t="s">
        <v>3825</v>
      </c>
      <c r="G935" t="s">
        <v>177</v>
      </c>
      <c r="H935" t="s">
        <v>58</v>
      </c>
      <c r="I935">
        <v>1040756</v>
      </c>
      <c r="J935">
        <v>6</v>
      </c>
      <c r="K935" t="s">
        <v>79</v>
      </c>
      <c r="L935" t="s">
        <v>6172</v>
      </c>
      <c r="M935" t="s">
        <v>55</v>
      </c>
      <c r="N935">
        <v>60</v>
      </c>
      <c r="O935">
        <v>100</v>
      </c>
      <c r="P935" t="s">
        <v>6173</v>
      </c>
      <c r="Q935">
        <v>2600</v>
      </c>
      <c r="R935">
        <v>50</v>
      </c>
      <c r="S935">
        <v>300</v>
      </c>
      <c r="V935" t="s">
        <v>6174</v>
      </c>
      <c r="W935" s="2">
        <v>44867.419004629628</v>
      </c>
      <c r="X935" t="s">
        <v>329</v>
      </c>
      <c r="Y935" s="2">
        <v>44867.419004629628</v>
      </c>
      <c r="Z935" t="s">
        <v>329</v>
      </c>
    </row>
    <row r="936" spans="1:26" x14ac:dyDescent="0.25">
      <c r="A936" t="s">
        <v>3805</v>
      </c>
      <c r="B936" t="str">
        <f>VLOOKUP(A936,'dump '!A:A,1,FALSE)</f>
        <v>RO1017</v>
      </c>
      <c r="C936" t="s">
        <v>3804</v>
      </c>
      <c r="D936" t="s">
        <v>376</v>
      </c>
      <c r="E936" t="s">
        <v>1569</v>
      </c>
      <c r="F936" t="s">
        <v>1570</v>
      </c>
      <c r="G936" t="s">
        <v>177</v>
      </c>
      <c r="H936" t="s">
        <v>58</v>
      </c>
      <c r="I936">
        <v>1040740</v>
      </c>
      <c r="J936">
        <v>6</v>
      </c>
      <c r="K936" t="s">
        <v>79</v>
      </c>
      <c r="L936" t="s">
        <v>6172</v>
      </c>
      <c r="M936" t="s">
        <v>55</v>
      </c>
      <c r="N936">
        <v>60</v>
      </c>
      <c r="O936">
        <v>100</v>
      </c>
      <c r="P936" t="s">
        <v>6173</v>
      </c>
      <c r="Q936">
        <v>2600</v>
      </c>
      <c r="R936">
        <v>50</v>
      </c>
      <c r="S936">
        <v>300</v>
      </c>
      <c r="V936" t="s">
        <v>6174</v>
      </c>
      <c r="W936" s="2">
        <v>44867.418495370373</v>
      </c>
      <c r="X936" t="s">
        <v>329</v>
      </c>
      <c r="Y936" s="2">
        <v>44867.418495370373</v>
      </c>
      <c r="Z936" t="s">
        <v>329</v>
      </c>
    </row>
    <row r="937" spans="1:26" x14ac:dyDescent="0.25">
      <c r="A937" t="s">
        <v>3818</v>
      </c>
      <c r="B937" t="str">
        <f>VLOOKUP(A937,'dump '!A:A,1,FALSE)</f>
        <v>RO1018</v>
      </c>
      <c r="C937" t="s">
        <v>3817</v>
      </c>
      <c r="D937" t="s">
        <v>324</v>
      </c>
      <c r="E937" t="s">
        <v>325</v>
      </c>
      <c r="F937" t="s">
        <v>326</v>
      </c>
      <c r="G937" t="s">
        <v>177</v>
      </c>
      <c r="H937" t="s">
        <v>58</v>
      </c>
      <c r="I937">
        <v>1041049</v>
      </c>
      <c r="J937">
        <v>6</v>
      </c>
      <c r="K937" t="s">
        <v>79</v>
      </c>
      <c r="L937" t="s">
        <v>6172</v>
      </c>
      <c r="M937" t="s">
        <v>55</v>
      </c>
      <c r="N937">
        <v>60</v>
      </c>
      <c r="O937">
        <v>100</v>
      </c>
      <c r="P937" t="s">
        <v>6173</v>
      </c>
      <c r="Q937">
        <v>2600</v>
      </c>
      <c r="R937">
        <v>50</v>
      </c>
      <c r="S937">
        <v>300</v>
      </c>
      <c r="V937" t="s">
        <v>6174</v>
      </c>
      <c r="W937" s="2">
        <v>44867.417222222219</v>
      </c>
      <c r="X937" t="s">
        <v>329</v>
      </c>
      <c r="Y937" s="2">
        <v>44867.417222222219</v>
      </c>
      <c r="Z937" t="s">
        <v>329</v>
      </c>
    </row>
    <row r="938" spans="1:26" x14ac:dyDescent="0.25">
      <c r="A938" t="s">
        <v>2954</v>
      </c>
      <c r="B938" t="str">
        <f>VLOOKUP(A938,'dump '!A:A,1,FALSE)</f>
        <v>RO1019</v>
      </c>
      <c r="C938" t="s">
        <v>2953</v>
      </c>
      <c r="D938" t="s">
        <v>324</v>
      </c>
      <c r="E938" t="s">
        <v>350</v>
      </c>
      <c r="F938" t="s">
        <v>351</v>
      </c>
      <c r="G938" t="s">
        <v>177</v>
      </c>
      <c r="H938" t="s">
        <v>58</v>
      </c>
      <c r="I938">
        <v>1020026</v>
      </c>
      <c r="J938">
        <v>6</v>
      </c>
      <c r="K938" t="s">
        <v>79</v>
      </c>
      <c r="L938" t="s">
        <v>6172</v>
      </c>
      <c r="M938" t="s">
        <v>55</v>
      </c>
      <c r="N938">
        <v>60</v>
      </c>
      <c r="O938">
        <v>100</v>
      </c>
      <c r="P938" t="s">
        <v>6173</v>
      </c>
      <c r="Q938">
        <v>2600</v>
      </c>
      <c r="R938">
        <v>50</v>
      </c>
      <c r="S938">
        <v>300</v>
      </c>
      <c r="V938" t="s">
        <v>6174</v>
      </c>
      <c r="W938" s="2">
        <v>44867.41777777778</v>
      </c>
      <c r="X938" t="s">
        <v>329</v>
      </c>
      <c r="Y938" s="2">
        <v>44867.41777777778</v>
      </c>
      <c r="Z938" t="s">
        <v>329</v>
      </c>
    </row>
    <row r="939" spans="1:26" x14ac:dyDescent="0.25">
      <c r="A939" t="s">
        <v>4979</v>
      </c>
      <c r="B939" t="str">
        <f>VLOOKUP(A939,'dump '!A:A,1,FALSE)</f>
        <v>RO1020</v>
      </c>
      <c r="C939" t="s">
        <v>4978</v>
      </c>
      <c r="D939" t="s">
        <v>363</v>
      </c>
      <c r="E939" t="s">
        <v>207</v>
      </c>
      <c r="F939" t="s">
        <v>364</v>
      </c>
      <c r="G939" t="s">
        <v>62</v>
      </c>
      <c r="H939" t="s">
        <v>58</v>
      </c>
      <c r="I939">
        <v>1048805</v>
      </c>
      <c r="J939">
        <v>6</v>
      </c>
      <c r="K939" t="s">
        <v>79</v>
      </c>
      <c r="L939" t="s">
        <v>6172</v>
      </c>
      <c r="M939" t="s">
        <v>55</v>
      </c>
      <c r="N939">
        <v>60</v>
      </c>
      <c r="O939">
        <v>100</v>
      </c>
      <c r="P939" t="s">
        <v>6173</v>
      </c>
      <c r="Q939">
        <v>2600</v>
      </c>
      <c r="R939">
        <v>50</v>
      </c>
      <c r="S939">
        <v>300</v>
      </c>
      <c r="V939" t="s">
        <v>6174</v>
      </c>
      <c r="W939" s="2">
        <v>44894.45140046296</v>
      </c>
      <c r="X939" t="s">
        <v>329</v>
      </c>
      <c r="Y939" s="2">
        <v>44894.45140046296</v>
      </c>
      <c r="Z939" t="s">
        <v>329</v>
      </c>
    </row>
    <row r="940" spans="1:26" x14ac:dyDescent="0.25">
      <c r="A940" t="s">
        <v>5889</v>
      </c>
      <c r="B940" t="str">
        <f>VLOOKUP(A940,'dump '!A:A,1,FALSE)</f>
        <v>RO1021</v>
      </c>
      <c r="C940" t="s">
        <v>5888</v>
      </c>
      <c r="D940" t="s">
        <v>393</v>
      </c>
      <c r="E940" t="s">
        <v>112</v>
      </c>
      <c r="F940" t="s">
        <v>394</v>
      </c>
      <c r="G940" t="s">
        <v>177</v>
      </c>
      <c r="H940" t="s">
        <v>58</v>
      </c>
      <c r="I940">
        <v>1020016</v>
      </c>
      <c r="J940">
        <v>6</v>
      </c>
      <c r="K940" t="s">
        <v>79</v>
      </c>
      <c r="L940" t="s">
        <v>6172</v>
      </c>
      <c r="M940" t="s">
        <v>55</v>
      </c>
      <c r="N940">
        <v>60</v>
      </c>
      <c r="O940">
        <v>100</v>
      </c>
      <c r="P940" t="s">
        <v>6173</v>
      </c>
      <c r="Q940">
        <v>2600</v>
      </c>
      <c r="R940">
        <v>50</v>
      </c>
      <c r="S940">
        <v>300</v>
      </c>
      <c r="V940" t="s">
        <v>6174</v>
      </c>
      <c r="W940" s="2">
        <v>44900.455092592594</v>
      </c>
      <c r="X940" t="s">
        <v>329</v>
      </c>
      <c r="Y940" s="2">
        <v>44900.455092592594</v>
      </c>
      <c r="Z940" t="s">
        <v>329</v>
      </c>
    </row>
    <row r="941" spans="1:26" x14ac:dyDescent="0.25">
      <c r="A941" t="s">
        <v>5141</v>
      </c>
      <c r="B941" t="str">
        <f>VLOOKUP(A941,'dump '!A:A,1,FALSE)</f>
        <v>RO1022</v>
      </c>
      <c r="C941" t="s">
        <v>5140</v>
      </c>
      <c r="D941" t="s">
        <v>339</v>
      </c>
      <c r="E941" t="s">
        <v>340</v>
      </c>
      <c r="F941" t="s">
        <v>341</v>
      </c>
      <c r="G941" t="s">
        <v>177</v>
      </c>
      <c r="H941" t="s">
        <v>58</v>
      </c>
      <c r="I941">
        <v>1048917</v>
      </c>
      <c r="J941">
        <v>6</v>
      </c>
      <c r="K941" t="s">
        <v>79</v>
      </c>
      <c r="L941" t="s">
        <v>6172</v>
      </c>
      <c r="M941" t="s">
        <v>55</v>
      </c>
      <c r="N941">
        <v>60</v>
      </c>
      <c r="O941">
        <v>100</v>
      </c>
      <c r="P941" t="s">
        <v>6173</v>
      </c>
      <c r="Q941">
        <v>2600</v>
      </c>
      <c r="R941">
        <v>50</v>
      </c>
      <c r="S941">
        <v>300</v>
      </c>
      <c r="V941" t="s">
        <v>6174</v>
      </c>
      <c r="W941" s="2">
        <v>44894.445763888885</v>
      </c>
      <c r="X941" t="s">
        <v>329</v>
      </c>
      <c r="Y941" s="2">
        <v>44894.445763888885</v>
      </c>
      <c r="Z941" t="s">
        <v>329</v>
      </c>
    </row>
    <row r="942" spans="1:26" x14ac:dyDescent="0.25">
      <c r="A942" t="s">
        <v>5143</v>
      </c>
      <c r="B942" t="str">
        <f>VLOOKUP(A942,'dump '!A:A,1,FALSE)</f>
        <v>RO1023</v>
      </c>
      <c r="C942" t="s">
        <v>5142</v>
      </c>
      <c r="D942" t="s">
        <v>339</v>
      </c>
      <c r="E942" t="s">
        <v>388</v>
      </c>
      <c r="F942" t="s">
        <v>389</v>
      </c>
      <c r="G942" t="s">
        <v>177</v>
      </c>
      <c r="H942" t="s">
        <v>58</v>
      </c>
      <c r="I942">
        <v>1049010</v>
      </c>
      <c r="J942">
        <v>6</v>
      </c>
      <c r="K942" t="s">
        <v>79</v>
      </c>
      <c r="L942" t="s">
        <v>6172</v>
      </c>
      <c r="M942" t="s">
        <v>55</v>
      </c>
      <c r="N942">
        <v>60</v>
      </c>
      <c r="O942">
        <v>100</v>
      </c>
      <c r="P942" t="s">
        <v>6173</v>
      </c>
      <c r="Q942">
        <v>2600</v>
      </c>
      <c r="R942">
        <v>50</v>
      </c>
      <c r="S942">
        <v>300</v>
      </c>
      <c r="V942" t="s">
        <v>6174</v>
      </c>
      <c r="W942" s="2">
        <v>44894.442974537036</v>
      </c>
      <c r="X942" t="s">
        <v>329</v>
      </c>
      <c r="Y942" s="2">
        <v>44894.442974537036</v>
      </c>
      <c r="Z942" t="s">
        <v>329</v>
      </c>
    </row>
    <row r="943" spans="1:26" x14ac:dyDescent="0.25">
      <c r="A943" t="s">
        <v>5919</v>
      </c>
      <c r="B943" t="str">
        <f>VLOOKUP(A943,'dump '!A:A,1,FALSE)</f>
        <v>RO1024</v>
      </c>
      <c r="C943" t="s">
        <v>5918</v>
      </c>
      <c r="D943" t="s">
        <v>368</v>
      </c>
      <c r="E943" t="s">
        <v>369</v>
      </c>
      <c r="F943" t="s">
        <v>370</v>
      </c>
      <c r="G943" t="s">
        <v>177</v>
      </c>
      <c r="H943" t="s">
        <v>58</v>
      </c>
      <c r="I943">
        <v>1015817</v>
      </c>
      <c r="J943">
        <v>6</v>
      </c>
      <c r="K943" t="s">
        <v>79</v>
      </c>
      <c r="L943" t="s">
        <v>6142</v>
      </c>
      <c r="M943" t="s">
        <v>55</v>
      </c>
      <c r="N943">
        <v>80</v>
      </c>
      <c r="O943">
        <v>100</v>
      </c>
      <c r="P943" t="s">
        <v>6216</v>
      </c>
      <c r="Q943">
        <v>2600</v>
      </c>
      <c r="R943">
        <v>50</v>
      </c>
      <c r="S943">
        <v>300</v>
      </c>
      <c r="V943" t="s">
        <v>6144</v>
      </c>
      <c r="W943" s="2">
        <v>44894.424085648148</v>
      </c>
      <c r="X943" t="s">
        <v>329</v>
      </c>
      <c r="Y943" s="2">
        <v>44894.424085648148</v>
      </c>
      <c r="Z943" t="s">
        <v>329</v>
      </c>
    </row>
    <row r="944" spans="1:26" x14ac:dyDescent="0.25">
      <c r="A944" t="s">
        <v>5891</v>
      </c>
      <c r="B944" t="str">
        <f>VLOOKUP(A944,'dump '!A:A,1,FALSE)</f>
        <v>RO1025</v>
      </c>
      <c r="C944" t="s">
        <v>5890</v>
      </c>
      <c r="D944" t="s">
        <v>368</v>
      </c>
      <c r="E944" t="s">
        <v>1007</v>
      </c>
      <c r="F944" t="s">
        <v>1538</v>
      </c>
      <c r="G944" t="s">
        <v>177</v>
      </c>
      <c r="H944" t="s">
        <v>58</v>
      </c>
      <c r="I944">
        <v>1017295</v>
      </c>
      <c r="J944">
        <v>6</v>
      </c>
      <c r="K944" t="s">
        <v>79</v>
      </c>
      <c r="L944" t="s">
        <v>6142</v>
      </c>
      <c r="M944" t="s">
        <v>55</v>
      </c>
      <c r="N944">
        <v>80</v>
      </c>
      <c r="O944">
        <v>100</v>
      </c>
      <c r="P944" t="s">
        <v>6216</v>
      </c>
      <c r="Q944">
        <v>2600</v>
      </c>
      <c r="R944">
        <v>50</v>
      </c>
      <c r="S944">
        <v>300</v>
      </c>
      <c r="V944" t="s">
        <v>6144</v>
      </c>
      <c r="W944" s="2">
        <v>44894.434317129628</v>
      </c>
      <c r="X944" t="s">
        <v>329</v>
      </c>
      <c r="Y944" s="2">
        <v>44894.434317129628</v>
      </c>
      <c r="Z944" t="s">
        <v>329</v>
      </c>
    </row>
    <row r="945" spans="1:26" x14ac:dyDescent="0.25">
      <c r="A945" t="s">
        <v>583</v>
      </c>
      <c r="B945" t="str">
        <f>VLOOKUP(A945,'dump '!A:A,1,FALSE)</f>
        <v>RO1026</v>
      </c>
      <c r="C945" t="s">
        <v>582</v>
      </c>
      <c r="D945" t="s">
        <v>584</v>
      </c>
      <c r="E945" t="s">
        <v>585</v>
      </c>
      <c r="F945" t="s">
        <v>586</v>
      </c>
      <c r="G945" t="s">
        <v>177</v>
      </c>
      <c r="H945" t="s">
        <v>58</v>
      </c>
      <c r="I945">
        <v>1048933</v>
      </c>
      <c r="J945">
        <v>6</v>
      </c>
      <c r="K945" t="s">
        <v>79</v>
      </c>
      <c r="L945" t="s">
        <v>6172</v>
      </c>
      <c r="M945" t="s">
        <v>55</v>
      </c>
      <c r="N945">
        <v>60</v>
      </c>
      <c r="O945">
        <v>100</v>
      </c>
      <c r="P945" t="s">
        <v>6173</v>
      </c>
      <c r="Q945">
        <v>2600</v>
      </c>
      <c r="R945">
        <v>50</v>
      </c>
      <c r="S945">
        <v>300</v>
      </c>
      <c r="V945" t="s">
        <v>6174</v>
      </c>
      <c r="W945" s="2">
        <v>44894.498344907406</v>
      </c>
      <c r="X945" t="s">
        <v>329</v>
      </c>
      <c r="Y945" s="2">
        <v>44894.498344907406</v>
      </c>
      <c r="Z945" t="s">
        <v>329</v>
      </c>
    </row>
    <row r="946" spans="1:26" x14ac:dyDescent="0.25">
      <c r="A946" t="s">
        <v>5001</v>
      </c>
      <c r="B946" t="str">
        <f>VLOOKUP(A946,'dump '!A:A,1,FALSE)</f>
        <v>RO1027</v>
      </c>
      <c r="C946" t="s">
        <v>5000</v>
      </c>
      <c r="D946" t="s">
        <v>1551</v>
      </c>
      <c r="E946" t="s">
        <v>1552</v>
      </c>
      <c r="F946" t="s">
        <v>1553</v>
      </c>
      <c r="G946" t="s">
        <v>241</v>
      </c>
      <c r="H946" t="s">
        <v>58</v>
      </c>
      <c r="I946">
        <v>1048985</v>
      </c>
      <c r="J946">
        <v>6</v>
      </c>
      <c r="K946" t="s">
        <v>79</v>
      </c>
      <c r="L946" t="s">
        <v>6142</v>
      </c>
      <c r="M946" t="s">
        <v>55</v>
      </c>
      <c r="N946">
        <v>80</v>
      </c>
      <c r="O946">
        <v>100</v>
      </c>
      <c r="P946" t="s">
        <v>6216</v>
      </c>
      <c r="Q946">
        <v>2600</v>
      </c>
      <c r="R946">
        <v>50</v>
      </c>
      <c r="S946">
        <v>300</v>
      </c>
      <c r="V946" t="s">
        <v>6144</v>
      </c>
      <c r="W946" s="2">
        <v>44894.464560185188</v>
      </c>
      <c r="X946" t="s">
        <v>329</v>
      </c>
      <c r="Y946" s="2">
        <v>44894.464560185188</v>
      </c>
      <c r="Z946" t="s">
        <v>329</v>
      </c>
    </row>
    <row r="947" spans="1:26" x14ac:dyDescent="0.25">
      <c r="A947" t="s">
        <v>5937</v>
      </c>
      <c r="B947" t="str">
        <f>VLOOKUP(A947,'dump '!A:A,1,FALSE)</f>
        <v>RO1028</v>
      </c>
      <c r="C947" t="s">
        <v>5936</v>
      </c>
      <c r="D947" t="s">
        <v>1551</v>
      </c>
      <c r="E947" t="s">
        <v>1552</v>
      </c>
      <c r="F947" t="s">
        <v>1553</v>
      </c>
      <c r="G947" t="s">
        <v>241</v>
      </c>
      <c r="H947" t="s">
        <v>58</v>
      </c>
      <c r="I947">
        <v>1048934</v>
      </c>
      <c r="J947">
        <v>6</v>
      </c>
      <c r="K947" t="s">
        <v>79</v>
      </c>
      <c r="L947" t="s">
        <v>6142</v>
      </c>
      <c r="M947" t="s">
        <v>55</v>
      </c>
      <c r="N947">
        <v>80</v>
      </c>
      <c r="O947">
        <v>100</v>
      </c>
      <c r="P947" t="s">
        <v>6216</v>
      </c>
      <c r="Q947">
        <v>2600</v>
      </c>
      <c r="R947">
        <v>50</v>
      </c>
      <c r="S947">
        <v>300</v>
      </c>
      <c r="V947" t="s">
        <v>6144</v>
      </c>
      <c r="W947" s="2">
        <v>44894.464826388888</v>
      </c>
      <c r="X947" t="s">
        <v>329</v>
      </c>
      <c r="Y947" s="2">
        <v>44894.464826388888</v>
      </c>
      <c r="Z947" t="s">
        <v>329</v>
      </c>
    </row>
    <row r="948" spans="1:26" x14ac:dyDescent="0.25">
      <c r="A948" t="s">
        <v>5040</v>
      </c>
      <c r="B948" t="str">
        <f>VLOOKUP(A948,'dump '!A:A,1,FALSE)</f>
        <v>RO1029</v>
      </c>
      <c r="C948" t="s">
        <v>5039</v>
      </c>
      <c r="D948" t="s">
        <v>333</v>
      </c>
      <c r="E948" t="s">
        <v>68</v>
      </c>
      <c r="F948" t="s">
        <v>335</v>
      </c>
      <c r="G948" t="s">
        <v>34</v>
      </c>
      <c r="H948" t="s">
        <v>58</v>
      </c>
      <c r="I948">
        <v>1049382</v>
      </c>
      <c r="J948">
        <v>6</v>
      </c>
      <c r="K948" t="s">
        <v>79</v>
      </c>
      <c r="L948" t="s">
        <v>6142</v>
      </c>
      <c r="M948" t="s">
        <v>55</v>
      </c>
      <c r="N948">
        <v>80</v>
      </c>
      <c r="O948">
        <v>100</v>
      </c>
      <c r="P948" t="s">
        <v>6216</v>
      </c>
      <c r="Q948">
        <v>2600</v>
      </c>
      <c r="R948">
        <v>50</v>
      </c>
      <c r="S948">
        <v>300</v>
      </c>
      <c r="V948" t="s">
        <v>6144</v>
      </c>
      <c r="W948" s="2">
        <v>44908.53802083333</v>
      </c>
      <c r="X948" t="s">
        <v>329</v>
      </c>
      <c r="Y948" s="2">
        <v>44908.539560185185</v>
      </c>
      <c r="Z948" t="s">
        <v>329</v>
      </c>
    </row>
    <row r="949" spans="1:26" x14ac:dyDescent="0.25">
      <c r="A949" t="s">
        <v>4898</v>
      </c>
      <c r="B949" t="str">
        <f>VLOOKUP(A949,'dump '!A:A,1,FALSE)</f>
        <v>RO1030</v>
      </c>
      <c r="C949" t="s">
        <v>4897</v>
      </c>
      <c r="D949" t="s">
        <v>1546</v>
      </c>
      <c r="E949" t="s">
        <v>522</v>
      </c>
      <c r="F949" t="s">
        <v>1547</v>
      </c>
      <c r="G949" t="s">
        <v>177</v>
      </c>
      <c r="H949" t="s">
        <v>58</v>
      </c>
      <c r="I949">
        <v>1049655</v>
      </c>
      <c r="J949">
        <v>6</v>
      </c>
      <c r="K949" t="s">
        <v>79</v>
      </c>
      <c r="L949" t="s">
        <v>6172</v>
      </c>
      <c r="M949" t="s">
        <v>55</v>
      </c>
      <c r="N949">
        <v>60</v>
      </c>
      <c r="O949">
        <v>100</v>
      </c>
      <c r="P949" t="s">
        <v>6173</v>
      </c>
      <c r="Q949">
        <v>2600</v>
      </c>
      <c r="R949">
        <v>50</v>
      </c>
      <c r="S949">
        <v>300</v>
      </c>
      <c r="V949" t="s">
        <v>6174</v>
      </c>
      <c r="W949" s="2">
        <v>44909.618368055555</v>
      </c>
      <c r="X949" t="s">
        <v>329</v>
      </c>
      <c r="Y949" s="2">
        <v>44909.618368055555</v>
      </c>
      <c r="Z949" t="s">
        <v>329</v>
      </c>
    </row>
    <row r="950" spans="1:26" x14ac:dyDescent="0.25">
      <c r="A950" t="s">
        <v>3955</v>
      </c>
      <c r="B950" t="str">
        <f>VLOOKUP(A950,'dump '!A:A,1,FALSE)</f>
        <v>RO1031</v>
      </c>
      <c r="C950" t="s">
        <v>3954</v>
      </c>
      <c r="D950" t="s">
        <v>1546</v>
      </c>
      <c r="E950" t="s">
        <v>1565</v>
      </c>
      <c r="F950" t="s">
        <v>1547</v>
      </c>
      <c r="G950" t="s">
        <v>177</v>
      </c>
      <c r="H950" t="s">
        <v>58</v>
      </c>
      <c r="I950">
        <v>1048926</v>
      </c>
      <c r="J950">
        <v>6</v>
      </c>
      <c r="K950" t="s">
        <v>79</v>
      </c>
      <c r="L950" t="s">
        <v>6172</v>
      </c>
      <c r="M950" t="s">
        <v>55</v>
      </c>
      <c r="N950">
        <v>60</v>
      </c>
      <c r="O950">
        <v>100</v>
      </c>
      <c r="P950" t="s">
        <v>6173</v>
      </c>
      <c r="Q950">
        <v>2600</v>
      </c>
      <c r="R950">
        <v>50</v>
      </c>
      <c r="S950">
        <v>300</v>
      </c>
      <c r="V950" t="s">
        <v>6174</v>
      </c>
      <c r="W950" s="2">
        <v>44909.618009259262</v>
      </c>
      <c r="X950" t="s">
        <v>329</v>
      </c>
      <c r="Y950" s="2">
        <v>44909.618009259262</v>
      </c>
      <c r="Z950" t="s">
        <v>329</v>
      </c>
    </row>
    <row r="951" spans="1:26" x14ac:dyDescent="0.25">
      <c r="A951" t="s">
        <v>5145</v>
      </c>
      <c r="B951" t="str">
        <f>VLOOKUP(A951,'dump '!A:A,1,FALSE)</f>
        <v>RO1032</v>
      </c>
      <c r="C951" t="s">
        <v>5144</v>
      </c>
      <c r="D951" t="s">
        <v>404</v>
      </c>
      <c r="E951" t="s">
        <v>4971</v>
      </c>
      <c r="F951" t="s">
        <v>4972</v>
      </c>
      <c r="G951" t="s">
        <v>177</v>
      </c>
      <c r="H951" t="s">
        <v>58</v>
      </c>
      <c r="I951">
        <v>1048974</v>
      </c>
      <c r="J951">
        <v>6</v>
      </c>
      <c r="K951" t="s">
        <v>79</v>
      </c>
      <c r="L951" t="s">
        <v>6142</v>
      </c>
      <c r="M951" t="s">
        <v>55</v>
      </c>
      <c r="N951">
        <v>80</v>
      </c>
      <c r="O951">
        <v>100</v>
      </c>
      <c r="P951" t="s">
        <v>6216</v>
      </c>
      <c r="Q951">
        <v>2600</v>
      </c>
      <c r="R951">
        <v>50</v>
      </c>
      <c r="S951">
        <v>300</v>
      </c>
      <c r="V951" t="s">
        <v>6144</v>
      </c>
      <c r="W951" s="2">
        <v>44914.420324074075</v>
      </c>
      <c r="X951" t="s">
        <v>329</v>
      </c>
      <c r="Y951" s="2">
        <v>44914.420324074075</v>
      </c>
      <c r="Z951" t="s">
        <v>329</v>
      </c>
    </row>
    <row r="952" spans="1:26" x14ac:dyDescent="0.25">
      <c r="A952" t="s">
        <v>5151</v>
      </c>
      <c r="B952" t="str">
        <f>VLOOKUP(A952,'dump '!A:A,1,FALSE)</f>
        <v>RO1033</v>
      </c>
      <c r="C952" t="s">
        <v>5150</v>
      </c>
      <c r="D952" t="s">
        <v>404</v>
      </c>
      <c r="E952" t="s">
        <v>3551</v>
      </c>
      <c r="F952" t="s">
        <v>4972</v>
      </c>
      <c r="G952" t="s">
        <v>177</v>
      </c>
      <c r="H952" t="s">
        <v>58</v>
      </c>
      <c r="I952">
        <v>1040817</v>
      </c>
      <c r="J952">
        <v>6</v>
      </c>
      <c r="K952" t="s">
        <v>79</v>
      </c>
      <c r="L952" t="s">
        <v>6172</v>
      </c>
      <c r="M952" t="s">
        <v>55</v>
      </c>
      <c r="N952">
        <v>60</v>
      </c>
      <c r="O952">
        <v>100</v>
      </c>
      <c r="P952" t="s">
        <v>6319</v>
      </c>
      <c r="Q952">
        <v>2600</v>
      </c>
      <c r="R952">
        <v>50</v>
      </c>
      <c r="S952">
        <v>300</v>
      </c>
      <c r="V952" t="s">
        <v>6174</v>
      </c>
      <c r="W952" s="2">
        <v>44951.36681712963</v>
      </c>
      <c r="X952" t="s">
        <v>329</v>
      </c>
      <c r="Y952" s="2">
        <v>44951.36681712963</v>
      </c>
      <c r="Z952" t="s">
        <v>329</v>
      </c>
    </row>
    <row r="953" spans="1:26" x14ac:dyDescent="0.25">
      <c r="A953" t="s">
        <v>4997</v>
      </c>
      <c r="B953" t="str">
        <f>VLOOKUP(A953,'dump '!A:A,1,FALSE)</f>
        <v>RO1034</v>
      </c>
      <c r="C953" t="s">
        <v>4996</v>
      </c>
      <c r="D953" t="s">
        <v>404</v>
      </c>
      <c r="E953" t="s">
        <v>4998</v>
      </c>
      <c r="F953" t="s">
        <v>4982</v>
      </c>
      <c r="G953" t="s">
        <v>177</v>
      </c>
      <c r="H953" t="s">
        <v>58</v>
      </c>
      <c r="I953">
        <v>1049365</v>
      </c>
      <c r="J953">
        <v>6</v>
      </c>
      <c r="K953" t="s">
        <v>79</v>
      </c>
      <c r="L953" t="s">
        <v>6172</v>
      </c>
      <c r="M953" t="s">
        <v>55</v>
      </c>
      <c r="N953">
        <v>60</v>
      </c>
      <c r="O953">
        <v>100</v>
      </c>
      <c r="P953" t="s">
        <v>6319</v>
      </c>
      <c r="Q953">
        <v>2600</v>
      </c>
      <c r="R953">
        <v>50</v>
      </c>
      <c r="S953">
        <v>300</v>
      </c>
      <c r="V953" t="s">
        <v>6174</v>
      </c>
      <c r="W953" s="2">
        <v>44951.376909722225</v>
      </c>
      <c r="X953" t="s">
        <v>329</v>
      </c>
      <c r="Y953" s="2">
        <v>44951.376909722225</v>
      </c>
      <c r="Z953" t="s">
        <v>329</v>
      </c>
    </row>
    <row r="954" spans="1:26" x14ac:dyDescent="0.25">
      <c r="A954" t="s">
        <v>5157</v>
      </c>
      <c r="B954" t="str">
        <f>VLOOKUP(A954,'dump '!A:A,1,FALSE)</f>
        <v>RO1035</v>
      </c>
      <c r="C954" t="s">
        <v>5156</v>
      </c>
      <c r="D954" t="s">
        <v>5010</v>
      </c>
      <c r="E954" t="s">
        <v>2926</v>
      </c>
      <c r="F954" t="s">
        <v>5011</v>
      </c>
      <c r="G954" t="s">
        <v>177</v>
      </c>
      <c r="H954" t="s">
        <v>58</v>
      </c>
      <c r="I954">
        <v>1040778</v>
      </c>
      <c r="J954">
        <v>6</v>
      </c>
      <c r="K954" t="s">
        <v>79</v>
      </c>
      <c r="L954" t="s">
        <v>6172</v>
      </c>
      <c r="M954" t="s">
        <v>55</v>
      </c>
      <c r="N954">
        <v>60</v>
      </c>
      <c r="O954">
        <v>100</v>
      </c>
      <c r="P954" t="s">
        <v>6319</v>
      </c>
      <c r="Q954">
        <v>2600</v>
      </c>
      <c r="R954">
        <v>50</v>
      </c>
      <c r="S954">
        <v>300</v>
      </c>
      <c r="V954" t="s">
        <v>6174</v>
      </c>
      <c r="W954" s="2">
        <v>44952.441990740743</v>
      </c>
      <c r="X954" t="s">
        <v>329</v>
      </c>
      <c r="Y954" s="2">
        <v>44952.441990740743</v>
      </c>
      <c r="Z954" t="s">
        <v>329</v>
      </c>
    </row>
    <row r="955" spans="1:26" x14ac:dyDescent="0.25">
      <c r="A955" t="s">
        <v>1946</v>
      </c>
      <c r="B955" t="str">
        <f>VLOOKUP(A955,'dump '!A:A,1,FALSE)</f>
        <v>RO1036</v>
      </c>
      <c r="C955" t="s">
        <v>1945</v>
      </c>
      <c r="D955" t="s">
        <v>1947</v>
      </c>
      <c r="E955" t="s">
        <v>281</v>
      </c>
      <c r="F955" t="s">
        <v>1948</v>
      </c>
      <c r="G955" t="s">
        <v>51</v>
      </c>
      <c r="H955" t="s">
        <v>58</v>
      </c>
      <c r="I955">
        <v>1017980</v>
      </c>
      <c r="J955">
        <v>6</v>
      </c>
      <c r="K955" t="s">
        <v>79</v>
      </c>
      <c r="L955" t="s">
        <v>6142</v>
      </c>
      <c r="M955" t="s">
        <v>55</v>
      </c>
      <c r="N955">
        <v>80</v>
      </c>
      <c r="O955">
        <v>100</v>
      </c>
      <c r="P955" t="s">
        <v>6143</v>
      </c>
      <c r="Q955">
        <v>2600</v>
      </c>
      <c r="R955">
        <v>50</v>
      </c>
      <c r="S955">
        <v>300</v>
      </c>
      <c r="V955" t="s">
        <v>6144</v>
      </c>
      <c r="W955" s="2">
        <v>44964.620798611111</v>
      </c>
      <c r="X955" t="s">
        <v>329</v>
      </c>
      <c r="Y955" s="2">
        <v>44965.421180555553</v>
      </c>
      <c r="Z955" t="s">
        <v>329</v>
      </c>
    </row>
    <row r="956" spans="1:26" x14ac:dyDescent="0.25">
      <c r="A956" t="s">
        <v>2844</v>
      </c>
      <c r="B956" t="str">
        <f>VLOOKUP(A956,'dump '!A:A,1,FALSE)</f>
        <v>RO1037</v>
      </c>
      <c r="C956" t="s">
        <v>2843</v>
      </c>
      <c r="D956" t="s">
        <v>2845</v>
      </c>
      <c r="E956" t="s">
        <v>93</v>
      </c>
      <c r="F956" t="s">
        <v>2846</v>
      </c>
      <c r="G956" t="s">
        <v>51</v>
      </c>
      <c r="H956" t="s">
        <v>58</v>
      </c>
      <c r="I956">
        <v>1015860</v>
      </c>
      <c r="J956">
        <v>6</v>
      </c>
      <c r="K956" t="s">
        <v>79</v>
      </c>
      <c r="L956" t="s">
        <v>6142</v>
      </c>
      <c r="M956" t="s">
        <v>55</v>
      </c>
      <c r="N956">
        <v>80</v>
      </c>
      <c r="O956">
        <v>100</v>
      </c>
      <c r="P956" t="s">
        <v>6143</v>
      </c>
      <c r="Q956">
        <v>2600</v>
      </c>
      <c r="R956">
        <v>50</v>
      </c>
      <c r="S956">
        <v>300</v>
      </c>
      <c r="V956" t="s">
        <v>6144</v>
      </c>
      <c r="W956" s="2">
        <v>44964.620115740741</v>
      </c>
      <c r="X956" t="s">
        <v>329</v>
      </c>
      <c r="Y956" s="2">
        <v>44965.415648148148</v>
      </c>
      <c r="Z956" t="s">
        <v>329</v>
      </c>
    </row>
    <row r="957" spans="1:26" x14ac:dyDescent="0.25">
      <c r="A957" t="s">
        <v>6167</v>
      </c>
      <c r="B957" t="e">
        <f>VLOOKUP(A957,'dump '!A:A,1,FALSE)</f>
        <v>#N/A</v>
      </c>
      <c r="C957" s="2"/>
      <c r="D957" s="2"/>
      <c r="E957" s="2"/>
      <c r="F957" s="2"/>
      <c r="G957" s="2"/>
      <c r="H957" t="s">
        <v>58</v>
      </c>
      <c r="I957" s="2"/>
      <c r="J957">
        <v>5</v>
      </c>
      <c r="K957" t="s">
        <v>79</v>
      </c>
      <c r="L957" t="s">
        <v>6142</v>
      </c>
      <c r="M957" t="s">
        <v>55</v>
      </c>
      <c r="N957">
        <v>80</v>
      </c>
      <c r="O957">
        <v>100</v>
      </c>
      <c r="P957" t="s">
        <v>6165</v>
      </c>
      <c r="Q957">
        <v>2500</v>
      </c>
      <c r="R957">
        <v>50</v>
      </c>
      <c r="S957">
        <v>300</v>
      </c>
      <c r="V957" t="s">
        <v>6144</v>
      </c>
      <c r="W957" s="2">
        <v>43474.373842592591</v>
      </c>
      <c r="Y957" s="2">
        <v>43474.373842592591</v>
      </c>
    </row>
    <row r="958" spans="1:26" x14ac:dyDescent="0.25">
      <c r="A958" t="s">
        <v>3300</v>
      </c>
      <c r="B958" t="str">
        <f>VLOOKUP(A958,'dump '!A:A,1,FALSE)</f>
        <v>RO106</v>
      </c>
      <c r="C958" t="s">
        <v>3299</v>
      </c>
      <c r="D958" t="s">
        <v>1047</v>
      </c>
      <c r="E958" t="s">
        <v>3301</v>
      </c>
      <c r="F958" t="s">
        <v>1049</v>
      </c>
      <c r="G958" t="s">
        <v>241</v>
      </c>
      <c r="H958" t="s">
        <v>58</v>
      </c>
      <c r="I958">
        <v>1019877</v>
      </c>
      <c r="J958">
        <v>5</v>
      </c>
      <c r="K958" t="s">
        <v>79</v>
      </c>
      <c r="L958" t="s">
        <v>6142</v>
      </c>
      <c r="M958" t="s">
        <v>55</v>
      </c>
      <c r="N958">
        <v>80</v>
      </c>
      <c r="O958">
        <v>100</v>
      </c>
      <c r="P958" t="s">
        <v>6165</v>
      </c>
      <c r="Q958">
        <v>2500</v>
      </c>
      <c r="R958">
        <v>50</v>
      </c>
      <c r="S958">
        <v>550</v>
      </c>
      <c r="V958" t="s">
        <v>6144</v>
      </c>
      <c r="W958" s="2">
        <v>43474.373842592591</v>
      </c>
      <c r="Y958" s="2">
        <v>43474.373842592591</v>
      </c>
    </row>
    <row r="959" spans="1:26" x14ac:dyDescent="0.25">
      <c r="A959" t="s">
        <v>6164</v>
      </c>
      <c r="B959" t="e">
        <f>VLOOKUP(A959,'dump '!A:A,1,FALSE)</f>
        <v>#N/A</v>
      </c>
      <c r="C959" s="2"/>
      <c r="D959" s="2"/>
      <c r="E959" s="2"/>
      <c r="F959" s="2"/>
      <c r="G959" s="2"/>
      <c r="H959" t="s">
        <v>58</v>
      </c>
      <c r="I959" s="2"/>
      <c r="J959">
        <v>5</v>
      </c>
      <c r="K959" t="s">
        <v>79</v>
      </c>
      <c r="L959" t="s">
        <v>6142</v>
      </c>
      <c r="M959" t="s">
        <v>55</v>
      </c>
      <c r="N959">
        <v>80</v>
      </c>
      <c r="O959">
        <v>100</v>
      </c>
      <c r="P959" t="s">
        <v>6165</v>
      </c>
      <c r="Q959">
        <v>2500</v>
      </c>
      <c r="R959">
        <v>50</v>
      </c>
      <c r="S959">
        <v>301</v>
      </c>
      <c r="V959" t="s">
        <v>6144</v>
      </c>
      <c r="W959" s="2">
        <v>43474.373842592591</v>
      </c>
      <c r="Y959" s="2">
        <v>43474.373842592591</v>
      </c>
    </row>
    <row r="960" spans="1:26" x14ac:dyDescent="0.25">
      <c r="A960" t="s">
        <v>3154</v>
      </c>
      <c r="B960" t="str">
        <f>VLOOKUP(A960,'dump '!A:A,1,FALSE)</f>
        <v>RO113.</v>
      </c>
      <c r="C960" t="s">
        <v>3153</v>
      </c>
      <c r="D960" t="s">
        <v>1940</v>
      </c>
      <c r="E960" t="s">
        <v>697</v>
      </c>
      <c r="F960" t="s">
        <v>3155</v>
      </c>
      <c r="G960" t="s">
        <v>177</v>
      </c>
      <c r="H960" t="s">
        <v>58</v>
      </c>
      <c r="I960">
        <v>1031114</v>
      </c>
      <c r="J960">
        <v>6</v>
      </c>
      <c r="K960" t="s">
        <v>79</v>
      </c>
      <c r="L960" t="s">
        <v>6142</v>
      </c>
      <c r="M960" t="s">
        <v>55</v>
      </c>
      <c r="N960">
        <v>80</v>
      </c>
      <c r="O960">
        <v>100</v>
      </c>
      <c r="P960" t="s">
        <v>6207</v>
      </c>
      <c r="Q960">
        <v>2600</v>
      </c>
      <c r="R960">
        <v>50</v>
      </c>
      <c r="S960">
        <v>300</v>
      </c>
      <c r="V960" t="s">
        <v>6144</v>
      </c>
      <c r="W960" s="2">
        <v>44747.598900462966</v>
      </c>
      <c r="X960" t="s">
        <v>329</v>
      </c>
      <c r="Y960" s="2">
        <v>44747.599745370368</v>
      </c>
      <c r="Z960" t="s">
        <v>329</v>
      </c>
    </row>
    <row r="961" spans="1:25" x14ac:dyDescent="0.25">
      <c r="A961" t="s">
        <v>6220</v>
      </c>
      <c r="B961" t="e">
        <f>VLOOKUP(A961,'dump '!A:A,1,FALSE)</f>
        <v>#N/A</v>
      </c>
      <c r="C961" s="2"/>
      <c r="D961" s="2"/>
      <c r="E961" s="2"/>
      <c r="F961" s="2"/>
      <c r="G961" s="2"/>
      <c r="H961" t="s">
        <v>58</v>
      </c>
      <c r="I961">
        <v>1019852</v>
      </c>
      <c r="J961">
        <v>5</v>
      </c>
      <c r="K961" t="s">
        <v>79</v>
      </c>
      <c r="L961" t="s">
        <v>6142</v>
      </c>
      <c r="M961" t="s">
        <v>55</v>
      </c>
      <c r="N961">
        <v>80</v>
      </c>
      <c r="O961">
        <v>100</v>
      </c>
      <c r="P961" t="s">
        <v>6207</v>
      </c>
      <c r="Q961">
        <v>2500</v>
      </c>
      <c r="R961">
        <v>50</v>
      </c>
      <c r="S961">
        <v>301</v>
      </c>
      <c r="V961" t="s">
        <v>6144</v>
      </c>
      <c r="W961" s="2">
        <v>43474.373842592591</v>
      </c>
      <c r="Y961" s="2">
        <v>43474.373842592591</v>
      </c>
    </row>
    <row r="962" spans="1:25" x14ac:dyDescent="0.25">
      <c r="A962" t="s">
        <v>6226</v>
      </c>
      <c r="B962" t="e">
        <f>VLOOKUP(A962,'dump '!A:A,1,FALSE)</f>
        <v>#N/A</v>
      </c>
      <c r="C962" s="2"/>
      <c r="D962" s="2"/>
      <c r="E962" s="2"/>
      <c r="F962" s="2"/>
      <c r="G962" s="2"/>
      <c r="H962" t="s">
        <v>58</v>
      </c>
      <c r="I962">
        <v>1019982</v>
      </c>
      <c r="J962">
        <v>5</v>
      </c>
      <c r="K962" t="s">
        <v>79</v>
      </c>
      <c r="L962" t="s">
        <v>6142</v>
      </c>
      <c r="M962" t="s">
        <v>55</v>
      </c>
      <c r="N962">
        <v>80</v>
      </c>
      <c r="O962">
        <v>100</v>
      </c>
      <c r="P962" t="s">
        <v>6165</v>
      </c>
      <c r="Q962">
        <v>2500</v>
      </c>
      <c r="R962">
        <v>50</v>
      </c>
      <c r="S962">
        <v>301</v>
      </c>
      <c r="V962" t="s">
        <v>6144</v>
      </c>
      <c r="W962" s="2">
        <v>43474.373842592591</v>
      </c>
      <c r="Y962" s="2">
        <v>43474.373842592591</v>
      </c>
    </row>
    <row r="963" spans="1:25" x14ac:dyDescent="0.25">
      <c r="A963" t="s">
        <v>2805</v>
      </c>
      <c r="B963" t="str">
        <f>VLOOKUP(A963,'dump '!A:A,1,FALSE)</f>
        <v>RO128</v>
      </c>
      <c r="C963" t="s">
        <v>2804</v>
      </c>
      <c r="D963" t="s">
        <v>665</v>
      </c>
      <c r="E963" t="s">
        <v>2806</v>
      </c>
      <c r="F963" t="s">
        <v>2807</v>
      </c>
      <c r="G963" t="s">
        <v>241</v>
      </c>
      <c r="H963" t="s">
        <v>58</v>
      </c>
      <c r="I963">
        <v>1020011</v>
      </c>
      <c r="J963">
        <v>5</v>
      </c>
      <c r="K963" t="s">
        <v>79</v>
      </c>
      <c r="L963" t="s">
        <v>6142</v>
      </c>
      <c r="M963" t="s">
        <v>55</v>
      </c>
      <c r="N963">
        <v>80</v>
      </c>
      <c r="O963">
        <v>100</v>
      </c>
      <c r="P963" t="s">
        <v>6182</v>
      </c>
      <c r="Q963">
        <v>2500</v>
      </c>
      <c r="R963">
        <v>50</v>
      </c>
      <c r="S963">
        <v>300</v>
      </c>
      <c r="V963" t="s">
        <v>6144</v>
      </c>
      <c r="W963" s="2">
        <v>43474.373842592591</v>
      </c>
      <c r="Y963" s="2">
        <v>43474.373842592591</v>
      </c>
    </row>
    <row r="964" spans="1:25" x14ac:dyDescent="0.25">
      <c r="A964" t="s">
        <v>3950</v>
      </c>
      <c r="B964" t="str">
        <f>VLOOKUP(A964,'dump '!A:A,1,FALSE)</f>
        <v>RO139</v>
      </c>
      <c r="C964" t="s">
        <v>3949</v>
      </c>
      <c r="D964" t="s">
        <v>2166</v>
      </c>
      <c r="E964" t="s">
        <v>2167</v>
      </c>
      <c r="F964" t="s">
        <v>2168</v>
      </c>
      <c r="G964" t="s">
        <v>277</v>
      </c>
      <c r="H964" t="s">
        <v>58</v>
      </c>
      <c r="I964">
        <v>1019085</v>
      </c>
      <c r="J964">
        <v>5</v>
      </c>
      <c r="K964" t="s">
        <v>79</v>
      </c>
      <c r="L964" t="s">
        <v>6142</v>
      </c>
      <c r="M964" t="s">
        <v>55</v>
      </c>
      <c r="N964">
        <v>80</v>
      </c>
      <c r="O964">
        <v>100</v>
      </c>
      <c r="P964" t="s">
        <v>6146</v>
      </c>
      <c r="Q964">
        <v>2500</v>
      </c>
      <c r="R964">
        <v>50</v>
      </c>
      <c r="S964">
        <v>300</v>
      </c>
      <c r="V964" t="s">
        <v>6144</v>
      </c>
      <c r="W964" s="2">
        <v>43474.373842592591</v>
      </c>
      <c r="Y964" s="2">
        <v>43474.373842592591</v>
      </c>
    </row>
    <row r="965" spans="1:25" x14ac:dyDescent="0.25">
      <c r="A965" t="s">
        <v>3388</v>
      </c>
      <c r="B965" t="str">
        <f>VLOOKUP(A965,'dump '!A:A,1,FALSE)</f>
        <v>RO149</v>
      </c>
      <c r="C965" t="s">
        <v>3387</v>
      </c>
      <c r="D965" t="s">
        <v>1492</v>
      </c>
      <c r="E965" t="s">
        <v>3389</v>
      </c>
      <c r="F965" t="s">
        <v>3390</v>
      </c>
      <c r="G965" t="s">
        <v>241</v>
      </c>
      <c r="H965" t="s">
        <v>323</v>
      </c>
      <c r="I965" s="2"/>
      <c r="J965">
        <v>5</v>
      </c>
      <c r="K965" t="s">
        <v>79</v>
      </c>
      <c r="L965" t="s">
        <v>6142</v>
      </c>
      <c r="M965" t="s">
        <v>55</v>
      </c>
      <c r="N965">
        <v>80</v>
      </c>
      <c r="O965">
        <v>100</v>
      </c>
      <c r="P965" t="s">
        <v>6317</v>
      </c>
      <c r="Q965">
        <v>2600</v>
      </c>
      <c r="R965">
        <v>50</v>
      </c>
      <c r="S965">
        <v>301</v>
      </c>
      <c r="V965" t="s">
        <v>6144</v>
      </c>
      <c r="W965" s="2">
        <v>43474.373842592591</v>
      </c>
      <c r="Y965" s="2">
        <v>43474.373842592591</v>
      </c>
    </row>
    <row r="966" spans="1:25" x14ac:dyDescent="0.25">
      <c r="A966" t="s">
        <v>3383</v>
      </c>
      <c r="B966" t="str">
        <f>VLOOKUP(A966,'dump '!A:A,1,FALSE)</f>
        <v>RO150</v>
      </c>
      <c r="C966" t="s">
        <v>3382</v>
      </c>
      <c r="D966" t="s">
        <v>1492</v>
      </c>
      <c r="E966" t="s">
        <v>3384</v>
      </c>
      <c r="F966" t="s">
        <v>3385</v>
      </c>
      <c r="G966" t="s">
        <v>241</v>
      </c>
      <c r="H966" t="s">
        <v>323</v>
      </c>
      <c r="I966" s="2"/>
      <c r="J966">
        <v>5</v>
      </c>
      <c r="K966" t="s">
        <v>79</v>
      </c>
      <c r="L966" t="s">
        <v>6142</v>
      </c>
      <c r="M966" t="s">
        <v>55</v>
      </c>
      <c r="N966">
        <v>80</v>
      </c>
      <c r="O966">
        <v>100</v>
      </c>
      <c r="P966" t="s">
        <v>6317</v>
      </c>
      <c r="Q966">
        <v>2600</v>
      </c>
      <c r="R966">
        <v>50</v>
      </c>
      <c r="S966">
        <v>301</v>
      </c>
      <c r="V966" t="s">
        <v>6144</v>
      </c>
      <c r="W966" s="2">
        <v>43474.373842592591</v>
      </c>
      <c r="Y966" s="2">
        <v>43474.373842592591</v>
      </c>
    </row>
    <row r="967" spans="1:25" x14ac:dyDescent="0.25">
      <c r="A967" t="s">
        <v>3378</v>
      </c>
      <c r="B967" t="str">
        <f>VLOOKUP(A967,'dump '!A:A,1,FALSE)</f>
        <v>RO151</v>
      </c>
      <c r="C967" t="s">
        <v>3377</v>
      </c>
      <c r="D967" t="s">
        <v>1492</v>
      </c>
      <c r="E967" t="s">
        <v>3379</v>
      </c>
      <c r="F967" t="s">
        <v>3380</v>
      </c>
      <c r="G967" t="s">
        <v>241</v>
      </c>
      <c r="H967" t="s">
        <v>323</v>
      </c>
      <c r="I967" s="2"/>
      <c r="J967">
        <v>5</v>
      </c>
      <c r="K967" t="s">
        <v>79</v>
      </c>
      <c r="L967" t="s">
        <v>6142</v>
      </c>
      <c r="M967" t="s">
        <v>55</v>
      </c>
      <c r="N967">
        <v>80</v>
      </c>
      <c r="O967">
        <v>100</v>
      </c>
      <c r="P967" t="s">
        <v>6316</v>
      </c>
      <c r="Q967">
        <v>2600</v>
      </c>
      <c r="R967">
        <v>50</v>
      </c>
      <c r="S967">
        <v>301</v>
      </c>
      <c r="V967" t="s">
        <v>6144</v>
      </c>
      <c r="W967" s="2">
        <v>43474.373842592591</v>
      </c>
      <c r="Y967" s="2">
        <v>43474.373842592591</v>
      </c>
    </row>
    <row r="968" spans="1:25" x14ac:dyDescent="0.25">
      <c r="A968" t="s">
        <v>3477</v>
      </c>
      <c r="B968" t="str">
        <f>VLOOKUP(A968,'dump '!A:A,1,FALSE)</f>
        <v>RO152</v>
      </c>
      <c r="C968" t="s">
        <v>3476</v>
      </c>
      <c r="D968" t="s">
        <v>1492</v>
      </c>
      <c r="E968" t="s">
        <v>3478</v>
      </c>
      <c r="F968" t="s">
        <v>3479</v>
      </c>
      <c r="G968" t="s">
        <v>241</v>
      </c>
      <c r="H968" t="s">
        <v>58</v>
      </c>
      <c r="I968">
        <v>1034720</v>
      </c>
      <c r="J968">
        <v>5</v>
      </c>
      <c r="K968" t="s">
        <v>79</v>
      </c>
      <c r="L968" t="s">
        <v>6142</v>
      </c>
      <c r="M968" t="s">
        <v>55</v>
      </c>
      <c r="N968">
        <v>80</v>
      </c>
      <c r="O968">
        <v>100</v>
      </c>
      <c r="P968" t="s">
        <v>6316</v>
      </c>
      <c r="Q968">
        <v>2600</v>
      </c>
      <c r="R968">
        <v>50</v>
      </c>
      <c r="S968">
        <v>420</v>
      </c>
      <c r="V968" t="s">
        <v>6144</v>
      </c>
      <c r="W968" s="2">
        <v>43474.373842592591</v>
      </c>
      <c r="Y968" s="2">
        <v>43474.373842592591</v>
      </c>
    </row>
    <row r="969" spans="1:25" x14ac:dyDescent="0.25">
      <c r="A969" t="s">
        <v>3468</v>
      </c>
      <c r="B969" t="str">
        <f>VLOOKUP(A969,'dump '!A:A,1,FALSE)</f>
        <v>RO153</v>
      </c>
      <c r="C969" t="s">
        <v>3467</v>
      </c>
      <c r="D969" t="s">
        <v>1492</v>
      </c>
      <c r="E969" t="s">
        <v>3469</v>
      </c>
      <c r="F969" t="s">
        <v>3470</v>
      </c>
      <c r="G969" t="s">
        <v>241</v>
      </c>
      <c r="H969" t="s">
        <v>58</v>
      </c>
      <c r="I969">
        <v>1034715</v>
      </c>
      <c r="J969">
        <v>5</v>
      </c>
      <c r="K969" t="s">
        <v>79</v>
      </c>
      <c r="L969" t="s">
        <v>6142</v>
      </c>
      <c r="M969" t="s">
        <v>55</v>
      </c>
      <c r="N969">
        <v>80</v>
      </c>
      <c r="O969">
        <v>100</v>
      </c>
      <c r="P969" t="s">
        <v>6228</v>
      </c>
      <c r="Q969">
        <v>2600</v>
      </c>
      <c r="R969">
        <v>50</v>
      </c>
      <c r="S969">
        <v>420</v>
      </c>
      <c r="V969" t="s">
        <v>6144</v>
      </c>
      <c r="W969" s="2">
        <v>43474.373842592591</v>
      </c>
      <c r="Y969" s="2">
        <v>43474.373842592591</v>
      </c>
    </row>
    <row r="970" spans="1:25" x14ac:dyDescent="0.25">
      <c r="A970" t="s">
        <v>3473</v>
      </c>
      <c r="B970" t="str">
        <f>VLOOKUP(A970,'dump '!A:A,1,FALSE)</f>
        <v>RO154</v>
      </c>
      <c r="C970" t="s">
        <v>3472</v>
      </c>
      <c r="D970" t="s">
        <v>1492</v>
      </c>
      <c r="E970" t="s">
        <v>3474</v>
      </c>
      <c r="F970" t="s">
        <v>3470</v>
      </c>
      <c r="G970" t="s">
        <v>241</v>
      </c>
      <c r="H970" t="s">
        <v>58</v>
      </c>
      <c r="I970">
        <v>1034716</v>
      </c>
      <c r="J970">
        <v>5</v>
      </c>
      <c r="K970" t="s">
        <v>79</v>
      </c>
      <c r="L970" t="s">
        <v>6142</v>
      </c>
      <c r="M970" t="s">
        <v>55</v>
      </c>
      <c r="N970">
        <v>80</v>
      </c>
      <c r="O970">
        <v>100</v>
      </c>
      <c r="P970" t="s">
        <v>6228</v>
      </c>
      <c r="Q970">
        <v>2600</v>
      </c>
      <c r="R970">
        <v>300</v>
      </c>
      <c r="S970">
        <v>300</v>
      </c>
      <c r="V970" t="s">
        <v>6144</v>
      </c>
      <c r="W970" s="2">
        <v>43474.373842592591</v>
      </c>
      <c r="Y970" s="2">
        <v>43474.373842592591</v>
      </c>
    </row>
    <row r="971" spans="1:25" x14ac:dyDescent="0.25">
      <c r="A971" t="s">
        <v>6227</v>
      </c>
      <c r="B971" t="e">
        <f>VLOOKUP(A971,'dump '!A:A,1,FALSE)</f>
        <v>#N/A</v>
      </c>
      <c r="C971" s="2"/>
      <c r="D971" s="2"/>
      <c r="E971" s="2"/>
      <c r="F971" s="2"/>
      <c r="G971" s="2"/>
      <c r="H971" t="s">
        <v>58</v>
      </c>
      <c r="I971">
        <v>1031078</v>
      </c>
      <c r="J971">
        <v>5</v>
      </c>
      <c r="K971" t="s">
        <v>79</v>
      </c>
      <c r="L971" t="s">
        <v>6142</v>
      </c>
      <c r="M971" t="s">
        <v>55</v>
      </c>
      <c r="N971">
        <v>80</v>
      </c>
      <c r="O971">
        <v>100</v>
      </c>
      <c r="P971" t="s">
        <v>6228</v>
      </c>
      <c r="Q971">
        <v>2600</v>
      </c>
      <c r="R971">
        <v>50</v>
      </c>
      <c r="S971">
        <v>550</v>
      </c>
      <c r="V971" t="s">
        <v>6144</v>
      </c>
      <c r="W971" s="2">
        <v>43474.373842592591</v>
      </c>
      <c r="Y971" s="2">
        <v>43474.373842592591</v>
      </c>
    </row>
    <row r="972" spans="1:25" x14ac:dyDescent="0.25">
      <c r="A972" t="s">
        <v>2964</v>
      </c>
      <c r="B972" t="str">
        <f>VLOOKUP(A972,'dump '!A:A,1,FALSE)</f>
        <v>RO156</v>
      </c>
      <c r="C972" t="s">
        <v>2963</v>
      </c>
      <c r="D972" t="s">
        <v>2580</v>
      </c>
      <c r="E972" t="s">
        <v>2965</v>
      </c>
      <c r="F972" t="s">
        <v>2966</v>
      </c>
      <c r="G972" t="s">
        <v>241</v>
      </c>
      <c r="H972" t="s">
        <v>58</v>
      </c>
      <c r="I972">
        <v>1019864</v>
      </c>
      <c r="J972">
        <v>5</v>
      </c>
      <c r="K972" t="s">
        <v>79</v>
      </c>
      <c r="L972" t="s">
        <v>6142</v>
      </c>
      <c r="M972" t="s">
        <v>55</v>
      </c>
      <c r="N972">
        <v>80</v>
      </c>
      <c r="O972">
        <v>100</v>
      </c>
      <c r="P972" t="s">
        <v>6156</v>
      </c>
      <c r="Q972">
        <v>2600</v>
      </c>
      <c r="R972">
        <v>50</v>
      </c>
      <c r="S972">
        <v>300</v>
      </c>
      <c r="V972" t="s">
        <v>6144</v>
      </c>
      <c r="W972" s="2">
        <v>43474.373842592591</v>
      </c>
      <c r="Y972" s="2">
        <v>43474.373842592591</v>
      </c>
    </row>
    <row r="973" spans="1:25" x14ac:dyDescent="0.25">
      <c r="A973" t="s">
        <v>3298</v>
      </c>
      <c r="B973" t="str">
        <f>VLOOKUP(A973,'dump '!A:A,1,FALSE)</f>
        <v>RO157</v>
      </c>
      <c r="C973" t="s">
        <v>3297</v>
      </c>
      <c r="D973" t="s">
        <v>2580</v>
      </c>
      <c r="E973" t="s">
        <v>1098</v>
      </c>
      <c r="F973" t="s">
        <v>2581</v>
      </c>
      <c r="G973" t="s">
        <v>241</v>
      </c>
      <c r="H973" t="s">
        <v>58</v>
      </c>
      <c r="I973">
        <v>1019871</v>
      </c>
      <c r="J973">
        <v>5</v>
      </c>
      <c r="K973" t="s">
        <v>79</v>
      </c>
      <c r="L973" t="s">
        <v>6142</v>
      </c>
      <c r="M973" t="s">
        <v>55</v>
      </c>
      <c r="N973">
        <v>80</v>
      </c>
      <c r="O973">
        <v>100</v>
      </c>
      <c r="P973" t="s">
        <v>6156</v>
      </c>
      <c r="Q973">
        <v>2600</v>
      </c>
      <c r="R973">
        <v>50</v>
      </c>
      <c r="S973">
        <v>300</v>
      </c>
      <c r="V973" t="s">
        <v>6144</v>
      </c>
      <c r="W973" s="2">
        <v>43474.373842592591</v>
      </c>
      <c r="Y973" s="2">
        <v>43474.373842592591</v>
      </c>
    </row>
    <row r="974" spans="1:25" x14ac:dyDescent="0.25">
      <c r="A974" t="s">
        <v>3131</v>
      </c>
      <c r="B974" t="str">
        <f>VLOOKUP(A974,'dump '!A:A,1,FALSE)</f>
        <v>RO158</v>
      </c>
      <c r="C974" t="s">
        <v>3130</v>
      </c>
      <c r="D974" t="s">
        <v>1492</v>
      </c>
      <c r="E974" t="s">
        <v>369</v>
      </c>
      <c r="F974" t="s">
        <v>2749</v>
      </c>
      <c r="G974" t="s">
        <v>241</v>
      </c>
      <c r="H974" t="s">
        <v>58</v>
      </c>
      <c r="I974">
        <v>1031150</v>
      </c>
      <c r="J974">
        <v>5</v>
      </c>
      <c r="K974" t="s">
        <v>79</v>
      </c>
      <c r="L974" t="s">
        <v>6142</v>
      </c>
      <c r="M974" t="s">
        <v>55</v>
      </c>
      <c r="N974">
        <v>80</v>
      </c>
      <c r="O974">
        <v>100</v>
      </c>
      <c r="P974" t="s">
        <v>6146</v>
      </c>
      <c r="Q974">
        <v>2550</v>
      </c>
      <c r="R974">
        <v>50</v>
      </c>
      <c r="S974">
        <v>300</v>
      </c>
      <c r="V974" t="s">
        <v>6144</v>
      </c>
      <c r="W974" s="2">
        <v>43474.373842592591</v>
      </c>
      <c r="Y974" s="2">
        <v>43474.373842592591</v>
      </c>
    </row>
    <row r="975" spans="1:25" x14ac:dyDescent="0.25">
      <c r="A975" t="s">
        <v>3296</v>
      </c>
      <c r="B975" t="str">
        <f>VLOOKUP(A975,'dump '!A:A,1,FALSE)</f>
        <v>RO159</v>
      </c>
      <c r="C975" t="s">
        <v>3295</v>
      </c>
      <c r="D975" t="s">
        <v>3078</v>
      </c>
      <c r="E975" t="s">
        <v>3115</v>
      </c>
      <c r="F975" t="s">
        <v>3116</v>
      </c>
      <c r="G975" t="s">
        <v>241</v>
      </c>
      <c r="H975" t="s">
        <v>58</v>
      </c>
      <c r="I975">
        <v>1019870</v>
      </c>
      <c r="J975">
        <v>5</v>
      </c>
      <c r="K975" t="s">
        <v>79</v>
      </c>
      <c r="L975" t="s">
        <v>6142</v>
      </c>
      <c r="M975" t="s">
        <v>55</v>
      </c>
      <c r="N975">
        <v>80</v>
      </c>
      <c r="O975">
        <v>100</v>
      </c>
      <c r="P975" t="s">
        <v>6160</v>
      </c>
      <c r="Q975">
        <v>2550</v>
      </c>
      <c r="R975">
        <v>50</v>
      </c>
      <c r="S975">
        <v>300</v>
      </c>
      <c r="V975" t="s">
        <v>6144</v>
      </c>
      <c r="W975" s="2">
        <v>43474.373842592591</v>
      </c>
      <c r="Y975" s="2">
        <v>43474.373842592591</v>
      </c>
    </row>
    <row r="976" spans="1:25" x14ac:dyDescent="0.25">
      <c r="A976" t="s">
        <v>3338</v>
      </c>
      <c r="B976" t="str">
        <f>VLOOKUP(A976,'dump '!A:A,1,FALSE)</f>
        <v>RO160</v>
      </c>
      <c r="C976" t="s">
        <v>3337</v>
      </c>
      <c r="D976" t="s">
        <v>3339</v>
      </c>
      <c r="E976" t="s">
        <v>516</v>
      </c>
      <c r="F976" t="s">
        <v>3340</v>
      </c>
      <c r="G976" t="s">
        <v>750</v>
      </c>
      <c r="H976" t="s">
        <v>58</v>
      </c>
      <c r="I976">
        <v>1019894</v>
      </c>
      <c r="J976">
        <v>5</v>
      </c>
      <c r="K976" t="s">
        <v>79</v>
      </c>
      <c r="L976" t="s">
        <v>6142</v>
      </c>
      <c r="M976" t="s">
        <v>55</v>
      </c>
      <c r="N976">
        <v>80</v>
      </c>
      <c r="O976">
        <v>100</v>
      </c>
      <c r="P976" t="s">
        <v>6156</v>
      </c>
      <c r="Q976">
        <v>2600</v>
      </c>
      <c r="R976">
        <v>50</v>
      </c>
      <c r="S976">
        <v>300</v>
      </c>
      <c r="V976" t="s">
        <v>6144</v>
      </c>
      <c r="W976" s="2">
        <v>43474.373842592591</v>
      </c>
      <c r="Y976" s="2">
        <v>43474.373842592591</v>
      </c>
    </row>
    <row r="977" spans="1:26" x14ac:dyDescent="0.25">
      <c r="A977" t="s">
        <v>3343</v>
      </c>
      <c r="B977" t="str">
        <f>VLOOKUP(A977,'dump '!A:A,1,FALSE)</f>
        <v>RO161</v>
      </c>
      <c r="C977" t="s">
        <v>3342</v>
      </c>
      <c r="D977" t="s">
        <v>3344</v>
      </c>
      <c r="E977" t="s">
        <v>503</v>
      </c>
      <c r="F977" t="s">
        <v>3345</v>
      </c>
      <c r="G977" t="s">
        <v>750</v>
      </c>
      <c r="H977" t="s">
        <v>58</v>
      </c>
      <c r="I977">
        <v>1019895</v>
      </c>
      <c r="J977">
        <v>5</v>
      </c>
      <c r="K977" t="s">
        <v>79</v>
      </c>
      <c r="L977" t="s">
        <v>6142</v>
      </c>
      <c r="M977" t="s">
        <v>55</v>
      </c>
      <c r="N977">
        <v>80</v>
      </c>
      <c r="O977">
        <v>100</v>
      </c>
      <c r="P977" t="s">
        <v>6156</v>
      </c>
      <c r="Q977">
        <v>2600</v>
      </c>
      <c r="R977">
        <v>50</v>
      </c>
      <c r="S977">
        <v>300</v>
      </c>
      <c r="V977" t="s">
        <v>6144</v>
      </c>
      <c r="W977" s="2">
        <v>43474.373842592591</v>
      </c>
      <c r="Y977" s="2">
        <v>43474.373842592591</v>
      </c>
    </row>
    <row r="978" spans="1:26" x14ac:dyDescent="0.25">
      <c r="A978" t="s">
        <v>3333</v>
      </c>
      <c r="B978" t="str">
        <f>VLOOKUP(A978,'dump '!A:A,1,FALSE)</f>
        <v>RO162</v>
      </c>
      <c r="C978" t="s">
        <v>3332</v>
      </c>
      <c r="D978" t="s">
        <v>3334</v>
      </c>
      <c r="E978" t="s">
        <v>281</v>
      </c>
      <c r="F978" t="s">
        <v>3335</v>
      </c>
      <c r="G978" t="s">
        <v>750</v>
      </c>
      <c r="H978" t="s">
        <v>58</v>
      </c>
      <c r="I978">
        <v>1019893</v>
      </c>
      <c r="J978">
        <v>5</v>
      </c>
      <c r="K978" t="s">
        <v>79</v>
      </c>
      <c r="L978" t="s">
        <v>6142</v>
      </c>
      <c r="M978" t="s">
        <v>55</v>
      </c>
      <c r="N978">
        <v>80</v>
      </c>
      <c r="O978">
        <v>100</v>
      </c>
      <c r="P978" t="s">
        <v>6156</v>
      </c>
      <c r="Q978">
        <v>2600</v>
      </c>
      <c r="R978">
        <v>50</v>
      </c>
      <c r="S978">
        <v>300</v>
      </c>
      <c r="V978" t="s">
        <v>6144</v>
      </c>
      <c r="W978" s="2">
        <v>43474.373842592591</v>
      </c>
      <c r="Y978" s="2">
        <v>43474.373842592591</v>
      </c>
    </row>
    <row r="979" spans="1:26" x14ac:dyDescent="0.25">
      <c r="A979" t="s">
        <v>2029</v>
      </c>
      <c r="B979" t="str">
        <f>VLOOKUP(A979,'dump '!A:A,1,FALSE)</f>
        <v>RO163</v>
      </c>
      <c r="C979" t="s">
        <v>2028</v>
      </c>
      <c r="D979" t="s">
        <v>2025</v>
      </c>
      <c r="E979" t="s">
        <v>807</v>
      </c>
      <c r="F979" t="s">
        <v>2026</v>
      </c>
      <c r="G979" t="s">
        <v>177</v>
      </c>
      <c r="H979" t="s">
        <v>58</v>
      </c>
      <c r="I979">
        <v>1018018</v>
      </c>
      <c r="J979">
        <v>5</v>
      </c>
      <c r="K979" t="s">
        <v>79</v>
      </c>
      <c r="L979" t="s">
        <v>6142</v>
      </c>
      <c r="M979" t="s">
        <v>55</v>
      </c>
      <c r="N979">
        <v>80</v>
      </c>
      <c r="O979">
        <v>100</v>
      </c>
      <c r="P979" t="s">
        <v>6143</v>
      </c>
      <c r="Q979">
        <v>2600</v>
      </c>
      <c r="R979">
        <v>50</v>
      </c>
      <c r="S979">
        <v>300</v>
      </c>
      <c r="V979" t="s">
        <v>6144</v>
      </c>
      <c r="W979" s="2">
        <v>43474.373831018522</v>
      </c>
      <c r="Y979" s="2">
        <v>44482.401921296296</v>
      </c>
      <c r="Z979" t="s">
        <v>329</v>
      </c>
    </row>
    <row r="980" spans="1:26" x14ac:dyDescent="0.25">
      <c r="A980" t="s">
        <v>2956</v>
      </c>
      <c r="B980" t="str">
        <f>VLOOKUP(A980,'dump '!A:A,1,FALSE)</f>
        <v>RO166</v>
      </c>
      <c r="C980" t="s">
        <v>2955</v>
      </c>
      <c r="D980" t="s">
        <v>1452</v>
      </c>
      <c r="E980" t="s">
        <v>1453</v>
      </c>
      <c r="F980" t="s">
        <v>1454</v>
      </c>
      <c r="G980" t="s">
        <v>241</v>
      </c>
      <c r="H980" t="s">
        <v>58</v>
      </c>
      <c r="I980">
        <v>1019858</v>
      </c>
      <c r="J980">
        <v>5</v>
      </c>
      <c r="K980" t="s">
        <v>79</v>
      </c>
      <c r="L980" t="s">
        <v>6142</v>
      </c>
      <c r="M980" t="s">
        <v>55</v>
      </c>
      <c r="N980">
        <v>80</v>
      </c>
      <c r="O980">
        <v>100</v>
      </c>
      <c r="P980" t="s">
        <v>6156</v>
      </c>
      <c r="Q980">
        <v>2600</v>
      </c>
      <c r="R980">
        <v>50</v>
      </c>
      <c r="S980">
        <v>300</v>
      </c>
      <c r="V980" t="s">
        <v>6144</v>
      </c>
      <c r="W980" s="2">
        <v>43474.373842592591</v>
      </c>
      <c r="Y980" s="2">
        <v>43474.373842592591</v>
      </c>
    </row>
    <row r="981" spans="1:26" x14ac:dyDescent="0.25">
      <c r="A981" t="s">
        <v>3329</v>
      </c>
      <c r="B981" t="str">
        <f>VLOOKUP(A981,'dump '!A:A,1,FALSE)</f>
        <v>RO167</v>
      </c>
      <c r="C981" t="s">
        <v>3328</v>
      </c>
      <c r="D981" t="s">
        <v>1452</v>
      </c>
      <c r="E981" t="s">
        <v>1048</v>
      </c>
      <c r="F981" t="s">
        <v>3330</v>
      </c>
      <c r="G981" t="s">
        <v>241</v>
      </c>
      <c r="H981" t="s">
        <v>58</v>
      </c>
      <c r="I981">
        <v>1019889</v>
      </c>
      <c r="J981">
        <v>5</v>
      </c>
      <c r="K981" t="s">
        <v>79</v>
      </c>
      <c r="L981" t="s">
        <v>6142</v>
      </c>
      <c r="M981" t="s">
        <v>55</v>
      </c>
      <c r="N981">
        <v>80</v>
      </c>
      <c r="O981">
        <v>100</v>
      </c>
      <c r="P981" t="s">
        <v>6143</v>
      </c>
      <c r="Q981">
        <v>2600</v>
      </c>
      <c r="R981">
        <v>50</v>
      </c>
      <c r="S981">
        <v>300</v>
      </c>
      <c r="V981" t="s">
        <v>6144</v>
      </c>
      <c r="W981" s="2">
        <v>43474.373842592591</v>
      </c>
      <c r="Y981" s="2">
        <v>43474.373842592591</v>
      </c>
    </row>
    <row r="982" spans="1:26" x14ac:dyDescent="0.25">
      <c r="A982" t="s">
        <v>3393</v>
      </c>
      <c r="B982" t="str">
        <f>VLOOKUP(A982,'dump '!A:A,1,FALSE)</f>
        <v>RO173</v>
      </c>
      <c r="C982" t="s">
        <v>3392</v>
      </c>
      <c r="D982" t="s">
        <v>3394</v>
      </c>
      <c r="E982" t="s">
        <v>2130</v>
      </c>
      <c r="F982" t="s">
        <v>3395</v>
      </c>
      <c r="G982" t="s">
        <v>241</v>
      </c>
      <c r="H982" t="s">
        <v>323</v>
      </c>
      <c r="I982" s="2"/>
      <c r="J982">
        <v>5</v>
      </c>
      <c r="K982" t="s">
        <v>79</v>
      </c>
      <c r="L982" t="s">
        <v>6142</v>
      </c>
      <c r="M982" t="s">
        <v>55</v>
      </c>
      <c r="N982">
        <v>80</v>
      </c>
      <c r="O982">
        <v>100</v>
      </c>
      <c r="P982" t="s">
        <v>6298</v>
      </c>
      <c r="Q982">
        <v>2600</v>
      </c>
      <c r="R982">
        <v>50</v>
      </c>
      <c r="S982">
        <v>301</v>
      </c>
      <c r="V982" t="s">
        <v>6144</v>
      </c>
      <c r="W982" s="2">
        <v>43474.373842592591</v>
      </c>
      <c r="Y982" s="2">
        <v>43474.373842592591</v>
      </c>
    </row>
    <row r="983" spans="1:26" x14ac:dyDescent="0.25">
      <c r="A983" t="s">
        <v>3095</v>
      </c>
      <c r="B983" t="str">
        <f>VLOOKUP(A983,'dump '!A:A,1,FALSE)</f>
        <v>RO180</v>
      </c>
      <c r="C983" t="s">
        <v>3094</v>
      </c>
      <c r="D983" t="s">
        <v>2336</v>
      </c>
      <c r="E983" t="s">
        <v>1552</v>
      </c>
      <c r="F983" t="s">
        <v>2337</v>
      </c>
      <c r="G983" t="s">
        <v>241</v>
      </c>
      <c r="H983" t="s">
        <v>58</v>
      </c>
      <c r="I983">
        <v>1031025</v>
      </c>
      <c r="J983">
        <v>5</v>
      </c>
      <c r="K983" t="s">
        <v>79</v>
      </c>
      <c r="L983" t="s">
        <v>6142</v>
      </c>
      <c r="M983" t="s">
        <v>55</v>
      </c>
      <c r="N983">
        <v>80</v>
      </c>
      <c r="O983">
        <v>100</v>
      </c>
      <c r="P983" t="s">
        <v>6146</v>
      </c>
      <c r="Q983">
        <v>2500</v>
      </c>
      <c r="R983">
        <v>50</v>
      </c>
      <c r="S983">
        <v>300</v>
      </c>
      <c r="V983" t="s">
        <v>6144</v>
      </c>
      <c r="W983" s="2">
        <v>43474.373854166668</v>
      </c>
      <c r="Y983" s="2">
        <v>43474.373854166668</v>
      </c>
    </row>
    <row r="984" spans="1:26" x14ac:dyDescent="0.25">
      <c r="A984" t="s">
        <v>3093</v>
      </c>
      <c r="B984" t="str">
        <f>VLOOKUP(A984,'dump '!A:A,1,FALSE)</f>
        <v>RO181</v>
      </c>
      <c r="C984" t="s">
        <v>3092</v>
      </c>
      <c r="D984" t="s">
        <v>2336</v>
      </c>
      <c r="E984" t="s">
        <v>1552</v>
      </c>
      <c r="F984" t="s">
        <v>2337</v>
      </c>
      <c r="G984" t="s">
        <v>241</v>
      </c>
      <c r="H984" t="s">
        <v>58</v>
      </c>
      <c r="I984">
        <v>1031024</v>
      </c>
      <c r="J984">
        <v>5</v>
      </c>
      <c r="K984" t="s">
        <v>79</v>
      </c>
      <c r="L984" t="s">
        <v>6142</v>
      </c>
      <c r="M984" t="s">
        <v>55</v>
      </c>
      <c r="N984">
        <v>80</v>
      </c>
      <c r="O984">
        <v>100</v>
      </c>
      <c r="P984" t="s">
        <v>6146</v>
      </c>
      <c r="Q984">
        <v>2500</v>
      </c>
      <c r="R984">
        <v>50</v>
      </c>
      <c r="S984">
        <v>300</v>
      </c>
      <c r="V984" t="s">
        <v>6144</v>
      </c>
      <c r="W984" s="2">
        <v>43474.373854166668</v>
      </c>
      <c r="Y984" s="2">
        <v>43474.373854166668</v>
      </c>
    </row>
    <row r="985" spans="1:26" x14ac:dyDescent="0.25">
      <c r="A985" t="s">
        <v>6168</v>
      </c>
      <c r="B985" t="e">
        <f>VLOOKUP(A985,'dump '!A:A,1,FALSE)</f>
        <v>#N/A</v>
      </c>
      <c r="C985" s="2"/>
      <c r="D985" s="2"/>
      <c r="E985" s="2"/>
      <c r="F985" s="2"/>
      <c r="G985" s="2"/>
      <c r="H985" t="s">
        <v>58</v>
      </c>
      <c r="I985" s="2"/>
      <c r="J985">
        <v>5</v>
      </c>
      <c r="K985" t="s">
        <v>79</v>
      </c>
      <c r="L985" t="s">
        <v>6142</v>
      </c>
      <c r="M985" t="s">
        <v>55</v>
      </c>
      <c r="N985">
        <v>80</v>
      </c>
      <c r="O985">
        <v>100</v>
      </c>
      <c r="P985" t="s">
        <v>6146</v>
      </c>
      <c r="Q985">
        <v>2600</v>
      </c>
      <c r="R985">
        <v>50</v>
      </c>
      <c r="S985">
        <v>300</v>
      </c>
      <c r="V985" t="s">
        <v>6144</v>
      </c>
      <c r="W985" s="2">
        <v>43474.373854166668</v>
      </c>
      <c r="Y985" s="2">
        <v>43474.373854166668</v>
      </c>
    </row>
    <row r="986" spans="1:26" x14ac:dyDescent="0.25">
      <c r="A986" t="s">
        <v>3289</v>
      </c>
      <c r="B986" t="str">
        <f>VLOOKUP(A986,'dump '!A:A,1,FALSE)</f>
        <v>RO183</v>
      </c>
      <c r="C986" t="s">
        <v>3288</v>
      </c>
      <c r="D986" t="s">
        <v>3290</v>
      </c>
      <c r="E986" t="s">
        <v>105</v>
      </c>
      <c r="F986" t="s">
        <v>3291</v>
      </c>
      <c r="G986" t="s">
        <v>241</v>
      </c>
      <c r="H986" t="s">
        <v>58</v>
      </c>
      <c r="I986">
        <v>1019868</v>
      </c>
      <c r="J986">
        <v>5</v>
      </c>
      <c r="K986" t="s">
        <v>79</v>
      </c>
      <c r="L986" t="s">
        <v>6142</v>
      </c>
      <c r="M986" t="s">
        <v>55</v>
      </c>
      <c r="N986">
        <v>80</v>
      </c>
      <c r="O986">
        <v>100</v>
      </c>
      <c r="P986" t="s">
        <v>6156</v>
      </c>
      <c r="Q986">
        <v>2600</v>
      </c>
      <c r="R986">
        <v>50</v>
      </c>
      <c r="S986">
        <v>300</v>
      </c>
      <c r="V986" t="s">
        <v>6144</v>
      </c>
      <c r="W986" s="2">
        <v>43474.373854166668</v>
      </c>
      <c r="Y986" s="2">
        <v>43474.373854166668</v>
      </c>
    </row>
    <row r="987" spans="1:26" x14ac:dyDescent="0.25">
      <c r="A987" t="s">
        <v>3099</v>
      </c>
      <c r="B987" t="str">
        <f>VLOOKUP(A987,'dump '!A:A,1,FALSE)</f>
        <v>RO184</v>
      </c>
      <c r="C987" t="s">
        <v>3098</v>
      </c>
      <c r="D987" t="s">
        <v>3100</v>
      </c>
      <c r="E987" t="s">
        <v>3101</v>
      </c>
      <c r="F987" t="s">
        <v>3102</v>
      </c>
      <c r="G987" t="s">
        <v>241</v>
      </c>
      <c r="H987" t="s">
        <v>58</v>
      </c>
      <c r="I987">
        <v>1031030</v>
      </c>
      <c r="J987">
        <v>5</v>
      </c>
      <c r="K987" t="s">
        <v>79</v>
      </c>
      <c r="L987" t="s">
        <v>6142</v>
      </c>
      <c r="M987" t="s">
        <v>55</v>
      </c>
      <c r="N987">
        <v>80</v>
      </c>
      <c r="O987">
        <v>100</v>
      </c>
      <c r="P987" t="s">
        <v>6203</v>
      </c>
      <c r="Q987">
        <v>2600</v>
      </c>
      <c r="R987">
        <v>50</v>
      </c>
      <c r="S987">
        <v>500</v>
      </c>
      <c r="V987" t="s">
        <v>6144</v>
      </c>
      <c r="W987" s="2">
        <v>43474.373854166668</v>
      </c>
      <c r="Y987" s="2">
        <v>43474.373854166668</v>
      </c>
    </row>
    <row r="988" spans="1:26" x14ac:dyDescent="0.25">
      <c r="A988" t="s">
        <v>3867</v>
      </c>
      <c r="B988" t="str">
        <f>VLOOKUP(A988,'dump '!A:A,1,FALSE)</f>
        <v>RO185</v>
      </c>
      <c r="C988" t="s">
        <v>3866</v>
      </c>
      <c r="D988" t="s">
        <v>2673</v>
      </c>
      <c r="E988" t="s">
        <v>281</v>
      </c>
      <c r="F988" t="s">
        <v>2674</v>
      </c>
      <c r="G988" t="s">
        <v>62</v>
      </c>
      <c r="H988" t="s">
        <v>58</v>
      </c>
      <c r="I988">
        <v>1006792</v>
      </c>
      <c r="J988">
        <v>5</v>
      </c>
      <c r="K988" t="s">
        <v>79</v>
      </c>
      <c r="L988" t="s">
        <v>6142</v>
      </c>
      <c r="M988" t="s">
        <v>55</v>
      </c>
      <c r="N988">
        <v>80</v>
      </c>
      <c r="O988">
        <v>100</v>
      </c>
      <c r="P988" t="s">
        <v>6143</v>
      </c>
      <c r="Q988">
        <v>2600</v>
      </c>
      <c r="R988">
        <v>50</v>
      </c>
      <c r="S988">
        <v>300</v>
      </c>
      <c r="V988" t="s">
        <v>6144</v>
      </c>
      <c r="W988" s="2">
        <v>43474.373842592591</v>
      </c>
      <c r="Y988" s="2">
        <v>43474.373842592591</v>
      </c>
    </row>
    <row r="989" spans="1:26" x14ac:dyDescent="0.25">
      <c r="A989" t="s">
        <v>2672</v>
      </c>
      <c r="B989" t="str">
        <f>VLOOKUP(A989,'dump '!A:A,1,FALSE)</f>
        <v>RO188</v>
      </c>
      <c r="C989" t="s">
        <v>2671</v>
      </c>
      <c r="D989" t="s">
        <v>2673</v>
      </c>
      <c r="E989" t="s">
        <v>2167</v>
      </c>
      <c r="F989" t="s">
        <v>2674</v>
      </c>
      <c r="G989" t="s">
        <v>62</v>
      </c>
      <c r="H989" t="s">
        <v>58</v>
      </c>
      <c r="I989">
        <v>1018952</v>
      </c>
      <c r="J989">
        <v>5</v>
      </c>
      <c r="K989" t="s">
        <v>79</v>
      </c>
      <c r="L989" t="s">
        <v>6142</v>
      </c>
      <c r="M989" t="s">
        <v>55</v>
      </c>
      <c r="N989">
        <v>80</v>
      </c>
      <c r="O989">
        <v>100</v>
      </c>
      <c r="P989" t="s">
        <v>6143</v>
      </c>
      <c r="Q989">
        <v>2600</v>
      </c>
      <c r="R989">
        <v>50</v>
      </c>
      <c r="S989">
        <v>300</v>
      </c>
      <c r="V989" t="s">
        <v>6144</v>
      </c>
      <c r="W989" s="2">
        <v>43474.373842592591</v>
      </c>
      <c r="Y989" s="2">
        <v>43474.373842592591</v>
      </c>
    </row>
    <row r="990" spans="1:26" x14ac:dyDescent="0.25">
      <c r="A990" t="s">
        <v>3165</v>
      </c>
      <c r="B990" t="str">
        <f>VLOOKUP(A990,'dump '!A:A,1,FALSE)</f>
        <v>RO189</v>
      </c>
      <c r="C990" t="s">
        <v>3164</v>
      </c>
      <c r="D990" t="s">
        <v>1226</v>
      </c>
      <c r="E990" t="s">
        <v>93</v>
      </c>
      <c r="F990" t="s">
        <v>1227</v>
      </c>
      <c r="G990" t="s">
        <v>62</v>
      </c>
      <c r="H990" t="s">
        <v>58</v>
      </c>
      <c r="I990">
        <v>1016739</v>
      </c>
      <c r="J990">
        <v>5</v>
      </c>
      <c r="K990" t="s">
        <v>79</v>
      </c>
      <c r="L990" t="s">
        <v>6172</v>
      </c>
      <c r="M990" t="s">
        <v>55</v>
      </c>
      <c r="N990">
        <v>60</v>
      </c>
      <c r="O990">
        <v>100</v>
      </c>
      <c r="P990" t="s">
        <v>6190</v>
      </c>
      <c r="Q990">
        <v>2600</v>
      </c>
      <c r="R990">
        <v>50</v>
      </c>
      <c r="S990">
        <v>300</v>
      </c>
      <c r="V990" t="s">
        <v>6174</v>
      </c>
      <c r="W990" s="2">
        <v>43474.373842592591</v>
      </c>
      <c r="Y990" s="2">
        <v>43670.664988425924</v>
      </c>
      <c r="Z990" t="s">
        <v>37</v>
      </c>
    </row>
    <row r="991" spans="1:26" x14ac:dyDescent="0.25">
      <c r="A991" t="s">
        <v>3167</v>
      </c>
      <c r="B991" t="str">
        <f>VLOOKUP(A991,'dump '!A:A,1,FALSE)</f>
        <v>RO190</v>
      </c>
      <c r="C991" t="s">
        <v>3166</v>
      </c>
      <c r="D991" t="s">
        <v>1226</v>
      </c>
      <c r="E991" t="s">
        <v>105</v>
      </c>
      <c r="F991" t="s">
        <v>1227</v>
      </c>
      <c r="G991" t="s">
        <v>62</v>
      </c>
      <c r="H991" t="s">
        <v>58</v>
      </c>
      <c r="I991">
        <v>1016855</v>
      </c>
      <c r="J991">
        <v>5</v>
      </c>
      <c r="K991" t="s">
        <v>79</v>
      </c>
      <c r="L991" t="s">
        <v>6172</v>
      </c>
      <c r="M991" t="s">
        <v>55</v>
      </c>
      <c r="N991">
        <v>60</v>
      </c>
      <c r="O991">
        <v>100</v>
      </c>
      <c r="P991" t="s">
        <v>6190</v>
      </c>
      <c r="Q991">
        <v>2600</v>
      </c>
      <c r="R991">
        <v>50</v>
      </c>
      <c r="S991">
        <v>300</v>
      </c>
      <c r="V991" t="s">
        <v>6174</v>
      </c>
      <c r="W991" s="2">
        <v>43474.373842592591</v>
      </c>
      <c r="Y991" s="2">
        <v>43670.666655092595</v>
      </c>
      <c r="Z991" t="s">
        <v>37</v>
      </c>
    </row>
    <row r="992" spans="1:26" x14ac:dyDescent="0.25">
      <c r="A992" t="s">
        <v>995</v>
      </c>
      <c r="B992" t="str">
        <f>VLOOKUP(A992,'dump '!A:A,1,FALSE)</f>
        <v>RO191</v>
      </c>
      <c r="C992" t="s">
        <v>994</v>
      </c>
      <c r="D992" t="s">
        <v>991</v>
      </c>
      <c r="E992" t="s">
        <v>935</v>
      </c>
      <c r="F992" t="s">
        <v>992</v>
      </c>
      <c r="G992" t="s">
        <v>62</v>
      </c>
      <c r="H992" t="s">
        <v>58</v>
      </c>
      <c r="I992">
        <v>1015775</v>
      </c>
      <c r="J992">
        <v>5</v>
      </c>
      <c r="K992" t="s">
        <v>79</v>
      </c>
      <c r="L992" t="s">
        <v>6142</v>
      </c>
      <c r="M992" t="s">
        <v>55</v>
      </c>
      <c r="N992">
        <v>80</v>
      </c>
      <c r="O992">
        <v>100</v>
      </c>
      <c r="P992" t="s">
        <v>6361</v>
      </c>
      <c r="Q992">
        <v>2500</v>
      </c>
      <c r="R992">
        <v>50</v>
      </c>
      <c r="S992">
        <v>300</v>
      </c>
      <c r="V992" t="s">
        <v>6144</v>
      </c>
      <c r="W992" s="2">
        <v>43474.373842592591</v>
      </c>
      <c r="Y992" s="2">
        <v>43937.495289351849</v>
      </c>
      <c r="Z992" t="s">
        <v>5969</v>
      </c>
    </row>
    <row r="993" spans="1:26" x14ac:dyDescent="0.25">
      <c r="A993" t="s">
        <v>6162</v>
      </c>
      <c r="B993" t="e">
        <f>VLOOKUP(A993,'dump '!A:A,1,FALSE)</f>
        <v>#N/A</v>
      </c>
      <c r="C993" s="2"/>
      <c r="D993" s="2"/>
      <c r="E993" s="2"/>
      <c r="F993" s="2"/>
      <c r="G993" s="2"/>
      <c r="H993" t="s">
        <v>58</v>
      </c>
      <c r="I993" s="2"/>
      <c r="J993">
        <v>5</v>
      </c>
      <c r="K993" t="s">
        <v>79</v>
      </c>
      <c r="L993" t="s">
        <v>6142</v>
      </c>
      <c r="M993" t="s">
        <v>55</v>
      </c>
      <c r="N993">
        <v>80</v>
      </c>
      <c r="O993">
        <v>100</v>
      </c>
      <c r="P993" t="s">
        <v>6163</v>
      </c>
      <c r="Q993">
        <v>2600</v>
      </c>
      <c r="R993">
        <v>50</v>
      </c>
      <c r="S993">
        <v>302</v>
      </c>
      <c r="V993" t="s">
        <v>6144</v>
      </c>
      <c r="W993" s="2">
        <v>43474.373842592591</v>
      </c>
      <c r="Y993" s="2">
        <v>43474.373842592591</v>
      </c>
    </row>
    <row r="994" spans="1:26" x14ac:dyDescent="0.25">
      <c r="A994" t="s">
        <v>2704</v>
      </c>
      <c r="B994" t="str">
        <f>VLOOKUP(A994,'dump '!A:A,1,FALSE)</f>
        <v>RO195</v>
      </c>
      <c r="C994" t="s">
        <v>2703</v>
      </c>
      <c r="D994" t="s">
        <v>2076</v>
      </c>
      <c r="E994" t="s">
        <v>2705</v>
      </c>
      <c r="F994" t="s">
        <v>2706</v>
      </c>
      <c r="G994" t="s">
        <v>241</v>
      </c>
      <c r="H994" t="s">
        <v>58</v>
      </c>
      <c r="I994">
        <v>1018967</v>
      </c>
      <c r="J994">
        <v>5</v>
      </c>
      <c r="K994" t="s">
        <v>79</v>
      </c>
      <c r="L994" t="s">
        <v>6142</v>
      </c>
      <c r="M994" t="s">
        <v>55</v>
      </c>
      <c r="N994">
        <v>80</v>
      </c>
      <c r="O994">
        <v>100</v>
      </c>
      <c r="P994" t="s">
        <v>6163</v>
      </c>
      <c r="Q994">
        <v>2600</v>
      </c>
      <c r="R994">
        <v>50</v>
      </c>
      <c r="S994">
        <v>300</v>
      </c>
      <c r="V994" t="s">
        <v>6144</v>
      </c>
      <c r="W994" s="2">
        <v>43474.373842592591</v>
      </c>
      <c r="Y994" s="2">
        <v>43474.373842592591</v>
      </c>
    </row>
    <row r="995" spans="1:26" x14ac:dyDescent="0.25">
      <c r="A995" t="s">
        <v>2719</v>
      </c>
      <c r="B995" t="str">
        <f>VLOOKUP(A995,'dump '!A:A,1,FALSE)</f>
        <v>RO200</v>
      </c>
      <c r="C995" t="s">
        <v>2718</v>
      </c>
      <c r="D995" t="s">
        <v>451</v>
      </c>
      <c r="E995" t="s">
        <v>830</v>
      </c>
      <c r="F995" t="s">
        <v>831</v>
      </c>
      <c r="G995" t="s">
        <v>62</v>
      </c>
      <c r="H995" t="s">
        <v>58</v>
      </c>
      <c r="I995">
        <v>1019332</v>
      </c>
      <c r="J995">
        <v>5</v>
      </c>
      <c r="K995" t="s">
        <v>79</v>
      </c>
      <c r="L995" t="s">
        <v>6172</v>
      </c>
      <c r="M995" t="s">
        <v>55</v>
      </c>
      <c r="N995">
        <v>60</v>
      </c>
      <c r="O995">
        <v>100</v>
      </c>
      <c r="P995" t="s">
        <v>6190</v>
      </c>
      <c r="Q995">
        <v>2600</v>
      </c>
      <c r="R995">
        <v>50</v>
      </c>
      <c r="S995">
        <v>300</v>
      </c>
      <c r="V995" t="s">
        <v>6174</v>
      </c>
      <c r="W995" s="2">
        <v>43474.373842592591</v>
      </c>
      <c r="Y995" s="2">
        <v>43670.667349537034</v>
      </c>
      <c r="Z995" t="s">
        <v>37</v>
      </c>
    </row>
    <row r="996" spans="1:26" x14ac:dyDescent="0.25">
      <c r="A996" t="s">
        <v>2715</v>
      </c>
      <c r="B996" t="str">
        <f>VLOOKUP(A996,'dump '!A:A,1,FALSE)</f>
        <v>RO201</v>
      </c>
      <c r="C996" t="s">
        <v>2714</v>
      </c>
      <c r="D996" t="s">
        <v>451</v>
      </c>
      <c r="E996" t="s">
        <v>340</v>
      </c>
      <c r="F996" t="s">
        <v>895</v>
      </c>
      <c r="G996" t="s">
        <v>62</v>
      </c>
      <c r="H996" t="s">
        <v>58</v>
      </c>
      <c r="I996">
        <v>1019313</v>
      </c>
      <c r="J996">
        <v>5</v>
      </c>
      <c r="K996" t="s">
        <v>79</v>
      </c>
      <c r="L996" t="s">
        <v>6172</v>
      </c>
      <c r="M996" t="s">
        <v>55</v>
      </c>
      <c r="N996">
        <v>60</v>
      </c>
      <c r="O996">
        <v>100</v>
      </c>
      <c r="P996" t="s">
        <v>6190</v>
      </c>
      <c r="Q996">
        <v>2600</v>
      </c>
      <c r="R996">
        <v>50</v>
      </c>
      <c r="S996">
        <v>300</v>
      </c>
      <c r="V996" t="s">
        <v>6174</v>
      </c>
      <c r="W996" s="2">
        <v>43474.373842592591</v>
      </c>
      <c r="Y996" s="2">
        <v>43669.502789351849</v>
      </c>
      <c r="Z996" t="s">
        <v>37</v>
      </c>
    </row>
    <row r="997" spans="1:26" x14ac:dyDescent="0.25">
      <c r="A997" t="s">
        <v>6322</v>
      </c>
      <c r="B997" t="e">
        <f>VLOOKUP(A997,'dump '!A:A,1,FALSE)</f>
        <v>#N/A</v>
      </c>
      <c r="C997" s="2"/>
      <c r="D997" s="2"/>
      <c r="E997" s="2"/>
      <c r="F997" s="2"/>
      <c r="G997" s="2"/>
      <c r="H997" t="s">
        <v>58</v>
      </c>
      <c r="I997">
        <v>1018912</v>
      </c>
      <c r="J997">
        <v>5</v>
      </c>
      <c r="K997" t="s">
        <v>79</v>
      </c>
      <c r="L997" t="s">
        <v>6142</v>
      </c>
      <c r="M997" t="s">
        <v>55</v>
      </c>
      <c r="N997">
        <v>80</v>
      </c>
      <c r="O997">
        <v>100</v>
      </c>
      <c r="P997" t="s">
        <v>6148</v>
      </c>
      <c r="Q997">
        <v>1400</v>
      </c>
      <c r="R997">
        <v>0</v>
      </c>
      <c r="S997">
        <v>300</v>
      </c>
      <c r="V997" t="s">
        <v>6144</v>
      </c>
      <c r="W997" s="2">
        <v>43474.373842592591</v>
      </c>
      <c r="Y997" s="2">
        <v>43803.425081018519</v>
      </c>
      <c r="Z997" t="s">
        <v>37</v>
      </c>
    </row>
    <row r="998" spans="1:26" x14ac:dyDescent="0.25">
      <c r="A998" t="s">
        <v>2728</v>
      </c>
      <c r="B998" t="str">
        <f>VLOOKUP(A998,'dump '!A:A,1,FALSE)</f>
        <v>RO204</v>
      </c>
      <c r="C998" t="s">
        <v>2727</v>
      </c>
      <c r="D998" t="s">
        <v>451</v>
      </c>
      <c r="E998" t="s">
        <v>452</v>
      </c>
      <c r="F998" t="s">
        <v>453</v>
      </c>
      <c r="G998" t="s">
        <v>62</v>
      </c>
      <c r="H998" t="s">
        <v>58</v>
      </c>
      <c r="I998">
        <v>1019350</v>
      </c>
      <c r="J998">
        <v>5</v>
      </c>
      <c r="K998" t="s">
        <v>79</v>
      </c>
      <c r="L998" t="s">
        <v>6172</v>
      </c>
      <c r="M998" t="s">
        <v>55</v>
      </c>
      <c r="N998">
        <v>60</v>
      </c>
      <c r="O998">
        <v>100</v>
      </c>
      <c r="P998" t="s">
        <v>6190</v>
      </c>
      <c r="Q998">
        <v>2600</v>
      </c>
      <c r="R998">
        <v>50</v>
      </c>
      <c r="S998">
        <v>300</v>
      </c>
      <c r="V998" t="s">
        <v>6174</v>
      </c>
      <c r="W998" s="2">
        <v>43474.373842592591</v>
      </c>
      <c r="Y998" s="2">
        <v>43628.652905092589</v>
      </c>
      <c r="Z998" t="s">
        <v>37</v>
      </c>
    </row>
    <row r="999" spans="1:26" x14ac:dyDescent="0.25">
      <c r="A999" t="s">
        <v>3169</v>
      </c>
      <c r="B999" t="str">
        <f>VLOOKUP(A999,'dump '!A:A,1,FALSE)</f>
        <v>RO206</v>
      </c>
      <c r="C999" t="s">
        <v>3168</v>
      </c>
      <c r="D999" t="s">
        <v>117</v>
      </c>
      <c r="E999" t="s">
        <v>1246</v>
      </c>
      <c r="F999" t="s">
        <v>1247</v>
      </c>
      <c r="G999" t="s">
        <v>62</v>
      </c>
      <c r="H999" t="s">
        <v>58</v>
      </c>
      <c r="I999">
        <v>1016711</v>
      </c>
      <c r="J999">
        <v>5</v>
      </c>
      <c r="K999" t="s">
        <v>79</v>
      </c>
      <c r="L999" t="s">
        <v>6172</v>
      </c>
      <c r="M999" t="s">
        <v>55</v>
      </c>
      <c r="N999">
        <v>60</v>
      </c>
      <c r="O999">
        <v>100</v>
      </c>
      <c r="P999" t="s">
        <v>6190</v>
      </c>
      <c r="Q999">
        <v>2600</v>
      </c>
      <c r="R999">
        <v>50</v>
      </c>
      <c r="S999">
        <v>300</v>
      </c>
      <c r="V999" t="s">
        <v>6174</v>
      </c>
      <c r="W999" s="2">
        <v>43474.373842592591</v>
      </c>
      <c r="Y999" s="2">
        <v>43635.377141203702</v>
      </c>
      <c r="Z999" t="s">
        <v>37</v>
      </c>
    </row>
    <row r="1000" spans="1:26" x14ac:dyDescent="0.25">
      <c r="A1000" t="s">
        <v>1890</v>
      </c>
      <c r="B1000" t="str">
        <f>VLOOKUP(A1000,'dump '!A:A,1,FALSE)</f>
        <v>RO212</v>
      </c>
      <c r="C1000" t="s">
        <v>1889</v>
      </c>
      <c r="D1000" t="s">
        <v>245</v>
      </c>
      <c r="E1000" t="s">
        <v>807</v>
      </c>
      <c r="F1000" t="s">
        <v>1891</v>
      </c>
      <c r="G1000" t="s">
        <v>62</v>
      </c>
      <c r="H1000" t="s">
        <v>58</v>
      </c>
      <c r="I1000">
        <v>1015804</v>
      </c>
      <c r="J1000">
        <v>5</v>
      </c>
      <c r="K1000" t="s">
        <v>79</v>
      </c>
      <c r="L1000" t="s">
        <v>6142</v>
      </c>
      <c r="M1000" t="s">
        <v>55</v>
      </c>
      <c r="N1000">
        <v>80</v>
      </c>
      <c r="O1000">
        <v>100</v>
      </c>
      <c r="P1000" t="s">
        <v>6189</v>
      </c>
      <c r="Q1000">
        <v>2500</v>
      </c>
      <c r="R1000">
        <v>50</v>
      </c>
      <c r="S1000">
        <v>300</v>
      </c>
      <c r="V1000" t="s">
        <v>6144</v>
      </c>
      <c r="W1000" s="2">
        <v>43474.373842592591</v>
      </c>
      <c r="Y1000" s="2">
        <v>43474.373842592591</v>
      </c>
    </row>
    <row r="1001" spans="1:26" x14ac:dyDescent="0.25">
      <c r="A1001" t="s">
        <v>2575</v>
      </c>
      <c r="B1001" t="str">
        <f>VLOOKUP(A1001,'dump '!A:A,1,FALSE)</f>
        <v>RO221</v>
      </c>
      <c r="C1001" t="s">
        <v>2574</v>
      </c>
      <c r="D1001" t="s">
        <v>2189</v>
      </c>
      <c r="E1001" t="s">
        <v>2217</v>
      </c>
      <c r="F1001" t="s">
        <v>2576</v>
      </c>
      <c r="G1001" t="s">
        <v>277</v>
      </c>
      <c r="H1001" t="s">
        <v>58</v>
      </c>
      <c r="I1001">
        <v>1018900</v>
      </c>
      <c r="J1001">
        <v>5</v>
      </c>
      <c r="K1001" t="s">
        <v>79</v>
      </c>
      <c r="L1001" t="s">
        <v>6142</v>
      </c>
      <c r="M1001" t="s">
        <v>55</v>
      </c>
      <c r="N1001">
        <v>80</v>
      </c>
      <c r="O1001">
        <v>100</v>
      </c>
      <c r="P1001" t="s">
        <v>6160</v>
      </c>
      <c r="Q1001">
        <v>2000</v>
      </c>
      <c r="R1001">
        <v>50</v>
      </c>
      <c r="S1001">
        <v>300</v>
      </c>
      <c r="V1001" t="s">
        <v>6144</v>
      </c>
      <c r="W1001" s="2">
        <v>43474.373842592591</v>
      </c>
      <c r="Y1001" s="2">
        <v>43474.373842592591</v>
      </c>
    </row>
    <row r="1002" spans="1:26" x14ac:dyDescent="0.25">
      <c r="A1002" t="s">
        <v>2717</v>
      </c>
      <c r="B1002" t="str">
        <f>VLOOKUP(A1002,'dump '!A:A,1,FALSE)</f>
        <v>RO229</v>
      </c>
      <c r="C1002" t="s">
        <v>2716</v>
      </c>
      <c r="D1002" t="s">
        <v>888</v>
      </c>
      <c r="E1002" t="s">
        <v>807</v>
      </c>
      <c r="F1002" t="s">
        <v>889</v>
      </c>
      <c r="G1002" t="s">
        <v>62</v>
      </c>
      <c r="H1002" t="s">
        <v>58</v>
      </c>
      <c r="I1002">
        <v>1019331</v>
      </c>
      <c r="J1002">
        <v>5</v>
      </c>
      <c r="K1002" t="s">
        <v>79</v>
      </c>
      <c r="L1002" t="s">
        <v>6172</v>
      </c>
      <c r="M1002" t="s">
        <v>55</v>
      </c>
      <c r="N1002">
        <v>60</v>
      </c>
      <c r="O1002">
        <v>100</v>
      </c>
      <c r="P1002" t="s">
        <v>6190</v>
      </c>
      <c r="Q1002">
        <v>2600</v>
      </c>
      <c r="R1002">
        <v>50</v>
      </c>
      <c r="S1002">
        <v>300</v>
      </c>
      <c r="V1002" t="s">
        <v>6174</v>
      </c>
      <c r="W1002" s="2">
        <v>43474.373842592591</v>
      </c>
      <c r="Y1002" s="2">
        <v>43636.499305555553</v>
      </c>
      <c r="Z1002" t="s">
        <v>37</v>
      </c>
    </row>
    <row r="1003" spans="1:26" x14ac:dyDescent="0.25">
      <c r="A1003" t="s">
        <v>2723</v>
      </c>
      <c r="B1003" t="str">
        <f>VLOOKUP(A1003,'dump '!A:A,1,FALSE)</f>
        <v>RO230</v>
      </c>
      <c r="C1003" t="s">
        <v>2722</v>
      </c>
      <c r="D1003" t="s">
        <v>823</v>
      </c>
      <c r="E1003" t="s">
        <v>522</v>
      </c>
      <c r="F1003" t="s">
        <v>824</v>
      </c>
      <c r="G1003" t="s">
        <v>62</v>
      </c>
      <c r="H1003" t="s">
        <v>58</v>
      </c>
      <c r="I1003">
        <v>1019342</v>
      </c>
      <c r="J1003">
        <v>5</v>
      </c>
      <c r="K1003" t="s">
        <v>79</v>
      </c>
      <c r="L1003" t="s">
        <v>6172</v>
      </c>
      <c r="M1003" t="s">
        <v>55</v>
      </c>
      <c r="N1003">
        <v>60</v>
      </c>
      <c r="O1003">
        <v>100</v>
      </c>
      <c r="P1003" t="s">
        <v>6190</v>
      </c>
      <c r="Q1003">
        <v>2600</v>
      </c>
      <c r="R1003">
        <v>50</v>
      </c>
      <c r="S1003">
        <v>300</v>
      </c>
      <c r="V1003" t="s">
        <v>6174</v>
      </c>
      <c r="W1003" s="2">
        <v>43474.373842592591</v>
      </c>
      <c r="Y1003" s="2">
        <v>43636.501956018517</v>
      </c>
      <c r="Z1003" t="s">
        <v>37</v>
      </c>
    </row>
    <row r="1004" spans="1:26" x14ac:dyDescent="0.25">
      <c r="A1004" t="s">
        <v>6202</v>
      </c>
      <c r="B1004" t="e">
        <f>VLOOKUP(A1004,'dump '!A:A,1,FALSE)</f>
        <v>#N/A</v>
      </c>
      <c r="C1004" s="2"/>
      <c r="D1004" s="2"/>
      <c r="E1004" s="2"/>
      <c r="F1004" s="2"/>
      <c r="G1004" s="2"/>
      <c r="H1004" t="s">
        <v>58</v>
      </c>
      <c r="I1004">
        <v>1018509</v>
      </c>
      <c r="J1004">
        <v>5</v>
      </c>
      <c r="K1004" t="s">
        <v>79</v>
      </c>
      <c r="L1004" t="s">
        <v>6142</v>
      </c>
      <c r="M1004" t="s">
        <v>55</v>
      </c>
      <c r="N1004">
        <v>80</v>
      </c>
      <c r="O1004">
        <v>100</v>
      </c>
      <c r="P1004" t="s">
        <v>6160</v>
      </c>
      <c r="Q1004">
        <v>2600</v>
      </c>
      <c r="R1004">
        <v>50</v>
      </c>
      <c r="S1004">
        <v>300</v>
      </c>
      <c r="V1004" t="s">
        <v>6144</v>
      </c>
      <c r="W1004" s="2">
        <v>43474.373842592591</v>
      </c>
      <c r="Y1004" s="2">
        <v>43474.373842592591</v>
      </c>
    </row>
    <row r="1005" spans="1:26" x14ac:dyDescent="0.25">
      <c r="A1005" t="s">
        <v>6209</v>
      </c>
      <c r="B1005" t="e">
        <f>VLOOKUP(A1005,'dump '!A:A,1,FALSE)</f>
        <v>#N/A</v>
      </c>
      <c r="C1005" s="2"/>
      <c r="D1005" s="2"/>
      <c r="E1005" s="2"/>
      <c r="F1005" s="2"/>
      <c r="G1005" s="2"/>
      <c r="H1005" t="s">
        <v>58</v>
      </c>
      <c r="I1005">
        <v>1019857</v>
      </c>
      <c r="J1005">
        <v>5</v>
      </c>
      <c r="K1005" t="s">
        <v>79</v>
      </c>
      <c r="L1005" t="s">
        <v>6142</v>
      </c>
      <c r="M1005" t="s">
        <v>55</v>
      </c>
      <c r="N1005">
        <v>80</v>
      </c>
      <c r="O1005">
        <v>100</v>
      </c>
      <c r="P1005" t="s">
        <v>6189</v>
      </c>
      <c r="Q1005">
        <v>2600</v>
      </c>
      <c r="R1005">
        <v>50</v>
      </c>
      <c r="S1005">
        <v>302</v>
      </c>
      <c r="V1005" t="s">
        <v>6144</v>
      </c>
      <c r="W1005" s="2">
        <v>43474.373842592591</v>
      </c>
      <c r="Y1005" s="2">
        <v>43474.373842592591</v>
      </c>
    </row>
    <row r="1006" spans="1:26" x14ac:dyDescent="0.25">
      <c r="A1006" t="s">
        <v>2768</v>
      </c>
      <c r="B1006" t="str">
        <f>VLOOKUP(A1006,'dump '!A:A,1,FALSE)</f>
        <v>RO237</v>
      </c>
      <c r="C1006" t="s">
        <v>2767</v>
      </c>
      <c r="D1006" t="s">
        <v>854</v>
      </c>
      <c r="E1006" t="s">
        <v>222</v>
      </c>
      <c r="F1006" t="s">
        <v>855</v>
      </c>
      <c r="G1006" t="s">
        <v>62</v>
      </c>
      <c r="H1006" t="s">
        <v>58</v>
      </c>
      <c r="I1006">
        <v>1019456</v>
      </c>
      <c r="J1006">
        <v>5</v>
      </c>
      <c r="K1006" t="s">
        <v>79</v>
      </c>
      <c r="L1006" t="s">
        <v>6172</v>
      </c>
      <c r="M1006" t="s">
        <v>55</v>
      </c>
      <c r="N1006">
        <v>60</v>
      </c>
      <c r="O1006">
        <v>100</v>
      </c>
      <c r="P1006" t="s">
        <v>6190</v>
      </c>
      <c r="Q1006">
        <v>2600</v>
      </c>
      <c r="R1006">
        <v>50</v>
      </c>
      <c r="S1006">
        <v>300</v>
      </c>
      <c r="V1006" t="s">
        <v>6174</v>
      </c>
      <c r="W1006" s="2">
        <v>43474.373842592591</v>
      </c>
      <c r="Y1006" s="2">
        <v>43669.487615740742</v>
      </c>
      <c r="Z1006" t="s">
        <v>37</v>
      </c>
    </row>
    <row r="1007" spans="1:26" x14ac:dyDescent="0.25">
      <c r="A1007" t="s">
        <v>2250</v>
      </c>
      <c r="B1007" t="str">
        <f>VLOOKUP(A1007,'dump '!A:A,1,FALSE)</f>
        <v>RO241</v>
      </c>
      <c r="C1007" t="s">
        <v>2249</v>
      </c>
      <c r="D1007" t="s">
        <v>2251</v>
      </c>
      <c r="E1007" t="s">
        <v>281</v>
      </c>
      <c r="F1007" t="s">
        <v>2252</v>
      </c>
      <c r="G1007" t="s">
        <v>62</v>
      </c>
      <c r="H1007" t="s">
        <v>58</v>
      </c>
      <c r="I1007">
        <v>1018521</v>
      </c>
      <c r="J1007">
        <v>5</v>
      </c>
      <c r="K1007" t="s">
        <v>79</v>
      </c>
      <c r="L1007" t="s">
        <v>6172</v>
      </c>
      <c r="M1007" t="s">
        <v>55</v>
      </c>
      <c r="N1007">
        <v>60</v>
      </c>
      <c r="O1007">
        <v>100</v>
      </c>
      <c r="P1007" t="s">
        <v>6325</v>
      </c>
      <c r="Q1007">
        <v>2600</v>
      </c>
      <c r="R1007">
        <v>50</v>
      </c>
      <c r="S1007">
        <v>300</v>
      </c>
      <c r="V1007" t="s">
        <v>6174</v>
      </c>
      <c r="W1007" s="2">
        <v>43474.373842592591</v>
      </c>
      <c r="Y1007" s="2">
        <v>44116.476273148146</v>
      </c>
      <c r="Z1007" t="s">
        <v>37</v>
      </c>
    </row>
    <row r="1008" spans="1:26" x14ac:dyDescent="0.25">
      <c r="A1008" t="s">
        <v>656</v>
      </c>
      <c r="B1008" t="str">
        <f>VLOOKUP(A1008,'dump '!A:A,1,FALSE)</f>
        <v>RO242</v>
      </c>
      <c r="C1008" t="s">
        <v>655</v>
      </c>
      <c r="D1008" t="s">
        <v>174</v>
      </c>
      <c r="E1008" t="s">
        <v>175</v>
      </c>
      <c r="F1008" t="s">
        <v>176</v>
      </c>
      <c r="G1008" t="s">
        <v>177</v>
      </c>
      <c r="H1008" t="s">
        <v>58</v>
      </c>
      <c r="I1008">
        <v>1018556</v>
      </c>
      <c r="J1008">
        <v>5</v>
      </c>
      <c r="K1008" t="s">
        <v>79</v>
      </c>
      <c r="L1008" t="s">
        <v>6142</v>
      </c>
      <c r="M1008" t="s">
        <v>55</v>
      </c>
      <c r="N1008">
        <v>80</v>
      </c>
      <c r="O1008">
        <v>100</v>
      </c>
      <c r="P1008" t="s">
        <v>6160</v>
      </c>
      <c r="Q1008">
        <v>2600</v>
      </c>
      <c r="R1008">
        <v>50</v>
      </c>
      <c r="S1008">
        <v>300</v>
      </c>
      <c r="V1008" t="s">
        <v>6144</v>
      </c>
      <c r="W1008" s="2">
        <v>43474.373842592591</v>
      </c>
      <c r="Y1008" s="2">
        <v>43474.373842592591</v>
      </c>
    </row>
    <row r="1009" spans="1:26" x14ac:dyDescent="0.25">
      <c r="A1009" t="s">
        <v>2484</v>
      </c>
      <c r="B1009" t="str">
        <f>VLOOKUP(A1009,'dump '!A:A,1,FALSE)</f>
        <v>RO243</v>
      </c>
      <c r="C1009" t="s">
        <v>2483</v>
      </c>
      <c r="D1009" t="s">
        <v>630</v>
      </c>
      <c r="E1009" t="s">
        <v>281</v>
      </c>
      <c r="F1009" t="s">
        <v>2485</v>
      </c>
      <c r="G1009" t="s">
        <v>62</v>
      </c>
      <c r="H1009" t="s">
        <v>58</v>
      </c>
      <c r="I1009">
        <v>1018564</v>
      </c>
      <c r="J1009">
        <v>5</v>
      </c>
      <c r="K1009" t="s">
        <v>79</v>
      </c>
      <c r="L1009" t="s">
        <v>6142</v>
      </c>
      <c r="M1009" t="s">
        <v>55</v>
      </c>
      <c r="N1009">
        <v>80</v>
      </c>
      <c r="O1009">
        <v>100</v>
      </c>
      <c r="P1009" t="s">
        <v>6189</v>
      </c>
      <c r="Q1009">
        <v>2550</v>
      </c>
      <c r="R1009">
        <v>50</v>
      </c>
      <c r="S1009">
        <v>300</v>
      </c>
      <c r="V1009" t="s">
        <v>6144</v>
      </c>
      <c r="W1009" s="2">
        <v>43474.373842592591</v>
      </c>
      <c r="Y1009" s="2">
        <v>43474.373842592591</v>
      </c>
    </row>
    <row r="1010" spans="1:26" x14ac:dyDescent="0.25">
      <c r="A1010" t="s">
        <v>3171</v>
      </c>
      <c r="B1010" t="str">
        <f>VLOOKUP(A1010,'dump '!A:A,1,FALSE)</f>
        <v>RO245</v>
      </c>
      <c r="C1010" t="s">
        <v>3170</v>
      </c>
      <c r="D1010" t="s">
        <v>161</v>
      </c>
      <c r="E1010" t="s">
        <v>1640</v>
      </c>
      <c r="F1010" t="s">
        <v>1641</v>
      </c>
      <c r="G1010" t="s">
        <v>62</v>
      </c>
      <c r="H1010" t="s">
        <v>58</v>
      </c>
      <c r="I1010">
        <v>1016851</v>
      </c>
      <c r="J1010">
        <v>5</v>
      </c>
      <c r="K1010" t="s">
        <v>79</v>
      </c>
      <c r="L1010" t="s">
        <v>6172</v>
      </c>
      <c r="M1010" t="s">
        <v>55</v>
      </c>
      <c r="N1010">
        <v>60</v>
      </c>
      <c r="O1010">
        <v>100</v>
      </c>
      <c r="P1010" t="s">
        <v>6190</v>
      </c>
      <c r="Q1010">
        <v>2600</v>
      </c>
      <c r="R1010">
        <v>50</v>
      </c>
      <c r="S1010">
        <v>300</v>
      </c>
      <c r="V1010" t="s">
        <v>6174</v>
      </c>
      <c r="W1010" s="2">
        <v>43474.373842592591</v>
      </c>
      <c r="Y1010" s="2">
        <v>43633.653449074074</v>
      </c>
      <c r="Z1010" t="s">
        <v>37</v>
      </c>
    </row>
    <row r="1011" spans="1:26" x14ac:dyDescent="0.25">
      <c r="A1011" t="s">
        <v>2906</v>
      </c>
      <c r="B1011" t="str">
        <f>VLOOKUP(A1011,'dump '!A:A,1,FALSE)</f>
        <v>RO246</v>
      </c>
      <c r="C1011" t="s">
        <v>2905</v>
      </c>
      <c r="D1011" t="s">
        <v>86</v>
      </c>
      <c r="E1011" t="s">
        <v>87</v>
      </c>
      <c r="F1011" t="s">
        <v>88</v>
      </c>
      <c r="G1011" t="s">
        <v>62</v>
      </c>
      <c r="H1011" t="s">
        <v>58</v>
      </c>
      <c r="I1011">
        <v>1017220</v>
      </c>
      <c r="J1011">
        <v>5</v>
      </c>
      <c r="K1011" t="s">
        <v>79</v>
      </c>
      <c r="L1011" t="s">
        <v>6172</v>
      </c>
      <c r="M1011" t="s">
        <v>55</v>
      </c>
      <c r="N1011">
        <v>60</v>
      </c>
      <c r="O1011">
        <v>100</v>
      </c>
      <c r="P1011" t="s">
        <v>6190</v>
      </c>
      <c r="Q1011">
        <v>2600</v>
      </c>
      <c r="R1011">
        <v>50</v>
      </c>
      <c r="S1011">
        <v>300</v>
      </c>
      <c r="V1011" t="s">
        <v>6174</v>
      </c>
      <c r="W1011" s="2">
        <v>43474.373842592591</v>
      </c>
      <c r="Y1011" s="2">
        <v>43630.48673611111</v>
      </c>
      <c r="Z1011" t="s">
        <v>37</v>
      </c>
    </row>
    <row r="1012" spans="1:26" x14ac:dyDescent="0.25">
      <c r="A1012" t="s">
        <v>3193</v>
      </c>
      <c r="B1012" t="str">
        <f>VLOOKUP(A1012,'dump '!A:A,1,FALSE)</f>
        <v>RO247</v>
      </c>
      <c r="C1012" t="s">
        <v>3192</v>
      </c>
      <c r="D1012" t="s">
        <v>86</v>
      </c>
      <c r="E1012" t="s">
        <v>510</v>
      </c>
      <c r="F1012" t="s">
        <v>511</v>
      </c>
      <c r="G1012" t="s">
        <v>62</v>
      </c>
      <c r="H1012" t="s">
        <v>58</v>
      </c>
      <c r="I1012">
        <v>1016719</v>
      </c>
      <c r="J1012">
        <v>5</v>
      </c>
      <c r="K1012" t="s">
        <v>79</v>
      </c>
      <c r="L1012" t="s">
        <v>6172</v>
      </c>
      <c r="M1012" t="s">
        <v>55</v>
      </c>
      <c r="N1012">
        <v>60</v>
      </c>
      <c r="O1012">
        <v>100</v>
      </c>
      <c r="P1012" t="s">
        <v>6190</v>
      </c>
      <c r="Q1012">
        <v>2600</v>
      </c>
      <c r="R1012">
        <v>50</v>
      </c>
      <c r="S1012">
        <v>300</v>
      </c>
      <c r="V1012" t="s">
        <v>6174</v>
      </c>
      <c r="W1012" s="2">
        <v>43474.373842592591</v>
      </c>
      <c r="Y1012" s="2">
        <v>43636.483981481484</v>
      </c>
      <c r="Z1012" t="s">
        <v>37</v>
      </c>
    </row>
    <row r="1013" spans="1:26" x14ac:dyDescent="0.25">
      <c r="A1013" t="s">
        <v>2932</v>
      </c>
      <c r="B1013" t="str">
        <f>VLOOKUP(A1013,'dump '!A:A,1,FALSE)</f>
        <v>RO249</v>
      </c>
      <c r="C1013" t="s">
        <v>2931</v>
      </c>
      <c r="D1013" t="s">
        <v>86</v>
      </c>
      <c r="E1013" t="s">
        <v>316</v>
      </c>
      <c r="F1013" t="s">
        <v>317</v>
      </c>
      <c r="G1013" t="s">
        <v>62</v>
      </c>
      <c r="H1013" t="s">
        <v>58</v>
      </c>
      <c r="I1013">
        <v>1017252</v>
      </c>
      <c r="J1013">
        <v>5</v>
      </c>
      <c r="K1013" t="s">
        <v>79</v>
      </c>
      <c r="L1013" t="s">
        <v>6172</v>
      </c>
      <c r="M1013" t="s">
        <v>55</v>
      </c>
      <c r="N1013">
        <v>60</v>
      </c>
      <c r="O1013">
        <v>100</v>
      </c>
      <c r="P1013" t="s">
        <v>6190</v>
      </c>
      <c r="Q1013">
        <v>2600</v>
      </c>
      <c r="R1013">
        <v>50</v>
      </c>
      <c r="S1013">
        <v>300</v>
      </c>
      <c r="V1013" t="s">
        <v>6174</v>
      </c>
      <c r="W1013" s="2">
        <v>43474.373842592591</v>
      </c>
      <c r="Y1013" s="2">
        <v>43636.481377314813</v>
      </c>
      <c r="Z1013" t="s">
        <v>37</v>
      </c>
    </row>
    <row r="1014" spans="1:26" x14ac:dyDescent="0.25">
      <c r="A1014" t="s">
        <v>2359</v>
      </c>
      <c r="B1014" t="str">
        <f>VLOOKUP(A1014,'dump '!A:A,1,FALSE)</f>
        <v>RO252</v>
      </c>
      <c r="C1014" t="s">
        <v>2358</v>
      </c>
      <c r="D1014" t="s">
        <v>2360</v>
      </c>
      <c r="E1014" t="s">
        <v>2347</v>
      </c>
      <c r="F1014" t="s">
        <v>2361</v>
      </c>
      <c r="G1014" t="s">
        <v>107</v>
      </c>
      <c r="H1014" t="s">
        <v>58</v>
      </c>
      <c r="I1014">
        <v>1018570</v>
      </c>
      <c r="J1014">
        <v>5</v>
      </c>
      <c r="K1014" t="s">
        <v>79</v>
      </c>
      <c r="L1014" t="s">
        <v>6142</v>
      </c>
      <c r="M1014" t="s">
        <v>55</v>
      </c>
      <c r="N1014">
        <v>80</v>
      </c>
      <c r="O1014">
        <v>100</v>
      </c>
      <c r="P1014" t="s">
        <v>6203</v>
      </c>
      <c r="Q1014">
        <v>2600</v>
      </c>
      <c r="R1014">
        <v>50</v>
      </c>
      <c r="S1014">
        <v>300</v>
      </c>
      <c r="V1014" t="s">
        <v>6144</v>
      </c>
      <c r="W1014" s="2">
        <v>43474.373842592591</v>
      </c>
      <c r="Y1014" s="2">
        <v>43474.373842592591</v>
      </c>
    </row>
    <row r="1015" spans="1:26" x14ac:dyDescent="0.25">
      <c r="A1015" t="s">
        <v>2499</v>
      </c>
      <c r="B1015" t="str">
        <f>VLOOKUP(A1015,'dump '!A:A,1,FALSE)</f>
        <v>RO253</v>
      </c>
      <c r="C1015" t="s">
        <v>2498</v>
      </c>
      <c r="D1015" t="s">
        <v>2360</v>
      </c>
      <c r="E1015" t="s">
        <v>1072</v>
      </c>
      <c r="F1015" t="s">
        <v>2500</v>
      </c>
      <c r="G1015" t="s">
        <v>107</v>
      </c>
      <c r="H1015" t="s">
        <v>58</v>
      </c>
      <c r="I1015">
        <v>1018862</v>
      </c>
      <c r="J1015">
        <v>5</v>
      </c>
      <c r="K1015" t="s">
        <v>79</v>
      </c>
      <c r="L1015" t="s">
        <v>6142</v>
      </c>
      <c r="M1015" t="s">
        <v>55</v>
      </c>
      <c r="N1015">
        <v>80</v>
      </c>
      <c r="O1015">
        <v>100</v>
      </c>
      <c r="P1015" t="s">
        <v>6203</v>
      </c>
      <c r="Q1015">
        <v>2600</v>
      </c>
      <c r="R1015">
        <v>50</v>
      </c>
      <c r="S1015">
        <v>300</v>
      </c>
      <c r="V1015" t="s">
        <v>6144</v>
      </c>
      <c r="W1015" s="2">
        <v>43474.373842592591</v>
      </c>
      <c r="Y1015" s="2">
        <v>43474.373842592591</v>
      </c>
    </row>
    <row r="1016" spans="1:26" x14ac:dyDescent="0.25">
      <c r="A1016" t="s">
        <v>2431</v>
      </c>
      <c r="B1016" t="str">
        <f>VLOOKUP(A1016,'dump '!A:A,1,FALSE)</f>
        <v>RO255</v>
      </c>
      <c r="C1016" t="s">
        <v>2430</v>
      </c>
      <c r="D1016" t="s">
        <v>2432</v>
      </c>
      <c r="E1016" t="s">
        <v>281</v>
      </c>
      <c r="F1016" t="s">
        <v>2433</v>
      </c>
      <c r="G1016" t="s">
        <v>107</v>
      </c>
      <c r="H1016" t="s">
        <v>58</v>
      </c>
      <c r="I1016">
        <v>1018609</v>
      </c>
      <c r="J1016">
        <v>5</v>
      </c>
      <c r="K1016" t="s">
        <v>79</v>
      </c>
      <c r="L1016" t="s">
        <v>6142</v>
      </c>
      <c r="M1016" t="s">
        <v>55</v>
      </c>
      <c r="N1016">
        <v>80</v>
      </c>
      <c r="O1016">
        <v>100</v>
      </c>
      <c r="P1016" t="s">
        <v>6203</v>
      </c>
      <c r="Q1016">
        <v>2600</v>
      </c>
      <c r="R1016">
        <v>50</v>
      </c>
      <c r="S1016">
        <v>300</v>
      </c>
      <c r="V1016" t="s">
        <v>6144</v>
      </c>
      <c r="W1016" s="2">
        <v>43474.373842592591</v>
      </c>
      <c r="Y1016" s="2">
        <v>43474.373842592591</v>
      </c>
    </row>
    <row r="1017" spans="1:26" x14ac:dyDescent="0.25">
      <c r="A1017" t="s">
        <v>712</v>
      </c>
      <c r="B1017" t="str">
        <f>VLOOKUP(A1017,'dump '!A:A,1,FALSE)</f>
        <v>RO256</v>
      </c>
      <c r="C1017" t="s">
        <v>711</v>
      </c>
      <c r="D1017" t="s">
        <v>444</v>
      </c>
      <c r="E1017" t="s">
        <v>118</v>
      </c>
      <c r="F1017" t="s">
        <v>445</v>
      </c>
      <c r="G1017" t="s">
        <v>107</v>
      </c>
      <c r="H1017" t="s">
        <v>58</v>
      </c>
      <c r="I1017">
        <v>1018863</v>
      </c>
      <c r="J1017">
        <v>5</v>
      </c>
      <c r="K1017" t="s">
        <v>79</v>
      </c>
      <c r="L1017" t="s">
        <v>6142</v>
      </c>
      <c r="M1017" t="s">
        <v>55</v>
      </c>
      <c r="N1017">
        <v>80</v>
      </c>
      <c r="O1017">
        <v>100</v>
      </c>
      <c r="P1017" t="s">
        <v>6203</v>
      </c>
      <c r="Q1017">
        <v>2600</v>
      </c>
      <c r="R1017">
        <v>50</v>
      </c>
      <c r="S1017">
        <v>300</v>
      </c>
      <c r="V1017" t="s">
        <v>6144</v>
      </c>
      <c r="W1017" s="2">
        <v>43474.373842592591</v>
      </c>
      <c r="Y1017" s="2">
        <v>43474.373842592591</v>
      </c>
    </row>
    <row r="1018" spans="1:26" x14ac:dyDescent="0.25">
      <c r="A1018" t="s">
        <v>3173</v>
      </c>
      <c r="B1018" t="str">
        <f>VLOOKUP(A1018,'dump '!A:A,1,FALSE)</f>
        <v>RO258</v>
      </c>
      <c r="C1018" t="s">
        <v>3172</v>
      </c>
      <c r="D1018" t="s">
        <v>774</v>
      </c>
      <c r="E1018" t="s">
        <v>207</v>
      </c>
      <c r="F1018" t="s">
        <v>1649</v>
      </c>
      <c r="G1018" t="s">
        <v>107</v>
      </c>
      <c r="H1018" t="s">
        <v>58</v>
      </c>
      <c r="I1018">
        <v>1016729</v>
      </c>
      <c r="J1018">
        <v>5</v>
      </c>
      <c r="K1018" t="s">
        <v>79</v>
      </c>
      <c r="L1018" t="s">
        <v>6172</v>
      </c>
      <c r="M1018" t="s">
        <v>55</v>
      </c>
      <c r="N1018">
        <v>60</v>
      </c>
      <c r="O1018">
        <v>100</v>
      </c>
      <c r="P1018" t="s">
        <v>6190</v>
      </c>
      <c r="Q1018">
        <v>2600</v>
      </c>
      <c r="R1018">
        <v>50</v>
      </c>
      <c r="S1018">
        <v>300</v>
      </c>
      <c r="V1018" t="s">
        <v>6174</v>
      </c>
      <c r="W1018" s="2">
        <v>43474.373842592591</v>
      </c>
      <c r="Y1018" s="2">
        <v>43712.549756944441</v>
      </c>
      <c r="Z1018" t="s">
        <v>37</v>
      </c>
    </row>
    <row r="1019" spans="1:26" x14ac:dyDescent="0.25">
      <c r="A1019" t="s">
        <v>2732</v>
      </c>
      <c r="B1019" t="str">
        <f>VLOOKUP(A1019,'dump '!A:A,1,FALSE)</f>
        <v>RO260</v>
      </c>
      <c r="C1019" t="s">
        <v>2731</v>
      </c>
      <c r="D1019" t="s">
        <v>774</v>
      </c>
      <c r="E1019" t="s">
        <v>775</v>
      </c>
      <c r="F1019" t="s">
        <v>776</v>
      </c>
      <c r="G1019" t="s">
        <v>107</v>
      </c>
      <c r="H1019" t="s">
        <v>58</v>
      </c>
      <c r="I1019">
        <v>1019311</v>
      </c>
      <c r="J1019">
        <v>5</v>
      </c>
      <c r="K1019" t="s">
        <v>79</v>
      </c>
      <c r="L1019" t="s">
        <v>6172</v>
      </c>
      <c r="M1019" t="s">
        <v>55</v>
      </c>
      <c r="N1019">
        <v>60</v>
      </c>
      <c r="O1019">
        <v>100</v>
      </c>
      <c r="P1019" t="s">
        <v>6190</v>
      </c>
      <c r="Q1019">
        <v>2600</v>
      </c>
      <c r="R1019">
        <v>50</v>
      </c>
      <c r="S1019">
        <v>300</v>
      </c>
      <c r="V1019" t="s">
        <v>6174</v>
      </c>
      <c r="W1019" s="2">
        <v>43474.373842592591</v>
      </c>
      <c r="Y1019" s="2">
        <v>43670.667210648149</v>
      </c>
      <c r="Z1019" t="s">
        <v>37</v>
      </c>
    </row>
    <row r="1020" spans="1:26" x14ac:dyDescent="0.25">
      <c r="A1020" t="s">
        <v>3175</v>
      </c>
      <c r="B1020" t="str">
        <f>VLOOKUP(A1020,'dump '!A:A,1,FALSE)</f>
        <v>RO261</v>
      </c>
      <c r="C1020" t="s">
        <v>3174</v>
      </c>
      <c r="D1020" t="s">
        <v>774</v>
      </c>
      <c r="E1020" t="s">
        <v>1645</v>
      </c>
      <c r="F1020" t="s">
        <v>776</v>
      </c>
      <c r="G1020" t="s">
        <v>107</v>
      </c>
      <c r="H1020" t="s">
        <v>58</v>
      </c>
      <c r="I1020">
        <v>1016745</v>
      </c>
      <c r="J1020">
        <v>5</v>
      </c>
      <c r="K1020" t="s">
        <v>79</v>
      </c>
      <c r="L1020" t="s">
        <v>6172</v>
      </c>
      <c r="M1020" t="s">
        <v>55</v>
      </c>
      <c r="N1020">
        <v>60</v>
      </c>
      <c r="O1020">
        <v>100</v>
      </c>
      <c r="P1020" t="s">
        <v>6190</v>
      </c>
      <c r="Q1020">
        <v>2600</v>
      </c>
      <c r="R1020">
        <v>50</v>
      </c>
      <c r="S1020">
        <v>300</v>
      </c>
      <c r="V1020" t="s">
        <v>6174</v>
      </c>
      <c r="W1020" s="2">
        <v>43474.373842592591</v>
      </c>
      <c r="Y1020" s="2">
        <v>43630.428703703707</v>
      </c>
      <c r="Z1020" t="s">
        <v>37</v>
      </c>
    </row>
    <row r="1021" spans="1:26" x14ac:dyDescent="0.25">
      <c r="A1021" t="s">
        <v>2910</v>
      </c>
      <c r="B1021" t="str">
        <f>VLOOKUP(A1021,'dump '!A:A,1,FALSE)</f>
        <v>RO262</v>
      </c>
      <c r="C1021" t="s">
        <v>2909</v>
      </c>
      <c r="D1021" t="s">
        <v>131</v>
      </c>
      <c r="E1021" t="s">
        <v>132</v>
      </c>
      <c r="F1021" t="s">
        <v>133</v>
      </c>
      <c r="G1021" t="s">
        <v>107</v>
      </c>
      <c r="H1021" t="s">
        <v>58</v>
      </c>
      <c r="I1021">
        <v>1017232</v>
      </c>
      <c r="J1021">
        <v>5</v>
      </c>
      <c r="K1021" t="s">
        <v>79</v>
      </c>
      <c r="L1021" t="s">
        <v>6172</v>
      </c>
      <c r="M1021" t="s">
        <v>55</v>
      </c>
      <c r="N1021">
        <v>60</v>
      </c>
      <c r="O1021">
        <v>100</v>
      </c>
      <c r="P1021" t="s">
        <v>6190</v>
      </c>
      <c r="Q1021">
        <v>2600</v>
      </c>
      <c r="R1021">
        <v>50</v>
      </c>
      <c r="S1021">
        <v>300</v>
      </c>
      <c r="V1021" t="s">
        <v>6174</v>
      </c>
      <c r="W1021" s="2">
        <v>43474.373842592591</v>
      </c>
      <c r="Y1021" s="2">
        <v>43628.659363425926</v>
      </c>
      <c r="Z1021" t="s">
        <v>37</v>
      </c>
    </row>
    <row r="1022" spans="1:26" x14ac:dyDescent="0.25">
      <c r="A1022" t="s">
        <v>6159</v>
      </c>
      <c r="B1022" t="e">
        <f>VLOOKUP(A1022,'dump '!A:A,1,FALSE)</f>
        <v>#N/A</v>
      </c>
      <c r="C1022" s="2"/>
      <c r="D1022" s="2"/>
      <c r="E1022" s="2"/>
      <c r="F1022" s="2"/>
      <c r="G1022" s="2"/>
      <c r="H1022" t="s">
        <v>323</v>
      </c>
      <c r="I1022" s="2"/>
      <c r="J1022">
        <v>5</v>
      </c>
      <c r="K1022" t="s">
        <v>79</v>
      </c>
      <c r="L1022" t="s">
        <v>6142</v>
      </c>
      <c r="M1022" t="s">
        <v>55</v>
      </c>
      <c r="N1022">
        <v>80</v>
      </c>
      <c r="O1022">
        <v>100</v>
      </c>
      <c r="P1022" t="s">
        <v>6160</v>
      </c>
      <c r="Q1022">
        <v>2600</v>
      </c>
      <c r="R1022">
        <v>50</v>
      </c>
      <c r="S1022">
        <v>302</v>
      </c>
      <c r="V1022" t="s">
        <v>6144</v>
      </c>
      <c r="W1022" s="2">
        <v>43474.373842592591</v>
      </c>
      <c r="Y1022" s="2">
        <v>43474.373842592591</v>
      </c>
    </row>
    <row r="1023" spans="1:26" x14ac:dyDescent="0.25">
      <c r="A1023" t="s">
        <v>2656</v>
      </c>
      <c r="B1023" t="str">
        <f>VLOOKUP(A1023,'dump '!A:A,1,FALSE)</f>
        <v>RO268</v>
      </c>
      <c r="C1023" t="s">
        <v>2655</v>
      </c>
      <c r="D1023" t="s">
        <v>1258</v>
      </c>
      <c r="E1023" t="s">
        <v>293</v>
      </c>
      <c r="F1023" t="s">
        <v>1259</v>
      </c>
      <c r="G1023" t="s">
        <v>43</v>
      </c>
      <c r="H1023" t="s">
        <v>58</v>
      </c>
      <c r="I1023">
        <v>1018947</v>
      </c>
      <c r="J1023">
        <v>5</v>
      </c>
      <c r="K1023" t="s">
        <v>79</v>
      </c>
      <c r="L1023" t="s">
        <v>6142</v>
      </c>
      <c r="M1023" t="s">
        <v>55</v>
      </c>
      <c r="N1023">
        <v>80</v>
      </c>
      <c r="O1023">
        <v>100</v>
      </c>
      <c r="P1023" t="s">
        <v>6207</v>
      </c>
      <c r="Q1023">
        <v>2500</v>
      </c>
      <c r="R1023">
        <v>50</v>
      </c>
      <c r="S1023">
        <v>300</v>
      </c>
      <c r="V1023" t="s">
        <v>6144</v>
      </c>
      <c r="W1023" s="2">
        <v>43474.373842592591</v>
      </c>
      <c r="Y1023" s="2">
        <v>44692.448159722226</v>
      </c>
      <c r="Z1023" t="s">
        <v>329</v>
      </c>
    </row>
    <row r="1024" spans="1:26" x14ac:dyDescent="0.25">
      <c r="A1024" t="s">
        <v>3177</v>
      </c>
      <c r="B1024" t="str">
        <f>VLOOKUP(A1024,'dump '!A:A,1,FALSE)</f>
        <v>RO269</v>
      </c>
      <c r="C1024" t="s">
        <v>3176</v>
      </c>
      <c r="D1024" t="s">
        <v>1655</v>
      </c>
      <c r="E1024" t="s">
        <v>32</v>
      </c>
      <c r="F1024" t="s">
        <v>1656</v>
      </c>
      <c r="G1024" t="s">
        <v>43</v>
      </c>
      <c r="H1024" t="s">
        <v>58</v>
      </c>
      <c r="I1024">
        <v>1016746</v>
      </c>
      <c r="J1024">
        <v>5</v>
      </c>
      <c r="K1024" t="s">
        <v>79</v>
      </c>
      <c r="L1024" t="s">
        <v>6172</v>
      </c>
      <c r="M1024" t="s">
        <v>55</v>
      </c>
      <c r="N1024">
        <v>60</v>
      </c>
      <c r="O1024">
        <v>100</v>
      </c>
      <c r="P1024" t="s">
        <v>6190</v>
      </c>
      <c r="Q1024">
        <v>2600</v>
      </c>
      <c r="R1024">
        <v>50</v>
      </c>
      <c r="S1024">
        <v>300</v>
      </c>
      <c r="V1024" t="s">
        <v>6174</v>
      </c>
      <c r="W1024" s="2">
        <v>43474.373842592591</v>
      </c>
      <c r="Y1024" s="2">
        <v>43670.667048611111</v>
      </c>
      <c r="Z1024" t="s">
        <v>37</v>
      </c>
    </row>
    <row r="1025" spans="1:26" x14ac:dyDescent="0.25">
      <c r="A1025" t="s">
        <v>1991</v>
      </c>
      <c r="B1025" t="str">
        <f>VLOOKUP(A1025,'dump '!A:A,1,FALSE)</f>
        <v>RO273</v>
      </c>
      <c r="C1025" t="s">
        <v>1990</v>
      </c>
      <c r="D1025" t="s">
        <v>913</v>
      </c>
      <c r="E1025" t="s">
        <v>1825</v>
      </c>
      <c r="F1025" t="s">
        <v>1826</v>
      </c>
      <c r="G1025" t="s">
        <v>177</v>
      </c>
      <c r="H1025" t="s">
        <v>58</v>
      </c>
      <c r="I1025">
        <v>1017994</v>
      </c>
      <c r="J1025">
        <v>5</v>
      </c>
      <c r="K1025" t="s">
        <v>79</v>
      </c>
      <c r="L1025" t="s">
        <v>6142</v>
      </c>
      <c r="M1025" t="s">
        <v>55</v>
      </c>
      <c r="N1025">
        <v>80</v>
      </c>
      <c r="O1025">
        <v>100</v>
      </c>
      <c r="P1025" t="s">
        <v>6165</v>
      </c>
      <c r="Q1025">
        <v>2600</v>
      </c>
      <c r="R1025">
        <v>50</v>
      </c>
      <c r="S1025">
        <v>300</v>
      </c>
      <c r="V1025" t="s">
        <v>6144</v>
      </c>
      <c r="W1025" s="2">
        <v>43474.373831018522</v>
      </c>
      <c r="Y1025" s="2">
        <v>43474.373831018522</v>
      </c>
    </row>
    <row r="1026" spans="1:26" x14ac:dyDescent="0.25">
      <c r="A1026" t="s">
        <v>3852</v>
      </c>
      <c r="B1026" t="str">
        <f>VLOOKUP(A1026,'dump '!A:A,1,FALSE)</f>
        <v>RO276</v>
      </c>
      <c r="C1026" t="s">
        <v>3851</v>
      </c>
      <c r="D1026" t="s">
        <v>216</v>
      </c>
      <c r="E1026" t="s">
        <v>3853</v>
      </c>
      <c r="F1026" t="s">
        <v>3854</v>
      </c>
      <c r="G1026" t="s">
        <v>177</v>
      </c>
      <c r="H1026" t="s">
        <v>58</v>
      </c>
      <c r="I1026">
        <v>1035109</v>
      </c>
      <c r="J1026">
        <v>5</v>
      </c>
      <c r="K1026" t="s">
        <v>79</v>
      </c>
      <c r="L1026" t="s">
        <v>6142</v>
      </c>
      <c r="M1026" t="s">
        <v>55</v>
      </c>
      <c r="N1026">
        <v>80</v>
      </c>
      <c r="O1026">
        <v>100</v>
      </c>
      <c r="P1026" t="s">
        <v>6143</v>
      </c>
      <c r="Q1026">
        <v>2550</v>
      </c>
      <c r="R1026">
        <v>50</v>
      </c>
      <c r="S1026">
        <v>300</v>
      </c>
      <c r="V1026" t="s">
        <v>6144</v>
      </c>
      <c r="W1026" s="2">
        <v>43474.373842592591</v>
      </c>
      <c r="Y1026" s="2">
        <v>43474.373842592591</v>
      </c>
    </row>
    <row r="1027" spans="1:26" x14ac:dyDescent="0.25">
      <c r="A1027" t="s">
        <v>6188</v>
      </c>
      <c r="B1027" t="e">
        <f>VLOOKUP(A1027,'dump '!A:A,1,FALSE)</f>
        <v>#N/A</v>
      </c>
      <c r="C1027" s="2"/>
      <c r="D1027" s="2"/>
      <c r="E1027" s="2"/>
      <c r="F1027" s="2"/>
      <c r="G1027" s="2"/>
      <c r="H1027" t="s">
        <v>58</v>
      </c>
      <c r="I1027">
        <v>1015796</v>
      </c>
      <c r="J1027">
        <v>5</v>
      </c>
      <c r="K1027" t="s">
        <v>79</v>
      </c>
      <c r="L1027" t="s">
        <v>6142</v>
      </c>
      <c r="M1027" t="s">
        <v>55</v>
      </c>
      <c r="N1027">
        <v>80</v>
      </c>
      <c r="O1027">
        <v>100</v>
      </c>
      <c r="P1027" t="s">
        <v>6143</v>
      </c>
      <c r="Q1027">
        <v>2600</v>
      </c>
      <c r="R1027">
        <v>50</v>
      </c>
      <c r="S1027">
        <v>302</v>
      </c>
      <c r="V1027" t="s">
        <v>6144</v>
      </c>
      <c r="W1027" s="2">
        <v>43474.373842592591</v>
      </c>
      <c r="Y1027" s="2">
        <v>43474.373842592591</v>
      </c>
    </row>
    <row r="1028" spans="1:26" x14ac:dyDescent="0.25">
      <c r="A1028" t="s">
        <v>2221</v>
      </c>
      <c r="B1028" t="str">
        <f>VLOOKUP(A1028,'dump '!A:A,1,FALSE)</f>
        <v>RO278</v>
      </c>
      <c r="C1028" t="s">
        <v>2220</v>
      </c>
      <c r="D1028" t="s">
        <v>1674</v>
      </c>
      <c r="E1028" t="s">
        <v>1726</v>
      </c>
      <c r="F1028" t="s">
        <v>2222</v>
      </c>
      <c r="G1028" t="s">
        <v>177</v>
      </c>
      <c r="H1028" t="s">
        <v>58</v>
      </c>
      <c r="I1028">
        <v>1018476</v>
      </c>
      <c r="J1028">
        <v>5</v>
      </c>
      <c r="K1028" t="s">
        <v>79</v>
      </c>
      <c r="L1028" t="s">
        <v>6142</v>
      </c>
      <c r="M1028" t="s">
        <v>55</v>
      </c>
      <c r="N1028">
        <v>80</v>
      </c>
      <c r="O1028">
        <v>100</v>
      </c>
      <c r="P1028" t="s">
        <v>6254</v>
      </c>
      <c r="Q1028">
        <v>2600</v>
      </c>
      <c r="R1028">
        <v>50</v>
      </c>
      <c r="S1028">
        <v>300</v>
      </c>
      <c r="V1028" t="s">
        <v>6144</v>
      </c>
      <c r="W1028" s="2">
        <v>43474.373831018522</v>
      </c>
      <c r="Y1028" s="2">
        <v>44370.540879629632</v>
      </c>
      <c r="Z1028" t="s">
        <v>329</v>
      </c>
    </row>
    <row r="1029" spans="1:26" x14ac:dyDescent="0.25">
      <c r="A1029" t="s">
        <v>1988</v>
      </c>
      <c r="B1029" t="str">
        <f>VLOOKUP(A1029,'dump '!A:A,1,FALSE)</f>
        <v>RO284</v>
      </c>
      <c r="C1029" t="s">
        <v>1987</v>
      </c>
      <c r="D1029" t="s">
        <v>1959</v>
      </c>
      <c r="E1029" t="s">
        <v>169</v>
      </c>
      <c r="F1029" t="s">
        <v>1960</v>
      </c>
      <c r="G1029" t="s">
        <v>177</v>
      </c>
      <c r="H1029" t="s">
        <v>58</v>
      </c>
      <c r="I1029">
        <v>1017993</v>
      </c>
      <c r="J1029">
        <v>5</v>
      </c>
      <c r="K1029" t="s">
        <v>79</v>
      </c>
      <c r="L1029" t="s">
        <v>6142</v>
      </c>
      <c r="M1029" t="s">
        <v>55</v>
      </c>
      <c r="N1029">
        <v>80</v>
      </c>
      <c r="O1029">
        <v>100</v>
      </c>
      <c r="P1029" t="s">
        <v>6148</v>
      </c>
      <c r="Q1029">
        <v>2600</v>
      </c>
      <c r="R1029">
        <v>50</v>
      </c>
      <c r="S1029">
        <v>300</v>
      </c>
      <c r="V1029" t="s">
        <v>6144</v>
      </c>
      <c r="W1029" s="2">
        <v>43474.373831018522</v>
      </c>
      <c r="Y1029" s="2">
        <v>43474.373831018522</v>
      </c>
    </row>
    <row r="1030" spans="1:26" x14ac:dyDescent="0.25">
      <c r="A1030" t="s">
        <v>1958</v>
      </c>
      <c r="B1030" t="str">
        <f>VLOOKUP(A1030,'dump '!A:A,1,FALSE)</f>
        <v>RO287</v>
      </c>
      <c r="C1030" t="s">
        <v>1957</v>
      </c>
      <c r="D1030" t="s">
        <v>1959</v>
      </c>
      <c r="E1030" t="s">
        <v>281</v>
      </c>
      <c r="F1030" t="s">
        <v>1960</v>
      </c>
      <c r="G1030" t="s">
        <v>177</v>
      </c>
      <c r="H1030" t="s">
        <v>58</v>
      </c>
      <c r="I1030">
        <v>1017985</v>
      </c>
      <c r="J1030">
        <v>5</v>
      </c>
      <c r="K1030" t="s">
        <v>79</v>
      </c>
      <c r="L1030" t="s">
        <v>6142</v>
      </c>
      <c r="M1030" t="s">
        <v>55</v>
      </c>
      <c r="N1030">
        <v>80</v>
      </c>
      <c r="O1030">
        <v>100</v>
      </c>
      <c r="P1030" t="s">
        <v>6143</v>
      </c>
      <c r="Q1030">
        <v>2600</v>
      </c>
      <c r="R1030">
        <v>50</v>
      </c>
      <c r="S1030">
        <v>300</v>
      </c>
      <c r="V1030" t="s">
        <v>6144</v>
      </c>
      <c r="W1030" s="2">
        <v>43474.373831018522</v>
      </c>
      <c r="Y1030" s="2">
        <v>43474.373831018522</v>
      </c>
    </row>
    <row r="1031" spans="1:26" x14ac:dyDescent="0.25">
      <c r="A1031" t="s">
        <v>1953</v>
      </c>
      <c r="B1031" t="str">
        <f>VLOOKUP(A1031,'dump '!A:A,1,FALSE)</f>
        <v>RO288</v>
      </c>
      <c r="C1031" t="s">
        <v>1952</v>
      </c>
      <c r="D1031" t="s">
        <v>1954</v>
      </c>
      <c r="E1031" t="s">
        <v>246</v>
      </c>
      <c r="F1031" t="s">
        <v>1955</v>
      </c>
      <c r="G1031" t="s">
        <v>177</v>
      </c>
      <c r="H1031" t="s">
        <v>58</v>
      </c>
      <c r="I1031">
        <v>1017984</v>
      </c>
      <c r="J1031">
        <v>5</v>
      </c>
      <c r="K1031" t="s">
        <v>79</v>
      </c>
      <c r="L1031" t="s">
        <v>6142</v>
      </c>
      <c r="M1031" t="s">
        <v>55</v>
      </c>
      <c r="N1031">
        <v>80</v>
      </c>
      <c r="O1031">
        <v>100</v>
      </c>
      <c r="P1031" t="s">
        <v>6146</v>
      </c>
      <c r="Q1031">
        <v>2500</v>
      </c>
      <c r="R1031">
        <v>50</v>
      </c>
      <c r="S1031">
        <v>403</v>
      </c>
      <c r="V1031" t="s">
        <v>6144</v>
      </c>
      <c r="W1031" s="2">
        <v>43474.373831018522</v>
      </c>
      <c r="Y1031" s="2">
        <v>43474.373831018522</v>
      </c>
    </row>
    <row r="1032" spans="1:26" x14ac:dyDescent="0.25">
      <c r="A1032" t="s">
        <v>6186</v>
      </c>
      <c r="B1032" t="e">
        <f>VLOOKUP(A1032,'dump '!A:A,1,FALSE)</f>
        <v>#N/A</v>
      </c>
      <c r="C1032" s="2"/>
      <c r="D1032" s="2"/>
      <c r="E1032" s="2"/>
      <c r="F1032" s="2"/>
      <c r="G1032" s="2"/>
      <c r="H1032" t="s">
        <v>58</v>
      </c>
      <c r="I1032">
        <v>1017871</v>
      </c>
      <c r="J1032">
        <v>5</v>
      </c>
      <c r="K1032" t="s">
        <v>79</v>
      </c>
      <c r="L1032" t="s">
        <v>6142</v>
      </c>
      <c r="M1032" t="s">
        <v>55</v>
      </c>
      <c r="N1032">
        <v>80</v>
      </c>
      <c r="O1032">
        <v>100</v>
      </c>
      <c r="P1032" t="s">
        <v>6143</v>
      </c>
      <c r="Q1032">
        <v>2600</v>
      </c>
      <c r="R1032">
        <v>50</v>
      </c>
      <c r="S1032">
        <v>304</v>
      </c>
      <c r="V1032" t="s">
        <v>6144</v>
      </c>
      <c r="W1032" s="2">
        <v>43474.373831018522</v>
      </c>
      <c r="Y1032" s="2">
        <v>43474.373831018522</v>
      </c>
    </row>
    <row r="1033" spans="1:26" x14ac:dyDescent="0.25">
      <c r="A1033" t="s">
        <v>2055</v>
      </c>
      <c r="B1033" t="str">
        <f>VLOOKUP(A1033,'dump '!A:A,1,FALSE)</f>
        <v>RO297</v>
      </c>
      <c r="C1033" t="s">
        <v>2054</v>
      </c>
      <c r="D1033" t="s">
        <v>497</v>
      </c>
      <c r="E1033" t="s">
        <v>281</v>
      </c>
      <c r="F1033" t="s">
        <v>498</v>
      </c>
      <c r="G1033" t="s">
        <v>177</v>
      </c>
      <c r="H1033" t="s">
        <v>58</v>
      </c>
      <c r="I1033">
        <v>1018007</v>
      </c>
      <c r="J1033">
        <v>5</v>
      </c>
      <c r="K1033" t="s">
        <v>79</v>
      </c>
      <c r="L1033" t="s">
        <v>6142</v>
      </c>
      <c r="M1033" t="s">
        <v>55</v>
      </c>
      <c r="N1033">
        <v>80</v>
      </c>
      <c r="O1033">
        <v>100</v>
      </c>
      <c r="P1033" t="s">
        <v>6143</v>
      </c>
      <c r="Q1033">
        <v>2550</v>
      </c>
      <c r="R1033">
        <v>50</v>
      </c>
      <c r="S1033">
        <v>300</v>
      </c>
      <c r="V1033" t="s">
        <v>6144</v>
      </c>
      <c r="W1033" s="2">
        <v>43474.373831018522</v>
      </c>
      <c r="Y1033" s="2">
        <v>43474.373831018522</v>
      </c>
    </row>
    <row r="1034" spans="1:26" x14ac:dyDescent="0.25">
      <c r="A1034" t="s">
        <v>1868</v>
      </c>
      <c r="B1034" t="str">
        <f>VLOOKUP(A1034,'dump '!A:A,1,FALSE)</f>
        <v>RO302</v>
      </c>
      <c r="C1034" t="s">
        <v>1867</v>
      </c>
      <c r="D1034" t="s">
        <v>1869</v>
      </c>
      <c r="E1034" t="s">
        <v>1870</v>
      </c>
      <c r="F1034" t="s">
        <v>1871</v>
      </c>
      <c r="G1034" t="s">
        <v>177</v>
      </c>
      <c r="H1034" t="s">
        <v>58</v>
      </c>
      <c r="I1034">
        <v>1015789</v>
      </c>
      <c r="J1034">
        <v>5</v>
      </c>
      <c r="K1034" t="s">
        <v>79</v>
      </c>
      <c r="L1034" t="s">
        <v>6142</v>
      </c>
      <c r="M1034" t="s">
        <v>55</v>
      </c>
      <c r="N1034">
        <v>80</v>
      </c>
      <c r="O1034">
        <v>100</v>
      </c>
      <c r="P1034" t="s">
        <v>6165</v>
      </c>
      <c r="Q1034">
        <v>2500</v>
      </c>
      <c r="R1034">
        <v>50</v>
      </c>
      <c r="S1034">
        <v>300</v>
      </c>
      <c r="V1034" t="s">
        <v>6144</v>
      </c>
      <c r="W1034" s="2">
        <v>43474.373842592591</v>
      </c>
      <c r="Y1034" s="2">
        <v>43474.373842592591</v>
      </c>
    </row>
    <row r="1035" spans="1:26" x14ac:dyDescent="0.25">
      <c r="A1035" t="s">
        <v>1838</v>
      </c>
      <c r="B1035" t="str">
        <f>VLOOKUP(A1035,'dump '!A:A,1,FALSE)</f>
        <v>RO303</v>
      </c>
      <c r="C1035" t="s">
        <v>1837</v>
      </c>
      <c r="D1035" t="s">
        <v>1839</v>
      </c>
      <c r="E1035" t="s">
        <v>281</v>
      </c>
      <c r="F1035" t="s">
        <v>1840</v>
      </c>
      <c r="G1035" t="s">
        <v>177</v>
      </c>
      <c r="H1035" t="s">
        <v>58</v>
      </c>
      <c r="I1035">
        <v>1015781</v>
      </c>
      <c r="J1035">
        <v>5</v>
      </c>
      <c r="K1035" t="s">
        <v>79</v>
      </c>
      <c r="L1035" t="s">
        <v>6142</v>
      </c>
      <c r="M1035" t="s">
        <v>55</v>
      </c>
      <c r="N1035">
        <v>80</v>
      </c>
      <c r="O1035">
        <v>100</v>
      </c>
      <c r="P1035" t="s">
        <v>6165</v>
      </c>
      <c r="Q1035">
        <v>2500</v>
      </c>
      <c r="R1035">
        <v>50</v>
      </c>
      <c r="S1035">
        <v>300</v>
      </c>
      <c r="V1035" t="s">
        <v>6144</v>
      </c>
      <c r="W1035" s="2">
        <v>43474.373842592591</v>
      </c>
      <c r="Y1035" s="2">
        <v>43474.373842592591</v>
      </c>
    </row>
    <row r="1036" spans="1:26" x14ac:dyDescent="0.25">
      <c r="A1036" t="s">
        <v>1963</v>
      </c>
      <c r="B1036" t="str">
        <f>VLOOKUP(A1036,'dump '!A:A,1,FALSE)</f>
        <v>RO306</v>
      </c>
      <c r="C1036" t="s">
        <v>1962</v>
      </c>
      <c r="D1036" t="s">
        <v>541</v>
      </c>
      <c r="E1036" t="s">
        <v>984</v>
      </c>
      <c r="F1036" t="s">
        <v>1964</v>
      </c>
      <c r="G1036" t="s">
        <v>177</v>
      </c>
      <c r="H1036" t="s">
        <v>58</v>
      </c>
      <c r="I1036">
        <v>1017986</v>
      </c>
      <c r="J1036">
        <v>5</v>
      </c>
      <c r="K1036" t="s">
        <v>79</v>
      </c>
      <c r="L1036" t="s">
        <v>6142</v>
      </c>
      <c r="M1036" t="s">
        <v>55</v>
      </c>
      <c r="N1036">
        <v>80</v>
      </c>
      <c r="O1036">
        <v>100</v>
      </c>
      <c r="P1036" t="s">
        <v>6146</v>
      </c>
      <c r="Q1036">
        <v>2500</v>
      </c>
      <c r="R1036">
        <v>50</v>
      </c>
      <c r="S1036">
        <v>403</v>
      </c>
      <c r="V1036" t="s">
        <v>6144</v>
      </c>
      <c r="W1036" s="2">
        <v>43474.373842592591</v>
      </c>
      <c r="Y1036" s="2">
        <v>43474.373842592591</v>
      </c>
    </row>
    <row r="1037" spans="1:26" x14ac:dyDescent="0.25">
      <c r="A1037" t="s">
        <v>2038</v>
      </c>
      <c r="B1037" t="str">
        <f>VLOOKUP(A1037,'dump '!A:A,1,FALSE)</f>
        <v>RO307</v>
      </c>
      <c r="C1037" t="s">
        <v>2037</v>
      </c>
      <c r="D1037" t="s">
        <v>541</v>
      </c>
      <c r="E1037" t="s">
        <v>984</v>
      </c>
      <c r="F1037" t="s">
        <v>1964</v>
      </c>
      <c r="G1037" t="s">
        <v>177</v>
      </c>
      <c r="H1037" t="s">
        <v>58</v>
      </c>
      <c r="I1037">
        <v>1018022</v>
      </c>
      <c r="J1037">
        <v>5</v>
      </c>
      <c r="K1037" t="s">
        <v>79</v>
      </c>
      <c r="L1037" t="s">
        <v>6142</v>
      </c>
      <c r="M1037" t="s">
        <v>55</v>
      </c>
      <c r="N1037">
        <v>80</v>
      </c>
      <c r="O1037">
        <v>100</v>
      </c>
      <c r="P1037" t="s">
        <v>6146</v>
      </c>
      <c r="Q1037">
        <v>2500</v>
      </c>
      <c r="R1037">
        <v>50</v>
      </c>
      <c r="S1037">
        <v>403</v>
      </c>
      <c r="V1037" t="s">
        <v>6144</v>
      </c>
      <c r="W1037" s="2">
        <v>43474.373842592591</v>
      </c>
      <c r="Y1037" s="2">
        <v>43474.373842592591</v>
      </c>
    </row>
    <row r="1038" spans="1:26" x14ac:dyDescent="0.25">
      <c r="A1038" t="s">
        <v>6336</v>
      </c>
      <c r="B1038" t="e">
        <f>VLOOKUP(A1038,'dump '!A:A,1,FALSE)</f>
        <v>#N/A</v>
      </c>
      <c r="C1038" s="2"/>
      <c r="D1038" s="2"/>
      <c r="E1038" s="2"/>
      <c r="F1038" s="2"/>
      <c r="G1038" s="2"/>
      <c r="H1038" t="s">
        <v>58</v>
      </c>
      <c r="I1038">
        <v>1017970</v>
      </c>
      <c r="J1038">
        <v>5</v>
      </c>
      <c r="K1038" t="s">
        <v>79</v>
      </c>
      <c r="L1038" t="s">
        <v>6142</v>
      </c>
      <c r="M1038" t="s">
        <v>55</v>
      </c>
      <c r="N1038">
        <v>80</v>
      </c>
      <c r="O1038">
        <v>100</v>
      </c>
      <c r="P1038" t="s">
        <v>6148</v>
      </c>
      <c r="Q1038">
        <v>1400</v>
      </c>
      <c r="R1038">
        <v>0</v>
      </c>
      <c r="S1038">
        <v>300</v>
      </c>
      <c r="V1038" t="s">
        <v>6144</v>
      </c>
      <c r="W1038" s="2">
        <v>43474.373831018522</v>
      </c>
      <c r="Y1038" s="2">
        <v>43803.426018518519</v>
      </c>
      <c r="Z1038" t="s">
        <v>37</v>
      </c>
    </row>
    <row r="1039" spans="1:26" x14ac:dyDescent="0.25">
      <c r="A1039" t="s">
        <v>6337</v>
      </c>
      <c r="B1039" t="e">
        <f>VLOOKUP(A1039,'dump '!A:A,1,FALSE)</f>
        <v>#N/A</v>
      </c>
      <c r="C1039" s="2"/>
      <c r="D1039" s="2"/>
      <c r="E1039" s="2"/>
      <c r="F1039" s="2"/>
      <c r="G1039" s="2"/>
      <c r="H1039" t="s">
        <v>58</v>
      </c>
      <c r="I1039">
        <v>1017971</v>
      </c>
      <c r="J1039">
        <v>5</v>
      </c>
      <c r="K1039" t="s">
        <v>79</v>
      </c>
      <c r="L1039" t="s">
        <v>6142</v>
      </c>
      <c r="M1039" t="s">
        <v>55</v>
      </c>
      <c r="N1039">
        <v>80</v>
      </c>
      <c r="O1039">
        <v>100</v>
      </c>
      <c r="P1039" t="s">
        <v>6148</v>
      </c>
      <c r="Q1039">
        <v>1400</v>
      </c>
      <c r="R1039">
        <v>0</v>
      </c>
      <c r="S1039">
        <v>300</v>
      </c>
      <c r="V1039" t="s">
        <v>6144</v>
      </c>
      <c r="W1039" s="2">
        <v>43474.373831018522</v>
      </c>
      <c r="Y1039" s="2">
        <v>43803.425578703704</v>
      </c>
      <c r="Z1039" t="s">
        <v>37</v>
      </c>
    </row>
    <row r="1040" spans="1:26" x14ac:dyDescent="0.25">
      <c r="A1040" t="s">
        <v>1885</v>
      </c>
      <c r="B1040" t="str">
        <f>VLOOKUP(A1040,'dump '!A:A,1,FALSE)</f>
        <v>RO320</v>
      </c>
      <c r="C1040" t="s">
        <v>1884</v>
      </c>
      <c r="D1040" t="s">
        <v>382</v>
      </c>
      <c r="E1040" t="s">
        <v>1886</v>
      </c>
      <c r="F1040" t="s">
        <v>1887</v>
      </c>
      <c r="G1040" t="s">
        <v>177</v>
      </c>
      <c r="H1040" t="s">
        <v>58</v>
      </c>
      <c r="I1040">
        <v>1015803</v>
      </c>
      <c r="J1040">
        <v>5</v>
      </c>
      <c r="K1040" t="s">
        <v>79</v>
      </c>
      <c r="L1040" t="s">
        <v>6142</v>
      </c>
      <c r="M1040" t="s">
        <v>55</v>
      </c>
      <c r="N1040">
        <v>80</v>
      </c>
      <c r="O1040">
        <v>100</v>
      </c>
      <c r="P1040" t="s">
        <v>6143</v>
      </c>
      <c r="Q1040">
        <v>2600</v>
      </c>
      <c r="R1040">
        <v>50</v>
      </c>
      <c r="S1040">
        <v>300</v>
      </c>
      <c r="V1040" t="s">
        <v>6144</v>
      </c>
      <c r="W1040" s="2">
        <v>43474.373842592591</v>
      </c>
      <c r="Y1040" s="2">
        <v>43474.373842592591</v>
      </c>
    </row>
    <row r="1041" spans="1:26" x14ac:dyDescent="0.25">
      <c r="A1041" t="s">
        <v>3550</v>
      </c>
      <c r="B1041" t="str">
        <f>VLOOKUP(A1041,'dump '!A:A,1,FALSE)</f>
        <v>RO322</v>
      </c>
      <c r="C1041" t="s">
        <v>3549</v>
      </c>
      <c r="D1041" t="s">
        <v>3019</v>
      </c>
      <c r="E1041" t="s">
        <v>3551</v>
      </c>
      <c r="F1041" t="s">
        <v>3552</v>
      </c>
      <c r="G1041" t="s">
        <v>177</v>
      </c>
      <c r="H1041" t="s">
        <v>58</v>
      </c>
      <c r="I1041">
        <v>1034596</v>
      </c>
      <c r="J1041">
        <v>5</v>
      </c>
      <c r="K1041" t="s">
        <v>79</v>
      </c>
      <c r="L1041" t="s">
        <v>6142</v>
      </c>
      <c r="M1041" t="s">
        <v>55</v>
      </c>
      <c r="N1041">
        <v>80</v>
      </c>
      <c r="O1041">
        <v>100</v>
      </c>
      <c r="P1041" t="s">
        <v>6146</v>
      </c>
      <c r="Q1041">
        <v>2500</v>
      </c>
      <c r="R1041">
        <v>50</v>
      </c>
      <c r="S1041">
        <v>403</v>
      </c>
      <c r="V1041" t="s">
        <v>6144</v>
      </c>
      <c r="W1041" s="2">
        <v>43474.373831018522</v>
      </c>
      <c r="Y1041" s="2">
        <v>43474.373831018522</v>
      </c>
    </row>
    <row r="1042" spans="1:26" x14ac:dyDescent="0.25">
      <c r="A1042" t="s">
        <v>6149</v>
      </c>
      <c r="B1042" t="e">
        <f>VLOOKUP(A1042,'dump '!A:A,1,FALSE)</f>
        <v>#N/A</v>
      </c>
      <c r="C1042" s="2"/>
      <c r="D1042" s="2"/>
      <c r="E1042" s="2"/>
      <c r="F1042" s="2"/>
      <c r="G1042" s="2"/>
      <c r="H1042" t="s">
        <v>58</v>
      </c>
      <c r="I1042" s="2"/>
      <c r="J1042">
        <v>5</v>
      </c>
      <c r="K1042" t="s">
        <v>79</v>
      </c>
      <c r="L1042" t="s">
        <v>6142</v>
      </c>
      <c r="M1042" t="s">
        <v>55</v>
      </c>
      <c r="N1042">
        <v>80</v>
      </c>
      <c r="O1042">
        <v>100</v>
      </c>
      <c r="P1042" t="s">
        <v>6146</v>
      </c>
      <c r="Q1042">
        <v>2500</v>
      </c>
      <c r="R1042">
        <v>50</v>
      </c>
      <c r="S1042">
        <v>403</v>
      </c>
      <c r="V1042" t="s">
        <v>6144</v>
      </c>
      <c r="W1042" s="2">
        <v>43474.373831018522</v>
      </c>
      <c r="Y1042" s="2">
        <v>43474.373831018522</v>
      </c>
    </row>
    <row r="1043" spans="1:26" x14ac:dyDescent="0.25">
      <c r="A1043" t="s">
        <v>6255</v>
      </c>
      <c r="B1043" t="e">
        <f>VLOOKUP(A1043,'dump '!A:A,1,FALSE)</f>
        <v>#N/A</v>
      </c>
      <c r="C1043" s="2"/>
      <c r="D1043" s="2"/>
      <c r="E1043" s="2"/>
      <c r="F1043" s="2"/>
      <c r="G1043" s="2"/>
      <c r="H1043" t="s">
        <v>58</v>
      </c>
      <c r="I1043" s="2"/>
      <c r="J1043">
        <v>5</v>
      </c>
      <c r="K1043" t="s">
        <v>79</v>
      </c>
      <c r="L1043" t="s">
        <v>6142</v>
      </c>
      <c r="M1043" t="s">
        <v>55</v>
      </c>
      <c r="N1043">
        <v>80</v>
      </c>
      <c r="O1043">
        <v>100</v>
      </c>
      <c r="P1043" t="s">
        <v>6143</v>
      </c>
      <c r="Q1043">
        <v>1400</v>
      </c>
      <c r="R1043">
        <v>50</v>
      </c>
      <c r="S1043">
        <v>303</v>
      </c>
      <c r="V1043" t="s">
        <v>6144</v>
      </c>
      <c r="W1043" s="2">
        <v>43474.373831018522</v>
      </c>
      <c r="Y1043" s="2">
        <v>44606.466122685182</v>
      </c>
      <c r="Z1043" t="s">
        <v>329</v>
      </c>
    </row>
    <row r="1044" spans="1:26" x14ac:dyDescent="0.25">
      <c r="A1044" t="s">
        <v>1939</v>
      </c>
      <c r="B1044" t="str">
        <f>VLOOKUP(A1044,'dump '!A:A,1,FALSE)</f>
        <v>RO349</v>
      </c>
      <c r="C1044" t="s">
        <v>1938</v>
      </c>
      <c r="D1044" t="s">
        <v>1940</v>
      </c>
      <c r="E1044" t="s">
        <v>405</v>
      </c>
      <c r="F1044" t="s">
        <v>1941</v>
      </c>
      <c r="G1044" t="s">
        <v>177</v>
      </c>
      <c r="H1044" t="s">
        <v>58</v>
      </c>
      <c r="I1044">
        <v>1017976</v>
      </c>
      <c r="J1044">
        <v>5</v>
      </c>
      <c r="K1044" t="s">
        <v>79</v>
      </c>
      <c r="L1044" t="s">
        <v>6142</v>
      </c>
      <c r="M1044" t="s">
        <v>55</v>
      </c>
      <c r="N1044">
        <v>80</v>
      </c>
      <c r="O1044">
        <v>100</v>
      </c>
      <c r="P1044" t="s">
        <v>6143</v>
      </c>
      <c r="Q1044">
        <v>2550</v>
      </c>
      <c r="R1044">
        <v>50</v>
      </c>
      <c r="S1044">
        <v>300</v>
      </c>
      <c r="V1044" t="s">
        <v>6144</v>
      </c>
      <c r="W1044" s="2">
        <v>43474.373831018522</v>
      </c>
      <c r="Y1044" s="2">
        <v>44880.573611111111</v>
      </c>
      <c r="Z1044" t="s">
        <v>329</v>
      </c>
    </row>
    <row r="1045" spans="1:26" x14ac:dyDescent="0.25">
      <c r="A1045" t="s">
        <v>3942</v>
      </c>
      <c r="B1045" t="str">
        <f>VLOOKUP(A1045,'dump '!A:A,1,FALSE)</f>
        <v>RO356</v>
      </c>
      <c r="C1045" t="s">
        <v>3941</v>
      </c>
      <c r="D1045" t="s">
        <v>3142</v>
      </c>
      <c r="E1045" t="s">
        <v>2475</v>
      </c>
      <c r="F1045" t="s">
        <v>3143</v>
      </c>
      <c r="G1045" t="s">
        <v>177</v>
      </c>
      <c r="H1045" t="s">
        <v>58</v>
      </c>
      <c r="I1045">
        <v>1006004</v>
      </c>
      <c r="J1045">
        <v>5</v>
      </c>
      <c r="K1045" t="s">
        <v>79</v>
      </c>
      <c r="L1045" t="s">
        <v>6142</v>
      </c>
      <c r="M1045" t="s">
        <v>55</v>
      </c>
      <c r="N1045">
        <v>80</v>
      </c>
      <c r="O1045">
        <v>100</v>
      </c>
      <c r="P1045" t="s">
        <v>6146</v>
      </c>
      <c r="Q1045">
        <v>2500</v>
      </c>
      <c r="R1045">
        <v>50</v>
      </c>
      <c r="S1045">
        <v>403</v>
      </c>
      <c r="V1045" t="s">
        <v>6144</v>
      </c>
      <c r="W1045" s="2">
        <v>43474.373831018522</v>
      </c>
      <c r="Y1045" s="2">
        <v>43474.373831018522</v>
      </c>
    </row>
    <row r="1046" spans="1:26" x14ac:dyDescent="0.25">
      <c r="A1046" t="s">
        <v>3141</v>
      </c>
      <c r="B1046" t="str">
        <f>VLOOKUP(A1046,'dump '!A:A,1,FALSE)</f>
        <v>RO357</v>
      </c>
      <c r="C1046" t="s">
        <v>3140</v>
      </c>
      <c r="D1046" t="s">
        <v>3142</v>
      </c>
      <c r="E1046" t="s">
        <v>2475</v>
      </c>
      <c r="F1046" t="s">
        <v>3143</v>
      </c>
      <c r="G1046" t="s">
        <v>177</v>
      </c>
      <c r="H1046" t="s">
        <v>58</v>
      </c>
      <c r="I1046">
        <v>1032089</v>
      </c>
      <c r="J1046">
        <v>5</v>
      </c>
      <c r="K1046" t="s">
        <v>79</v>
      </c>
      <c r="L1046" t="s">
        <v>6142</v>
      </c>
      <c r="M1046" t="s">
        <v>55</v>
      </c>
      <c r="N1046">
        <v>80</v>
      </c>
      <c r="O1046">
        <v>100</v>
      </c>
      <c r="P1046" t="s">
        <v>6143</v>
      </c>
      <c r="Q1046">
        <v>2600</v>
      </c>
      <c r="R1046">
        <v>50</v>
      </c>
      <c r="S1046">
        <v>300</v>
      </c>
      <c r="V1046" t="s">
        <v>6144</v>
      </c>
      <c r="W1046" s="2">
        <v>43474.373831018522</v>
      </c>
      <c r="Y1046" s="2">
        <v>43474.373831018522</v>
      </c>
    </row>
    <row r="1047" spans="1:26" x14ac:dyDescent="0.25">
      <c r="A1047" t="s">
        <v>6145</v>
      </c>
      <c r="B1047" t="e">
        <f>VLOOKUP(A1047,'dump '!A:A,1,FALSE)</f>
        <v>#N/A</v>
      </c>
      <c r="C1047" s="2"/>
      <c r="D1047" s="2"/>
      <c r="E1047" s="2"/>
      <c r="F1047" s="2"/>
      <c r="G1047" s="2"/>
      <c r="H1047" t="s">
        <v>58</v>
      </c>
      <c r="I1047" s="2"/>
      <c r="J1047">
        <v>5</v>
      </c>
      <c r="K1047" t="s">
        <v>79</v>
      </c>
      <c r="L1047" t="s">
        <v>6142</v>
      </c>
      <c r="M1047" t="s">
        <v>55</v>
      </c>
      <c r="N1047">
        <v>80</v>
      </c>
      <c r="O1047">
        <v>100</v>
      </c>
      <c r="P1047" t="s">
        <v>6146</v>
      </c>
      <c r="Q1047">
        <v>2500</v>
      </c>
      <c r="R1047">
        <v>50</v>
      </c>
      <c r="S1047">
        <v>403</v>
      </c>
      <c r="V1047" t="s">
        <v>6144</v>
      </c>
      <c r="W1047" s="2">
        <v>43474.373831018522</v>
      </c>
      <c r="Y1047" s="2">
        <v>43474.373831018522</v>
      </c>
    </row>
    <row r="1048" spans="1:26" x14ac:dyDescent="0.25">
      <c r="A1048" t="s">
        <v>6147</v>
      </c>
      <c r="B1048" t="e">
        <f>VLOOKUP(A1048,'dump '!A:A,1,FALSE)</f>
        <v>#N/A</v>
      </c>
      <c r="C1048" s="2"/>
      <c r="D1048" s="2"/>
      <c r="E1048" s="2"/>
      <c r="F1048" s="2"/>
      <c r="G1048" s="2"/>
      <c r="H1048" t="s">
        <v>58</v>
      </c>
      <c r="I1048" s="2"/>
      <c r="J1048">
        <v>5</v>
      </c>
      <c r="K1048" t="s">
        <v>79</v>
      </c>
      <c r="L1048" t="s">
        <v>6142</v>
      </c>
      <c r="M1048" t="s">
        <v>55</v>
      </c>
      <c r="N1048">
        <v>80</v>
      </c>
      <c r="O1048">
        <v>100</v>
      </c>
      <c r="P1048" t="s">
        <v>6148</v>
      </c>
      <c r="Q1048">
        <v>1400</v>
      </c>
      <c r="R1048">
        <v>50</v>
      </c>
      <c r="S1048">
        <v>300</v>
      </c>
      <c r="V1048" t="s">
        <v>6144</v>
      </c>
      <c r="W1048" s="2">
        <v>43474.373831018522</v>
      </c>
      <c r="Y1048" s="2">
        <v>43474.373831018522</v>
      </c>
    </row>
    <row r="1049" spans="1:26" x14ac:dyDescent="0.25">
      <c r="A1049" t="s">
        <v>2059</v>
      </c>
      <c r="B1049" t="str">
        <f>VLOOKUP(A1049,'dump '!A:A,1,FALSE)</f>
        <v>RO362</v>
      </c>
      <c r="C1049" t="s">
        <v>2058</v>
      </c>
      <c r="D1049" t="s">
        <v>339</v>
      </c>
      <c r="E1049" t="s">
        <v>93</v>
      </c>
      <c r="F1049" t="s">
        <v>2060</v>
      </c>
      <c r="G1049" t="s">
        <v>177</v>
      </c>
      <c r="H1049" t="s">
        <v>58</v>
      </c>
      <c r="I1049">
        <v>1018039</v>
      </c>
      <c r="J1049">
        <v>5</v>
      </c>
      <c r="K1049" t="s">
        <v>79</v>
      </c>
      <c r="L1049" t="s">
        <v>6142</v>
      </c>
      <c r="M1049" t="s">
        <v>55</v>
      </c>
      <c r="N1049">
        <v>80</v>
      </c>
      <c r="O1049">
        <v>100</v>
      </c>
      <c r="P1049" t="s">
        <v>6143</v>
      </c>
      <c r="Q1049">
        <v>2600</v>
      </c>
      <c r="R1049">
        <v>50</v>
      </c>
      <c r="S1049">
        <v>300</v>
      </c>
      <c r="V1049" t="s">
        <v>6144</v>
      </c>
      <c r="W1049" s="2">
        <v>43474.373842592591</v>
      </c>
      <c r="Y1049" s="2">
        <v>43474.373842592591</v>
      </c>
    </row>
    <row r="1050" spans="1:26" x14ac:dyDescent="0.25">
      <c r="A1050" t="s">
        <v>2068</v>
      </c>
      <c r="B1050" t="str">
        <f>VLOOKUP(A1050,'dump '!A:A,1,FALSE)</f>
        <v>RO363</v>
      </c>
      <c r="C1050" t="s">
        <v>2067</v>
      </c>
      <c r="D1050" t="s">
        <v>339</v>
      </c>
      <c r="E1050" t="s">
        <v>93</v>
      </c>
      <c r="F1050" t="s">
        <v>2060</v>
      </c>
      <c r="G1050" t="s">
        <v>177</v>
      </c>
      <c r="H1050" t="s">
        <v>58</v>
      </c>
      <c r="I1050">
        <v>1018041</v>
      </c>
      <c r="J1050">
        <v>5</v>
      </c>
      <c r="K1050" t="s">
        <v>79</v>
      </c>
      <c r="L1050" t="s">
        <v>6142</v>
      </c>
      <c r="M1050" t="s">
        <v>55</v>
      </c>
      <c r="N1050">
        <v>80</v>
      </c>
      <c r="O1050">
        <v>100</v>
      </c>
      <c r="P1050" t="s">
        <v>6143</v>
      </c>
      <c r="Q1050">
        <v>2600</v>
      </c>
      <c r="R1050">
        <v>50</v>
      </c>
      <c r="S1050">
        <v>300</v>
      </c>
      <c r="V1050" t="s">
        <v>6144</v>
      </c>
      <c r="W1050" s="2">
        <v>43474.373842592591</v>
      </c>
      <c r="Y1050" s="2">
        <v>43474.373842592591</v>
      </c>
    </row>
    <row r="1051" spans="1:26" x14ac:dyDescent="0.25">
      <c r="A1051" t="s">
        <v>2381</v>
      </c>
      <c r="B1051" t="str">
        <f>VLOOKUP(A1051,'dump '!A:A,1,FALSE)</f>
        <v>RO364</v>
      </c>
      <c r="C1051" t="s">
        <v>2380</v>
      </c>
      <c r="D1051" t="s">
        <v>339</v>
      </c>
      <c r="E1051" t="s">
        <v>207</v>
      </c>
      <c r="F1051" t="s">
        <v>2060</v>
      </c>
      <c r="G1051" t="s">
        <v>177</v>
      </c>
      <c r="H1051" t="s">
        <v>58</v>
      </c>
      <c r="I1051">
        <v>1018580</v>
      </c>
      <c r="J1051">
        <v>5</v>
      </c>
      <c r="K1051" t="s">
        <v>79</v>
      </c>
      <c r="L1051" t="s">
        <v>6142</v>
      </c>
      <c r="M1051" t="s">
        <v>55</v>
      </c>
      <c r="N1051">
        <v>80</v>
      </c>
      <c r="O1051">
        <v>100</v>
      </c>
      <c r="P1051" t="s">
        <v>6143</v>
      </c>
      <c r="Q1051">
        <v>2600</v>
      </c>
      <c r="R1051">
        <v>50</v>
      </c>
      <c r="S1051">
        <v>300</v>
      </c>
      <c r="V1051" t="s">
        <v>6144</v>
      </c>
      <c r="W1051" s="2">
        <v>43474.373842592591</v>
      </c>
      <c r="Y1051" s="2">
        <v>43474.373842592591</v>
      </c>
    </row>
    <row r="1052" spans="1:26" x14ac:dyDescent="0.25">
      <c r="A1052" t="s">
        <v>2408</v>
      </c>
      <c r="B1052" t="str">
        <f>VLOOKUP(A1052,'dump '!A:A,1,FALSE)</f>
        <v>RO365</v>
      </c>
      <c r="C1052" t="s">
        <v>2407</v>
      </c>
      <c r="D1052" t="s">
        <v>339</v>
      </c>
      <c r="E1052" t="s">
        <v>207</v>
      </c>
      <c r="F1052" t="s">
        <v>2060</v>
      </c>
      <c r="G1052" t="s">
        <v>177</v>
      </c>
      <c r="H1052" t="s">
        <v>58</v>
      </c>
      <c r="I1052">
        <v>1018596</v>
      </c>
      <c r="J1052">
        <v>5</v>
      </c>
      <c r="K1052" t="s">
        <v>79</v>
      </c>
      <c r="L1052" t="s">
        <v>6142</v>
      </c>
      <c r="M1052" t="s">
        <v>55</v>
      </c>
      <c r="N1052">
        <v>80</v>
      </c>
      <c r="O1052">
        <v>100</v>
      </c>
      <c r="P1052" t="s">
        <v>6143</v>
      </c>
      <c r="Q1052">
        <v>2600</v>
      </c>
      <c r="R1052">
        <v>50</v>
      </c>
      <c r="S1052">
        <v>300</v>
      </c>
      <c r="V1052" t="s">
        <v>6144</v>
      </c>
      <c r="W1052" s="2">
        <v>43474.373842592591</v>
      </c>
      <c r="Y1052" s="2">
        <v>43474.373842592591</v>
      </c>
    </row>
    <row r="1053" spans="1:26" x14ac:dyDescent="0.25">
      <c r="A1053" t="s">
        <v>2063</v>
      </c>
      <c r="B1053" t="str">
        <f>VLOOKUP(A1053,'dump '!A:A,1,FALSE)</f>
        <v>RO368</v>
      </c>
      <c r="C1053" t="s">
        <v>2062</v>
      </c>
      <c r="D1053" t="s">
        <v>2064</v>
      </c>
      <c r="E1053" t="s">
        <v>1453</v>
      </c>
      <c r="F1053" t="s">
        <v>2065</v>
      </c>
      <c r="G1053" t="s">
        <v>177</v>
      </c>
      <c r="H1053" t="s">
        <v>58</v>
      </c>
      <c r="I1053">
        <v>1018040</v>
      </c>
      <c r="J1053">
        <v>5</v>
      </c>
      <c r="K1053" t="s">
        <v>79</v>
      </c>
      <c r="L1053" t="s">
        <v>6142</v>
      </c>
      <c r="M1053" t="s">
        <v>55</v>
      </c>
      <c r="N1053">
        <v>80</v>
      </c>
      <c r="O1053">
        <v>100</v>
      </c>
      <c r="P1053" t="s">
        <v>6143</v>
      </c>
      <c r="Q1053">
        <v>2600</v>
      </c>
      <c r="R1053">
        <v>50</v>
      </c>
      <c r="S1053">
        <v>300</v>
      </c>
      <c r="V1053" t="s">
        <v>6144</v>
      </c>
      <c r="W1053" s="2">
        <v>43474.373842592591</v>
      </c>
      <c r="Y1053" s="2">
        <v>43474.373842592591</v>
      </c>
    </row>
    <row r="1054" spans="1:26" x14ac:dyDescent="0.25">
      <c r="A1054" t="s">
        <v>3304</v>
      </c>
      <c r="B1054" t="str">
        <f>VLOOKUP(A1054,'dump '!A:A,1,FALSE)</f>
        <v>RO376</v>
      </c>
      <c r="C1054" t="s">
        <v>3303</v>
      </c>
      <c r="D1054" t="s">
        <v>3305</v>
      </c>
      <c r="E1054" t="s">
        <v>1925</v>
      </c>
      <c r="F1054" t="s">
        <v>3306</v>
      </c>
      <c r="G1054" t="s">
        <v>177</v>
      </c>
      <c r="H1054" t="s">
        <v>58</v>
      </c>
      <c r="I1054">
        <v>1019882</v>
      </c>
      <c r="J1054">
        <v>5</v>
      </c>
      <c r="K1054" t="s">
        <v>79</v>
      </c>
      <c r="L1054" t="s">
        <v>6142</v>
      </c>
      <c r="M1054" t="s">
        <v>55</v>
      </c>
      <c r="N1054">
        <v>80</v>
      </c>
      <c r="O1054">
        <v>100</v>
      </c>
      <c r="P1054" t="s">
        <v>6143</v>
      </c>
      <c r="Q1054">
        <v>2600</v>
      </c>
      <c r="R1054">
        <v>50</v>
      </c>
      <c r="S1054">
        <v>300</v>
      </c>
      <c r="V1054" t="s">
        <v>6144</v>
      </c>
      <c r="W1054" s="2">
        <v>43474.373842592591</v>
      </c>
      <c r="Y1054" s="2">
        <v>43474.373842592591</v>
      </c>
    </row>
    <row r="1055" spans="1:26" x14ac:dyDescent="0.25">
      <c r="A1055" t="s">
        <v>3961</v>
      </c>
      <c r="B1055" t="str">
        <f>VLOOKUP(A1055,'dump '!A:A,1,FALSE)</f>
        <v>RO377</v>
      </c>
      <c r="C1055" t="s">
        <v>3960</v>
      </c>
      <c r="D1055" t="s">
        <v>2289</v>
      </c>
      <c r="E1055" t="s">
        <v>585</v>
      </c>
      <c r="F1055" t="s">
        <v>3962</v>
      </c>
      <c r="G1055" t="s">
        <v>177</v>
      </c>
      <c r="H1055" t="s">
        <v>58</v>
      </c>
      <c r="I1055">
        <v>1007224</v>
      </c>
      <c r="J1055">
        <v>5</v>
      </c>
      <c r="K1055" t="s">
        <v>79</v>
      </c>
      <c r="L1055" t="s">
        <v>6142</v>
      </c>
      <c r="M1055" t="s">
        <v>55</v>
      </c>
      <c r="N1055">
        <v>80</v>
      </c>
      <c r="O1055">
        <v>100</v>
      </c>
      <c r="P1055" t="s">
        <v>6143</v>
      </c>
      <c r="Q1055">
        <v>2600</v>
      </c>
      <c r="R1055">
        <v>50</v>
      </c>
      <c r="S1055">
        <v>300</v>
      </c>
      <c r="V1055" t="s">
        <v>6144</v>
      </c>
      <c r="W1055" s="2">
        <v>43474.373842592591</v>
      </c>
      <c r="Y1055" s="2">
        <v>43474.373842592591</v>
      </c>
    </row>
    <row r="1056" spans="1:26" x14ac:dyDescent="0.25">
      <c r="A1056" t="s">
        <v>2288</v>
      </c>
      <c r="B1056" t="str">
        <f>VLOOKUP(A1056,'dump '!A:A,1,FALSE)</f>
        <v>RO378</v>
      </c>
      <c r="C1056" t="s">
        <v>2287</v>
      </c>
      <c r="D1056" t="s">
        <v>2289</v>
      </c>
      <c r="E1056" t="s">
        <v>2089</v>
      </c>
      <c r="F1056" t="s">
        <v>2290</v>
      </c>
      <c r="G1056" t="s">
        <v>177</v>
      </c>
      <c r="H1056" t="s">
        <v>58</v>
      </c>
      <c r="I1056">
        <v>1018540</v>
      </c>
      <c r="J1056">
        <v>5</v>
      </c>
      <c r="K1056" t="s">
        <v>79</v>
      </c>
      <c r="L1056" t="s">
        <v>6142</v>
      </c>
      <c r="M1056" t="s">
        <v>55</v>
      </c>
      <c r="N1056">
        <v>80</v>
      </c>
      <c r="O1056">
        <v>100</v>
      </c>
      <c r="P1056" t="s">
        <v>6143</v>
      </c>
      <c r="Q1056">
        <v>2600</v>
      </c>
      <c r="R1056">
        <v>50</v>
      </c>
      <c r="S1056">
        <v>300</v>
      </c>
      <c r="V1056" t="s">
        <v>6144</v>
      </c>
      <c r="W1056" s="2">
        <v>43474.373842592591</v>
      </c>
      <c r="Y1056" s="2">
        <v>43474.373842592591</v>
      </c>
    </row>
    <row r="1057" spans="1:26" x14ac:dyDescent="0.25">
      <c r="A1057" t="s">
        <v>3284</v>
      </c>
      <c r="B1057" t="str">
        <f>VLOOKUP(A1057,'dump '!A:A,1,FALSE)</f>
        <v>RO379</v>
      </c>
      <c r="C1057" t="s">
        <v>3283</v>
      </c>
      <c r="D1057" t="s">
        <v>2289</v>
      </c>
      <c r="E1057" t="s">
        <v>3285</v>
      </c>
      <c r="F1057" t="s">
        <v>3286</v>
      </c>
      <c r="G1057" t="s">
        <v>177</v>
      </c>
      <c r="H1057" t="s">
        <v>58</v>
      </c>
      <c r="I1057">
        <v>1032250</v>
      </c>
      <c r="J1057">
        <v>5</v>
      </c>
      <c r="K1057" t="s">
        <v>79</v>
      </c>
      <c r="L1057" t="s">
        <v>6142</v>
      </c>
      <c r="M1057" t="s">
        <v>55</v>
      </c>
      <c r="N1057">
        <v>80</v>
      </c>
      <c r="O1057">
        <v>100</v>
      </c>
      <c r="P1057" t="s">
        <v>6143</v>
      </c>
      <c r="Q1057">
        <v>2600</v>
      </c>
      <c r="R1057">
        <v>50</v>
      </c>
      <c r="S1057">
        <v>300</v>
      </c>
      <c r="V1057" t="s">
        <v>6144</v>
      </c>
      <c r="W1057" s="2">
        <v>43474.373842592591</v>
      </c>
      <c r="Y1057" s="2">
        <v>43474.373842592591</v>
      </c>
    </row>
    <row r="1058" spans="1:26" x14ac:dyDescent="0.25">
      <c r="A1058" t="s">
        <v>2503</v>
      </c>
      <c r="B1058" t="str">
        <f>VLOOKUP(A1058,'dump '!A:A,1,FALSE)</f>
        <v>RO382</v>
      </c>
      <c r="C1058" t="s">
        <v>2502</v>
      </c>
      <c r="D1058" t="s">
        <v>2289</v>
      </c>
      <c r="E1058" t="s">
        <v>2504</v>
      </c>
      <c r="F1058" t="s">
        <v>2505</v>
      </c>
      <c r="G1058" t="s">
        <v>177</v>
      </c>
      <c r="H1058" t="s">
        <v>58</v>
      </c>
      <c r="I1058">
        <v>1018873</v>
      </c>
      <c r="J1058">
        <v>5</v>
      </c>
      <c r="K1058" t="s">
        <v>79</v>
      </c>
      <c r="L1058" t="s">
        <v>6142</v>
      </c>
      <c r="M1058" t="s">
        <v>55</v>
      </c>
      <c r="N1058">
        <v>80</v>
      </c>
      <c r="O1058">
        <v>100</v>
      </c>
      <c r="P1058" t="s">
        <v>6143</v>
      </c>
      <c r="Q1058">
        <v>2600</v>
      </c>
      <c r="R1058">
        <v>50</v>
      </c>
      <c r="S1058">
        <v>300</v>
      </c>
      <c r="V1058" t="s">
        <v>6144</v>
      </c>
      <c r="W1058" s="2">
        <v>43474.373842592591</v>
      </c>
      <c r="Y1058" s="2">
        <v>43474.373842592591</v>
      </c>
    </row>
    <row r="1059" spans="1:26" x14ac:dyDescent="0.25">
      <c r="A1059" t="s">
        <v>3787</v>
      </c>
      <c r="B1059" t="str">
        <f>VLOOKUP(A1059,'dump '!A:A,1,FALSE)</f>
        <v>RO383</v>
      </c>
      <c r="C1059" t="s">
        <v>3786</v>
      </c>
      <c r="D1059" t="s">
        <v>3788</v>
      </c>
      <c r="E1059" t="s">
        <v>3789</v>
      </c>
      <c r="F1059" t="s">
        <v>3790</v>
      </c>
      <c r="G1059" t="s">
        <v>177</v>
      </c>
      <c r="H1059" t="s">
        <v>58</v>
      </c>
      <c r="I1059">
        <v>1007948</v>
      </c>
      <c r="J1059">
        <v>5</v>
      </c>
      <c r="K1059" t="s">
        <v>79</v>
      </c>
      <c r="L1059" t="s">
        <v>6142</v>
      </c>
      <c r="M1059" t="s">
        <v>55</v>
      </c>
      <c r="N1059">
        <v>80</v>
      </c>
      <c r="O1059">
        <v>100</v>
      </c>
      <c r="P1059" t="s">
        <v>6143</v>
      </c>
      <c r="Q1059">
        <v>2600</v>
      </c>
      <c r="R1059">
        <v>50</v>
      </c>
      <c r="S1059">
        <v>300</v>
      </c>
      <c r="V1059" t="s">
        <v>6144</v>
      </c>
      <c r="W1059" s="2">
        <v>43474.373842592591</v>
      </c>
      <c r="Y1059" s="2">
        <v>43474.373842592591</v>
      </c>
    </row>
    <row r="1060" spans="1:26" x14ac:dyDescent="0.25">
      <c r="A1060" t="s">
        <v>6208</v>
      </c>
      <c r="B1060" t="e">
        <f>VLOOKUP(A1060,'dump '!A:A,1,FALSE)</f>
        <v>#N/A</v>
      </c>
      <c r="C1060" s="2"/>
      <c r="D1060" s="2"/>
      <c r="E1060" s="2"/>
      <c r="F1060" s="2"/>
      <c r="G1060" s="2"/>
      <c r="H1060" t="s">
        <v>58</v>
      </c>
      <c r="I1060">
        <v>1018929</v>
      </c>
      <c r="J1060">
        <v>5</v>
      </c>
      <c r="K1060" t="s">
        <v>79</v>
      </c>
      <c r="L1060" t="s">
        <v>6142</v>
      </c>
      <c r="M1060" t="s">
        <v>55</v>
      </c>
      <c r="N1060">
        <v>80</v>
      </c>
      <c r="O1060">
        <v>100</v>
      </c>
      <c r="P1060" t="s">
        <v>6143</v>
      </c>
      <c r="Q1060">
        <v>2600</v>
      </c>
      <c r="R1060">
        <v>50</v>
      </c>
      <c r="S1060">
        <v>302</v>
      </c>
      <c r="V1060" t="s">
        <v>6144</v>
      </c>
      <c r="W1060" s="2">
        <v>43474.373842592591</v>
      </c>
      <c r="Y1060" s="2">
        <v>43474.373842592591</v>
      </c>
    </row>
    <row r="1061" spans="1:26" x14ac:dyDescent="0.25">
      <c r="A1061" t="s">
        <v>2403</v>
      </c>
      <c r="B1061" t="str">
        <f>VLOOKUP(A1061,'dump '!A:A,1,FALSE)</f>
        <v>RO389</v>
      </c>
      <c r="C1061" t="s">
        <v>2402</v>
      </c>
      <c r="D1061" t="s">
        <v>2404</v>
      </c>
      <c r="E1061" t="s">
        <v>32</v>
      </c>
      <c r="F1061" t="s">
        <v>2405</v>
      </c>
      <c r="G1061" t="s">
        <v>177</v>
      </c>
      <c r="H1061" t="s">
        <v>58</v>
      </c>
      <c r="I1061">
        <v>1018595</v>
      </c>
      <c r="J1061">
        <v>5</v>
      </c>
      <c r="K1061" t="s">
        <v>79</v>
      </c>
      <c r="L1061" t="s">
        <v>6142</v>
      </c>
      <c r="M1061" t="s">
        <v>55</v>
      </c>
      <c r="N1061">
        <v>80</v>
      </c>
      <c r="O1061">
        <v>100</v>
      </c>
      <c r="P1061" t="s">
        <v>6143</v>
      </c>
      <c r="Q1061">
        <v>2600</v>
      </c>
      <c r="R1061">
        <v>50</v>
      </c>
      <c r="S1061">
        <v>300</v>
      </c>
      <c r="V1061" t="s">
        <v>6144</v>
      </c>
      <c r="W1061" s="2">
        <v>43474.373842592591</v>
      </c>
      <c r="Y1061" s="2">
        <v>43474.373842592591</v>
      </c>
    </row>
    <row r="1062" spans="1:26" x14ac:dyDescent="0.25">
      <c r="A1062" t="s">
        <v>2508</v>
      </c>
      <c r="B1062" t="str">
        <f>VLOOKUP(A1062,'dump '!A:A,1,FALSE)</f>
        <v>RO390</v>
      </c>
      <c r="C1062" t="s">
        <v>2507</v>
      </c>
      <c r="D1062" t="s">
        <v>2509</v>
      </c>
      <c r="E1062" t="s">
        <v>93</v>
      </c>
      <c r="F1062" t="s">
        <v>2510</v>
      </c>
      <c r="G1062" t="s">
        <v>177</v>
      </c>
      <c r="H1062" t="s">
        <v>58</v>
      </c>
      <c r="I1062">
        <v>1018874</v>
      </c>
      <c r="J1062">
        <v>5</v>
      </c>
      <c r="K1062" t="s">
        <v>79</v>
      </c>
      <c r="L1062" t="s">
        <v>6142</v>
      </c>
      <c r="M1062" t="s">
        <v>55</v>
      </c>
      <c r="N1062">
        <v>80</v>
      </c>
      <c r="O1062">
        <v>100</v>
      </c>
      <c r="P1062" t="s">
        <v>6143</v>
      </c>
      <c r="Q1062">
        <v>2600</v>
      </c>
      <c r="R1062">
        <v>50</v>
      </c>
      <c r="S1062">
        <v>300</v>
      </c>
      <c r="V1062" t="s">
        <v>6144</v>
      </c>
      <c r="W1062" s="2">
        <v>43474.373842592591</v>
      </c>
      <c r="Y1062" s="2">
        <v>43474.373842592591</v>
      </c>
    </row>
    <row r="1063" spans="1:26" x14ac:dyDescent="0.25">
      <c r="A1063" t="s">
        <v>2419</v>
      </c>
      <c r="B1063" t="str">
        <f>VLOOKUP(A1063,'dump '!A:A,1,FALSE)</f>
        <v>RO394</v>
      </c>
      <c r="C1063" t="s">
        <v>2418</v>
      </c>
      <c r="D1063" t="s">
        <v>2420</v>
      </c>
      <c r="E1063" t="s">
        <v>246</v>
      </c>
      <c r="F1063" t="s">
        <v>2421</v>
      </c>
      <c r="G1063" t="s">
        <v>184</v>
      </c>
      <c r="H1063" t="s">
        <v>58</v>
      </c>
      <c r="I1063">
        <v>1018605</v>
      </c>
      <c r="J1063">
        <v>5</v>
      </c>
      <c r="K1063" t="s">
        <v>79</v>
      </c>
      <c r="L1063" t="s">
        <v>6142</v>
      </c>
      <c r="M1063" t="s">
        <v>55</v>
      </c>
      <c r="N1063">
        <v>80</v>
      </c>
      <c r="O1063">
        <v>100</v>
      </c>
      <c r="P1063" t="s">
        <v>6146</v>
      </c>
      <c r="Q1063">
        <v>2550</v>
      </c>
      <c r="R1063">
        <v>50</v>
      </c>
      <c r="S1063">
        <v>300</v>
      </c>
      <c r="V1063" t="s">
        <v>6144</v>
      </c>
      <c r="W1063" s="2">
        <v>43474.373842592591</v>
      </c>
      <c r="Y1063" s="2">
        <v>43886.383680555555</v>
      </c>
      <c r="Z1063" t="s">
        <v>54</v>
      </c>
    </row>
    <row r="1064" spans="1:26" x14ac:dyDescent="0.25">
      <c r="A1064" t="s">
        <v>3163</v>
      </c>
      <c r="B1064" t="str">
        <f>VLOOKUP(A1064,'dump '!A:A,1,FALSE)</f>
        <v>RO395</v>
      </c>
      <c r="C1064" t="s">
        <v>3162</v>
      </c>
      <c r="D1064" t="s">
        <v>2420</v>
      </c>
      <c r="E1064" t="s">
        <v>246</v>
      </c>
      <c r="F1064" t="s">
        <v>2421</v>
      </c>
      <c r="G1064" t="s">
        <v>184</v>
      </c>
      <c r="H1064" t="s">
        <v>58</v>
      </c>
      <c r="I1064">
        <v>1031256</v>
      </c>
      <c r="J1064">
        <v>5</v>
      </c>
      <c r="K1064" t="s">
        <v>79</v>
      </c>
      <c r="L1064" t="s">
        <v>6142</v>
      </c>
      <c r="M1064" t="s">
        <v>55</v>
      </c>
      <c r="N1064">
        <v>80</v>
      </c>
      <c r="O1064">
        <v>100</v>
      </c>
      <c r="P1064" t="s">
        <v>6146</v>
      </c>
      <c r="Q1064">
        <v>2600</v>
      </c>
      <c r="R1064">
        <v>50</v>
      </c>
      <c r="S1064">
        <v>300</v>
      </c>
      <c r="V1064" t="s">
        <v>6144</v>
      </c>
      <c r="W1064" s="2">
        <v>43474.373842592591</v>
      </c>
      <c r="Y1064" s="2">
        <v>43886.384027777778</v>
      </c>
      <c r="Z1064" t="s">
        <v>54</v>
      </c>
    </row>
    <row r="1065" spans="1:26" x14ac:dyDescent="0.25">
      <c r="A1065" t="s">
        <v>2538</v>
      </c>
      <c r="B1065" t="str">
        <f>VLOOKUP(A1065,'dump '!A:A,1,FALSE)</f>
        <v>RO396</v>
      </c>
      <c r="C1065" t="s">
        <v>2537</v>
      </c>
      <c r="D1065" t="s">
        <v>1141</v>
      </c>
      <c r="E1065" t="s">
        <v>1142</v>
      </c>
      <c r="F1065" t="s">
        <v>1143</v>
      </c>
      <c r="G1065" t="s">
        <v>184</v>
      </c>
      <c r="H1065" t="s">
        <v>58</v>
      </c>
      <c r="I1065">
        <v>1018870</v>
      </c>
      <c r="J1065">
        <v>5</v>
      </c>
      <c r="K1065" t="s">
        <v>79</v>
      </c>
      <c r="L1065" t="s">
        <v>6142</v>
      </c>
      <c r="M1065" t="s">
        <v>55</v>
      </c>
      <c r="N1065">
        <v>80</v>
      </c>
      <c r="O1065">
        <v>100</v>
      </c>
      <c r="P1065" t="s">
        <v>6201</v>
      </c>
      <c r="Q1065">
        <v>2600</v>
      </c>
      <c r="R1065">
        <v>50</v>
      </c>
      <c r="S1065">
        <v>300</v>
      </c>
      <c r="V1065" t="s">
        <v>6144</v>
      </c>
      <c r="W1065" s="2">
        <v>43474.373842592591</v>
      </c>
      <c r="Y1065" s="2">
        <v>43474.373842592591</v>
      </c>
    </row>
    <row r="1066" spans="1:26" x14ac:dyDescent="0.25">
      <c r="A1066" t="s">
        <v>2429</v>
      </c>
      <c r="B1066" t="str">
        <f>VLOOKUP(A1066,'dump '!A:A,1,FALSE)</f>
        <v>RO397</v>
      </c>
      <c r="C1066" t="s">
        <v>2428</v>
      </c>
      <c r="D1066" t="s">
        <v>1141</v>
      </c>
      <c r="E1066" t="s">
        <v>1142</v>
      </c>
      <c r="F1066" t="s">
        <v>1143</v>
      </c>
      <c r="G1066" t="s">
        <v>184</v>
      </c>
      <c r="H1066" t="s">
        <v>58</v>
      </c>
      <c r="I1066">
        <v>1018607</v>
      </c>
      <c r="J1066">
        <v>5</v>
      </c>
      <c r="K1066" t="s">
        <v>79</v>
      </c>
      <c r="L1066" t="s">
        <v>6142</v>
      </c>
      <c r="M1066" t="s">
        <v>55</v>
      </c>
      <c r="N1066">
        <v>80</v>
      </c>
      <c r="O1066">
        <v>100</v>
      </c>
      <c r="P1066" t="s">
        <v>6201</v>
      </c>
      <c r="Q1066">
        <v>2600</v>
      </c>
      <c r="R1066">
        <v>50</v>
      </c>
      <c r="S1066">
        <v>500</v>
      </c>
      <c r="V1066" t="s">
        <v>6144</v>
      </c>
      <c r="W1066" s="2">
        <v>43474.373842592591</v>
      </c>
      <c r="Y1066" s="2">
        <v>43474.373842592591</v>
      </c>
    </row>
    <row r="1067" spans="1:26" x14ac:dyDescent="0.25">
      <c r="A1067" t="s">
        <v>2494</v>
      </c>
      <c r="B1067" t="str">
        <f>VLOOKUP(A1067,'dump '!A:A,1,FALSE)</f>
        <v>RO399</v>
      </c>
      <c r="C1067" t="s">
        <v>2493</v>
      </c>
      <c r="D1067" t="s">
        <v>2495</v>
      </c>
      <c r="E1067" t="s">
        <v>1283</v>
      </c>
      <c r="F1067" t="s">
        <v>2496</v>
      </c>
      <c r="G1067" t="s">
        <v>184</v>
      </c>
      <c r="H1067" t="s">
        <v>58</v>
      </c>
      <c r="I1067">
        <v>1018861</v>
      </c>
      <c r="J1067">
        <v>5</v>
      </c>
      <c r="K1067" t="s">
        <v>79</v>
      </c>
      <c r="L1067" t="s">
        <v>6142</v>
      </c>
      <c r="M1067" t="s">
        <v>55</v>
      </c>
      <c r="N1067">
        <v>80</v>
      </c>
      <c r="O1067">
        <v>100</v>
      </c>
      <c r="P1067" t="s">
        <v>6201</v>
      </c>
      <c r="Q1067">
        <v>2600</v>
      </c>
      <c r="R1067">
        <v>50</v>
      </c>
      <c r="S1067">
        <v>300</v>
      </c>
      <c r="V1067" t="s">
        <v>6144</v>
      </c>
      <c r="W1067" s="2">
        <v>43474.373842592591</v>
      </c>
      <c r="Y1067" s="2">
        <v>43474.373842592591</v>
      </c>
    </row>
    <row r="1068" spans="1:26" x14ac:dyDescent="0.25">
      <c r="A1068" t="s">
        <v>2114</v>
      </c>
      <c r="B1068" t="str">
        <f>VLOOKUP(A1068,'dump '!A:A,1,FALSE)</f>
        <v>RO400</v>
      </c>
      <c r="C1068" t="s">
        <v>2113</v>
      </c>
      <c r="D1068" t="s">
        <v>2115</v>
      </c>
      <c r="E1068" t="s">
        <v>281</v>
      </c>
      <c r="F1068" t="s">
        <v>2116</v>
      </c>
      <c r="G1068" t="s">
        <v>184</v>
      </c>
      <c r="H1068" t="s">
        <v>58</v>
      </c>
      <c r="I1068">
        <v>1018469</v>
      </c>
      <c r="J1068">
        <v>5</v>
      </c>
      <c r="K1068" t="s">
        <v>79</v>
      </c>
      <c r="L1068" t="s">
        <v>6142</v>
      </c>
      <c r="M1068" t="s">
        <v>55</v>
      </c>
      <c r="N1068">
        <v>80</v>
      </c>
      <c r="O1068">
        <v>100</v>
      </c>
      <c r="P1068" t="s">
        <v>6201</v>
      </c>
      <c r="Q1068">
        <v>2600</v>
      </c>
      <c r="R1068">
        <v>50</v>
      </c>
      <c r="S1068">
        <v>500</v>
      </c>
      <c r="V1068" t="s">
        <v>6144</v>
      </c>
      <c r="W1068" s="2">
        <v>43474.373842592591</v>
      </c>
      <c r="Y1068" s="2">
        <v>43474.373842592591</v>
      </c>
    </row>
    <row r="1069" spans="1:26" x14ac:dyDescent="0.25">
      <c r="A1069" t="s">
        <v>6155</v>
      </c>
      <c r="B1069" t="e">
        <f>VLOOKUP(A1069,'dump '!A:A,1,FALSE)</f>
        <v>#N/A</v>
      </c>
      <c r="C1069" s="2"/>
      <c r="D1069" s="2"/>
      <c r="E1069" s="2"/>
      <c r="F1069" s="2"/>
      <c r="G1069" s="2"/>
      <c r="H1069" t="s">
        <v>58</v>
      </c>
      <c r="I1069" s="2"/>
      <c r="J1069">
        <v>5</v>
      </c>
      <c r="K1069" t="s">
        <v>79</v>
      </c>
      <c r="L1069" t="s">
        <v>6142</v>
      </c>
      <c r="M1069" t="s">
        <v>55</v>
      </c>
      <c r="N1069">
        <v>80</v>
      </c>
      <c r="O1069">
        <v>100</v>
      </c>
      <c r="P1069" t="s">
        <v>6156</v>
      </c>
      <c r="Q1069">
        <v>2600</v>
      </c>
      <c r="R1069">
        <v>50</v>
      </c>
      <c r="S1069">
        <v>300</v>
      </c>
      <c r="V1069" t="s">
        <v>6144</v>
      </c>
      <c r="W1069" s="2">
        <v>43474.373842592591</v>
      </c>
      <c r="Y1069" s="2">
        <v>43474.373842592591</v>
      </c>
    </row>
    <row r="1070" spans="1:26" x14ac:dyDescent="0.25">
      <c r="A1070" t="s">
        <v>2121</v>
      </c>
      <c r="B1070" t="str">
        <f>VLOOKUP(A1070,'dump '!A:A,1,FALSE)</f>
        <v>RO402</v>
      </c>
      <c r="C1070" t="s">
        <v>2120</v>
      </c>
      <c r="D1070" t="s">
        <v>2122</v>
      </c>
      <c r="E1070" t="s">
        <v>2123</v>
      </c>
      <c r="F1070" t="s">
        <v>2124</v>
      </c>
      <c r="G1070" t="s">
        <v>2125</v>
      </c>
      <c r="H1070" t="s">
        <v>58</v>
      </c>
      <c r="I1070">
        <v>1018471</v>
      </c>
      <c r="J1070">
        <v>5</v>
      </c>
      <c r="K1070" t="s">
        <v>79</v>
      </c>
      <c r="L1070" t="s">
        <v>6142</v>
      </c>
      <c r="M1070" t="s">
        <v>55</v>
      </c>
      <c r="N1070">
        <v>80</v>
      </c>
      <c r="O1070">
        <v>100</v>
      </c>
      <c r="P1070" t="s">
        <v>6146</v>
      </c>
      <c r="Q1070">
        <v>2500</v>
      </c>
      <c r="R1070">
        <v>50</v>
      </c>
      <c r="S1070">
        <v>300</v>
      </c>
      <c r="V1070" t="s">
        <v>6144</v>
      </c>
      <c r="W1070" s="2">
        <v>43474.373842592591</v>
      </c>
      <c r="Y1070" s="2">
        <v>43474.373842592591</v>
      </c>
    </row>
    <row r="1071" spans="1:26" x14ac:dyDescent="0.25">
      <c r="A1071" t="s">
        <v>2436</v>
      </c>
      <c r="B1071" t="str">
        <f>VLOOKUP(A1071,'dump '!A:A,1,FALSE)</f>
        <v>RO403</v>
      </c>
      <c r="C1071" t="s">
        <v>2435</v>
      </c>
      <c r="D1071" t="s">
        <v>2437</v>
      </c>
      <c r="E1071" t="s">
        <v>49</v>
      </c>
      <c r="F1071" t="s">
        <v>2438</v>
      </c>
      <c r="G1071" t="s">
        <v>2125</v>
      </c>
      <c r="H1071" t="s">
        <v>58</v>
      </c>
      <c r="I1071">
        <v>1018610</v>
      </c>
      <c r="J1071">
        <v>5</v>
      </c>
      <c r="K1071" t="s">
        <v>79</v>
      </c>
      <c r="L1071" t="s">
        <v>6142</v>
      </c>
      <c r="M1071" t="s">
        <v>55</v>
      </c>
      <c r="N1071">
        <v>80</v>
      </c>
      <c r="O1071">
        <v>100</v>
      </c>
      <c r="P1071" t="s">
        <v>6146</v>
      </c>
      <c r="Q1071">
        <v>2550</v>
      </c>
      <c r="R1071">
        <v>50</v>
      </c>
      <c r="S1071">
        <v>300</v>
      </c>
      <c r="V1071" t="s">
        <v>6144</v>
      </c>
      <c r="W1071" s="2">
        <v>43474.373842592591</v>
      </c>
      <c r="Y1071" s="2">
        <v>43474.373842592591</v>
      </c>
    </row>
    <row r="1072" spans="1:26" x14ac:dyDescent="0.25">
      <c r="A1072" t="s">
        <v>2412</v>
      </c>
      <c r="B1072" t="str">
        <f>VLOOKUP(A1072,'dump '!A:A,1,FALSE)</f>
        <v>RO404</v>
      </c>
      <c r="C1072" t="s">
        <v>2411</v>
      </c>
      <c r="D1072" t="s">
        <v>2413</v>
      </c>
      <c r="E1072" t="s">
        <v>60</v>
      </c>
      <c r="F1072" t="s">
        <v>2414</v>
      </c>
      <c r="G1072" t="s">
        <v>177</v>
      </c>
      <c r="H1072" t="s">
        <v>58</v>
      </c>
      <c r="I1072">
        <v>1018602</v>
      </c>
      <c r="J1072">
        <v>5</v>
      </c>
      <c r="K1072" t="s">
        <v>79</v>
      </c>
      <c r="L1072" t="s">
        <v>6142</v>
      </c>
      <c r="M1072" t="s">
        <v>55</v>
      </c>
      <c r="N1072">
        <v>80</v>
      </c>
      <c r="O1072">
        <v>100</v>
      </c>
      <c r="P1072" t="s">
        <v>6143</v>
      </c>
      <c r="Q1072">
        <v>2600</v>
      </c>
      <c r="R1072">
        <v>50</v>
      </c>
      <c r="S1072">
        <v>300</v>
      </c>
      <c r="V1072" t="s">
        <v>6144</v>
      </c>
      <c r="W1072" s="2">
        <v>43474.373842592591</v>
      </c>
      <c r="Y1072" s="2">
        <v>43474.373842592591</v>
      </c>
    </row>
    <row r="1073" spans="1:26" x14ac:dyDescent="0.25">
      <c r="A1073" t="s">
        <v>2417</v>
      </c>
      <c r="B1073" t="str">
        <f>VLOOKUP(A1073,'dump '!A:A,1,FALSE)</f>
        <v>RO405</v>
      </c>
      <c r="C1073" t="s">
        <v>2416</v>
      </c>
      <c r="D1073" t="s">
        <v>2413</v>
      </c>
      <c r="E1073" t="s">
        <v>60</v>
      </c>
      <c r="F1073" t="s">
        <v>2414</v>
      </c>
      <c r="G1073" t="s">
        <v>177</v>
      </c>
      <c r="H1073" t="s">
        <v>58</v>
      </c>
      <c r="I1073">
        <v>1018603</v>
      </c>
      <c r="J1073">
        <v>5</v>
      </c>
      <c r="K1073" t="s">
        <v>79</v>
      </c>
      <c r="L1073" t="s">
        <v>6142</v>
      </c>
      <c r="M1073" t="s">
        <v>55</v>
      </c>
      <c r="N1073">
        <v>80</v>
      </c>
      <c r="O1073">
        <v>100</v>
      </c>
      <c r="P1073" t="s">
        <v>6143</v>
      </c>
      <c r="Q1073">
        <v>2600</v>
      </c>
      <c r="R1073">
        <v>50</v>
      </c>
      <c r="S1073">
        <v>300</v>
      </c>
      <c r="V1073" t="s">
        <v>6144</v>
      </c>
      <c r="W1073" s="2">
        <v>43474.373842592591</v>
      </c>
      <c r="Y1073" s="2">
        <v>43474.373842592591</v>
      </c>
    </row>
    <row r="1074" spans="1:26" x14ac:dyDescent="0.25">
      <c r="A1074" t="s">
        <v>6210</v>
      </c>
      <c r="B1074" t="e">
        <f>VLOOKUP(A1074,'dump '!A:A,1,FALSE)</f>
        <v>#N/A</v>
      </c>
      <c r="C1074" s="2"/>
      <c r="D1074" s="2"/>
      <c r="E1074" s="2"/>
      <c r="F1074" s="2"/>
      <c r="G1074" s="2"/>
      <c r="H1074" t="s">
        <v>58</v>
      </c>
      <c r="I1074">
        <v>1019849</v>
      </c>
      <c r="J1074">
        <v>5</v>
      </c>
      <c r="K1074" t="s">
        <v>79</v>
      </c>
      <c r="L1074" t="s">
        <v>6142</v>
      </c>
      <c r="M1074" t="s">
        <v>55</v>
      </c>
      <c r="N1074">
        <v>80</v>
      </c>
      <c r="O1074">
        <v>100</v>
      </c>
      <c r="P1074" t="s">
        <v>6207</v>
      </c>
      <c r="Q1074">
        <v>2500</v>
      </c>
      <c r="R1074">
        <v>50</v>
      </c>
      <c r="S1074">
        <v>301</v>
      </c>
      <c r="V1074" t="s">
        <v>6144</v>
      </c>
      <c r="W1074" s="2">
        <v>43474.373842592591</v>
      </c>
      <c r="Y1074" s="2">
        <v>43474.373842592591</v>
      </c>
    </row>
    <row r="1075" spans="1:26" x14ac:dyDescent="0.25">
      <c r="A1075" t="s">
        <v>6215</v>
      </c>
      <c r="B1075" t="e">
        <f>VLOOKUP(A1075,'dump '!A:A,1,FALSE)</f>
        <v>#N/A</v>
      </c>
      <c r="C1075" s="2"/>
      <c r="D1075" s="2"/>
      <c r="E1075" s="2"/>
      <c r="F1075" s="2"/>
      <c r="G1075" s="2"/>
      <c r="H1075" t="s">
        <v>58</v>
      </c>
      <c r="I1075">
        <v>1019866</v>
      </c>
      <c r="J1075">
        <v>5</v>
      </c>
      <c r="K1075" t="s">
        <v>79</v>
      </c>
      <c r="L1075" t="s">
        <v>6142</v>
      </c>
      <c r="M1075" t="s">
        <v>55</v>
      </c>
      <c r="N1075">
        <v>80</v>
      </c>
      <c r="O1075">
        <v>100</v>
      </c>
      <c r="P1075" t="s">
        <v>6207</v>
      </c>
      <c r="Q1075">
        <v>2500</v>
      </c>
      <c r="R1075">
        <v>50</v>
      </c>
      <c r="S1075">
        <v>301</v>
      </c>
      <c r="V1075" t="s">
        <v>6144</v>
      </c>
      <c r="W1075" s="2">
        <v>43474.373842592591</v>
      </c>
      <c r="Y1075" s="2">
        <v>43474.373842592591</v>
      </c>
    </row>
    <row r="1076" spans="1:26" x14ac:dyDescent="0.25">
      <c r="A1076" t="s">
        <v>2573</v>
      </c>
      <c r="B1076" t="str">
        <f>VLOOKUP(A1076,'dump '!A:A,1,FALSE)</f>
        <v>RO410</v>
      </c>
      <c r="C1076" t="s">
        <v>2572</v>
      </c>
      <c r="D1076" t="s">
        <v>2568</v>
      </c>
      <c r="E1076" t="s">
        <v>2569</v>
      </c>
      <c r="F1076" t="s">
        <v>2570</v>
      </c>
      <c r="G1076" t="s">
        <v>107</v>
      </c>
      <c r="H1076" t="s">
        <v>58</v>
      </c>
      <c r="I1076">
        <v>1018899</v>
      </c>
      <c r="J1076">
        <v>5</v>
      </c>
      <c r="K1076" t="s">
        <v>79</v>
      </c>
      <c r="L1076" t="s">
        <v>6142</v>
      </c>
      <c r="M1076" t="s">
        <v>55</v>
      </c>
      <c r="N1076">
        <v>80</v>
      </c>
      <c r="O1076">
        <v>100</v>
      </c>
      <c r="P1076" t="s">
        <v>6203</v>
      </c>
      <c r="Q1076">
        <v>2600</v>
      </c>
      <c r="R1076">
        <v>50</v>
      </c>
      <c r="S1076">
        <v>300</v>
      </c>
      <c r="V1076" t="s">
        <v>6144</v>
      </c>
      <c r="W1076" s="2">
        <v>43474.373842592591</v>
      </c>
      <c r="Y1076" s="2">
        <v>43474.373842592591</v>
      </c>
    </row>
    <row r="1077" spans="1:26" x14ac:dyDescent="0.25">
      <c r="A1077" t="s">
        <v>6150</v>
      </c>
      <c r="B1077" t="e">
        <f>VLOOKUP(A1077,'dump '!A:A,1,FALSE)</f>
        <v>#N/A</v>
      </c>
      <c r="C1077" s="2"/>
      <c r="D1077" s="2"/>
      <c r="E1077" s="2"/>
      <c r="F1077" s="2"/>
      <c r="G1077" s="2"/>
      <c r="H1077" t="s">
        <v>58</v>
      </c>
      <c r="I1077" s="2"/>
      <c r="J1077">
        <v>5</v>
      </c>
      <c r="K1077" t="s">
        <v>79</v>
      </c>
      <c r="L1077" t="s">
        <v>6142</v>
      </c>
      <c r="M1077" t="s">
        <v>55</v>
      </c>
      <c r="N1077">
        <v>80</v>
      </c>
      <c r="O1077">
        <v>100</v>
      </c>
      <c r="P1077" t="s">
        <v>6143</v>
      </c>
      <c r="Q1077">
        <v>2600</v>
      </c>
      <c r="R1077">
        <v>50</v>
      </c>
      <c r="S1077">
        <v>302</v>
      </c>
      <c r="V1077" t="s">
        <v>6144</v>
      </c>
      <c r="W1077" s="2">
        <v>43474.373842592591</v>
      </c>
      <c r="Y1077" s="2">
        <v>43474.373842592591</v>
      </c>
    </row>
    <row r="1078" spans="1:26" x14ac:dyDescent="0.25">
      <c r="A1078" t="s">
        <v>6206</v>
      </c>
      <c r="B1078" t="e">
        <f>VLOOKUP(A1078,'dump '!A:A,1,FALSE)</f>
        <v>#N/A</v>
      </c>
      <c r="C1078" s="2"/>
      <c r="D1078" s="2"/>
      <c r="E1078" s="2"/>
      <c r="F1078" s="2"/>
      <c r="G1078" s="2"/>
      <c r="H1078" t="s">
        <v>58</v>
      </c>
      <c r="I1078">
        <v>1018600</v>
      </c>
      <c r="J1078">
        <v>5</v>
      </c>
      <c r="K1078" t="s">
        <v>79</v>
      </c>
      <c r="L1078" t="s">
        <v>6142</v>
      </c>
      <c r="M1078" t="s">
        <v>55</v>
      </c>
      <c r="N1078">
        <v>80</v>
      </c>
      <c r="O1078">
        <v>100</v>
      </c>
      <c r="P1078" t="s">
        <v>6143</v>
      </c>
      <c r="Q1078">
        <v>2600</v>
      </c>
      <c r="R1078">
        <v>50</v>
      </c>
      <c r="S1078">
        <v>302</v>
      </c>
      <c r="V1078" t="s">
        <v>6144</v>
      </c>
      <c r="W1078" s="2">
        <v>43474.373842592591</v>
      </c>
      <c r="Y1078" s="2">
        <v>43474.373842592591</v>
      </c>
    </row>
    <row r="1079" spans="1:26" x14ac:dyDescent="0.25">
      <c r="A1079" t="s">
        <v>6204</v>
      </c>
      <c r="B1079" t="e">
        <f>VLOOKUP(A1079,'dump '!A:A,1,FALSE)</f>
        <v>#N/A</v>
      </c>
      <c r="C1079" s="2"/>
      <c r="D1079" s="2"/>
      <c r="E1079" s="2"/>
      <c r="F1079" s="2"/>
      <c r="G1079" s="2"/>
      <c r="H1079" t="s">
        <v>58</v>
      </c>
      <c r="I1079">
        <v>1018576</v>
      </c>
      <c r="J1079">
        <v>5</v>
      </c>
      <c r="K1079" t="s">
        <v>79</v>
      </c>
      <c r="L1079" t="s">
        <v>6142</v>
      </c>
      <c r="M1079" t="s">
        <v>55</v>
      </c>
      <c r="N1079">
        <v>80</v>
      </c>
      <c r="O1079">
        <v>100</v>
      </c>
      <c r="P1079" t="s">
        <v>6165</v>
      </c>
      <c r="Q1079">
        <v>2500</v>
      </c>
      <c r="R1079">
        <v>50</v>
      </c>
      <c r="S1079">
        <v>306</v>
      </c>
      <c r="V1079" t="s">
        <v>6144</v>
      </c>
      <c r="W1079" s="2">
        <v>43474.373842592591</v>
      </c>
      <c r="Y1079" s="2">
        <v>43474.373842592591</v>
      </c>
    </row>
    <row r="1080" spans="1:26" x14ac:dyDescent="0.25">
      <c r="A1080" t="s">
        <v>1981</v>
      </c>
      <c r="B1080" t="str">
        <f>VLOOKUP(A1080,'dump '!A:A,1,FALSE)</f>
        <v>RO428</v>
      </c>
      <c r="C1080" t="s">
        <v>1980</v>
      </c>
      <c r="D1080" t="s">
        <v>1982</v>
      </c>
      <c r="E1080" t="s">
        <v>281</v>
      </c>
      <c r="F1080" t="s">
        <v>1983</v>
      </c>
      <c r="G1080" t="s">
        <v>177</v>
      </c>
      <c r="H1080" t="s">
        <v>58</v>
      </c>
      <c r="I1080">
        <v>1017991</v>
      </c>
      <c r="J1080">
        <v>5</v>
      </c>
      <c r="K1080" t="s">
        <v>79</v>
      </c>
      <c r="L1080" t="s">
        <v>6142</v>
      </c>
      <c r="M1080" t="s">
        <v>55</v>
      </c>
      <c r="N1080">
        <v>80</v>
      </c>
      <c r="O1080">
        <v>100</v>
      </c>
      <c r="P1080" t="s">
        <v>6143</v>
      </c>
      <c r="Q1080">
        <v>2600</v>
      </c>
      <c r="R1080">
        <v>50</v>
      </c>
      <c r="S1080">
        <v>300</v>
      </c>
      <c r="V1080" t="s">
        <v>6144</v>
      </c>
      <c r="W1080" s="2">
        <v>43474.373831018522</v>
      </c>
      <c r="Y1080" s="2">
        <v>44699.395682870374</v>
      </c>
      <c r="Z1080" t="s">
        <v>329</v>
      </c>
    </row>
    <row r="1081" spans="1:26" x14ac:dyDescent="0.25">
      <c r="A1081" t="s">
        <v>3123</v>
      </c>
      <c r="B1081" t="str">
        <f>VLOOKUP(A1081,'dump '!A:A,1,FALSE)</f>
        <v>RO429</v>
      </c>
      <c r="C1081" t="s">
        <v>3122</v>
      </c>
      <c r="D1081" t="s">
        <v>1747</v>
      </c>
      <c r="E1081" t="s">
        <v>1748</v>
      </c>
      <c r="F1081" t="s">
        <v>1749</v>
      </c>
      <c r="G1081" t="s">
        <v>177</v>
      </c>
      <c r="H1081" t="s">
        <v>58</v>
      </c>
      <c r="I1081">
        <v>1031064</v>
      </c>
      <c r="J1081">
        <v>5</v>
      </c>
      <c r="K1081" t="s">
        <v>79</v>
      </c>
      <c r="L1081" t="s">
        <v>6142</v>
      </c>
      <c r="M1081" t="s">
        <v>55</v>
      </c>
      <c r="N1081">
        <v>80</v>
      </c>
      <c r="O1081">
        <v>100</v>
      </c>
      <c r="P1081" t="s">
        <v>6143</v>
      </c>
      <c r="Q1081">
        <v>2600</v>
      </c>
      <c r="R1081">
        <v>50</v>
      </c>
      <c r="S1081">
        <v>300</v>
      </c>
      <c r="V1081" t="s">
        <v>6144</v>
      </c>
      <c r="W1081" s="2">
        <v>43474.373842592591</v>
      </c>
      <c r="Y1081" s="2">
        <v>43474.373842592591</v>
      </c>
    </row>
    <row r="1082" spans="1:26" x14ac:dyDescent="0.25">
      <c r="A1082" t="s">
        <v>2562</v>
      </c>
      <c r="B1082" t="str">
        <f>VLOOKUP(A1082,'dump '!A:A,1,FALSE)</f>
        <v>RO430</v>
      </c>
      <c r="C1082" t="s">
        <v>2561</v>
      </c>
      <c r="D1082" t="s">
        <v>2563</v>
      </c>
      <c r="E1082" t="s">
        <v>49</v>
      </c>
      <c r="F1082" t="s">
        <v>2564</v>
      </c>
      <c r="G1082" t="s">
        <v>177</v>
      </c>
      <c r="H1082" t="s">
        <v>58</v>
      </c>
      <c r="I1082">
        <v>1018897</v>
      </c>
      <c r="J1082">
        <v>5</v>
      </c>
      <c r="K1082" t="s">
        <v>79</v>
      </c>
      <c r="L1082" t="s">
        <v>6142</v>
      </c>
      <c r="M1082" t="s">
        <v>55</v>
      </c>
      <c r="N1082">
        <v>80</v>
      </c>
      <c r="O1082">
        <v>100</v>
      </c>
      <c r="P1082" t="s">
        <v>6143</v>
      </c>
      <c r="Q1082">
        <v>2600</v>
      </c>
      <c r="R1082">
        <v>50</v>
      </c>
      <c r="S1082">
        <v>300</v>
      </c>
      <c r="V1082" t="s">
        <v>6144</v>
      </c>
      <c r="W1082" s="2">
        <v>43474.373842592591</v>
      </c>
      <c r="Y1082" s="2">
        <v>43886.378761574073</v>
      </c>
      <c r="Z1082" t="s">
        <v>54</v>
      </c>
    </row>
    <row r="1083" spans="1:26" x14ac:dyDescent="0.25">
      <c r="A1083" t="s">
        <v>2156</v>
      </c>
      <c r="B1083" t="str">
        <f>VLOOKUP(A1083,'dump '!A:A,1,FALSE)</f>
        <v>RO431</v>
      </c>
      <c r="C1083" t="s">
        <v>2155</v>
      </c>
      <c r="D1083" t="s">
        <v>2157</v>
      </c>
      <c r="E1083" t="s">
        <v>879</v>
      </c>
      <c r="F1083" t="s">
        <v>2151</v>
      </c>
      <c r="G1083" t="s">
        <v>277</v>
      </c>
      <c r="H1083" t="s">
        <v>58</v>
      </c>
      <c r="I1083">
        <v>1018492</v>
      </c>
      <c r="J1083">
        <v>5</v>
      </c>
      <c r="K1083" t="s">
        <v>79</v>
      </c>
      <c r="L1083" t="s">
        <v>6142</v>
      </c>
      <c r="M1083" t="s">
        <v>55</v>
      </c>
      <c r="N1083">
        <v>80</v>
      </c>
      <c r="O1083">
        <v>100</v>
      </c>
      <c r="P1083" t="s">
        <v>6163</v>
      </c>
      <c r="Q1083">
        <v>2600</v>
      </c>
      <c r="R1083">
        <v>50</v>
      </c>
      <c r="S1083">
        <v>550</v>
      </c>
      <c r="V1083" t="s">
        <v>6144</v>
      </c>
      <c r="W1083" s="2">
        <v>43474.373842592591</v>
      </c>
      <c r="Y1083" s="2">
        <v>43474.373842592591</v>
      </c>
    </row>
    <row r="1084" spans="1:26" x14ac:dyDescent="0.25">
      <c r="A1084" t="s">
        <v>2234</v>
      </c>
      <c r="B1084" t="str">
        <f>VLOOKUP(A1084,'dump '!A:A,1,FALSE)</f>
        <v>RO432</v>
      </c>
      <c r="C1084" t="s">
        <v>2233</v>
      </c>
      <c r="D1084" t="s">
        <v>2157</v>
      </c>
      <c r="E1084" t="s">
        <v>879</v>
      </c>
      <c r="F1084" t="s">
        <v>2151</v>
      </c>
      <c r="G1084" t="s">
        <v>277</v>
      </c>
      <c r="H1084" t="s">
        <v>58</v>
      </c>
      <c r="I1084">
        <v>1018482</v>
      </c>
      <c r="J1084">
        <v>5</v>
      </c>
      <c r="K1084" t="s">
        <v>79</v>
      </c>
      <c r="L1084" t="s">
        <v>6142</v>
      </c>
      <c r="M1084" t="s">
        <v>55</v>
      </c>
      <c r="N1084">
        <v>80</v>
      </c>
      <c r="O1084">
        <v>100</v>
      </c>
      <c r="P1084" t="s">
        <v>6163</v>
      </c>
      <c r="Q1084">
        <v>2600</v>
      </c>
      <c r="R1084">
        <v>50</v>
      </c>
      <c r="S1084">
        <v>550</v>
      </c>
      <c r="V1084" t="s">
        <v>6144</v>
      </c>
      <c r="W1084" s="2">
        <v>43474.373842592591</v>
      </c>
      <c r="Y1084" s="2">
        <v>43474.373842592591</v>
      </c>
    </row>
    <row r="1085" spans="1:26" x14ac:dyDescent="0.25">
      <c r="A1085" t="s">
        <v>3367</v>
      </c>
      <c r="B1085" t="str">
        <f>VLOOKUP(A1085,'dump '!A:A,1,FALSE)</f>
        <v>RO434</v>
      </c>
      <c r="C1085" t="s">
        <v>3366</v>
      </c>
      <c r="D1085" t="s">
        <v>3362</v>
      </c>
      <c r="E1085" t="s">
        <v>3363</v>
      </c>
      <c r="F1085" t="s">
        <v>3364</v>
      </c>
      <c r="G1085" t="s">
        <v>241</v>
      </c>
      <c r="H1085" t="s">
        <v>58</v>
      </c>
      <c r="I1085">
        <v>1019891</v>
      </c>
      <c r="J1085">
        <v>5</v>
      </c>
      <c r="K1085" t="s">
        <v>79</v>
      </c>
      <c r="L1085" t="s">
        <v>6142</v>
      </c>
      <c r="M1085" t="s">
        <v>55</v>
      </c>
      <c r="N1085">
        <v>80</v>
      </c>
      <c r="O1085">
        <v>100</v>
      </c>
      <c r="P1085" t="s">
        <v>6165</v>
      </c>
      <c r="Q1085">
        <v>2500</v>
      </c>
      <c r="R1085">
        <v>50</v>
      </c>
      <c r="S1085">
        <v>300</v>
      </c>
      <c r="V1085" t="s">
        <v>6144</v>
      </c>
      <c r="W1085" s="2">
        <v>43474.373842592591</v>
      </c>
      <c r="Y1085" s="2">
        <v>43474.373842592591</v>
      </c>
    </row>
    <row r="1086" spans="1:26" x14ac:dyDescent="0.25">
      <c r="A1086" t="s">
        <v>2045</v>
      </c>
      <c r="B1086" t="str">
        <f>VLOOKUP(A1086,'dump '!A:A,1,FALSE)</f>
        <v>RO439</v>
      </c>
      <c r="C1086" t="s">
        <v>2044</v>
      </c>
      <c r="D1086" t="s">
        <v>2041</v>
      </c>
      <c r="E1086" t="s">
        <v>2046</v>
      </c>
      <c r="F1086" t="s">
        <v>2047</v>
      </c>
      <c r="G1086" t="s">
        <v>177</v>
      </c>
      <c r="H1086" t="s">
        <v>58</v>
      </c>
      <c r="I1086">
        <v>1018026</v>
      </c>
      <c r="J1086">
        <v>5</v>
      </c>
      <c r="K1086" t="s">
        <v>79</v>
      </c>
      <c r="L1086" t="s">
        <v>6142</v>
      </c>
      <c r="M1086" t="s">
        <v>55</v>
      </c>
      <c r="N1086">
        <v>80</v>
      </c>
      <c r="O1086">
        <v>100</v>
      </c>
      <c r="P1086" t="s">
        <v>6146</v>
      </c>
      <c r="Q1086">
        <v>2500</v>
      </c>
      <c r="R1086">
        <v>50</v>
      </c>
      <c r="S1086">
        <v>403</v>
      </c>
      <c r="V1086" t="s">
        <v>6144</v>
      </c>
      <c r="W1086" s="2">
        <v>43474.373831018522</v>
      </c>
      <c r="Y1086" s="2">
        <v>43474.373831018522</v>
      </c>
    </row>
    <row r="1087" spans="1:26" x14ac:dyDescent="0.25">
      <c r="A1087" t="s">
        <v>1993</v>
      </c>
      <c r="B1087" t="str">
        <f>VLOOKUP(A1087,'dump '!A:A,1,FALSE)</f>
        <v>RO441</v>
      </c>
      <c r="C1087" t="s">
        <v>1992</v>
      </c>
      <c r="D1087" t="s">
        <v>1814</v>
      </c>
      <c r="E1087" t="s">
        <v>730</v>
      </c>
      <c r="F1087" t="s">
        <v>1973</v>
      </c>
      <c r="G1087" t="s">
        <v>177</v>
      </c>
      <c r="H1087" t="s">
        <v>58</v>
      </c>
      <c r="I1087">
        <v>1017995</v>
      </c>
      <c r="J1087">
        <v>5</v>
      </c>
      <c r="K1087" t="s">
        <v>79</v>
      </c>
      <c r="L1087" t="s">
        <v>6142</v>
      </c>
      <c r="M1087" t="s">
        <v>55</v>
      </c>
      <c r="N1087">
        <v>80</v>
      </c>
      <c r="O1087">
        <v>100</v>
      </c>
      <c r="P1087" t="s">
        <v>6148</v>
      </c>
      <c r="Q1087">
        <v>2550</v>
      </c>
      <c r="R1087">
        <v>50</v>
      </c>
      <c r="S1087">
        <v>300</v>
      </c>
      <c r="V1087" t="s">
        <v>6144</v>
      </c>
      <c r="W1087" s="2">
        <v>43474.373831018522</v>
      </c>
      <c r="Y1087" s="2">
        <v>44692.435370370367</v>
      </c>
      <c r="Z1087" t="s">
        <v>329</v>
      </c>
    </row>
    <row r="1088" spans="1:26" x14ac:dyDescent="0.25">
      <c r="A1088" t="s">
        <v>1986</v>
      </c>
      <c r="B1088" t="str">
        <f>VLOOKUP(A1088,'dump '!A:A,1,FALSE)</f>
        <v>RO442</v>
      </c>
      <c r="C1088" t="s">
        <v>1985</v>
      </c>
      <c r="D1088" t="s">
        <v>1814</v>
      </c>
      <c r="E1088" t="s">
        <v>730</v>
      </c>
      <c r="F1088" t="s">
        <v>1973</v>
      </c>
      <c r="G1088" t="s">
        <v>177</v>
      </c>
      <c r="H1088" t="s">
        <v>58</v>
      </c>
      <c r="I1088">
        <v>1017992</v>
      </c>
      <c r="J1088">
        <v>5</v>
      </c>
      <c r="K1088" t="s">
        <v>79</v>
      </c>
      <c r="L1088" t="s">
        <v>6142</v>
      </c>
      <c r="M1088" t="s">
        <v>55</v>
      </c>
      <c r="N1088">
        <v>80</v>
      </c>
      <c r="O1088">
        <v>100</v>
      </c>
      <c r="P1088" t="s">
        <v>6146</v>
      </c>
      <c r="Q1088">
        <v>2551</v>
      </c>
      <c r="R1088">
        <v>50</v>
      </c>
      <c r="S1088">
        <v>300</v>
      </c>
      <c r="V1088" t="s">
        <v>6144</v>
      </c>
      <c r="W1088" s="2">
        <v>43474.373831018522</v>
      </c>
      <c r="Y1088" s="2">
        <v>44692.435497685183</v>
      </c>
      <c r="Z1088" t="s">
        <v>329</v>
      </c>
    </row>
    <row r="1089" spans="1:26" x14ac:dyDescent="0.25">
      <c r="A1089" t="s">
        <v>1972</v>
      </c>
      <c r="B1089" t="str">
        <f>VLOOKUP(A1089,'dump '!A:A,1,FALSE)</f>
        <v>RO443</v>
      </c>
      <c r="C1089" t="s">
        <v>1971</v>
      </c>
      <c r="D1089" t="s">
        <v>1814</v>
      </c>
      <c r="E1089" t="s">
        <v>730</v>
      </c>
      <c r="F1089" t="s">
        <v>1973</v>
      </c>
      <c r="G1089" t="s">
        <v>177</v>
      </c>
      <c r="H1089" t="s">
        <v>58</v>
      </c>
      <c r="I1089">
        <v>1017989</v>
      </c>
      <c r="J1089">
        <v>5</v>
      </c>
      <c r="K1089" t="s">
        <v>79</v>
      </c>
      <c r="L1089" t="s">
        <v>6142</v>
      </c>
      <c r="M1089" t="s">
        <v>55</v>
      </c>
      <c r="N1089">
        <v>80</v>
      </c>
      <c r="O1089">
        <v>100</v>
      </c>
      <c r="P1089" t="s">
        <v>6148</v>
      </c>
      <c r="Q1089">
        <v>2600</v>
      </c>
      <c r="R1089">
        <v>50</v>
      </c>
      <c r="S1089">
        <v>300</v>
      </c>
      <c r="V1089" t="s">
        <v>6144</v>
      </c>
      <c r="W1089" s="2">
        <v>43474.373831018522</v>
      </c>
      <c r="Y1089" s="2">
        <v>44692.435590277775</v>
      </c>
      <c r="Z1089" t="s">
        <v>329</v>
      </c>
    </row>
    <row r="1090" spans="1:26" x14ac:dyDescent="0.25">
      <c r="A1090" t="s">
        <v>2040</v>
      </c>
      <c r="B1090" t="str">
        <f>VLOOKUP(A1090,'dump '!A:A,1,FALSE)</f>
        <v>RO444</v>
      </c>
      <c r="C1090" t="s">
        <v>2039</v>
      </c>
      <c r="D1090" t="s">
        <v>2041</v>
      </c>
      <c r="E1090" t="s">
        <v>1173</v>
      </c>
      <c r="F1090" t="s">
        <v>2042</v>
      </c>
      <c r="G1090" t="s">
        <v>177</v>
      </c>
      <c r="H1090" t="s">
        <v>58</v>
      </c>
      <c r="I1090">
        <v>1018025</v>
      </c>
      <c r="J1090">
        <v>5</v>
      </c>
      <c r="K1090" t="s">
        <v>79</v>
      </c>
      <c r="L1090" t="s">
        <v>6142</v>
      </c>
      <c r="M1090" t="s">
        <v>55</v>
      </c>
      <c r="N1090">
        <v>80</v>
      </c>
      <c r="O1090">
        <v>100</v>
      </c>
      <c r="P1090" t="s">
        <v>6146</v>
      </c>
      <c r="Q1090">
        <v>2500</v>
      </c>
      <c r="R1090">
        <v>50</v>
      </c>
      <c r="S1090">
        <v>300</v>
      </c>
      <c r="V1090" t="s">
        <v>6144</v>
      </c>
      <c r="W1090" s="2">
        <v>43474.373831018522</v>
      </c>
      <c r="Y1090" s="2">
        <v>43474.373831018522</v>
      </c>
    </row>
    <row r="1091" spans="1:26" x14ac:dyDescent="0.25">
      <c r="A1091" t="s">
        <v>2410</v>
      </c>
      <c r="B1091" t="str">
        <f>VLOOKUP(A1091,'dump '!A:A,1,FALSE)</f>
        <v>RO445</v>
      </c>
      <c r="C1091" t="s">
        <v>2409</v>
      </c>
      <c r="D1091" t="s">
        <v>206</v>
      </c>
      <c r="E1091" t="s">
        <v>207</v>
      </c>
      <c r="F1091" t="s">
        <v>208</v>
      </c>
      <c r="G1091" t="s">
        <v>62</v>
      </c>
      <c r="H1091" t="s">
        <v>58</v>
      </c>
      <c r="I1091">
        <v>1018599</v>
      </c>
      <c r="J1091">
        <v>5</v>
      </c>
      <c r="K1091" t="s">
        <v>79</v>
      </c>
      <c r="L1091" t="s">
        <v>6142</v>
      </c>
      <c r="M1091" t="s">
        <v>55</v>
      </c>
      <c r="N1091">
        <v>80</v>
      </c>
      <c r="O1091">
        <v>100</v>
      </c>
      <c r="P1091" t="s">
        <v>6143</v>
      </c>
      <c r="Q1091">
        <v>2600</v>
      </c>
      <c r="R1091">
        <v>50</v>
      </c>
      <c r="S1091">
        <v>300</v>
      </c>
      <c r="V1091" t="s">
        <v>6144</v>
      </c>
      <c r="W1091" s="2">
        <v>43474.373842592591</v>
      </c>
      <c r="Y1091" s="2">
        <v>43474.373842592591</v>
      </c>
    </row>
    <row r="1092" spans="1:26" x14ac:dyDescent="0.25">
      <c r="A1092" t="s">
        <v>2698</v>
      </c>
      <c r="B1092" t="str">
        <f>VLOOKUP(A1092,'dump '!A:A,1,FALSE)</f>
        <v>RO447</v>
      </c>
      <c r="C1092" t="s">
        <v>2697</v>
      </c>
      <c r="D1092" t="s">
        <v>206</v>
      </c>
      <c r="E1092" t="s">
        <v>1391</v>
      </c>
      <c r="F1092" t="s">
        <v>1392</v>
      </c>
      <c r="G1092" t="s">
        <v>62</v>
      </c>
      <c r="H1092" t="s">
        <v>58</v>
      </c>
      <c r="I1092">
        <v>1018964</v>
      </c>
      <c r="J1092">
        <v>5</v>
      </c>
      <c r="K1092" t="s">
        <v>79</v>
      </c>
      <c r="L1092" t="s">
        <v>6142</v>
      </c>
      <c r="M1092" t="s">
        <v>55</v>
      </c>
      <c r="N1092">
        <v>80</v>
      </c>
      <c r="O1092">
        <v>100</v>
      </c>
      <c r="P1092" t="s">
        <v>6160</v>
      </c>
      <c r="Q1092">
        <v>2600</v>
      </c>
      <c r="R1092">
        <v>50</v>
      </c>
      <c r="S1092">
        <v>300</v>
      </c>
      <c r="V1092" t="s">
        <v>6144</v>
      </c>
      <c r="W1092" s="2">
        <v>43474.373842592591</v>
      </c>
      <c r="Y1092" s="2">
        <v>43474.373842592591</v>
      </c>
    </row>
    <row r="1093" spans="1:26" x14ac:dyDescent="0.25">
      <c r="A1093" t="s">
        <v>2584</v>
      </c>
      <c r="B1093" t="str">
        <f>VLOOKUP(A1093,'dump '!A:A,1,FALSE)</f>
        <v>RO448</v>
      </c>
      <c r="C1093" t="s">
        <v>2583</v>
      </c>
      <c r="D1093" t="s">
        <v>245</v>
      </c>
      <c r="E1093" t="s">
        <v>2295</v>
      </c>
      <c r="F1093" t="s">
        <v>2585</v>
      </c>
      <c r="G1093" t="s">
        <v>62</v>
      </c>
      <c r="H1093" t="s">
        <v>58</v>
      </c>
      <c r="I1093">
        <v>1018903</v>
      </c>
      <c r="J1093">
        <v>5</v>
      </c>
      <c r="K1093" t="s">
        <v>79</v>
      </c>
      <c r="L1093" t="s">
        <v>6142</v>
      </c>
      <c r="M1093" t="s">
        <v>55</v>
      </c>
      <c r="N1093">
        <v>80</v>
      </c>
      <c r="O1093">
        <v>100</v>
      </c>
      <c r="P1093" t="s">
        <v>6207</v>
      </c>
      <c r="Q1093">
        <v>2550</v>
      </c>
      <c r="R1093">
        <v>50</v>
      </c>
      <c r="S1093">
        <v>300</v>
      </c>
      <c r="V1093" t="s">
        <v>6144</v>
      </c>
      <c r="W1093" s="2">
        <v>43474.373842592591</v>
      </c>
      <c r="Y1093" s="2">
        <v>43474.373842592591</v>
      </c>
    </row>
    <row r="1094" spans="1:26" x14ac:dyDescent="0.25">
      <c r="A1094" t="s">
        <v>867</v>
      </c>
      <c r="B1094" t="str">
        <f>VLOOKUP(A1094,'dump '!A:A,1,FALSE)</f>
        <v>RO451</v>
      </c>
      <c r="C1094" t="s">
        <v>866</v>
      </c>
      <c r="D1094" t="s">
        <v>863</v>
      </c>
      <c r="E1094" t="s">
        <v>74</v>
      </c>
      <c r="F1094" t="s">
        <v>864</v>
      </c>
      <c r="G1094" t="s">
        <v>62</v>
      </c>
      <c r="H1094" t="s">
        <v>58</v>
      </c>
      <c r="I1094">
        <v>1019318</v>
      </c>
      <c r="J1094">
        <v>5</v>
      </c>
      <c r="K1094" t="s">
        <v>79</v>
      </c>
      <c r="L1094" t="s">
        <v>6172</v>
      </c>
      <c r="M1094" t="s">
        <v>55</v>
      </c>
      <c r="N1094">
        <v>60</v>
      </c>
      <c r="O1094">
        <v>100</v>
      </c>
      <c r="P1094" t="s">
        <v>6190</v>
      </c>
      <c r="Q1094">
        <v>2600</v>
      </c>
      <c r="R1094">
        <v>50</v>
      </c>
      <c r="S1094">
        <v>300</v>
      </c>
      <c r="V1094" t="s">
        <v>6174</v>
      </c>
      <c r="W1094" s="2">
        <v>43474.373842592591</v>
      </c>
      <c r="Y1094" s="2">
        <v>43670.66814814815</v>
      </c>
      <c r="Z1094" t="s">
        <v>37</v>
      </c>
    </row>
    <row r="1095" spans="1:26" x14ac:dyDescent="0.25">
      <c r="A1095" t="s">
        <v>2533</v>
      </c>
      <c r="B1095" t="str">
        <f>VLOOKUP(A1095,'dump '!A:A,1,FALSE)</f>
        <v>RO454</v>
      </c>
      <c r="C1095" t="s">
        <v>2532</v>
      </c>
      <c r="D1095" t="s">
        <v>2534</v>
      </c>
      <c r="E1095" t="s">
        <v>1453</v>
      </c>
      <c r="F1095" t="s">
        <v>2535</v>
      </c>
      <c r="G1095" t="s">
        <v>43</v>
      </c>
      <c r="H1095" t="s">
        <v>58</v>
      </c>
      <c r="I1095">
        <v>1018867</v>
      </c>
      <c r="J1095">
        <v>5</v>
      </c>
      <c r="K1095" t="s">
        <v>79</v>
      </c>
      <c r="L1095" t="s">
        <v>6142</v>
      </c>
      <c r="M1095" t="s">
        <v>55</v>
      </c>
      <c r="N1095">
        <v>80</v>
      </c>
      <c r="O1095">
        <v>100</v>
      </c>
      <c r="P1095" t="s">
        <v>6203</v>
      </c>
      <c r="Q1095">
        <v>2600</v>
      </c>
      <c r="R1095">
        <v>50</v>
      </c>
      <c r="S1095">
        <v>300</v>
      </c>
      <c r="V1095" t="s">
        <v>6144</v>
      </c>
      <c r="W1095" s="2">
        <v>43474.373842592591</v>
      </c>
      <c r="Y1095" s="2">
        <v>43474.373842592591</v>
      </c>
    </row>
    <row r="1096" spans="1:26" x14ac:dyDescent="0.25">
      <c r="A1096" t="s">
        <v>6326</v>
      </c>
      <c r="B1096" t="e">
        <f>VLOOKUP(A1096,'dump '!A:A,1,FALSE)</f>
        <v>#N/A</v>
      </c>
      <c r="C1096" s="2"/>
      <c r="D1096" s="2"/>
      <c r="E1096" s="2"/>
      <c r="F1096" s="2"/>
      <c r="G1096" s="2"/>
      <c r="H1096" t="s">
        <v>58</v>
      </c>
      <c r="I1096">
        <v>1018604</v>
      </c>
      <c r="J1096">
        <v>5</v>
      </c>
      <c r="K1096" t="s">
        <v>79</v>
      </c>
      <c r="L1096" t="s">
        <v>6142</v>
      </c>
      <c r="M1096" t="s">
        <v>55</v>
      </c>
      <c r="N1096">
        <v>80</v>
      </c>
      <c r="O1096">
        <v>100</v>
      </c>
      <c r="P1096" t="s">
        <v>6203</v>
      </c>
      <c r="Q1096">
        <v>2725</v>
      </c>
      <c r="R1096">
        <v>50</v>
      </c>
      <c r="S1096">
        <v>300</v>
      </c>
      <c r="V1096" t="s">
        <v>6144</v>
      </c>
      <c r="W1096" s="2">
        <v>43474.373831018522</v>
      </c>
      <c r="Y1096" s="2">
        <v>44140.645150462966</v>
      </c>
      <c r="Z1096" t="s">
        <v>37</v>
      </c>
    </row>
    <row r="1097" spans="1:26" x14ac:dyDescent="0.25">
      <c r="A1097" t="s">
        <v>2780</v>
      </c>
      <c r="B1097" t="str">
        <f>VLOOKUP(A1097,'dump '!A:A,1,FALSE)</f>
        <v>RO456</v>
      </c>
      <c r="C1097" t="s">
        <v>2779</v>
      </c>
      <c r="D1097" t="s">
        <v>104</v>
      </c>
      <c r="E1097" t="s">
        <v>399</v>
      </c>
      <c r="F1097" t="s">
        <v>106</v>
      </c>
      <c r="G1097" t="s">
        <v>107</v>
      </c>
      <c r="H1097" t="s">
        <v>58</v>
      </c>
      <c r="I1097">
        <v>1019458</v>
      </c>
      <c r="J1097">
        <v>5</v>
      </c>
      <c r="K1097" t="s">
        <v>79</v>
      </c>
      <c r="L1097" t="s">
        <v>6172</v>
      </c>
      <c r="M1097" t="s">
        <v>55</v>
      </c>
      <c r="N1097">
        <v>60</v>
      </c>
      <c r="O1097">
        <v>100</v>
      </c>
      <c r="P1097" t="s">
        <v>6190</v>
      </c>
      <c r="Q1097">
        <v>2600</v>
      </c>
      <c r="R1097">
        <v>50</v>
      </c>
      <c r="S1097">
        <v>300</v>
      </c>
      <c r="V1097" t="s">
        <v>6174</v>
      </c>
      <c r="W1097" s="2">
        <v>43474.373842592591</v>
      </c>
      <c r="Y1097" s="2">
        <v>43669.482592592591</v>
      </c>
      <c r="Z1097" t="s">
        <v>37</v>
      </c>
    </row>
    <row r="1098" spans="1:26" x14ac:dyDescent="0.25">
      <c r="A1098" t="s">
        <v>2397</v>
      </c>
      <c r="B1098" t="str">
        <f>VLOOKUP(A1098,'dump '!A:A,1,FALSE)</f>
        <v>RO457</v>
      </c>
      <c r="C1098" t="s">
        <v>2396</v>
      </c>
      <c r="D1098" t="s">
        <v>2385</v>
      </c>
      <c r="E1098" t="s">
        <v>399</v>
      </c>
      <c r="F1098" t="s">
        <v>2398</v>
      </c>
      <c r="G1098" t="s">
        <v>177</v>
      </c>
      <c r="H1098" t="s">
        <v>58</v>
      </c>
      <c r="I1098">
        <v>1018593</v>
      </c>
      <c r="J1098">
        <v>5</v>
      </c>
      <c r="K1098" t="s">
        <v>79</v>
      </c>
      <c r="L1098" t="s">
        <v>6142</v>
      </c>
      <c r="M1098" t="s">
        <v>55</v>
      </c>
      <c r="N1098">
        <v>80</v>
      </c>
      <c r="O1098">
        <v>100</v>
      </c>
      <c r="P1098" t="s">
        <v>6143</v>
      </c>
      <c r="Q1098">
        <v>2600</v>
      </c>
      <c r="R1098">
        <v>50</v>
      </c>
      <c r="S1098">
        <v>300</v>
      </c>
      <c r="V1098" t="s">
        <v>6144</v>
      </c>
      <c r="W1098" s="2">
        <v>43474.373842592591</v>
      </c>
      <c r="Y1098" s="2">
        <v>43474.373842592591</v>
      </c>
    </row>
    <row r="1099" spans="1:26" x14ac:dyDescent="0.25">
      <c r="A1099" t="s">
        <v>6157</v>
      </c>
      <c r="B1099" t="e">
        <f>VLOOKUP(A1099,'dump '!A:A,1,FALSE)</f>
        <v>#N/A</v>
      </c>
      <c r="C1099" s="2"/>
      <c r="D1099" s="2"/>
      <c r="E1099" s="2"/>
      <c r="F1099" s="2"/>
      <c r="G1099" s="2"/>
      <c r="H1099" t="s">
        <v>58</v>
      </c>
      <c r="I1099" s="2"/>
      <c r="J1099">
        <v>5</v>
      </c>
      <c r="K1099" t="s">
        <v>79</v>
      </c>
      <c r="L1099" t="s">
        <v>6142</v>
      </c>
      <c r="M1099" t="s">
        <v>55</v>
      </c>
      <c r="N1099">
        <v>80</v>
      </c>
      <c r="O1099">
        <v>100</v>
      </c>
      <c r="P1099" t="s">
        <v>6143</v>
      </c>
      <c r="Q1099">
        <v>2600</v>
      </c>
      <c r="R1099">
        <v>50</v>
      </c>
      <c r="S1099">
        <v>302</v>
      </c>
      <c r="V1099" t="s">
        <v>6144</v>
      </c>
      <c r="W1099" s="2">
        <v>43474.373842592591</v>
      </c>
      <c r="Y1099" s="2">
        <v>43474.373842592591</v>
      </c>
    </row>
    <row r="1100" spans="1:26" x14ac:dyDescent="0.25">
      <c r="A1100" t="s">
        <v>2391</v>
      </c>
      <c r="B1100" t="str">
        <f>VLOOKUP(A1100,'dump '!A:A,1,FALSE)</f>
        <v>RO459</v>
      </c>
      <c r="C1100" t="s">
        <v>2390</v>
      </c>
      <c r="D1100" t="s">
        <v>2385</v>
      </c>
      <c r="E1100" t="s">
        <v>775</v>
      </c>
      <c r="F1100" t="s">
        <v>2392</v>
      </c>
      <c r="G1100" t="s">
        <v>177</v>
      </c>
      <c r="H1100" t="s">
        <v>58</v>
      </c>
      <c r="I1100">
        <v>1018591</v>
      </c>
      <c r="J1100">
        <v>5</v>
      </c>
      <c r="K1100" t="s">
        <v>79</v>
      </c>
      <c r="L1100" t="s">
        <v>6142</v>
      </c>
      <c r="M1100" t="s">
        <v>55</v>
      </c>
      <c r="N1100">
        <v>80</v>
      </c>
      <c r="O1100">
        <v>100</v>
      </c>
      <c r="P1100" t="s">
        <v>6143</v>
      </c>
      <c r="Q1100">
        <v>2600</v>
      </c>
      <c r="R1100">
        <v>50</v>
      </c>
      <c r="S1100">
        <v>300</v>
      </c>
      <c r="V1100" t="s">
        <v>6144</v>
      </c>
      <c r="W1100" s="2">
        <v>43474.373842592591</v>
      </c>
      <c r="Y1100" s="2">
        <v>43474.373842592591</v>
      </c>
    </row>
    <row r="1101" spans="1:26" x14ac:dyDescent="0.25">
      <c r="A1101" t="s">
        <v>6158</v>
      </c>
      <c r="B1101" t="e">
        <f>VLOOKUP(A1101,'dump '!A:A,1,FALSE)</f>
        <v>#N/A</v>
      </c>
      <c r="C1101" s="2"/>
      <c r="D1101" s="2"/>
      <c r="E1101" s="2"/>
      <c r="F1101" s="2"/>
      <c r="G1101" s="2"/>
      <c r="H1101" t="s">
        <v>58</v>
      </c>
      <c r="I1101" s="2"/>
      <c r="J1101">
        <v>5</v>
      </c>
      <c r="K1101" t="s">
        <v>79</v>
      </c>
      <c r="L1101" t="s">
        <v>6142</v>
      </c>
      <c r="M1101" t="s">
        <v>55</v>
      </c>
      <c r="N1101">
        <v>80</v>
      </c>
      <c r="O1101">
        <v>100</v>
      </c>
      <c r="P1101" t="s">
        <v>6143</v>
      </c>
      <c r="Q1101">
        <v>2600</v>
      </c>
      <c r="R1101">
        <v>50</v>
      </c>
      <c r="S1101">
        <v>302</v>
      </c>
      <c r="V1101" t="s">
        <v>6144</v>
      </c>
      <c r="W1101" s="2">
        <v>43474.373842592591</v>
      </c>
      <c r="Y1101" s="2">
        <v>43474.373842592591</v>
      </c>
    </row>
    <row r="1102" spans="1:26" x14ac:dyDescent="0.25">
      <c r="A1102" t="s">
        <v>2384</v>
      </c>
      <c r="B1102" t="str">
        <f>VLOOKUP(A1102,'dump '!A:A,1,FALSE)</f>
        <v>RO461</v>
      </c>
      <c r="C1102" t="s">
        <v>2383</v>
      </c>
      <c r="D1102" t="s">
        <v>2385</v>
      </c>
      <c r="E1102" t="s">
        <v>356</v>
      </c>
      <c r="F1102" t="s">
        <v>2386</v>
      </c>
      <c r="G1102" t="s">
        <v>177</v>
      </c>
      <c r="H1102" t="s">
        <v>58</v>
      </c>
      <c r="I1102">
        <v>1018584</v>
      </c>
      <c r="J1102">
        <v>5</v>
      </c>
      <c r="K1102" t="s">
        <v>79</v>
      </c>
      <c r="L1102" t="s">
        <v>6142</v>
      </c>
      <c r="M1102" t="s">
        <v>55</v>
      </c>
      <c r="N1102">
        <v>80</v>
      </c>
      <c r="O1102">
        <v>100</v>
      </c>
      <c r="P1102" t="s">
        <v>6143</v>
      </c>
      <c r="Q1102">
        <v>2600</v>
      </c>
      <c r="R1102">
        <v>50</v>
      </c>
      <c r="S1102">
        <v>300</v>
      </c>
      <c r="V1102" t="s">
        <v>6144</v>
      </c>
      <c r="W1102" s="2">
        <v>43474.373842592591</v>
      </c>
      <c r="Y1102" s="2">
        <v>43474.373842592591</v>
      </c>
    </row>
    <row r="1103" spans="1:26" x14ac:dyDescent="0.25">
      <c r="A1103" t="s">
        <v>6161</v>
      </c>
      <c r="B1103" t="e">
        <f>VLOOKUP(A1103,'dump '!A:A,1,FALSE)</f>
        <v>#N/A</v>
      </c>
      <c r="C1103" s="2"/>
      <c r="D1103" s="2"/>
      <c r="E1103" s="2"/>
      <c r="F1103" s="2"/>
      <c r="G1103" s="2"/>
      <c r="H1103" t="s">
        <v>58</v>
      </c>
      <c r="I1103" s="2"/>
      <c r="J1103">
        <v>5</v>
      </c>
      <c r="K1103" t="s">
        <v>79</v>
      </c>
      <c r="L1103" t="s">
        <v>6142</v>
      </c>
      <c r="M1103" t="s">
        <v>55</v>
      </c>
      <c r="N1103">
        <v>80</v>
      </c>
      <c r="O1103">
        <v>100</v>
      </c>
      <c r="P1103" t="s">
        <v>6143</v>
      </c>
      <c r="Q1103">
        <v>2600</v>
      </c>
      <c r="R1103">
        <v>50</v>
      </c>
      <c r="S1103">
        <v>302</v>
      </c>
      <c r="V1103" t="s">
        <v>6144</v>
      </c>
      <c r="W1103" s="2">
        <v>43474.373842592591</v>
      </c>
      <c r="Y1103" s="2">
        <v>43474.373842592591</v>
      </c>
    </row>
    <row r="1104" spans="1:26" x14ac:dyDescent="0.25">
      <c r="A1104" t="s">
        <v>6205</v>
      </c>
      <c r="B1104" t="e">
        <f>VLOOKUP(A1104,'dump '!A:A,1,FALSE)</f>
        <v>#N/A</v>
      </c>
      <c r="C1104" s="2"/>
      <c r="D1104" s="2"/>
      <c r="E1104" s="2"/>
      <c r="F1104" s="2"/>
      <c r="G1104" s="2"/>
      <c r="H1104" t="s">
        <v>58</v>
      </c>
      <c r="I1104">
        <v>1018588</v>
      </c>
      <c r="J1104">
        <v>5</v>
      </c>
      <c r="K1104" t="s">
        <v>79</v>
      </c>
      <c r="L1104" t="s">
        <v>6142</v>
      </c>
      <c r="M1104" t="s">
        <v>55</v>
      </c>
      <c r="N1104">
        <v>80</v>
      </c>
      <c r="O1104">
        <v>100</v>
      </c>
      <c r="P1104" t="s">
        <v>6143</v>
      </c>
      <c r="Q1104">
        <v>2600</v>
      </c>
      <c r="R1104">
        <v>50</v>
      </c>
      <c r="S1104">
        <v>302</v>
      </c>
      <c r="V1104" t="s">
        <v>6144</v>
      </c>
      <c r="W1104" s="2">
        <v>43474.373842592591</v>
      </c>
      <c r="Y1104" s="2">
        <v>43474.373842592591</v>
      </c>
    </row>
    <row r="1105" spans="1:26" x14ac:dyDescent="0.25">
      <c r="A1105" t="s">
        <v>3309</v>
      </c>
      <c r="B1105" t="str">
        <f>VLOOKUP(A1105,'dump '!A:A,1,FALSE)</f>
        <v>RO466</v>
      </c>
      <c r="C1105" t="s">
        <v>3308</v>
      </c>
      <c r="D1105" t="s">
        <v>3013</v>
      </c>
      <c r="E1105" t="s">
        <v>3310</v>
      </c>
      <c r="F1105" t="s">
        <v>3311</v>
      </c>
      <c r="G1105" t="s">
        <v>241</v>
      </c>
      <c r="H1105" t="s">
        <v>58</v>
      </c>
      <c r="I1105">
        <v>1019883</v>
      </c>
      <c r="J1105">
        <v>5</v>
      </c>
      <c r="K1105" t="s">
        <v>79</v>
      </c>
      <c r="L1105" t="s">
        <v>6142</v>
      </c>
      <c r="M1105" t="s">
        <v>55</v>
      </c>
      <c r="N1105">
        <v>80</v>
      </c>
      <c r="O1105">
        <v>100</v>
      </c>
      <c r="P1105" t="s">
        <v>6165</v>
      </c>
      <c r="Q1105">
        <v>2500</v>
      </c>
      <c r="R1105">
        <v>50</v>
      </c>
      <c r="S1105">
        <v>300</v>
      </c>
      <c r="V1105" t="s">
        <v>6144</v>
      </c>
      <c r="W1105" s="2">
        <v>43474.373842592591</v>
      </c>
      <c r="Y1105" s="2">
        <v>43474.373842592591</v>
      </c>
    </row>
    <row r="1106" spans="1:26" x14ac:dyDescent="0.25">
      <c r="A1106" t="s">
        <v>6328</v>
      </c>
      <c r="B1106" t="e">
        <f>VLOOKUP(A1106,'dump '!A:A,1,FALSE)</f>
        <v>#N/A</v>
      </c>
      <c r="C1106" s="2"/>
      <c r="D1106" s="2"/>
      <c r="E1106" s="2"/>
      <c r="F1106" s="2"/>
      <c r="G1106" s="2"/>
      <c r="H1106" t="s">
        <v>58</v>
      </c>
      <c r="I1106">
        <v>1018885</v>
      </c>
      <c r="J1106">
        <v>5</v>
      </c>
      <c r="K1106" t="s">
        <v>79</v>
      </c>
      <c r="L1106" t="s">
        <v>6142</v>
      </c>
      <c r="M1106" t="s">
        <v>55</v>
      </c>
      <c r="N1106">
        <v>80</v>
      </c>
      <c r="O1106">
        <v>100</v>
      </c>
      <c r="P1106" t="s">
        <v>6254</v>
      </c>
      <c r="Q1106">
        <v>2725</v>
      </c>
      <c r="R1106">
        <v>50</v>
      </c>
      <c r="S1106">
        <v>300</v>
      </c>
      <c r="V1106" t="s">
        <v>6144</v>
      </c>
      <c r="W1106" s="2">
        <v>43474.373842592591</v>
      </c>
      <c r="Y1106" s="2">
        <v>44116.647303240738</v>
      </c>
      <c r="Z1106" t="s">
        <v>37</v>
      </c>
    </row>
    <row r="1107" spans="1:26" x14ac:dyDescent="0.25">
      <c r="A1107" t="s">
        <v>3195</v>
      </c>
      <c r="B1107" t="str">
        <f>VLOOKUP(A1107,'dump '!A:A,1,FALSE)</f>
        <v>RO468</v>
      </c>
      <c r="C1107" t="s">
        <v>3194</v>
      </c>
      <c r="D1107" t="s">
        <v>1697</v>
      </c>
      <c r="E1107" t="s">
        <v>1007</v>
      </c>
      <c r="F1107" t="s">
        <v>1698</v>
      </c>
      <c r="G1107" t="s">
        <v>62</v>
      </c>
      <c r="H1107" t="s">
        <v>58</v>
      </c>
      <c r="I1107">
        <v>1016858</v>
      </c>
      <c r="J1107">
        <v>5</v>
      </c>
      <c r="K1107" t="s">
        <v>79</v>
      </c>
      <c r="L1107" t="s">
        <v>6172</v>
      </c>
      <c r="M1107" t="s">
        <v>55</v>
      </c>
      <c r="N1107">
        <v>60</v>
      </c>
      <c r="O1107">
        <v>100</v>
      </c>
      <c r="P1107" t="s">
        <v>6190</v>
      </c>
      <c r="Q1107">
        <v>2600</v>
      </c>
      <c r="R1107">
        <v>50</v>
      </c>
      <c r="S1107">
        <v>300</v>
      </c>
      <c r="V1107" t="s">
        <v>6174</v>
      </c>
      <c r="W1107" s="2">
        <v>43474.373842592591</v>
      </c>
      <c r="Y1107" s="2">
        <v>43670.667581018519</v>
      </c>
      <c r="Z1107" t="s">
        <v>37</v>
      </c>
    </row>
    <row r="1108" spans="1:26" x14ac:dyDescent="0.25">
      <c r="A1108" t="s">
        <v>2488</v>
      </c>
      <c r="B1108" t="str">
        <f>VLOOKUP(A1108,'dump '!A:A,1,FALSE)</f>
        <v>RO470</v>
      </c>
      <c r="C1108" t="s">
        <v>2487</v>
      </c>
      <c r="D1108" t="s">
        <v>2489</v>
      </c>
      <c r="E1108" t="s">
        <v>2490</v>
      </c>
      <c r="F1108" t="s">
        <v>2491</v>
      </c>
      <c r="G1108" t="s">
        <v>177</v>
      </c>
      <c r="H1108" t="s">
        <v>58</v>
      </c>
      <c r="I1108">
        <v>1018859</v>
      </c>
      <c r="J1108">
        <v>5</v>
      </c>
      <c r="K1108" t="s">
        <v>79</v>
      </c>
      <c r="L1108" t="s">
        <v>6142</v>
      </c>
      <c r="M1108" t="s">
        <v>55</v>
      </c>
      <c r="N1108">
        <v>80</v>
      </c>
      <c r="O1108">
        <v>100</v>
      </c>
      <c r="P1108" t="s">
        <v>6143</v>
      </c>
      <c r="Q1108">
        <v>2600</v>
      </c>
      <c r="R1108">
        <v>50</v>
      </c>
      <c r="S1108">
        <v>300</v>
      </c>
      <c r="V1108" t="s">
        <v>6144</v>
      </c>
      <c r="W1108" s="2">
        <v>43474.373842592591</v>
      </c>
      <c r="Y1108" s="2">
        <v>43474.373842592591</v>
      </c>
    </row>
    <row r="1109" spans="1:26" x14ac:dyDescent="0.25">
      <c r="A1109" t="s">
        <v>6166</v>
      </c>
      <c r="B1109" t="e">
        <f>VLOOKUP(A1109,'dump '!A:A,1,FALSE)</f>
        <v>#N/A</v>
      </c>
      <c r="C1109" s="2"/>
      <c r="D1109" s="2"/>
      <c r="E1109" s="2"/>
      <c r="F1109" s="2"/>
      <c r="G1109" s="2"/>
      <c r="H1109" t="s">
        <v>58</v>
      </c>
      <c r="I1109" s="2"/>
      <c r="J1109">
        <v>5</v>
      </c>
      <c r="K1109" t="s">
        <v>79</v>
      </c>
      <c r="L1109" t="s">
        <v>6142</v>
      </c>
      <c r="M1109" t="s">
        <v>55</v>
      </c>
      <c r="N1109">
        <v>80</v>
      </c>
      <c r="O1109">
        <v>100</v>
      </c>
      <c r="P1109" t="s">
        <v>6143</v>
      </c>
      <c r="Q1109">
        <v>2600</v>
      </c>
      <c r="R1109">
        <v>50</v>
      </c>
      <c r="S1109">
        <v>302</v>
      </c>
      <c r="V1109" t="s">
        <v>6144</v>
      </c>
      <c r="W1109" s="2">
        <v>43474.373842592591</v>
      </c>
      <c r="Y1109" s="2">
        <v>43474.373842592591</v>
      </c>
    </row>
    <row r="1110" spans="1:26" x14ac:dyDescent="0.25">
      <c r="A1110" t="s">
        <v>3555</v>
      </c>
      <c r="B1110" t="str">
        <f>VLOOKUP(A1110,'dump '!A:A,1,FALSE)</f>
        <v>RO472</v>
      </c>
      <c r="C1110" t="s">
        <v>3554</v>
      </c>
      <c r="D1110" t="s">
        <v>3556</v>
      </c>
      <c r="E1110" t="s">
        <v>195</v>
      </c>
      <c r="F1110" t="s">
        <v>3557</v>
      </c>
      <c r="G1110" t="s">
        <v>241</v>
      </c>
      <c r="H1110" t="s">
        <v>58</v>
      </c>
      <c r="I1110">
        <v>1034611</v>
      </c>
      <c r="J1110">
        <v>5</v>
      </c>
      <c r="K1110" t="s">
        <v>79</v>
      </c>
      <c r="L1110" t="s">
        <v>6142</v>
      </c>
      <c r="M1110" t="s">
        <v>55</v>
      </c>
      <c r="N1110">
        <v>80</v>
      </c>
      <c r="O1110">
        <v>100</v>
      </c>
      <c r="P1110" t="s">
        <v>6195</v>
      </c>
      <c r="Q1110">
        <v>2600</v>
      </c>
      <c r="R1110">
        <v>50</v>
      </c>
      <c r="S1110">
        <v>300</v>
      </c>
      <c r="V1110" t="s">
        <v>6144</v>
      </c>
      <c r="W1110" s="2">
        <v>43474.373854166668</v>
      </c>
      <c r="Y1110" s="2">
        <v>43474.373854166668</v>
      </c>
    </row>
    <row r="1111" spans="1:26" x14ac:dyDescent="0.25">
      <c r="A1111" t="s">
        <v>3541</v>
      </c>
      <c r="B1111" t="str">
        <f>VLOOKUP(A1111,'dump '!A:A,1,FALSE)</f>
        <v>RO473</v>
      </c>
      <c r="C1111" t="s">
        <v>3540</v>
      </c>
      <c r="D1111" t="s">
        <v>3542</v>
      </c>
      <c r="E1111" t="s">
        <v>2284</v>
      </c>
      <c r="F1111" t="s">
        <v>3543</v>
      </c>
      <c r="G1111" t="s">
        <v>277</v>
      </c>
      <c r="H1111" t="s">
        <v>58</v>
      </c>
      <c r="I1111">
        <v>1030843</v>
      </c>
      <c r="J1111">
        <v>5</v>
      </c>
      <c r="K1111" t="s">
        <v>79</v>
      </c>
      <c r="L1111" t="s">
        <v>6142</v>
      </c>
      <c r="M1111" t="s">
        <v>55</v>
      </c>
      <c r="N1111">
        <v>80</v>
      </c>
      <c r="O1111">
        <v>100</v>
      </c>
      <c r="P1111" t="s">
        <v>6160</v>
      </c>
      <c r="Q1111">
        <v>2600</v>
      </c>
      <c r="R1111">
        <v>50</v>
      </c>
      <c r="S1111">
        <v>550</v>
      </c>
      <c r="V1111" t="s">
        <v>6144</v>
      </c>
      <c r="W1111" s="2">
        <v>43474.373842592591</v>
      </c>
      <c r="Y1111" s="2">
        <v>43474.373842592591</v>
      </c>
    </row>
    <row r="1112" spans="1:26" x14ac:dyDescent="0.25">
      <c r="A1112" t="s">
        <v>2681</v>
      </c>
      <c r="B1112" t="str">
        <f>VLOOKUP(A1112,'dump '!A:A,1,FALSE)</f>
        <v>RO474</v>
      </c>
      <c r="C1112" t="s">
        <v>2680</v>
      </c>
      <c r="D1112" t="s">
        <v>86</v>
      </c>
      <c r="E1112" t="s">
        <v>1007</v>
      </c>
      <c r="F1112" t="s">
        <v>1008</v>
      </c>
      <c r="G1112" t="s">
        <v>62</v>
      </c>
      <c r="H1112" t="s">
        <v>58</v>
      </c>
      <c r="I1112">
        <v>1018956</v>
      </c>
      <c r="J1112">
        <v>5</v>
      </c>
      <c r="K1112" t="s">
        <v>79</v>
      </c>
      <c r="L1112" t="s">
        <v>6142</v>
      </c>
      <c r="M1112" t="s">
        <v>55</v>
      </c>
      <c r="N1112">
        <v>80</v>
      </c>
      <c r="O1112">
        <v>100</v>
      </c>
      <c r="P1112" t="s">
        <v>6160</v>
      </c>
      <c r="Q1112">
        <v>2600</v>
      </c>
      <c r="R1112">
        <v>50</v>
      </c>
      <c r="S1112">
        <v>300</v>
      </c>
      <c r="V1112" t="s">
        <v>6144</v>
      </c>
      <c r="W1112" s="2">
        <v>43474.373842592591</v>
      </c>
      <c r="Y1112" s="2">
        <v>43474.373842592591</v>
      </c>
    </row>
    <row r="1113" spans="1:26" x14ac:dyDescent="0.25">
      <c r="A1113" t="s">
        <v>6152</v>
      </c>
      <c r="B1113" t="e">
        <f>VLOOKUP(A1113,'dump '!A:A,1,FALSE)</f>
        <v>#N/A</v>
      </c>
      <c r="C1113" s="2"/>
      <c r="D1113" s="2"/>
      <c r="E1113" s="2"/>
      <c r="F1113" s="2"/>
      <c r="G1113" s="2"/>
      <c r="H1113" t="s">
        <v>58</v>
      </c>
      <c r="I1113" s="2"/>
      <c r="J1113">
        <v>5</v>
      </c>
      <c r="K1113" t="s">
        <v>79</v>
      </c>
      <c r="L1113" t="s">
        <v>6142</v>
      </c>
      <c r="M1113" t="s">
        <v>55</v>
      </c>
      <c r="N1113">
        <v>80</v>
      </c>
      <c r="O1113">
        <v>100</v>
      </c>
      <c r="P1113" t="s">
        <v>6143</v>
      </c>
      <c r="Q1113">
        <v>2600</v>
      </c>
      <c r="R1113">
        <v>50</v>
      </c>
      <c r="S1113">
        <v>300</v>
      </c>
      <c r="V1113" t="s">
        <v>6144</v>
      </c>
      <c r="W1113" s="2">
        <v>43474.373842592591</v>
      </c>
      <c r="Y1113" s="2">
        <v>43474.373842592591</v>
      </c>
    </row>
    <row r="1114" spans="1:26" x14ac:dyDescent="0.25">
      <c r="A1114" t="s">
        <v>6151</v>
      </c>
      <c r="B1114" t="e">
        <f>VLOOKUP(A1114,'dump '!A:A,1,FALSE)</f>
        <v>#N/A</v>
      </c>
      <c r="C1114" s="2"/>
      <c r="D1114" s="2"/>
      <c r="E1114" s="2"/>
      <c r="F1114" s="2"/>
      <c r="G1114" s="2"/>
      <c r="H1114" t="s">
        <v>58</v>
      </c>
      <c r="I1114" s="2"/>
      <c r="J1114">
        <v>5</v>
      </c>
      <c r="K1114" t="s">
        <v>79</v>
      </c>
      <c r="L1114" t="s">
        <v>6142</v>
      </c>
      <c r="M1114" t="s">
        <v>55</v>
      </c>
      <c r="N1114">
        <v>80</v>
      </c>
      <c r="O1114">
        <v>100</v>
      </c>
      <c r="P1114" t="s">
        <v>6143</v>
      </c>
      <c r="Q1114">
        <v>2600</v>
      </c>
      <c r="R1114">
        <v>50</v>
      </c>
      <c r="S1114">
        <v>300</v>
      </c>
      <c r="V1114" t="s">
        <v>6144</v>
      </c>
      <c r="W1114" s="2">
        <v>43474.373842592591</v>
      </c>
      <c r="Y1114" s="2">
        <v>43474.373842592591</v>
      </c>
    </row>
    <row r="1115" spans="1:26" x14ac:dyDescent="0.25">
      <c r="A1115" t="s">
        <v>6153</v>
      </c>
      <c r="B1115" t="e">
        <f>VLOOKUP(A1115,'dump '!A:A,1,FALSE)</f>
        <v>#N/A</v>
      </c>
      <c r="C1115" s="2"/>
      <c r="D1115" s="2"/>
      <c r="E1115" s="2"/>
      <c r="F1115" s="2"/>
      <c r="G1115" s="2"/>
      <c r="H1115" t="s">
        <v>58</v>
      </c>
      <c r="I1115" s="2"/>
      <c r="J1115">
        <v>5</v>
      </c>
      <c r="K1115" t="s">
        <v>79</v>
      </c>
      <c r="L1115" t="s">
        <v>6142</v>
      </c>
      <c r="M1115" t="s">
        <v>55</v>
      </c>
      <c r="N1115">
        <v>80</v>
      </c>
      <c r="O1115">
        <v>100</v>
      </c>
      <c r="P1115" t="s">
        <v>6143</v>
      </c>
      <c r="Q1115">
        <v>2600</v>
      </c>
      <c r="R1115">
        <v>50</v>
      </c>
      <c r="S1115">
        <v>300</v>
      </c>
      <c r="V1115" t="s">
        <v>6144</v>
      </c>
      <c r="W1115" s="2">
        <v>43474.373842592591</v>
      </c>
      <c r="Y1115" s="2">
        <v>43474.373842592591</v>
      </c>
    </row>
    <row r="1116" spans="1:26" x14ac:dyDescent="0.25">
      <c r="A1116" t="s">
        <v>6154</v>
      </c>
      <c r="B1116" t="e">
        <f>VLOOKUP(A1116,'dump '!A:A,1,FALSE)</f>
        <v>#N/A</v>
      </c>
      <c r="C1116" s="2"/>
      <c r="D1116" s="2"/>
      <c r="E1116" s="2"/>
      <c r="F1116" s="2"/>
      <c r="G1116" s="2"/>
      <c r="H1116" t="s">
        <v>58</v>
      </c>
      <c r="I1116" s="2"/>
      <c r="J1116">
        <v>5</v>
      </c>
      <c r="K1116" t="s">
        <v>79</v>
      </c>
      <c r="L1116" t="s">
        <v>6142</v>
      </c>
      <c r="M1116" t="s">
        <v>55</v>
      </c>
      <c r="N1116">
        <v>80</v>
      </c>
      <c r="O1116">
        <v>100</v>
      </c>
      <c r="P1116" t="s">
        <v>6143</v>
      </c>
      <c r="Q1116">
        <v>2600</v>
      </c>
      <c r="R1116">
        <v>50</v>
      </c>
      <c r="S1116">
        <v>300</v>
      </c>
      <c r="V1116" t="s">
        <v>6144</v>
      </c>
      <c r="W1116" s="2">
        <v>43474.373842592591</v>
      </c>
      <c r="Y1116" s="2">
        <v>43474.373842592591</v>
      </c>
    </row>
    <row r="1117" spans="1:26" x14ac:dyDescent="0.25">
      <c r="A1117" t="s">
        <v>2083</v>
      </c>
      <c r="B1117" t="str">
        <f>VLOOKUP(A1117,'dump '!A:A,1,FALSE)</f>
        <v>RO479</v>
      </c>
      <c r="C1117" t="s">
        <v>2082</v>
      </c>
      <c r="D1117" t="s">
        <v>1977</v>
      </c>
      <c r="E1117" t="s">
        <v>2084</v>
      </c>
      <c r="F1117" t="s">
        <v>2085</v>
      </c>
      <c r="G1117" t="s">
        <v>177</v>
      </c>
      <c r="H1117" t="s">
        <v>58</v>
      </c>
      <c r="I1117">
        <v>1018055</v>
      </c>
      <c r="J1117">
        <v>5</v>
      </c>
      <c r="K1117" t="s">
        <v>79</v>
      </c>
      <c r="L1117" t="s">
        <v>6142</v>
      </c>
      <c r="M1117" t="s">
        <v>55</v>
      </c>
      <c r="N1117">
        <v>80</v>
      </c>
      <c r="O1117">
        <v>100</v>
      </c>
      <c r="P1117" t="s">
        <v>6146</v>
      </c>
      <c r="Q1117">
        <v>2500</v>
      </c>
      <c r="R1117">
        <v>50</v>
      </c>
      <c r="S1117">
        <v>403</v>
      </c>
      <c r="V1117" t="s">
        <v>6144</v>
      </c>
      <c r="W1117" s="2">
        <v>43474.373831018522</v>
      </c>
      <c r="Y1117" s="2">
        <v>43474.373831018522</v>
      </c>
    </row>
    <row r="1118" spans="1:26" x14ac:dyDescent="0.25">
      <c r="A1118" t="s">
        <v>2088</v>
      </c>
      <c r="B1118" t="str">
        <f>VLOOKUP(A1118,'dump '!A:A,1,FALSE)</f>
        <v>RO480</v>
      </c>
      <c r="C1118" t="s">
        <v>2087</v>
      </c>
      <c r="D1118" t="s">
        <v>1977</v>
      </c>
      <c r="E1118" t="s">
        <v>2089</v>
      </c>
      <c r="F1118" t="s">
        <v>2090</v>
      </c>
      <c r="G1118" t="s">
        <v>177</v>
      </c>
      <c r="H1118" t="s">
        <v>58</v>
      </c>
      <c r="I1118">
        <v>1018056</v>
      </c>
      <c r="J1118">
        <v>5</v>
      </c>
      <c r="K1118" t="s">
        <v>79</v>
      </c>
      <c r="L1118" t="s">
        <v>6142</v>
      </c>
      <c r="M1118" t="s">
        <v>55</v>
      </c>
      <c r="N1118">
        <v>80</v>
      </c>
      <c r="O1118">
        <v>100</v>
      </c>
      <c r="P1118" t="s">
        <v>6146</v>
      </c>
      <c r="Q1118">
        <v>2500</v>
      </c>
      <c r="R1118">
        <v>50</v>
      </c>
      <c r="S1118">
        <v>403</v>
      </c>
      <c r="V1118" t="s">
        <v>6144</v>
      </c>
      <c r="W1118" s="2">
        <v>43474.373831018522</v>
      </c>
      <c r="Y1118" s="2">
        <v>43474.373831018522</v>
      </c>
    </row>
    <row r="1119" spans="1:26" x14ac:dyDescent="0.25">
      <c r="A1119" t="s">
        <v>2093</v>
      </c>
      <c r="B1119" t="str">
        <f>VLOOKUP(A1119,'dump '!A:A,1,FALSE)</f>
        <v>RO481</v>
      </c>
      <c r="C1119" t="s">
        <v>2092</v>
      </c>
      <c r="D1119" t="s">
        <v>1977</v>
      </c>
      <c r="E1119" t="s">
        <v>2094</v>
      </c>
      <c r="F1119" t="s">
        <v>2090</v>
      </c>
      <c r="G1119" t="s">
        <v>177</v>
      </c>
      <c r="H1119" t="s">
        <v>58</v>
      </c>
      <c r="I1119">
        <v>1018057</v>
      </c>
      <c r="J1119">
        <v>5</v>
      </c>
      <c r="K1119" t="s">
        <v>79</v>
      </c>
      <c r="L1119" t="s">
        <v>6142</v>
      </c>
      <c r="M1119" t="s">
        <v>55</v>
      </c>
      <c r="N1119">
        <v>80</v>
      </c>
      <c r="O1119">
        <v>100</v>
      </c>
      <c r="P1119" t="s">
        <v>6146</v>
      </c>
      <c r="Q1119">
        <v>2500</v>
      </c>
      <c r="R1119">
        <v>50</v>
      </c>
      <c r="S1119">
        <v>403</v>
      </c>
      <c r="V1119" t="s">
        <v>6144</v>
      </c>
      <c r="W1119" s="2">
        <v>43474.373831018522</v>
      </c>
      <c r="Y1119" s="2">
        <v>43474.373831018522</v>
      </c>
    </row>
    <row r="1120" spans="1:26" x14ac:dyDescent="0.25">
      <c r="A1120" t="s">
        <v>1976</v>
      </c>
      <c r="B1120" t="str">
        <f>VLOOKUP(A1120,'dump '!A:A,1,FALSE)</f>
        <v>RO482</v>
      </c>
      <c r="C1120" t="s">
        <v>1975</v>
      </c>
      <c r="D1120" t="s">
        <v>1977</v>
      </c>
      <c r="E1120" t="s">
        <v>411</v>
      </c>
      <c r="F1120" t="s">
        <v>1978</v>
      </c>
      <c r="G1120" t="s">
        <v>177</v>
      </c>
      <c r="H1120" t="s">
        <v>58</v>
      </c>
      <c r="I1120">
        <v>1017990</v>
      </c>
      <c r="J1120">
        <v>5</v>
      </c>
      <c r="K1120" t="s">
        <v>79</v>
      </c>
      <c r="L1120" t="s">
        <v>6142</v>
      </c>
      <c r="M1120" t="s">
        <v>55</v>
      </c>
      <c r="N1120">
        <v>80</v>
      </c>
      <c r="O1120">
        <v>100</v>
      </c>
      <c r="P1120" t="s">
        <v>6146</v>
      </c>
      <c r="Q1120">
        <v>2500</v>
      </c>
      <c r="R1120">
        <v>50</v>
      </c>
      <c r="S1120">
        <v>403</v>
      </c>
      <c r="V1120" t="s">
        <v>6144</v>
      </c>
      <c r="W1120" s="2">
        <v>43474.373831018522</v>
      </c>
      <c r="Y1120" s="2">
        <v>43474.373831018522</v>
      </c>
    </row>
    <row r="1121" spans="1:26" x14ac:dyDescent="0.25">
      <c r="A1121" t="s">
        <v>1967</v>
      </c>
      <c r="B1121" t="str">
        <f>VLOOKUP(A1121,'dump '!A:A,1,FALSE)</f>
        <v>RO483</v>
      </c>
      <c r="C1121" t="s">
        <v>1966</v>
      </c>
      <c r="D1121" t="s">
        <v>1968</v>
      </c>
      <c r="E1121" t="s">
        <v>32</v>
      </c>
      <c r="F1121" t="s">
        <v>1969</v>
      </c>
      <c r="G1121" t="s">
        <v>177</v>
      </c>
      <c r="H1121" t="s">
        <v>58</v>
      </c>
      <c r="I1121">
        <v>1017988</v>
      </c>
      <c r="J1121">
        <v>5</v>
      </c>
      <c r="K1121" t="s">
        <v>79</v>
      </c>
      <c r="L1121" t="s">
        <v>6142</v>
      </c>
      <c r="M1121" t="s">
        <v>55</v>
      </c>
      <c r="N1121">
        <v>80</v>
      </c>
      <c r="O1121">
        <v>100</v>
      </c>
      <c r="P1121" t="s">
        <v>6146</v>
      </c>
      <c r="Q1121">
        <v>2600</v>
      </c>
      <c r="R1121">
        <v>50</v>
      </c>
      <c r="S1121">
        <v>550</v>
      </c>
      <c r="V1121" t="s">
        <v>6144</v>
      </c>
      <c r="W1121" s="2">
        <v>43474.373831018522</v>
      </c>
      <c r="Y1121" s="2">
        <v>44853.509652777779</v>
      </c>
      <c r="Z1121" t="s">
        <v>329</v>
      </c>
    </row>
    <row r="1122" spans="1:26" x14ac:dyDescent="0.25">
      <c r="A1122" t="s">
        <v>2590</v>
      </c>
      <c r="B1122" t="str">
        <f>VLOOKUP(A1122,'dump '!A:A,1,FALSE)</f>
        <v>RO484</v>
      </c>
      <c r="C1122" t="s">
        <v>2589</v>
      </c>
      <c r="D1122" t="s">
        <v>1416</v>
      </c>
      <c r="E1122" t="s">
        <v>207</v>
      </c>
      <c r="F1122" t="s">
        <v>1417</v>
      </c>
      <c r="G1122" t="s">
        <v>62</v>
      </c>
      <c r="H1122" t="s">
        <v>58</v>
      </c>
      <c r="I1122">
        <v>1018905</v>
      </c>
      <c r="J1122">
        <v>5</v>
      </c>
      <c r="K1122" t="s">
        <v>79</v>
      </c>
      <c r="L1122" t="s">
        <v>6142</v>
      </c>
      <c r="M1122" t="s">
        <v>55</v>
      </c>
      <c r="N1122">
        <v>80</v>
      </c>
      <c r="O1122">
        <v>100</v>
      </c>
      <c r="P1122" t="s">
        <v>6143</v>
      </c>
      <c r="Q1122">
        <v>2600</v>
      </c>
      <c r="R1122">
        <v>50</v>
      </c>
      <c r="S1122">
        <v>300</v>
      </c>
      <c r="V1122" t="s">
        <v>6144</v>
      </c>
      <c r="W1122" s="2">
        <v>43474.373842592591</v>
      </c>
      <c r="Y1122" s="2">
        <v>43474.373842592591</v>
      </c>
    </row>
    <row r="1123" spans="1:26" x14ac:dyDescent="0.25">
      <c r="A1123" t="s">
        <v>3125</v>
      </c>
      <c r="B1123" t="str">
        <f>VLOOKUP(A1123,'dump '!A:A,1,FALSE)</f>
        <v>RO486</v>
      </c>
      <c r="C1123" t="s">
        <v>3124</v>
      </c>
      <c r="D1123" t="s">
        <v>3126</v>
      </c>
      <c r="E1123" t="s">
        <v>3127</v>
      </c>
      <c r="F1123" t="s">
        <v>3128</v>
      </c>
      <c r="G1123" t="s">
        <v>51</v>
      </c>
      <c r="H1123" t="s">
        <v>58</v>
      </c>
      <c r="I1123">
        <v>1031145</v>
      </c>
      <c r="J1123">
        <v>5</v>
      </c>
      <c r="K1123" t="s">
        <v>79</v>
      </c>
      <c r="L1123" t="s">
        <v>6142</v>
      </c>
      <c r="M1123" t="s">
        <v>55</v>
      </c>
      <c r="N1123">
        <v>80</v>
      </c>
      <c r="O1123">
        <v>100</v>
      </c>
      <c r="P1123" t="s">
        <v>6211</v>
      </c>
      <c r="Q1123">
        <v>2500</v>
      </c>
      <c r="R1123">
        <v>50</v>
      </c>
      <c r="S1123">
        <v>300</v>
      </c>
      <c r="V1123" t="s">
        <v>6144</v>
      </c>
      <c r="W1123" s="2">
        <v>43474.373854166668</v>
      </c>
      <c r="Y1123" s="2">
        <v>43474.373854166668</v>
      </c>
    </row>
    <row r="1124" spans="1:26" x14ac:dyDescent="0.25">
      <c r="A1124" t="s">
        <v>6327</v>
      </c>
      <c r="B1124" t="e">
        <f>VLOOKUP(A1124,'dump '!A:A,1,FALSE)</f>
        <v>#N/A</v>
      </c>
      <c r="C1124" s="2"/>
      <c r="D1124" s="2"/>
      <c r="E1124" s="2"/>
      <c r="F1124" s="2"/>
      <c r="G1124" s="2"/>
      <c r="H1124" t="s">
        <v>58</v>
      </c>
      <c r="I1124">
        <v>1018567</v>
      </c>
      <c r="J1124">
        <v>5</v>
      </c>
      <c r="K1124" t="s">
        <v>79</v>
      </c>
      <c r="L1124" t="s">
        <v>6142</v>
      </c>
      <c r="M1124" t="s">
        <v>55</v>
      </c>
      <c r="N1124">
        <v>80</v>
      </c>
      <c r="O1124">
        <v>100</v>
      </c>
      <c r="P1124" t="s">
        <v>6254</v>
      </c>
      <c r="Q1124">
        <v>2725</v>
      </c>
      <c r="R1124">
        <v>50</v>
      </c>
      <c r="S1124">
        <v>300</v>
      </c>
      <c r="V1124" t="s">
        <v>6144</v>
      </c>
      <c r="W1124" s="2">
        <v>43474.373842592591</v>
      </c>
      <c r="Y1124" s="2">
        <v>44116.647546296299</v>
      </c>
      <c r="Z1124" t="s">
        <v>37</v>
      </c>
    </row>
    <row r="1125" spans="1:26" x14ac:dyDescent="0.25">
      <c r="A1125" t="s">
        <v>6193</v>
      </c>
      <c r="B1125" t="e">
        <f>VLOOKUP(A1125,'dump '!A:A,1,FALSE)</f>
        <v>#N/A</v>
      </c>
      <c r="C1125" s="2"/>
      <c r="D1125" s="2"/>
      <c r="E1125" s="2"/>
      <c r="F1125" s="2"/>
      <c r="G1125" s="2"/>
      <c r="H1125" t="s">
        <v>58</v>
      </c>
      <c r="I1125">
        <v>1018042</v>
      </c>
      <c r="J1125">
        <v>5</v>
      </c>
      <c r="K1125" t="s">
        <v>79</v>
      </c>
      <c r="L1125" t="s">
        <v>6142</v>
      </c>
      <c r="M1125" t="s">
        <v>55</v>
      </c>
      <c r="N1125">
        <v>80</v>
      </c>
      <c r="O1125">
        <v>100</v>
      </c>
      <c r="P1125" t="s">
        <v>6146</v>
      </c>
      <c r="Q1125">
        <v>2500</v>
      </c>
      <c r="R1125">
        <v>50</v>
      </c>
      <c r="S1125">
        <v>403</v>
      </c>
      <c r="V1125" t="s">
        <v>6144</v>
      </c>
      <c r="W1125" s="2">
        <v>43474.373831018522</v>
      </c>
      <c r="Y1125" s="2">
        <v>43474.373831018522</v>
      </c>
    </row>
    <row r="1126" spans="1:26" x14ac:dyDescent="0.25">
      <c r="A1126" t="s">
        <v>3400</v>
      </c>
      <c r="B1126" t="str">
        <f>VLOOKUP(A1126,'dump '!A:A,1,FALSE)</f>
        <v>RO498</v>
      </c>
      <c r="C1126" t="s">
        <v>3399</v>
      </c>
      <c r="D1126" t="s">
        <v>1875</v>
      </c>
      <c r="E1126" t="s">
        <v>2098</v>
      </c>
      <c r="F1126" t="s">
        <v>2099</v>
      </c>
      <c r="G1126" t="s">
        <v>277</v>
      </c>
      <c r="H1126" t="s">
        <v>58</v>
      </c>
      <c r="I1126">
        <v>1019847</v>
      </c>
      <c r="J1126">
        <v>5</v>
      </c>
      <c r="K1126" t="s">
        <v>79</v>
      </c>
      <c r="L1126" t="s">
        <v>6142</v>
      </c>
      <c r="M1126" t="s">
        <v>55</v>
      </c>
      <c r="N1126">
        <v>80</v>
      </c>
      <c r="O1126">
        <v>100</v>
      </c>
      <c r="P1126" t="s">
        <v>6195</v>
      </c>
      <c r="Q1126">
        <v>2600</v>
      </c>
      <c r="R1126">
        <v>50</v>
      </c>
      <c r="S1126">
        <v>550</v>
      </c>
      <c r="V1126" t="s">
        <v>6144</v>
      </c>
      <c r="W1126" s="2">
        <v>43474.373842592591</v>
      </c>
      <c r="Y1126" s="2">
        <v>43474.373842592591</v>
      </c>
    </row>
    <row r="1127" spans="1:26" x14ac:dyDescent="0.25">
      <c r="A1127" t="s">
        <v>2107</v>
      </c>
      <c r="B1127" t="str">
        <f>VLOOKUP(A1127,'dump '!A:A,1,FALSE)</f>
        <v>RO499</v>
      </c>
      <c r="C1127" t="s">
        <v>2106</v>
      </c>
      <c r="D1127" t="s">
        <v>1875</v>
      </c>
      <c r="E1127" t="s">
        <v>2098</v>
      </c>
      <c r="F1127" t="s">
        <v>2099</v>
      </c>
      <c r="G1127" t="s">
        <v>277</v>
      </c>
      <c r="H1127" t="s">
        <v>58</v>
      </c>
      <c r="I1127">
        <v>1018466</v>
      </c>
      <c r="J1127">
        <v>5</v>
      </c>
      <c r="K1127" t="s">
        <v>79</v>
      </c>
      <c r="L1127" t="s">
        <v>6142</v>
      </c>
      <c r="M1127" t="s">
        <v>55</v>
      </c>
      <c r="N1127">
        <v>80</v>
      </c>
      <c r="O1127">
        <v>100</v>
      </c>
      <c r="P1127" t="s">
        <v>6163</v>
      </c>
      <c r="Q1127">
        <v>2600</v>
      </c>
      <c r="R1127">
        <v>50</v>
      </c>
      <c r="S1127">
        <v>550</v>
      </c>
      <c r="V1127" t="s">
        <v>6144</v>
      </c>
      <c r="W1127" s="2">
        <v>43474.373842592591</v>
      </c>
      <c r="Y1127" s="2">
        <v>43474.373842592591</v>
      </c>
    </row>
    <row r="1128" spans="1:26" x14ac:dyDescent="0.25">
      <c r="A1128" t="s">
        <v>2097</v>
      </c>
      <c r="B1128" t="str">
        <f>VLOOKUP(A1128,'dump '!A:A,1,FALSE)</f>
        <v>RO500</v>
      </c>
      <c r="C1128" t="s">
        <v>2096</v>
      </c>
      <c r="D1128" t="s">
        <v>1875</v>
      </c>
      <c r="E1128" t="s">
        <v>2098</v>
      </c>
      <c r="F1128" t="s">
        <v>2099</v>
      </c>
      <c r="G1128" t="s">
        <v>277</v>
      </c>
      <c r="H1128" t="s">
        <v>58</v>
      </c>
      <c r="I1128">
        <v>1018464</v>
      </c>
      <c r="J1128">
        <v>5</v>
      </c>
      <c r="K1128" t="s">
        <v>79</v>
      </c>
      <c r="L1128" t="s">
        <v>6142</v>
      </c>
      <c r="M1128" t="s">
        <v>55</v>
      </c>
      <c r="N1128">
        <v>80</v>
      </c>
      <c r="O1128">
        <v>100</v>
      </c>
      <c r="P1128" t="s">
        <v>6163</v>
      </c>
      <c r="Q1128">
        <v>2600</v>
      </c>
      <c r="R1128">
        <v>50</v>
      </c>
      <c r="S1128">
        <v>550</v>
      </c>
      <c r="V1128" t="s">
        <v>6144</v>
      </c>
      <c r="W1128" s="2">
        <v>43474.373842592591</v>
      </c>
      <c r="Y1128" s="2">
        <v>43474.373842592591</v>
      </c>
    </row>
    <row r="1129" spans="1:26" x14ac:dyDescent="0.25">
      <c r="A1129" t="s">
        <v>2211</v>
      </c>
      <c r="B1129" t="str">
        <f>VLOOKUP(A1129,'dump '!A:A,1,FALSE)</f>
        <v>RO501</v>
      </c>
      <c r="C1129" t="s">
        <v>2210</v>
      </c>
      <c r="D1129" t="s">
        <v>2212</v>
      </c>
      <c r="E1129" t="s">
        <v>1360</v>
      </c>
      <c r="F1129" t="s">
        <v>2213</v>
      </c>
      <c r="G1129" t="s">
        <v>277</v>
      </c>
      <c r="H1129" t="s">
        <v>58</v>
      </c>
      <c r="I1129">
        <v>1018474</v>
      </c>
      <c r="J1129">
        <v>5</v>
      </c>
      <c r="K1129" t="s">
        <v>79</v>
      </c>
      <c r="L1129" t="s">
        <v>6142</v>
      </c>
      <c r="M1129" t="s">
        <v>55</v>
      </c>
      <c r="N1129">
        <v>80</v>
      </c>
      <c r="O1129">
        <v>100</v>
      </c>
      <c r="P1129" t="s">
        <v>6182</v>
      </c>
      <c r="Q1129">
        <v>2500</v>
      </c>
      <c r="R1129">
        <v>50</v>
      </c>
      <c r="S1129">
        <v>300</v>
      </c>
      <c r="V1129" t="s">
        <v>6144</v>
      </c>
      <c r="W1129" s="2">
        <v>43474.373842592591</v>
      </c>
      <c r="Y1129" s="2">
        <v>43474.373842592591</v>
      </c>
    </row>
    <row r="1130" spans="1:26" x14ac:dyDescent="0.25">
      <c r="A1130" t="s">
        <v>3161</v>
      </c>
      <c r="B1130" t="str">
        <f>VLOOKUP(A1130,'dump '!A:A,1,FALSE)</f>
        <v>RO502</v>
      </c>
      <c r="C1130" t="s">
        <v>3160</v>
      </c>
      <c r="D1130" t="s">
        <v>1875</v>
      </c>
      <c r="E1130" t="s">
        <v>1876</v>
      </c>
      <c r="F1130" t="s">
        <v>1877</v>
      </c>
      <c r="G1130" t="s">
        <v>277</v>
      </c>
      <c r="H1130" t="s">
        <v>58</v>
      </c>
      <c r="I1130">
        <v>1031158</v>
      </c>
      <c r="J1130">
        <v>5</v>
      </c>
      <c r="K1130" t="s">
        <v>79</v>
      </c>
      <c r="L1130" t="s">
        <v>6172</v>
      </c>
      <c r="M1130" t="s">
        <v>55</v>
      </c>
      <c r="N1130">
        <v>60</v>
      </c>
      <c r="O1130">
        <v>100</v>
      </c>
      <c r="P1130" t="s">
        <v>6219</v>
      </c>
      <c r="Q1130">
        <v>2550</v>
      </c>
      <c r="R1130">
        <v>50</v>
      </c>
      <c r="S1130">
        <v>300</v>
      </c>
      <c r="V1130" t="s">
        <v>6174</v>
      </c>
      <c r="W1130" s="2">
        <v>43474.373842592591</v>
      </c>
      <c r="Y1130" s="2">
        <v>44439.632199074076</v>
      </c>
      <c r="Z1130" t="s">
        <v>329</v>
      </c>
    </row>
    <row r="1131" spans="1:26" x14ac:dyDescent="0.25">
      <c r="A1131" t="s">
        <v>2216</v>
      </c>
      <c r="B1131" t="str">
        <f>VLOOKUP(A1131,'dump '!A:A,1,FALSE)</f>
        <v>RO503</v>
      </c>
      <c r="C1131" t="s">
        <v>2215</v>
      </c>
      <c r="D1131" t="s">
        <v>1875</v>
      </c>
      <c r="E1131" t="s">
        <v>2217</v>
      </c>
      <c r="F1131" t="s">
        <v>2218</v>
      </c>
      <c r="G1131" t="s">
        <v>277</v>
      </c>
      <c r="H1131" t="s">
        <v>58</v>
      </c>
      <c r="I1131">
        <v>1018475</v>
      </c>
      <c r="J1131">
        <v>5</v>
      </c>
      <c r="K1131" t="s">
        <v>79</v>
      </c>
      <c r="L1131" t="s">
        <v>6142</v>
      </c>
      <c r="M1131" t="s">
        <v>55</v>
      </c>
      <c r="N1131">
        <v>80</v>
      </c>
      <c r="O1131">
        <v>100</v>
      </c>
      <c r="P1131" t="s">
        <v>6195</v>
      </c>
      <c r="Q1131">
        <v>2600</v>
      </c>
      <c r="R1131">
        <v>50</v>
      </c>
      <c r="S1131">
        <v>550</v>
      </c>
      <c r="V1131" t="s">
        <v>6144</v>
      </c>
      <c r="W1131" s="2">
        <v>43474.373842592591</v>
      </c>
      <c r="Y1131" s="2">
        <v>43474.373842592591</v>
      </c>
    </row>
    <row r="1132" spans="1:26" x14ac:dyDescent="0.25">
      <c r="A1132" t="s">
        <v>2372</v>
      </c>
      <c r="B1132" t="str">
        <f>VLOOKUP(A1132,'dump '!A:A,1,FALSE)</f>
        <v>RO505</v>
      </c>
      <c r="C1132" t="s">
        <v>2371</v>
      </c>
      <c r="D1132" t="s">
        <v>2373</v>
      </c>
      <c r="E1132" t="s">
        <v>316</v>
      </c>
      <c r="F1132" t="s">
        <v>2374</v>
      </c>
      <c r="G1132" t="s">
        <v>177</v>
      </c>
      <c r="H1132" t="s">
        <v>58</v>
      </c>
      <c r="I1132">
        <v>1018574</v>
      </c>
      <c r="J1132">
        <v>5</v>
      </c>
      <c r="K1132" t="s">
        <v>79</v>
      </c>
      <c r="L1132" t="s">
        <v>6142</v>
      </c>
      <c r="M1132" t="s">
        <v>55</v>
      </c>
      <c r="N1132">
        <v>80</v>
      </c>
      <c r="O1132">
        <v>100</v>
      </c>
      <c r="P1132" t="s">
        <v>6146</v>
      </c>
      <c r="Q1132">
        <v>2600</v>
      </c>
      <c r="R1132">
        <v>50</v>
      </c>
      <c r="S1132">
        <v>300</v>
      </c>
      <c r="V1132" t="s">
        <v>6144</v>
      </c>
      <c r="W1132" s="2">
        <v>43474.373831018522</v>
      </c>
      <c r="Y1132" s="2">
        <v>43474.373831018522</v>
      </c>
    </row>
    <row r="1133" spans="1:26" x14ac:dyDescent="0.25">
      <c r="A1133" t="s">
        <v>2244</v>
      </c>
      <c r="B1133" t="str">
        <f>VLOOKUP(A1133,'dump '!A:A,1,FALSE)</f>
        <v>RO506</v>
      </c>
      <c r="C1133" t="s">
        <v>2243</v>
      </c>
      <c r="D1133" t="s">
        <v>1875</v>
      </c>
      <c r="E1133" t="s">
        <v>2217</v>
      </c>
      <c r="F1133" t="s">
        <v>2218</v>
      </c>
      <c r="G1133" t="s">
        <v>277</v>
      </c>
      <c r="H1133" t="s">
        <v>58</v>
      </c>
      <c r="I1133">
        <v>1018519</v>
      </c>
      <c r="J1133">
        <v>5</v>
      </c>
      <c r="K1133" t="s">
        <v>79</v>
      </c>
      <c r="L1133" t="s">
        <v>6142</v>
      </c>
      <c r="M1133" t="s">
        <v>55</v>
      </c>
      <c r="N1133">
        <v>80</v>
      </c>
      <c r="O1133">
        <v>100</v>
      </c>
      <c r="P1133" t="s">
        <v>6163</v>
      </c>
      <c r="Q1133">
        <v>2600</v>
      </c>
      <c r="R1133">
        <v>50</v>
      </c>
      <c r="S1133">
        <v>550</v>
      </c>
      <c r="V1133" t="s">
        <v>6144</v>
      </c>
      <c r="W1133" s="2">
        <v>43474.373842592591</v>
      </c>
      <c r="Y1133" s="2">
        <v>43474.373842592591</v>
      </c>
    </row>
    <row r="1134" spans="1:26" x14ac:dyDescent="0.25">
      <c r="A1134" t="s">
        <v>2007</v>
      </c>
      <c r="B1134" t="str">
        <f>VLOOKUP(A1134,'dump '!A:A,1,FALSE)</f>
        <v>RO507</v>
      </c>
      <c r="C1134" t="s">
        <v>2006</v>
      </c>
      <c r="D1134" t="s">
        <v>188</v>
      </c>
      <c r="E1134" t="s">
        <v>340</v>
      </c>
      <c r="F1134" t="s">
        <v>2008</v>
      </c>
      <c r="G1134" t="s">
        <v>177</v>
      </c>
      <c r="H1134" t="s">
        <v>58</v>
      </c>
      <c r="I1134">
        <v>1018010</v>
      </c>
      <c r="J1134">
        <v>5</v>
      </c>
      <c r="K1134" t="s">
        <v>79</v>
      </c>
      <c r="L1134" t="s">
        <v>6142</v>
      </c>
      <c r="M1134" t="s">
        <v>55</v>
      </c>
      <c r="N1134">
        <v>80</v>
      </c>
      <c r="O1134">
        <v>100</v>
      </c>
      <c r="P1134" t="s">
        <v>6143</v>
      </c>
      <c r="Q1134">
        <v>2600</v>
      </c>
      <c r="R1134">
        <v>50</v>
      </c>
      <c r="S1134">
        <v>300</v>
      </c>
      <c r="V1134" t="s">
        <v>6144</v>
      </c>
      <c r="W1134" s="2">
        <v>43474.373831018522</v>
      </c>
      <c r="Y1134" s="2">
        <v>43474.373831018522</v>
      </c>
    </row>
    <row r="1135" spans="1:26" x14ac:dyDescent="0.25">
      <c r="A1135" t="s">
        <v>2057</v>
      </c>
      <c r="B1135" t="str">
        <f>VLOOKUP(A1135,'dump '!A:A,1,FALSE)</f>
        <v>RO508</v>
      </c>
      <c r="C1135" t="s">
        <v>2056</v>
      </c>
      <c r="D1135" t="s">
        <v>188</v>
      </c>
      <c r="E1135" t="s">
        <v>340</v>
      </c>
      <c r="F1135" t="s">
        <v>2008</v>
      </c>
      <c r="G1135" t="s">
        <v>177</v>
      </c>
      <c r="H1135" t="s">
        <v>58</v>
      </c>
      <c r="I1135">
        <v>1018008</v>
      </c>
      <c r="J1135">
        <v>5</v>
      </c>
      <c r="K1135" t="s">
        <v>79</v>
      </c>
      <c r="L1135" t="s">
        <v>6142</v>
      </c>
      <c r="M1135" t="s">
        <v>55</v>
      </c>
      <c r="N1135">
        <v>80</v>
      </c>
      <c r="O1135">
        <v>100</v>
      </c>
      <c r="P1135" t="s">
        <v>6143</v>
      </c>
      <c r="Q1135">
        <v>2600</v>
      </c>
      <c r="R1135">
        <v>50</v>
      </c>
      <c r="S1135">
        <v>300</v>
      </c>
      <c r="V1135" t="s">
        <v>6144</v>
      </c>
      <c r="W1135" s="2">
        <v>43474.373831018522</v>
      </c>
      <c r="Y1135" s="2">
        <v>43474.373831018522</v>
      </c>
    </row>
    <row r="1136" spans="1:26" x14ac:dyDescent="0.25">
      <c r="A1136" t="s">
        <v>2617</v>
      </c>
      <c r="B1136" t="str">
        <f>VLOOKUP(A1136,'dump '!A:A,1,FALSE)</f>
        <v>RO509</v>
      </c>
      <c r="C1136" t="s">
        <v>2616</v>
      </c>
      <c r="D1136" t="s">
        <v>2618</v>
      </c>
      <c r="E1136" t="s">
        <v>879</v>
      </c>
      <c r="F1136" t="s">
        <v>2619</v>
      </c>
      <c r="G1136" t="s">
        <v>43</v>
      </c>
      <c r="H1136" t="s">
        <v>58</v>
      </c>
      <c r="I1136">
        <v>1018916</v>
      </c>
      <c r="J1136">
        <v>5</v>
      </c>
      <c r="K1136" t="s">
        <v>79</v>
      </c>
      <c r="L1136" t="s">
        <v>6142</v>
      </c>
      <c r="M1136" t="s">
        <v>55</v>
      </c>
      <c r="N1136">
        <v>80</v>
      </c>
      <c r="O1136">
        <v>100</v>
      </c>
      <c r="P1136" t="s">
        <v>6165</v>
      </c>
      <c r="Q1136">
        <v>2500</v>
      </c>
      <c r="R1136">
        <v>50</v>
      </c>
      <c r="S1136">
        <v>300</v>
      </c>
      <c r="V1136" t="s">
        <v>6144</v>
      </c>
      <c r="W1136" s="2">
        <v>43474.373842592591</v>
      </c>
      <c r="Y1136" s="2">
        <v>43921.626875000002</v>
      </c>
      <c r="Z1136" t="s">
        <v>5969</v>
      </c>
    </row>
    <row r="1137" spans="1:26" x14ac:dyDescent="0.25">
      <c r="A1137" t="s">
        <v>4590</v>
      </c>
      <c r="B1137" t="str">
        <f>VLOOKUP(A1137,'dump '!A:A,1,FALSE)</f>
        <v>RO510</v>
      </c>
      <c r="C1137" t="s">
        <v>4589</v>
      </c>
      <c r="D1137" t="s">
        <v>4591</v>
      </c>
      <c r="E1137" t="s">
        <v>522</v>
      </c>
      <c r="F1137" t="s">
        <v>4592</v>
      </c>
      <c r="G1137" t="s">
        <v>107</v>
      </c>
      <c r="H1137" t="s">
        <v>58</v>
      </c>
      <c r="I1137">
        <v>1018960</v>
      </c>
      <c r="J1137">
        <v>5</v>
      </c>
      <c r="K1137" t="s">
        <v>79</v>
      </c>
      <c r="L1137" t="s">
        <v>6142</v>
      </c>
      <c r="M1137" t="s">
        <v>55</v>
      </c>
      <c r="N1137">
        <v>80</v>
      </c>
      <c r="O1137">
        <v>100</v>
      </c>
      <c r="P1137" t="s">
        <v>6156</v>
      </c>
      <c r="Q1137">
        <v>2600</v>
      </c>
      <c r="R1137">
        <v>50</v>
      </c>
      <c r="S1137">
        <v>300</v>
      </c>
      <c r="V1137" t="s">
        <v>6144</v>
      </c>
      <c r="W1137" s="2">
        <v>43474.373842592591</v>
      </c>
      <c r="Y1137" s="2">
        <v>43474.373842592591</v>
      </c>
    </row>
    <row r="1138" spans="1:26" x14ac:dyDescent="0.25">
      <c r="A1138" t="s">
        <v>2013</v>
      </c>
      <c r="B1138" t="str">
        <f>VLOOKUP(A1138,'dump '!A:A,1,FALSE)</f>
        <v>RO514</v>
      </c>
      <c r="C1138" t="s">
        <v>2012</v>
      </c>
      <c r="D1138" t="s">
        <v>908</v>
      </c>
      <c r="E1138" t="s">
        <v>281</v>
      </c>
      <c r="F1138" t="s">
        <v>909</v>
      </c>
      <c r="G1138" t="s">
        <v>177</v>
      </c>
      <c r="H1138" t="s">
        <v>58</v>
      </c>
      <c r="I1138">
        <v>1018012</v>
      </c>
      <c r="J1138">
        <v>5</v>
      </c>
      <c r="K1138" t="s">
        <v>79</v>
      </c>
      <c r="L1138" t="s">
        <v>6142</v>
      </c>
      <c r="M1138" t="s">
        <v>55</v>
      </c>
      <c r="N1138">
        <v>80</v>
      </c>
      <c r="O1138">
        <v>100</v>
      </c>
      <c r="P1138" t="s">
        <v>6143</v>
      </c>
      <c r="Q1138">
        <v>2600</v>
      </c>
      <c r="R1138">
        <v>50</v>
      </c>
      <c r="S1138">
        <v>300</v>
      </c>
      <c r="V1138" t="s">
        <v>6144</v>
      </c>
      <c r="W1138" s="2">
        <v>43474.373831018522</v>
      </c>
      <c r="Y1138" s="2">
        <v>43474.373831018522</v>
      </c>
    </row>
    <row r="1139" spans="1:26" x14ac:dyDescent="0.25">
      <c r="A1139" t="s">
        <v>3797</v>
      </c>
      <c r="B1139" t="str">
        <f>VLOOKUP(A1139,'dump '!A:A,1,FALSE)</f>
        <v>RO515</v>
      </c>
      <c r="C1139" t="s">
        <v>3796</v>
      </c>
      <c r="D1139" t="s">
        <v>2710</v>
      </c>
      <c r="E1139" t="s">
        <v>2711</v>
      </c>
      <c r="F1139" t="s">
        <v>2712</v>
      </c>
      <c r="G1139" t="s">
        <v>750</v>
      </c>
      <c r="H1139" t="s">
        <v>58</v>
      </c>
      <c r="I1139">
        <v>1012529</v>
      </c>
      <c r="J1139">
        <v>5</v>
      </c>
      <c r="K1139" t="s">
        <v>79</v>
      </c>
      <c r="L1139" t="s">
        <v>6142</v>
      </c>
      <c r="M1139" t="s">
        <v>55</v>
      </c>
      <c r="N1139">
        <v>80</v>
      </c>
      <c r="O1139">
        <v>100</v>
      </c>
      <c r="P1139" t="s">
        <v>6143</v>
      </c>
      <c r="Q1139">
        <v>2600</v>
      </c>
      <c r="R1139">
        <v>50</v>
      </c>
      <c r="S1139">
        <v>300</v>
      </c>
      <c r="V1139" t="s">
        <v>6144</v>
      </c>
      <c r="W1139" s="2">
        <v>43474.373842592591</v>
      </c>
      <c r="Y1139" s="2">
        <v>43474.373842592591</v>
      </c>
    </row>
    <row r="1140" spans="1:26" x14ac:dyDescent="0.25">
      <c r="A1140" t="s">
        <v>3294</v>
      </c>
      <c r="B1140" t="str">
        <f>VLOOKUP(A1140,'dump '!A:A,1,FALSE)</f>
        <v>RO529</v>
      </c>
      <c r="C1140" t="s">
        <v>3293</v>
      </c>
      <c r="D1140" t="s">
        <v>3071</v>
      </c>
      <c r="E1140" t="s">
        <v>607</v>
      </c>
      <c r="F1140" t="s">
        <v>3072</v>
      </c>
      <c r="G1140" t="s">
        <v>51</v>
      </c>
      <c r="H1140" t="s">
        <v>58</v>
      </c>
      <c r="I1140">
        <v>1019869</v>
      </c>
      <c r="J1140">
        <v>5</v>
      </c>
      <c r="K1140" t="s">
        <v>79</v>
      </c>
      <c r="L1140" t="s">
        <v>6142</v>
      </c>
      <c r="M1140" t="s">
        <v>55</v>
      </c>
      <c r="N1140">
        <v>80</v>
      </c>
      <c r="O1140">
        <v>100</v>
      </c>
      <c r="P1140" t="s">
        <v>6156</v>
      </c>
      <c r="Q1140">
        <v>2600</v>
      </c>
      <c r="R1140">
        <v>50</v>
      </c>
      <c r="S1140">
        <v>300</v>
      </c>
      <c r="V1140" t="s">
        <v>6144</v>
      </c>
      <c r="W1140" s="2">
        <v>43474.373854166668</v>
      </c>
      <c r="Y1140" s="2">
        <v>43474.373854166668</v>
      </c>
    </row>
    <row r="1141" spans="1:26" x14ac:dyDescent="0.25">
      <c r="A1141" t="s">
        <v>2870</v>
      </c>
      <c r="B1141" t="str">
        <f>VLOOKUP(A1141,'dump '!A:A,1,FALSE)</f>
        <v>RO601</v>
      </c>
      <c r="C1141" t="s">
        <v>2869</v>
      </c>
      <c r="D1141" t="s">
        <v>2871</v>
      </c>
      <c r="E1141" t="s">
        <v>2711</v>
      </c>
      <c r="F1141" t="s">
        <v>2872</v>
      </c>
      <c r="G1141" t="s">
        <v>51</v>
      </c>
      <c r="H1141" t="s">
        <v>58</v>
      </c>
      <c r="I1141">
        <v>1015863</v>
      </c>
      <c r="J1141">
        <v>5</v>
      </c>
      <c r="K1141" t="s">
        <v>79</v>
      </c>
      <c r="L1141" t="s">
        <v>6142</v>
      </c>
      <c r="M1141" t="s">
        <v>55</v>
      </c>
      <c r="N1141">
        <v>80</v>
      </c>
      <c r="O1141">
        <v>100</v>
      </c>
      <c r="P1141" t="s">
        <v>6143</v>
      </c>
      <c r="Q1141">
        <v>2600</v>
      </c>
      <c r="R1141">
        <v>50</v>
      </c>
      <c r="S1141">
        <v>300</v>
      </c>
      <c r="V1141" t="s">
        <v>6144</v>
      </c>
      <c r="W1141" s="2">
        <v>43474.373854166668</v>
      </c>
      <c r="Y1141" s="2">
        <v>43474.373854166668</v>
      </c>
    </row>
    <row r="1142" spans="1:26" x14ac:dyDescent="0.25">
      <c r="A1142" t="s">
        <v>2875</v>
      </c>
      <c r="B1142" t="str">
        <f>VLOOKUP(A1142,'dump '!A:A,1,FALSE)</f>
        <v>RO602</v>
      </c>
      <c r="C1142" t="s">
        <v>2874</v>
      </c>
      <c r="D1142" t="s">
        <v>2871</v>
      </c>
      <c r="E1142" t="s">
        <v>2711</v>
      </c>
      <c r="F1142" t="s">
        <v>2872</v>
      </c>
      <c r="G1142" t="s">
        <v>51</v>
      </c>
      <c r="H1142" t="s">
        <v>58</v>
      </c>
      <c r="I1142">
        <v>1016659</v>
      </c>
      <c r="J1142">
        <v>5</v>
      </c>
      <c r="K1142" t="s">
        <v>79</v>
      </c>
      <c r="L1142" t="s">
        <v>6142</v>
      </c>
      <c r="M1142" t="s">
        <v>55</v>
      </c>
      <c r="N1142">
        <v>80</v>
      </c>
      <c r="O1142">
        <v>100</v>
      </c>
      <c r="P1142" t="s">
        <v>6143</v>
      </c>
      <c r="Q1142">
        <v>2600</v>
      </c>
      <c r="R1142">
        <v>50</v>
      </c>
      <c r="S1142">
        <v>300</v>
      </c>
      <c r="V1142" t="s">
        <v>6144</v>
      </c>
      <c r="W1142" s="2">
        <v>43474.373854166668</v>
      </c>
      <c r="Y1142" s="2">
        <v>43474.373854166668</v>
      </c>
    </row>
    <row r="1143" spans="1:26" x14ac:dyDescent="0.25">
      <c r="A1143" t="s">
        <v>2075</v>
      </c>
      <c r="B1143" t="str">
        <f>VLOOKUP(A1143,'dump '!A:A,1,FALSE)</f>
        <v>RO603</v>
      </c>
      <c r="C1143" t="s">
        <v>2074</v>
      </c>
      <c r="D1143" t="s">
        <v>2076</v>
      </c>
      <c r="E1143" t="s">
        <v>1173</v>
      </c>
      <c r="F1143" t="s">
        <v>2077</v>
      </c>
      <c r="G1143" t="s">
        <v>241</v>
      </c>
      <c r="H1143" t="s">
        <v>58</v>
      </c>
      <c r="I1143">
        <v>1018048</v>
      </c>
      <c r="J1143">
        <v>5</v>
      </c>
      <c r="K1143" t="s">
        <v>79</v>
      </c>
      <c r="L1143" t="s">
        <v>6142</v>
      </c>
      <c r="M1143" t="s">
        <v>55</v>
      </c>
      <c r="N1143">
        <v>80</v>
      </c>
      <c r="O1143">
        <v>100</v>
      </c>
      <c r="P1143" t="s">
        <v>6143</v>
      </c>
      <c r="Q1143">
        <v>2600</v>
      </c>
      <c r="R1143">
        <v>50</v>
      </c>
      <c r="S1143">
        <v>300</v>
      </c>
      <c r="V1143" t="s">
        <v>6144</v>
      </c>
      <c r="W1143" s="2">
        <v>43474.373842592591</v>
      </c>
      <c r="Y1143" s="2">
        <v>43474.373842592591</v>
      </c>
    </row>
    <row r="1144" spans="1:26" x14ac:dyDescent="0.25">
      <c r="A1144" t="s">
        <v>6217</v>
      </c>
      <c r="B1144" t="e">
        <f>VLOOKUP(A1144,'dump '!A:A,1,FALSE)</f>
        <v>#N/A</v>
      </c>
      <c r="C1144" s="2"/>
      <c r="D1144" s="2"/>
      <c r="E1144" s="2"/>
      <c r="F1144" s="2"/>
      <c r="G1144" s="2"/>
      <c r="H1144" t="s">
        <v>58</v>
      </c>
      <c r="I1144">
        <v>1019872</v>
      </c>
      <c r="J1144">
        <v>5</v>
      </c>
      <c r="K1144" t="s">
        <v>79</v>
      </c>
      <c r="L1144" t="s">
        <v>6142</v>
      </c>
      <c r="M1144" t="s">
        <v>55</v>
      </c>
      <c r="N1144">
        <v>80</v>
      </c>
      <c r="O1144">
        <v>100</v>
      </c>
      <c r="P1144" t="s">
        <v>6143</v>
      </c>
      <c r="Q1144">
        <v>2600</v>
      </c>
      <c r="R1144">
        <v>50</v>
      </c>
      <c r="S1144">
        <v>301</v>
      </c>
      <c r="V1144" t="s">
        <v>6144</v>
      </c>
      <c r="W1144" s="2">
        <v>43474.373842592591</v>
      </c>
      <c r="Y1144" s="2">
        <v>43474.373842592591</v>
      </c>
    </row>
    <row r="1145" spans="1:26" x14ac:dyDescent="0.25">
      <c r="A1145" t="s">
        <v>1024</v>
      </c>
      <c r="B1145" t="str">
        <f>VLOOKUP(A1145,'dump '!A:A,1,FALSE)</f>
        <v>RO605</v>
      </c>
      <c r="C1145" t="s">
        <v>1023</v>
      </c>
      <c r="D1145" t="s">
        <v>651</v>
      </c>
      <c r="E1145" t="s">
        <v>652</v>
      </c>
      <c r="F1145" t="s">
        <v>653</v>
      </c>
      <c r="G1145" t="s">
        <v>177</v>
      </c>
      <c r="H1145" t="s">
        <v>58</v>
      </c>
      <c r="I1145">
        <v>1019867</v>
      </c>
      <c r="J1145">
        <v>5</v>
      </c>
      <c r="K1145" t="s">
        <v>79</v>
      </c>
      <c r="L1145" t="s">
        <v>6142</v>
      </c>
      <c r="M1145" t="s">
        <v>55</v>
      </c>
      <c r="N1145">
        <v>80</v>
      </c>
      <c r="O1145">
        <v>100</v>
      </c>
      <c r="P1145" t="s">
        <v>6156</v>
      </c>
      <c r="Q1145">
        <v>2600</v>
      </c>
      <c r="R1145">
        <v>50</v>
      </c>
      <c r="S1145">
        <v>300</v>
      </c>
      <c r="V1145" t="s">
        <v>6144</v>
      </c>
      <c r="W1145" s="2">
        <v>43474.373842592591</v>
      </c>
      <c r="Y1145" s="2">
        <v>43474.373842592591</v>
      </c>
    </row>
    <row r="1146" spans="1:26" x14ac:dyDescent="0.25">
      <c r="A1146" t="s">
        <v>1769</v>
      </c>
      <c r="B1146" t="str">
        <f>VLOOKUP(A1146,'dump '!A:A,1,FALSE)</f>
        <v>RO606</v>
      </c>
      <c r="C1146" t="s">
        <v>1768</v>
      </c>
      <c r="D1146" t="s">
        <v>1770</v>
      </c>
      <c r="E1146" t="s">
        <v>148</v>
      </c>
      <c r="F1146" t="s">
        <v>1771</v>
      </c>
      <c r="G1146" t="s">
        <v>241</v>
      </c>
      <c r="H1146" t="s">
        <v>58</v>
      </c>
      <c r="I1146">
        <v>1017883</v>
      </c>
      <c r="J1146">
        <v>5</v>
      </c>
      <c r="K1146" t="s">
        <v>79</v>
      </c>
      <c r="L1146" t="s">
        <v>6142</v>
      </c>
      <c r="M1146" t="s">
        <v>55</v>
      </c>
      <c r="N1146">
        <v>80</v>
      </c>
      <c r="O1146">
        <v>100</v>
      </c>
      <c r="P1146" t="s">
        <v>6143</v>
      </c>
      <c r="Q1146">
        <v>2600</v>
      </c>
      <c r="R1146">
        <v>50</v>
      </c>
      <c r="S1146">
        <v>300</v>
      </c>
      <c r="V1146" t="s">
        <v>6144</v>
      </c>
      <c r="W1146" s="2">
        <v>43474.373854166668</v>
      </c>
      <c r="Y1146" s="2">
        <v>43474.373854166668</v>
      </c>
    </row>
    <row r="1147" spans="1:26" x14ac:dyDescent="0.25">
      <c r="A1147" t="s">
        <v>3869</v>
      </c>
      <c r="B1147" t="str">
        <f>VLOOKUP(A1147,'dump '!A:A,1,FALSE)</f>
        <v>RO607</v>
      </c>
      <c r="C1147" t="s">
        <v>3868</v>
      </c>
      <c r="D1147" t="s">
        <v>1852</v>
      </c>
      <c r="E1147" t="s">
        <v>1552</v>
      </c>
      <c r="F1147" t="s">
        <v>1854</v>
      </c>
      <c r="G1147" t="s">
        <v>177</v>
      </c>
      <c r="H1147" t="s">
        <v>58</v>
      </c>
      <c r="I1147">
        <v>1005061</v>
      </c>
      <c r="J1147">
        <v>5</v>
      </c>
      <c r="K1147" t="s">
        <v>79</v>
      </c>
      <c r="L1147" t="s">
        <v>6142</v>
      </c>
      <c r="M1147" t="s">
        <v>55</v>
      </c>
      <c r="N1147">
        <v>80</v>
      </c>
      <c r="O1147">
        <v>100</v>
      </c>
      <c r="P1147" t="s">
        <v>6143</v>
      </c>
      <c r="Q1147">
        <v>2550</v>
      </c>
      <c r="R1147">
        <v>50</v>
      </c>
      <c r="S1147">
        <v>300</v>
      </c>
      <c r="V1147" t="s">
        <v>6144</v>
      </c>
      <c r="W1147" s="2">
        <v>43474.373831018522</v>
      </c>
      <c r="Y1147" s="2">
        <v>43474.373831018522</v>
      </c>
    </row>
    <row r="1148" spans="1:26" x14ac:dyDescent="0.25">
      <c r="A1148" t="s">
        <v>1912</v>
      </c>
      <c r="B1148" t="str">
        <f>VLOOKUP(A1148,'dump '!A:A,1,FALSE)</f>
        <v>RO608</v>
      </c>
      <c r="C1148" t="s">
        <v>1911</v>
      </c>
      <c r="D1148" t="s">
        <v>1788</v>
      </c>
      <c r="E1148" t="s">
        <v>503</v>
      </c>
      <c r="F1148" t="s">
        <v>1789</v>
      </c>
      <c r="G1148" t="s">
        <v>177</v>
      </c>
      <c r="H1148" t="s">
        <v>58</v>
      </c>
      <c r="I1148">
        <v>1017900</v>
      </c>
      <c r="J1148">
        <v>5</v>
      </c>
      <c r="K1148" t="s">
        <v>79</v>
      </c>
      <c r="L1148" t="s">
        <v>6142</v>
      </c>
      <c r="M1148" t="s">
        <v>55</v>
      </c>
      <c r="N1148">
        <v>80</v>
      </c>
      <c r="O1148">
        <v>100</v>
      </c>
      <c r="P1148" t="s">
        <v>6143</v>
      </c>
      <c r="Q1148">
        <v>2600</v>
      </c>
      <c r="R1148">
        <v>50</v>
      </c>
      <c r="S1148">
        <v>300</v>
      </c>
      <c r="V1148" t="s">
        <v>6144</v>
      </c>
      <c r="W1148" s="2">
        <v>43474.373831018522</v>
      </c>
      <c r="Y1148" s="2">
        <v>44692.434386574074</v>
      </c>
      <c r="Z1148" t="s">
        <v>329</v>
      </c>
    </row>
    <row r="1149" spans="1:26" x14ac:dyDescent="0.25">
      <c r="A1149" t="s">
        <v>2032</v>
      </c>
      <c r="B1149" t="str">
        <f>VLOOKUP(A1149,'dump '!A:A,1,FALSE)</f>
        <v>RO609</v>
      </c>
      <c r="C1149" t="s">
        <v>2031</v>
      </c>
      <c r="D1149" t="s">
        <v>1917</v>
      </c>
      <c r="E1149" t="s">
        <v>132</v>
      </c>
      <c r="F1149" t="s">
        <v>2033</v>
      </c>
      <c r="G1149" t="s">
        <v>177</v>
      </c>
      <c r="H1149" t="s">
        <v>58</v>
      </c>
      <c r="I1149">
        <v>1018019</v>
      </c>
      <c r="J1149">
        <v>5</v>
      </c>
      <c r="K1149" t="s">
        <v>79</v>
      </c>
      <c r="L1149" t="s">
        <v>6142</v>
      </c>
      <c r="M1149" t="s">
        <v>55</v>
      </c>
      <c r="N1149">
        <v>80</v>
      </c>
      <c r="O1149">
        <v>100</v>
      </c>
      <c r="P1149" t="s">
        <v>6143</v>
      </c>
      <c r="Q1149">
        <v>2600</v>
      </c>
      <c r="R1149">
        <v>50</v>
      </c>
      <c r="S1149">
        <v>300</v>
      </c>
      <c r="V1149" t="s">
        <v>6144</v>
      </c>
      <c r="W1149" s="2">
        <v>43474.373831018522</v>
      </c>
      <c r="Y1149" s="2">
        <v>44692.435949074075</v>
      </c>
      <c r="Z1149" t="s">
        <v>329</v>
      </c>
    </row>
    <row r="1150" spans="1:26" x14ac:dyDescent="0.25">
      <c r="A1150" t="s">
        <v>2024</v>
      </c>
      <c r="B1150" t="str">
        <f>VLOOKUP(A1150,'dump '!A:A,1,FALSE)</f>
        <v>RO610</v>
      </c>
      <c r="C1150" t="s">
        <v>2023</v>
      </c>
      <c r="D1150" t="s">
        <v>2025</v>
      </c>
      <c r="E1150" t="s">
        <v>112</v>
      </c>
      <c r="F1150" t="s">
        <v>2026</v>
      </c>
      <c r="G1150" t="s">
        <v>177</v>
      </c>
      <c r="H1150" t="s">
        <v>58</v>
      </c>
      <c r="I1150">
        <v>1018017</v>
      </c>
      <c r="J1150">
        <v>5</v>
      </c>
      <c r="K1150" t="s">
        <v>79</v>
      </c>
      <c r="L1150" t="s">
        <v>6142</v>
      </c>
      <c r="M1150" t="s">
        <v>55</v>
      </c>
      <c r="N1150">
        <v>80</v>
      </c>
      <c r="O1150">
        <v>100</v>
      </c>
      <c r="P1150" t="s">
        <v>6143</v>
      </c>
      <c r="Q1150">
        <v>2600</v>
      </c>
      <c r="R1150">
        <v>50</v>
      </c>
      <c r="S1150">
        <v>300</v>
      </c>
      <c r="V1150" t="s">
        <v>6144</v>
      </c>
      <c r="W1150" s="2">
        <v>43474.373831018522</v>
      </c>
      <c r="Y1150" s="2">
        <v>43474.373831018522</v>
      </c>
    </row>
    <row r="1151" spans="1:26" x14ac:dyDescent="0.25">
      <c r="A1151" t="s">
        <v>1916</v>
      </c>
      <c r="B1151" t="str">
        <f>VLOOKUP(A1151,'dump '!A:A,1,FALSE)</f>
        <v>RO611</v>
      </c>
      <c r="C1151" t="s">
        <v>1915</v>
      </c>
      <c r="D1151" t="s">
        <v>1917</v>
      </c>
      <c r="E1151" t="s">
        <v>1918</v>
      </c>
      <c r="F1151" t="s">
        <v>1919</v>
      </c>
      <c r="G1151" t="s">
        <v>177</v>
      </c>
      <c r="H1151" t="s">
        <v>58</v>
      </c>
      <c r="I1151">
        <v>1017902</v>
      </c>
      <c r="J1151">
        <v>5</v>
      </c>
      <c r="K1151" t="s">
        <v>79</v>
      </c>
      <c r="L1151" t="s">
        <v>6142</v>
      </c>
      <c r="M1151" t="s">
        <v>55</v>
      </c>
      <c r="N1151">
        <v>80</v>
      </c>
      <c r="O1151">
        <v>100</v>
      </c>
      <c r="P1151" t="s">
        <v>6143</v>
      </c>
      <c r="Q1151">
        <v>2600</v>
      </c>
      <c r="R1151">
        <v>50</v>
      </c>
      <c r="S1151">
        <v>300</v>
      </c>
      <c r="V1151" t="s">
        <v>6144</v>
      </c>
      <c r="W1151" s="2">
        <v>43474.373831018522</v>
      </c>
      <c r="Y1151" s="2">
        <v>44692.436041666668</v>
      </c>
      <c r="Z1151" t="s">
        <v>329</v>
      </c>
    </row>
    <row r="1152" spans="1:26" x14ac:dyDescent="0.25">
      <c r="A1152" t="s">
        <v>1922</v>
      </c>
      <c r="B1152" t="str">
        <f>VLOOKUP(A1152,'dump '!A:A,1,FALSE)</f>
        <v>RO612</v>
      </c>
      <c r="C1152" t="s">
        <v>1921</v>
      </c>
      <c r="D1152" t="s">
        <v>1917</v>
      </c>
      <c r="E1152" t="s">
        <v>1918</v>
      </c>
      <c r="F1152" t="s">
        <v>1919</v>
      </c>
      <c r="G1152" t="s">
        <v>177</v>
      </c>
      <c r="H1152" t="s">
        <v>58</v>
      </c>
      <c r="I1152">
        <v>1017903</v>
      </c>
      <c r="J1152">
        <v>5</v>
      </c>
      <c r="K1152" t="s">
        <v>79</v>
      </c>
      <c r="L1152" t="s">
        <v>6142</v>
      </c>
      <c r="M1152" t="s">
        <v>55</v>
      </c>
      <c r="N1152">
        <v>80</v>
      </c>
      <c r="O1152">
        <v>100</v>
      </c>
      <c r="P1152" t="s">
        <v>6165</v>
      </c>
      <c r="Q1152">
        <v>2600</v>
      </c>
      <c r="R1152">
        <v>50</v>
      </c>
      <c r="S1152">
        <v>300</v>
      </c>
      <c r="V1152" t="s">
        <v>6144</v>
      </c>
      <c r="W1152" s="2">
        <v>43474.373831018522</v>
      </c>
      <c r="Y1152" s="2">
        <v>43474.373831018522</v>
      </c>
    </row>
    <row r="1153" spans="1:26" x14ac:dyDescent="0.25">
      <c r="A1153" t="s">
        <v>3548</v>
      </c>
      <c r="B1153" t="str">
        <f>VLOOKUP(A1153,'dump '!A:A,1,FALSE)</f>
        <v>RO613</v>
      </c>
      <c r="C1153" t="s">
        <v>3547</v>
      </c>
      <c r="D1153" t="s">
        <v>3320</v>
      </c>
      <c r="E1153" t="s">
        <v>41</v>
      </c>
      <c r="F1153" t="s">
        <v>3321</v>
      </c>
      <c r="G1153" t="s">
        <v>177</v>
      </c>
      <c r="H1153" t="s">
        <v>58</v>
      </c>
      <c r="I1153">
        <v>1034924</v>
      </c>
      <c r="J1153">
        <v>5</v>
      </c>
      <c r="K1153" t="s">
        <v>79</v>
      </c>
      <c r="L1153" t="s">
        <v>6142</v>
      </c>
      <c r="M1153" t="s">
        <v>55</v>
      </c>
      <c r="N1153">
        <v>80</v>
      </c>
      <c r="O1153">
        <v>100</v>
      </c>
      <c r="P1153" t="s">
        <v>6143</v>
      </c>
      <c r="Q1153">
        <v>2600</v>
      </c>
      <c r="R1153">
        <v>50</v>
      </c>
      <c r="S1153">
        <v>300</v>
      </c>
      <c r="V1153" t="s">
        <v>6144</v>
      </c>
      <c r="W1153" s="2">
        <v>43474.373831018522</v>
      </c>
      <c r="Y1153" s="2">
        <v>44692.434259259258</v>
      </c>
      <c r="Z1153" t="s">
        <v>329</v>
      </c>
    </row>
    <row r="1154" spans="1:26" x14ac:dyDescent="0.25">
      <c r="A1154" t="s">
        <v>2036</v>
      </c>
      <c r="B1154" t="str">
        <f>VLOOKUP(A1154,'dump '!A:A,1,FALSE)</f>
        <v>RO614</v>
      </c>
      <c r="C1154" t="s">
        <v>2035</v>
      </c>
      <c r="D1154" t="s">
        <v>1814</v>
      </c>
      <c r="E1154" t="s">
        <v>1815</v>
      </c>
      <c r="F1154" t="s">
        <v>1816</v>
      </c>
      <c r="G1154" t="s">
        <v>177</v>
      </c>
      <c r="H1154" t="s">
        <v>58</v>
      </c>
      <c r="I1154">
        <v>1018020</v>
      </c>
      <c r="J1154">
        <v>5</v>
      </c>
      <c r="K1154" t="s">
        <v>79</v>
      </c>
      <c r="L1154" t="s">
        <v>6142</v>
      </c>
      <c r="M1154" t="s">
        <v>55</v>
      </c>
      <c r="N1154">
        <v>80</v>
      </c>
      <c r="O1154">
        <v>100</v>
      </c>
      <c r="P1154" t="s">
        <v>6143</v>
      </c>
      <c r="Q1154">
        <v>2600</v>
      </c>
      <c r="R1154">
        <v>50</v>
      </c>
      <c r="S1154">
        <v>300</v>
      </c>
      <c r="V1154" t="s">
        <v>6144</v>
      </c>
      <c r="W1154" s="2">
        <v>43474.373831018522</v>
      </c>
      <c r="Y1154" s="2">
        <v>44692.435787037037</v>
      </c>
      <c r="Z1154" t="s">
        <v>329</v>
      </c>
    </row>
    <row r="1155" spans="1:26" x14ac:dyDescent="0.25">
      <c r="A1155" t="s">
        <v>1899</v>
      </c>
      <c r="B1155" t="str">
        <f>VLOOKUP(A1155,'dump '!A:A,1,FALSE)</f>
        <v>RO615</v>
      </c>
      <c r="C1155" t="s">
        <v>1898</v>
      </c>
      <c r="D1155" t="s">
        <v>1900</v>
      </c>
      <c r="E1155" t="s">
        <v>1901</v>
      </c>
      <c r="F1155" t="s">
        <v>1902</v>
      </c>
      <c r="G1155" t="s">
        <v>177</v>
      </c>
      <c r="H1155" t="s">
        <v>58</v>
      </c>
      <c r="I1155">
        <v>1017897</v>
      </c>
      <c r="J1155">
        <v>5</v>
      </c>
      <c r="K1155" t="s">
        <v>79</v>
      </c>
      <c r="L1155" t="s">
        <v>6142</v>
      </c>
      <c r="M1155" t="s">
        <v>55</v>
      </c>
      <c r="N1155">
        <v>80</v>
      </c>
      <c r="O1155">
        <v>100</v>
      </c>
      <c r="P1155" t="s">
        <v>6143</v>
      </c>
      <c r="Q1155">
        <v>2600</v>
      </c>
      <c r="R1155">
        <v>50</v>
      </c>
      <c r="S1155">
        <v>300</v>
      </c>
      <c r="V1155" t="s">
        <v>6144</v>
      </c>
      <c r="W1155" s="2">
        <v>43474.373831018522</v>
      </c>
      <c r="Y1155" s="2">
        <v>44692.435196759259</v>
      </c>
      <c r="Z1155" t="s">
        <v>329</v>
      </c>
    </row>
    <row r="1156" spans="1:26" x14ac:dyDescent="0.25">
      <c r="A1156" t="s">
        <v>2922</v>
      </c>
      <c r="B1156" t="str">
        <f>VLOOKUP(A1156,'dump '!A:A,1,FALSE)</f>
        <v>RO616</v>
      </c>
      <c r="C1156" t="s">
        <v>2921</v>
      </c>
      <c r="D1156" t="s">
        <v>147</v>
      </c>
      <c r="E1156" t="s">
        <v>148</v>
      </c>
      <c r="F1156" t="s">
        <v>149</v>
      </c>
      <c r="G1156" t="s">
        <v>107</v>
      </c>
      <c r="H1156" t="s">
        <v>58</v>
      </c>
      <c r="I1156">
        <v>1017227</v>
      </c>
      <c r="J1156">
        <v>5</v>
      </c>
      <c r="K1156" t="s">
        <v>79</v>
      </c>
      <c r="L1156" t="s">
        <v>6172</v>
      </c>
      <c r="M1156" t="s">
        <v>55</v>
      </c>
      <c r="N1156">
        <v>60</v>
      </c>
      <c r="O1156">
        <v>100</v>
      </c>
      <c r="P1156" t="s">
        <v>6190</v>
      </c>
      <c r="Q1156">
        <v>2600</v>
      </c>
      <c r="R1156">
        <v>50</v>
      </c>
      <c r="S1156">
        <v>300</v>
      </c>
      <c r="V1156" t="s">
        <v>6174</v>
      </c>
      <c r="W1156" s="2">
        <v>43474.373842592591</v>
      </c>
      <c r="Y1156" s="2">
        <v>43636.680532407408</v>
      </c>
      <c r="Z1156" t="s">
        <v>37</v>
      </c>
    </row>
    <row r="1157" spans="1:26" x14ac:dyDescent="0.25">
      <c r="A1157" t="s">
        <v>152</v>
      </c>
      <c r="B1157" t="str">
        <f>VLOOKUP(A1157,'dump '!A:A,1,FALSE)</f>
        <v>RO617</v>
      </c>
      <c r="C1157" t="s">
        <v>151</v>
      </c>
      <c r="D1157" t="s">
        <v>153</v>
      </c>
      <c r="E1157" t="s">
        <v>154</v>
      </c>
      <c r="F1157" t="s">
        <v>155</v>
      </c>
      <c r="G1157" t="s">
        <v>107</v>
      </c>
      <c r="H1157" t="s">
        <v>58</v>
      </c>
      <c r="I1157">
        <v>1017224</v>
      </c>
      <c r="J1157">
        <v>5</v>
      </c>
      <c r="K1157" t="s">
        <v>79</v>
      </c>
      <c r="L1157" t="s">
        <v>6172</v>
      </c>
      <c r="M1157" t="s">
        <v>55</v>
      </c>
      <c r="N1157">
        <v>60</v>
      </c>
      <c r="O1157">
        <v>100</v>
      </c>
      <c r="P1157" t="s">
        <v>6190</v>
      </c>
      <c r="Q1157">
        <v>2600</v>
      </c>
      <c r="R1157">
        <v>50</v>
      </c>
      <c r="S1157">
        <v>300</v>
      </c>
      <c r="V1157" t="s">
        <v>6174</v>
      </c>
      <c r="W1157" s="2">
        <v>43474.373842592591</v>
      </c>
      <c r="Y1157" s="2">
        <v>43628.675902777781</v>
      </c>
      <c r="Z1157" t="s">
        <v>37</v>
      </c>
    </row>
    <row r="1158" spans="1:26" x14ac:dyDescent="0.25">
      <c r="A1158" t="s">
        <v>2859</v>
      </c>
      <c r="B1158" t="str">
        <f>VLOOKUP(A1158,'dump '!A:A,1,FALSE)</f>
        <v>RO618</v>
      </c>
      <c r="C1158" t="s">
        <v>2858</v>
      </c>
      <c r="D1158" t="s">
        <v>2860</v>
      </c>
      <c r="E1158" t="s">
        <v>132</v>
      </c>
      <c r="F1158" t="s">
        <v>2861</v>
      </c>
      <c r="G1158" t="s">
        <v>51</v>
      </c>
      <c r="H1158" t="s">
        <v>58</v>
      </c>
      <c r="I1158">
        <v>1015862</v>
      </c>
      <c r="J1158">
        <v>5</v>
      </c>
      <c r="K1158" t="s">
        <v>79</v>
      </c>
      <c r="L1158" t="s">
        <v>6142</v>
      </c>
      <c r="M1158" t="s">
        <v>55</v>
      </c>
      <c r="N1158">
        <v>80</v>
      </c>
      <c r="O1158">
        <v>100</v>
      </c>
      <c r="P1158" t="s">
        <v>6143</v>
      </c>
      <c r="Q1158">
        <v>2600</v>
      </c>
      <c r="R1158">
        <v>50</v>
      </c>
      <c r="S1158">
        <v>300</v>
      </c>
      <c r="V1158" t="s">
        <v>6144</v>
      </c>
      <c r="W1158" s="2">
        <v>43474.373854166668</v>
      </c>
      <c r="Y1158" s="2">
        <v>43474.373854166668</v>
      </c>
    </row>
    <row r="1159" spans="1:26" x14ac:dyDescent="0.25">
      <c r="A1159" t="s">
        <v>2883</v>
      </c>
      <c r="B1159" t="str">
        <f>VLOOKUP(A1159,'dump '!A:A,1,FALSE)</f>
        <v>RO619</v>
      </c>
      <c r="C1159" t="s">
        <v>2882</v>
      </c>
      <c r="D1159" t="s">
        <v>2884</v>
      </c>
      <c r="E1159" t="s">
        <v>482</v>
      </c>
      <c r="F1159" t="s">
        <v>2885</v>
      </c>
      <c r="G1159" t="s">
        <v>51</v>
      </c>
      <c r="H1159" t="s">
        <v>58</v>
      </c>
      <c r="I1159">
        <v>1016657</v>
      </c>
      <c r="J1159">
        <v>5</v>
      </c>
      <c r="K1159" t="s">
        <v>79</v>
      </c>
      <c r="L1159" t="s">
        <v>6142</v>
      </c>
      <c r="M1159" t="s">
        <v>55</v>
      </c>
      <c r="N1159">
        <v>80</v>
      </c>
      <c r="O1159">
        <v>100</v>
      </c>
      <c r="P1159" t="s">
        <v>6143</v>
      </c>
      <c r="Q1159">
        <v>2900</v>
      </c>
      <c r="R1159">
        <v>50</v>
      </c>
      <c r="S1159">
        <v>300</v>
      </c>
      <c r="V1159" t="s">
        <v>6144</v>
      </c>
      <c r="W1159" s="2">
        <v>43474.373854166668</v>
      </c>
      <c r="Y1159" s="2">
        <v>43474.373854166668</v>
      </c>
    </row>
    <row r="1160" spans="1:26" x14ac:dyDescent="0.25">
      <c r="A1160" t="s">
        <v>3348</v>
      </c>
      <c r="B1160" t="str">
        <f>VLOOKUP(A1160,'dump '!A:A,1,FALSE)</f>
        <v>RO620</v>
      </c>
      <c r="C1160" t="s">
        <v>3347</v>
      </c>
      <c r="D1160" t="s">
        <v>2652</v>
      </c>
      <c r="E1160" t="s">
        <v>281</v>
      </c>
      <c r="F1160" t="s">
        <v>2653</v>
      </c>
      <c r="G1160" t="s">
        <v>34</v>
      </c>
      <c r="H1160" t="s">
        <v>58</v>
      </c>
      <c r="I1160">
        <v>1019896</v>
      </c>
      <c r="J1160">
        <v>5</v>
      </c>
      <c r="K1160" t="s">
        <v>79</v>
      </c>
      <c r="L1160" t="s">
        <v>6142</v>
      </c>
      <c r="M1160" t="s">
        <v>55</v>
      </c>
      <c r="N1160">
        <v>80</v>
      </c>
      <c r="O1160">
        <v>100</v>
      </c>
      <c r="P1160" t="s">
        <v>6165</v>
      </c>
      <c r="Q1160">
        <v>2600</v>
      </c>
      <c r="R1160">
        <v>50</v>
      </c>
      <c r="S1160">
        <v>300</v>
      </c>
      <c r="V1160" t="s">
        <v>6144</v>
      </c>
      <c r="W1160" s="2">
        <v>43474.373842592591</v>
      </c>
      <c r="Y1160" s="2">
        <v>43474.373842592591</v>
      </c>
    </row>
    <row r="1161" spans="1:26" x14ac:dyDescent="0.25">
      <c r="A1161" t="s">
        <v>2958</v>
      </c>
      <c r="B1161" t="str">
        <f>VLOOKUP(A1161,'dump '!A:A,1,FALSE)</f>
        <v>RO622</v>
      </c>
      <c r="C1161" t="s">
        <v>2957</v>
      </c>
      <c r="D1161" t="s">
        <v>2354</v>
      </c>
      <c r="E1161" t="s">
        <v>2355</v>
      </c>
      <c r="F1161" t="s">
        <v>2356</v>
      </c>
      <c r="G1161" t="s">
        <v>1043</v>
      </c>
      <c r="H1161" t="s">
        <v>58</v>
      </c>
      <c r="I1161">
        <v>1019860</v>
      </c>
      <c r="J1161">
        <v>5</v>
      </c>
      <c r="K1161" t="s">
        <v>79</v>
      </c>
      <c r="L1161" t="s">
        <v>6142</v>
      </c>
      <c r="M1161" t="s">
        <v>55</v>
      </c>
      <c r="N1161">
        <v>80</v>
      </c>
      <c r="O1161">
        <v>100</v>
      </c>
      <c r="P1161" t="s">
        <v>6143</v>
      </c>
      <c r="Q1161">
        <v>2600</v>
      </c>
      <c r="R1161">
        <v>50</v>
      </c>
      <c r="S1161">
        <v>300</v>
      </c>
      <c r="V1161" t="s">
        <v>6144</v>
      </c>
      <c r="W1161" s="2">
        <v>43474.373842592591</v>
      </c>
      <c r="Y1161" s="2">
        <v>43474.373842592591</v>
      </c>
    </row>
    <row r="1162" spans="1:26" x14ac:dyDescent="0.25">
      <c r="A1162" t="s">
        <v>2904</v>
      </c>
      <c r="B1162" t="str">
        <f>VLOOKUP(A1162,'dump '!A:A,1,FALSE)</f>
        <v>RO624</v>
      </c>
      <c r="C1162" t="s">
        <v>2903</v>
      </c>
      <c r="D1162" t="s">
        <v>1193</v>
      </c>
      <c r="E1162" t="s">
        <v>293</v>
      </c>
      <c r="F1162" t="s">
        <v>1194</v>
      </c>
      <c r="G1162" t="s">
        <v>43</v>
      </c>
      <c r="H1162" t="s">
        <v>58</v>
      </c>
      <c r="I1162">
        <v>1017213</v>
      </c>
      <c r="J1162">
        <v>5</v>
      </c>
      <c r="K1162" t="s">
        <v>79</v>
      </c>
      <c r="L1162" t="s">
        <v>6172</v>
      </c>
      <c r="M1162" t="s">
        <v>55</v>
      </c>
      <c r="N1162">
        <v>60</v>
      </c>
      <c r="O1162">
        <v>100</v>
      </c>
      <c r="P1162" t="s">
        <v>6190</v>
      </c>
      <c r="Q1162">
        <v>2600</v>
      </c>
      <c r="R1162">
        <v>50</v>
      </c>
      <c r="S1162">
        <v>300</v>
      </c>
      <c r="V1162" t="s">
        <v>6174</v>
      </c>
      <c r="W1162" s="2">
        <v>43474.373842592591</v>
      </c>
      <c r="Y1162" s="2">
        <v>43636.624490740738</v>
      </c>
      <c r="Z1162" t="s">
        <v>37</v>
      </c>
    </row>
    <row r="1163" spans="1:26" x14ac:dyDescent="0.25">
      <c r="A1163" t="s">
        <v>2912</v>
      </c>
      <c r="B1163" t="str">
        <f>VLOOKUP(A1163,'dump '!A:A,1,FALSE)</f>
        <v>RO625</v>
      </c>
      <c r="C1163" t="s">
        <v>2911</v>
      </c>
      <c r="D1163" t="s">
        <v>137</v>
      </c>
      <c r="E1163" t="s">
        <v>132</v>
      </c>
      <c r="F1163" t="s">
        <v>138</v>
      </c>
      <c r="G1163" t="s">
        <v>43</v>
      </c>
      <c r="H1163" t="s">
        <v>58</v>
      </c>
      <c r="I1163">
        <v>1017233</v>
      </c>
      <c r="J1163">
        <v>5</v>
      </c>
      <c r="K1163" t="s">
        <v>79</v>
      </c>
      <c r="L1163" t="s">
        <v>6172</v>
      </c>
      <c r="M1163" t="s">
        <v>55</v>
      </c>
      <c r="N1163">
        <v>60</v>
      </c>
      <c r="O1163">
        <v>100</v>
      </c>
      <c r="P1163" t="s">
        <v>6190</v>
      </c>
      <c r="Q1163">
        <v>2600</v>
      </c>
      <c r="R1163">
        <v>50</v>
      </c>
      <c r="S1163">
        <v>300</v>
      </c>
      <c r="V1163" t="s">
        <v>6174</v>
      </c>
      <c r="W1163" s="2">
        <v>43474.373842592591</v>
      </c>
      <c r="Y1163" s="2">
        <v>43636.665555555555</v>
      </c>
      <c r="Z1163" t="s">
        <v>37</v>
      </c>
    </row>
    <row r="1164" spans="1:26" x14ac:dyDescent="0.25">
      <c r="A1164" t="s">
        <v>6197</v>
      </c>
      <c r="B1164" t="e">
        <f>VLOOKUP(A1164,'dump '!A:A,1,FALSE)</f>
        <v>#N/A</v>
      </c>
      <c r="C1164" s="2"/>
      <c r="D1164" s="2"/>
      <c r="E1164" s="2"/>
      <c r="F1164" s="2"/>
      <c r="G1164" s="2"/>
      <c r="H1164" t="s">
        <v>58</v>
      </c>
      <c r="I1164">
        <v>1018538</v>
      </c>
      <c r="J1164">
        <v>5</v>
      </c>
      <c r="K1164" t="s">
        <v>79</v>
      </c>
      <c r="L1164" t="s">
        <v>6142</v>
      </c>
      <c r="M1164" t="s">
        <v>55</v>
      </c>
      <c r="N1164">
        <v>80</v>
      </c>
      <c r="O1164">
        <v>100</v>
      </c>
      <c r="P1164" t="s">
        <v>6156</v>
      </c>
      <c r="Q1164">
        <v>2600</v>
      </c>
      <c r="R1164">
        <v>50</v>
      </c>
      <c r="S1164">
        <v>301</v>
      </c>
      <c r="V1164" t="s">
        <v>6144</v>
      </c>
      <c r="W1164" s="2">
        <v>43474.373842592591</v>
      </c>
      <c r="Y1164" s="2">
        <v>43474.373842592591</v>
      </c>
    </row>
    <row r="1165" spans="1:26" x14ac:dyDescent="0.25">
      <c r="A1165" t="s">
        <v>2908</v>
      </c>
      <c r="B1165" t="str">
        <f>VLOOKUP(A1165,'dump '!A:A,1,FALSE)</f>
        <v>RO627</v>
      </c>
      <c r="C1165" t="s">
        <v>2907</v>
      </c>
      <c r="D1165" t="s">
        <v>125</v>
      </c>
      <c r="E1165" t="s">
        <v>126</v>
      </c>
      <c r="F1165" t="s">
        <v>127</v>
      </c>
      <c r="G1165" t="s">
        <v>43</v>
      </c>
      <c r="H1165" t="s">
        <v>58</v>
      </c>
      <c r="I1165">
        <v>1017231</v>
      </c>
      <c r="J1165">
        <v>5</v>
      </c>
      <c r="K1165" t="s">
        <v>79</v>
      </c>
      <c r="L1165" t="s">
        <v>6172</v>
      </c>
      <c r="M1165" t="s">
        <v>55</v>
      </c>
      <c r="N1165">
        <v>60</v>
      </c>
      <c r="O1165">
        <v>100</v>
      </c>
      <c r="P1165" t="s">
        <v>6190</v>
      </c>
      <c r="Q1165">
        <v>2600</v>
      </c>
      <c r="R1165">
        <v>50</v>
      </c>
      <c r="S1165">
        <v>300</v>
      </c>
      <c r="V1165" t="s">
        <v>6174</v>
      </c>
      <c r="W1165" s="2">
        <v>43474.373842592591</v>
      </c>
      <c r="Y1165" s="2">
        <v>43636.674571759257</v>
      </c>
      <c r="Z1165" t="s">
        <v>37</v>
      </c>
    </row>
    <row r="1166" spans="1:26" x14ac:dyDescent="0.25">
      <c r="A1166" t="s">
        <v>1910</v>
      </c>
      <c r="B1166" t="str">
        <f>VLOOKUP(A1166,'dump '!A:A,1,FALSE)</f>
        <v>RO628</v>
      </c>
      <c r="C1166" t="s">
        <v>1909</v>
      </c>
      <c r="D1166" t="s">
        <v>1759</v>
      </c>
      <c r="E1166" t="s">
        <v>561</v>
      </c>
      <c r="F1166" t="s">
        <v>1760</v>
      </c>
      <c r="G1166" t="s">
        <v>177</v>
      </c>
      <c r="H1166" t="s">
        <v>58</v>
      </c>
      <c r="I1166">
        <v>1017899</v>
      </c>
      <c r="J1166">
        <v>5</v>
      </c>
      <c r="K1166" t="s">
        <v>79</v>
      </c>
      <c r="L1166" t="s">
        <v>6142</v>
      </c>
      <c r="M1166" t="s">
        <v>55</v>
      </c>
      <c r="N1166">
        <v>80</v>
      </c>
      <c r="O1166">
        <v>100</v>
      </c>
      <c r="P1166" t="s">
        <v>6143</v>
      </c>
      <c r="Q1166">
        <v>2600</v>
      </c>
      <c r="R1166">
        <v>50</v>
      </c>
      <c r="S1166">
        <v>104</v>
      </c>
      <c r="V1166" t="s">
        <v>6144</v>
      </c>
      <c r="W1166" s="2">
        <v>43474.373831018522</v>
      </c>
      <c r="Y1166" s="2">
        <v>44692.435023148151</v>
      </c>
      <c r="Z1166" t="s">
        <v>329</v>
      </c>
    </row>
    <row r="1167" spans="1:26" x14ac:dyDescent="0.25">
      <c r="A1167" t="s">
        <v>1914</v>
      </c>
      <c r="B1167" t="str">
        <f>VLOOKUP(A1167,'dump '!A:A,1,FALSE)</f>
        <v>RO629</v>
      </c>
      <c r="C1167" t="s">
        <v>1913</v>
      </c>
      <c r="D1167" t="s">
        <v>1753</v>
      </c>
      <c r="E1167" t="s">
        <v>1754</v>
      </c>
      <c r="F1167" t="s">
        <v>1755</v>
      </c>
      <c r="G1167" t="s">
        <v>177</v>
      </c>
      <c r="H1167" t="s">
        <v>58</v>
      </c>
      <c r="I1167">
        <v>1017901</v>
      </c>
      <c r="J1167">
        <v>5</v>
      </c>
      <c r="K1167" t="s">
        <v>79</v>
      </c>
      <c r="L1167" t="s">
        <v>6142</v>
      </c>
      <c r="M1167" t="s">
        <v>55</v>
      </c>
      <c r="N1167">
        <v>80</v>
      </c>
      <c r="O1167">
        <v>100</v>
      </c>
      <c r="P1167" t="s">
        <v>6143</v>
      </c>
      <c r="Q1167">
        <v>2600</v>
      </c>
      <c r="R1167">
        <v>50</v>
      </c>
      <c r="S1167">
        <v>300</v>
      </c>
      <c r="V1167" t="s">
        <v>6144</v>
      </c>
      <c r="W1167" s="2">
        <v>43474.373831018522</v>
      </c>
      <c r="Y1167" s="2">
        <v>44692.434907407405</v>
      </c>
      <c r="Z1167" t="s">
        <v>329</v>
      </c>
    </row>
    <row r="1168" spans="1:26" x14ac:dyDescent="0.25">
      <c r="A1168" t="s">
        <v>2003</v>
      </c>
      <c r="B1168" t="str">
        <f>VLOOKUP(A1168,'dump '!A:A,1,FALSE)</f>
        <v>RO630</v>
      </c>
      <c r="C1168" t="s">
        <v>2002</v>
      </c>
      <c r="D1168" t="s">
        <v>1793</v>
      </c>
      <c r="E1168" t="s">
        <v>1086</v>
      </c>
      <c r="F1168" t="s">
        <v>1794</v>
      </c>
      <c r="G1168" t="s">
        <v>177</v>
      </c>
      <c r="H1168" t="s">
        <v>58</v>
      </c>
      <c r="I1168">
        <v>1018003</v>
      </c>
      <c r="J1168">
        <v>5</v>
      </c>
      <c r="K1168" t="s">
        <v>79</v>
      </c>
      <c r="L1168" t="s">
        <v>6142</v>
      </c>
      <c r="M1168" t="s">
        <v>55</v>
      </c>
      <c r="N1168">
        <v>80</v>
      </c>
      <c r="O1168">
        <v>100</v>
      </c>
      <c r="P1168" t="s">
        <v>6165</v>
      </c>
      <c r="Q1168">
        <v>2600</v>
      </c>
      <c r="R1168">
        <v>50</v>
      </c>
      <c r="S1168">
        <v>300</v>
      </c>
      <c r="V1168" t="s">
        <v>6144</v>
      </c>
      <c r="W1168" s="2">
        <v>43474.373831018522</v>
      </c>
      <c r="Y1168" s="2">
        <v>43474.373831018522</v>
      </c>
    </row>
    <row r="1169" spans="1:26" x14ac:dyDescent="0.25">
      <c r="A1169" t="s">
        <v>2005</v>
      </c>
      <c r="B1169" t="str">
        <f>VLOOKUP(A1169,'dump '!A:A,1,FALSE)</f>
        <v>RO631</v>
      </c>
      <c r="C1169" t="s">
        <v>2004</v>
      </c>
      <c r="D1169" t="s">
        <v>1793</v>
      </c>
      <c r="E1169" t="s">
        <v>1086</v>
      </c>
      <c r="F1169" t="s">
        <v>1794</v>
      </c>
      <c r="G1169" t="s">
        <v>177</v>
      </c>
      <c r="H1169" t="s">
        <v>58</v>
      </c>
      <c r="I1169">
        <v>1018004</v>
      </c>
      <c r="J1169">
        <v>5</v>
      </c>
      <c r="K1169" t="s">
        <v>79</v>
      </c>
      <c r="L1169" t="s">
        <v>6142</v>
      </c>
      <c r="M1169" t="s">
        <v>55</v>
      </c>
      <c r="N1169">
        <v>80</v>
      </c>
      <c r="O1169">
        <v>100</v>
      </c>
      <c r="P1169" t="s">
        <v>6165</v>
      </c>
      <c r="Q1169">
        <v>2500</v>
      </c>
      <c r="R1169">
        <v>50</v>
      </c>
      <c r="S1169">
        <v>300</v>
      </c>
      <c r="V1169" t="s">
        <v>6144</v>
      </c>
      <c r="W1169" s="2">
        <v>43474.373831018522</v>
      </c>
      <c r="Y1169" s="2">
        <v>43474.373831018522</v>
      </c>
    </row>
    <row r="1170" spans="1:26" x14ac:dyDescent="0.25">
      <c r="A1170" t="s">
        <v>4570</v>
      </c>
      <c r="B1170" t="str">
        <f>VLOOKUP(A1170,'dump '!A:A,1,FALSE)</f>
        <v>RO632</v>
      </c>
      <c r="C1170" t="s">
        <v>4569</v>
      </c>
      <c r="D1170" t="s">
        <v>1793</v>
      </c>
      <c r="E1170" t="s">
        <v>281</v>
      </c>
      <c r="F1170" t="s">
        <v>1794</v>
      </c>
      <c r="G1170" t="s">
        <v>177</v>
      </c>
      <c r="H1170" t="s">
        <v>58</v>
      </c>
      <c r="I1170">
        <v>1018005</v>
      </c>
      <c r="J1170">
        <v>5</v>
      </c>
      <c r="K1170" t="s">
        <v>79</v>
      </c>
      <c r="L1170" t="s">
        <v>6142</v>
      </c>
      <c r="M1170" t="s">
        <v>55</v>
      </c>
      <c r="N1170">
        <v>80</v>
      </c>
      <c r="O1170">
        <v>100</v>
      </c>
      <c r="P1170" t="s">
        <v>6143</v>
      </c>
      <c r="Q1170">
        <v>2600</v>
      </c>
      <c r="R1170">
        <v>50</v>
      </c>
      <c r="S1170">
        <v>300</v>
      </c>
      <c r="V1170" t="s">
        <v>6144</v>
      </c>
      <c r="W1170" s="2">
        <v>43474.373831018522</v>
      </c>
      <c r="Y1170" s="2">
        <v>43474.373831018522</v>
      </c>
    </row>
    <row r="1171" spans="1:26" x14ac:dyDescent="0.25">
      <c r="A1171" t="s">
        <v>2001</v>
      </c>
      <c r="B1171" t="str">
        <f>VLOOKUP(A1171,'dump '!A:A,1,FALSE)</f>
        <v>RO633</v>
      </c>
      <c r="C1171" t="s">
        <v>2000</v>
      </c>
      <c r="D1171" t="s">
        <v>913</v>
      </c>
      <c r="E1171" t="s">
        <v>1798</v>
      </c>
      <c r="F1171" t="s">
        <v>1799</v>
      </c>
      <c r="G1171" t="s">
        <v>177</v>
      </c>
      <c r="H1171" t="s">
        <v>58</v>
      </c>
      <c r="I1171">
        <v>1018001</v>
      </c>
      <c r="J1171">
        <v>5</v>
      </c>
      <c r="K1171" t="s">
        <v>79</v>
      </c>
      <c r="L1171" t="s">
        <v>6142</v>
      </c>
      <c r="M1171" t="s">
        <v>55</v>
      </c>
      <c r="N1171">
        <v>80</v>
      </c>
      <c r="O1171">
        <v>100</v>
      </c>
      <c r="P1171" t="s">
        <v>6143</v>
      </c>
      <c r="Q1171">
        <v>2600</v>
      </c>
      <c r="R1171">
        <v>50</v>
      </c>
      <c r="S1171">
        <v>300</v>
      </c>
      <c r="V1171" t="s">
        <v>6144</v>
      </c>
      <c r="W1171" s="2">
        <v>43474.373831018522</v>
      </c>
      <c r="Y1171" s="2">
        <v>43474.373831018522</v>
      </c>
    </row>
    <row r="1172" spans="1:26" x14ac:dyDescent="0.25">
      <c r="A1172" t="s">
        <v>2668</v>
      </c>
      <c r="B1172" t="str">
        <f>VLOOKUP(A1172,'dump '!A:A,1,FALSE)</f>
        <v>RO634</v>
      </c>
      <c r="C1172" t="s">
        <v>2667</v>
      </c>
      <c r="D1172" t="s">
        <v>1090</v>
      </c>
      <c r="E1172" t="s">
        <v>769</v>
      </c>
      <c r="F1172" t="s">
        <v>2669</v>
      </c>
      <c r="G1172" t="s">
        <v>177</v>
      </c>
      <c r="H1172" t="s">
        <v>58</v>
      </c>
      <c r="I1172">
        <v>1018951</v>
      </c>
      <c r="J1172">
        <v>5</v>
      </c>
      <c r="K1172" t="s">
        <v>79</v>
      </c>
      <c r="L1172" t="s">
        <v>6142</v>
      </c>
      <c r="M1172" t="s">
        <v>55</v>
      </c>
      <c r="N1172">
        <v>80</v>
      </c>
      <c r="O1172">
        <v>100</v>
      </c>
      <c r="P1172" t="s">
        <v>6156</v>
      </c>
      <c r="Q1172">
        <v>2600</v>
      </c>
      <c r="R1172">
        <v>50</v>
      </c>
      <c r="S1172">
        <v>300</v>
      </c>
      <c r="V1172" t="s">
        <v>6144</v>
      </c>
      <c r="W1172" s="2">
        <v>43474.373842592591</v>
      </c>
      <c r="Y1172" s="2">
        <v>43474.373842592591</v>
      </c>
    </row>
    <row r="1173" spans="1:26" x14ac:dyDescent="0.25">
      <c r="A1173" t="s">
        <v>2050</v>
      </c>
      <c r="B1173" t="str">
        <f>VLOOKUP(A1173,'dump '!A:A,1,FALSE)</f>
        <v>RO636</v>
      </c>
      <c r="C1173" t="s">
        <v>2049</v>
      </c>
      <c r="D1173" t="s">
        <v>651</v>
      </c>
      <c r="E1173" t="s">
        <v>2051</v>
      </c>
      <c r="F1173" t="s">
        <v>2052</v>
      </c>
      <c r="G1173" t="s">
        <v>177</v>
      </c>
      <c r="H1173" t="s">
        <v>58</v>
      </c>
      <c r="I1173">
        <v>1018006</v>
      </c>
      <c r="J1173">
        <v>5</v>
      </c>
      <c r="K1173" t="s">
        <v>79</v>
      </c>
      <c r="L1173" t="s">
        <v>6142</v>
      </c>
      <c r="M1173" t="s">
        <v>55</v>
      </c>
      <c r="N1173">
        <v>80</v>
      </c>
      <c r="O1173">
        <v>100</v>
      </c>
      <c r="P1173" t="s">
        <v>6143</v>
      </c>
      <c r="Q1173">
        <v>2600</v>
      </c>
      <c r="R1173">
        <v>50</v>
      </c>
      <c r="S1173">
        <v>300</v>
      </c>
      <c r="V1173" t="s">
        <v>6144</v>
      </c>
      <c r="W1173" s="2">
        <v>43474.373831018522</v>
      </c>
      <c r="Y1173" s="2">
        <v>43474.373831018522</v>
      </c>
    </row>
    <row r="1174" spans="1:26" x14ac:dyDescent="0.25">
      <c r="A1174" t="s">
        <v>2020</v>
      </c>
      <c r="B1174" t="str">
        <f>VLOOKUP(A1174,'dump '!A:A,1,FALSE)</f>
        <v>RO637</v>
      </c>
      <c r="C1174" t="s">
        <v>2019</v>
      </c>
      <c r="D1174" t="s">
        <v>1674</v>
      </c>
      <c r="E1174" t="s">
        <v>561</v>
      </c>
      <c r="F1174" t="s">
        <v>1675</v>
      </c>
      <c r="G1174" t="s">
        <v>177</v>
      </c>
      <c r="H1174" t="s">
        <v>58</v>
      </c>
      <c r="I1174">
        <v>1018015</v>
      </c>
      <c r="J1174">
        <v>5</v>
      </c>
      <c r="K1174" t="s">
        <v>79</v>
      </c>
      <c r="L1174" t="s">
        <v>6142</v>
      </c>
      <c r="M1174" t="s">
        <v>55</v>
      </c>
      <c r="N1174">
        <v>80</v>
      </c>
      <c r="O1174">
        <v>100</v>
      </c>
      <c r="P1174" t="s">
        <v>6165</v>
      </c>
      <c r="Q1174">
        <v>2550</v>
      </c>
      <c r="R1174">
        <v>50</v>
      </c>
      <c r="S1174">
        <v>300</v>
      </c>
      <c r="V1174" t="s">
        <v>6144</v>
      </c>
      <c r="W1174" s="2">
        <v>43474.373831018522</v>
      </c>
      <c r="Y1174" s="2">
        <v>43921.624050925922</v>
      </c>
      <c r="Z1174" t="s">
        <v>5969</v>
      </c>
    </row>
    <row r="1175" spans="1:26" x14ac:dyDescent="0.25">
      <c r="A1175" t="s">
        <v>1781</v>
      </c>
      <c r="B1175" t="str">
        <f>VLOOKUP(A1175,'dump '!A:A,1,FALSE)</f>
        <v>RO638</v>
      </c>
      <c r="C1175" t="s">
        <v>1780</v>
      </c>
      <c r="D1175" t="s">
        <v>1782</v>
      </c>
      <c r="E1175" t="s">
        <v>1783</v>
      </c>
      <c r="F1175" t="s">
        <v>1784</v>
      </c>
      <c r="G1175" t="s">
        <v>177</v>
      </c>
      <c r="H1175" t="s">
        <v>58</v>
      </c>
      <c r="I1175">
        <v>1017886</v>
      </c>
      <c r="J1175">
        <v>5</v>
      </c>
      <c r="K1175" t="s">
        <v>79</v>
      </c>
      <c r="L1175" t="s">
        <v>6142</v>
      </c>
      <c r="M1175" t="s">
        <v>55</v>
      </c>
      <c r="N1175">
        <v>80</v>
      </c>
      <c r="O1175">
        <v>100</v>
      </c>
      <c r="P1175" t="s">
        <v>6143</v>
      </c>
      <c r="Q1175">
        <v>2600</v>
      </c>
      <c r="R1175">
        <v>50</v>
      </c>
      <c r="S1175">
        <v>300</v>
      </c>
      <c r="V1175" t="s">
        <v>6144</v>
      </c>
      <c r="W1175" s="2">
        <v>43474.373831018522</v>
      </c>
      <c r="Y1175" s="2">
        <v>43474.373831018522</v>
      </c>
    </row>
    <row r="1176" spans="1:26" x14ac:dyDescent="0.25">
      <c r="A1176" t="s">
        <v>2772</v>
      </c>
      <c r="B1176" t="str">
        <f>VLOOKUP(A1176,'dump '!A:A,1,FALSE)</f>
        <v>RO639</v>
      </c>
      <c r="C1176" t="s">
        <v>2771</v>
      </c>
      <c r="D1176" t="s">
        <v>1205</v>
      </c>
      <c r="E1176" t="s">
        <v>522</v>
      </c>
      <c r="F1176" t="s">
        <v>1206</v>
      </c>
      <c r="G1176" t="s">
        <v>43</v>
      </c>
      <c r="H1176" t="s">
        <v>58</v>
      </c>
      <c r="I1176">
        <v>1016720</v>
      </c>
      <c r="J1176">
        <v>5</v>
      </c>
      <c r="K1176" t="s">
        <v>79</v>
      </c>
      <c r="L1176" t="s">
        <v>6172</v>
      </c>
      <c r="M1176" t="s">
        <v>55</v>
      </c>
      <c r="N1176">
        <v>60</v>
      </c>
      <c r="O1176">
        <v>100</v>
      </c>
      <c r="P1176" t="s">
        <v>6190</v>
      </c>
      <c r="Q1176">
        <v>2600</v>
      </c>
      <c r="R1176">
        <v>50</v>
      </c>
      <c r="S1176">
        <v>300</v>
      </c>
      <c r="V1176" t="s">
        <v>6174</v>
      </c>
      <c r="W1176" s="2">
        <v>43474.373842592591</v>
      </c>
      <c r="Y1176" s="2">
        <v>43636.661956018521</v>
      </c>
      <c r="Z1176" t="s">
        <v>37</v>
      </c>
    </row>
    <row r="1177" spans="1:26" x14ac:dyDescent="0.25">
      <c r="A1177" t="s">
        <v>2934</v>
      </c>
      <c r="B1177" t="str">
        <f>VLOOKUP(A1177,'dump '!A:A,1,FALSE)</f>
        <v>RO640</v>
      </c>
      <c r="C1177" t="s">
        <v>2933</v>
      </c>
      <c r="D1177" t="s">
        <v>292</v>
      </c>
      <c r="E1177" t="s">
        <v>293</v>
      </c>
      <c r="F1177" t="s">
        <v>294</v>
      </c>
      <c r="G1177" t="s">
        <v>43</v>
      </c>
      <c r="H1177" t="s">
        <v>58</v>
      </c>
      <c r="I1177">
        <v>1017246</v>
      </c>
      <c r="J1177">
        <v>5</v>
      </c>
      <c r="K1177" t="s">
        <v>79</v>
      </c>
      <c r="L1177" t="s">
        <v>6172</v>
      </c>
      <c r="M1177" t="s">
        <v>55</v>
      </c>
      <c r="N1177">
        <v>60</v>
      </c>
      <c r="O1177">
        <v>100</v>
      </c>
      <c r="P1177" t="s">
        <v>6190</v>
      </c>
      <c r="Q1177">
        <v>2600</v>
      </c>
      <c r="R1177">
        <v>50</v>
      </c>
      <c r="S1177">
        <v>300</v>
      </c>
      <c r="V1177" t="s">
        <v>6174</v>
      </c>
      <c r="W1177" s="2">
        <v>43474.373842592591</v>
      </c>
      <c r="Y1177" s="2">
        <v>43636.671307870369</v>
      </c>
      <c r="Z1177" t="s">
        <v>37</v>
      </c>
    </row>
    <row r="1178" spans="1:26" x14ac:dyDescent="0.25">
      <c r="A1178" t="s">
        <v>2546</v>
      </c>
      <c r="B1178" t="str">
        <f>VLOOKUP(A1178,'dump '!A:A,1,FALSE)</f>
        <v>RO641</v>
      </c>
      <c r="C1178" t="s">
        <v>2545</v>
      </c>
      <c r="D1178" t="s">
        <v>1627</v>
      </c>
      <c r="E1178" t="s">
        <v>49</v>
      </c>
      <c r="F1178" t="s">
        <v>1628</v>
      </c>
      <c r="G1178" t="s">
        <v>107</v>
      </c>
      <c r="H1178" t="s">
        <v>58</v>
      </c>
      <c r="I1178">
        <v>1018888</v>
      </c>
      <c r="J1178">
        <v>5</v>
      </c>
      <c r="K1178" t="s">
        <v>79</v>
      </c>
      <c r="L1178" t="s">
        <v>6172</v>
      </c>
      <c r="M1178" t="s">
        <v>55</v>
      </c>
      <c r="N1178">
        <v>60</v>
      </c>
      <c r="O1178">
        <v>100</v>
      </c>
      <c r="P1178" t="s">
        <v>6190</v>
      </c>
      <c r="Q1178">
        <v>2600</v>
      </c>
      <c r="R1178">
        <v>50</v>
      </c>
      <c r="S1178">
        <v>300</v>
      </c>
      <c r="V1178" t="s">
        <v>6174</v>
      </c>
      <c r="W1178" s="2">
        <v>43474.373842592591</v>
      </c>
      <c r="Y1178" s="2">
        <v>43636.67728009259</v>
      </c>
      <c r="Z1178" t="s">
        <v>37</v>
      </c>
    </row>
    <row r="1179" spans="1:26" x14ac:dyDescent="0.25">
      <c r="A1179" t="s">
        <v>2015</v>
      </c>
      <c r="B1179" t="str">
        <f>VLOOKUP(A1179,'dump '!A:A,1,FALSE)</f>
        <v>RO642</v>
      </c>
      <c r="C1179" t="s">
        <v>2014</v>
      </c>
      <c r="D1179" t="s">
        <v>1764</v>
      </c>
      <c r="E1179" t="s">
        <v>2016</v>
      </c>
      <c r="F1179" t="s">
        <v>2017</v>
      </c>
      <c r="G1179" t="s">
        <v>177</v>
      </c>
      <c r="H1179" t="s">
        <v>58</v>
      </c>
      <c r="I1179">
        <v>1018013</v>
      </c>
      <c r="J1179">
        <v>5</v>
      </c>
      <c r="K1179" t="s">
        <v>79</v>
      </c>
      <c r="L1179" t="s">
        <v>6142</v>
      </c>
      <c r="M1179" t="s">
        <v>55</v>
      </c>
      <c r="N1179">
        <v>80</v>
      </c>
      <c r="O1179">
        <v>100</v>
      </c>
      <c r="P1179" t="s">
        <v>6143</v>
      </c>
      <c r="Q1179">
        <v>2600</v>
      </c>
      <c r="R1179">
        <v>50</v>
      </c>
      <c r="S1179">
        <v>300</v>
      </c>
      <c r="V1179" t="s">
        <v>6144</v>
      </c>
      <c r="W1179" s="2">
        <v>43474.373831018522</v>
      </c>
      <c r="Y1179" s="2">
        <v>43474.373831018522</v>
      </c>
    </row>
    <row r="1180" spans="1:26" x14ac:dyDescent="0.25">
      <c r="A1180" t="s">
        <v>3568</v>
      </c>
      <c r="B1180" t="str">
        <f>VLOOKUP(A1180,'dump '!A:A,1,FALSE)</f>
        <v>RO643</v>
      </c>
      <c r="C1180" t="s">
        <v>3567</v>
      </c>
      <c r="D1180" t="s">
        <v>1764</v>
      </c>
      <c r="E1180" t="s">
        <v>3569</v>
      </c>
      <c r="F1180" t="s">
        <v>3570</v>
      </c>
      <c r="G1180" t="s">
        <v>177</v>
      </c>
      <c r="H1180" t="s">
        <v>58</v>
      </c>
      <c r="I1180">
        <v>1034750</v>
      </c>
      <c r="J1180">
        <v>5</v>
      </c>
      <c r="K1180" t="s">
        <v>79</v>
      </c>
      <c r="L1180" t="s">
        <v>6142</v>
      </c>
      <c r="M1180" t="s">
        <v>55</v>
      </c>
      <c r="N1180">
        <v>80</v>
      </c>
      <c r="O1180">
        <v>100</v>
      </c>
      <c r="P1180" t="s">
        <v>6143</v>
      </c>
      <c r="Q1180">
        <v>2600</v>
      </c>
      <c r="R1180">
        <v>50</v>
      </c>
      <c r="S1180">
        <v>300</v>
      </c>
      <c r="V1180" t="s">
        <v>6144</v>
      </c>
      <c r="W1180" s="2">
        <v>43474.373831018522</v>
      </c>
      <c r="Y1180" s="2">
        <v>43474.373831018522</v>
      </c>
    </row>
    <row r="1181" spans="1:26" x14ac:dyDescent="0.25">
      <c r="A1181" t="s">
        <v>2011</v>
      </c>
      <c r="B1181" t="str">
        <f>VLOOKUP(A1181,'dump '!A:A,1,FALSE)</f>
        <v>RO644</v>
      </c>
      <c r="C1181" t="s">
        <v>2010</v>
      </c>
      <c r="D1181" t="s">
        <v>1764</v>
      </c>
      <c r="E1181" t="s">
        <v>1765</v>
      </c>
      <c r="F1181" t="s">
        <v>1766</v>
      </c>
      <c r="G1181" t="s">
        <v>177</v>
      </c>
      <c r="H1181" t="s">
        <v>58</v>
      </c>
      <c r="I1181">
        <v>1018011</v>
      </c>
      <c r="J1181">
        <v>5</v>
      </c>
      <c r="K1181" t="s">
        <v>79</v>
      </c>
      <c r="L1181" t="s">
        <v>6142</v>
      </c>
      <c r="M1181" t="s">
        <v>55</v>
      </c>
      <c r="N1181">
        <v>80</v>
      </c>
      <c r="O1181">
        <v>100</v>
      </c>
      <c r="P1181" t="s">
        <v>6143</v>
      </c>
      <c r="Q1181">
        <v>2600</v>
      </c>
      <c r="R1181">
        <v>50</v>
      </c>
      <c r="S1181">
        <v>300</v>
      </c>
      <c r="V1181" t="s">
        <v>6144</v>
      </c>
      <c r="W1181" s="2">
        <v>43474.373831018522</v>
      </c>
      <c r="Y1181" s="2">
        <v>43474.373831018522</v>
      </c>
    </row>
    <row r="1182" spans="1:26" x14ac:dyDescent="0.25">
      <c r="A1182" t="s">
        <v>3179</v>
      </c>
      <c r="B1182" t="str">
        <f>VLOOKUP(A1182,'dump '!A:A,1,FALSE)</f>
        <v>RO645</v>
      </c>
      <c r="C1182" t="s">
        <v>3178</v>
      </c>
      <c r="D1182" t="s">
        <v>245</v>
      </c>
      <c r="E1182" t="s">
        <v>487</v>
      </c>
      <c r="F1182" t="s">
        <v>488</v>
      </c>
      <c r="G1182" t="s">
        <v>62</v>
      </c>
      <c r="H1182" t="s">
        <v>58</v>
      </c>
      <c r="I1182">
        <v>1016721</v>
      </c>
      <c r="J1182">
        <v>5</v>
      </c>
      <c r="K1182" t="s">
        <v>79</v>
      </c>
      <c r="L1182" t="s">
        <v>6172</v>
      </c>
      <c r="M1182" t="s">
        <v>55</v>
      </c>
      <c r="N1182">
        <v>60</v>
      </c>
      <c r="O1182">
        <v>100</v>
      </c>
      <c r="P1182" t="s">
        <v>6190</v>
      </c>
      <c r="Q1182">
        <v>2600</v>
      </c>
      <c r="R1182">
        <v>50</v>
      </c>
      <c r="S1182">
        <v>300</v>
      </c>
      <c r="V1182" t="s">
        <v>6174</v>
      </c>
      <c r="W1182" s="2">
        <v>43474.373842592591</v>
      </c>
      <c r="Y1182" s="2">
        <v>43670.670624999999</v>
      </c>
      <c r="Z1182" t="s">
        <v>37</v>
      </c>
    </row>
    <row r="1183" spans="1:26" x14ac:dyDescent="0.25">
      <c r="A1183" t="s">
        <v>2454</v>
      </c>
      <c r="B1183" t="str">
        <f>VLOOKUP(A1183,'dump '!A:A,1,FALSE)</f>
        <v>RO646</v>
      </c>
      <c r="C1183" t="s">
        <v>2453</v>
      </c>
      <c r="D1183" t="s">
        <v>1323</v>
      </c>
      <c r="E1183" t="s">
        <v>281</v>
      </c>
      <c r="F1183" t="s">
        <v>1324</v>
      </c>
      <c r="G1183" t="s">
        <v>62</v>
      </c>
      <c r="H1183" t="s">
        <v>58</v>
      </c>
      <c r="I1183">
        <v>1018514</v>
      </c>
      <c r="J1183">
        <v>5</v>
      </c>
      <c r="K1183" t="s">
        <v>79</v>
      </c>
      <c r="L1183" t="s">
        <v>6142</v>
      </c>
      <c r="M1183" t="s">
        <v>55</v>
      </c>
      <c r="N1183">
        <v>80</v>
      </c>
      <c r="O1183">
        <v>100</v>
      </c>
      <c r="P1183" t="s">
        <v>6160</v>
      </c>
      <c r="Q1183">
        <v>2600</v>
      </c>
      <c r="R1183">
        <v>50</v>
      </c>
      <c r="S1183">
        <v>300</v>
      </c>
      <c r="V1183" t="s">
        <v>6144</v>
      </c>
      <c r="W1183" s="2">
        <v>43474.373842592591</v>
      </c>
      <c r="Y1183" s="2">
        <v>43474.373842592591</v>
      </c>
    </row>
    <row r="1184" spans="1:26" x14ac:dyDescent="0.25">
      <c r="A1184" t="s">
        <v>2607</v>
      </c>
      <c r="B1184" t="str">
        <f>VLOOKUP(A1184,'dump '!A:A,1,FALSE)</f>
        <v>RO647</v>
      </c>
      <c r="C1184" t="s">
        <v>2606</v>
      </c>
      <c r="D1184" t="s">
        <v>2608</v>
      </c>
      <c r="E1184" t="s">
        <v>1283</v>
      </c>
      <c r="F1184" t="s">
        <v>2609</v>
      </c>
      <c r="G1184" t="s">
        <v>62</v>
      </c>
      <c r="H1184" t="s">
        <v>58</v>
      </c>
      <c r="I1184">
        <v>1018911</v>
      </c>
      <c r="J1184">
        <v>5</v>
      </c>
      <c r="K1184" t="s">
        <v>79</v>
      </c>
      <c r="L1184" t="s">
        <v>6142</v>
      </c>
      <c r="M1184" t="s">
        <v>55</v>
      </c>
      <c r="N1184">
        <v>80</v>
      </c>
      <c r="O1184">
        <v>100</v>
      </c>
      <c r="P1184" t="s">
        <v>6160</v>
      </c>
      <c r="Q1184">
        <v>2500</v>
      </c>
      <c r="R1184">
        <v>50</v>
      </c>
      <c r="S1184">
        <v>300</v>
      </c>
      <c r="V1184" t="s">
        <v>6144</v>
      </c>
      <c r="W1184" s="2">
        <v>43474.373842592591</v>
      </c>
      <c r="Y1184" s="2">
        <v>43474.373842592591</v>
      </c>
    </row>
    <row r="1185" spans="1:26" x14ac:dyDescent="0.25">
      <c r="A1185" t="s">
        <v>3110</v>
      </c>
      <c r="B1185" t="str">
        <f>VLOOKUP(A1185,'dump '!A:A,1,FALSE)</f>
        <v>RO648</v>
      </c>
      <c r="C1185" t="s">
        <v>3109</v>
      </c>
      <c r="D1185" t="s">
        <v>142</v>
      </c>
      <c r="E1185" t="s">
        <v>126</v>
      </c>
      <c r="F1185" t="s">
        <v>143</v>
      </c>
      <c r="G1185" t="s">
        <v>62</v>
      </c>
      <c r="H1185" t="s">
        <v>58</v>
      </c>
      <c r="I1185">
        <v>1031042</v>
      </c>
      <c r="J1185">
        <v>5</v>
      </c>
      <c r="K1185" t="s">
        <v>79</v>
      </c>
      <c r="L1185" t="s">
        <v>6172</v>
      </c>
      <c r="M1185" t="s">
        <v>55</v>
      </c>
      <c r="N1185">
        <v>60</v>
      </c>
      <c r="O1185">
        <v>100</v>
      </c>
      <c r="P1185" t="s">
        <v>6190</v>
      </c>
      <c r="Q1185">
        <v>2550</v>
      </c>
      <c r="R1185">
        <v>50</v>
      </c>
      <c r="S1185">
        <v>300</v>
      </c>
      <c r="V1185" t="s">
        <v>6174</v>
      </c>
      <c r="W1185" s="2">
        <v>43474.373842592591</v>
      </c>
      <c r="Y1185" s="2">
        <v>43636.474027777775</v>
      </c>
      <c r="Z1185" t="s">
        <v>37</v>
      </c>
    </row>
    <row r="1186" spans="1:26" x14ac:dyDescent="0.25">
      <c r="A1186" t="s">
        <v>2936</v>
      </c>
      <c r="B1186" t="str">
        <f>VLOOKUP(A1186,'dump '!A:A,1,FALSE)</f>
        <v>RO649</v>
      </c>
      <c r="C1186" t="s">
        <v>2935</v>
      </c>
      <c r="D1186" t="s">
        <v>73</v>
      </c>
      <c r="E1186" t="s">
        <v>74</v>
      </c>
      <c r="F1186" t="s">
        <v>75</v>
      </c>
      <c r="G1186" t="s">
        <v>62</v>
      </c>
      <c r="H1186" t="s">
        <v>58</v>
      </c>
      <c r="I1186">
        <v>1017259</v>
      </c>
      <c r="J1186">
        <v>5</v>
      </c>
      <c r="K1186" t="s">
        <v>79</v>
      </c>
      <c r="L1186" t="s">
        <v>6172</v>
      </c>
      <c r="M1186" t="s">
        <v>55</v>
      </c>
      <c r="N1186">
        <v>60</v>
      </c>
      <c r="O1186">
        <v>100</v>
      </c>
      <c r="P1186" t="s">
        <v>6190</v>
      </c>
      <c r="Q1186">
        <v>2600</v>
      </c>
      <c r="R1186">
        <v>50</v>
      </c>
      <c r="S1186">
        <v>300</v>
      </c>
      <c r="V1186" t="s">
        <v>6174</v>
      </c>
      <c r="W1186" s="2">
        <v>43474.373842592591</v>
      </c>
      <c r="Y1186" s="2">
        <v>43636.472013888888</v>
      </c>
      <c r="Z1186" t="s">
        <v>37</v>
      </c>
    </row>
    <row r="1187" spans="1:26" x14ac:dyDescent="0.25">
      <c r="A1187" t="s">
        <v>2774</v>
      </c>
      <c r="B1187" t="str">
        <f>VLOOKUP(A1187,'dump '!A:A,1,FALSE)</f>
        <v>RO650</v>
      </c>
      <c r="C1187" t="s">
        <v>2773</v>
      </c>
      <c r="D1187" t="s">
        <v>1198</v>
      </c>
      <c r="E1187" t="s">
        <v>49</v>
      </c>
      <c r="F1187" t="s">
        <v>1199</v>
      </c>
      <c r="G1187" t="s">
        <v>43</v>
      </c>
      <c r="H1187" t="s">
        <v>58</v>
      </c>
      <c r="I1187">
        <v>1016722</v>
      </c>
      <c r="J1187">
        <v>5</v>
      </c>
      <c r="K1187" t="s">
        <v>79</v>
      </c>
      <c r="L1187" t="s">
        <v>6172</v>
      </c>
      <c r="M1187" t="s">
        <v>55</v>
      </c>
      <c r="N1187">
        <v>60</v>
      </c>
      <c r="O1187">
        <v>100</v>
      </c>
      <c r="P1187" t="s">
        <v>6190</v>
      </c>
      <c r="Q1187">
        <v>2600</v>
      </c>
      <c r="R1187">
        <v>50</v>
      </c>
      <c r="S1187">
        <v>300</v>
      </c>
      <c r="V1187" t="s">
        <v>6174</v>
      </c>
      <c r="W1187" s="2">
        <v>43474.373842592591</v>
      </c>
      <c r="Y1187" s="2">
        <v>43636.671886574077</v>
      </c>
      <c r="Z1187" t="s">
        <v>37</v>
      </c>
    </row>
    <row r="1188" spans="1:26" x14ac:dyDescent="0.25">
      <c r="A1188" t="s">
        <v>1997</v>
      </c>
      <c r="B1188" t="str">
        <f>VLOOKUP(A1188,'dump '!A:A,1,FALSE)</f>
        <v>RO651</v>
      </c>
      <c r="C1188" t="s">
        <v>1996</v>
      </c>
      <c r="D1188" t="s">
        <v>1863</v>
      </c>
      <c r="E1188" t="s">
        <v>1864</v>
      </c>
      <c r="F1188" t="s">
        <v>1865</v>
      </c>
      <c r="G1188" t="s">
        <v>177</v>
      </c>
      <c r="H1188" t="s">
        <v>58</v>
      </c>
      <c r="I1188">
        <v>1017998</v>
      </c>
      <c r="J1188">
        <v>5</v>
      </c>
      <c r="K1188" t="s">
        <v>79</v>
      </c>
      <c r="L1188" t="s">
        <v>6142</v>
      </c>
      <c r="M1188" t="s">
        <v>55</v>
      </c>
      <c r="N1188">
        <v>80</v>
      </c>
      <c r="O1188">
        <v>100</v>
      </c>
      <c r="P1188" t="s">
        <v>6160</v>
      </c>
      <c r="Q1188">
        <v>2600</v>
      </c>
      <c r="R1188">
        <v>50</v>
      </c>
      <c r="S1188">
        <v>300</v>
      </c>
      <c r="V1188" t="s">
        <v>6144</v>
      </c>
      <c r="W1188" s="2">
        <v>43474.373831018522</v>
      </c>
      <c r="Y1188" s="2">
        <v>43474.373831018522</v>
      </c>
    </row>
    <row r="1189" spans="1:26" x14ac:dyDescent="0.25">
      <c r="A1189" t="s">
        <v>2690</v>
      </c>
      <c r="B1189" t="str">
        <f>VLOOKUP(A1189,'dump '!A:A,1,FALSE)</f>
        <v>RO652</v>
      </c>
      <c r="C1189" t="s">
        <v>2689</v>
      </c>
      <c r="D1189" t="s">
        <v>679</v>
      </c>
      <c r="E1189" t="s">
        <v>973</v>
      </c>
      <c r="F1189" t="s">
        <v>680</v>
      </c>
      <c r="G1189" t="s">
        <v>62</v>
      </c>
      <c r="H1189" t="s">
        <v>58</v>
      </c>
      <c r="I1189">
        <v>1018959</v>
      </c>
      <c r="J1189">
        <v>5</v>
      </c>
      <c r="K1189" t="s">
        <v>79</v>
      </c>
      <c r="L1189" t="s">
        <v>6142</v>
      </c>
      <c r="M1189" t="s">
        <v>55</v>
      </c>
      <c r="N1189">
        <v>80</v>
      </c>
      <c r="O1189">
        <v>100</v>
      </c>
      <c r="P1189" t="s">
        <v>6160</v>
      </c>
      <c r="Q1189">
        <v>2600</v>
      </c>
      <c r="R1189">
        <v>50</v>
      </c>
      <c r="S1189">
        <v>300</v>
      </c>
      <c r="V1189" t="s">
        <v>6144</v>
      </c>
      <c r="W1189" s="2">
        <v>43474.373842592591</v>
      </c>
      <c r="Y1189" s="2">
        <v>43474.373842592591</v>
      </c>
    </row>
    <row r="1190" spans="1:26" x14ac:dyDescent="0.25">
      <c r="A1190" t="s">
        <v>1848</v>
      </c>
      <c r="B1190" t="str">
        <f>VLOOKUP(A1190,'dump '!A:A,1,FALSE)</f>
        <v>RO653</v>
      </c>
      <c r="C1190" t="s">
        <v>1847</v>
      </c>
      <c r="D1190" t="s">
        <v>679</v>
      </c>
      <c r="E1190" t="s">
        <v>105</v>
      </c>
      <c r="F1190" t="s">
        <v>680</v>
      </c>
      <c r="G1190" t="s">
        <v>62</v>
      </c>
      <c r="H1190" t="s">
        <v>58</v>
      </c>
      <c r="I1190">
        <v>1017328</v>
      </c>
      <c r="J1190">
        <v>5</v>
      </c>
      <c r="K1190" t="s">
        <v>79</v>
      </c>
      <c r="L1190" t="s">
        <v>6142</v>
      </c>
      <c r="M1190" t="s">
        <v>55</v>
      </c>
      <c r="N1190">
        <v>80</v>
      </c>
      <c r="O1190">
        <v>100</v>
      </c>
      <c r="P1190" t="s">
        <v>6160</v>
      </c>
      <c r="Q1190">
        <v>2600</v>
      </c>
      <c r="R1190">
        <v>50</v>
      </c>
      <c r="S1190">
        <v>300</v>
      </c>
      <c r="V1190" t="s">
        <v>6144</v>
      </c>
      <c r="W1190" s="2">
        <v>43474.373842592591</v>
      </c>
      <c r="Y1190" s="2">
        <v>43474.373842592591</v>
      </c>
    </row>
    <row r="1191" spans="1:26" x14ac:dyDescent="0.25">
      <c r="A1191" t="s">
        <v>2641</v>
      </c>
      <c r="B1191" t="str">
        <f>VLOOKUP(A1191,'dump '!A:A,1,FALSE)</f>
        <v>RO654</v>
      </c>
      <c r="C1191" t="s">
        <v>2640</v>
      </c>
      <c r="D1191" t="s">
        <v>245</v>
      </c>
      <c r="E1191" t="s">
        <v>482</v>
      </c>
      <c r="F1191" t="s">
        <v>1891</v>
      </c>
      <c r="G1191" t="s">
        <v>62</v>
      </c>
      <c r="H1191" t="s">
        <v>58</v>
      </c>
      <c r="I1191">
        <v>1018938</v>
      </c>
      <c r="J1191">
        <v>5</v>
      </c>
      <c r="K1191" t="s">
        <v>79</v>
      </c>
      <c r="L1191" t="s">
        <v>6142</v>
      </c>
      <c r="M1191" t="s">
        <v>55</v>
      </c>
      <c r="N1191">
        <v>80</v>
      </c>
      <c r="O1191">
        <v>100</v>
      </c>
      <c r="P1191" t="s">
        <v>6160</v>
      </c>
      <c r="Q1191">
        <v>2600</v>
      </c>
      <c r="R1191">
        <v>50</v>
      </c>
      <c r="S1191">
        <v>300</v>
      </c>
      <c r="V1191" t="s">
        <v>6144</v>
      </c>
      <c r="W1191" s="2">
        <v>43474.373842592591</v>
      </c>
      <c r="Y1191" s="2">
        <v>43474.373842592591</v>
      </c>
    </row>
    <row r="1192" spans="1:26" x14ac:dyDescent="0.25">
      <c r="A1192" t="s">
        <v>78</v>
      </c>
      <c r="B1192" t="str">
        <f>VLOOKUP(A1192,'dump '!A:A,1,FALSE)</f>
        <v>RO655</v>
      </c>
      <c r="C1192" t="s">
        <v>77</v>
      </c>
      <c r="D1192" t="s">
        <v>80</v>
      </c>
      <c r="E1192" t="s">
        <v>81</v>
      </c>
      <c r="F1192" t="s">
        <v>82</v>
      </c>
      <c r="G1192" t="s">
        <v>62</v>
      </c>
      <c r="H1192" t="s">
        <v>58</v>
      </c>
      <c r="I1192">
        <v>1017216</v>
      </c>
      <c r="J1192">
        <v>5</v>
      </c>
      <c r="K1192" t="s">
        <v>79</v>
      </c>
      <c r="L1192" t="s">
        <v>6172</v>
      </c>
      <c r="M1192" t="s">
        <v>55</v>
      </c>
      <c r="N1192">
        <v>60</v>
      </c>
      <c r="O1192">
        <v>100</v>
      </c>
      <c r="P1192" t="s">
        <v>6190</v>
      </c>
      <c r="Q1192">
        <v>2600</v>
      </c>
      <c r="R1192">
        <v>50</v>
      </c>
      <c r="S1192">
        <v>300</v>
      </c>
      <c r="V1192" t="s">
        <v>6174</v>
      </c>
      <c r="W1192" s="2">
        <v>43635.662627314814</v>
      </c>
      <c r="X1192" t="s">
        <v>37</v>
      </c>
      <c r="Y1192" s="2">
        <v>43635.662627314814</v>
      </c>
      <c r="Z1192" t="s">
        <v>37</v>
      </c>
    </row>
    <row r="1193" spans="1:26" x14ac:dyDescent="0.25">
      <c r="A1193" t="s">
        <v>2225</v>
      </c>
      <c r="B1193" t="str">
        <f>VLOOKUP(A1193,'dump '!A:A,1,FALSE)</f>
        <v>RO656</v>
      </c>
      <c r="C1193" t="s">
        <v>2224</v>
      </c>
      <c r="D1193" t="s">
        <v>1820</v>
      </c>
      <c r="E1193" t="s">
        <v>1552</v>
      </c>
      <c r="F1193" t="s">
        <v>1821</v>
      </c>
      <c r="G1193" t="s">
        <v>177</v>
      </c>
      <c r="H1193" t="s">
        <v>58</v>
      </c>
      <c r="I1193">
        <v>1018478</v>
      </c>
      <c r="J1193">
        <v>5</v>
      </c>
      <c r="K1193" t="s">
        <v>79</v>
      </c>
      <c r="L1193" t="s">
        <v>6142</v>
      </c>
      <c r="M1193" t="s">
        <v>55</v>
      </c>
      <c r="N1193">
        <v>80</v>
      </c>
      <c r="O1193">
        <v>100</v>
      </c>
      <c r="P1193" t="s">
        <v>6143</v>
      </c>
      <c r="Q1193">
        <v>2550</v>
      </c>
      <c r="R1193">
        <v>50</v>
      </c>
      <c r="S1193">
        <v>300</v>
      </c>
      <c r="V1193" t="s">
        <v>6144</v>
      </c>
      <c r="W1193" s="2">
        <v>43474.373831018522</v>
      </c>
      <c r="Y1193" s="2">
        <v>44692.475787037038</v>
      </c>
      <c r="Z1193" t="s">
        <v>329</v>
      </c>
    </row>
    <row r="1194" spans="1:26" x14ac:dyDescent="0.25">
      <c r="A1194" t="s">
        <v>2924</v>
      </c>
      <c r="B1194" t="str">
        <f>VLOOKUP(A1194,'dump '!A:A,1,FALSE)</f>
        <v>RO657</v>
      </c>
      <c r="C1194" t="s">
        <v>2923</v>
      </c>
      <c r="D1194" t="s">
        <v>2925</v>
      </c>
      <c r="E1194" t="s">
        <v>2926</v>
      </c>
      <c r="F1194" t="s">
        <v>2927</v>
      </c>
      <c r="G1194" t="s">
        <v>107</v>
      </c>
      <c r="H1194" t="s">
        <v>58</v>
      </c>
      <c r="I1194">
        <v>1017243</v>
      </c>
      <c r="J1194">
        <v>5</v>
      </c>
      <c r="K1194" t="s">
        <v>79</v>
      </c>
      <c r="L1194" t="s">
        <v>6172</v>
      </c>
      <c r="M1194" t="s">
        <v>55</v>
      </c>
      <c r="N1194">
        <v>60</v>
      </c>
      <c r="O1194">
        <v>100</v>
      </c>
      <c r="P1194" t="s">
        <v>6190</v>
      </c>
      <c r="Q1194">
        <v>2600</v>
      </c>
      <c r="R1194">
        <v>50</v>
      </c>
      <c r="S1194">
        <v>300</v>
      </c>
      <c r="V1194" t="s">
        <v>6174</v>
      </c>
      <c r="W1194" s="2">
        <v>43474.373842592591</v>
      </c>
      <c r="Y1194" s="2">
        <v>43629.351053240738</v>
      </c>
      <c r="Z1194" t="s">
        <v>37</v>
      </c>
    </row>
    <row r="1195" spans="1:26" x14ac:dyDescent="0.25">
      <c r="A1195" t="s">
        <v>320</v>
      </c>
      <c r="B1195" t="str">
        <f>VLOOKUP(A1195,'dump '!A:A,1,FALSE)</f>
        <v>RO658</v>
      </c>
      <c r="C1195" t="s">
        <v>319</v>
      </c>
      <c r="D1195" t="s">
        <v>104</v>
      </c>
      <c r="E1195" t="s">
        <v>298</v>
      </c>
      <c r="F1195" t="s">
        <v>299</v>
      </c>
      <c r="G1195" t="s">
        <v>107</v>
      </c>
      <c r="H1195" t="s">
        <v>58</v>
      </c>
      <c r="I1195">
        <v>1017258</v>
      </c>
      <c r="J1195">
        <v>5</v>
      </c>
      <c r="K1195" t="s">
        <v>79</v>
      </c>
      <c r="L1195" t="s">
        <v>6172</v>
      </c>
      <c r="M1195" t="s">
        <v>55</v>
      </c>
      <c r="N1195">
        <v>60</v>
      </c>
      <c r="O1195">
        <v>100</v>
      </c>
      <c r="P1195" t="s">
        <v>6190</v>
      </c>
      <c r="Q1195">
        <v>2600</v>
      </c>
      <c r="R1195">
        <v>50</v>
      </c>
      <c r="S1195">
        <v>300</v>
      </c>
      <c r="V1195" t="s">
        <v>6174</v>
      </c>
      <c r="W1195" s="2">
        <v>43636.684976851851</v>
      </c>
      <c r="X1195" t="s">
        <v>37</v>
      </c>
      <c r="Y1195" s="2">
        <v>43636.684976851851</v>
      </c>
      <c r="Z1195" t="s">
        <v>37</v>
      </c>
    </row>
    <row r="1196" spans="1:26" x14ac:dyDescent="0.25">
      <c r="A1196" t="s">
        <v>2892</v>
      </c>
      <c r="B1196" t="str">
        <f>VLOOKUP(A1196,'dump '!A:A,1,FALSE)</f>
        <v>RO659</v>
      </c>
      <c r="C1196" t="s">
        <v>2891</v>
      </c>
      <c r="D1196" t="s">
        <v>2893</v>
      </c>
      <c r="E1196" t="s">
        <v>112</v>
      </c>
      <c r="F1196" t="s">
        <v>2894</v>
      </c>
      <c r="G1196" t="s">
        <v>51</v>
      </c>
      <c r="H1196" t="s">
        <v>58</v>
      </c>
      <c r="I1196">
        <v>1015852</v>
      </c>
      <c r="J1196">
        <v>5</v>
      </c>
      <c r="K1196" t="s">
        <v>79</v>
      </c>
      <c r="L1196" t="s">
        <v>6142</v>
      </c>
      <c r="M1196" t="s">
        <v>55</v>
      </c>
      <c r="N1196">
        <v>80</v>
      </c>
      <c r="O1196">
        <v>100</v>
      </c>
      <c r="P1196" t="s">
        <v>6143</v>
      </c>
      <c r="Q1196">
        <v>2600</v>
      </c>
      <c r="R1196">
        <v>50</v>
      </c>
      <c r="S1196">
        <v>300</v>
      </c>
      <c r="V1196" t="s">
        <v>6144</v>
      </c>
      <c r="W1196" s="2">
        <v>43474.373854166668</v>
      </c>
      <c r="Y1196" s="2">
        <v>43474.373854166668</v>
      </c>
    </row>
    <row r="1197" spans="1:26" x14ac:dyDescent="0.25">
      <c r="A1197" t="s">
        <v>5881</v>
      </c>
      <c r="B1197" t="str">
        <f>VLOOKUP(A1197,'dump '!A:A,1,FALSE)</f>
        <v>RO660</v>
      </c>
      <c r="C1197" t="s">
        <v>5880</v>
      </c>
      <c r="D1197" t="s">
        <v>67</v>
      </c>
      <c r="E1197" t="s">
        <v>1283</v>
      </c>
      <c r="F1197" t="s">
        <v>5882</v>
      </c>
      <c r="G1197" t="s">
        <v>62</v>
      </c>
      <c r="H1197" t="s">
        <v>58</v>
      </c>
      <c r="I1197">
        <v>1016716</v>
      </c>
      <c r="J1197">
        <v>5</v>
      </c>
      <c r="K1197" t="s">
        <v>79</v>
      </c>
      <c r="L1197" t="s">
        <v>6172</v>
      </c>
      <c r="M1197" t="s">
        <v>55</v>
      </c>
      <c r="N1197">
        <v>60</v>
      </c>
      <c r="O1197">
        <v>100</v>
      </c>
      <c r="P1197" t="s">
        <v>6190</v>
      </c>
      <c r="Q1197">
        <v>2600</v>
      </c>
      <c r="R1197">
        <v>50</v>
      </c>
      <c r="S1197">
        <v>300</v>
      </c>
      <c r="V1197" t="s">
        <v>6174</v>
      </c>
      <c r="W1197" s="2">
        <v>43474.373842592591</v>
      </c>
      <c r="Y1197" s="2">
        <v>43636.486018518517</v>
      </c>
      <c r="Z1197" t="s">
        <v>37</v>
      </c>
    </row>
    <row r="1198" spans="1:26" x14ac:dyDescent="0.25">
      <c r="A1198" t="s">
        <v>2930</v>
      </c>
      <c r="B1198" t="str">
        <f>VLOOKUP(A1198,'dump '!A:A,1,FALSE)</f>
        <v>RO661</v>
      </c>
      <c r="C1198" t="s">
        <v>2929</v>
      </c>
      <c r="D1198" t="s">
        <v>67</v>
      </c>
      <c r="E1198" t="s">
        <v>68</v>
      </c>
      <c r="F1198" t="s">
        <v>69</v>
      </c>
      <c r="G1198" t="s">
        <v>62</v>
      </c>
      <c r="H1198" t="s">
        <v>58</v>
      </c>
      <c r="I1198">
        <v>1017249</v>
      </c>
      <c r="J1198">
        <v>5</v>
      </c>
      <c r="K1198" t="s">
        <v>79</v>
      </c>
      <c r="L1198" t="s">
        <v>6172</v>
      </c>
      <c r="M1198" t="s">
        <v>55</v>
      </c>
      <c r="N1198">
        <v>60</v>
      </c>
      <c r="O1198">
        <v>100</v>
      </c>
      <c r="P1198" t="s">
        <v>6190</v>
      </c>
      <c r="Q1198">
        <v>2600</v>
      </c>
      <c r="R1198">
        <v>50</v>
      </c>
      <c r="S1198">
        <v>300</v>
      </c>
      <c r="V1198" t="s">
        <v>6174</v>
      </c>
      <c r="W1198" s="2">
        <v>43474.373842592591</v>
      </c>
      <c r="Y1198" s="2">
        <v>43670.668287037035</v>
      </c>
      <c r="Z1198" t="s">
        <v>37</v>
      </c>
    </row>
    <row r="1199" spans="1:26" x14ac:dyDescent="0.25">
      <c r="A1199" t="s">
        <v>2209</v>
      </c>
      <c r="B1199" t="str">
        <f>VLOOKUP(A1199,'dump '!A:A,1,FALSE)</f>
        <v>RO662</v>
      </c>
      <c r="C1199" t="s">
        <v>2208</v>
      </c>
      <c r="D1199" t="s">
        <v>1298</v>
      </c>
      <c r="E1199" t="s">
        <v>1299</v>
      </c>
      <c r="F1199" t="s">
        <v>1300</v>
      </c>
      <c r="G1199" t="s">
        <v>62</v>
      </c>
      <c r="H1199" t="s">
        <v>58</v>
      </c>
      <c r="I1199">
        <v>1018506</v>
      </c>
      <c r="J1199">
        <v>5</v>
      </c>
      <c r="K1199" t="s">
        <v>79</v>
      </c>
      <c r="L1199" t="s">
        <v>6142</v>
      </c>
      <c r="M1199" t="s">
        <v>55</v>
      </c>
      <c r="N1199">
        <v>80</v>
      </c>
      <c r="O1199">
        <v>100</v>
      </c>
      <c r="P1199" t="s">
        <v>6156</v>
      </c>
      <c r="Q1199">
        <v>2600</v>
      </c>
      <c r="R1199">
        <v>50</v>
      </c>
      <c r="S1199">
        <v>300</v>
      </c>
      <c r="V1199" t="s">
        <v>6144</v>
      </c>
      <c r="W1199" s="2">
        <v>43474.373842592591</v>
      </c>
      <c r="Y1199" s="2">
        <v>43474.373842592591</v>
      </c>
    </row>
    <row r="1200" spans="1:26" x14ac:dyDescent="0.25">
      <c r="A1200" t="s">
        <v>3152</v>
      </c>
      <c r="B1200" t="str">
        <f>VLOOKUP(A1200,'dump '!A:A,1,FALSE)</f>
        <v>RO663</v>
      </c>
      <c r="C1200" t="s">
        <v>3151</v>
      </c>
      <c r="D1200" t="s">
        <v>2179</v>
      </c>
      <c r="E1200" t="s">
        <v>1336</v>
      </c>
      <c r="F1200" t="s">
        <v>2180</v>
      </c>
      <c r="G1200" t="s">
        <v>62</v>
      </c>
      <c r="H1200" t="s">
        <v>58</v>
      </c>
      <c r="I1200">
        <v>1031070</v>
      </c>
      <c r="J1200">
        <v>5</v>
      </c>
      <c r="K1200" t="s">
        <v>79</v>
      </c>
      <c r="L1200" t="s">
        <v>6172</v>
      </c>
      <c r="M1200" t="s">
        <v>55</v>
      </c>
      <c r="N1200">
        <v>60</v>
      </c>
      <c r="O1200">
        <v>100</v>
      </c>
      <c r="P1200" t="s">
        <v>6325</v>
      </c>
      <c r="Q1200">
        <v>2600</v>
      </c>
      <c r="R1200">
        <v>50</v>
      </c>
      <c r="S1200">
        <v>300</v>
      </c>
      <c r="V1200" t="s">
        <v>6174</v>
      </c>
      <c r="W1200" s="2">
        <v>43474.373842592591</v>
      </c>
      <c r="Y1200" s="2">
        <v>44116.476539351854</v>
      </c>
      <c r="Z1200" t="s">
        <v>37</v>
      </c>
    </row>
    <row r="1201" spans="1:26" x14ac:dyDescent="0.25">
      <c r="A1201" t="s">
        <v>2631</v>
      </c>
      <c r="B1201" t="str">
        <f>VLOOKUP(A1201,'dump '!A:A,1,FALSE)</f>
        <v>RO664</v>
      </c>
      <c r="C1201" t="s">
        <v>2630</v>
      </c>
      <c r="D1201" t="s">
        <v>2627</v>
      </c>
      <c r="E1201" t="s">
        <v>1041</v>
      </c>
      <c r="F1201" t="s">
        <v>2628</v>
      </c>
      <c r="G1201" t="s">
        <v>62</v>
      </c>
      <c r="H1201" t="s">
        <v>58</v>
      </c>
      <c r="I1201">
        <v>1018935</v>
      </c>
      <c r="J1201">
        <v>5</v>
      </c>
      <c r="K1201" t="s">
        <v>79</v>
      </c>
      <c r="L1201" t="s">
        <v>6142</v>
      </c>
      <c r="M1201" t="s">
        <v>55</v>
      </c>
      <c r="N1201">
        <v>80</v>
      </c>
      <c r="O1201">
        <v>100</v>
      </c>
      <c r="P1201" t="s">
        <v>6160</v>
      </c>
      <c r="Q1201">
        <v>2600</v>
      </c>
      <c r="R1201">
        <v>50</v>
      </c>
      <c r="S1201">
        <v>300</v>
      </c>
      <c r="V1201" t="s">
        <v>6144</v>
      </c>
      <c r="W1201" s="2">
        <v>43474.373842592591</v>
      </c>
      <c r="Y1201" s="2">
        <v>43474.373842592591</v>
      </c>
    </row>
    <row r="1202" spans="1:26" x14ac:dyDescent="0.25">
      <c r="A1202" t="s">
        <v>2639</v>
      </c>
      <c r="B1202" t="str">
        <f>VLOOKUP(A1202,'dump '!A:A,1,FALSE)</f>
        <v>RO665</v>
      </c>
      <c r="C1202" t="s">
        <v>2638</v>
      </c>
      <c r="D1202" t="s">
        <v>2627</v>
      </c>
      <c r="E1202" t="s">
        <v>1041</v>
      </c>
      <c r="F1202" t="s">
        <v>2628</v>
      </c>
      <c r="G1202" t="s">
        <v>62</v>
      </c>
      <c r="H1202" t="s">
        <v>58</v>
      </c>
      <c r="I1202">
        <v>1018937</v>
      </c>
      <c r="J1202">
        <v>5</v>
      </c>
      <c r="K1202" t="s">
        <v>79</v>
      </c>
      <c r="L1202" t="s">
        <v>6142</v>
      </c>
      <c r="M1202" t="s">
        <v>55</v>
      </c>
      <c r="N1202">
        <v>80</v>
      </c>
      <c r="O1202">
        <v>100</v>
      </c>
      <c r="P1202" t="s">
        <v>6160</v>
      </c>
      <c r="Q1202">
        <v>2600</v>
      </c>
      <c r="R1202">
        <v>50</v>
      </c>
      <c r="S1202">
        <v>300</v>
      </c>
      <c r="V1202" t="s">
        <v>6144</v>
      </c>
      <c r="W1202" s="2">
        <v>43474.373842592591</v>
      </c>
      <c r="Y1202" s="2">
        <v>43474.373842592591</v>
      </c>
    </row>
    <row r="1203" spans="1:26" x14ac:dyDescent="0.25">
      <c r="A1203" t="s">
        <v>6332</v>
      </c>
      <c r="B1203" t="e">
        <f>VLOOKUP(A1203,'dump '!A:A,1,FALSE)</f>
        <v>#N/A</v>
      </c>
      <c r="C1203" s="2"/>
      <c r="D1203" s="2"/>
      <c r="E1203" s="2"/>
      <c r="F1203" s="2"/>
      <c r="G1203" s="2"/>
      <c r="H1203" t="s">
        <v>58</v>
      </c>
      <c r="I1203" s="2"/>
      <c r="J1203">
        <v>5</v>
      </c>
      <c r="K1203" t="s">
        <v>79</v>
      </c>
      <c r="L1203" t="s">
        <v>6172</v>
      </c>
      <c r="M1203" t="s">
        <v>55</v>
      </c>
      <c r="N1203">
        <v>60</v>
      </c>
      <c r="O1203">
        <v>100</v>
      </c>
      <c r="P1203" t="s">
        <v>6190</v>
      </c>
      <c r="Q1203">
        <v>2600</v>
      </c>
      <c r="R1203">
        <v>50</v>
      </c>
      <c r="S1203">
        <v>300</v>
      </c>
      <c r="V1203" t="s">
        <v>6174</v>
      </c>
      <c r="W1203" s="2">
        <v>43474.373842592591</v>
      </c>
      <c r="Y1203" s="2">
        <v>43630.441469907404</v>
      </c>
      <c r="Z1203" t="s">
        <v>37</v>
      </c>
    </row>
    <row r="1204" spans="1:26" x14ac:dyDescent="0.25">
      <c r="A1204" t="s">
        <v>2916</v>
      </c>
      <c r="B1204" t="str">
        <f>VLOOKUP(A1204,'dump '!A:A,1,FALSE)</f>
        <v>RO668</v>
      </c>
      <c r="C1204" t="s">
        <v>2915</v>
      </c>
      <c r="D1204" t="s">
        <v>92</v>
      </c>
      <c r="E1204" t="s">
        <v>93</v>
      </c>
      <c r="F1204" t="s">
        <v>94</v>
      </c>
      <c r="G1204" t="s">
        <v>62</v>
      </c>
      <c r="H1204" t="s">
        <v>58</v>
      </c>
      <c r="I1204">
        <v>1017239</v>
      </c>
      <c r="J1204">
        <v>5</v>
      </c>
      <c r="K1204" t="s">
        <v>79</v>
      </c>
      <c r="L1204" t="s">
        <v>6172</v>
      </c>
      <c r="M1204" t="s">
        <v>55</v>
      </c>
      <c r="N1204">
        <v>60</v>
      </c>
      <c r="O1204">
        <v>100</v>
      </c>
      <c r="P1204" t="s">
        <v>6190</v>
      </c>
      <c r="Q1204">
        <v>2600</v>
      </c>
      <c r="R1204">
        <v>50</v>
      </c>
      <c r="S1204">
        <v>300</v>
      </c>
      <c r="V1204" t="s">
        <v>6174</v>
      </c>
      <c r="W1204" s="2">
        <v>43474.373842592591</v>
      </c>
      <c r="Y1204" s="2">
        <v>43670.667858796296</v>
      </c>
      <c r="Z1204" t="s">
        <v>37</v>
      </c>
    </row>
    <row r="1205" spans="1:26" x14ac:dyDescent="0.25">
      <c r="A1205" t="s">
        <v>2452</v>
      </c>
      <c r="B1205" t="str">
        <f>VLOOKUP(A1205,'dump '!A:A,1,FALSE)</f>
        <v>RO669</v>
      </c>
      <c r="C1205" t="s">
        <v>2451</v>
      </c>
      <c r="D1205" t="s">
        <v>92</v>
      </c>
      <c r="E1205" t="s">
        <v>546</v>
      </c>
      <c r="F1205" t="s">
        <v>547</v>
      </c>
      <c r="G1205" t="s">
        <v>62</v>
      </c>
      <c r="H1205" t="s">
        <v>58</v>
      </c>
      <c r="I1205">
        <v>1018513</v>
      </c>
      <c r="J1205">
        <v>5</v>
      </c>
      <c r="K1205" t="s">
        <v>79</v>
      </c>
      <c r="L1205" t="s">
        <v>6142</v>
      </c>
      <c r="M1205" t="s">
        <v>55</v>
      </c>
      <c r="N1205">
        <v>80</v>
      </c>
      <c r="O1205">
        <v>100</v>
      </c>
      <c r="P1205" t="s">
        <v>6143</v>
      </c>
      <c r="Q1205">
        <v>2600</v>
      </c>
      <c r="R1205">
        <v>50</v>
      </c>
      <c r="S1205">
        <v>300</v>
      </c>
      <c r="V1205" t="s">
        <v>6144</v>
      </c>
      <c r="W1205" s="2">
        <v>43474.373842592591</v>
      </c>
      <c r="Y1205" s="2">
        <v>43629.355798611112</v>
      </c>
      <c r="Z1205" t="s">
        <v>37</v>
      </c>
    </row>
    <row r="1206" spans="1:26" x14ac:dyDescent="0.25">
      <c r="A1206" t="s">
        <v>2263</v>
      </c>
      <c r="B1206" t="str">
        <f>VLOOKUP(A1206,'dump '!A:A,1,FALSE)</f>
        <v>RO670</v>
      </c>
      <c r="C1206" t="s">
        <v>2262</v>
      </c>
      <c r="D1206" t="s">
        <v>1335</v>
      </c>
      <c r="E1206" t="s">
        <v>1336</v>
      </c>
      <c r="F1206" t="s">
        <v>1337</v>
      </c>
      <c r="G1206" t="s">
        <v>62</v>
      </c>
      <c r="H1206" t="s">
        <v>58</v>
      </c>
      <c r="I1206">
        <v>1018526</v>
      </c>
      <c r="J1206">
        <v>5</v>
      </c>
      <c r="K1206" t="s">
        <v>79</v>
      </c>
      <c r="L1206" t="s">
        <v>6142</v>
      </c>
      <c r="M1206" t="s">
        <v>55</v>
      </c>
      <c r="N1206">
        <v>80</v>
      </c>
      <c r="O1206">
        <v>100</v>
      </c>
      <c r="P1206" t="s">
        <v>6160</v>
      </c>
      <c r="Q1206">
        <v>2600</v>
      </c>
      <c r="R1206">
        <v>50</v>
      </c>
      <c r="S1206">
        <v>300</v>
      </c>
      <c r="V1206" t="s">
        <v>6144</v>
      </c>
      <c r="W1206" s="2">
        <v>43474.373842592591</v>
      </c>
      <c r="Y1206" s="2">
        <v>43474.373842592591</v>
      </c>
    </row>
    <row r="1207" spans="1:26" x14ac:dyDescent="0.25">
      <c r="A1207" t="s">
        <v>2914</v>
      </c>
      <c r="B1207" t="str">
        <f>VLOOKUP(A1207,'dump '!A:A,1,FALSE)</f>
        <v>RO671</v>
      </c>
      <c r="C1207" t="s">
        <v>2913</v>
      </c>
      <c r="D1207" t="s">
        <v>117</v>
      </c>
      <c r="E1207" t="s">
        <v>118</v>
      </c>
      <c r="F1207" t="s">
        <v>119</v>
      </c>
      <c r="G1207" t="s">
        <v>62</v>
      </c>
      <c r="H1207" t="s">
        <v>58</v>
      </c>
      <c r="I1207">
        <v>1017238</v>
      </c>
      <c r="J1207">
        <v>5</v>
      </c>
      <c r="K1207" t="s">
        <v>79</v>
      </c>
      <c r="L1207" t="s">
        <v>6172</v>
      </c>
      <c r="M1207" t="s">
        <v>55</v>
      </c>
      <c r="N1207">
        <v>60</v>
      </c>
      <c r="O1207">
        <v>100</v>
      </c>
      <c r="P1207" t="s">
        <v>6190</v>
      </c>
      <c r="Q1207">
        <v>2600</v>
      </c>
      <c r="R1207">
        <v>50</v>
      </c>
      <c r="S1207">
        <v>300</v>
      </c>
      <c r="V1207" t="s">
        <v>6174</v>
      </c>
      <c r="W1207" s="2">
        <v>43474.373842592591</v>
      </c>
      <c r="Y1207" s="2">
        <v>43670.667708333334</v>
      </c>
      <c r="Z1207" t="s">
        <v>37</v>
      </c>
    </row>
    <row r="1208" spans="1:26" x14ac:dyDescent="0.25">
      <c r="A1208" t="s">
        <v>2776</v>
      </c>
      <c r="B1208" t="str">
        <f>VLOOKUP(A1208,'dump '!A:A,1,FALSE)</f>
        <v>RO672</v>
      </c>
      <c r="C1208" t="s">
        <v>2775</v>
      </c>
      <c r="D1208" t="s">
        <v>59</v>
      </c>
      <c r="E1208" t="s">
        <v>60</v>
      </c>
      <c r="F1208" t="s">
        <v>61</v>
      </c>
      <c r="G1208" t="s">
        <v>62</v>
      </c>
      <c r="H1208" t="s">
        <v>58</v>
      </c>
      <c r="I1208">
        <v>1016844</v>
      </c>
      <c r="J1208">
        <v>5</v>
      </c>
      <c r="K1208" t="s">
        <v>79</v>
      </c>
      <c r="L1208" t="s">
        <v>6172</v>
      </c>
      <c r="M1208" t="s">
        <v>55</v>
      </c>
      <c r="N1208">
        <v>60</v>
      </c>
      <c r="O1208">
        <v>100</v>
      </c>
      <c r="P1208" t="s">
        <v>6190</v>
      </c>
      <c r="Q1208">
        <v>2600</v>
      </c>
      <c r="R1208">
        <v>50</v>
      </c>
      <c r="S1208">
        <v>300</v>
      </c>
      <c r="V1208" t="s">
        <v>6174</v>
      </c>
      <c r="W1208" s="2">
        <v>43474.373842592591</v>
      </c>
      <c r="Y1208" s="2">
        <v>43636.493726851855</v>
      </c>
      <c r="Z1208" t="s">
        <v>37</v>
      </c>
    </row>
    <row r="1209" spans="1:26" x14ac:dyDescent="0.25">
      <c r="A1209" t="s">
        <v>1779</v>
      </c>
      <c r="B1209" t="str">
        <f>VLOOKUP(A1209,'dump '!A:A,1,FALSE)</f>
        <v>RO673</v>
      </c>
      <c r="C1209" t="s">
        <v>1778</v>
      </c>
      <c r="D1209" t="s">
        <v>651</v>
      </c>
      <c r="E1209" t="s">
        <v>1775</v>
      </c>
      <c r="F1209" t="s">
        <v>1776</v>
      </c>
      <c r="G1209" t="s">
        <v>177</v>
      </c>
      <c r="H1209" t="s">
        <v>58</v>
      </c>
      <c r="I1209">
        <v>1017885</v>
      </c>
      <c r="J1209">
        <v>5</v>
      </c>
      <c r="K1209" t="s">
        <v>79</v>
      </c>
      <c r="L1209" t="s">
        <v>6142</v>
      </c>
      <c r="M1209" t="s">
        <v>55</v>
      </c>
      <c r="N1209">
        <v>80</v>
      </c>
      <c r="O1209">
        <v>100</v>
      </c>
      <c r="P1209" t="s">
        <v>6143</v>
      </c>
      <c r="Q1209">
        <v>2600</v>
      </c>
      <c r="R1209">
        <v>50</v>
      </c>
      <c r="S1209">
        <v>300</v>
      </c>
      <c r="V1209" t="s">
        <v>6144</v>
      </c>
      <c r="W1209" s="2">
        <v>43474.373831018522</v>
      </c>
      <c r="Y1209" s="2">
        <v>43474.373831018522</v>
      </c>
    </row>
    <row r="1210" spans="1:26" x14ac:dyDescent="0.25">
      <c r="A1210" t="s">
        <v>3150</v>
      </c>
      <c r="B1210" t="str">
        <f>VLOOKUP(A1210,'dump '!A:A,1,FALSE)</f>
        <v>RO674</v>
      </c>
      <c r="C1210" t="s">
        <v>3149</v>
      </c>
      <c r="D1210" t="s">
        <v>2659</v>
      </c>
      <c r="E1210" t="s">
        <v>2660</v>
      </c>
      <c r="F1210" t="s">
        <v>2661</v>
      </c>
      <c r="G1210" t="s">
        <v>177</v>
      </c>
      <c r="H1210" t="s">
        <v>58</v>
      </c>
      <c r="I1210">
        <v>1031067</v>
      </c>
      <c r="J1210">
        <v>5</v>
      </c>
      <c r="K1210" t="s">
        <v>79</v>
      </c>
      <c r="L1210" t="s">
        <v>6142</v>
      </c>
      <c r="M1210" t="s">
        <v>55</v>
      </c>
      <c r="N1210">
        <v>80</v>
      </c>
      <c r="O1210">
        <v>100</v>
      </c>
      <c r="P1210" t="s">
        <v>6160</v>
      </c>
      <c r="Q1210">
        <v>2600</v>
      </c>
      <c r="R1210">
        <v>50</v>
      </c>
      <c r="S1210">
        <v>300</v>
      </c>
      <c r="V1210" t="s">
        <v>6144</v>
      </c>
      <c r="W1210" s="2">
        <v>43474.373842592591</v>
      </c>
      <c r="Y1210" s="2">
        <v>43474.373842592591</v>
      </c>
    </row>
    <row r="1211" spans="1:26" x14ac:dyDescent="0.25">
      <c r="A1211" t="s">
        <v>2778</v>
      </c>
      <c r="B1211" t="str">
        <f>VLOOKUP(A1211,'dump '!A:A,1,FALSE)</f>
        <v>RO675</v>
      </c>
      <c r="C1211" t="s">
        <v>2777</v>
      </c>
      <c r="D1211" t="s">
        <v>574</v>
      </c>
      <c r="E1211" t="s">
        <v>528</v>
      </c>
      <c r="F1211" t="s">
        <v>575</v>
      </c>
      <c r="G1211" t="s">
        <v>62</v>
      </c>
      <c r="H1211" t="s">
        <v>58</v>
      </c>
      <c r="I1211">
        <v>1016718</v>
      </c>
      <c r="J1211">
        <v>5</v>
      </c>
      <c r="K1211" t="s">
        <v>79</v>
      </c>
      <c r="L1211" t="s">
        <v>6172</v>
      </c>
      <c r="M1211" t="s">
        <v>55</v>
      </c>
      <c r="N1211">
        <v>60</v>
      </c>
      <c r="O1211">
        <v>100</v>
      </c>
      <c r="P1211" t="s">
        <v>6190</v>
      </c>
      <c r="Q1211">
        <v>2600</v>
      </c>
      <c r="R1211">
        <v>50</v>
      </c>
      <c r="S1211">
        <v>300</v>
      </c>
      <c r="V1211" t="s">
        <v>6174</v>
      </c>
      <c r="W1211" s="2">
        <v>43474.373842592591</v>
      </c>
      <c r="Y1211" s="2">
        <v>43636.497071759259</v>
      </c>
      <c r="Z1211" t="s">
        <v>37</v>
      </c>
    </row>
    <row r="1212" spans="1:26" x14ac:dyDescent="0.25">
      <c r="A1212" t="s">
        <v>2622</v>
      </c>
      <c r="B1212" t="str">
        <f>VLOOKUP(A1212,'dump '!A:A,1,FALSE)</f>
        <v>RO676</v>
      </c>
      <c r="C1212" t="s">
        <v>2621</v>
      </c>
      <c r="D1212" t="s">
        <v>2613</v>
      </c>
      <c r="E1212" t="s">
        <v>118</v>
      </c>
      <c r="F1212" t="s">
        <v>2614</v>
      </c>
      <c r="G1212" t="s">
        <v>62</v>
      </c>
      <c r="H1212" t="s">
        <v>58</v>
      </c>
      <c r="I1212">
        <v>1018917</v>
      </c>
      <c r="J1212">
        <v>5</v>
      </c>
      <c r="K1212" t="s">
        <v>79</v>
      </c>
      <c r="L1212" t="s">
        <v>6142</v>
      </c>
      <c r="M1212" t="s">
        <v>55</v>
      </c>
      <c r="N1212">
        <v>80</v>
      </c>
      <c r="O1212">
        <v>100</v>
      </c>
      <c r="P1212" t="s">
        <v>6160</v>
      </c>
      <c r="Q1212">
        <v>2600</v>
      </c>
      <c r="R1212">
        <v>50</v>
      </c>
      <c r="S1212">
        <v>300</v>
      </c>
      <c r="V1212" t="s">
        <v>6144</v>
      </c>
      <c r="W1212" s="2">
        <v>43474.373842592591</v>
      </c>
      <c r="Y1212" s="2">
        <v>43474.373842592591</v>
      </c>
    </row>
    <row r="1213" spans="1:26" x14ac:dyDescent="0.25">
      <c r="A1213" t="s">
        <v>2612</v>
      </c>
      <c r="B1213" t="str">
        <f>VLOOKUP(A1213,'dump '!A:A,1,FALSE)</f>
        <v>RO677</v>
      </c>
      <c r="C1213" t="s">
        <v>2611</v>
      </c>
      <c r="D1213" t="s">
        <v>2613</v>
      </c>
      <c r="E1213" t="s">
        <v>118</v>
      </c>
      <c r="F1213" t="s">
        <v>2614</v>
      </c>
      <c r="G1213" t="s">
        <v>62</v>
      </c>
      <c r="H1213" t="s">
        <v>58</v>
      </c>
      <c r="I1213">
        <v>1018915</v>
      </c>
      <c r="J1213">
        <v>5</v>
      </c>
      <c r="K1213" t="s">
        <v>79</v>
      </c>
      <c r="L1213" t="s">
        <v>6142</v>
      </c>
      <c r="M1213" t="s">
        <v>55</v>
      </c>
      <c r="N1213">
        <v>80</v>
      </c>
      <c r="O1213">
        <v>100</v>
      </c>
      <c r="P1213" t="s">
        <v>6160</v>
      </c>
      <c r="Q1213">
        <v>2600</v>
      </c>
      <c r="R1213">
        <v>50</v>
      </c>
      <c r="S1213">
        <v>300</v>
      </c>
      <c r="V1213" t="s">
        <v>6144</v>
      </c>
      <c r="W1213" s="2">
        <v>43474.373842592591</v>
      </c>
      <c r="Y1213" s="2">
        <v>43474.373842592591</v>
      </c>
    </row>
    <row r="1214" spans="1:26" x14ac:dyDescent="0.25">
      <c r="A1214" t="s">
        <v>3793</v>
      </c>
      <c r="B1214" t="str">
        <f>VLOOKUP(A1214,'dump '!A:A,1,FALSE)</f>
        <v>RO679</v>
      </c>
      <c r="C1214" t="s">
        <v>3792</v>
      </c>
      <c r="D1214" t="s">
        <v>651</v>
      </c>
      <c r="E1214" t="s">
        <v>3741</v>
      </c>
      <c r="F1214" t="s">
        <v>3742</v>
      </c>
      <c r="G1214" t="s">
        <v>177</v>
      </c>
      <c r="H1214" t="s">
        <v>58</v>
      </c>
      <c r="I1214">
        <v>1012534</v>
      </c>
      <c r="J1214">
        <v>5</v>
      </c>
      <c r="K1214" t="s">
        <v>79</v>
      </c>
      <c r="L1214" t="s">
        <v>6142</v>
      </c>
      <c r="M1214" t="s">
        <v>55</v>
      </c>
      <c r="N1214">
        <v>80</v>
      </c>
      <c r="O1214">
        <v>100</v>
      </c>
      <c r="P1214" t="s">
        <v>6143</v>
      </c>
      <c r="Q1214">
        <v>2600</v>
      </c>
      <c r="R1214">
        <v>50</v>
      </c>
      <c r="S1214">
        <v>300</v>
      </c>
      <c r="V1214" t="s">
        <v>6144</v>
      </c>
      <c r="W1214" s="2">
        <v>43474.373831018522</v>
      </c>
      <c r="Y1214" s="2">
        <v>43474.373831018522</v>
      </c>
    </row>
    <row r="1215" spans="1:26" x14ac:dyDescent="0.25">
      <c r="A1215" t="s">
        <v>2920</v>
      </c>
      <c r="B1215" t="str">
        <f>VLOOKUP(A1215,'dump '!A:A,1,FALSE)</f>
        <v>RO680</v>
      </c>
      <c r="C1215" t="s">
        <v>2919</v>
      </c>
      <c r="D1215" t="s">
        <v>98</v>
      </c>
      <c r="E1215" t="s">
        <v>99</v>
      </c>
      <c r="F1215" t="s">
        <v>100</v>
      </c>
      <c r="G1215" t="s">
        <v>62</v>
      </c>
      <c r="H1215" t="s">
        <v>58</v>
      </c>
      <c r="I1215">
        <v>1017241</v>
      </c>
      <c r="J1215">
        <v>5</v>
      </c>
      <c r="K1215" t="s">
        <v>79</v>
      </c>
      <c r="L1215" t="s">
        <v>6172</v>
      </c>
      <c r="M1215" t="s">
        <v>55</v>
      </c>
      <c r="N1215">
        <v>60</v>
      </c>
      <c r="O1215">
        <v>100</v>
      </c>
      <c r="P1215" t="s">
        <v>6190</v>
      </c>
      <c r="Q1215">
        <v>2600</v>
      </c>
      <c r="R1215">
        <v>50</v>
      </c>
      <c r="S1215">
        <v>300</v>
      </c>
      <c r="V1215" t="s">
        <v>6174</v>
      </c>
      <c r="W1215" s="2">
        <v>43474.373842592591</v>
      </c>
      <c r="Y1215" s="2">
        <v>43635.372708333336</v>
      </c>
      <c r="Z1215" t="s">
        <v>37</v>
      </c>
    </row>
    <row r="1216" spans="1:26" x14ac:dyDescent="0.25">
      <c r="A1216" t="s">
        <v>3181</v>
      </c>
      <c r="B1216" t="str">
        <f>VLOOKUP(A1216,'dump '!A:A,1,FALSE)</f>
        <v>RO681</v>
      </c>
      <c r="C1216" t="s">
        <v>3180</v>
      </c>
      <c r="D1216" t="s">
        <v>1402</v>
      </c>
      <c r="E1216" t="s">
        <v>132</v>
      </c>
      <c r="F1216" t="s">
        <v>1403</v>
      </c>
      <c r="G1216" t="s">
        <v>62</v>
      </c>
      <c r="H1216" t="s">
        <v>58</v>
      </c>
      <c r="I1216">
        <v>1016741</v>
      </c>
      <c r="J1216">
        <v>5</v>
      </c>
      <c r="K1216" t="s">
        <v>79</v>
      </c>
      <c r="L1216" t="s">
        <v>6172</v>
      </c>
      <c r="M1216" t="s">
        <v>55</v>
      </c>
      <c r="N1216">
        <v>60</v>
      </c>
      <c r="O1216">
        <v>100</v>
      </c>
      <c r="P1216" t="s">
        <v>6190</v>
      </c>
      <c r="Q1216">
        <v>2600</v>
      </c>
      <c r="R1216">
        <v>50</v>
      </c>
      <c r="S1216">
        <v>300</v>
      </c>
      <c r="V1216" t="s">
        <v>6174</v>
      </c>
      <c r="W1216" s="2">
        <v>43474.373842592591</v>
      </c>
      <c r="Y1216" s="2">
        <v>43630.482499999998</v>
      </c>
      <c r="Z1216" t="s">
        <v>37</v>
      </c>
    </row>
    <row r="1217" spans="1:26" x14ac:dyDescent="0.25">
      <c r="A1217" t="s">
        <v>2664</v>
      </c>
      <c r="B1217" t="str">
        <f>VLOOKUP(A1217,'dump '!A:A,1,FALSE)</f>
        <v>RO682</v>
      </c>
      <c r="C1217" t="s">
        <v>2663</v>
      </c>
      <c r="D1217" t="s">
        <v>1753</v>
      </c>
      <c r="E1217" t="s">
        <v>68</v>
      </c>
      <c r="F1217" t="s">
        <v>2665</v>
      </c>
      <c r="G1217" t="s">
        <v>177</v>
      </c>
      <c r="H1217" t="s">
        <v>58</v>
      </c>
      <c r="I1217">
        <v>1018950</v>
      </c>
      <c r="J1217">
        <v>5</v>
      </c>
      <c r="K1217" t="s">
        <v>79</v>
      </c>
      <c r="L1217" t="s">
        <v>6142</v>
      </c>
      <c r="M1217" t="s">
        <v>55</v>
      </c>
      <c r="N1217">
        <v>80</v>
      </c>
      <c r="O1217">
        <v>100</v>
      </c>
      <c r="P1217" t="s">
        <v>6143</v>
      </c>
      <c r="Q1217">
        <v>2600</v>
      </c>
      <c r="R1217">
        <v>50</v>
      </c>
      <c r="S1217">
        <v>300</v>
      </c>
      <c r="V1217" t="s">
        <v>6144</v>
      </c>
      <c r="W1217" s="2">
        <v>43474.373831018522</v>
      </c>
      <c r="Y1217" s="2">
        <v>44692.43482638889</v>
      </c>
      <c r="Z1217" t="s">
        <v>329</v>
      </c>
    </row>
    <row r="1218" spans="1:26" x14ac:dyDescent="0.25">
      <c r="A1218" t="s">
        <v>2696</v>
      </c>
      <c r="B1218" t="str">
        <f>VLOOKUP(A1218,'dump '!A:A,1,FALSE)</f>
        <v>RO683</v>
      </c>
      <c r="C1218" t="s">
        <v>2695</v>
      </c>
      <c r="D1218" t="s">
        <v>1753</v>
      </c>
      <c r="E1218" t="s">
        <v>411</v>
      </c>
      <c r="F1218" t="s">
        <v>2693</v>
      </c>
      <c r="G1218" t="s">
        <v>177</v>
      </c>
      <c r="H1218" t="s">
        <v>58</v>
      </c>
      <c r="I1218">
        <v>1018963</v>
      </c>
      <c r="J1218">
        <v>5</v>
      </c>
      <c r="K1218" t="s">
        <v>79</v>
      </c>
      <c r="L1218" t="s">
        <v>6142</v>
      </c>
      <c r="M1218" t="s">
        <v>55</v>
      </c>
      <c r="N1218">
        <v>80</v>
      </c>
      <c r="O1218">
        <v>100</v>
      </c>
      <c r="P1218" t="s">
        <v>6143</v>
      </c>
      <c r="Q1218">
        <v>2600</v>
      </c>
      <c r="R1218">
        <v>50</v>
      </c>
      <c r="S1218">
        <v>300</v>
      </c>
      <c r="V1218" t="s">
        <v>6144</v>
      </c>
      <c r="W1218" s="2">
        <v>43474.373831018522</v>
      </c>
      <c r="Y1218" s="2">
        <v>44692.434525462966</v>
      </c>
      <c r="Z1218" t="s">
        <v>329</v>
      </c>
    </row>
    <row r="1219" spans="1:26" x14ac:dyDescent="0.25">
      <c r="A1219" t="s">
        <v>1857</v>
      </c>
      <c r="B1219" t="str">
        <f>VLOOKUP(A1219,'dump '!A:A,1,FALSE)</f>
        <v>RO684</v>
      </c>
      <c r="C1219" t="s">
        <v>1856</v>
      </c>
      <c r="D1219" t="s">
        <v>1803</v>
      </c>
      <c r="E1219" t="s">
        <v>935</v>
      </c>
      <c r="F1219" t="s">
        <v>1804</v>
      </c>
      <c r="G1219" t="s">
        <v>177</v>
      </c>
      <c r="H1219" t="s">
        <v>58</v>
      </c>
      <c r="I1219">
        <v>1017874</v>
      </c>
      <c r="J1219">
        <v>5</v>
      </c>
      <c r="K1219" t="s">
        <v>79</v>
      </c>
      <c r="L1219" t="s">
        <v>6142</v>
      </c>
      <c r="M1219" t="s">
        <v>55</v>
      </c>
      <c r="N1219">
        <v>80</v>
      </c>
      <c r="O1219">
        <v>100</v>
      </c>
      <c r="P1219" t="s">
        <v>6143</v>
      </c>
      <c r="Q1219">
        <v>2600</v>
      </c>
      <c r="R1219">
        <v>50</v>
      </c>
      <c r="S1219">
        <v>300</v>
      </c>
      <c r="V1219" t="s">
        <v>6144</v>
      </c>
      <c r="W1219" s="2">
        <v>43474.373831018522</v>
      </c>
      <c r="Y1219" s="2">
        <v>44692.437164351853</v>
      </c>
      <c r="Z1219" t="s">
        <v>329</v>
      </c>
    </row>
    <row r="1220" spans="1:26" x14ac:dyDescent="0.25">
      <c r="A1220" t="s">
        <v>1802</v>
      </c>
      <c r="B1220" t="str">
        <f>VLOOKUP(A1220,'dump '!A:A,1,FALSE)</f>
        <v>RO685</v>
      </c>
      <c r="C1220" t="s">
        <v>1801</v>
      </c>
      <c r="D1220" t="s">
        <v>1803</v>
      </c>
      <c r="E1220" t="s">
        <v>281</v>
      </c>
      <c r="F1220" t="s">
        <v>1804</v>
      </c>
      <c r="G1220" t="s">
        <v>177</v>
      </c>
      <c r="H1220" t="s">
        <v>58</v>
      </c>
      <c r="I1220">
        <v>1017890</v>
      </c>
      <c r="J1220">
        <v>5</v>
      </c>
      <c r="K1220" t="s">
        <v>79</v>
      </c>
      <c r="L1220" t="s">
        <v>6142</v>
      </c>
      <c r="M1220" t="s">
        <v>55</v>
      </c>
      <c r="N1220">
        <v>80</v>
      </c>
      <c r="O1220">
        <v>100</v>
      </c>
      <c r="P1220" t="s">
        <v>6143</v>
      </c>
      <c r="Q1220">
        <v>2600</v>
      </c>
      <c r="R1220">
        <v>1004</v>
      </c>
      <c r="S1220">
        <v>104</v>
      </c>
      <c r="V1220" t="s">
        <v>6144</v>
      </c>
      <c r="W1220" s="2">
        <v>43474.373831018522</v>
      </c>
      <c r="Y1220" s="2">
        <v>44692.437037037038</v>
      </c>
      <c r="Z1220" t="s">
        <v>329</v>
      </c>
    </row>
    <row r="1221" spans="1:26" x14ac:dyDescent="0.25">
      <c r="A1221" t="s">
        <v>2770</v>
      </c>
      <c r="B1221" t="str">
        <f>VLOOKUP(A1221,'dump '!A:A,1,FALSE)</f>
        <v>RO686</v>
      </c>
      <c r="C1221" t="s">
        <v>2769</v>
      </c>
      <c r="D1221" t="s">
        <v>308</v>
      </c>
      <c r="E1221" t="s">
        <v>769</v>
      </c>
      <c r="F1221" t="s">
        <v>1216</v>
      </c>
      <c r="G1221" t="s">
        <v>62</v>
      </c>
      <c r="H1221" t="s">
        <v>58</v>
      </c>
      <c r="I1221">
        <v>1016712</v>
      </c>
      <c r="J1221">
        <v>5</v>
      </c>
      <c r="K1221" t="s">
        <v>79</v>
      </c>
      <c r="L1221" t="s">
        <v>6172</v>
      </c>
      <c r="M1221" t="s">
        <v>55</v>
      </c>
      <c r="N1221">
        <v>60</v>
      </c>
      <c r="O1221">
        <v>100</v>
      </c>
      <c r="P1221" t="s">
        <v>6190</v>
      </c>
      <c r="Q1221">
        <v>2600</v>
      </c>
      <c r="R1221">
        <v>50</v>
      </c>
      <c r="S1221">
        <v>300</v>
      </c>
      <c r="V1221" t="s">
        <v>6174</v>
      </c>
      <c r="W1221" s="2">
        <v>43474.373842592591</v>
      </c>
      <c r="Y1221" s="2">
        <v>43670.66746527778</v>
      </c>
      <c r="Z1221" t="s">
        <v>37</v>
      </c>
    </row>
    <row r="1222" spans="1:26" x14ac:dyDescent="0.25">
      <c r="A1222" t="s">
        <v>2918</v>
      </c>
      <c r="B1222" t="str">
        <f>VLOOKUP(A1222,'dump '!A:A,1,FALSE)</f>
        <v>RO687</v>
      </c>
      <c r="C1222" t="s">
        <v>2917</v>
      </c>
      <c r="D1222" t="s">
        <v>308</v>
      </c>
      <c r="E1222" t="s">
        <v>309</v>
      </c>
      <c r="F1222" t="s">
        <v>310</v>
      </c>
      <c r="G1222" t="s">
        <v>62</v>
      </c>
      <c r="H1222" t="s">
        <v>58</v>
      </c>
      <c r="I1222">
        <v>1017240</v>
      </c>
      <c r="J1222">
        <v>5</v>
      </c>
      <c r="K1222" t="s">
        <v>79</v>
      </c>
      <c r="L1222" t="s">
        <v>6172</v>
      </c>
      <c r="M1222" t="s">
        <v>55</v>
      </c>
      <c r="N1222">
        <v>60</v>
      </c>
      <c r="O1222">
        <v>100</v>
      </c>
      <c r="P1222" t="s">
        <v>6190</v>
      </c>
      <c r="Q1222">
        <v>2600</v>
      </c>
      <c r="R1222">
        <v>50</v>
      </c>
      <c r="S1222">
        <v>300</v>
      </c>
      <c r="V1222" t="s">
        <v>6174</v>
      </c>
      <c r="W1222" s="2">
        <v>43474.373842592591</v>
      </c>
      <c r="Y1222" s="2">
        <v>43669.397835648146</v>
      </c>
      <c r="Z1222" t="s">
        <v>37</v>
      </c>
    </row>
    <row r="1223" spans="1:26" x14ac:dyDescent="0.25">
      <c r="A1223" t="s">
        <v>3183</v>
      </c>
      <c r="B1223" t="str">
        <f>VLOOKUP(A1223,'dump '!A:A,1,FALSE)</f>
        <v>RO688</v>
      </c>
      <c r="C1223" t="s">
        <v>3182</v>
      </c>
      <c r="D1223" t="s">
        <v>1725</v>
      </c>
      <c r="E1223" t="s">
        <v>1726</v>
      </c>
      <c r="F1223" t="s">
        <v>1727</v>
      </c>
      <c r="G1223" t="s">
        <v>62</v>
      </c>
      <c r="H1223" t="s">
        <v>58</v>
      </c>
      <c r="I1223">
        <v>1016854</v>
      </c>
      <c r="J1223">
        <v>5</v>
      </c>
      <c r="K1223" t="s">
        <v>79</v>
      </c>
      <c r="L1223" t="s">
        <v>6172</v>
      </c>
      <c r="M1223" t="s">
        <v>55</v>
      </c>
      <c r="N1223">
        <v>60</v>
      </c>
      <c r="O1223">
        <v>100</v>
      </c>
      <c r="P1223" t="s">
        <v>6190</v>
      </c>
      <c r="Q1223">
        <v>2600</v>
      </c>
      <c r="R1223">
        <v>50</v>
      </c>
      <c r="S1223">
        <v>300</v>
      </c>
      <c r="V1223" t="s">
        <v>6174</v>
      </c>
      <c r="W1223" s="2">
        <v>43474.373842592591</v>
      </c>
      <c r="Y1223" s="2">
        <v>43629.359201388892</v>
      </c>
      <c r="Z1223" t="s">
        <v>37</v>
      </c>
    </row>
    <row r="1224" spans="1:26" x14ac:dyDescent="0.25">
      <c r="A1224" t="s">
        <v>3185</v>
      </c>
      <c r="B1224" t="str">
        <f>VLOOKUP(A1224,'dump '!A:A,1,FALSE)</f>
        <v>RO689</v>
      </c>
      <c r="C1224" t="s">
        <v>3184</v>
      </c>
      <c r="D1224" t="s">
        <v>502</v>
      </c>
      <c r="E1224" t="s">
        <v>793</v>
      </c>
      <c r="F1224" t="s">
        <v>1212</v>
      </c>
      <c r="G1224" t="s">
        <v>62</v>
      </c>
      <c r="H1224" t="s">
        <v>58</v>
      </c>
      <c r="I1224">
        <v>1016725</v>
      </c>
      <c r="J1224">
        <v>5</v>
      </c>
      <c r="K1224" t="s">
        <v>79</v>
      </c>
      <c r="L1224" t="s">
        <v>6172</v>
      </c>
      <c r="M1224" t="s">
        <v>55</v>
      </c>
      <c r="N1224">
        <v>60</v>
      </c>
      <c r="O1224">
        <v>100</v>
      </c>
      <c r="P1224" t="s">
        <v>6190</v>
      </c>
      <c r="Q1224">
        <v>2600</v>
      </c>
      <c r="R1224">
        <v>50</v>
      </c>
      <c r="S1224">
        <v>300</v>
      </c>
      <c r="V1224" t="s">
        <v>6174</v>
      </c>
      <c r="W1224" s="2">
        <v>43474.373842592591</v>
      </c>
      <c r="Y1224" s="2">
        <v>43712.559895833336</v>
      </c>
      <c r="Z1224" t="s">
        <v>37</v>
      </c>
    </row>
    <row r="1225" spans="1:26" x14ac:dyDescent="0.25">
      <c r="A1225" t="s">
        <v>2633</v>
      </c>
      <c r="B1225" t="str">
        <f>VLOOKUP(A1225,'dump '!A:A,1,FALSE)</f>
        <v>RO690</v>
      </c>
      <c r="C1225" t="s">
        <v>2632</v>
      </c>
      <c r="D1225" t="s">
        <v>2634</v>
      </c>
      <c r="E1225" t="s">
        <v>2635</v>
      </c>
      <c r="F1225" t="s">
        <v>2636</v>
      </c>
      <c r="G1225" t="s">
        <v>2125</v>
      </c>
      <c r="H1225" t="s">
        <v>58</v>
      </c>
      <c r="I1225">
        <v>1018936</v>
      </c>
      <c r="J1225">
        <v>5</v>
      </c>
      <c r="K1225" t="s">
        <v>79</v>
      </c>
      <c r="L1225" t="s">
        <v>6142</v>
      </c>
      <c r="M1225" t="s">
        <v>55</v>
      </c>
      <c r="N1225">
        <v>80</v>
      </c>
      <c r="O1225">
        <v>100</v>
      </c>
      <c r="P1225" t="s">
        <v>6163</v>
      </c>
      <c r="Q1225">
        <v>2550</v>
      </c>
      <c r="R1225">
        <v>50</v>
      </c>
      <c r="S1225">
        <v>300</v>
      </c>
      <c r="V1225" t="s">
        <v>6144</v>
      </c>
      <c r="W1225" s="2">
        <v>43474.373842592591</v>
      </c>
      <c r="Y1225" s="2">
        <v>43474.373842592591</v>
      </c>
    </row>
    <row r="1226" spans="1:26" x14ac:dyDescent="0.25">
      <c r="A1226" t="s">
        <v>1287</v>
      </c>
      <c r="B1226" t="str">
        <f>VLOOKUP(A1226,'dump '!A:A,1,FALSE)</f>
        <v>RO691</v>
      </c>
      <c r="C1226" t="s">
        <v>1286</v>
      </c>
      <c r="D1226" t="s">
        <v>1288</v>
      </c>
      <c r="E1226" t="s">
        <v>1289</v>
      </c>
      <c r="F1226" t="s">
        <v>1290</v>
      </c>
      <c r="G1226" t="s">
        <v>177</v>
      </c>
      <c r="H1226" t="s">
        <v>58</v>
      </c>
      <c r="I1226">
        <v>1040057</v>
      </c>
      <c r="J1226">
        <v>5</v>
      </c>
      <c r="K1226" t="s">
        <v>79</v>
      </c>
      <c r="L1226" t="s">
        <v>6142</v>
      </c>
      <c r="M1226" t="s">
        <v>55</v>
      </c>
      <c r="N1226">
        <v>80</v>
      </c>
      <c r="O1226">
        <v>100</v>
      </c>
      <c r="P1226" t="s">
        <v>6143</v>
      </c>
      <c r="Q1226">
        <v>2600</v>
      </c>
      <c r="R1226">
        <v>50</v>
      </c>
      <c r="S1226">
        <v>300</v>
      </c>
      <c r="V1226" t="s">
        <v>6144</v>
      </c>
      <c r="W1226" s="2">
        <v>43636.587696759256</v>
      </c>
      <c r="X1226" t="s">
        <v>37</v>
      </c>
      <c r="Y1226" s="2">
        <v>43636.587696759256</v>
      </c>
      <c r="Z1226" t="s">
        <v>37</v>
      </c>
    </row>
    <row r="1227" spans="1:26" x14ac:dyDescent="0.25">
      <c r="A1227" t="s">
        <v>1410</v>
      </c>
      <c r="B1227" t="str">
        <f>VLOOKUP(A1227,'dump '!A:A,1,FALSE)</f>
        <v>RO692</v>
      </c>
      <c r="C1227" t="s">
        <v>1409</v>
      </c>
      <c r="D1227" t="s">
        <v>1288</v>
      </c>
      <c r="E1227" t="s">
        <v>132</v>
      </c>
      <c r="F1227" t="s">
        <v>1290</v>
      </c>
      <c r="G1227" t="s">
        <v>177</v>
      </c>
      <c r="H1227" t="s">
        <v>58</v>
      </c>
      <c r="I1227">
        <v>1034756</v>
      </c>
      <c r="J1227">
        <v>5</v>
      </c>
      <c r="K1227" t="s">
        <v>79</v>
      </c>
      <c r="L1227" t="s">
        <v>6142</v>
      </c>
      <c r="M1227" t="s">
        <v>55</v>
      </c>
      <c r="N1227">
        <v>80</v>
      </c>
      <c r="O1227">
        <v>100</v>
      </c>
      <c r="P1227" t="s">
        <v>6143</v>
      </c>
      <c r="Q1227">
        <v>2600</v>
      </c>
      <c r="R1227">
        <v>50</v>
      </c>
      <c r="S1227">
        <v>300</v>
      </c>
      <c r="V1227" t="s">
        <v>6144</v>
      </c>
      <c r="W1227" s="2">
        <v>43636.591122685182</v>
      </c>
      <c r="X1227" t="s">
        <v>37</v>
      </c>
      <c r="Y1227" s="2">
        <v>43636.591122685182</v>
      </c>
      <c r="Z1227" t="s">
        <v>37</v>
      </c>
    </row>
    <row r="1228" spans="1:26" x14ac:dyDescent="0.25">
      <c r="A1228" t="s">
        <v>1132</v>
      </c>
      <c r="B1228" t="str">
        <f>VLOOKUP(A1228,'dump '!A:A,1,FALSE)</f>
        <v>RO693</v>
      </c>
      <c r="C1228" t="s">
        <v>1131</v>
      </c>
      <c r="D1228" t="s">
        <v>619</v>
      </c>
      <c r="E1228" t="s">
        <v>154</v>
      </c>
      <c r="F1228" t="s">
        <v>620</v>
      </c>
      <c r="G1228" t="s">
        <v>177</v>
      </c>
      <c r="H1228" t="s">
        <v>58</v>
      </c>
      <c r="I1228">
        <v>1031000</v>
      </c>
      <c r="J1228">
        <v>5</v>
      </c>
      <c r="K1228" t="s">
        <v>79</v>
      </c>
      <c r="L1228" t="s">
        <v>6142</v>
      </c>
      <c r="M1228" t="s">
        <v>55</v>
      </c>
      <c r="N1228">
        <v>80</v>
      </c>
      <c r="O1228">
        <v>100</v>
      </c>
      <c r="P1228" t="s">
        <v>6143</v>
      </c>
      <c r="Q1228">
        <v>2600</v>
      </c>
      <c r="R1228">
        <v>50</v>
      </c>
      <c r="S1228">
        <v>300</v>
      </c>
      <c r="V1228" t="s">
        <v>6144</v>
      </c>
      <c r="W1228" s="2">
        <v>43636.581990740742</v>
      </c>
      <c r="X1228" t="s">
        <v>37</v>
      </c>
      <c r="Y1228" s="2">
        <v>43636.581990740742</v>
      </c>
      <c r="Z1228" t="s">
        <v>37</v>
      </c>
    </row>
    <row r="1229" spans="1:26" x14ac:dyDescent="0.25">
      <c r="A1229" t="s">
        <v>618</v>
      </c>
      <c r="B1229" t="str">
        <f>VLOOKUP(A1229,'dump '!A:A,1,FALSE)</f>
        <v>RO694</v>
      </c>
      <c r="C1229" t="s">
        <v>617</v>
      </c>
      <c r="D1229" t="s">
        <v>619</v>
      </c>
      <c r="E1229" t="s">
        <v>154</v>
      </c>
      <c r="F1229" t="s">
        <v>620</v>
      </c>
      <c r="G1229" t="s">
        <v>177</v>
      </c>
      <c r="H1229" t="s">
        <v>58</v>
      </c>
      <c r="I1229">
        <v>1018047</v>
      </c>
      <c r="J1229">
        <v>5</v>
      </c>
      <c r="K1229" t="s">
        <v>79</v>
      </c>
      <c r="L1229" t="s">
        <v>6142</v>
      </c>
      <c r="M1229" t="s">
        <v>55</v>
      </c>
      <c r="N1229">
        <v>80</v>
      </c>
      <c r="O1229">
        <v>100</v>
      </c>
      <c r="P1229" t="s">
        <v>6143</v>
      </c>
      <c r="Q1229">
        <v>2600</v>
      </c>
      <c r="R1229">
        <v>50</v>
      </c>
      <c r="S1229">
        <v>300</v>
      </c>
      <c r="V1229" t="s">
        <v>6144</v>
      </c>
      <c r="W1229" s="2">
        <v>43636.582465277781</v>
      </c>
      <c r="X1229" t="s">
        <v>37</v>
      </c>
      <c r="Y1229" s="2">
        <v>43636.582465277781</v>
      </c>
      <c r="Z1229" t="s">
        <v>37</v>
      </c>
    </row>
    <row r="1230" spans="1:26" x14ac:dyDescent="0.25">
      <c r="A1230" t="s">
        <v>1461</v>
      </c>
      <c r="B1230" t="str">
        <f>VLOOKUP(A1230,'dump '!A:A,1,FALSE)</f>
        <v>RO695</v>
      </c>
      <c r="C1230" t="s">
        <v>1460</v>
      </c>
      <c r="D1230" t="s">
        <v>1462</v>
      </c>
      <c r="E1230" t="s">
        <v>93</v>
      </c>
      <c r="F1230" t="s">
        <v>1463</v>
      </c>
      <c r="G1230" t="s">
        <v>177</v>
      </c>
      <c r="H1230" t="s">
        <v>58</v>
      </c>
      <c r="I1230">
        <v>1034793</v>
      </c>
      <c r="J1230">
        <v>5</v>
      </c>
      <c r="K1230" t="s">
        <v>79</v>
      </c>
      <c r="L1230" t="s">
        <v>6142</v>
      </c>
      <c r="M1230" t="s">
        <v>55</v>
      </c>
      <c r="N1230">
        <v>80</v>
      </c>
      <c r="O1230">
        <v>100</v>
      </c>
      <c r="P1230" t="s">
        <v>6143</v>
      </c>
      <c r="Q1230">
        <v>2600</v>
      </c>
      <c r="R1230">
        <v>50</v>
      </c>
      <c r="S1230">
        <v>300</v>
      </c>
      <c r="V1230" t="s">
        <v>6144</v>
      </c>
      <c r="W1230" s="2">
        <v>43636.577499999999</v>
      </c>
      <c r="X1230" t="s">
        <v>37</v>
      </c>
      <c r="Y1230" s="2">
        <v>43636.577499999999</v>
      </c>
      <c r="Z1230" t="s">
        <v>37</v>
      </c>
    </row>
    <row r="1231" spans="1:26" x14ac:dyDescent="0.25">
      <c r="A1231" t="s">
        <v>1466</v>
      </c>
      <c r="B1231" t="str">
        <f>VLOOKUP(A1231,'dump '!A:A,1,FALSE)</f>
        <v>RO696</v>
      </c>
      <c r="C1231" t="s">
        <v>1465</v>
      </c>
      <c r="D1231" t="s">
        <v>1426</v>
      </c>
      <c r="E1231" t="s">
        <v>112</v>
      </c>
      <c r="F1231" t="s">
        <v>1427</v>
      </c>
      <c r="G1231" t="s">
        <v>177</v>
      </c>
      <c r="H1231" t="s">
        <v>58</v>
      </c>
      <c r="I1231">
        <v>1034798</v>
      </c>
      <c r="J1231">
        <v>5</v>
      </c>
      <c r="K1231" t="s">
        <v>79</v>
      </c>
      <c r="L1231" t="s">
        <v>6142</v>
      </c>
      <c r="M1231" t="s">
        <v>55</v>
      </c>
      <c r="N1231">
        <v>80</v>
      </c>
      <c r="O1231">
        <v>100</v>
      </c>
      <c r="P1231" t="s">
        <v>6143</v>
      </c>
      <c r="Q1231">
        <v>2600</v>
      </c>
      <c r="R1231">
        <v>50</v>
      </c>
      <c r="S1231">
        <v>300</v>
      </c>
      <c r="V1231" t="s">
        <v>6144</v>
      </c>
      <c r="W1231" s="2">
        <v>43636.603136574071</v>
      </c>
      <c r="X1231" t="s">
        <v>37</v>
      </c>
      <c r="Y1231" s="2">
        <v>43636.603136574071</v>
      </c>
      <c r="Z1231" t="s">
        <v>37</v>
      </c>
    </row>
    <row r="1232" spans="1:26" x14ac:dyDescent="0.25">
      <c r="A1232" t="s">
        <v>1425</v>
      </c>
      <c r="B1232" t="str">
        <f>VLOOKUP(A1232,'dump '!A:A,1,FALSE)</f>
        <v>RO697</v>
      </c>
      <c r="C1232" t="s">
        <v>1424</v>
      </c>
      <c r="D1232" t="s">
        <v>1426</v>
      </c>
      <c r="E1232" t="s">
        <v>281</v>
      </c>
      <c r="F1232" t="s">
        <v>1427</v>
      </c>
      <c r="G1232" t="s">
        <v>177</v>
      </c>
      <c r="H1232" t="s">
        <v>58</v>
      </c>
      <c r="I1232">
        <v>1034806</v>
      </c>
      <c r="J1232">
        <v>5</v>
      </c>
      <c r="K1232" t="s">
        <v>79</v>
      </c>
      <c r="L1232" t="s">
        <v>6142</v>
      </c>
      <c r="M1232" t="s">
        <v>55</v>
      </c>
      <c r="N1232">
        <v>80</v>
      </c>
      <c r="O1232">
        <v>100</v>
      </c>
      <c r="P1232" t="s">
        <v>6143</v>
      </c>
      <c r="Q1232">
        <v>2600</v>
      </c>
      <c r="R1232">
        <v>50</v>
      </c>
      <c r="S1232">
        <v>300</v>
      </c>
      <c r="V1232" t="s">
        <v>6144</v>
      </c>
      <c r="W1232" s="2">
        <v>43636.600069444445</v>
      </c>
      <c r="X1232" t="s">
        <v>37</v>
      </c>
      <c r="Y1232" s="2">
        <v>43636.600069444445</v>
      </c>
      <c r="Z1232" t="s">
        <v>37</v>
      </c>
    </row>
    <row r="1233" spans="1:26" x14ac:dyDescent="0.25">
      <c r="A1233" t="s">
        <v>1004</v>
      </c>
      <c r="B1233" t="str">
        <f>VLOOKUP(A1233,'dump '!A:A,1,FALSE)</f>
        <v>RO698</v>
      </c>
      <c r="C1233" t="s">
        <v>1003</v>
      </c>
      <c r="D1233" t="s">
        <v>451</v>
      </c>
      <c r="E1233" t="s">
        <v>1000</v>
      </c>
      <c r="F1233" t="s">
        <v>1001</v>
      </c>
      <c r="G1233" t="s">
        <v>62</v>
      </c>
      <c r="H1233" t="s">
        <v>58</v>
      </c>
      <c r="I1233">
        <v>1019455</v>
      </c>
      <c r="J1233">
        <v>5</v>
      </c>
      <c r="K1233" t="s">
        <v>79</v>
      </c>
      <c r="L1233" t="s">
        <v>6172</v>
      </c>
      <c r="M1233" t="s">
        <v>55</v>
      </c>
      <c r="N1233">
        <v>60</v>
      </c>
      <c r="O1233">
        <v>100</v>
      </c>
      <c r="P1233" t="s">
        <v>6190</v>
      </c>
      <c r="Q1233">
        <v>2600</v>
      </c>
      <c r="R1233">
        <v>50</v>
      </c>
      <c r="S1233">
        <v>300</v>
      </c>
      <c r="V1233" t="s">
        <v>6174</v>
      </c>
      <c r="W1233" s="2">
        <v>43669.479872685188</v>
      </c>
      <c r="X1233" t="s">
        <v>37</v>
      </c>
      <c r="Y1233" s="2">
        <v>43669.479872685188</v>
      </c>
      <c r="Z1233" t="s">
        <v>37</v>
      </c>
    </row>
    <row r="1234" spans="1:26" x14ac:dyDescent="0.25">
      <c r="A1234" t="s">
        <v>767</v>
      </c>
      <c r="B1234" t="str">
        <f>VLOOKUP(A1234,'dump '!A:A,1,FALSE)</f>
        <v>RO699</v>
      </c>
      <c r="C1234" t="s">
        <v>766</v>
      </c>
      <c r="D1234" t="s">
        <v>768</v>
      </c>
      <c r="E1234" t="s">
        <v>769</v>
      </c>
      <c r="F1234" t="s">
        <v>770</v>
      </c>
      <c r="G1234" t="s">
        <v>62</v>
      </c>
      <c r="H1234" t="s">
        <v>58</v>
      </c>
      <c r="I1234">
        <v>1019309</v>
      </c>
      <c r="J1234">
        <v>5</v>
      </c>
      <c r="K1234" t="s">
        <v>79</v>
      </c>
      <c r="L1234" t="s">
        <v>6172</v>
      </c>
      <c r="M1234" t="s">
        <v>55</v>
      </c>
      <c r="N1234">
        <v>60</v>
      </c>
      <c r="O1234">
        <v>100</v>
      </c>
      <c r="P1234" t="s">
        <v>6190</v>
      </c>
      <c r="Q1234">
        <v>2600</v>
      </c>
      <c r="R1234">
        <v>50</v>
      </c>
      <c r="S1234">
        <v>300</v>
      </c>
      <c r="V1234" t="s">
        <v>6174</v>
      </c>
      <c r="W1234" s="2">
        <v>43669.458541666667</v>
      </c>
      <c r="X1234" t="s">
        <v>37</v>
      </c>
      <c r="Y1234" s="2">
        <v>43669.458541666667</v>
      </c>
      <c r="Z1234" t="s">
        <v>37</v>
      </c>
    </row>
    <row r="1235" spans="1:26" x14ac:dyDescent="0.25">
      <c r="A1235" t="s">
        <v>1406</v>
      </c>
      <c r="B1235" t="str">
        <f>VLOOKUP(A1235,'dump '!A:A,1,FALSE)</f>
        <v>RO700</v>
      </c>
      <c r="C1235" t="s">
        <v>1405</v>
      </c>
      <c r="D1235" t="s">
        <v>1381</v>
      </c>
      <c r="E1235" t="s">
        <v>93</v>
      </c>
      <c r="F1235" t="s">
        <v>1382</v>
      </c>
      <c r="G1235" t="s">
        <v>62</v>
      </c>
      <c r="H1235" t="s">
        <v>58</v>
      </c>
      <c r="I1235">
        <v>1034736</v>
      </c>
      <c r="J1235">
        <v>5</v>
      </c>
      <c r="K1235" t="s">
        <v>79</v>
      </c>
      <c r="L1235" t="s">
        <v>6142</v>
      </c>
      <c r="M1235" t="s">
        <v>55</v>
      </c>
      <c r="N1235">
        <v>80</v>
      </c>
      <c r="O1235">
        <v>100</v>
      </c>
      <c r="P1235" t="s">
        <v>6143</v>
      </c>
      <c r="Q1235">
        <v>2600</v>
      </c>
      <c r="R1235">
        <v>50</v>
      </c>
      <c r="S1235">
        <v>300</v>
      </c>
      <c r="V1235" t="s">
        <v>6144</v>
      </c>
      <c r="W1235" s="2">
        <v>43636.450879629629</v>
      </c>
      <c r="X1235" t="s">
        <v>37</v>
      </c>
      <c r="Y1235" s="2">
        <v>43636.450879629629</v>
      </c>
      <c r="Z1235" t="s">
        <v>37</v>
      </c>
    </row>
    <row r="1236" spans="1:26" x14ac:dyDescent="0.25">
      <c r="A1236" t="s">
        <v>1385</v>
      </c>
      <c r="B1236" t="str">
        <f>VLOOKUP(A1236,'dump '!A:A,1,FALSE)</f>
        <v>RO701</v>
      </c>
      <c r="C1236" t="s">
        <v>1384</v>
      </c>
      <c r="D1236" t="s">
        <v>1386</v>
      </c>
      <c r="E1236" t="s">
        <v>503</v>
      </c>
      <c r="F1236" t="s">
        <v>1387</v>
      </c>
      <c r="G1236" t="s">
        <v>62</v>
      </c>
      <c r="H1236" t="s">
        <v>58</v>
      </c>
      <c r="I1236">
        <v>1034698</v>
      </c>
      <c r="J1236">
        <v>5</v>
      </c>
      <c r="K1236" t="s">
        <v>79</v>
      </c>
      <c r="L1236" t="s">
        <v>6142</v>
      </c>
      <c r="M1236" t="s">
        <v>55</v>
      </c>
      <c r="N1236">
        <v>80</v>
      </c>
      <c r="O1236">
        <v>100</v>
      </c>
      <c r="P1236" t="s">
        <v>6143</v>
      </c>
      <c r="Q1236">
        <v>2600</v>
      </c>
      <c r="R1236">
        <v>50</v>
      </c>
      <c r="S1236">
        <v>300</v>
      </c>
      <c r="V1236" t="s">
        <v>6144</v>
      </c>
      <c r="W1236" s="2">
        <v>43636.441944444443</v>
      </c>
      <c r="X1236" t="s">
        <v>37</v>
      </c>
      <c r="Y1236" s="2">
        <v>43636.441944444443</v>
      </c>
      <c r="Z1236" t="s">
        <v>37</v>
      </c>
    </row>
    <row r="1237" spans="1:26" x14ac:dyDescent="0.25">
      <c r="A1237" t="s">
        <v>596</v>
      </c>
      <c r="B1237" t="str">
        <f>VLOOKUP(A1237,'dump '!A:A,1,FALSE)</f>
        <v>RO702</v>
      </c>
      <c r="C1237" t="s">
        <v>595</v>
      </c>
      <c r="D1237" t="s">
        <v>597</v>
      </c>
      <c r="E1237" t="s">
        <v>93</v>
      </c>
      <c r="F1237" t="s">
        <v>598</v>
      </c>
      <c r="G1237" t="s">
        <v>177</v>
      </c>
      <c r="H1237" t="s">
        <v>58</v>
      </c>
      <c r="I1237">
        <v>1017877</v>
      </c>
      <c r="J1237">
        <v>5</v>
      </c>
      <c r="K1237" t="s">
        <v>79</v>
      </c>
      <c r="L1237" t="s">
        <v>6142</v>
      </c>
      <c r="M1237" t="s">
        <v>55</v>
      </c>
      <c r="N1237">
        <v>80</v>
      </c>
      <c r="O1237">
        <v>100</v>
      </c>
      <c r="P1237" t="s">
        <v>6156</v>
      </c>
      <c r="Q1237">
        <v>2600</v>
      </c>
      <c r="R1237">
        <v>50</v>
      </c>
      <c r="S1237">
        <v>300</v>
      </c>
      <c r="V1237" t="s">
        <v>6144</v>
      </c>
      <c r="W1237" s="2">
        <v>43629.678946759261</v>
      </c>
      <c r="X1237" t="s">
        <v>37</v>
      </c>
      <c r="Y1237" s="2">
        <v>43629.678946759261</v>
      </c>
      <c r="Z1237" t="s">
        <v>37</v>
      </c>
    </row>
    <row r="1238" spans="1:26" x14ac:dyDescent="0.25">
      <c r="A1238" t="s">
        <v>783</v>
      </c>
      <c r="B1238" t="str">
        <f>VLOOKUP(A1238,'dump '!A:A,1,FALSE)</f>
        <v>RO703</v>
      </c>
      <c r="C1238" t="s">
        <v>782</v>
      </c>
      <c r="D1238" t="s">
        <v>597</v>
      </c>
      <c r="E1238" t="s">
        <v>93</v>
      </c>
      <c r="F1238" t="s">
        <v>598</v>
      </c>
      <c r="G1238" t="s">
        <v>177</v>
      </c>
      <c r="H1238" t="s">
        <v>58</v>
      </c>
      <c r="I1238">
        <v>1018943</v>
      </c>
      <c r="J1238">
        <v>5</v>
      </c>
      <c r="K1238" t="s">
        <v>79</v>
      </c>
      <c r="L1238" t="s">
        <v>6142</v>
      </c>
      <c r="M1238" t="s">
        <v>55</v>
      </c>
      <c r="N1238">
        <v>80</v>
      </c>
      <c r="O1238">
        <v>100</v>
      </c>
      <c r="P1238" t="s">
        <v>6143</v>
      </c>
      <c r="Q1238">
        <v>2550</v>
      </c>
      <c r="R1238">
        <v>50</v>
      </c>
      <c r="S1238">
        <v>300</v>
      </c>
      <c r="V1238" t="s">
        <v>6144</v>
      </c>
      <c r="W1238" s="2">
        <v>43629.679803240739</v>
      </c>
      <c r="X1238" t="s">
        <v>37</v>
      </c>
      <c r="Y1238" s="2">
        <v>43629.679803240739</v>
      </c>
      <c r="Z1238" t="s">
        <v>37</v>
      </c>
    </row>
    <row r="1239" spans="1:26" x14ac:dyDescent="0.25">
      <c r="A1239" t="s">
        <v>103</v>
      </c>
      <c r="B1239" t="str">
        <f>VLOOKUP(A1239,'dump '!A:A,1,FALSE)</f>
        <v>RO704</v>
      </c>
      <c r="C1239" t="s">
        <v>102</v>
      </c>
      <c r="D1239" t="s">
        <v>104</v>
      </c>
      <c r="E1239" t="s">
        <v>105</v>
      </c>
      <c r="F1239" t="s">
        <v>106</v>
      </c>
      <c r="G1239" t="s">
        <v>107</v>
      </c>
      <c r="H1239" t="s">
        <v>58</v>
      </c>
      <c r="I1239">
        <v>1017229</v>
      </c>
      <c r="J1239">
        <v>5</v>
      </c>
      <c r="K1239" t="s">
        <v>79</v>
      </c>
      <c r="L1239" t="s">
        <v>6172</v>
      </c>
      <c r="M1239" t="s">
        <v>55</v>
      </c>
      <c r="N1239">
        <v>60</v>
      </c>
      <c r="O1239">
        <v>100</v>
      </c>
      <c r="P1239" t="s">
        <v>6190</v>
      </c>
      <c r="Q1239">
        <v>2600</v>
      </c>
      <c r="R1239">
        <v>50</v>
      </c>
      <c r="S1239">
        <v>300</v>
      </c>
      <c r="V1239" t="s">
        <v>6174</v>
      </c>
      <c r="W1239" s="2">
        <v>43629.440289351849</v>
      </c>
      <c r="X1239" t="s">
        <v>37</v>
      </c>
      <c r="Y1239" s="2">
        <v>43670.435381944444</v>
      </c>
      <c r="Z1239" t="s">
        <v>37</v>
      </c>
    </row>
    <row r="1240" spans="1:26" x14ac:dyDescent="0.25">
      <c r="A1240" t="s">
        <v>110</v>
      </c>
      <c r="B1240" t="str">
        <f>VLOOKUP(A1240,'dump '!A:A,1,FALSE)</f>
        <v>RO705</v>
      </c>
      <c r="C1240" t="s">
        <v>109</v>
      </c>
      <c r="D1240" t="s">
        <v>111</v>
      </c>
      <c r="E1240" t="s">
        <v>112</v>
      </c>
      <c r="F1240" t="s">
        <v>113</v>
      </c>
      <c r="G1240" t="s">
        <v>107</v>
      </c>
      <c r="H1240" t="s">
        <v>58</v>
      </c>
      <c r="I1240">
        <v>1017230</v>
      </c>
      <c r="J1240">
        <v>5</v>
      </c>
      <c r="K1240" t="s">
        <v>79</v>
      </c>
      <c r="L1240" t="s">
        <v>6172</v>
      </c>
      <c r="M1240" t="s">
        <v>55</v>
      </c>
      <c r="N1240">
        <v>60</v>
      </c>
      <c r="O1240">
        <v>100</v>
      </c>
      <c r="P1240" t="s">
        <v>6190</v>
      </c>
      <c r="Q1240">
        <v>2600</v>
      </c>
      <c r="R1240">
        <v>50</v>
      </c>
      <c r="S1240">
        <v>300</v>
      </c>
      <c r="V1240" t="s">
        <v>6174</v>
      </c>
      <c r="W1240" s="2">
        <v>43633.68178240741</v>
      </c>
      <c r="X1240" t="s">
        <v>37</v>
      </c>
      <c r="Y1240" s="2">
        <v>43633.68178240741</v>
      </c>
      <c r="Z1240" t="s">
        <v>37</v>
      </c>
    </row>
    <row r="1241" spans="1:26" x14ac:dyDescent="0.25">
      <c r="A1241" t="s">
        <v>646</v>
      </c>
      <c r="B1241" t="str">
        <f>VLOOKUP(A1241,'dump '!A:A,1,FALSE)</f>
        <v>RO706</v>
      </c>
      <c r="C1241" t="s">
        <v>645</v>
      </c>
      <c r="D1241" t="s">
        <v>521</v>
      </c>
      <c r="E1241" t="s">
        <v>522</v>
      </c>
      <c r="F1241" t="s">
        <v>523</v>
      </c>
      <c r="G1241" t="s">
        <v>62</v>
      </c>
      <c r="H1241" t="s">
        <v>58</v>
      </c>
      <c r="I1241">
        <v>1018463</v>
      </c>
      <c r="J1241">
        <v>5</v>
      </c>
      <c r="K1241" t="s">
        <v>79</v>
      </c>
      <c r="L1241" t="s">
        <v>6142</v>
      </c>
      <c r="M1241" t="s">
        <v>55</v>
      </c>
      <c r="N1241">
        <v>80</v>
      </c>
      <c r="O1241">
        <v>100</v>
      </c>
      <c r="P1241" t="s">
        <v>6143</v>
      </c>
      <c r="Q1241">
        <v>2600</v>
      </c>
      <c r="R1241">
        <v>50</v>
      </c>
      <c r="S1241">
        <v>300</v>
      </c>
      <c r="V1241" t="s">
        <v>6144</v>
      </c>
      <c r="W1241" s="2">
        <v>43635.657256944447</v>
      </c>
      <c r="X1241" t="s">
        <v>37</v>
      </c>
      <c r="Y1241" s="2">
        <v>43635.657256944447</v>
      </c>
      <c r="Z1241" t="s">
        <v>37</v>
      </c>
    </row>
    <row r="1242" spans="1:26" x14ac:dyDescent="0.25">
      <c r="A1242" t="s">
        <v>1126</v>
      </c>
      <c r="B1242" t="str">
        <f>VLOOKUP(A1242,'dump '!A:A,1,FALSE)</f>
        <v>RO707</v>
      </c>
      <c r="C1242" t="s">
        <v>1125</v>
      </c>
      <c r="D1242" t="s">
        <v>194</v>
      </c>
      <c r="E1242" t="s">
        <v>132</v>
      </c>
      <c r="F1242" t="s">
        <v>1127</v>
      </c>
      <c r="G1242" t="s">
        <v>177</v>
      </c>
      <c r="H1242" t="s">
        <v>58</v>
      </c>
      <c r="I1242">
        <v>1031005</v>
      </c>
      <c r="J1242">
        <v>5</v>
      </c>
      <c r="K1242" t="s">
        <v>79</v>
      </c>
      <c r="L1242" t="s">
        <v>6142</v>
      </c>
      <c r="M1242" t="s">
        <v>55</v>
      </c>
      <c r="N1242">
        <v>80</v>
      </c>
      <c r="O1242">
        <v>100</v>
      </c>
      <c r="P1242" t="s">
        <v>6156</v>
      </c>
      <c r="Q1242">
        <v>2600</v>
      </c>
      <c r="R1242">
        <v>50</v>
      </c>
      <c r="S1242">
        <v>300</v>
      </c>
      <c r="V1242" t="s">
        <v>6144</v>
      </c>
      <c r="W1242" s="2">
        <v>43629.53052083333</v>
      </c>
      <c r="X1242" t="s">
        <v>37</v>
      </c>
      <c r="Y1242" s="2">
        <v>43629.53052083333</v>
      </c>
      <c r="Z1242" t="s">
        <v>37</v>
      </c>
    </row>
    <row r="1243" spans="1:26" x14ac:dyDescent="0.25">
      <c r="A1243" t="s">
        <v>1155</v>
      </c>
      <c r="B1243" t="str">
        <f>VLOOKUP(A1243,'dump '!A:A,1,FALSE)</f>
        <v>RO708</v>
      </c>
      <c r="C1243" t="s">
        <v>1154</v>
      </c>
      <c r="D1243" t="s">
        <v>1156</v>
      </c>
      <c r="E1243" t="s">
        <v>1157</v>
      </c>
      <c r="F1243" t="s">
        <v>1158</v>
      </c>
      <c r="G1243" t="s">
        <v>177</v>
      </c>
      <c r="H1243" t="s">
        <v>58</v>
      </c>
      <c r="I1243">
        <v>1031137</v>
      </c>
      <c r="J1243">
        <v>5</v>
      </c>
      <c r="K1243" t="s">
        <v>79</v>
      </c>
      <c r="L1243" t="s">
        <v>6142</v>
      </c>
      <c r="M1243" t="s">
        <v>55</v>
      </c>
      <c r="N1243">
        <v>80</v>
      </c>
      <c r="O1243">
        <v>100</v>
      </c>
      <c r="P1243" t="s">
        <v>6156</v>
      </c>
      <c r="Q1243">
        <v>2550</v>
      </c>
      <c r="R1243">
        <v>50</v>
      </c>
      <c r="S1243">
        <v>300</v>
      </c>
      <c r="V1243" t="s">
        <v>6144</v>
      </c>
      <c r="W1243" s="2">
        <v>43629.666377314818</v>
      </c>
      <c r="X1243" t="s">
        <v>37</v>
      </c>
      <c r="Y1243" s="2">
        <v>43629.666377314818</v>
      </c>
      <c r="Z1243" t="s">
        <v>37</v>
      </c>
    </row>
    <row r="1244" spans="1:26" x14ac:dyDescent="0.25">
      <c r="A1244" t="s">
        <v>6341</v>
      </c>
      <c r="B1244" t="e">
        <f>VLOOKUP(A1244,'dump '!A:A,1,FALSE)</f>
        <v>#N/A</v>
      </c>
      <c r="C1244" s="2"/>
      <c r="D1244" s="2"/>
      <c r="E1244" s="2"/>
      <c r="F1244" s="2"/>
      <c r="G1244" s="2"/>
      <c r="H1244" t="s">
        <v>58</v>
      </c>
      <c r="I1244">
        <v>1031039</v>
      </c>
      <c r="J1244">
        <v>5</v>
      </c>
      <c r="K1244" t="s">
        <v>79</v>
      </c>
      <c r="L1244" t="s">
        <v>6142</v>
      </c>
      <c r="M1244" t="s">
        <v>55</v>
      </c>
      <c r="N1244">
        <v>80</v>
      </c>
      <c r="O1244">
        <v>100</v>
      </c>
      <c r="P1244" t="s">
        <v>6163</v>
      </c>
      <c r="Q1244">
        <v>2550</v>
      </c>
      <c r="R1244">
        <v>50</v>
      </c>
      <c r="S1244">
        <v>300</v>
      </c>
      <c r="V1244" t="s">
        <v>6144</v>
      </c>
      <c r="W1244" s="2">
        <v>43629.536226851851</v>
      </c>
      <c r="X1244" t="s">
        <v>37</v>
      </c>
      <c r="Y1244" s="2">
        <v>43629.536226851851</v>
      </c>
      <c r="Z1244" t="s">
        <v>37</v>
      </c>
    </row>
    <row r="1245" spans="1:26" x14ac:dyDescent="0.25">
      <c r="A1245" t="s">
        <v>1722</v>
      </c>
      <c r="B1245" t="str">
        <f>VLOOKUP(A1245,'dump '!A:A,1,FALSE)</f>
        <v>RO710</v>
      </c>
      <c r="C1245" t="s">
        <v>1721</v>
      </c>
      <c r="D1245" t="s">
        <v>251</v>
      </c>
      <c r="E1245" t="s">
        <v>252</v>
      </c>
      <c r="F1245" t="s">
        <v>253</v>
      </c>
      <c r="G1245" t="s">
        <v>43</v>
      </c>
      <c r="H1245" t="s">
        <v>58</v>
      </c>
      <c r="I1245">
        <v>1016847</v>
      </c>
      <c r="J1245">
        <v>5</v>
      </c>
      <c r="K1245" t="s">
        <v>79</v>
      </c>
      <c r="L1245" t="s">
        <v>6172</v>
      </c>
      <c r="M1245" t="s">
        <v>55</v>
      </c>
      <c r="N1245">
        <v>60</v>
      </c>
      <c r="O1245">
        <v>100</v>
      </c>
      <c r="P1245" t="s">
        <v>6190</v>
      </c>
      <c r="Q1245">
        <v>2600</v>
      </c>
      <c r="R1245">
        <v>50</v>
      </c>
      <c r="S1245">
        <v>300</v>
      </c>
      <c r="V1245" t="s">
        <v>6174</v>
      </c>
      <c r="W1245" s="2">
        <v>43669.42765046296</v>
      </c>
      <c r="X1245" t="s">
        <v>37</v>
      </c>
      <c r="Y1245" s="2">
        <v>43669.42765046296</v>
      </c>
      <c r="Z1245" t="s">
        <v>37</v>
      </c>
    </row>
    <row r="1246" spans="1:26" x14ac:dyDescent="0.25">
      <c r="A1246" t="s">
        <v>1631</v>
      </c>
      <c r="B1246" t="str">
        <f>VLOOKUP(A1246,'dump '!A:A,1,FALSE)</f>
        <v>RO711</v>
      </c>
      <c r="C1246" t="s">
        <v>1630</v>
      </c>
      <c r="D1246" t="s">
        <v>232</v>
      </c>
      <c r="E1246" t="s">
        <v>1263</v>
      </c>
      <c r="F1246" t="s">
        <v>1264</v>
      </c>
      <c r="G1246" t="s">
        <v>177</v>
      </c>
      <c r="H1246" t="s">
        <v>58</v>
      </c>
      <c r="I1246">
        <v>1038835</v>
      </c>
      <c r="J1246">
        <v>5</v>
      </c>
      <c r="K1246" t="s">
        <v>79</v>
      </c>
      <c r="L1246" t="s">
        <v>6142</v>
      </c>
      <c r="M1246" t="s">
        <v>55</v>
      </c>
      <c r="N1246">
        <v>80</v>
      </c>
      <c r="O1246">
        <v>100</v>
      </c>
      <c r="P1246" t="s">
        <v>6160</v>
      </c>
      <c r="Q1246">
        <v>2600</v>
      </c>
      <c r="R1246">
        <v>50</v>
      </c>
      <c r="S1246">
        <v>300</v>
      </c>
      <c r="V1246" t="s">
        <v>6144</v>
      </c>
      <c r="W1246" s="2">
        <v>43635.490057870367</v>
      </c>
      <c r="X1246" t="s">
        <v>37</v>
      </c>
      <c r="Y1246" s="2">
        <v>43635.490057870367</v>
      </c>
      <c r="Z1246" t="s">
        <v>37</v>
      </c>
    </row>
    <row r="1247" spans="1:26" x14ac:dyDescent="0.25">
      <c r="A1247" t="s">
        <v>231</v>
      </c>
      <c r="B1247" t="str">
        <f>VLOOKUP(A1247,'dump '!A:A,1,FALSE)</f>
        <v>RO712</v>
      </c>
      <c r="C1247" t="s">
        <v>230</v>
      </c>
      <c r="D1247" t="s">
        <v>232</v>
      </c>
      <c r="E1247" t="s">
        <v>233</v>
      </c>
      <c r="F1247" t="s">
        <v>234</v>
      </c>
      <c r="G1247" t="s">
        <v>177</v>
      </c>
      <c r="H1247" t="s">
        <v>58</v>
      </c>
      <c r="I1247">
        <v>1017326</v>
      </c>
      <c r="J1247">
        <v>5</v>
      </c>
      <c r="K1247" t="s">
        <v>79</v>
      </c>
      <c r="L1247" t="s">
        <v>6142</v>
      </c>
      <c r="M1247" t="s">
        <v>55</v>
      </c>
      <c r="N1247">
        <v>80</v>
      </c>
      <c r="O1247">
        <v>100</v>
      </c>
      <c r="P1247" t="s">
        <v>6160</v>
      </c>
      <c r="Q1247">
        <v>2600</v>
      </c>
      <c r="R1247">
        <v>50</v>
      </c>
      <c r="S1247">
        <v>300</v>
      </c>
      <c r="V1247" t="s">
        <v>6144</v>
      </c>
      <c r="W1247" s="2">
        <v>43635.485798611109</v>
      </c>
      <c r="X1247" t="s">
        <v>37</v>
      </c>
      <c r="Y1247" s="2">
        <v>43635.485798611109</v>
      </c>
      <c r="Z1247" t="s">
        <v>37</v>
      </c>
    </row>
    <row r="1248" spans="1:26" x14ac:dyDescent="0.25">
      <c r="A1248" t="s">
        <v>1136</v>
      </c>
      <c r="B1248" t="str">
        <f>VLOOKUP(A1248,'dump '!A:A,1,FALSE)</f>
        <v>RO713</v>
      </c>
      <c r="C1248" t="s">
        <v>1135</v>
      </c>
      <c r="D1248" t="s">
        <v>221</v>
      </c>
      <c r="E1248" t="s">
        <v>222</v>
      </c>
      <c r="F1248" t="s">
        <v>223</v>
      </c>
      <c r="G1248" t="s">
        <v>177</v>
      </c>
      <c r="H1248" t="s">
        <v>58</v>
      </c>
      <c r="I1248">
        <v>1031046</v>
      </c>
      <c r="J1248">
        <v>5</v>
      </c>
      <c r="K1248" t="s">
        <v>79</v>
      </c>
      <c r="L1248" t="s">
        <v>6142</v>
      </c>
      <c r="M1248" t="s">
        <v>55</v>
      </c>
      <c r="N1248">
        <v>80</v>
      </c>
      <c r="O1248">
        <v>100</v>
      </c>
      <c r="P1248" t="s">
        <v>6163</v>
      </c>
      <c r="Q1248">
        <v>2600</v>
      </c>
      <c r="R1248">
        <v>50</v>
      </c>
      <c r="S1248">
        <v>300</v>
      </c>
      <c r="V1248" t="s">
        <v>6144</v>
      </c>
      <c r="W1248" s="2">
        <v>43629.513460648152</v>
      </c>
      <c r="X1248" t="s">
        <v>37</v>
      </c>
      <c r="Y1248" s="2">
        <v>43629.513460648152</v>
      </c>
      <c r="Z1248" t="s">
        <v>37</v>
      </c>
    </row>
    <row r="1249" spans="1:26" x14ac:dyDescent="0.25">
      <c r="A1249" t="s">
        <v>722</v>
      </c>
      <c r="B1249" t="str">
        <f>VLOOKUP(A1249,'dump '!A:A,1,FALSE)</f>
        <v>RO714</v>
      </c>
      <c r="C1249" t="s">
        <v>721</v>
      </c>
      <c r="D1249" t="s">
        <v>723</v>
      </c>
      <c r="E1249" t="s">
        <v>724</v>
      </c>
      <c r="F1249" t="s">
        <v>725</v>
      </c>
      <c r="G1249" t="s">
        <v>62</v>
      </c>
      <c r="H1249" t="s">
        <v>58</v>
      </c>
      <c r="I1249">
        <v>1018515</v>
      </c>
      <c r="J1249">
        <v>5</v>
      </c>
      <c r="K1249" t="s">
        <v>79</v>
      </c>
      <c r="L1249" t="s">
        <v>6142</v>
      </c>
      <c r="M1249" t="s">
        <v>55</v>
      </c>
      <c r="N1249">
        <v>80</v>
      </c>
      <c r="O1249">
        <v>100</v>
      </c>
      <c r="P1249" t="s">
        <v>6160</v>
      </c>
      <c r="Q1249">
        <v>2600</v>
      </c>
      <c r="R1249">
        <v>50</v>
      </c>
      <c r="S1249">
        <v>300</v>
      </c>
      <c r="V1249" t="s">
        <v>6144</v>
      </c>
      <c r="W1249" s="2">
        <v>43677.386689814812</v>
      </c>
      <c r="X1249" t="s">
        <v>37</v>
      </c>
      <c r="Y1249" s="2">
        <v>43677.386689814812</v>
      </c>
      <c r="Z1249" t="s">
        <v>37</v>
      </c>
    </row>
    <row r="1250" spans="1:26" x14ac:dyDescent="0.25">
      <c r="A1250" t="s">
        <v>1633</v>
      </c>
      <c r="B1250" t="str">
        <f>VLOOKUP(A1250,'dump '!A:A,1,FALSE)</f>
        <v>RO715</v>
      </c>
      <c r="C1250" t="s">
        <v>1632</v>
      </c>
      <c r="D1250" t="s">
        <v>308</v>
      </c>
      <c r="E1250" t="s">
        <v>756</v>
      </c>
      <c r="F1250" t="s">
        <v>757</v>
      </c>
      <c r="G1250" t="s">
        <v>62</v>
      </c>
      <c r="H1250" t="s">
        <v>58</v>
      </c>
      <c r="I1250">
        <v>1038858</v>
      </c>
      <c r="J1250">
        <v>5</v>
      </c>
      <c r="K1250" t="s">
        <v>79</v>
      </c>
      <c r="L1250" t="s">
        <v>6172</v>
      </c>
      <c r="M1250" t="s">
        <v>55</v>
      </c>
      <c r="N1250">
        <v>60</v>
      </c>
      <c r="O1250">
        <v>100</v>
      </c>
      <c r="P1250" t="s">
        <v>6190</v>
      </c>
      <c r="Q1250">
        <v>2600</v>
      </c>
      <c r="R1250">
        <v>50</v>
      </c>
      <c r="S1250">
        <v>300</v>
      </c>
      <c r="V1250" t="s">
        <v>6174</v>
      </c>
      <c r="W1250" s="2">
        <v>43635.589745370373</v>
      </c>
      <c r="X1250" t="s">
        <v>37</v>
      </c>
      <c r="Y1250" s="2">
        <v>43886.384409722225</v>
      </c>
      <c r="Z1250" t="s">
        <v>54</v>
      </c>
    </row>
    <row r="1251" spans="1:26" x14ac:dyDescent="0.25">
      <c r="A1251" t="s">
        <v>841</v>
      </c>
      <c r="B1251" t="str">
        <f>VLOOKUP(A1251,'dump '!A:A,1,FALSE)</f>
        <v>RO716</v>
      </c>
      <c r="C1251" t="s">
        <v>840</v>
      </c>
      <c r="D1251" t="s">
        <v>502</v>
      </c>
      <c r="E1251" t="s">
        <v>503</v>
      </c>
      <c r="F1251" t="s">
        <v>504</v>
      </c>
      <c r="G1251" t="s">
        <v>62</v>
      </c>
      <c r="H1251" t="s">
        <v>58</v>
      </c>
      <c r="I1251">
        <v>1019336</v>
      </c>
      <c r="J1251">
        <v>5</v>
      </c>
      <c r="K1251" t="s">
        <v>79</v>
      </c>
      <c r="L1251" t="s">
        <v>6172</v>
      </c>
      <c r="M1251" t="s">
        <v>55</v>
      </c>
      <c r="N1251">
        <v>60</v>
      </c>
      <c r="O1251">
        <v>100</v>
      </c>
      <c r="P1251" t="s">
        <v>6190</v>
      </c>
      <c r="Q1251">
        <v>2600</v>
      </c>
      <c r="R1251">
        <v>50</v>
      </c>
      <c r="S1251">
        <v>300</v>
      </c>
      <c r="V1251" t="s">
        <v>6174</v>
      </c>
      <c r="W1251" s="2">
        <v>43635.584131944444</v>
      </c>
      <c r="X1251" t="s">
        <v>37</v>
      </c>
      <c r="Y1251" s="2">
        <v>43635.584131944444</v>
      </c>
      <c r="Z1251" t="s">
        <v>37</v>
      </c>
    </row>
    <row r="1252" spans="1:26" x14ac:dyDescent="0.25">
      <c r="A1252" t="s">
        <v>845</v>
      </c>
      <c r="B1252" t="str">
        <f>VLOOKUP(A1252,'dump '!A:A,1,FALSE)</f>
        <v>RO717</v>
      </c>
      <c r="C1252" t="s">
        <v>844</v>
      </c>
      <c r="D1252" t="s">
        <v>527</v>
      </c>
      <c r="E1252" t="s">
        <v>528</v>
      </c>
      <c r="F1252" t="s">
        <v>529</v>
      </c>
      <c r="G1252" t="s">
        <v>62</v>
      </c>
      <c r="H1252" t="s">
        <v>58</v>
      </c>
      <c r="I1252">
        <v>1019339</v>
      </c>
      <c r="J1252">
        <v>5</v>
      </c>
      <c r="K1252" t="s">
        <v>79</v>
      </c>
      <c r="L1252" t="s">
        <v>6172</v>
      </c>
      <c r="M1252" t="s">
        <v>55</v>
      </c>
      <c r="N1252">
        <v>60</v>
      </c>
      <c r="O1252">
        <v>100</v>
      </c>
      <c r="P1252" t="s">
        <v>6190</v>
      </c>
      <c r="Q1252">
        <v>2600</v>
      </c>
      <c r="R1252">
        <v>50</v>
      </c>
      <c r="S1252">
        <v>300</v>
      </c>
      <c r="V1252" t="s">
        <v>6174</v>
      </c>
      <c r="W1252" s="2">
        <v>43635.651678240742</v>
      </c>
      <c r="X1252" t="s">
        <v>37</v>
      </c>
      <c r="Y1252" s="2">
        <v>43635.651678240742</v>
      </c>
      <c r="Z1252" t="s">
        <v>37</v>
      </c>
    </row>
    <row r="1253" spans="1:26" x14ac:dyDescent="0.25">
      <c r="A1253" t="s">
        <v>1420</v>
      </c>
      <c r="B1253" t="str">
        <f>VLOOKUP(A1253,'dump '!A:A,1,FALSE)</f>
        <v>RO718</v>
      </c>
      <c r="C1253" t="s">
        <v>1419</v>
      </c>
      <c r="D1253" t="s">
        <v>1421</v>
      </c>
      <c r="E1253" t="s">
        <v>769</v>
      </c>
      <c r="F1253" t="s">
        <v>1422</v>
      </c>
      <c r="G1253" t="s">
        <v>43</v>
      </c>
      <c r="H1253" t="s">
        <v>58</v>
      </c>
      <c r="I1253">
        <v>1034763</v>
      </c>
      <c r="J1253">
        <v>5</v>
      </c>
      <c r="K1253" t="s">
        <v>79</v>
      </c>
      <c r="L1253" t="s">
        <v>6142</v>
      </c>
      <c r="M1253" t="s">
        <v>55</v>
      </c>
      <c r="N1253">
        <v>80</v>
      </c>
      <c r="O1253">
        <v>100</v>
      </c>
      <c r="P1253" t="s">
        <v>6160</v>
      </c>
      <c r="Q1253">
        <v>2500</v>
      </c>
      <c r="R1253">
        <v>50</v>
      </c>
      <c r="S1253">
        <v>300</v>
      </c>
      <c r="V1253" t="s">
        <v>6144</v>
      </c>
      <c r="W1253" s="2">
        <v>43635.434050925927</v>
      </c>
      <c r="X1253" t="s">
        <v>37</v>
      </c>
      <c r="Y1253" s="2">
        <v>43635.434050925927</v>
      </c>
      <c r="Z1253" t="s">
        <v>37</v>
      </c>
    </row>
    <row r="1254" spans="1:26" x14ac:dyDescent="0.25">
      <c r="A1254" t="s">
        <v>1635</v>
      </c>
      <c r="B1254" t="str">
        <f>VLOOKUP(A1254,'dump '!A:A,1,FALSE)</f>
        <v>RO719</v>
      </c>
      <c r="C1254" t="s">
        <v>1634</v>
      </c>
      <c r="D1254" t="s">
        <v>303</v>
      </c>
      <c r="E1254" t="s">
        <v>32</v>
      </c>
      <c r="F1254" t="s">
        <v>537</v>
      </c>
      <c r="G1254" t="s">
        <v>62</v>
      </c>
      <c r="H1254" t="s">
        <v>58</v>
      </c>
      <c r="I1254">
        <v>1037355</v>
      </c>
      <c r="J1254">
        <v>5</v>
      </c>
      <c r="K1254" t="s">
        <v>79</v>
      </c>
      <c r="L1254" t="s">
        <v>6172</v>
      </c>
      <c r="M1254" t="s">
        <v>55</v>
      </c>
      <c r="N1254">
        <v>60</v>
      </c>
      <c r="O1254">
        <v>100</v>
      </c>
      <c r="P1254" t="s">
        <v>6190</v>
      </c>
      <c r="Q1254">
        <v>2600</v>
      </c>
      <c r="R1254">
        <v>50</v>
      </c>
      <c r="S1254">
        <v>300</v>
      </c>
      <c r="V1254" t="s">
        <v>6174</v>
      </c>
      <c r="W1254" s="2">
        <v>43635.596006944441</v>
      </c>
      <c r="X1254" t="s">
        <v>37</v>
      </c>
      <c r="Y1254" s="2">
        <v>43886.385104166664</v>
      </c>
      <c r="Z1254" t="s">
        <v>54</v>
      </c>
    </row>
    <row r="1255" spans="1:26" x14ac:dyDescent="0.25">
      <c r="A1255" t="s">
        <v>302</v>
      </c>
      <c r="B1255" t="str">
        <f>VLOOKUP(A1255,'dump '!A:A,1,FALSE)</f>
        <v>RO720</v>
      </c>
      <c r="C1255" t="s">
        <v>301</v>
      </c>
      <c r="D1255" t="s">
        <v>303</v>
      </c>
      <c r="E1255" t="s">
        <v>105</v>
      </c>
      <c r="F1255" t="s">
        <v>304</v>
      </c>
      <c r="G1255" t="s">
        <v>62</v>
      </c>
      <c r="H1255" t="s">
        <v>58</v>
      </c>
      <c r="I1255">
        <v>1017254</v>
      </c>
      <c r="J1255">
        <v>5</v>
      </c>
      <c r="K1255" t="s">
        <v>79</v>
      </c>
      <c r="L1255" t="s">
        <v>6172</v>
      </c>
      <c r="M1255" t="s">
        <v>55</v>
      </c>
      <c r="N1255">
        <v>60</v>
      </c>
      <c r="O1255">
        <v>100</v>
      </c>
      <c r="P1255" t="s">
        <v>6190</v>
      </c>
      <c r="Q1255">
        <v>2600</v>
      </c>
      <c r="R1255">
        <v>50</v>
      </c>
      <c r="S1255">
        <v>300</v>
      </c>
      <c r="V1255" t="s">
        <v>6174</v>
      </c>
      <c r="W1255" s="2">
        <v>43635.444178240738</v>
      </c>
      <c r="X1255" t="s">
        <v>37</v>
      </c>
      <c r="Y1255" s="2">
        <v>43635.444178240738</v>
      </c>
      <c r="Z1255" t="s">
        <v>37</v>
      </c>
    </row>
    <row r="1256" spans="1:26" x14ac:dyDescent="0.25">
      <c r="A1256" t="s">
        <v>811</v>
      </c>
      <c r="B1256" t="str">
        <f>VLOOKUP(A1256,'dump '!A:A,1,FALSE)</f>
        <v>RO721</v>
      </c>
      <c r="C1256" t="s">
        <v>810</v>
      </c>
      <c r="D1256" t="s">
        <v>806</v>
      </c>
      <c r="E1256" t="s">
        <v>807</v>
      </c>
      <c r="F1256" t="s">
        <v>808</v>
      </c>
      <c r="G1256" t="s">
        <v>62</v>
      </c>
      <c r="H1256" t="s">
        <v>58</v>
      </c>
      <c r="I1256">
        <v>1019355</v>
      </c>
      <c r="J1256">
        <v>5</v>
      </c>
      <c r="K1256" t="s">
        <v>79</v>
      </c>
      <c r="L1256" t="s">
        <v>6172</v>
      </c>
      <c r="M1256" t="s">
        <v>55</v>
      </c>
      <c r="N1256">
        <v>60</v>
      </c>
      <c r="O1256">
        <v>100</v>
      </c>
      <c r="P1256" t="s">
        <v>6190</v>
      </c>
      <c r="Q1256">
        <v>2600</v>
      </c>
      <c r="R1256">
        <v>50</v>
      </c>
      <c r="S1256">
        <v>300</v>
      </c>
      <c r="V1256" t="s">
        <v>6174</v>
      </c>
      <c r="W1256" s="2">
        <v>43635.386261574073</v>
      </c>
      <c r="X1256" t="s">
        <v>37</v>
      </c>
      <c r="Y1256" s="2">
        <v>43635.386261574073</v>
      </c>
      <c r="Z1256" t="s">
        <v>37</v>
      </c>
    </row>
    <row r="1257" spans="1:26" x14ac:dyDescent="0.25">
      <c r="A1257" t="s">
        <v>834</v>
      </c>
      <c r="B1257" t="str">
        <f>VLOOKUP(A1257,'dump '!A:A,1,FALSE)</f>
        <v>RO722</v>
      </c>
      <c r="C1257" t="s">
        <v>833</v>
      </c>
      <c r="D1257" t="s">
        <v>835</v>
      </c>
      <c r="E1257" t="s">
        <v>93</v>
      </c>
      <c r="F1257" t="s">
        <v>836</v>
      </c>
      <c r="G1257" t="s">
        <v>62</v>
      </c>
      <c r="H1257" t="s">
        <v>58</v>
      </c>
      <c r="I1257">
        <v>1019334</v>
      </c>
      <c r="J1257">
        <v>5</v>
      </c>
      <c r="K1257" t="s">
        <v>79</v>
      </c>
      <c r="L1257" t="s">
        <v>6172</v>
      </c>
      <c r="M1257" t="s">
        <v>55</v>
      </c>
      <c r="N1257">
        <v>60</v>
      </c>
      <c r="O1257">
        <v>100</v>
      </c>
      <c r="P1257" t="s">
        <v>6190</v>
      </c>
      <c r="Q1257">
        <v>2600</v>
      </c>
      <c r="R1257">
        <v>50</v>
      </c>
      <c r="S1257">
        <v>300</v>
      </c>
      <c r="V1257" t="s">
        <v>6174</v>
      </c>
      <c r="W1257" s="2">
        <v>43635.604120370372</v>
      </c>
      <c r="X1257" t="s">
        <v>37</v>
      </c>
      <c r="Y1257" s="2">
        <v>43635.604120370372</v>
      </c>
      <c r="Z1257" t="s">
        <v>37</v>
      </c>
    </row>
    <row r="1258" spans="1:26" x14ac:dyDescent="0.25">
      <c r="A1258" t="s">
        <v>781</v>
      </c>
      <c r="B1258" t="str">
        <f>VLOOKUP(A1258,'dump '!A:A,1,FALSE)</f>
        <v>RO723</v>
      </c>
      <c r="C1258" t="s">
        <v>780</v>
      </c>
      <c r="D1258" t="s">
        <v>86</v>
      </c>
      <c r="E1258" t="s">
        <v>49</v>
      </c>
      <c r="F1258" t="s">
        <v>212</v>
      </c>
      <c r="G1258" t="s">
        <v>62</v>
      </c>
      <c r="H1258" t="s">
        <v>58</v>
      </c>
      <c r="I1258">
        <v>1018942</v>
      </c>
      <c r="J1258">
        <v>5</v>
      </c>
      <c r="K1258" t="s">
        <v>79</v>
      </c>
      <c r="L1258" t="s">
        <v>6142</v>
      </c>
      <c r="M1258" t="s">
        <v>55</v>
      </c>
      <c r="N1258">
        <v>80</v>
      </c>
      <c r="O1258">
        <v>100</v>
      </c>
      <c r="P1258" t="s">
        <v>6160</v>
      </c>
      <c r="Q1258">
        <v>2600</v>
      </c>
      <c r="R1258">
        <v>50</v>
      </c>
      <c r="S1258">
        <v>300</v>
      </c>
      <c r="V1258" t="s">
        <v>6144</v>
      </c>
      <c r="W1258" s="2">
        <v>43635.406655092593</v>
      </c>
      <c r="X1258" t="s">
        <v>37</v>
      </c>
      <c r="Y1258" s="2">
        <v>43635.406655092593</v>
      </c>
      <c r="Z1258" t="s">
        <v>37</v>
      </c>
    </row>
    <row r="1259" spans="1:26" x14ac:dyDescent="0.25">
      <c r="A1259" t="s">
        <v>801</v>
      </c>
      <c r="B1259" t="str">
        <f>VLOOKUP(A1259,'dump '!A:A,1,FALSE)</f>
        <v>RO724</v>
      </c>
      <c r="C1259" t="s">
        <v>800</v>
      </c>
      <c r="D1259" t="s">
        <v>553</v>
      </c>
      <c r="E1259" t="s">
        <v>522</v>
      </c>
      <c r="F1259" t="s">
        <v>554</v>
      </c>
      <c r="G1259" t="s">
        <v>62</v>
      </c>
      <c r="H1259" t="s">
        <v>58</v>
      </c>
      <c r="I1259">
        <v>1019352</v>
      </c>
      <c r="J1259">
        <v>5</v>
      </c>
      <c r="K1259" t="s">
        <v>79</v>
      </c>
      <c r="L1259" t="s">
        <v>6172</v>
      </c>
      <c r="M1259" t="s">
        <v>55</v>
      </c>
      <c r="N1259">
        <v>60</v>
      </c>
      <c r="O1259">
        <v>100</v>
      </c>
      <c r="P1259" t="s">
        <v>6190</v>
      </c>
      <c r="Q1259">
        <v>2600</v>
      </c>
      <c r="R1259">
        <v>50</v>
      </c>
      <c r="S1259">
        <v>300</v>
      </c>
      <c r="V1259" t="s">
        <v>6174</v>
      </c>
      <c r="W1259" s="2">
        <v>43635.665937500002</v>
      </c>
      <c r="X1259" t="s">
        <v>37</v>
      </c>
      <c r="Y1259" s="2">
        <v>43635.665937500002</v>
      </c>
      <c r="Z1259" t="s">
        <v>37</v>
      </c>
    </row>
    <row r="1260" spans="1:26" x14ac:dyDescent="0.25">
      <c r="A1260" t="s">
        <v>791</v>
      </c>
      <c r="B1260" t="str">
        <f>VLOOKUP(A1260,'dump '!A:A,1,FALSE)</f>
        <v>RO725</v>
      </c>
      <c r="C1260" t="s">
        <v>790</v>
      </c>
      <c r="D1260" t="s">
        <v>792</v>
      </c>
      <c r="E1260" t="s">
        <v>793</v>
      </c>
      <c r="F1260" t="s">
        <v>794</v>
      </c>
      <c r="G1260" t="s">
        <v>62</v>
      </c>
      <c r="H1260" t="s">
        <v>58</v>
      </c>
      <c r="I1260">
        <v>1019358</v>
      </c>
      <c r="J1260">
        <v>5</v>
      </c>
      <c r="K1260" t="s">
        <v>79</v>
      </c>
      <c r="L1260" t="s">
        <v>6172</v>
      </c>
      <c r="M1260" t="s">
        <v>55</v>
      </c>
      <c r="N1260">
        <v>60</v>
      </c>
      <c r="O1260">
        <v>100</v>
      </c>
      <c r="P1260" t="s">
        <v>6190</v>
      </c>
      <c r="Q1260">
        <v>2600</v>
      </c>
      <c r="R1260">
        <v>50</v>
      </c>
      <c r="S1260">
        <v>300</v>
      </c>
      <c r="V1260" t="s">
        <v>6174</v>
      </c>
      <c r="W1260" s="2">
        <v>43635.66778935185</v>
      </c>
      <c r="X1260" t="s">
        <v>37</v>
      </c>
      <c r="Y1260" s="2">
        <v>43635.66778935185</v>
      </c>
      <c r="Z1260" t="s">
        <v>37</v>
      </c>
    </row>
    <row r="1261" spans="1:26" x14ac:dyDescent="0.25">
      <c r="A1261" t="s">
        <v>1161</v>
      </c>
      <c r="B1261" t="str">
        <f>VLOOKUP(A1261,'dump '!A:A,1,FALSE)</f>
        <v>RO726</v>
      </c>
      <c r="C1261" t="s">
        <v>1160</v>
      </c>
      <c r="D1261" t="s">
        <v>245</v>
      </c>
      <c r="E1261" t="s">
        <v>1162</v>
      </c>
      <c r="F1261" t="s">
        <v>1163</v>
      </c>
      <c r="G1261" t="s">
        <v>62</v>
      </c>
      <c r="H1261" t="s">
        <v>58</v>
      </c>
      <c r="I1261">
        <v>1016730</v>
      </c>
      <c r="J1261">
        <v>5</v>
      </c>
      <c r="K1261" t="s">
        <v>79</v>
      </c>
      <c r="L1261" t="s">
        <v>6172</v>
      </c>
      <c r="M1261" t="s">
        <v>55</v>
      </c>
      <c r="N1261">
        <v>60</v>
      </c>
      <c r="O1261">
        <v>100</v>
      </c>
      <c r="P1261" t="s">
        <v>6190</v>
      </c>
      <c r="Q1261">
        <v>2600</v>
      </c>
      <c r="R1261">
        <v>50</v>
      </c>
      <c r="S1261">
        <v>300</v>
      </c>
      <c r="V1261" t="s">
        <v>6174</v>
      </c>
      <c r="W1261" s="2">
        <v>43636.468171296299</v>
      </c>
      <c r="X1261" t="s">
        <v>37</v>
      </c>
      <c r="Y1261" s="2">
        <v>43636.468171296299</v>
      </c>
      <c r="Z1261" t="s">
        <v>37</v>
      </c>
    </row>
    <row r="1262" spans="1:26" x14ac:dyDescent="0.25">
      <c r="A1262" t="s">
        <v>1166</v>
      </c>
      <c r="B1262" t="str">
        <f>VLOOKUP(A1262,'dump '!A:A,1,FALSE)</f>
        <v>RO727</v>
      </c>
      <c r="C1262" t="s">
        <v>1165</v>
      </c>
      <c r="D1262" t="s">
        <v>451</v>
      </c>
      <c r="E1262" t="s">
        <v>1167</v>
      </c>
      <c r="F1262" t="s">
        <v>1168</v>
      </c>
      <c r="G1262" t="s">
        <v>62</v>
      </c>
      <c r="H1262" t="s">
        <v>58</v>
      </c>
      <c r="I1262">
        <v>1016737</v>
      </c>
      <c r="J1262">
        <v>5</v>
      </c>
      <c r="K1262" t="s">
        <v>79</v>
      </c>
      <c r="L1262" t="s">
        <v>6172</v>
      </c>
      <c r="M1262" t="s">
        <v>55</v>
      </c>
      <c r="N1262">
        <v>60</v>
      </c>
      <c r="O1262">
        <v>100</v>
      </c>
      <c r="P1262" t="s">
        <v>6190</v>
      </c>
      <c r="Q1262">
        <v>2600</v>
      </c>
      <c r="R1262">
        <v>50</v>
      </c>
      <c r="S1262">
        <v>300</v>
      </c>
      <c r="V1262" t="s">
        <v>6174</v>
      </c>
      <c r="W1262" s="2">
        <v>43635.676122685189</v>
      </c>
      <c r="X1262" t="s">
        <v>37</v>
      </c>
      <c r="Y1262" s="2">
        <v>43635.676122685189</v>
      </c>
      <c r="Z1262" t="s">
        <v>37</v>
      </c>
    </row>
    <row r="1263" spans="1:26" x14ac:dyDescent="0.25">
      <c r="A1263" t="s">
        <v>1171</v>
      </c>
      <c r="B1263" t="str">
        <f>VLOOKUP(A1263,'dump '!A:A,1,FALSE)</f>
        <v>RO728</v>
      </c>
      <c r="C1263" t="s">
        <v>1170</v>
      </c>
      <c r="D1263" t="s">
        <v>1172</v>
      </c>
      <c r="E1263" t="s">
        <v>1173</v>
      </c>
      <c r="F1263" t="s">
        <v>1174</v>
      </c>
      <c r="G1263" t="s">
        <v>62</v>
      </c>
      <c r="H1263" t="s">
        <v>58</v>
      </c>
      <c r="I1263">
        <v>1016168</v>
      </c>
      <c r="J1263">
        <v>5</v>
      </c>
      <c r="K1263" t="s">
        <v>79</v>
      </c>
      <c r="L1263" t="s">
        <v>6142</v>
      </c>
      <c r="M1263" t="s">
        <v>55</v>
      </c>
      <c r="N1263">
        <v>80</v>
      </c>
      <c r="O1263">
        <v>100</v>
      </c>
      <c r="P1263" t="s">
        <v>6160</v>
      </c>
      <c r="Q1263">
        <v>2600</v>
      </c>
      <c r="R1263">
        <v>50</v>
      </c>
      <c r="S1263">
        <v>300</v>
      </c>
      <c r="V1263" t="s">
        <v>6144</v>
      </c>
      <c r="W1263" s="2">
        <v>43635.684930555559</v>
      </c>
      <c r="X1263" t="s">
        <v>37</v>
      </c>
      <c r="Y1263" s="2">
        <v>43635.684930555559</v>
      </c>
      <c r="Z1263" t="s">
        <v>37</v>
      </c>
    </row>
    <row r="1264" spans="1:26" x14ac:dyDescent="0.25">
      <c r="A1264" t="s">
        <v>1715</v>
      </c>
      <c r="B1264" t="str">
        <f>VLOOKUP(A1264,'dump '!A:A,1,FALSE)</f>
        <v>RO729</v>
      </c>
      <c r="C1264" t="s">
        <v>1714</v>
      </c>
      <c r="D1264" t="s">
        <v>245</v>
      </c>
      <c r="E1264" t="s">
        <v>1173</v>
      </c>
      <c r="F1264" t="s">
        <v>1242</v>
      </c>
      <c r="G1264" t="s">
        <v>62</v>
      </c>
      <c r="H1264" t="s">
        <v>58</v>
      </c>
      <c r="I1264">
        <v>1016724</v>
      </c>
      <c r="J1264">
        <v>5</v>
      </c>
      <c r="K1264" t="s">
        <v>79</v>
      </c>
      <c r="L1264" t="s">
        <v>6172</v>
      </c>
      <c r="M1264" t="s">
        <v>55</v>
      </c>
      <c r="N1264">
        <v>60</v>
      </c>
      <c r="O1264">
        <v>100</v>
      </c>
      <c r="P1264" t="s">
        <v>6190</v>
      </c>
      <c r="Q1264">
        <v>2600</v>
      </c>
      <c r="R1264">
        <v>50</v>
      </c>
      <c r="S1264">
        <v>300</v>
      </c>
      <c r="V1264" t="s">
        <v>6174</v>
      </c>
      <c r="W1264" s="2">
        <v>43636.459664351853</v>
      </c>
      <c r="X1264" t="s">
        <v>37</v>
      </c>
      <c r="Y1264" s="2">
        <v>43636.459664351853</v>
      </c>
      <c r="Z1264" t="s">
        <v>37</v>
      </c>
    </row>
    <row r="1265" spans="1:26" x14ac:dyDescent="0.25">
      <c r="A1265" t="s">
        <v>847</v>
      </c>
      <c r="B1265" t="str">
        <f>VLOOKUP(A1265,'dump '!A:A,1,FALSE)</f>
        <v>RO730</v>
      </c>
      <c r="C1265" t="s">
        <v>846</v>
      </c>
      <c r="D1265" t="s">
        <v>848</v>
      </c>
      <c r="E1265" t="s">
        <v>849</v>
      </c>
      <c r="F1265" t="s">
        <v>850</v>
      </c>
      <c r="G1265" t="s">
        <v>62</v>
      </c>
      <c r="H1265" t="s">
        <v>58</v>
      </c>
      <c r="I1265">
        <v>1019340</v>
      </c>
      <c r="J1265">
        <v>5</v>
      </c>
      <c r="K1265" t="s">
        <v>79</v>
      </c>
      <c r="L1265" t="s">
        <v>6172</v>
      </c>
      <c r="M1265" t="s">
        <v>55</v>
      </c>
      <c r="N1265">
        <v>60</v>
      </c>
      <c r="O1265">
        <v>100</v>
      </c>
      <c r="P1265" t="s">
        <v>6190</v>
      </c>
      <c r="Q1265">
        <v>2600</v>
      </c>
      <c r="R1265">
        <v>50</v>
      </c>
      <c r="S1265">
        <v>300</v>
      </c>
      <c r="V1265" t="s">
        <v>6174</v>
      </c>
      <c r="W1265" s="2">
        <v>43635.578032407408</v>
      </c>
      <c r="X1265" t="s">
        <v>37</v>
      </c>
      <c r="Y1265" s="2">
        <v>43635.578032407408</v>
      </c>
      <c r="Z1265" t="s">
        <v>37</v>
      </c>
    </row>
    <row r="1266" spans="1:26" x14ac:dyDescent="0.25">
      <c r="A1266" t="s">
        <v>1317</v>
      </c>
      <c r="B1266" t="str">
        <f>VLOOKUP(A1266,'dump '!A:A,1,FALSE)</f>
        <v>RO731</v>
      </c>
      <c r="C1266" t="s">
        <v>1316</v>
      </c>
      <c r="D1266" t="s">
        <v>1251</v>
      </c>
      <c r="E1266" t="s">
        <v>81</v>
      </c>
      <c r="F1266" t="s">
        <v>1252</v>
      </c>
      <c r="G1266" t="s">
        <v>62</v>
      </c>
      <c r="H1266" t="s">
        <v>58</v>
      </c>
      <c r="I1266">
        <v>1030844</v>
      </c>
      <c r="J1266">
        <v>5</v>
      </c>
      <c r="K1266" t="s">
        <v>79</v>
      </c>
      <c r="L1266" t="s">
        <v>6142</v>
      </c>
      <c r="M1266" t="s">
        <v>55</v>
      </c>
      <c r="N1266">
        <v>80</v>
      </c>
      <c r="O1266">
        <v>100</v>
      </c>
      <c r="P1266" t="s">
        <v>6160</v>
      </c>
      <c r="Q1266">
        <v>2600</v>
      </c>
      <c r="R1266">
        <v>50</v>
      </c>
      <c r="S1266">
        <v>300</v>
      </c>
      <c r="V1266" t="s">
        <v>6144</v>
      </c>
      <c r="W1266" s="2">
        <v>43635.45521990741</v>
      </c>
      <c r="X1266" t="s">
        <v>37</v>
      </c>
      <c r="Y1266" s="2">
        <v>43635.45521990741</v>
      </c>
      <c r="Z1266" t="s">
        <v>37</v>
      </c>
    </row>
    <row r="1267" spans="1:26" x14ac:dyDescent="0.25">
      <c r="A1267" t="s">
        <v>1177</v>
      </c>
      <c r="B1267" t="str">
        <f>VLOOKUP(A1267,'dump '!A:A,1,FALSE)</f>
        <v>RO732</v>
      </c>
      <c r="C1267" t="s">
        <v>1176</v>
      </c>
      <c r="D1267" t="s">
        <v>1178</v>
      </c>
      <c r="E1267" t="s">
        <v>879</v>
      </c>
      <c r="F1267" t="s">
        <v>1179</v>
      </c>
      <c r="G1267" t="s">
        <v>62</v>
      </c>
      <c r="H1267" t="s">
        <v>58</v>
      </c>
      <c r="I1267">
        <v>1016733</v>
      </c>
      <c r="J1267">
        <v>5</v>
      </c>
      <c r="K1267" t="s">
        <v>79</v>
      </c>
      <c r="L1267" t="s">
        <v>6172</v>
      </c>
      <c r="M1267" t="s">
        <v>55</v>
      </c>
      <c r="N1267">
        <v>60</v>
      </c>
      <c r="O1267">
        <v>100</v>
      </c>
      <c r="P1267" t="s">
        <v>6190</v>
      </c>
      <c r="Q1267">
        <v>2600</v>
      </c>
      <c r="R1267">
        <v>50</v>
      </c>
      <c r="S1267">
        <v>300</v>
      </c>
      <c r="V1267" t="s">
        <v>6174</v>
      </c>
      <c r="W1267" s="2">
        <v>43636.456828703704</v>
      </c>
      <c r="X1267" t="s">
        <v>37</v>
      </c>
      <c r="Y1267" s="2">
        <v>43857.459976851853</v>
      </c>
      <c r="Z1267" t="s">
        <v>37</v>
      </c>
    </row>
    <row r="1268" spans="1:26" x14ac:dyDescent="0.25">
      <c r="A1268" t="s">
        <v>818</v>
      </c>
      <c r="B1268" t="str">
        <f>VLOOKUP(A1268,'dump '!A:A,1,FALSE)</f>
        <v>RO733</v>
      </c>
      <c r="C1268" t="s">
        <v>817</v>
      </c>
      <c r="D1268" t="s">
        <v>59</v>
      </c>
      <c r="E1268" t="s">
        <v>814</v>
      </c>
      <c r="F1268" t="s">
        <v>815</v>
      </c>
      <c r="G1268" t="s">
        <v>62</v>
      </c>
      <c r="H1268" t="s">
        <v>58</v>
      </c>
      <c r="I1268">
        <v>1019348</v>
      </c>
      <c r="J1268">
        <v>5</v>
      </c>
      <c r="K1268" t="s">
        <v>79</v>
      </c>
      <c r="L1268" t="s">
        <v>6172</v>
      </c>
      <c r="M1268" t="s">
        <v>55</v>
      </c>
      <c r="N1268">
        <v>60</v>
      </c>
      <c r="O1268">
        <v>100</v>
      </c>
      <c r="P1268" t="s">
        <v>6190</v>
      </c>
      <c r="Q1268">
        <v>2600</v>
      </c>
      <c r="R1268">
        <v>50</v>
      </c>
      <c r="S1268">
        <v>300</v>
      </c>
      <c r="V1268" t="s">
        <v>6174</v>
      </c>
      <c r="W1268" s="2">
        <v>43635.572488425925</v>
      </c>
      <c r="X1268" t="s">
        <v>37</v>
      </c>
      <c r="Y1268" s="2">
        <v>43635.572488425925</v>
      </c>
      <c r="Z1268" t="s">
        <v>37</v>
      </c>
    </row>
    <row r="1269" spans="1:26" x14ac:dyDescent="0.25">
      <c r="A1269" t="s">
        <v>591</v>
      </c>
      <c r="B1269" t="str">
        <f>VLOOKUP(A1269,'dump '!A:A,1,FALSE)</f>
        <v>RO734</v>
      </c>
      <c r="C1269" t="s">
        <v>590</v>
      </c>
      <c r="D1269" t="s">
        <v>592</v>
      </c>
      <c r="E1269" t="s">
        <v>222</v>
      </c>
      <c r="F1269" t="s">
        <v>593</v>
      </c>
      <c r="G1269" t="s">
        <v>62</v>
      </c>
      <c r="H1269" t="s">
        <v>58</v>
      </c>
      <c r="I1269">
        <v>1017867</v>
      </c>
      <c r="J1269">
        <v>5</v>
      </c>
      <c r="K1269" t="s">
        <v>79</v>
      </c>
      <c r="L1269" t="s">
        <v>6172</v>
      </c>
      <c r="M1269" t="s">
        <v>55</v>
      </c>
      <c r="N1269">
        <v>60</v>
      </c>
      <c r="O1269">
        <v>100</v>
      </c>
      <c r="P1269" t="s">
        <v>6190</v>
      </c>
      <c r="Q1269">
        <v>2600</v>
      </c>
      <c r="R1269">
        <v>50</v>
      </c>
      <c r="S1269">
        <v>300</v>
      </c>
      <c r="V1269" t="s">
        <v>6174</v>
      </c>
      <c r="W1269" s="2">
        <v>43635.608738425923</v>
      </c>
      <c r="X1269" t="s">
        <v>37</v>
      </c>
      <c r="Y1269" s="2">
        <v>43635.608738425923</v>
      </c>
      <c r="Z1269" t="s">
        <v>37</v>
      </c>
    </row>
    <row r="1270" spans="1:26" x14ac:dyDescent="0.25">
      <c r="A1270" t="s">
        <v>623</v>
      </c>
      <c r="B1270" t="str">
        <f>VLOOKUP(A1270,'dump '!A:A,1,FALSE)</f>
        <v>RO735</v>
      </c>
      <c r="C1270" t="s">
        <v>622</v>
      </c>
      <c r="D1270" t="s">
        <v>624</v>
      </c>
      <c r="E1270" t="s">
        <v>625</v>
      </c>
      <c r="F1270" t="s">
        <v>626</v>
      </c>
      <c r="G1270" t="s">
        <v>107</v>
      </c>
      <c r="H1270" t="s">
        <v>58</v>
      </c>
      <c r="I1270">
        <v>1018009</v>
      </c>
      <c r="J1270">
        <v>5</v>
      </c>
      <c r="K1270" t="s">
        <v>79</v>
      </c>
      <c r="L1270" t="s">
        <v>6172</v>
      </c>
      <c r="M1270" t="s">
        <v>55</v>
      </c>
      <c r="N1270">
        <v>60</v>
      </c>
      <c r="O1270">
        <v>100</v>
      </c>
      <c r="P1270" t="s">
        <v>6190</v>
      </c>
      <c r="Q1270">
        <v>2600</v>
      </c>
      <c r="R1270">
        <v>50</v>
      </c>
      <c r="S1270">
        <v>300</v>
      </c>
      <c r="V1270" t="s">
        <v>6174</v>
      </c>
      <c r="W1270" s="2">
        <v>43669.651817129627</v>
      </c>
      <c r="X1270" t="s">
        <v>37</v>
      </c>
      <c r="Y1270" s="2">
        <v>43669.651817129627</v>
      </c>
      <c r="Z1270" t="s">
        <v>37</v>
      </c>
    </row>
    <row r="1271" spans="1:26" x14ac:dyDescent="0.25">
      <c r="A1271" t="s">
        <v>634</v>
      </c>
      <c r="B1271" t="str">
        <f>VLOOKUP(A1271,'dump '!A:A,1,FALSE)</f>
        <v>RO736</v>
      </c>
      <c r="C1271" t="s">
        <v>633</v>
      </c>
      <c r="D1271" t="s">
        <v>31</v>
      </c>
      <c r="E1271" t="s">
        <v>482</v>
      </c>
      <c r="F1271" t="s">
        <v>33</v>
      </c>
      <c r="G1271" t="s">
        <v>34</v>
      </c>
      <c r="H1271" t="s">
        <v>58</v>
      </c>
      <c r="I1271">
        <v>1018472</v>
      </c>
      <c r="J1271">
        <v>5</v>
      </c>
      <c r="K1271" t="s">
        <v>79</v>
      </c>
      <c r="L1271" t="s">
        <v>6142</v>
      </c>
      <c r="M1271" t="s">
        <v>55</v>
      </c>
      <c r="N1271">
        <v>80</v>
      </c>
      <c r="O1271">
        <v>100</v>
      </c>
      <c r="P1271" t="s">
        <v>6143</v>
      </c>
      <c r="Q1271">
        <v>2600</v>
      </c>
      <c r="R1271">
        <v>50</v>
      </c>
      <c r="S1271">
        <v>300</v>
      </c>
      <c r="V1271" t="s">
        <v>6144</v>
      </c>
      <c r="W1271" s="2">
        <v>43669.624479166669</v>
      </c>
      <c r="X1271" t="s">
        <v>37</v>
      </c>
      <c r="Y1271" s="2">
        <v>43669.624479166669</v>
      </c>
      <c r="Z1271" t="s">
        <v>37</v>
      </c>
    </row>
    <row r="1272" spans="1:26" x14ac:dyDescent="0.25">
      <c r="A1272" t="s">
        <v>606</v>
      </c>
      <c r="B1272" t="str">
        <f>VLOOKUP(A1272,'dump '!A:A,1,FALSE)</f>
        <v>RO737</v>
      </c>
      <c r="C1272" t="s">
        <v>605</v>
      </c>
      <c r="D1272" t="s">
        <v>467</v>
      </c>
      <c r="E1272" t="s">
        <v>607</v>
      </c>
      <c r="F1272" t="s">
        <v>608</v>
      </c>
      <c r="G1272" t="s">
        <v>177</v>
      </c>
      <c r="H1272" t="s">
        <v>58</v>
      </c>
      <c r="I1272">
        <v>1017870</v>
      </c>
      <c r="J1272">
        <v>5</v>
      </c>
      <c r="K1272" t="s">
        <v>79</v>
      </c>
      <c r="L1272" t="s">
        <v>6142</v>
      </c>
      <c r="M1272" t="s">
        <v>55</v>
      </c>
      <c r="N1272">
        <v>80</v>
      </c>
      <c r="O1272">
        <v>100</v>
      </c>
      <c r="P1272" t="s">
        <v>6143</v>
      </c>
      <c r="Q1272">
        <v>2600</v>
      </c>
      <c r="R1272">
        <v>50</v>
      </c>
      <c r="S1272">
        <v>300</v>
      </c>
      <c r="V1272" t="s">
        <v>6144</v>
      </c>
      <c r="W1272" s="2">
        <v>43670.644629629627</v>
      </c>
      <c r="X1272" t="s">
        <v>37</v>
      </c>
      <c r="Y1272" s="2">
        <v>43670.644629629627</v>
      </c>
      <c r="Z1272" t="s">
        <v>37</v>
      </c>
    </row>
    <row r="1273" spans="1:26" x14ac:dyDescent="0.25">
      <c r="A1273" t="s">
        <v>734</v>
      </c>
      <c r="B1273" t="str">
        <f>VLOOKUP(A1273,'dump '!A:A,1,FALSE)</f>
        <v>RO738</v>
      </c>
      <c r="C1273" t="s">
        <v>733</v>
      </c>
      <c r="D1273" t="s">
        <v>467</v>
      </c>
      <c r="E1273" t="s">
        <v>468</v>
      </c>
      <c r="F1273" t="s">
        <v>469</v>
      </c>
      <c r="G1273" t="s">
        <v>177</v>
      </c>
      <c r="H1273" t="s">
        <v>58</v>
      </c>
      <c r="I1273">
        <v>1018930</v>
      </c>
      <c r="J1273">
        <v>5</v>
      </c>
      <c r="K1273" t="s">
        <v>79</v>
      </c>
      <c r="L1273" t="s">
        <v>6142</v>
      </c>
      <c r="M1273" t="s">
        <v>55</v>
      </c>
      <c r="N1273">
        <v>80</v>
      </c>
      <c r="O1273">
        <v>100</v>
      </c>
      <c r="P1273" t="s">
        <v>6143</v>
      </c>
      <c r="Q1273">
        <v>2600</v>
      </c>
      <c r="R1273">
        <v>50</v>
      </c>
      <c r="S1273">
        <v>300</v>
      </c>
      <c r="V1273" t="s">
        <v>6144</v>
      </c>
      <c r="W1273" s="2">
        <v>43670.65111111111</v>
      </c>
      <c r="X1273" t="s">
        <v>37</v>
      </c>
      <c r="Y1273" s="2">
        <v>43670.65111111111</v>
      </c>
      <c r="Z1273" t="s">
        <v>37</v>
      </c>
    </row>
    <row r="1274" spans="1:26" x14ac:dyDescent="0.25">
      <c r="A1274" t="s">
        <v>753</v>
      </c>
      <c r="B1274" t="str">
        <f>VLOOKUP(A1274,'dump '!A:A,1,FALSE)</f>
        <v>RO739</v>
      </c>
      <c r="C1274" t="s">
        <v>752</v>
      </c>
      <c r="D1274" t="s">
        <v>467</v>
      </c>
      <c r="E1274" t="s">
        <v>482</v>
      </c>
      <c r="F1274" t="s">
        <v>483</v>
      </c>
      <c r="G1274" t="s">
        <v>177</v>
      </c>
      <c r="H1274" t="s">
        <v>58</v>
      </c>
      <c r="I1274">
        <v>1018933</v>
      </c>
      <c r="J1274">
        <v>5</v>
      </c>
      <c r="K1274" t="s">
        <v>79</v>
      </c>
      <c r="L1274" t="s">
        <v>6142</v>
      </c>
      <c r="M1274" t="s">
        <v>55</v>
      </c>
      <c r="N1274">
        <v>80</v>
      </c>
      <c r="O1274">
        <v>100</v>
      </c>
      <c r="P1274" t="s">
        <v>6143</v>
      </c>
      <c r="Q1274">
        <v>2600</v>
      </c>
      <c r="R1274">
        <v>50</v>
      </c>
      <c r="S1274">
        <v>300</v>
      </c>
      <c r="V1274" t="s">
        <v>6144</v>
      </c>
      <c r="W1274" s="2">
        <v>43670.636655092596</v>
      </c>
      <c r="X1274" t="s">
        <v>37</v>
      </c>
      <c r="Y1274" s="2">
        <v>43670.636655092596</v>
      </c>
      <c r="Z1274" t="s">
        <v>37</v>
      </c>
    </row>
    <row r="1275" spans="1:26" x14ac:dyDescent="0.25">
      <c r="A1275" t="s">
        <v>873</v>
      </c>
      <c r="B1275" t="str">
        <f>VLOOKUP(A1275,'dump '!A:A,1,FALSE)</f>
        <v>RO740</v>
      </c>
      <c r="C1275" t="s">
        <v>872</v>
      </c>
      <c r="D1275" t="s">
        <v>227</v>
      </c>
      <c r="E1275" t="s">
        <v>281</v>
      </c>
      <c r="F1275" t="s">
        <v>478</v>
      </c>
      <c r="G1275" t="s">
        <v>177</v>
      </c>
      <c r="H1275" t="s">
        <v>58</v>
      </c>
      <c r="I1275">
        <v>1019321</v>
      </c>
      <c r="J1275">
        <v>5</v>
      </c>
      <c r="K1275" t="s">
        <v>79</v>
      </c>
      <c r="L1275" t="s">
        <v>6142</v>
      </c>
      <c r="M1275" t="s">
        <v>55</v>
      </c>
      <c r="N1275">
        <v>80</v>
      </c>
      <c r="O1275">
        <v>100</v>
      </c>
      <c r="P1275" t="s">
        <v>6143</v>
      </c>
      <c r="Q1275">
        <v>2600</v>
      </c>
      <c r="R1275">
        <v>50</v>
      </c>
      <c r="S1275">
        <v>300</v>
      </c>
      <c r="V1275" t="s">
        <v>6144</v>
      </c>
      <c r="W1275" s="2">
        <v>43670.63077546296</v>
      </c>
      <c r="X1275" t="s">
        <v>37</v>
      </c>
      <c r="Y1275" s="2">
        <v>43670.63077546296</v>
      </c>
      <c r="Z1275" t="s">
        <v>37</v>
      </c>
    </row>
    <row r="1276" spans="1:26" x14ac:dyDescent="0.25">
      <c r="A1276" t="s">
        <v>226</v>
      </c>
      <c r="B1276" t="str">
        <f>VLOOKUP(A1276,'dump '!A:A,1,FALSE)</f>
        <v>RO741</v>
      </c>
      <c r="C1276" t="s">
        <v>225</v>
      </c>
      <c r="D1276" t="s">
        <v>227</v>
      </c>
      <c r="E1276" t="s">
        <v>169</v>
      </c>
      <c r="F1276" t="s">
        <v>228</v>
      </c>
      <c r="G1276" t="s">
        <v>177</v>
      </c>
      <c r="H1276" t="s">
        <v>58</v>
      </c>
      <c r="I1276">
        <v>1017325</v>
      </c>
      <c r="J1276">
        <v>5</v>
      </c>
      <c r="K1276" t="s">
        <v>79</v>
      </c>
      <c r="L1276" t="s">
        <v>6142</v>
      </c>
      <c r="M1276" t="s">
        <v>55</v>
      </c>
      <c r="N1276">
        <v>80</v>
      </c>
      <c r="O1276">
        <v>100</v>
      </c>
      <c r="P1276" t="s">
        <v>6160</v>
      </c>
      <c r="Q1276">
        <v>2600</v>
      </c>
      <c r="R1276">
        <v>50</v>
      </c>
      <c r="S1276">
        <v>300</v>
      </c>
      <c r="V1276" t="s">
        <v>6144</v>
      </c>
      <c r="W1276" s="2">
        <v>43670.622708333336</v>
      </c>
      <c r="X1276" t="s">
        <v>37</v>
      </c>
      <c r="Y1276" s="2">
        <v>43670.622708333336</v>
      </c>
      <c r="Z1276" t="s">
        <v>37</v>
      </c>
    </row>
    <row r="1277" spans="1:26" x14ac:dyDescent="0.25">
      <c r="A1277" t="s">
        <v>883</v>
      </c>
      <c r="B1277" t="str">
        <f>VLOOKUP(A1277,'dump '!A:A,1,FALSE)</f>
        <v>RO742</v>
      </c>
      <c r="C1277" t="s">
        <v>882</v>
      </c>
      <c r="D1277" t="s">
        <v>878</v>
      </c>
      <c r="E1277" t="s">
        <v>879</v>
      </c>
      <c r="F1277" t="s">
        <v>880</v>
      </c>
      <c r="G1277" t="s">
        <v>62</v>
      </c>
      <c r="H1277" t="s">
        <v>58</v>
      </c>
      <c r="I1277">
        <v>1019326</v>
      </c>
      <c r="J1277">
        <v>5</v>
      </c>
      <c r="K1277" t="s">
        <v>79</v>
      </c>
      <c r="L1277" t="s">
        <v>6172</v>
      </c>
      <c r="M1277" t="s">
        <v>55</v>
      </c>
      <c r="N1277">
        <v>60</v>
      </c>
      <c r="O1277">
        <v>100</v>
      </c>
      <c r="P1277" t="s">
        <v>6190</v>
      </c>
      <c r="Q1277">
        <v>2600</v>
      </c>
      <c r="R1277">
        <v>50</v>
      </c>
      <c r="S1277">
        <v>300</v>
      </c>
      <c r="V1277" t="s">
        <v>6174</v>
      </c>
      <c r="W1277" s="2">
        <v>43669.47074074074</v>
      </c>
      <c r="X1277" t="s">
        <v>37</v>
      </c>
      <c r="Y1277" s="2">
        <v>43669.47074074074</v>
      </c>
      <c r="Z1277" t="s">
        <v>37</v>
      </c>
    </row>
    <row r="1278" spans="1:26" x14ac:dyDescent="0.25">
      <c r="A1278" t="s">
        <v>858</v>
      </c>
      <c r="B1278" t="str">
        <f>VLOOKUP(A1278,'dump '!A:A,1,FALSE)</f>
        <v>RO743</v>
      </c>
      <c r="C1278" t="s">
        <v>857</v>
      </c>
      <c r="D1278" t="s">
        <v>690</v>
      </c>
      <c r="E1278" t="s">
        <v>691</v>
      </c>
      <c r="F1278" t="s">
        <v>692</v>
      </c>
      <c r="G1278" t="s">
        <v>62</v>
      </c>
      <c r="H1278" t="s">
        <v>58</v>
      </c>
      <c r="I1278">
        <v>1019315</v>
      </c>
      <c r="J1278">
        <v>5</v>
      </c>
      <c r="K1278" t="s">
        <v>79</v>
      </c>
      <c r="L1278" t="s">
        <v>6172</v>
      </c>
      <c r="M1278" t="s">
        <v>55</v>
      </c>
      <c r="N1278">
        <v>60</v>
      </c>
      <c r="O1278">
        <v>100</v>
      </c>
      <c r="P1278" t="s">
        <v>6190</v>
      </c>
      <c r="Q1278">
        <v>2600</v>
      </c>
      <c r="R1278">
        <v>50</v>
      </c>
      <c r="S1278">
        <v>300</v>
      </c>
      <c r="V1278" t="s">
        <v>6174</v>
      </c>
      <c r="W1278" s="2">
        <v>43669.465046296296</v>
      </c>
      <c r="X1278" t="s">
        <v>37</v>
      </c>
      <c r="Y1278" s="2">
        <v>43669.465046296296</v>
      </c>
      <c r="Z1278" t="s">
        <v>37</v>
      </c>
    </row>
    <row r="1279" spans="1:26" x14ac:dyDescent="0.25">
      <c r="A1279" t="s">
        <v>736</v>
      </c>
      <c r="B1279" t="str">
        <f>VLOOKUP(A1279,'dump '!A:A,1,FALSE)</f>
        <v>RO744</v>
      </c>
      <c r="C1279" t="s">
        <v>735</v>
      </c>
      <c r="D1279" t="s">
        <v>737</v>
      </c>
      <c r="E1279" t="s">
        <v>334</v>
      </c>
      <c r="F1279" t="s">
        <v>738</v>
      </c>
      <c r="G1279" t="s">
        <v>184</v>
      </c>
      <c r="H1279" t="s">
        <v>58</v>
      </c>
      <c r="I1279">
        <v>1018931</v>
      </c>
      <c r="J1279">
        <v>5</v>
      </c>
      <c r="K1279" t="s">
        <v>79</v>
      </c>
      <c r="L1279" t="s">
        <v>6142</v>
      </c>
      <c r="M1279" t="s">
        <v>55</v>
      </c>
      <c r="N1279">
        <v>80</v>
      </c>
      <c r="O1279">
        <v>100</v>
      </c>
      <c r="P1279" t="s">
        <v>6160</v>
      </c>
      <c r="Q1279">
        <v>2600</v>
      </c>
      <c r="R1279">
        <v>50</v>
      </c>
      <c r="S1279">
        <v>300</v>
      </c>
      <c r="V1279" t="s">
        <v>6144</v>
      </c>
      <c r="W1279" s="2">
        <v>43670.609502314815</v>
      </c>
      <c r="X1279" t="s">
        <v>37</v>
      </c>
      <c r="Y1279" s="2">
        <v>43670.609502314815</v>
      </c>
      <c r="Z1279" t="s">
        <v>37</v>
      </c>
    </row>
    <row r="1280" spans="1:26" x14ac:dyDescent="0.25">
      <c r="A1280" t="s">
        <v>760</v>
      </c>
      <c r="B1280" t="str">
        <f>VLOOKUP(A1280,'dump '!A:A,1,FALSE)</f>
        <v>RO745</v>
      </c>
      <c r="C1280" t="s">
        <v>759</v>
      </c>
      <c r="D1280" t="s">
        <v>761</v>
      </c>
      <c r="E1280" t="s">
        <v>32</v>
      </c>
      <c r="F1280" t="s">
        <v>762</v>
      </c>
      <c r="G1280" t="s">
        <v>177</v>
      </c>
      <c r="H1280" t="s">
        <v>58</v>
      </c>
      <c r="I1280">
        <v>1018961</v>
      </c>
      <c r="J1280">
        <v>5</v>
      </c>
      <c r="K1280" t="s">
        <v>79</v>
      </c>
      <c r="L1280" t="s">
        <v>6142</v>
      </c>
      <c r="M1280" t="s">
        <v>55</v>
      </c>
      <c r="N1280">
        <v>80</v>
      </c>
      <c r="O1280">
        <v>100</v>
      </c>
      <c r="P1280" t="s">
        <v>6143</v>
      </c>
      <c r="Q1280">
        <v>2600</v>
      </c>
      <c r="R1280">
        <v>50</v>
      </c>
      <c r="S1280">
        <v>300</v>
      </c>
      <c r="V1280" t="s">
        <v>6144</v>
      </c>
      <c r="W1280" s="2">
        <v>43670.588159722225</v>
      </c>
      <c r="X1280" t="s">
        <v>37</v>
      </c>
      <c r="Y1280" s="2">
        <v>43670.588159722225</v>
      </c>
      <c r="Z1280" t="s">
        <v>37</v>
      </c>
    </row>
    <row r="1281" spans="1:26" x14ac:dyDescent="0.25">
      <c r="A1281" t="s">
        <v>1319</v>
      </c>
      <c r="B1281" t="str">
        <f>VLOOKUP(A1281,'dump '!A:A,1,FALSE)</f>
        <v>RO746</v>
      </c>
      <c r="C1281" t="s">
        <v>1318</v>
      </c>
      <c r="D1281" t="s">
        <v>568</v>
      </c>
      <c r="E1281" t="s">
        <v>281</v>
      </c>
      <c r="F1281" t="s">
        <v>1320</v>
      </c>
      <c r="G1281" t="s">
        <v>177</v>
      </c>
      <c r="H1281" t="s">
        <v>58</v>
      </c>
      <c r="I1281">
        <v>1030825</v>
      </c>
      <c r="J1281">
        <v>5</v>
      </c>
      <c r="K1281" t="s">
        <v>79</v>
      </c>
      <c r="L1281" t="s">
        <v>6142</v>
      </c>
      <c r="M1281" t="s">
        <v>55</v>
      </c>
      <c r="N1281">
        <v>80</v>
      </c>
      <c r="O1281">
        <v>100</v>
      </c>
      <c r="P1281" t="s">
        <v>6143</v>
      </c>
      <c r="Q1281">
        <v>2600</v>
      </c>
      <c r="R1281">
        <v>50</v>
      </c>
      <c r="S1281">
        <v>300</v>
      </c>
      <c r="V1281" t="s">
        <v>6144</v>
      </c>
      <c r="W1281" s="2">
        <v>43670.568252314813</v>
      </c>
      <c r="X1281" t="s">
        <v>37</v>
      </c>
      <c r="Y1281" s="2">
        <v>43670.568252314813</v>
      </c>
      <c r="Z1281" t="s">
        <v>37</v>
      </c>
    </row>
    <row r="1282" spans="1:26" x14ac:dyDescent="0.25">
      <c r="A1282" t="s">
        <v>741</v>
      </c>
      <c r="B1282" t="str">
        <f>VLOOKUP(A1282,'dump '!A:A,1,FALSE)</f>
        <v>RO747</v>
      </c>
      <c r="C1282" t="s">
        <v>740</v>
      </c>
      <c r="D1282" t="s">
        <v>568</v>
      </c>
      <c r="E1282" t="s">
        <v>281</v>
      </c>
      <c r="F1282" t="s">
        <v>742</v>
      </c>
      <c r="G1282" t="s">
        <v>177</v>
      </c>
      <c r="H1282" t="s">
        <v>58</v>
      </c>
      <c r="I1282">
        <v>1018913</v>
      </c>
      <c r="J1282">
        <v>5</v>
      </c>
      <c r="K1282" t="s">
        <v>79</v>
      </c>
      <c r="L1282" t="s">
        <v>6142</v>
      </c>
      <c r="M1282" t="s">
        <v>55</v>
      </c>
      <c r="N1282">
        <v>80</v>
      </c>
      <c r="O1282">
        <v>100</v>
      </c>
      <c r="P1282" t="s">
        <v>6156</v>
      </c>
      <c r="Q1282">
        <v>2600</v>
      </c>
      <c r="R1282">
        <v>50</v>
      </c>
      <c r="S1282">
        <v>300</v>
      </c>
      <c r="V1282" t="s">
        <v>6144</v>
      </c>
      <c r="W1282" s="2">
        <v>43670.567928240744</v>
      </c>
      <c r="X1282" t="s">
        <v>37</v>
      </c>
      <c r="Y1282" s="2">
        <v>43670.567928240744</v>
      </c>
      <c r="Z1282" t="s">
        <v>37</v>
      </c>
    </row>
    <row r="1283" spans="1:26" x14ac:dyDescent="0.25">
      <c r="A1283" t="s">
        <v>2605</v>
      </c>
      <c r="B1283" t="str">
        <f>VLOOKUP(A1283,'dump '!A:A,1,FALSE)</f>
        <v>RO748</v>
      </c>
      <c r="C1283" t="s">
        <v>2604</v>
      </c>
      <c r="D1283" t="s">
        <v>679</v>
      </c>
      <c r="E1283" t="s">
        <v>411</v>
      </c>
      <c r="F1283" t="s">
        <v>680</v>
      </c>
      <c r="G1283" t="s">
        <v>62</v>
      </c>
      <c r="H1283" t="s">
        <v>58</v>
      </c>
      <c r="I1283">
        <v>1018910</v>
      </c>
      <c r="J1283">
        <v>5</v>
      </c>
      <c r="K1283" t="s">
        <v>79</v>
      </c>
      <c r="L1283" t="s">
        <v>6142</v>
      </c>
      <c r="M1283" t="s">
        <v>55</v>
      </c>
      <c r="N1283">
        <v>80</v>
      </c>
      <c r="O1283">
        <v>100</v>
      </c>
      <c r="P1283" t="s">
        <v>6160</v>
      </c>
      <c r="Q1283">
        <v>2600</v>
      </c>
      <c r="R1283">
        <v>50</v>
      </c>
      <c r="S1283">
        <v>300</v>
      </c>
      <c r="V1283" t="s">
        <v>6144</v>
      </c>
      <c r="W1283" s="2">
        <v>43670.376504629632</v>
      </c>
      <c r="X1283" t="s">
        <v>37</v>
      </c>
      <c r="Y1283" s="2">
        <v>43670.376504629632</v>
      </c>
      <c r="Z1283" t="s">
        <v>37</v>
      </c>
    </row>
    <row r="1284" spans="1:26" x14ac:dyDescent="0.25">
      <c r="A1284" t="s">
        <v>3189</v>
      </c>
      <c r="B1284" t="str">
        <f>VLOOKUP(A1284,'dump '!A:A,1,FALSE)</f>
        <v>RO749</v>
      </c>
      <c r="C1284" t="s">
        <v>3188</v>
      </c>
      <c r="D1284" t="s">
        <v>679</v>
      </c>
      <c r="E1284" t="s">
        <v>411</v>
      </c>
      <c r="F1284" t="s">
        <v>680</v>
      </c>
      <c r="G1284" t="s">
        <v>62</v>
      </c>
      <c r="H1284" t="s">
        <v>58</v>
      </c>
      <c r="I1284">
        <v>1031542</v>
      </c>
      <c r="J1284">
        <v>5</v>
      </c>
      <c r="K1284" t="s">
        <v>79</v>
      </c>
      <c r="L1284" t="s">
        <v>6142</v>
      </c>
      <c r="M1284" t="s">
        <v>55</v>
      </c>
      <c r="N1284">
        <v>80</v>
      </c>
      <c r="O1284">
        <v>100</v>
      </c>
      <c r="P1284" t="s">
        <v>6143</v>
      </c>
      <c r="Q1284">
        <v>2600</v>
      </c>
      <c r="R1284">
        <v>50</v>
      </c>
      <c r="S1284">
        <v>300</v>
      </c>
      <c r="V1284" t="s">
        <v>6144</v>
      </c>
      <c r="W1284" s="2">
        <v>43670.415694444448</v>
      </c>
      <c r="X1284" t="s">
        <v>37</v>
      </c>
      <c r="Y1284" s="2">
        <v>43670.415694444448</v>
      </c>
      <c r="Z1284" t="s">
        <v>37</v>
      </c>
    </row>
    <row r="1285" spans="1:26" x14ac:dyDescent="0.25">
      <c r="A1285" t="s">
        <v>745</v>
      </c>
      <c r="B1285" t="str">
        <f>VLOOKUP(A1285,'dump '!A:A,1,FALSE)</f>
        <v>RO750</v>
      </c>
      <c r="C1285" t="s">
        <v>744</v>
      </c>
      <c r="D1285" t="s">
        <v>188</v>
      </c>
      <c r="E1285" t="s">
        <v>93</v>
      </c>
      <c r="F1285" t="s">
        <v>189</v>
      </c>
      <c r="G1285" t="s">
        <v>177</v>
      </c>
      <c r="H1285" t="s">
        <v>58</v>
      </c>
      <c r="I1285">
        <v>1018914</v>
      </c>
      <c r="J1285">
        <v>5</v>
      </c>
      <c r="K1285" t="s">
        <v>79</v>
      </c>
      <c r="L1285" t="s">
        <v>6142</v>
      </c>
      <c r="M1285" t="s">
        <v>55</v>
      </c>
      <c r="N1285">
        <v>80</v>
      </c>
      <c r="O1285">
        <v>100</v>
      </c>
      <c r="P1285" t="s">
        <v>6143</v>
      </c>
      <c r="Q1285">
        <v>2600</v>
      </c>
      <c r="R1285">
        <v>50</v>
      </c>
      <c r="S1285">
        <v>300</v>
      </c>
      <c r="V1285" t="s">
        <v>6144</v>
      </c>
      <c r="W1285" s="2">
        <v>43669.674537037034</v>
      </c>
      <c r="X1285" t="s">
        <v>37</v>
      </c>
      <c r="Y1285" s="2">
        <v>43669.674537037034</v>
      </c>
      <c r="Z1285" t="s">
        <v>37</v>
      </c>
    </row>
    <row r="1286" spans="1:26" x14ac:dyDescent="0.25">
      <c r="A1286" t="s">
        <v>2544</v>
      </c>
      <c r="B1286" t="str">
        <f>VLOOKUP(A1286,'dump '!A:A,1,FALSE)</f>
        <v>RO751</v>
      </c>
      <c r="C1286" t="s">
        <v>2543</v>
      </c>
      <c r="D1286" t="s">
        <v>1335</v>
      </c>
      <c r="E1286" t="s">
        <v>148</v>
      </c>
      <c r="F1286" t="s">
        <v>1337</v>
      </c>
      <c r="G1286" t="s">
        <v>62</v>
      </c>
      <c r="H1286" t="s">
        <v>58</v>
      </c>
      <c r="I1286">
        <v>1018887</v>
      </c>
      <c r="J1286">
        <v>5</v>
      </c>
      <c r="K1286" t="s">
        <v>79</v>
      </c>
      <c r="L1286" t="s">
        <v>6142</v>
      </c>
      <c r="M1286" t="s">
        <v>55</v>
      </c>
      <c r="N1286">
        <v>80</v>
      </c>
      <c r="O1286">
        <v>100</v>
      </c>
      <c r="P1286" t="s">
        <v>6143</v>
      </c>
      <c r="Q1286">
        <v>2600</v>
      </c>
      <c r="R1286">
        <v>50</v>
      </c>
      <c r="S1286">
        <v>300</v>
      </c>
      <c r="V1286" t="s">
        <v>6144</v>
      </c>
      <c r="W1286" s="2">
        <v>43670.416041666664</v>
      </c>
      <c r="X1286" t="s">
        <v>37</v>
      </c>
      <c r="Y1286" s="2">
        <v>43670.416041666664</v>
      </c>
      <c r="Z1286" t="s">
        <v>37</v>
      </c>
    </row>
    <row r="1287" spans="1:26" x14ac:dyDescent="0.25">
      <c r="A1287" t="s">
        <v>907</v>
      </c>
      <c r="B1287" t="str">
        <f>VLOOKUP(A1287,'dump '!A:A,1,FALSE)</f>
        <v>RO752</v>
      </c>
      <c r="C1287" t="s">
        <v>906</v>
      </c>
      <c r="D1287" t="s">
        <v>908</v>
      </c>
      <c r="E1287" t="s">
        <v>281</v>
      </c>
      <c r="F1287" t="s">
        <v>909</v>
      </c>
      <c r="G1287" t="s">
        <v>177</v>
      </c>
      <c r="H1287" t="s">
        <v>58</v>
      </c>
      <c r="I1287">
        <v>1019417</v>
      </c>
      <c r="J1287">
        <v>5</v>
      </c>
      <c r="K1287" t="s">
        <v>79</v>
      </c>
      <c r="L1287" t="s">
        <v>6142</v>
      </c>
      <c r="M1287" t="s">
        <v>55</v>
      </c>
      <c r="N1287">
        <v>80</v>
      </c>
      <c r="O1287">
        <v>100</v>
      </c>
      <c r="P1287" t="s">
        <v>6156</v>
      </c>
      <c r="Q1287">
        <v>2600</v>
      </c>
      <c r="R1287">
        <v>50</v>
      </c>
      <c r="S1287">
        <v>300</v>
      </c>
      <c r="V1287" t="s">
        <v>6144</v>
      </c>
      <c r="W1287" s="2">
        <v>43670.416307870371</v>
      </c>
      <c r="X1287" t="s">
        <v>37</v>
      </c>
      <c r="Y1287" s="2">
        <v>43670.416307870371</v>
      </c>
      <c r="Z1287" t="s">
        <v>37</v>
      </c>
    </row>
    <row r="1288" spans="1:26" x14ac:dyDescent="0.25">
      <c r="A1288" t="s">
        <v>2649</v>
      </c>
      <c r="B1288" t="str">
        <f>VLOOKUP(A1288,'dump '!A:A,1,FALSE)</f>
        <v>RO753</v>
      </c>
      <c r="C1288" t="s">
        <v>2648</v>
      </c>
      <c r="D1288" t="s">
        <v>161</v>
      </c>
      <c r="E1288" t="s">
        <v>162</v>
      </c>
      <c r="F1288" t="s">
        <v>163</v>
      </c>
      <c r="G1288" t="s">
        <v>62</v>
      </c>
      <c r="H1288" t="s">
        <v>58</v>
      </c>
      <c r="I1288">
        <v>1018941</v>
      </c>
      <c r="J1288">
        <v>5</v>
      </c>
      <c r="K1288" t="s">
        <v>79</v>
      </c>
      <c r="L1288" t="s">
        <v>6142</v>
      </c>
      <c r="M1288" t="s">
        <v>55</v>
      </c>
      <c r="N1288">
        <v>80</v>
      </c>
      <c r="O1288">
        <v>100</v>
      </c>
      <c r="P1288" t="s">
        <v>6143</v>
      </c>
      <c r="Q1288">
        <v>2600</v>
      </c>
      <c r="R1288">
        <v>50</v>
      </c>
      <c r="S1288">
        <v>300</v>
      </c>
      <c r="V1288" t="s">
        <v>6144</v>
      </c>
      <c r="W1288" s="2">
        <v>43669.683078703703</v>
      </c>
      <c r="X1288" t="s">
        <v>37</v>
      </c>
      <c r="Y1288" s="2">
        <v>43669.683078703703</v>
      </c>
      <c r="Z1288" t="s">
        <v>37</v>
      </c>
    </row>
    <row r="1289" spans="1:26" x14ac:dyDescent="0.25">
      <c r="A1289" t="s">
        <v>6352</v>
      </c>
      <c r="B1289" t="e">
        <f>VLOOKUP(A1289,'dump '!A:A,1,FALSE)</f>
        <v>#N/A</v>
      </c>
      <c r="C1289" s="2"/>
      <c r="D1289" s="2"/>
      <c r="E1289" s="2"/>
      <c r="F1289" s="2"/>
      <c r="G1289" s="2"/>
      <c r="H1289" t="s">
        <v>58</v>
      </c>
      <c r="I1289" s="2"/>
      <c r="J1289">
        <v>5</v>
      </c>
      <c r="K1289" t="s">
        <v>79</v>
      </c>
      <c r="L1289" t="s">
        <v>6142</v>
      </c>
      <c r="M1289" t="s">
        <v>55</v>
      </c>
      <c r="N1289">
        <v>80</v>
      </c>
      <c r="O1289">
        <v>100</v>
      </c>
      <c r="P1289" t="s">
        <v>6156</v>
      </c>
      <c r="Q1289" s="2"/>
      <c r="R1289" s="2"/>
      <c r="S1289" s="2"/>
      <c r="V1289" t="s">
        <v>6144</v>
      </c>
      <c r="W1289" s="2">
        <v>43670.416701388887</v>
      </c>
      <c r="X1289" t="s">
        <v>37</v>
      </c>
      <c r="Y1289" s="2">
        <v>43670.416701388887</v>
      </c>
      <c r="Z1289" t="s">
        <v>37</v>
      </c>
    </row>
    <row r="1290" spans="1:26" x14ac:dyDescent="0.25">
      <c r="A1290" t="s">
        <v>1608</v>
      </c>
      <c r="B1290" t="str">
        <f>VLOOKUP(A1290,'dump '!A:A,1,FALSE)</f>
        <v>RO755</v>
      </c>
      <c r="C1290" t="s">
        <v>1607</v>
      </c>
      <c r="D1290" t="s">
        <v>560</v>
      </c>
      <c r="E1290" t="s">
        <v>561</v>
      </c>
      <c r="F1290" t="s">
        <v>562</v>
      </c>
      <c r="G1290" t="s">
        <v>177</v>
      </c>
      <c r="H1290" t="s">
        <v>58</v>
      </c>
      <c r="I1290">
        <v>1012527</v>
      </c>
      <c r="J1290">
        <v>5</v>
      </c>
      <c r="K1290" t="s">
        <v>79</v>
      </c>
      <c r="L1290" t="s">
        <v>6142</v>
      </c>
      <c r="M1290" t="s">
        <v>55</v>
      </c>
      <c r="N1290">
        <v>80</v>
      </c>
      <c r="O1290">
        <v>100</v>
      </c>
      <c r="P1290" t="s">
        <v>6143</v>
      </c>
      <c r="Q1290">
        <v>2600</v>
      </c>
      <c r="R1290">
        <v>50</v>
      </c>
      <c r="S1290">
        <v>300</v>
      </c>
      <c r="V1290" t="s">
        <v>6144</v>
      </c>
      <c r="W1290" s="2">
        <v>43670.416979166665</v>
      </c>
      <c r="X1290" t="s">
        <v>37</v>
      </c>
      <c r="Y1290" s="2">
        <v>43670.416979166665</v>
      </c>
      <c r="Z1290" t="s">
        <v>37</v>
      </c>
    </row>
    <row r="1291" spans="1:26" x14ac:dyDescent="0.25">
      <c r="A1291" t="s">
        <v>2644</v>
      </c>
      <c r="B1291" t="str">
        <f>VLOOKUP(A1291,'dump '!A:A,1,FALSE)</f>
        <v>RO756</v>
      </c>
      <c r="C1291" t="s">
        <v>2643</v>
      </c>
      <c r="D1291" t="s">
        <v>2645</v>
      </c>
      <c r="E1291" t="s">
        <v>246</v>
      </c>
      <c r="F1291" t="s">
        <v>2646</v>
      </c>
      <c r="G1291" t="s">
        <v>177</v>
      </c>
      <c r="H1291" t="s">
        <v>58</v>
      </c>
      <c r="I1291">
        <v>1018939</v>
      </c>
      <c r="J1291">
        <v>5</v>
      </c>
      <c r="K1291" t="s">
        <v>79</v>
      </c>
      <c r="L1291" t="s">
        <v>6142</v>
      </c>
      <c r="M1291" t="s">
        <v>55</v>
      </c>
      <c r="N1291">
        <v>80</v>
      </c>
      <c r="O1291">
        <v>100</v>
      </c>
      <c r="P1291" t="s">
        <v>6156</v>
      </c>
      <c r="Q1291">
        <v>2500</v>
      </c>
      <c r="R1291">
        <v>50</v>
      </c>
      <c r="S1291">
        <v>300</v>
      </c>
      <c r="V1291" t="s">
        <v>6144</v>
      </c>
      <c r="W1291" s="2">
        <v>43670.417372685188</v>
      </c>
      <c r="X1291" t="s">
        <v>37</v>
      </c>
      <c r="Y1291" s="2">
        <v>43670.417372685188</v>
      </c>
      <c r="Z1291" t="s">
        <v>37</v>
      </c>
    </row>
    <row r="1292" spans="1:26" x14ac:dyDescent="0.25">
      <c r="A1292" t="s">
        <v>2424</v>
      </c>
      <c r="B1292" t="str">
        <f>VLOOKUP(A1292,'dump '!A:A,1,FALSE)</f>
        <v>RO757</v>
      </c>
      <c r="C1292" t="s">
        <v>2423</v>
      </c>
      <c r="D1292" t="s">
        <v>2425</v>
      </c>
      <c r="E1292" t="s">
        <v>93</v>
      </c>
      <c r="F1292" t="s">
        <v>2426</v>
      </c>
      <c r="G1292" t="s">
        <v>177</v>
      </c>
      <c r="H1292" t="s">
        <v>58</v>
      </c>
      <c r="I1292">
        <v>1018606</v>
      </c>
      <c r="J1292">
        <v>5</v>
      </c>
      <c r="K1292" t="s">
        <v>79</v>
      </c>
      <c r="L1292" t="s">
        <v>6142</v>
      </c>
      <c r="M1292" t="s">
        <v>55</v>
      </c>
      <c r="N1292">
        <v>80</v>
      </c>
      <c r="O1292">
        <v>100</v>
      </c>
      <c r="P1292" t="s">
        <v>6143</v>
      </c>
      <c r="Q1292">
        <v>2600</v>
      </c>
      <c r="R1292">
        <v>50</v>
      </c>
      <c r="S1292">
        <v>300</v>
      </c>
      <c r="V1292" t="s">
        <v>6144</v>
      </c>
      <c r="W1292" s="2">
        <v>43670.417731481481</v>
      </c>
      <c r="X1292" t="s">
        <v>37</v>
      </c>
      <c r="Y1292" s="2">
        <v>43670.417731481481</v>
      </c>
      <c r="Z1292" t="s">
        <v>37</v>
      </c>
    </row>
    <row r="1293" spans="1:26" x14ac:dyDescent="0.25">
      <c r="A1293" t="s">
        <v>1624</v>
      </c>
      <c r="B1293" t="str">
        <f>VLOOKUP(A1293,'dump '!A:A,1,FALSE)</f>
        <v>RO758</v>
      </c>
      <c r="C1293" t="s">
        <v>1623</v>
      </c>
      <c r="D1293" t="s">
        <v>181</v>
      </c>
      <c r="E1293" t="s">
        <v>182</v>
      </c>
      <c r="F1293" t="s">
        <v>183</v>
      </c>
      <c r="G1293" t="s">
        <v>184</v>
      </c>
      <c r="H1293" t="s">
        <v>58</v>
      </c>
      <c r="I1293">
        <v>1042038</v>
      </c>
      <c r="J1293">
        <v>5</v>
      </c>
      <c r="K1293" t="s">
        <v>79</v>
      </c>
      <c r="L1293" t="s">
        <v>6142</v>
      </c>
      <c r="M1293" t="s">
        <v>55</v>
      </c>
      <c r="N1293">
        <v>80</v>
      </c>
      <c r="O1293">
        <v>100</v>
      </c>
      <c r="P1293" t="s">
        <v>6156</v>
      </c>
      <c r="Q1293">
        <v>2600</v>
      </c>
      <c r="R1293">
        <v>50</v>
      </c>
      <c r="S1293">
        <v>300</v>
      </c>
      <c r="V1293" t="s">
        <v>6144</v>
      </c>
      <c r="W1293" s="2">
        <v>43670.418067129627</v>
      </c>
      <c r="X1293" t="s">
        <v>37</v>
      </c>
      <c r="Y1293" s="2">
        <v>43670.418067129627</v>
      </c>
      <c r="Z1293" t="s">
        <v>37</v>
      </c>
    </row>
    <row r="1294" spans="1:26" x14ac:dyDescent="0.25">
      <c r="A1294" t="s">
        <v>1269</v>
      </c>
      <c r="B1294" t="str">
        <f>VLOOKUP(A1294,'dump '!A:A,1,FALSE)</f>
        <v>RO759</v>
      </c>
      <c r="C1294" t="s">
        <v>1268</v>
      </c>
      <c r="D1294" t="s">
        <v>1270</v>
      </c>
      <c r="E1294" t="s">
        <v>1086</v>
      </c>
      <c r="F1294" t="s">
        <v>1271</v>
      </c>
      <c r="G1294" t="s">
        <v>177</v>
      </c>
      <c r="H1294" t="s">
        <v>58</v>
      </c>
      <c r="I1294">
        <v>1030957</v>
      </c>
      <c r="J1294">
        <v>5</v>
      </c>
      <c r="K1294" t="s">
        <v>79</v>
      </c>
      <c r="L1294" t="s">
        <v>6142</v>
      </c>
      <c r="M1294" t="s">
        <v>55</v>
      </c>
      <c r="N1294">
        <v>80</v>
      </c>
      <c r="O1294">
        <v>100</v>
      </c>
      <c r="P1294" t="s">
        <v>6156</v>
      </c>
      <c r="Q1294">
        <v>2600</v>
      </c>
      <c r="R1294">
        <v>50</v>
      </c>
      <c r="S1294">
        <v>300</v>
      </c>
      <c r="V1294" t="s">
        <v>6144</v>
      </c>
      <c r="W1294" s="2">
        <v>43670.418333333335</v>
      </c>
      <c r="X1294" t="s">
        <v>37</v>
      </c>
      <c r="Y1294" s="2">
        <v>43670.418333333335</v>
      </c>
      <c r="Z1294" t="s">
        <v>37</v>
      </c>
    </row>
    <row r="1295" spans="1:26" x14ac:dyDescent="0.25">
      <c r="A1295" t="s">
        <v>6353</v>
      </c>
      <c r="B1295" t="e">
        <f>VLOOKUP(A1295,'dump '!A:A,1,FALSE)</f>
        <v>#N/A</v>
      </c>
      <c r="C1295" s="2"/>
      <c r="D1295" s="2"/>
      <c r="E1295" s="2"/>
      <c r="F1295" s="2"/>
      <c r="G1295" s="2"/>
      <c r="H1295" t="s">
        <v>58</v>
      </c>
      <c r="I1295" s="2"/>
      <c r="J1295">
        <v>5</v>
      </c>
      <c r="K1295" t="s">
        <v>79</v>
      </c>
      <c r="L1295" t="s">
        <v>6142</v>
      </c>
      <c r="M1295" t="s">
        <v>55</v>
      </c>
      <c r="N1295">
        <v>80</v>
      </c>
      <c r="O1295">
        <v>100</v>
      </c>
      <c r="P1295" t="s">
        <v>6156</v>
      </c>
      <c r="Q1295" s="2"/>
      <c r="R1295" s="2"/>
      <c r="S1295" s="2"/>
      <c r="V1295" t="s">
        <v>6144</v>
      </c>
      <c r="W1295" s="2">
        <v>43670.418645833335</v>
      </c>
      <c r="X1295" t="s">
        <v>37</v>
      </c>
      <c r="Y1295" s="2">
        <v>43670.418645833335</v>
      </c>
      <c r="Z1295" t="s">
        <v>37</v>
      </c>
    </row>
    <row r="1296" spans="1:26" x14ac:dyDescent="0.25">
      <c r="A1296" t="s">
        <v>1134</v>
      </c>
      <c r="B1296" t="str">
        <f>VLOOKUP(A1296,'dump '!A:A,1,FALSE)</f>
        <v>RO761</v>
      </c>
      <c r="C1296" t="s">
        <v>1133</v>
      </c>
      <c r="D1296" t="s">
        <v>200</v>
      </c>
      <c r="E1296" t="s">
        <v>201</v>
      </c>
      <c r="F1296" t="s">
        <v>202</v>
      </c>
      <c r="G1296" t="s">
        <v>177</v>
      </c>
      <c r="H1296" t="s">
        <v>58</v>
      </c>
      <c r="I1296">
        <v>1031065</v>
      </c>
      <c r="J1296">
        <v>5</v>
      </c>
      <c r="K1296" t="s">
        <v>79</v>
      </c>
      <c r="L1296" t="s">
        <v>6142</v>
      </c>
      <c r="M1296" t="s">
        <v>55</v>
      </c>
      <c r="N1296">
        <v>80</v>
      </c>
      <c r="O1296">
        <v>100</v>
      </c>
      <c r="P1296" t="s">
        <v>6156</v>
      </c>
      <c r="Q1296">
        <v>2700</v>
      </c>
      <c r="R1296">
        <v>50</v>
      </c>
      <c r="S1296">
        <v>300</v>
      </c>
      <c r="V1296" t="s">
        <v>6144</v>
      </c>
      <c r="W1296" s="2">
        <v>43670.418923611112</v>
      </c>
      <c r="X1296" t="s">
        <v>37</v>
      </c>
      <c r="Y1296" s="2">
        <v>44308.586446759262</v>
      </c>
      <c r="Z1296" t="s">
        <v>329</v>
      </c>
    </row>
    <row r="1297" spans="1:26" x14ac:dyDescent="0.25">
      <c r="A1297" t="s">
        <v>6354</v>
      </c>
      <c r="B1297" t="e">
        <f>VLOOKUP(A1297,'dump '!A:A,1,FALSE)</f>
        <v>#N/A</v>
      </c>
      <c r="C1297" s="2"/>
      <c r="D1297" s="2"/>
      <c r="E1297" s="2"/>
      <c r="F1297" s="2"/>
      <c r="G1297" s="2"/>
      <c r="H1297" t="s">
        <v>58</v>
      </c>
      <c r="I1297" s="2"/>
      <c r="J1297">
        <v>5</v>
      </c>
      <c r="K1297" t="s">
        <v>79</v>
      </c>
      <c r="L1297" t="s">
        <v>6142</v>
      </c>
      <c r="M1297" t="s">
        <v>55</v>
      </c>
      <c r="N1297">
        <v>80</v>
      </c>
      <c r="O1297">
        <v>100</v>
      </c>
      <c r="P1297" t="s">
        <v>6156</v>
      </c>
      <c r="Q1297" s="2"/>
      <c r="R1297" s="2"/>
      <c r="S1297" s="2"/>
      <c r="V1297" t="s">
        <v>6144</v>
      </c>
      <c r="W1297" s="2">
        <v>43670.419189814813</v>
      </c>
      <c r="X1297" t="s">
        <v>37</v>
      </c>
      <c r="Y1297" s="2">
        <v>43670.419189814813</v>
      </c>
      <c r="Z1297" t="s">
        <v>37</v>
      </c>
    </row>
    <row r="1298" spans="1:26" x14ac:dyDescent="0.25">
      <c r="A1298" t="s">
        <v>1305</v>
      </c>
      <c r="B1298" t="str">
        <f>VLOOKUP(A1298,'dump '!A:A,1,FALSE)</f>
        <v>RO764</v>
      </c>
      <c r="C1298" t="s">
        <v>1304</v>
      </c>
      <c r="D1298" t="s">
        <v>398</v>
      </c>
      <c r="E1298" t="s">
        <v>334</v>
      </c>
      <c r="F1298" t="s">
        <v>400</v>
      </c>
      <c r="G1298" t="s">
        <v>34</v>
      </c>
      <c r="H1298" t="s">
        <v>58</v>
      </c>
      <c r="I1298">
        <v>1034737</v>
      </c>
      <c r="J1298">
        <v>5</v>
      </c>
      <c r="K1298" t="s">
        <v>79</v>
      </c>
      <c r="L1298" t="s">
        <v>6142</v>
      </c>
      <c r="M1298" t="s">
        <v>55</v>
      </c>
      <c r="N1298">
        <v>80</v>
      </c>
      <c r="O1298">
        <v>100</v>
      </c>
      <c r="P1298" t="s">
        <v>6156</v>
      </c>
      <c r="Q1298">
        <v>2600</v>
      </c>
      <c r="R1298">
        <v>50</v>
      </c>
      <c r="S1298">
        <v>300</v>
      </c>
      <c r="V1298" t="s">
        <v>6144</v>
      </c>
      <c r="W1298" s="2">
        <v>43670.419687499998</v>
      </c>
      <c r="X1298" t="s">
        <v>37</v>
      </c>
      <c r="Y1298" s="2">
        <v>44308.592534722222</v>
      </c>
      <c r="Z1298" t="s">
        <v>329</v>
      </c>
    </row>
    <row r="1299" spans="1:26" x14ac:dyDescent="0.25">
      <c r="A1299" t="s">
        <v>4566</v>
      </c>
      <c r="B1299" t="str">
        <f>VLOOKUP(A1299,'dump '!A:A,1,FALSE)</f>
        <v>RO765</v>
      </c>
      <c r="C1299" t="s">
        <v>4565</v>
      </c>
      <c r="D1299" t="s">
        <v>422</v>
      </c>
      <c r="E1299" t="s">
        <v>879</v>
      </c>
      <c r="F1299" t="s">
        <v>3975</v>
      </c>
      <c r="G1299" t="s">
        <v>177</v>
      </c>
      <c r="H1299" t="s">
        <v>58</v>
      </c>
      <c r="I1299">
        <v>1018483</v>
      </c>
      <c r="J1299">
        <v>5</v>
      </c>
      <c r="K1299" t="s">
        <v>79</v>
      </c>
      <c r="L1299" t="s">
        <v>6142</v>
      </c>
      <c r="M1299" t="s">
        <v>55</v>
      </c>
      <c r="N1299">
        <v>80</v>
      </c>
      <c r="O1299">
        <v>100</v>
      </c>
      <c r="P1299" t="s">
        <v>6156</v>
      </c>
      <c r="Q1299">
        <v>2700</v>
      </c>
      <c r="R1299">
        <v>50</v>
      </c>
      <c r="S1299">
        <v>300</v>
      </c>
      <c r="V1299" t="s">
        <v>6144</v>
      </c>
      <c r="W1299" s="2">
        <v>43670.419930555552</v>
      </c>
      <c r="X1299" t="s">
        <v>37</v>
      </c>
      <c r="Y1299" s="2">
        <v>44692.451111111113</v>
      </c>
      <c r="Z1299" t="s">
        <v>329</v>
      </c>
    </row>
    <row r="1300" spans="1:26" x14ac:dyDescent="0.25">
      <c r="A1300" t="s">
        <v>1309</v>
      </c>
      <c r="B1300" t="str">
        <f>VLOOKUP(A1300,'dump '!A:A,1,FALSE)</f>
        <v>RO767</v>
      </c>
      <c r="C1300" t="s">
        <v>1308</v>
      </c>
      <c r="D1300" t="s">
        <v>434</v>
      </c>
      <c r="E1300" t="s">
        <v>32</v>
      </c>
      <c r="F1300" t="s">
        <v>435</v>
      </c>
      <c r="G1300" t="s">
        <v>277</v>
      </c>
      <c r="H1300" t="s">
        <v>58</v>
      </c>
      <c r="I1300">
        <v>1034776</v>
      </c>
      <c r="J1300">
        <v>5</v>
      </c>
      <c r="K1300" t="s">
        <v>79</v>
      </c>
      <c r="L1300" t="s">
        <v>6142</v>
      </c>
      <c r="M1300" t="s">
        <v>55</v>
      </c>
      <c r="N1300">
        <v>80</v>
      </c>
      <c r="O1300">
        <v>100</v>
      </c>
      <c r="P1300" t="s">
        <v>6156</v>
      </c>
      <c r="Q1300">
        <v>2600</v>
      </c>
      <c r="R1300">
        <v>50</v>
      </c>
      <c r="S1300">
        <v>550</v>
      </c>
      <c r="V1300" t="s">
        <v>6144</v>
      </c>
      <c r="W1300" s="2">
        <v>43670.42046296296</v>
      </c>
      <c r="X1300" t="s">
        <v>37</v>
      </c>
      <c r="Y1300" s="2">
        <v>43670.42046296296</v>
      </c>
      <c r="Z1300" t="s">
        <v>37</v>
      </c>
    </row>
    <row r="1301" spans="1:26" x14ac:dyDescent="0.25">
      <c r="A1301" t="s">
        <v>728</v>
      </c>
      <c r="B1301" t="str">
        <f>VLOOKUP(A1301,'dump '!A:A,1,FALSE)</f>
        <v>RO768</v>
      </c>
      <c r="C1301" t="s">
        <v>727</v>
      </c>
      <c r="D1301" t="s">
        <v>729</v>
      </c>
      <c r="E1301" t="s">
        <v>730</v>
      </c>
      <c r="F1301" t="s">
        <v>731</v>
      </c>
      <c r="G1301" t="s">
        <v>177</v>
      </c>
      <c r="H1301" t="s">
        <v>58</v>
      </c>
      <c r="I1301">
        <v>1018872</v>
      </c>
      <c r="J1301">
        <v>5</v>
      </c>
      <c r="K1301" t="s">
        <v>79</v>
      </c>
      <c r="L1301" t="s">
        <v>6142</v>
      </c>
      <c r="M1301" t="s">
        <v>55</v>
      </c>
      <c r="N1301">
        <v>80</v>
      </c>
      <c r="O1301">
        <v>100</v>
      </c>
      <c r="P1301" t="s">
        <v>6156</v>
      </c>
      <c r="Q1301">
        <v>2550</v>
      </c>
      <c r="R1301">
        <v>50</v>
      </c>
      <c r="S1301">
        <v>300</v>
      </c>
      <c r="V1301" t="s">
        <v>6144</v>
      </c>
      <c r="W1301" s="2">
        <v>43670.420706018522</v>
      </c>
      <c r="X1301" t="s">
        <v>37</v>
      </c>
      <c r="Y1301" s="2">
        <v>43670.420706018522</v>
      </c>
      <c r="Z1301" t="s">
        <v>37</v>
      </c>
    </row>
    <row r="1302" spans="1:26" x14ac:dyDescent="0.25">
      <c r="A1302" t="s">
        <v>6351</v>
      </c>
      <c r="B1302" t="e">
        <f>VLOOKUP(A1302,'dump '!A:A,1,FALSE)</f>
        <v>#N/A</v>
      </c>
      <c r="C1302" s="2"/>
      <c r="D1302" s="2"/>
      <c r="E1302" s="2"/>
      <c r="F1302" s="2"/>
      <c r="G1302" s="2"/>
      <c r="H1302" t="s">
        <v>58</v>
      </c>
      <c r="I1302" s="2"/>
      <c r="J1302">
        <v>5</v>
      </c>
      <c r="K1302" t="s">
        <v>79</v>
      </c>
      <c r="L1302" t="s">
        <v>6142</v>
      </c>
      <c r="M1302" t="s">
        <v>55</v>
      </c>
      <c r="N1302">
        <v>80</v>
      </c>
      <c r="O1302">
        <v>100</v>
      </c>
      <c r="P1302" t="s">
        <v>6156</v>
      </c>
      <c r="Q1302" s="2"/>
      <c r="R1302" s="2"/>
      <c r="S1302" s="2"/>
      <c r="V1302" t="s">
        <v>6144</v>
      </c>
      <c r="W1302" s="2">
        <v>43670.420960648145</v>
      </c>
      <c r="X1302" t="s">
        <v>37</v>
      </c>
      <c r="Y1302" s="2">
        <v>43670.420960648145</v>
      </c>
      <c r="Z1302" t="s">
        <v>37</v>
      </c>
    </row>
    <row r="1303" spans="1:26" x14ac:dyDescent="0.25">
      <c r="A1303" t="s">
        <v>2764</v>
      </c>
      <c r="B1303" t="str">
        <f>VLOOKUP(A1303,'dump '!A:A,1,FALSE)</f>
        <v>RO770</v>
      </c>
      <c r="C1303" t="s">
        <v>2763</v>
      </c>
      <c r="D1303" t="s">
        <v>956</v>
      </c>
      <c r="E1303" t="s">
        <v>984</v>
      </c>
      <c r="F1303" t="s">
        <v>985</v>
      </c>
      <c r="G1303" t="s">
        <v>51</v>
      </c>
      <c r="H1303" t="s">
        <v>58</v>
      </c>
      <c r="I1303">
        <v>1019452</v>
      </c>
      <c r="J1303">
        <v>5</v>
      </c>
      <c r="K1303" t="s">
        <v>79</v>
      </c>
      <c r="L1303" t="s">
        <v>6172</v>
      </c>
      <c r="M1303" t="s">
        <v>55</v>
      </c>
      <c r="N1303">
        <v>60</v>
      </c>
      <c r="O1303">
        <v>100</v>
      </c>
      <c r="P1303" t="s">
        <v>6190</v>
      </c>
      <c r="Q1303">
        <v>2600</v>
      </c>
      <c r="R1303">
        <v>50</v>
      </c>
      <c r="S1303">
        <v>300</v>
      </c>
      <c r="V1303" t="s">
        <v>6174</v>
      </c>
      <c r="W1303" s="2">
        <v>43670.41207175926</v>
      </c>
      <c r="X1303" t="s">
        <v>37</v>
      </c>
      <c r="Y1303" s="2">
        <v>43670.41207175926</v>
      </c>
      <c r="Z1303" t="s">
        <v>37</v>
      </c>
    </row>
    <row r="1304" spans="1:26" x14ac:dyDescent="0.25">
      <c r="A1304" t="s">
        <v>2766</v>
      </c>
      <c r="B1304" t="str">
        <f>VLOOKUP(A1304,'dump '!A:A,1,FALSE)</f>
        <v>RO771</v>
      </c>
      <c r="C1304" t="s">
        <v>2765</v>
      </c>
      <c r="D1304" t="s">
        <v>978</v>
      </c>
      <c r="E1304" t="s">
        <v>979</v>
      </c>
      <c r="F1304" t="s">
        <v>980</v>
      </c>
      <c r="G1304" t="s">
        <v>51</v>
      </c>
      <c r="H1304" t="s">
        <v>58</v>
      </c>
      <c r="I1304">
        <v>1019454</v>
      </c>
      <c r="J1304">
        <v>5</v>
      </c>
      <c r="K1304" t="s">
        <v>79</v>
      </c>
      <c r="L1304" t="s">
        <v>6172</v>
      </c>
      <c r="M1304" t="s">
        <v>55</v>
      </c>
      <c r="N1304">
        <v>60</v>
      </c>
      <c r="O1304">
        <v>100</v>
      </c>
      <c r="P1304" t="s">
        <v>6190</v>
      </c>
      <c r="Q1304">
        <v>2600</v>
      </c>
      <c r="R1304">
        <v>50</v>
      </c>
      <c r="S1304">
        <v>300</v>
      </c>
      <c r="V1304" t="s">
        <v>6174</v>
      </c>
      <c r="W1304" s="2">
        <v>43670.41238425926</v>
      </c>
      <c r="X1304" t="s">
        <v>37</v>
      </c>
      <c r="Y1304" s="2">
        <v>43670.41238425926</v>
      </c>
      <c r="Z1304" t="s">
        <v>37</v>
      </c>
    </row>
    <row r="1305" spans="1:26" x14ac:dyDescent="0.25">
      <c r="A1305" t="s">
        <v>2756</v>
      </c>
      <c r="B1305" t="str">
        <f>VLOOKUP(A1305,'dump '!A:A,1,FALSE)</f>
        <v>RO772</v>
      </c>
      <c r="C1305" t="s">
        <v>2755</v>
      </c>
      <c r="D1305" t="s">
        <v>951</v>
      </c>
      <c r="E1305" t="s">
        <v>112</v>
      </c>
      <c r="F1305" t="s">
        <v>952</v>
      </c>
      <c r="G1305" t="s">
        <v>51</v>
      </c>
      <c r="H1305" t="s">
        <v>58</v>
      </c>
      <c r="I1305">
        <v>1019445</v>
      </c>
      <c r="J1305">
        <v>5</v>
      </c>
      <c r="K1305" t="s">
        <v>79</v>
      </c>
      <c r="L1305" t="s">
        <v>6172</v>
      </c>
      <c r="M1305" t="s">
        <v>55</v>
      </c>
      <c r="N1305">
        <v>60</v>
      </c>
      <c r="O1305">
        <v>100</v>
      </c>
      <c r="P1305" t="s">
        <v>6190</v>
      </c>
      <c r="Q1305">
        <v>2600</v>
      </c>
      <c r="R1305">
        <v>50</v>
      </c>
      <c r="S1305">
        <v>300</v>
      </c>
      <c r="V1305" t="s">
        <v>6174</v>
      </c>
      <c r="W1305" s="2">
        <v>43670.412685185183</v>
      </c>
      <c r="X1305" t="s">
        <v>37</v>
      </c>
      <c r="Y1305" s="2">
        <v>43670.412685185183</v>
      </c>
      <c r="Z1305" t="s">
        <v>37</v>
      </c>
    </row>
    <row r="1306" spans="1:26" x14ac:dyDescent="0.25">
      <c r="A1306" t="s">
        <v>2754</v>
      </c>
      <c r="B1306" t="str">
        <f>VLOOKUP(A1306,'dump '!A:A,1,FALSE)</f>
        <v>RO773</v>
      </c>
      <c r="C1306" t="s">
        <v>2753</v>
      </c>
      <c r="D1306" t="s">
        <v>946</v>
      </c>
      <c r="E1306" t="s">
        <v>293</v>
      </c>
      <c r="F1306" t="s">
        <v>947</v>
      </c>
      <c r="G1306" t="s">
        <v>51</v>
      </c>
      <c r="H1306" t="s">
        <v>58</v>
      </c>
      <c r="I1306">
        <v>1019442</v>
      </c>
      <c r="J1306">
        <v>5</v>
      </c>
      <c r="K1306" t="s">
        <v>79</v>
      </c>
      <c r="L1306" t="s">
        <v>6172</v>
      </c>
      <c r="M1306" t="s">
        <v>55</v>
      </c>
      <c r="N1306">
        <v>60</v>
      </c>
      <c r="O1306">
        <v>100</v>
      </c>
      <c r="P1306" t="s">
        <v>6190</v>
      </c>
      <c r="Q1306">
        <v>2600</v>
      </c>
      <c r="R1306">
        <v>50</v>
      </c>
      <c r="S1306">
        <v>300</v>
      </c>
      <c r="V1306" t="s">
        <v>6174</v>
      </c>
      <c r="W1306" s="2">
        <v>43670.413032407407</v>
      </c>
      <c r="X1306" t="s">
        <v>37</v>
      </c>
      <c r="Y1306" s="2">
        <v>43670.413032407407</v>
      </c>
      <c r="Z1306" t="s">
        <v>37</v>
      </c>
    </row>
    <row r="1307" spans="1:26" x14ac:dyDescent="0.25">
      <c r="A1307" t="s">
        <v>648</v>
      </c>
      <c r="B1307" t="str">
        <f>VLOOKUP(A1307,'dump '!A:A,1,FALSE)</f>
        <v>RO774</v>
      </c>
      <c r="C1307" t="s">
        <v>647</v>
      </c>
      <c r="D1307" t="s">
        <v>640</v>
      </c>
      <c r="E1307" t="s">
        <v>641</v>
      </c>
      <c r="F1307" t="s">
        <v>642</v>
      </c>
      <c r="G1307" t="s">
        <v>643</v>
      </c>
      <c r="H1307" t="s">
        <v>58</v>
      </c>
      <c r="I1307">
        <v>1018508</v>
      </c>
      <c r="J1307">
        <v>5</v>
      </c>
      <c r="K1307" t="s">
        <v>79</v>
      </c>
      <c r="L1307" t="s">
        <v>6142</v>
      </c>
      <c r="M1307" t="s">
        <v>55</v>
      </c>
      <c r="N1307">
        <v>80</v>
      </c>
      <c r="O1307">
        <v>100</v>
      </c>
      <c r="P1307" t="s">
        <v>6160</v>
      </c>
      <c r="Q1307">
        <v>2600</v>
      </c>
      <c r="R1307">
        <v>50</v>
      </c>
      <c r="S1307">
        <v>300</v>
      </c>
      <c r="V1307" t="s">
        <v>6144</v>
      </c>
      <c r="W1307" s="2">
        <v>43669.63685185185</v>
      </c>
      <c r="X1307" t="s">
        <v>37</v>
      </c>
      <c r="Y1307" s="2">
        <v>43669.63685185185</v>
      </c>
      <c r="Z1307" t="s">
        <v>37</v>
      </c>
    </row>
    <row r="1308" spans="1:26" x14ac:dyDescent="0.25">
      <c r="A1308" t="s">
        <v>1717</v>
      </c>
      <c r="B1308" t="str">
        <f>VLOOKUP(A1308,'dump '!A:A,1,FALSE)</f>
        <v>RO775</v>
      </c>
      <c r="C1308" t="s">
        <v>1716</v>
      </c>
      <c r="D1308" t="s">
        <v>451</v>
      </c>
      <c r="E1308" t="s">
        <v>1246</v>
      </c>
      <c r="F1308" t="s">
        <v>895</v>
      </c>
      <c r="G1308" t="s">
        <v>62</v>
      </c>
      <c r="H1308" t="s">
        <v>58</v>
      </c>
      <c r="I1308">
        <v>1016735</v>
      </c>
      <c r="J1308">
        <v>5</v>
      </c>
      <c r="K1308" t="s">
        <v>79</v>
      </c>
      <c r="L1308" t="s">
        <v>6172</v>
      </c>
      <c r="M1308" t="s">
        <v>55</v>
      </c>
      <c r="N1308">
        <v>60</v>
      </c>
      <c r="O1308">
        <v>100</v>
      </c>
      <c r="P1308" t="s">
        <v>6190</v>
      </c>
      <c r="Q1308">
        <v>2600</v>
      </c>
      <c r="R1308">
        <v>50</v>
      </c>
      <c r="S1308">
        <v>300</v>
      </c>
      <c r="V1308" t="s">
        <v>6174</v>
      </c>
      <c r="W1308" s="2">
        <v>43676.677361111113</v>
      </c>
      <c r="X1308" t="s">
        <v>37</v>
      </c>
      <c r="Y1308" s="2">
        <v>43676.677361111113</v>
      </c>
      <c r="Z1308" t="s">
        <v>37</v>
      </c>
    </row>
    <row r="1309" spans="1:26" x14ac:dyDescent="0.25">
      <c r="A1309" t="s">
        <v>2730</v>
      </c>
      <c r="B1309" t="str">
        <f>VLOOKUP(A1309,'dump '!A:A,1,FALSE)</f>
        <v>RO776</v>
      </c>
      <c r="C1309" t="s">
        <v>2729</v>
      </c>
      <c r="D1309" t="s">
        <v>786</v>
      </c>
      <c r="E1309" t="s">
        <v>787</v>
      </c>
      <c r="F1309" t="s">
        <v>788</v>
      </c>
      <c r="G1309" t="s">
        <v>62</v>
      </c>
      <c r="H1309" t="s">
        <v>58</v>
      </c>
      <c r="I1309">
        <v>1019356</v>
      </c>
      <c r="J1309">
        <v>5</v>
      </c>
      <c r="K1309" t="s">
        <v>79</v>
      </c>
      <c r="L1309" t="s">
        <v>6172</v>
      </c>
      <c r="M1309" t="s">
        <v>55</v>
      </c>
      <c r="N1309">
        <v>60</v>
      </c>
      <c r="O1309">
        <v>100</v>
      </c>
      <c r="P1309" t="s">
        <v>6190</v>
      </c>
      <c r="Q1309">
        <v>2600</v>
      </c>
      <c r="R1309">
        <v>50</v>
      </c>
      <c r="S1309">
        <v>300</v>
      </c>
      <c r="V1309" t="s">
        <v>6174</v>
      </c>
      <c r="W1309" s="2">
        <v>43683.413969907408</v>
      </c>
      <c r="X1309" t="s">
        <v>37</v>
      </c>
      <c r="Y1309" s="2">
        <v>43683.413969907408</v>
      </c>
      <c r="Z1309" t="s">
        <v>37</v>
      </c>
    </row>
    <row r="1310" spans="1:26" x14ac:dyDescent="0.25">
      <c r="A1310" t="s">
        <v>2762</v>
      </c>
      <c r="B1310" t="str">
        <f>VLOOKUP(A1310,'dump '!A:A,1,FALSE)</f>
        <v>RO777</v>
      </c>
      <c r="C1310" t="s">
        <v>2761</v>
      </c>
      <c r="D1310" t="s">
        <v>972</v>
      </c>
      <c r="E1310" t="s">
        <v>973</v>
      </c>
      <c r="F1310" t="s">
        <v>974</v>
      </c>
      <c r="G1310" t="s">
        <v>51</v>
      </c>
      <c r="H1310" t="s">
        <v>58</v>
      </c>
      <c r="I1310">
        <v>1019451</v>
      </c>
      <c r="J1310">
        <v>5</v>
      </c>
      <c r="K1310" t="s">
        <v>79</v>
      </c>
      <c r="L1310" t="s">
        <v>6172</v>
      </c>
      <c r="M1310" t="s">
        <v>55</v>
      </c>
      <c r="N1310">
        <v>60</v>
      </c>
      <c r="O1310">
        <v>100</v>
      </c>
      <c r="P1310" t="s">
        <v>6190</v>
      </c>
      <c r="Q1310">
        <v>2600</v>
      </c>
      <c r="R1310">
        <v>50</v>
      </c>
      <c r="S1310">
        <v>300</v>
      </c>
      <c r="V1310" t="s">
        <v>6174</v>
      </c>
      <c r="W1310" s="2">
        <v>43713.391898148147</v>
      </c>
      <c r="X1310" t="s">
        <v>37</v>
      </c>
      <c r="Y1310" s="2">
        <v>43898.455949074072</v>
      </c>
      <c r="Z1310" t="s">
        <v>5969</v>
      </c>
    </row>
    <row r="1311" spans="1:26" x14ac:dyDescent="0.25">
      <c r="A1311" t="s">
        <v>2739</v>
      </c>
      <c r="B1311" t="str">
        <f>VLOOKUP(A1311,'dump '!A:A,1,FALSE)</f>
        <v>RO778</v>
      </c>
      <c r="C1311" t="s">
        <v>2738</v>
      </c>
      <c r="D1311" t="s">
        <v>956</v>
      </c>
      <c r="E1311" t="s">
        <v>528</v>
      </c>
      <c r="F1311" t="s">
        <v>957</v>
      </c>
      <c r="G1311" t="s">
        <v>51</v>
      </c>
      <c r="H1311" t="s">
        <v>58</v>
      </c>
      <c r="I1311">
        <v>1019421</v>
      </c>
      <c r="J1311">
        <v>5</v>
      </c>
      <c r="K1311" t="s">
        <v>79</v>
      </c>
      <c r="L1311" t="s">
        <v>6172</v>
      </c>
      <c r="M1311" t="s">
        <v>55</v>
      </c>
      <c r="N1311">
        <v>60</v>
      </c>
      <c r="O1311">
        <v>100</v>
      </c>
      <c r="P1311" t="s">
        <v>6190</v>
      </c>
      <c r="Q1311">
        <v>2600</v>
      </c>
      <c r="R1311">
        <v>50</v>
      </c>
      <c r="S1311">
        <v>300</v>
      </c>
      <c r="V1311" t="s">
        <v>6174</v>
      </c>
      <c r="W1311" s="2">
        <v>43732.439201388886</v>
      </c>
      <c r="X1311" t="s">
        <v>37</v>
      </c>
      <c r="Y1311" s="2">
        <v>43857.478958333333</v>
      </c>
      <c r="Z1311" t="s">
        <v>37</v>
      </c>
    </row>
    <row r="1312" spans="1:26" x14ac:dyDescent="0.25">
      <c r="A1312" t="s">
        <v>2747</v>
      </c>
      <c r="B1312" t="str">
        <f>VLOOKUP(A1312,'dump '!A:A,1,FALSE)</f>
        <v>RO779</v>
      </c>
      <c r="C1312" t="s">
        <v>2746</v>
      </c>
      <c r="D1312" t="s">
        <v>1492</v>
      </c>
      <c r="E1312" t="s">
        <v>2748</v>
      </c>
      <c r="F1312" t="s">
        <v>2749</v>
      </c>
      <c r="G1312" t="s">
        <v>241</v>
      </c>
      <c r="H1312" t="s">
        <v>58</v>
      </c>
      <c r="I1312">
        <v>1019436</v>
      </c>
      <c r="J1312">
        <v>5</v>
      </c>
      <c r="K1312" t="s">
        <v>79</v>
      </c>
      <c r="L1312" t="s">
        <v>6172</v>
      </c>
      <c r="M1312" t="s">
        <v>55</v>
      </c>
      <c r="N1312">
        <v>60</v>
      </c>
      <c r="O1312">
        <v>100</v>
      </c>
      <c r="P1312" t="s">
        <v>6190</v>
      </c>
      <c r="Q1312">
        <v>2600</v>
      </c>
      <c r="R1312">
        <v>50</v>
      </c>
      <c r="S1312">
        <v>300</v>
      </c>
      <c r="V1312" t="s">
        <v>6174</v>
      </c>
      <c r="W1312" s="2">
        <v>43732.463078703702</v>
      </c>
      <c r="X1312" t="s">
        <v>37</v>
      </c>
      <c r="Y1312" s="2">
        <v>43732.463078703702</v>
      </c>
      <c r="Z1312" t="s">
        <v>37</v>
      </c>
    </row>
    <row r="1313" spans="1:26" x14ac:dyDescent="0.25">
      <c r="A1313" t="s">
        <v>2741</v>
      </c>
      <c r="B1313" t="str">
        <f>VLOOKUP(A1313,'dump '!A:A,1,FALSE)</f>
        <v>RO780</v>
      </c>
      <c r="C1313" t="s">
        <v>2740</v>
      </c>
      <c r="D1313" t="s">
        <v>919</v>
      </c>
      <c r="E1313" t="s">
        <v>920</v>
      </c>
      <c r="F1313" t="s">
        <v>921</v>
      </c>
      <c r="G1313" t="s">
        <v>51</v>
      </c>
      <c r="H1313" t="s">
        <v>58</v>
      </c>
      <c r="I1313">
        <v>1019426</v>
      </c>
      <c r="J1313">
        <v>5</v>
      </c>
      <c r="K1313" t="s">
        <v>79</v>
      </c>
      <c r="L1313" t="s">
        <v>6172</v>
      </c>
      <c r="M1313" t="s">
        <v>55</v>
      </c>
      <c r="N1313">
        <v>60</v>
      </c>
      <c r="O1313">
        <v>100</v>
      </c>
      <c r="P1313" t="s">
        <v>6190</v>
      </c>
      <c r="Q1313">
        <v>2600</v>
      </c>
      <c r="R1313">
        <v>50</v>
      </c>
      <c r="S1313">
        <v>300</v>
      </c>
      <c r="V1313" t="s">
        <v>6174</v>
      </c>
      <c r="W1313" s="2">
        <v>43732.419444444444</v>
      </c>
      <c r="X1313" t="s">
        <v>37</v>
      </c>
      <c r="Y1313" s="2">
        <v>43732.419444444444</v>
      </c>
      <c r="Z1313" t="s">
        <v>37</v>
      </c>
    </row>
    <row r="1314" spans="1:26" x14ac:dyDescent="0.25">
      <c r="A1314" t="s">
        <v>967</v>
      </c>
      <c r="B1314" t="str">
        <f>VLOOKUP(A1314,'dump '!A:A,1,FALSE)</f>
        <v>RO781</v>
      </c>
      <c r="C1314" t="s">
        <v>966</v>
      </c>
      <c r="D1314" t="s">
        <v>630</v>
      </c>
      <c r="E1314" t="s">
        <v>126</v>
      </c>
      <c r="F1314" t="s">
        <v>631</v>
      </c>
      <c r="G1314" t="s">
        <v>62</v>
      </c>
      <c r="H1314" t="s">
        <v>58</v>
      </c>
      <c r="I1314">
        <v>1019439</v>
      </c>
      <c r="J1314">
        <v>5</v>
      </c>
      <c r="K1314" t="s">
        <v>79</v>
      </c>
      <c r="L1314" t="s">
        <v>6172</v>
      </c>
      <c r="M1314" t="s">
        <v>55</v>
      </c>
      <c r="N1314">
        <v>60</v>
      </c>
      <c r="O1314">
        <v>100</v>
      </c>
      <c r="P1314" t="s">
        <v>6190</v>
      </c>
      <c r="Q1314">
        <v>2600</v>
      </c>
      <c r="R1314">
        <v>50</v>
      </c>
      <c r="S1314">
        <v>300</v>
      </c>
      <c r="V1314" t="s">
        <v>6174</v>
      </c>
      <c r="W1314" s="2">
        <v>43832.676435185182</v>
      </c>
      <c r="X1314" t="s">
        <v>37</v>
      </c>
      <c r="Y1314" s="2">
        <v>43832.676435185182</v>
      </c>
      <c r="Z1314" t="s">
        <v>37</v>
      </c>
    </row>
    <row r="1315" spans="1:26" x14ac:dyDescent="0.25">
      <c r="A1315" t="s">
        <v>903</v>
      </c>
      <c r="B1315" t="str">
        <f>VLOOKUP(A1315,'dump '!A:A,1,FALSE)</f>
        <v>RO782</v>
      </c>
      <c r="C1315" t="s">
        <v>902</v>
      </c>
      <c r="D1315" t="s">
        <v>899</v>
      </c>
      <c r="E1315" t="s">
        <v>49</v>
      </c>
      <c r="F1315" t="s">
        <v>900</v>
      </c>
      <c r="G1315" t="s">
        <v>62</v>
      </c>
      <c r="H1315" t="s">
        <v>58</v>
      </c>
      <c r="I1315">
        <v>1019423</v>
      </c>
      <c r="J1315">
        <v>5</v>
      </c>
      <c r="K1315" t="s">
        <v>79</v>
      </c>
      <c r="L1315" t="s">
        <v>6172</v>
      </c>
      <c r="M1315" t="s">
        <v>55</v>
      </c>
      <c r="N1315">
        <v>60</v>
      </c>
      <c r="O1315">
        <v>100</v>
      </c>
      <c r="P1315" t="s">
        <v>6190</v>
      </c>
      <c r="Q1315">
        <v>2600</v>
      </c>
      <c r="R1315">
        <v>50</v>
      </c>
      <c r="S1315">
        <v>300</v>
      </c>
      <c r="V1315" t="s">
        <v>6174</v>
      </c>
      <c r="W1315" s="2">
        <v>43832.667372685188</v>
      </c>
      <c r="X1315" t="s">
        <v>37</v>
      </c>
      <c r="Y1315" s="2">
        <v>43832.667372685188</v>
      </c>
      <c r="Z1315" t="s">
        <v>37</v>
      </c>
    </row>
    <row r="1316" spans="1:26" x14ac:dyDescent="0.25">
      <c r="A1316" t="s">
        <v>2760</v>
      </c>
      <c r="B1316" t="str">
        <f>VLOOKUP(A1316,'dump '!A:A,1,FALSE)</f>
        <v>RO783</v>
      </c>
      <c r="C1316" t="s">
        <v>2759</v>
      </c>
      <c r="D1316" t="s">
        <v>257</v>
      </c>
      <c r="E1316" t="s">
        <v>258</v>
      </c>
      <c r="F1316" t="s">
        <v>259</v>
      </c>
      <c r="G1316" t="s">
        <v>51</v>
      </c>
      <c r="H1316" t="s">
        <v>58</v>
      </c>
      <c r="I1316">
        <v>1019450</v>
      </c>
      <c r="J1316">
        <v>5</v>
      </c>
      <c r="K1316" t="s">
        <v>79</v>
      </c>
      <c r="L1316" t="s">
        <v>6172</v>
      </c>
      <c r="M1316" t="s">
        <v>55</v>
      </c>
      <c r="N1316">
        <v>60</v>
      </c>
      <c r="O1316">
        <v>100</v>
      </c>
      <c r="P1316" t="s">
        <v>6190</v>
      </c>
      <c r="Q1316">
        <v>2600</v>
      </c>
      <c r="R1316">
        <v>50</v>
      </c>
      <c r="S1316">
        <v>300</v>
      </c>
      <c r="V1316" t="s">
        <v>6174</v>
      </c>
      <c r="W1316" s="2">
        <v>43732.465636574074</v>
      </c>
      <c r="X1316" t="s">
        <v>37</v>
      </c>
      <c r="Y1316" s="2">
        <v>43732.465636574074</v>
      </c>
      <c r="Z1316" t="s">
        <v>37</v>
      </c>
    </row>
    <row r="1317" spans="1:26" x14ac:dyDescent="0.25">
      <c r="A1317" t="s">
        <v>2745</v>
      </c>
      <c r="B1317" t="str">
        <f>VLOOKUP(A1317,'dump '!A:A,1,FALSE)</f>
        <v>RO784</v>
      </c>
      <c r="C1317" t="s">
        <v>2744</v>
      </c>
      <c r="D1317" t="s">
        <v>919</v>
      </c>
      <c r="E1317" t="s">
        <v>935</v>
      </c>
      <c r="F1317" t="s">
        <v>921</v>
      </c>
      <c r="G1317" t="s">
        <v>51</v>
      </c>
      <c r="H1317" t="s">
        <v>58</v>
      </c>
      <c r="I1317">
        <v>1019432</v>
      </c>
      <c r="J1317">
        <v>5</v>
      </c>
      <c r="K1317" t="s">
        <v>79</v>
      </c>
      <c r="L1317" t="s">
        <v>6172</v>
      </c>
      <c r="M1317" t="s">
        <v>55</v>
      </c>
      <c r="N1317">
        <v>60</v>
      </c>
      <c r="O1317">
        <v>100</v>
      </c>
      <c r="P1317" t="s">
        <v>6190</v>
      </c>
      <c r="Q1317">
        <v>2550</v>
      </c>
      <c r="R1317">
        <v>50</v>
      </c>
      <c r="S1317">
        <v>300</v>
      </c>
      <c r="V1317" t="s">
        <v>6174</v>
      </c>
      <c r="W1317" s="2">
        <v>43732.443726851852</v>
      </c>
      <c r="X1317" t="s">
        <v>37</v>
      </c>
      <c r="Y1317" s="2">
        <v>43857.478726851848</v>
      </c>
      <c r="Z1317" t="s">
        <v>37</v>
      </c>
    </row>
    <row r="1318" spans="1:26" x14ac:dyDescent="0.25">
      <c r="A1318" t="s">
        <v>2725</v>
      </c>
      <c r="B1318" t="str">
        <f>VLOOKUP(A1318,'dump '!A:A,1,FALSE)</f>
        <v>RO785</v>
      </c>
      <c r="C1318" t="s">
        <v>2724</v>
      </c>
      <c r="D1318" t="s">
        <v>257</v>
      </c>
      <c r="E1318" t="s">
        <v>879</v>
      </c>
      <c r="F1318" t="s">
        <v>259</v>
      </c>
      <c r="G1318" t="s">
        <v>51</v>
      </c>
      <c r="H1318" t="s">
        <v>58</v>
      </c>
      <c r="I1318">
        <v>1019345</v>
      </c>
      <c r="J1318">
        <v>5</v>
      </c>
      <c r="K1318" t="s">
        <v>79</v>
      </c>
      <c r="L1318" t="s">
        <v>6172</v>
      </c>
      <c r="M1318" t="s">
        <v>55</v>
      </c>
      <c r="N1318">
        <v>60</v>
      </c>
      <c r="O1318">
        <v>100</v>
      </c>
      <c r="P1318" t="s">
        <v>6190</v>
      </c>
      <c r="Q1318">
        <v>2600</v>
      </c>
      <c r="R1318">
        <v>50</v>
      </c>
      <c r="S1318">
        <v>300</v>
      </c>
      <c r="V1318" t="s">
        <v>6174</v>
      </c>
      <c r="W1318" s="2">
        <v>43732.452048611114</v>
      </c>
      <c r="X1318" t="s">
        <v>37</v>
      </c>
      <c r="Y1318" s="2">
        <v>43857.478495370371</v>
      </c>
      <c r="Z1318" t="s">
        <v>37</v>
      </c>
    </row>
    <row r="1319" spans="1:26" x14ac:dyDescent="0.25">
      <c r="A1319" t="s">
        <v>2752</v>
      </c>
      <c r="B1319" t="str">
        <f>VLOOKUP(A1319,'dump '!A:A,1,FALSE)</f>
        <v>RO786</v>
      </c>
      <c r="C1319" t="s">
        <v>2751</v>
      </c>
      <c r="D1319" t="s">
        <v>927</v>
      </c>
      <c r="E1319" t="s">
        <v>482</v>
      </c>
      <c r="F1319" t="s">
        <v>928</v>
      </c>
      <c r="G1319" t="s">
        <v>62</v>
      </c>
      <c r="H1319" t="s">
        <v>58</v>
      </c>
      <c r="I1319">
        <v>1019434</v>
      </c>
      <c r="J1319">
        <v>5</v>
      </c>
      <c r="K1319" t="s">
        <v>79</v>
      </c>
      <c r="L1319" t="s">
        <v>6172</v>
      </c>
      <c r="M1319" t="s">
        <v>55</v>
      </c>
      <c r="N1319">
        <v>60</v>
      </c>
      <c r="O1319">
        <v>100</v>
      </c>
      <c r="P1319" t="s">
        <v>6190</v>
      </c>
      <c r="Q1319">
        <v>2600</v>
      </c>
      <c r="R1319">
        <v>50</v>
      </c>
      <c r="S1319">
        <v>300</v>
      </c>
      <c r="V1319" t="s">
        <v>6174</v>
      </c>
      <c r="W1319" s="2">
        <v>43732.425740740742</v>
      </c>
      <c r="X1319" t="s">
        <v>37</v>
      </c>
      <c r="Y1319" s="2">
        <v>43732.425740740742</v>
      </c>
      <c r="Z1319" t="s">
        <v>37</v>
      </c>
    </row>
    <row r="1320" spans="1:26" x14ac:dyDescent="0.25">
      <c r="A1320" t="s">
        <v>6239</v>
      </c>
      <c r="B1320" t="e">
        <f>VLOOKUP(A1320,'dump '!A:A,1,FALSE)</f>
        <v>#N/A</v>
      </c>
      <c r="C1320" s="2"/>
      <c r="D1320" s="2"/>
      <c r="E1320" s="2"/>
      <c r="F1320" s="2"/>
      <c r="G1320" s="2"/>
      <c r="H1320" t="s">
        <v>58</v>
      </c>
      <c r="I1320">
        <v>1018901</v>
      </c>
      <c r="J1320">
        <v>5</v>
      </c>
      <c r="K1320" t="s">
        <v>79</v>
      </c>
      <c r="L1320" t="s">
        <v>6142</v>
      </c>
      <c r="M1320" t="s">
        <v>55</v>
      </c>
      <c r="N1320">
        <v>80</v>
      </c>
      <c r="O1320">
        <v>100</v>
      </c>
      <c r="P1320" t="s">
        <v>6218</v>
      </c>
      <c r="Q1320">
        <v>1400</v>
      </c>
      <c r="R1320">
        <v>50</v>
      </c>
      <c r="S1320">
        <v>300</v>
      </c>
      <c r="V1320" t="s">
        <v>6144</v>
      </c>
      <c r="W1320" s="2">
        <v>43802.670046296298</v>
      </c>
      <c r="X1320" t="s">
        <v>37</v>
      </c>
      <c r="Y1320" s="2">
        <v>44482.397337962961</v>
      </c>
      <c r="Z1320" t="s">
        <v>329</v>
      </c>
    </row>
    <row r="1321" spans="1:26" x14ac:dyDescent="0.25">
      <c r="A1321" t="s">
        <v>1807</v>
      </c>
      <c r="B1321" t="str">
        <f>VLOOKUP(A1321,'dump '!A:A,1,FALSE)</f>
        <v>RO792</v>
      </c>
      <c r="C1321" t="s">
        <v>1806</v>
      </c>
      <c r="D1321" t="s">
        <v>1808</v>
      </c>
      <c r="E1321" t="s">
        <v>1809</v>
      </c>
      <c r="F1321" t="s">
        <v>1810</v>
      </c>
      <c r="G1321" t="s">
        <v>177</v>
      </c>
      <c r="H1321" t="s">
        <v>58</v>
      </c>
      <c r="I1321">
        <v>1017891</v>
      </c>
      <c r="J1321">
        <v>5</v>
      </c>
      <c r="K1321" t="s">
        <v>79</v>
      </c>
      <c r="L1321" t="s">
        <v>6142</v>
      </c>
      <c r="M1321" t="s">
        <v>55</v>
      </c>
      <c r="N1321">
        <v>80</v>
      </c>
      <c r="O1321">
        <v>100</v>
      </c>
      <c r="P1321" t="s">
        <v>6218</v>
      </c>
      <c r="Q1321">
        <v>2550</v>
      </c>
      <c r="R1321">
        <v>50</v>
      </c>
      <c r="S1321">
        <v>300</v>
      </c>
      <c r="V1321" t="s">
        <v>6144</v>
      </c>
      <c r="W1321" s="2">
        <v>43802.670486111114</v>
      </c>
      <c r="X1321" t="s">
        <v>37</v>
      </c>
      <c r="Y1321" s="2">
        <v>44481.596759259257</v>
      </c>
      <c r="Z1321" t="s">
        <v>6359</v>
      </c>
    </row>
    <row r="1322" spans="1:26" x14ac:dyDescent="0.25">
      <c r="A1322" t="s">
        <v>714</v>
      </c>
      <c r="B1322" t="str">
        <f>VLOOKUP(A1322,'dump '!A:A,1,FALSE)</f>
        <v>RO793</v>
      </c>
      <c r="C1322" t="s">
        <v>713</v>
      </c>
      <c r="D1322" t="s">
        <v>715</v>
      </c>
      <c r="E1322" t="s">
        <v>716</v>
      </c>
      <c r="F1322" t="s">
        <v>717</v>
      </c>
      <c r="G1322" t="s">
        <v>177</v>
      </c>
      <c r="H1322" t="s">
        <v>58</v>
      </c>
      <c r="I1322">
        <v>1018565</v>
      </c>
      <c r="J1322">
        <v>5</v>
      </c>
      <c r="K1322" t="s">
        <v>79</v>
      </c>
      <c r="L1322" t="s">
        <v>6142</v>
      </c>
      <c r="M1322" t="s">
        <v>55</v>
      </c>
      <c r="N1322">
        <v>80</v>
      </c>
      <c r="O1322">
        <v>100</v>
      </c>
      <c r="P1322" t="s">
        <v>6218</v>
      </c>
      <c r="Q1322">
        <v>2600</v>
      </c>
      <c r="R1322">
        <v>50</v>
      </c>
      <c r="S1322">
        <v>300</v>
      </c>
      <c r="V1322" t="s">
        <v>6144</v>
      </c>
      <c r="W1322" s="2">
        <v>43802.670983796299</v>
      </c>
      <c r="X1322" t="s">
        <v>37</v>
      </c>
      <c r="Y1322" s="2">
        <v>44482.398472222223</v>
      </c>
      <c r="Z1322" t="s">
        <v>329</v>
      </c>
    </row>
    <row r="1323" spans="1:26" x14ac:dyDescent="0.25">
      <c r="A1323" t="s">
        <v>2531</v>
      </c>
      <c r="B1323" t="str">
        <f>VLOOKUP(A1323,'dump '!A:A,1,FALSE)</f>
        <v>RO797</v>
      </c>
      <c r="C1323" t="s">
        <v>2530</v>
      </c>
      <c r="D1323" t="s">
        <v>1808</v>
      </c>
      <c r="E1323" t="s">
        <v>1809</v>
      </c>
      <c r="F1323" t="s">
        <v>1810</v>
      </c>
      <c r="G1323" t="s">
        <v>177</v>
      </c>
      <c r="H1323" t="s">
        <v>58</v>
      </c>
      <c r="I1323">
        <v>1018866</v>
      </c>
      <c r="J1323">
        <v>5</v>
      </c>
      <c r="K1323" t="s">
        <v>79</v>
      </c>
      <c r="L1323" t="s">
        <v>6142</v>
      </c>
      <c r="M1323" t="s">
        <v>55</v>
      </c>
      <c r="N1323">
        <v>80</v>
      </c>
      <c r="O1323">
        <v>100</v>
      </c>
      <c r="P1323" t="s">
        <v>6218</v>
      </c>
      <c r="Q1323">
        <v>2550</v>
      </c>
      <c r="R1323">
        <v>50</v>
      </c>
      <c r="S1323">
        <v>300</v>
      </c>
      <c r="V1323" t="s">
        <v>6144</v>
      </c>
      <c r="W1323" s="2">
        <v>43802.6797337963</v>
      </c>
      <c r="X1323" t="s">
        <v>37</v>
      </c>
      <c r="Y1323" s="2">
        <v>44482.396516203706</v>
      </c>
      <c r="Z1323" t="s">
        <v>329</v>
      </c>
    </row>
    <row r="1324" spans="1:26" x14ac:dyDescent="0.25">
      <c r="A1324" t="s">
        <v>3838</v>
      </c>
      <c r="B1324" t="str">
        <f>VLOOKUP(A1324,'dump '!A:A,1,FALSE)</f>
        <v>RO798</v>
      </c>
      <c r="C1324" t="s">
        <v>3837</v>
      </c>
      <c r="D1324" t="s">
        <v>1808</v>
      </c>
      <c r="E1324" t="s">
        <v>1809</v>
      </c>
      <c r="F1324" t="s">
        <v>1810</v>
      </c>
      <c r="G1324" t="s">
        <v>177</v>
      </c>
      <c r="H1324" t="s">
        <v>58</v>
      </c>
      <c r="I1324">
        <v>1037372</v>
      </c>
      <c r="J1324">
        <v>5</v>
      </c>
      <c r="K1324" t="s">
        <v>79</v>
      </c>
      <c r="L1324" t="s">
        <v>6142</v>
      </c>
      <c r="M1324" t="s">
        <v>55</v>
      </c>
      <c r="N1324">
        <v>80</v>
      </c>
      <c r="O1324">
        <v>100</v>
      </c>
      <c r="P1324" t="s">
        <v>6218</v>
      </c>
      <c r="Q1324">
        <v>2550</v>
      </c>
      <c r="R1324">
        <v>50</v>
      </c>
      <c r="S1324">
        <v>300</v>
      </c>
      <c r="V1324" t="s">
        <v>6144</v>
      </c>
      <c r="W1324" s="2">
        <v>43802.680266203701</v>
      </c>
      <c r="X1324" t="s">
        <v>37</v>
      </c>
      <c r="Y1324" s="2">
        <v>44482.397152777776</v>
      </c>
      <c r="Z1324" t="s">
        <v>329</v>
      </c>
    </row>
    <row r="1325" spans="1:26" x14ac:dyDescent="0.25">
      <c r="A1325" t="s">
        <v>215</v>
      </c>
      <c r="B1325" t="str">
        <f>VLOOKUP(A1325,'dump '!A:A,1,FALSE)</f>
        <v>RO799</v>
      </c>
      <c r="C1325" t="s">
        <v>214</v>
      </c>
      <c r="D1325" t="s">
        <v>216</v>
      </c>
      <c r="E1325" t="s">
        <v>60</v>
      </c>
      <c r="F1325" t="s">
        <v>217</v>
      </c>
      <c r="G1325" t="s">
        <v>177</v>
      </c>
      <c r="H1325" t="s">
        <v>58</v>
      </c>
      <c r="I1325">
        <v>1017321</v>
      </c>
      <c r="J1325">
        <v>5</v>
      </c>
      <c r="K1325" t="s">
        <v>79</v>
      </c>
      <c r="L1325" t="s">
        <v>6172</v>
      </c>
      <c r="M1325" t="s">
        <v>55</v>
      </c>
      <c r="N1325">
        <v>60</v>
      </c>
      <c r="O1325">
        <v>100</v>
      </c>
      <c r="P1325" t="s">
        <v>6190</v>
      </c>
      <c r="Q1325">
        <v>2550</v>
      </c>
      <c r="R1325">
        <v>50</v>
      </c>
      <c r="S1325">
        <v>300</v>
      </c>
      <c r="V1325" t="s">
        <v>6174</v>
      </c>
      <c r="W1325" s="2">
        <v>43817.428402777776</v>
      </c>
      <c r="X1325" t="s">
        <v>37</v>
      </c>
      <c r="Y1325" s="2">
        <v>43817.428402777776</v>
      </c>
      <c r="Z1325" t="s">
        <v>37</v>
      </c>
    </row>
    <row r="1326" spans="1:26" x14ac:dyDescent="0.25">
      <c r="A1326" t="s">
        <v>6342</v>
      </c>
      <c r="B1326" t="e">
        <f>VLOOKUP(A1326,'dump '!A:A,1,FALSE)</f>
        <v>#N/A</v>
      </c>
      <c r="C1326" s="2"/>
      <c r="D1326" s="2"/>
      <c r="E1326" s="2"/>
      <c r="F1326" s="2"/>
      <c r="G1326" s="2"/>
      <c r="H1326" t="s">
        <v>58</v>
      </c>
      <c r="I1326">
        <v>1019876</v>
      </c>
      <c r="J1326">
        <v>5</v>
      </c>
      <c r="K1326" t="s">
        <v>79</v>
      </c>
      <c r="L1326" t="s">
        <v>6142</v>
      </c>
      <c r="M1326" t="s">
        <v>55</v>
      </c>
      <c r="N1326">
        <v>80</v>
      </c>
      <c r="O1326">
        <v>100</v>
      </c>
      <c r="P1326" t="s">
        <v>6148</v>
      </c>
      <c r="Q1326">
        <v>1400</v>
      </c>
      <c r="R1326">
        <v>50</v>
      </c>
      <c r="S1326">
        <v>300</v>
      </c>
      <c r="V1326" t="s">
        <v>6144</v>
      </c>
      <c r="W1326" s="2">
        <v>43802.681574074071</v>
      </c>
      <c r="X1326" t="s">
        <v>37</v>
      </c>
      <c r="Y1326" s="2">
        <v>43802.681574074071</v>
      </c>
      <c r="Z1326" t="s">
        <v>37</v>
      </c>
    </row>
    <row r="1327" spans="1:26" x14ac:dyDescent="0.25">
      <c r="A1327" t="s">
        <v>6338</v>
      </c>
      <c r="B1327" t="e">
        <f>VLOOKUP(A1327,'dump '!A:A,1,FALSE)</f>
        <v>#N/A</v>
      </c>
      <c r="C1327" s="2"/>
      <c r="D1327" s="2"/>
      <c r="E1327" s="2"/>
      <c r="F1327" s="2"/>
      <c r="G1327" s="2"/>
      <c r="H1327" t="s">
        <v>58</v>
      </c>
      <c r="I1327">
        <v>1018940</v>
      </c>
      <c r="J1327">
        <v>5</v>
      </c>
      <c r="K1327" t="s">
        <v>79</v>
      </c>
      <c r="L1327" t="s">
        <v>6142</v>
      </c>
      <c r="M1327" t="s">
        <v>55</v>
      </c>
      <c r="N1327">
        <v>80</v>
      </c>
      <c r="O1327">
        <v>100</v>
      </c>
      <c r="P1327" t="s">
        <v>6156</v>
      </c>
      <c r="Q1327">
        <v>2600</v>
      </c>
      <c r="R1327">
        <v>50</v>
      </c>
      <c r="S1327">
        <v>300</v>
      </c>
      <c r="V1327" t="s">
        <v>6144</v>
      </c>
      <c r="W1327" s="2">
        <v>43802.681944444441</v>
      </c>
      <c r="X1327" t="s">
        <v>37</v>
      </c>
      <c r="Y1327" s="2">
        <v>43802.68209490741</v>
      </c>
      <c r="Z1327" t="s">
        <v>37</v>
      </c>
    </row>
    <row r="1328" spans="1:26" x14ac:dyDescent="0.25">
      <c r="A1328" t="s">
        <v>1612</v>
      </c>
      <c r="B1328" t="str">
        <f>VLOOKUP(A1328,'dump '!A:A,1,FALSE)</f>
        <v>RO804</v>
      </c>
      <c r="C1328" t="s">
        <v>1611</v>
      </c>
      <c r="D1328" t="s">
        <v>913</v>
      </c>
      <c r="E1328" t="s">
        <v>914</v>
      </c>
      <c r="F1328" t="s">
        <v>915</v>
      </c>
      <c r="G1328" t="s">
        <v>177</v>
      </c>
      <c r="H1328" t="s">
        <v>58</v>
      </c>
      <c r="I1328">
        <v>1007901</v>
      </c>
      <c r="J1328">
        <v>5</v>
      </c>
      <c r="K1328" t="s">
        <v>79</v>
      </c>
      <c r="L1328" t="s">
        <v>6172</v>
      </c>
      <c r="M1328" t="s">
        <v>55</v>
      </c>
      <c r="N1328">
        <v>60</v>
      </c>
      <c r="O1328">
        <v>100</v>
      </c>
      <c r="P1328" t="s">
        <v>6190</v>
      </c>
      <c r="Q1328">
        <v>2600</v>
      </c>
      <c r="R1328">
        <v>50</v>
      </c>
      <c r="S1328">
        <v>300</v>
      </c>
      <c r="V1328" t="s">
        <v>6174</v>
      </c>
      <c r="W1328" s="2">
        <v>43817.438703703701</v>
      </c>
      <c r="X1328" t="s">
        <v>37</v>
      </c>
      <c r="Y1328" s="2">
        <v>43817.438703703701</v>
      </c>
      <c r="Z1328" t="s">
        <v>37</v>
      </c>
    </row>
    <row r="1329" spans="1:26" x14ac:dyDescent="0.25">
      <c r="A1329" t="s">
        <v>244</v>
      </c>
      <c r="B1329" t="str">
        <f>VLOOKUP(A1329,'dump '!A:A,1,FALSE)</f>
        <v>RO805</v>
      </c>
      <c r="C1329" t="s">
        <v>243</v>
      </c>
      <c r="D1329" t="s">
        <v>245</v>
      </c>
      <c r="E1329" t="s">
        <v>246</v>
      </c>
      <c r="F1329" t="s">
        <v>247</v>
      </c>
      <c r="G1329" t="s">
        <v>62</v>
      </c>
      <c r="H1329" t="s">
        <v>58</v>
      </c>
      <c r="I1329">
        <v>1017279</v>
      </c>
      <c r="J1329">
        <v>5</v>
      </c>
      <c r="K1329" t="s">
        <v>79</v>
      </c>
      <c r="L1329" t="s">
        <v>6172</v>
      </c>
      <c r="M1329" t="s">
        <v>55</v>
      </c>
      <c r="N1329">
        <v>60</v>
      </c>
      <c r="O1329">
        <v>100</v>
      </c>
      <c r="P1329" t="s">
        <v>6190</v>
      </c>
      <c r="Q1329">
        <v>2600</v>
      </c>
      <c r="R1329">
        <v>50</v>
      </c>
      <c r="S1329">
        <v>300</v>
      </c>
      <c r="V1329" t="s">
        <v>6174</v>
      </c>
      <c r="W1329" s="2">
        <v>43817.443298611113</v>
      </c>
      <c r="X1329" t="s">
        <v>37</v>
      </c>
      <c r="Y1329" s="2">
        <v>43817.443298611113</v>
      </c>
      <c r="Z1329" t="s">
        <v>37</v>
      </c>
    </row>
    <row r="1330" spans="1:26" x14ac:dyDescent="0.25">
      <c r="A1330" t="s">
        <v>2588</v>
      </c>
      <c r="B1330" t="str">
        <f>VLOOKUP(A1330,'dump '!A:A,1,FALSE)</f>
        <v>RO806</v>
      </c>
      <c r="C1330" t="s">
        <v>2587</v>
      </c>
      <c r="D1330" t="s">
        <v>492</v>
      </c>
      <c r="E1330" t="s">
        <v>81</v>
      </c>
      <c r="F1330" t="s">
        <v>493</v>
      </c>
      <c r="G1330" t="s">
        <v>62</v>
      </c>
      <c r="H1330" t="s">
        <v>58</v>
      </c>
      <c r="I1330">
        <v>1018904</v>
      </c>
      <c r="J1330">
        <v>5</v>
      </c>
      <c r="K1330" t="s">
        <v>79</v>
      </c>
      <c r="L1330" t="s">
        <v>6172</v>
      </c>
      <c r="M1330" t="s">
        <v>55</v>
      </c>
      <c r="N1330">
        <v>60</v>
      </c>
      <c r="O1330">
        <v>100</v>
      </c>
      <c r="P1330" t="s">
        <v>6190</v>
      </c>
      <c r="Q1330">
        <v>2700</v>
      </c>
      <c r="R1330">
        <v>50</v>
      </c>
      <c r="S1330">
        <v>300</v>
      </c>
      <c r="V1330" t="s">
        <v>6174</v>
      </c>
      <c r="W1330" s="2">
        <v>43817.4455787037</v>
      </c>
      <c r="X1330" t="s">
        <v>37</v>
      </c>
      <c r="Y1330" s="2">
        <v>43817.4455787037</v>
      </c>
      <c r="Z1330" t="s">
        <v>37</v>
      </c>
    </row>
    <row r="1331" spans="1:26" x14ac:dyDescent="0.25">
      <c r="A1331" t="s">
        <v>931</v>
      </c>
      <c r="B1331" t="str">
        <f>VLOOKUP(A1331,'dump '!A:A,1,FALSE)</f>
        <v>RO807</v>
      </c>
      <c r="C1331" t="s">
        <v>930</v>
      </c>
      <c r="D1331" t="s">
        <v>168</v>
      </c>
      <c r="E1331" t="s">
        <v>169</v>
      </c>
      <c r="F1331" t="s">
        <v>170</v>
      </c>
      <c r="G1331" t="s">
        <v>43</v>
      </c>
      <c r="H1331" t="s">
        <v>58</v>
      </c>
      <c r="I1331">
        <v>1019430</v>
      </c>
      <c r="J1331">
        <v>5</v>
      </c>
      <c r="K1331" t="s">
        <v>79</v>
      </c>
      <c r="L1331" t="s">
        <v>6172</v>
      </c>
      <c r="M1331" t="s">
        <v>55</v>
      </c>
      <c r="N1331">
        <v>60</v>
      </c>
      <c r="O1331">
        <v>100</v>
      </c>
      <c r="P1331" t="s">
        <v>6190</v>
      </c>
      <c r="Q1331">
        <v>2600</v>
      </c>
      <c r="R1331">
        <v>50</v>
      </c>
      <c r="S1331">
        <v>300</v>
      </c>
      <c r="V1331" t="s">
        <v>6174</v>
      </c>
      <c r="W1331" s="2">
        <v>43817.379432870373</v>
      </c>
      <c r="X1331" t="s">
        <v>37</v>
      </c>
      <c r="Y1331" s="2">
        <v>43817.379432870373</v>
      </c>
      <c r="Z1331" t="s">
        <v>37</v>
      </c>
    </row>
    <row r="1332" spans="1:26" x14ac:dyDescent="0.25">
      <c r="A1332" t="s">
        <v>892</v>
      </c>
      <c r="B1332" t="str">
        <f>VLOOKUP(A1332,'dump '!A:A,1,FALSE)</f>
        <v>RO808</v>
      </c>
      <c r="C1332" t="s">
        <v>891</v>
      </c>
      <c r="D1332" t="s">
        <v>269</v>
      </c>
      <c r="E1332" t="s">
        <v>270</v>
      </c>
      <c r="F1332" t="s">
        <v>271</v>
      </c>
      <c r="G1332" t="s">
        <v>43</v>
      </c>
      <c r="H1332" t="s">
        <v>58</v>
      </c>
      <c r="I1332">
        <v>1019415</v>
      </c>
      <c r="J1332">
        <v>5</v>
      </c>
      <c r="K1332" t="s">
        <v>79</v>
      </c>
      <c r="L1332" t="s">
        <v>6172</v>
      </c>
      <c r="M1332" t="s">
        <v>55</v>
      </c>
      <c r="N1332">
        <v>60</v>
      </c>
      <c r="O1332">
        <v>100</v>
      </c>
      <c r="P1332" t="s">
        <v>6190</v>
      </c>
      <c r="Q1332">
        <v>2600</v>
      </c>
      <c r="R1332">
        <v>50</v>
      </c>
      <c r="S1332">
        <v>300</v>
      </c>
      <c r="V1332" t="s">
        <v>6174</v>
      </c>
      <c r="W1332" s="2">
        <v>43817.37599537037</v>
      </c>
      <c r="X1332" t="s">
        <v>37</v>
      </c>
      <c r="Y1332" s="2">
        <v>43817.37599537037</v>
      </c>
      <c r="Z1332" t="s">
        <v>37</v>
      </c>
    </row>
    <row r="1333" spans="1:26" x14ac:dyDescent="0.25">
      <c r="A1333" t="s">
        <v>938</v>
      </c>
      <c r="B1333" t="str">
        <f>VLOOKUP(A1333,'dump '!A:A,1,FALSE)</f>
        <v>RO809</v>
      </c>
      <c r="C1333" t="s">
        <v>937</v>
      </c>
      <c r="D1333" t="s">
        <v>515</v>
      </c>
      <c r="E1333" t="s">
        <v>516</v>
      </c>
      <c r="F1333" t="s">
        <v>517</v>
      </c>
      <c r="G1333" t="s">
        <v>62</v>
      </c>
      <c r="H1333" t="s">
        <v>58</v>
      </c>
      <c r="I1333">
        <v>1019447</v>
      </c>
      <c r="J1333">
        <v>5</v>
      </c>
      <c r="K1333" t="s">
        <v>79</v>
      </c>
      <c r="L1333" t="s">
        <v>6172</v>
      </c>
      <c r="M1333" t="s">
        <v>55</v>
      </c>
      <c r="N1333">
        <v>60</v>
      </c>
      <c r="O1333">
        <v>100</v>
      </c>
      <c r="P1333" t="s">
        <v>6190</v>
      </c>
      <c r="Q1333">
        <v>2600</v>
      </c>
      <c r="R1333">
        <v>50</v>
      </c>
      <c r="S1333">
        <v>300</v>
      </c>
      <c r="V1333" t="s">
        <v>6174</v>
      </c>
      <c r="W1333" s="2">
        <v>43833.421724537038</v>
      </c>
      <c r="X1333" t="s">
        <v>37</v>
      </c>
      <c r="Y1333" s="2">
        <v>43833.421724537038</v>
      </c>
      <c r="Z1333" t="s">
        <v>37</v>
      </c>
    </row>
    <row r="1334" spans="1:26" x14ac:dyDescent="0.25">
      <c r="A1334" t="s">
        <v>2743</v>
      </c>
      <c r="B1334" t="str">
        <f>VLOOKUP(A1334,'dump '!A:A,1,FALSE)</f>
        <v>RO810</v>
      </c>
      <c r="C1334" t="s">
        <v>2742</v>
      </c>
      <c r="D1334" t="s">
        <v>86</v>
      </c>
      <c r="E1334" t="s">
        <v>579</v>
      </c>
      <c r="F1334" t="s">
        <v>580</v>
      </c>
      <c r="G1334" t="s">
        <v>62</v>
      </c>
      <c r="H1334" t="s">
        <v>58</v>
      </c>
      <c r="I1334">
        <v>1019429</v>
      </c>
      <c r="J1334">
        <v>5</v>
      </c>
      <c r="K1334" t="s">
        <v>79</v>
      </c>
      <c r="L1334" t="s">
        <v>6172</v>
      </c>
      <c r="M1334" t="s">
        <v>55</v>
      </c>
      <c r="N1334">
        <v>60</v>
      </c>
      <c r="O1334">
        <v>100</v>
      </c>
      <c r="P1334" t="s">
        <v>6190</v>
      </c>
      <c r="Q1334">
        <v>2600</v>
      </c>
      <c r="R1334">
        <v>50</v>
      </c>
      <c r="S1334">
        <v>300</v>
      </c>
      <c r="V1334" t="s">
        <v>6339</v>
      </c>
      <c r="W1334" s="2">
        <v>43832.648506944446</v>
      </c>
      <c r="X1334" t="s">
        <v>37</v>
      </c>
      <c r="Y1334" s="2">
        <v>43832.648506944446</v>
      </c>
      <c r="Z1334" t="s">
        <v>37</v>
      </c>
    </row>
    <row r="1335" spans="1:26" x14ac:dyDescent="0.25">
      <c r="A1335" t="s">
        <v>965</v>
      </c>
      <c r="B1335" t="str">
        <f>VLOOKUP(A1335,'dump '!A:A,1,FALSE)</f>
        <v>RO811</v>
      </c>
      <c r="C1335" t="s">
        <v>964</v>
      </c>
      <c r="D1335" t="s">
        <v>961</v>
      </c>
      <c r="E1335" t="s">
        <v>222</v>
      </c>
      <c r="F1335" t="s">
        <v>962</v>
      </c>
      <c r="G1335" t="s">
        <v>51</v>
      </c>
      <c r="H1335" t="s">
        <v>58</v>
      </c>
      <c r="I1335">
        <v>1019438</v>
      </c>
      <c r="J1335">
        <v>5</v>
      </c>
      <c r="K1335" t="s">
        <v>79</v>
      </c>
      <c r="L1335" t="s">
        <v>6172</v>
      </c>
      <c r="M1335" t="s">
        <v>55</v>
      </c>
      <c r="N1335">
        <v>60</v>
      </c>
      <c r="O1335">
        <v>100</v>
      </c>
      <c r="P1335" t="s">
        <v>6190</v>
      </c>
      <c r="Q1335">
        <v>2600</v>
      </c>
      <c r="R1335">
        <v>50</v>
      </c>
      <c r="S1335">
        <v>300</v>
      </c>
      <c r="V1335" t="s">
        <v>6174</v>
      </c>
      <c r="W1335" s="2">
        <v>43832.65315972222</v>
      </c>
      <c r="X1335" t="s">
        <v>37</v>
      </c>
      <c r="Y1335" s="2">
        <v>43832.65315972222</v>
      </c>
      <c r="Z1335" t="s">
        <v>37</v>
      </c>
    </row>
    <row r="1336" spans="1:26" x14ac:dyDescent="0.25">
      <c r="A1336" t="s">
        <v>3029</v>
      </c>
      <c r="B1336" t="str">
        <f>VLOOKUP(A1336,'dump '!A:A,1,FALSE)</f>
        <v>RO812</v>
      </c>
      <c r="C1336" t="s">
        <v>3028</v>
      </c>
      <c r="D1336" t="s">
        <v>1103</v>
      </c>
      <c r="E1336" t="s">
        <v>1104</v>
      </c>
      <c r="F1336" t="s">
        <v>1105</v>
      </c>
      <c r="G1336" t="s">
        <v>241</v>
      </c>
      <c r="H1336" t="s">
        <v>58</v>
      </c>
      <c r="I1336">
        <v>1030393</v>
      </c>
      <c r="J1336">
        <v>5</v>
      </c>
      <c r="K1336" t="s">
        <v>79</v>
      </c>
      <c r="L1336" t="s">
        <v>6172</v>
      </c>
      <c r="M1336" t="s">
        <v>55</v>
      </c>
      <c r="N1336">
        <v>60</v>
      </c>
      <c r="O1336">
        <v>100</v>
      </c>
      <c r="P1336" t="s">
        <v>6190</v>
      </c>
      <c r="Q1336">
        <v>2550</v>
      </c>
      <c r="R1336">
        <v>50</v>
      </c>
      <c r="S1336">
        <v>300</v>
      </c>
      <c r="V1336" t="s">
        <v>6174</v>
      </c>
      <c r="W1336" s="2">
        <v>43866.672164351854</v>
      </c>
      <c r="X1336" t="s">
        <v>37</v>
      </c>
      <c r="Y1336" s="2">
        <v>43866.672164351854</v>
      </c>
      <c r="Z1336" t="s">
        <v>37</v>
      </c>
    </row>
    <row r="1337" spans="1:26" x14ac:dyDescent="0.25">
      <c r="A1337" t="s">
        <v>3873</v>
      </c>
      <c r="B1337" t="str">
        <f>VLOOKUP(A1337,'dump '!A:A,1,FALSE)</f>
        <v>RO813</v>
      </c>
      <c r="C1337" t="s">
        <v>3872</v>
      </c>
      <c r="D1337" t="s">
        <v>748</v>
      </c>
      <c r="E1337" t="s">
        <v>334</v>
      </c>
      <c r="F1337" t="s">
        <v>749</v>
      </c>
      <c r="G1337" t="s">
        <v>750</v>
      </c>
      <c r="H1337" t="s">
        <v>58</v>
      </c>
      <c r="I1337">
        <v>1030866</v>
      </c>
      <c r="J1337">
        <v>5</v>
      </c>
      <c r="K1337" t="s">
        <v>79</v>
      </c>
      <c r="L1337" t="s">
        <v>6172</v>
      </c>
      <c r="M1337" t="s">
        <v>55</v>
      </c>
      <c r="N1337">
        <v>60</v>
      </c>
      <c r="O1337">
        <v>100</v>
      </c>
      <c r="P1337" t="s">
        <v>6190</v>
      </c>
      <c r="Q1337">
        <v>2700</v>
      </c>
      <c r="R1337">
        <v>50</v>
      </c>
      <c r="S1337">
        <v>300</v>
      </c>
      <c r="V1337" t="s">
        <v>6174</v>
      </c>
      <c r="W1337" s="2">
        <v>43866.66678240741</v>
      </c>
      <c r="X1337" t="s">
        <v>37</v>
      </c>
      <c r="Y1337" s="2">
        <v>43866.66678240741</v>
      </c>
      <c r="Z1337" t="s">
        <v>37</v>
      </c>
    </row>
    <row r="1338" spans="1:26" x14ac:dyDescent="0.25">
      <c r="A1338" t="s">
        <v>3314</v>
      </c>
      <c r="B1338" t="str">
        <f>VLOOKUP(A1338,'dump '!A:A,1,FALSE)</f>
        <v>RO814</v>
      </c>
      <c r="C1338" t="s">
        <v>3313</v>
      </c>
      <c r="D1338" t="s">
        <v>3315</v>
      </c>
      <c r="E1338" t="s">
        <v>93</v>
      </c>
      <c r="F1338" t="s">
        <v>3316</v>
      </c>
      <c r="G1338" t="s">
        <v>62</v>
      </c>
      <c r="H1338" t="s">
        <v>58</v>
      </c>
      <c r="I1338">
        <v>1019884</v>
      </c>
      <c r="J1338">
        <v>5</v>
      </c>
      <c r="K1338" t="s">
        <v>79</v>
      </c>
      <c r="L1338" t="s">
        <v>6172</v>
      </c>
      <c r="M1338" t="s">
        <v>55</v>
      </c>
      <c r="N1338">
        <v>60</v>
      </c>
      <c r="O1338">
        <v>100</v>
      </c>
      <c r="P1338" t="s">
        <v>6224</v>
      </c>
      <c r="Q1338">
        <v>2600</v>
      </c>
      <c r="R1338">
        <v>50</v>
      </c>
      <c r="S1338">
        <v>300</v>
      </c>
      <c r="V1338" t="s">
        <v>6174</v>
      </c>
      <c r="W1338" s="2">
        <v>44168.544675925928</v>
      </c>
      <c r="X1338" t="s">
        <v>329</v>
      </c>
      <c r="Y1338" s="2">
        <v>44168.544675925928</v>
      </c>
      <c r="Z1338" t="s">
        <v>329</v>
      </c>
    </row>
    <row r="1339" spans="1:26" x14ac:dyDescent="0.25">
      <c r="A1339" t="s">
        <v>3002</v>
      </c>
      <c r="B1339" t="str">
        <f>VLOOKUP(A1339,'dump '!A:A,1,FALSE)</f>
        <v>RO815</v>
      </c>
      <c r="C1339" t="s">
        <v>3001</v>
      </c>
      <c r="D1339" t="s">
        <v>1066</v>
      </c>
      <c r="E1339" t="s">
        <v>32</v>
      </c>
      <c r="F1339" t="s">
        <v>1067</v>
      </c>
      <c r="G1339" t="s">
        <v>241</v>
      </c>
      <c r="H1339" t="s">
        <v>58</v>
      </c>
      <c r="I1339">
        <v>1030372</v>
      </c>
      <c r="J1339">
        <v>5</v>
      </c>
      <c r="K1339" t="s">
        <v>79</v>
      </c>
      <c r="L1339" t="s">
        <v>6172</v>
      </c>
      <c r="M1339" t="s">
        <v>55</v>
      </c>
      <c r="N1339">
        <v>60</v>
      </c>
      <c r="O1339">
        <v>100</v>
      </c>
      <c r="P1339" t="s">
        <v>6190</v>
      </c>
      <c r="Q1339">
        <v>2600</v>
      </c>
      <c r="R1339">
        <v>50</v>
      </c>
      <c r="S1339">
        <v>300</v>
      </c>
      <c r="V1339" t="s">
        <v>6174</v>
      </c>
      <c r="W1339" s="2">
        <v>43866.630995370368</v>
      </c>
      <c r="X1339" t="s">
        <v>37</v>
      </c>
      <c r="Y1339" s="2">
        <v>43866.630995370368</v>
      </c>
      <c r="Z1339" t="s">
        <v>37</v>
      </c>
    </row>
    <row r="1340" spans="1:26" x14ac:dyDescent="0.25">
      <c r="A1340" t="s">
        <v>3042</v>
      </c>
      <c r="B1340" t="str">
        <f>VLOOKUP(A1340,'dump '!A:A,1,FALSE)</f>
        <v>RO816</v>
      </c>
      <c r="C1340" t="s">
        <v>3041</v>
      </c>
      <c r="D1340" t="s">
        <v>1066</v>
      </c>
      <c r="E1340" t="s">
        <v>316</v>
      </c>
      <c r="F1340" t="s">
        <v>1119</v>
      </c>
      <c r="G1340" t="s">
        <v>241</v>
      </c>
      <c r="H1340" t="s">
        <v>58</v>
      </c>
      <c r="I1340">
        <v>1030413</v>
      </c>
      <c r="J1340">
        <v>5</v>
      </c>
      <c r="K1340" t="s">
        <v>79</v>
      </c>
      <c r="L1340" t="s">
        <v>6172</v>
      </c>
      <c r="M1340" t="s">
        <v>55</v>
      </c>
      <c r="N1340">
        <v>60</v>
      </c>
      <c r="O1340">
        <v>100</v>
      </c>
      <c r="P1340" t="s">
        <v>6190</v>
      </c>
      <c r="Q1340">
        <v>2600</v>
      </c>
      <c r="R1340">
        <v>50</v>
      </c>
      <c r="S1340">
        <v>300</v>
      </c>
      <c r="V1340" t="s">
        <v>6174</v>
      </c>
      <c r="W1340" s="2">
        <v>43866.638437499998</v>
      </c>
      <c r="X1340" t="s">
        <v>37</v>
      </c>
      <c r="Y1340" s="2">
        <v>43866.638437499998</v>
      </c>
      <c r="Z1340" t="s">
        <v>37</v>
      </c>
    </row>
    <row r="1341" spans="1:26" x14ac:dyDescent="0.25">
      <c r="A1341" t="s">
        <v>3008</v>
      </c>
      <c r="B1341" t="str">
        <f>VLOOKUP(A1341,'dump '!A:A,1,FALSE)</f>
        <v>RO817</v>
      </c>
      <c r="C1341" t="s">
        <v>3007</v>
      </c>
      <c r="D1341" t="s">
        <v>665</v>
      </c>
      <c r="E1341" t="s">
        <v>666</v>
      </c>
      <c r="F1341" t="s">
        <v>667</v>
      </c>
      <c r="G1341" t="s">
        <v>241</v>
      </c>
      <c r="H1341" t="s">
        <v>58</v>
      </c>
      <c r="I1341">
        <v>1030379</v>
      </c>
      <c r="J1341">
        <v>5</v>
      </c>
      <c r="K1341" t="s">
        <v>79</v>
      </c>
      <c r="L1341" t="s">
        <v>6172</v>
      </c>
      <c r="M1341" t="s">
        <v>55</v>
      </c>
      <c r="N1341">
        <v>60</v>
      </c>
      <c r="O1341">
        <v>100</v>
      </c>
      <c r="P1341" t="s">
        <v>6190</v>
      </c>
      <c r="Q1341">
        <v>2600</v>
      </c>
      <c r="R1341">
        <v>50</v>
      </c>
      <c r="S1341">
        <v>300</v>
      </c>
      <c r="V1341" t="s">
        <v>6174</v>
      </c>
      <c r="W1341" s="2">
        <v>43866.650636574072</v>
      </c>
      <c r="X1341" t="s">
        <v>37</v>
      </c>
      <c r="Y1341" s="2">
        <v>43866.650636574072</v>
      </c>
      <c r="Z1341" t="s">
        <v>37</v>
      </c>
    </row>
    <row r="1342" spans="1:26" x14ac:dyDescent="0.25">
      <c r="A1342" t="s">
        <v>2782</v>
      </c>
      <c r="B1342" t="str">
        <f>VLOOKUP(A1342,'dump '!A:A,1,FALSE)</f>
        <v>RO818</v>
      </c>
      <c r="C1342" t="s">
        <v>2781</v>
      </c>
      <c r="D1342" t="s">
        <v>659</v>
      </c>
      <c r="E1342" t="s">
        <v>660</v>
      </c>
      <c r="F1342" t="s">
        <v>661</v>
      </c>
      <c r="G1342" t="s">
        <v>241</v>
      </c>
      <c r="H1342" t="s">
        <v>58</v>
      </c>
      <c r="I1342">
        <v>1015772</v>
      </c>
      <c r="J1342">
        <v>5</v>
      </c>
      <c r="K1342" t="s">
        <v>79</v>
      </c>
      <c r="L1342" t="s">
        <v>6172</v>
      </c>
      <c r="M1342" t="s">
        <v>55</v>
      </c>
      <c r="N1342">
        <v>60</v>
      </c>
      <c r="O1342">
        <v>100</v>
      </c>
      <c r="P1342" t="s">
        <v>6190</v>
      </c>
      <c r="Q1342">
        <v>2550</v>
      </c>
      <c r="R1342">
        <v>50</v>
      </c>
      <c r="S1342">
        <v>300</v>
      </c>
      <c r="V1342" t="s">
        <v>6174</v>
      </c>
      <c r="W1342" s="2">
        <v>43866.656944444447</v>
      </c>
      <c r="X1342" t="s">
        <v>37</v>
      </c>
      <c r="Y1342" s="2">
        <v>43866.656944444447</v>
      </c>
      <c r="Z1342" t="s">
        <v>37</v>
      </c>
    </row>
    <row r="1343" spans="1:26" x14ac:dyDescent="0.25">
      <c r="A1343" t="s">
        <v>3025</v>
      </c>
      <c r="B1343" t="str">
        <f>VLOOKUP(A1343,'dump '!A:A,1,FALSE)</f>
        <v>RO819</v>
      </c>
      <c r="C1343" t="s">
        <v>3024</v>
      </c>
      <c r="D1343" t="s">
        <v>1071</v>
      </c>
      <c r="E1343" t="s">
        <v>1114</v>
      </c>
      <c r="F1343" t="s">
        <v>1115</v>
      </c>
      <c r="G1343" t="s">
        <v>241</v>
      </c>
      <c r="H1343" t="s">
        <v>58</v>
      </c>
      <c r="I1343">
        <v>1030389</v>
      </c>
      <c r="J1343">
        <v>5</v>
      </c>
      <c r="K1343" t="s">
        <v>79</v>
      </c>
      <c r="L1343" t="s">
        <v>6172</v>
      </c>
      <c r="M1343" t="s">
        <v>55</v>
      </c>
      <c r="N1343">
        <v>60</v>
      </c>
      <c r="O1343">
        <v>100</v>
      </c>
      <c r="P1343" t="s">
        <v>6190</v>
      </c>
      <c r="Q1343">
        <v>2600</v>
      </c>
      <c r="R1343">
        <v>50</v>
      </c>
      <c r="S1343">
        <v>300</v>
      </c>
      <c r="V1343" t="s">
        <v>6174</v>
      </c>
      <c r="W1343" s="2">
        <v>43874.396377314813</v>
      </c>
      <c r="X1343" t="s">
        <v>37</v>
      </c>
      <c r="Y1343" s="2">
        <v>43874.396990740737</v>
      </c>
      <c r="Z1343" t="s">
        <v>37</v>
      </c>
    </row>
    <row r="1344" spans="1:26" x14ac:dyDescent="0.25">
      <c r="A1344" t="s">
        <v>1085</v>
      </c>
      <c r="B1344" t="str">
        <f>VLOOKUP(A1344,'dump '!A:A,1,FALSE)</f>
        <v>RO820</v>
      </c>
      <c r="C1344" t="s">
        <v>1084</v>
      </c>
      <c r="D1344" t="s">
        <v>257</v>
      </c>
      <c r="E1344" t="s">
        <v>1086</v>
      </c>
      <c r="F1344" t="s">
        <v>259</v>
      </c>
      <c r="G1344" t="s">
        <v>51</v>
      </c>
      <c r="H1344" t="s">
        <v>58</v>
      </c>
      <c r="I1344">
        <v>1030403</v>
      </c>
      <c r="J1344">
        <v>5</v>
      </c>
      <c r="K1344" t="s">
        <v>79</v>
      </c>
      <c r="L1344" t="s">
        <v>6172</v>
      </c>
      <c r="M1344" t="s">
        <v>55</v>
      </c>
      <c r="N1344">
        <v>60</v>
      </c>
      <c r="O1344">
        <v>100</v>
      </c>
      <c r="P1344" t="s">
        <v>6190</v>
      </c>
      <c r="Q1344">
        <v>2700</v>
      </c>
      <c r="R1344">
        <v>50</v>
      </c>
      <c r="S1344">
        <v>300</v>
      </c>
      <c r="V1344" t="s">
        <v>6174</v>
      </c>
      <c r="W1344" s="2">
        <v>43892.603217592594</v>
      </c>
      <c r="X1344" t="s">
        <v>37</v>
      </c>
      <c r="Y1344" s="2">
        <v>43892.603217592594</v>
      </c>
      <c r="Z1344" t="s">
        <v>37</v>
      </c>
    </row>
    <row r="1345" spans="1:26" x14ac:dyDescent="0.25">
      <c r="A1345" t="s">
        <v>3035</v>
      </c>
      <c r="B1345" t="str">
        <f>VLOOKUP(A1345,'dump '!A:A,1,FALSE)</f>
        <v>RO821</v>
      </c>
      <c r="C1345" t="s">
        <v>3034</v>
      </c>
      <c r="D1345" t="s">
        <v>1090</v>
      </c>
      <c r="E1345" t="s">
        <v>546</v>
      </c>
      <c r="F1345" t="s">
        <v>1091</v>
      </c>
      <c r="G1345" t="s">
        <v>177</v>
      </c>
      <c r="H1345" t="s">
        <v>58</v>
      </c>
      <c r="I1345">
        <v>1030405</v>
      </c>
      <c r="J1345">
        <v>5</v>
      </c>
      <c r="K1345" t="s">
        <v>79</v>
      </c>
      <c r="L1345" t="s">
        <v>6172</v>
      </c>
      <c r="M1345" t="s">
        <v>55</v>
      </c>
      <c r="N1345">
        <v>60</v>
      </c>
      <c r="O1345">
        <v>100</v>
      </c>
      <c r="P1345" t="s">
        <v>6190</v>
      </c>
      <c r="Q1345">
        <v>2600</v>
      </c>
      <c r="R1345">
        <v>50</v>
      </c>
      <c r="S1345">
        <v>300</v>
      </c>
      <c r="V1345" t="s">
        <v>6174</v>
      </c>
      <c r="W1345" s="2">
        <v>43892.401458333334</v>
      </c>
      <c r="X1345" t="s">
        <v>37</v>
      </c>
      <c r="Y1345" s="2">
        <v>43892.401458333334</v>
      </c>
      <c r="Z1345" t="s">
        <v>37</v>
      </c>
    </row>
    <row r="1346" spans="1:26" x14ac:dyDescent="0.25">
      <c r="A1346" t="s">
        <v>3600</v>
      </c>
      <c r="B1346" t="str">
        <f>VLOOKUP(A1346,'dump '!A:A,1,FALSE)</f>
        <v>RO822</v>
      </c>
      <c r="C1346" t="s">
        <v>3599</v>
      </c>
      <c r="D1346" t="s">
        <v>1476</v>
      </c>
      <c r="E1346" t="s">
        <v>270</v>
      </c>
      <c r="F1346" t="s">
        <v>1477</v>
      </c>
      <c r="G1346" t="s">
        <v>241</v>
      </c>
      <c r="H1346" t="s">
        <v>58</v>
      </c>
      <c r="I1346">
        <v>1036993</v>
      </c>
      <c r="J1346">
        <v>5</v>
      </c>
      <c r="K1346" t="s">
        <v>79</v>
      </c>
      <c r="L1346" t="s">
        <v>6172</v>
      </c>
      <c r="M1346" t="s">
        <v>55</v>
      </c>
      <c r="N1346">
        <v>60</v>
      </c>
      <c r="O1346">
        <v>100</v>
      </c>
      <c r="P1346" t="s">
        <v>6190</v>
      </c>
      <c r="Q1346">
        <v>2600</v>
      </c>
      <c r="R1346">
        <v>50</v>
      </c>
      <c r="S1346">
        <v>300</v>
      </c>
      <c r="V1346" t="s">
        <v>6174</v>
      </c>
      <c r="W1346" s="2">
        <v>43892.521307870367</v>
      </c>
      <c r="X1346" t="s">
        <v>37</v>
      </c>
      <c r="Y1346" s="2">
        <v>43896.406284722223</v>
      </c>
      <c r="Z1346" t="s">
        <v>37</v>
      </c>
    </row>
    <row r="1347" spans="1:26" x14ac:dyDescent="0.25">
      <c r="A1347" t="s">
        <v>3662</v>
      </c>
      <c r="B1347" t="str">
        <f>VLOOKUP(A1347,'dump '!A:A,1,FALSE)</f>
        <v>RO823</v>
      </c>
      <c r="C1347" t="s">
        <v>3661</v>
      </c>
      <c r="D1347" t="s">
        <v>614</v>
      </c>
      <c r="E1347" t="s">
        <v>270</v>
      </c>
      <c r="F1347" t="s">
        <v>615</v>
      </c>
      <c r="G1347" t="s">
        <v>241</v>
      </c>
      <c r="H1347" t="s">
        <v>58</v>
      </c>
      <c r="I1347">
        <v>1037234</v>
      </c>
      <c r="J1347">
        <v>5</v>
      </c>
      <c r="K1347" t="s">
        <v>79</v>
      </c>
      <c r="L1347" t="s">
        <v>6172</v>
      </c>
      <c r="M1347" t="s">
        <v>55</v>
      </c>
      <c r="N1347">
        <v>60</v>
      </c>
      <c r="O1347">
        <v>100</v>
      </c>
      <c r="P1347" t="s">
        <v>6190</v>
      </c>
      <c r="Q1347">
        <v>2600</v>
      </c>
      <c r="R1347">
        <v>50</v>
      </c>
      <c r="S1347">
        <v>300</v>
      </c>
      <c r="V1347" t="s">
        <v>6174</v>
      </c>
      <c r="W1347" s="2">
        <v>43892.567245370374</v>
      </c>
      <c r="X1347" t="s">
        <v>37</v>
      </c>
      <c r="Y1347" s="2">
        <v>43892.567245370374</v>
      </c>
      <c r="Z1347" t="s">
        <v>37</v>
      </c>
    </row>
    <row r="1348" spans="1:26" x14ac:dyDescent="0.25">
      <c r="A1348" t="s">
        <v>3795</v>
      </c>
      <c r="B1348" t="str">
        <f>VLOOKUP(A1348,'dump '!A:A,1,FALSE)</f>
        <v>RO824</v>
      </c>
      <c r="C1348" t="s">
        <v>3794</v>
      </c>
      <c r="D1348" t="s">
        <v>1433</v>
      </c>
      <c r="E1348" t="s">
        <v>270</v>
      </c>
      <c r="F1348" t="s">
        <v>1434</v>
      </c>
      <c r="G1348" t="s">
        <v>241</v>
      </c>
      <c r="H1348" t="s">
        <v>58</v>
      </c>
      <c r="I1348">
        <v>1007950</v>
      </c>
      <c r="J1348">
        <v>5</v>
      </c>
      <c r="K1348" t="s">
        <v>79</v>
      </c>
      <c r="L1348" t="s">
        <v>6172</v>
      </c>
      <c r="M1348" t="s">
        <v>55</v>
      </c>
      <c r="N1348">
        <v>60</v>
      </c>
      <c r="O1348">
        <v>100</v>
      </c>
      <c r="P1348" t="s">
        <v>6190</v>
      </c>
      <c r="Q1348">
        <v>2600</v>
      </c>
      <c r="R1348">
        <v>50</v>
      </c>
      <c r="S1348">
        <v>300</v>
      </c>
      <c r="V1348" t="s">
        <v>6174</v>
      </c>
      <c r="W1348" s="2">
        <v>43892.583379629628</v>
      </c>
      <c r="X1348" t="s">
        <v>37</v>
      </c>
      <c r="Y1348" s="2">
        <v>43892.583379629628</v>
      </c>
      <c r="Z1348" t="s">
        <v>37</v>
      </c>
    </row>
    <row r="1349" spans="1:26" x14ac:dyDescent="0.25">
      <c r="A1349" t="s">
        <v>3664</v>
      </c>
      <c r="B1349" t="str">
        <f>VLOOKUP(A1349,'dump '!A:A,1,FALSE)</f>
        <v>RO825</v>
      </c>
      <c r="C1349" t="s">
        <v>3663</v>
      </c>
      <c r="D1349" t="s">
        <v>1510</v>
      </c>
      <c r="E1349" t="s">
        <v>264</v>
      </c>
      <c r="F1349" t="s">
        <v>1511</v>
      </c>
      <c r="G1349" t="s">
        <v>241</v>
      </c>
      <c r="H1349" t="s">
        <v>58</v>
      </c>
      <c r="I1349">
        <v>1037235</v>
      </c>
      <c r="J1349">
        <v>5</v>
      </c>
      <c r="K1349" t="s">
        <v>79</v>
      </c>
      <c r="L1349" t="s">
        <v>6172</v>
      </c>
      <c r="M1349" t="s">
        <v>55</v>
      </c>
      <c r="N1349">
        <v>60</v>
      </c>
      <c r="O1349">
        <v>100</v>
      </c>
      <c r="P1349" t="s">
        <v>6190</v>
      </c>
      <c r="Q1349">
        <v>2600</v>
      </c>
      <c r="R1349">
        <v>50</v>
      </c>
      <c r="S1349">
        <v>300</v>
      </c>
      <c r="V1349" t="s">
        <v>6174</v>
      </c>
      <c r="W1349" s="2">
        <v>43892.590266203704</v>
      </c>
      <c r="X1349" t="s">
        <v>37</v>
      </c>
      <c r="Y1349" s="2">
        <v>43892.590266203704</v>
      </c>
      <c r="Z1349" t="s">
        <v>37</v>
      </c>
    </row>
    <row r="1350" spans="1:26" x14ac:dyDescent="0.25">
      <c r="A1350" t="s">
        <v>1591</v>
      </c>
      <c r="B1350" t="str">
        <f>VLOOKUP(A1350,'dump '!A:A,1,FALSE)</f>
        <v>RO826</v>
      </c>
      <c r="C1350" t="s">
        <v>1590</v>
      </c>
      <c r="D1350" t="s">
        <v>263</v>
      </c>
      <c r="E1350" t="s">
        <v>264</v>
      </c>
      <c r="F1350" t="s">
        <v>265</v>
      </c>
      <c r="G1350" t="s">
        <v>241</v>
      </c>
      <c r="H1350" t="s">
        <v>58</v>
      </c>
      <c r="I1350">
        <v>1037142</v>
      </c>
      <c r="J1350">
        <v>5</v>
      </c>
      <c r="K1350" t="s">
        <v>79</v>
      </c>
      <c r="L1350" t="s">
        <v>6172</v>
      </c>
      <c r="M1350" t="s">
        <v>55</v>
      </c>
      <c r="N1350">
        <v>60</v>
      </c>
      <c r="O1350">
        <v>100</v>
      </c>
      <c r="P1350" t="s">
        <v>6190</v>
      </c>
      <c r="Q1350">
        <v>2600</v>
      </c>
      <c r="R1350">
        <v>50</v>
      </c>
      <c r="S1350">
        <v>300</v>
      </c>
      <c r="V1350" t="s">
        <v>6174</v>
      </c>
      <c r="W1350" s="2">
        <v>43892.598136574074</v>
      </c>
      <c r="X1350" t="s">
        <v>37</v>
      </c>
      <c r="Y1350" s="2">
        <v>43892.598136574074</v>
      </c>
      <c r="Z1350" t="s">
        <v>37</v>
      </c>
    </row>
    <row r="1351" spans="1:26" x14ac:dyDescent="0.25">
      <c r="A1351" t="s">
        <v>1581</v>
      </c>
      <c r="B1351" t="str">
        <f>VLOOKUP(A1351,'dump '!A:A,1,FALSE)</f>
        <v>RO827</v>
      </c>
      <c r="C1351" t="s">
        <v>1580</v>
      </c>
      <c r="D1351" t="s">
        <v>665</v>
      </c>
      <c r="E1351" t="s">
        <v>666</v>
      </c>
      <c r="F1351" t="s">
        <v>667</v>
      </c>
      <c r="G1351" t="s">
        <v>241</v>
      </c>
      <c r="H1351" t="s">
        <v>58</v>
      </c>
      <c r="I1351">
        <v>1036991</v>
      </c>
      <c r="J1351">
        <v>5</v>
      </c>
      <c r="K1351" t="s">
        <v>79</v>
      </c>
      <c r="L1351" t="s">
        <v>6172</v>
      </c>
      <c r="M1351" t="s">
        <v>55</v>
      </c>
      <c r="N1351">
        <v>60</v>
      </c>
      <c r="O1351">
        <v>100</v>
      </c>
      <c r="P1351" t="s">
        <v>6190</v>
      </c>
      <c r="Q1351">
        <v>2600</v>
      </c>
      <c r="R1351">
        <v>50</v>
      </c>
      <c r="S1351">
        <v>300</v>
      </c>
      <c r="V1351" t="s">
        <v>6174</v>
      </c>
      <c r="W1351" s="2">
        <v>43892.384930555556</v>
      </c>
      <c r="X1351" t="s">
        <v>37</v>
      </c>
      <c r="Y1351" s="2">
        <v>43892.384930555556</v>
      </c>
      <c r="Z1351" t="s">
        <v>37</v>
      </c>
    </row>
    <row r="1352" spans="1:26" x14ac:dyDescent="0.25">
      <c r="A1352" t="s">
        <v>3023</v>
      </c>
      <c r="B1352" t="str">
        <f>VLOOKUP(A1352,'dump '!A:A,1,FALSE)</f>
        <v>RO828</v>
      </c>
      <c r="C1352" t="s">
        <v>3022</v>
      </c>
      <c r="D1352" t="s">
        <v>1071</v>
      </c>
      <c r="E1352" t="s">
        <v>1077</v>
      </c>
      <c r="F1352" t="s">
        <v>1078</v>
      </c>
      <c r="G1352" t="s">
        <v>241</v>
      </c>
      <c r="H1352" t="s">
        <v>58</v>
      </c>
      <c r="I1352">
        <v>1030387</v>
      </c>
      <c r="J1352">
        <v>5</v>
      </c>
      <c r="K1352" t="s">
        <v>79</v>
      </c>
      <c r="L1352" t="s">
        <v>6172</v>
      </c>
      <c r="M1352" t="s">
        <v>55</v>
      </c>
      <c r="N1352">
        <v>60</v>
      </c>
      <c r="O1352">
        <v>100</v>
      </c>
      <c r="P1352" t="s">
        <v>6190</v>
      </c>
      <c r="Q1352">
        <v>2600</v>
      </c>
      <c r="R1352">
        <v>50</v>
      </c>
      <c r="S1352">
        <v>300</v>
      </c>
      <c r="V1352" t="s">
        <v>6174</v>
      </c>
      <c r="W1352" s="2">
        <v>43892.404560185183</v>
      </c>
      <c r="X1352" t="s">
        <v>37</v>
      </c>
      <c r="Y1352" s="2">
        <v>43892.408321759256</v>
      </c>
      <c r="Z1352" t="s">
        <v>37</v>
      </c>
    </row>
    <row r="1353" spans="1:26" x14ac:dyDescent="0.25">
      <c r="A1353" t="s">
        <v>3010</v>
      </c>
      <c r="B1353" t="str">
        <f>VLOOKUP(A1353,'dump '!A:A,1,FALSE)</f>
        <v>RO829</v>
      </c>
      <c r="C1353" t="s">
        <v>3009</v>
      </c>
      <c r="D1353" t="s">
        <v>1071</v>
      </c>
      <c r="E1353" t="s">
        <v>1072</v>
      </c>
      <c r="F1353" t="s">
        <v>1073</v>
      </c>
      <c r="G1353" t="s">
        <v>241</v>
      </c>
      <c r="H1353" t="s">
        <v>58</v>
      </c>
      <c r="I1353">
        <v>1030381</v>
      </c>
      <c r="J1353">
        <v>5</v>
      </c>
      <c r="K1353" t="s">
        <v>79</v>
      </c>
      <c r="L1353" t="s">
        <v>6172</v>
      </c>
      <c r="M1353" t="s">
        <v>55</v>
      </c>
      <c r="N1353">
        <v>60</v>
      </c>
      <c r="O1353">
        <v>100</v>
      </c>
      <c r="P1353" t="s">
        <v>6190</v>
      </c>
      <c r="Q1353">
        <v>2550</v>
      </c>
      <c r="R1353">
        <v>50</v>
      </c>
      <c r="S1353">
        <v>300</v>
      </c>
      <c r="V1353" t="s">
        <v>6174</v>
      </c>
      <c r="W1353" s="2">
        <v>43892.411539351851</v>
      </c>
      <c r="X1353" t="s">
        <v>37</v>
      </c>
      <c r="Y1353" s="2">
        <v>43892.411539351851</v>
      </c>
      <c r="Z1353" t="s">
        <v>37</v>
      </c>
    </row>
    <row r="1354" spans="1:26" x14ac:dyDescent="0.25">
      <c r="A1354" t="s">
        <v>1579</v>
      </c>
      <c r="B1354" t="str">
        <f>VLOOKUP(A1354,'dump '!A:A,1,FALSE)</f>
        <v>RO830</v>
      </c>
      <c r="C1354" t="s">
        <v>1578</v>
      </c>
      <c r="D1354" t="s">
        <v>439</v>
      </c>
      <c r="E1354" t="s">
        <v>49</v>
      </c>
      <c r="F1354" t="s">
        <v>440</v>
      </c>
      <c r="G1354" t="s">
        <v>241</v>
      </c>
      <c r="H1354" t="s">
        <v>58</v>
      </c>
      <c r="I1354">
        <v>1037021</v>
      </c>
      <c r="J1354">
        <v>5</v>
      </c>
      <c r="K1354" t="s">
        <v>79</v>
      </c>
      <c r="L1354" t="s">
        <v>6172</v>
      </c>
      <c r="M1354" t="s">
        <v>55</v>
      </c>
      <c r="N1354">
        <v>60</v>
      </c>
      <c r="O1354">
        <v>100</v>
      </c>
      <c r="P1354" t="s">
        <v>6190</v>
      </c>
      <c r="Q1354">
        <v>2600</v>
      </c>
      <c r="R1354">
        <v>50</v>
      </c>
      <c r="S1354">
        <v>300</v>
      </c>
      <c r="V1354" t="s">
        <v>6174</v>
      </c>
      <c r="W1354" s="2">
        <v>43903.451296296298</v>
      </c>
      <c r="X1354" t="s">
        <v>37</v>
      </c>
      <c r="Y1354" s="2">
        <v>43984.437349537038</v>
      </c>
      <c r="Z1354" t="s">
        <v>37</v>
      </c>
    </row>
    <row r="1355" spans="1:26" x14ac:dyDescent="0.25">
      <c r="A1355" t="s">
        <v>3033</v>
      </c>
      <c r="B1355" t="str">
        <f>VLOOKUP(A1355,'dump '!A:A,1,FALSE)</f>
        <v>RO831</v>
      </c>
      <c r="C1355" t="s">
        <v>3032</v>
      </c>
      <c r="D1355" t="s">
        <v>1109</v>
      </c>
      <c r="E1355" t="s">
        <v>399</v>
      </c>
      <c r="F1355" t="s">
        <v>1110</v>
      </c>
      <c r="G1355" t="s">
        <v>241</v>
      </c>
      <c r="H1355" t="s">
        <v>58</v>
      </c>
      <c r="I1355">
        <v>1030398</v>
      </c>
      <c r="J1355">
        <v>5</v>
      </c>
      <c r="K1355" t="s">
        <v>79</v>
      </c>
      <c r="L1355" t="s">
        <v>6172</v>
      </c>
      <c r="M1355" t="s">
        <v>55</v>
      </c>
      <c r="N1355">
        <v>60</v>
      </c>
      <c r="O1355">
        <v>100</v>
      </c>
      <c r="P1355" t="s">
        <v>6190</v>
      </c>
      <c r="Q1355">
        <v>2600</v>
      </c>
      <c r="R1355">
        <v>50</v>
      </c>
      <c r="S1355">
        <v>300</v>
      </c>
      <c r="V1355" t="s">
        <v>6174</v>
      </c>
      <c r="W1355" s="2">
        <v>43903.406365740739</v>
      </c>
      <c r="X1355" t="s">
        <v>37</v>
      </c>
      <c r="Y1355" s="2">
        <v>44096.607835648145</v>
      </c>
      <c r="Z1355" t="s">
        <v>37</v>
      </c>
    </row>
    <row r="1356" spans="1:26" x14ac:dyDescent="0.25">
      <c r="A1356" t="s">
        <v>3004</v>
      </c>
      <c r="B1356" t="str">
        <f>VLOOKUP(A1356,'dump '!A:A,1,FALSE)</f>
        <v>RO832</v>
      </c>
      <c r="C1356" t="s">
        <v>3003</v>
      </c>
      <c r="D1356" t="s">
        <v>1047</v>
      </c>
      <c r="E1356" t="s">
        <v>1048</v>
      </c>
      <c r="F1356" t="s">
        <v>1049</v>
      </c>
      <c r="G1356" t="s">
        <v>241</v>
      </c>
      <c r="H1356" t="s">
        <v>58</v>
      </c>
      <c r="I1356">
        <v>1030373</v>
      </c>
      <c r="J1356">
        <v>5</v>
      </c>
      <c r="K1356" t="s">
        <v>79</v>
      </c>
      <c r="L1356" t="s">
        <v>6172</v>
      </c>
      <c r="M1356" t="s">
        <v>55</v>
      </c>
      <c r="N1356">
        <v>60</v>
      </c>
      <c r="O1356">
        <v>100</v>
      </c>
      <c r="P1356" t="s">
        <v>6190</v>
      </c>
      <c r="Q1356">
        <v>2600</v>
      </c>
      <c r="R1356">
        <v>50</v>
      </c>
      <c r="S1356">
        <v>300</v>
      </c>
      <c r="V1356" t="s">
        <v>6174</v>
      </c>
      <c r="W1356" s="2">
        <v>43903.412986111114</v>
      </c>
      <c r="X1356" t="s">
        <v>37</v>
      </c>
      <c r="Y1356" s="2">
        <v>44096.608020833337</v>
      </c>
      <c r="Z1356" t="s">
        <v>37</v>
      </c>
    </row>
    <row r="1357" spans="1:26" x14ac:dyDescent="0.25">
      <c r="A1357" t="s">
        <v>3857</v>
      </c>
      <c r="B1357" t="str">
        <f>VLOOKUP(A1357,'dump '!A:A,1,FALSE)</f>
        <v>RO833</v>
      </c>
      <c r="C1357" t="s">
        <v>3856</v>
      </c>
      <c r="D1357" t="s">
        <v>1594</v>
      </c>
      <c r="E1357" t="s">
        <v>849</v>
      </c>
      <c r="F1357" t="s">
        <v>1595</v>
      </c>
      <c r="G1357" t="s">
        <v>51</v>
      </c>
      <c r="H1357" t="s">
        <v>58</v>
      </c>
      <c r="I1357">
        <v>1019800</v>
      </c>
      <c r="J1357">
        <v>5</v>
      </c>
      <c r="K1357" t="s">
        <v>79</v>
      </c>
      <c r="L1357" t="s">
        <v>6172</v>
      </c>
      <c r="M1357" t="s">
        <v>55</v>
      </c>
      <c r="N1357">
        <v>60</v>
      </c>
      <c r="O1357">
        <v>100</v>
      </c>
      <c r="P1357" t="s">
        <v>6190</v>
      </c>
      <c r="Q1357">
        <v>2550</v>
      </c>
      <c r="R1357">
        <v>50</v>
      </c>
      <c r="S1357">
        <v>300</v>
      </c>
      <c r="V1357" t="s">
        <v>6174</v>
      </c>
      <c r="W1357" s="2">
        <v>43903.446388888886</v>
      </c>
      <c r="X1357" t="s">
        <v>37</v>
      </c>
      <c r="Y1357" s="2">
        <v>44096.608194444445</v>
      </c>
      <c r="Z1357" t="s">
        <v>37</v>
      </c>
    </row>
    <row r="1358" spans="1:26" x14ac:dyDescent="0.25">
      <c r="A1358" t="s">
        <v>3000</v>
      </c>
      <c r="B1358" t="str">
        <f>VLOOKUP(A1358,'dump '!A:A,1,FALSE)</f>
        <v>RO834</v>
      </c>
      <c r="C1358" t="s">
        <v>2999</v>
      </c>
      <c r="D1358" t="s">
        <v>671</v>
      </c>
      <c r="E1358" t="s">
        <v>1061</v>
      </c>
      <c r="F1358" t="s">
        <v>1062</v>
      </c>
      <c r="G1358" t="s">
        <v>177</v>
      </c>
      <c r="H1358" t="s">
        <v>58</v>
      </c>
      <c r="I1358">
        <v>1030370</v>
      </c>
      <c r="J1358">
        <v>5</v>
      </c>
      <c r="K1358" t="s">
        <v>79</v>
      </c>
      <c r="L1358" t="s">
        <v>6172</v>
      </c>
      <c r="M1358" t="s">
        <v>55</v>
      </c>
      <c r="N1358">
        <v>60</v>
      </c>
      <c r="O1358">
        <v>100</v>
      </c>
      <c r="P1358" t="s">
        <v>6190</v>
      </c>
      <c r="Q1358">
        <v>2600</v>
      </c>
      <c r="R1358">
        <v>50</v>
      </c>
      <c r="S1358">
        <v>300</v>
      </c>
      <c r="V1358" t="s">
        <v>6174</v>
      </c>
      <c r="W1358" s="2">
        <v>43903.425937499997</v>
      </c>
      <c r="X1358" t="s">
        <v>37</v>
      </c>
      <c r="Y1358" s="2">
        <v>44096.60837962963</v>
      </c>
      <c r="Z1358" t="s">
        <v>37</v>
      </c>
    </row>
    <row r="1359" spans="1:26" x14ac:dyDescent="0.25">
      <c r="A1359" t="s">
        <v>1052</v>
      </c>
      <c r="B1359" t="str">
        <f>VLOOKUP(A1359,'dump '!A:A,1,FALSE)</f>
        <v>RO835</v>
      </c>
      <c r="C1359" t="s">
        <v>1051</v>
      </c>
      <c r="D1359" t="s">
        <v>671</v>
      </c>
      <c r="E1359" t="s">
        <v>672</v>
      </c>
      <c r="F1359" t="s">
        <v>673</v>
      </c>
      <c r="G1359" t="s">
        <v>177</v>
      </c>
      <c r="H1359" t="s">
        <v>58</v>
      </c>
      <c r="I1359">
        <v>1030365</v>
      </c>
      <c r="J1359">
        <v>5</v>
      </c>
      <c r="K1359" t="s">
        <v>79</v>
      </c>
      <c r="L1359" t="s">
        <v>6172</v>
      </c>
      <c r="M1359" t="s">
        <v>55</v>
      </c>
      <c r="N1359">
        <v>60</v>
      </c>
      <c r="O1359">
        <v>100</v>
      </c>
      <c r="P1359" t="s">
        <v>6190</v>
      </c>
      <c r="Q1359">
        <v>2600</v>
      </c>
      <c r="R1359">
        <v>50</v>
      </c>
      <c r="S1359">
        <v>300</v>
      </c>
      <c r="V1359" t="s">
        <v>6174</v>
      </c>
      <c r="W1359" s="2">
        <v>43903.435370370367</v>
      </c>
      <c r="X1359" t="s">
        <v>37</v>
      </c>
      <c r="Y1359" s="2">
        <v>44096.608703703707</v>
      </c>
      <c r="Z1359" t="s">
        <v>37</v>
      </c>
    </row>
    <row r="1360" spans="1:26" x14ac:dyDescent="0.25">
      <c r="A1360" t="s">
        <v>3564</v>
      </c>
      <c r="B1360" t="str">
        <f>VLOOKUP(A1360,'dump '!A:A,1,FALSE)</f>
        <v>RO836</v>
      </c>
      <c r="C1360" t="s">
        <v>3563</v>
      </c>
      <c r="D1360" t="s">
        <v>1149</v>
      </c>
      <c r="E1360" t="s">
        <v>175</v>
      </c>
      <c r="F1360" t="s">
        <v>1150</v>
      </c>
      <c r="G1360" t="s">
        <v>177</v>
      </c>
      <c r="H1360" t="s">
        <v>58</v>
      </c>
      <c r="I1360">
        <v>1034734</v>
      </c>
      <c r="J1360">
        <v>5</v>
      </c>
      <c r="K1360" t="s">
        <v>79</v>
      </c>
      <c r="L1360" t="s">
        <v>6142</v>
      </c>
      <c r="M1360" t="s">
        <v>55</v>
      </c>
      <c r="N1360">
        <v>80</v>
      </c>
      <c r="O1360">
        <v>100</v>
      </c>
      <c r="P1360" t="s">
        <v>6221</v>
      </c>
      <c r="Q1360">
        <v>2600</v>
      </c>
      <c r="R1360">
        <v>50</v>
      </c>
      <c r="S1360">
        <v>300</v>
      </c>
      <c r="V1360" t="s">
        <v>6144</v>
      </c>
      <c r="W1360" s="2">
        <v>43976.657094907408</v>
      </c>
      <c r="X1360" t="s">
        <v>37</v>
      </c>
      <c r="Y1360" s="2">
        <v>43976.657094907408</v>
      </c>
      <c r="Z1360" t="s">
        <v>37</v>
      </c>
    </row>
    <row r="1361" spans="1:26" x14ac:dyDescent="0.25">
      <c r="A1361" t="s">
        <v>1035</v>
      </c>
      <c r="B1361" t="str">
        <f>VLOOKUP(A1361,'dump '!A:A,1,FALSE)</f>
        <v>RO837</v>
      </c>
      <c r="C1361" t="s">
        <v>1034</v>
      </c>
      <c r="D1361" t="s">
        <v>382</v>
      </c>
      <c r="E1361" t="s">
        <v>473</v>
      </c>
      <c r="F1361" t="s">
        <v>474</v>
      </c>
      <c r="G1361" t="s">
        <v>177</v>
      </c>
      <c r="H1361" t="s">
        <v>58</v>
      </c>
      <c r="I1361">
        <v>1030339</v>
      </c>
      <c r="J1361">
        <v>5</v>
      </c>
      <c r="K1361" t="s">
        <v>79</v>
      </c>
      <c r="L1361" t="s">
        <v>6172</v>
      </c>
      <c r="M1361" t="s">
        <v>55</v>
      </c>
      <c r="N1361">
        <v>60</v>
      </c>
      <c r="O1361">
        <v>100</v>
      </c>
      <c r="P1361" t="s">
        <v>6224</v>
      </c>
      <c r="Q1361">
        <v>2600</v>
      </c>
      <c r="R1361">
        <v>50</v>
      </c>
      <c r="S1361">
        <v>300</v>
      </c>
      <c r="V1361" t="s">
        <v>6174</v>
      </c>
      <c r="W1361" s="2">
        <v>43976.645983796298</v>
      </c>
      <c r="X1361" t="s">
        <v>37</v>
      </c>
      <c r="Y1361" s="2">
        <v>43976.645983796298</v>
      </c>
      <c r="Z1361" t="s">
        <v>37</v>
      </c>
    </row>
    <row r="1362" spans="1:26" x14ac:dyDescent="0.25">
      <c r="A1362" t="s">
        <v>4133</v>
      </c>
      <c r="B1362" t="str">
        <f>VLOOKUP(A1362,'dump '!A:A,1,FALSE)</f>
        <v>RO838</v>
      </c>
      <c r="C1362" t="s">
        <v>4132</v>
      </c>
      <c r="D1362" t="s">
        <v>696</v>
      </c>
      <c r="E1362" t="s">
        <v>4118</v>
      </c>
      <c r="F1362" t="s">
        <v>698</v>
      </c>
      <c r="G1362" t="s">
        <v>177</v>
      </c>
      <c r="H1362" t="s">
        <v>58</v>
      </c>
      <c r="I1362">
        <v>1030350</v>
      </c>
      <c r="J1362">
        <v>5</v>
      </c>
      <c r="K1362" t="s">
        <v>79</v>
      </c>
      <c r="L1362" t="s">
        <v>6172</v>
      </c>
      <c r="M1362" t="s">
        <v>55</v>
      </c>
      <c r="N1362">
        <v>60</v>
      </c>
      <c r="O1362">
        <v>100</v>
      </c>
      <c r="P1362" t="s">
        <v>6224</v>
      </c>
      <c r="Q1362">
        <v>2700</v>
      </c>
      <c r="R1362">
        <v>50</v>
      </c>
      <c r="S1362">
        <v>300</v>
      </c>
      <c r="V1362" t="s">
        <v>6174</v>
      </c>
      <c r="W1362" s="2">
        <v>44011.506562499999</v>
      </c>
      <c r="X1362" t="s">
        <v>37</v>
      </c>
      <c r="Y1362" s="2">
        <v>44034.66443287037</v>
      </c>
      <c r="Z1362" t="s">
        <v>37</v>
      </c>
    </row>
    <row r="1363" spans="1:26" x14ac:dyDescent="0.25">
      <c r="A1363" t="s">
        <v>1056</v>
      </c>
      <c r="B1363" t="str">
        <f>VLOOKUP(A1363,'dump '!A:A,1,FALSE)</f>
        <v>RO839</v>
      </c>
      <c r="C1363" t="s">
        <v>1055</v>
      </c>
      <c r="D1363" t="s">
        <v>40</v>
      </c>
      <c r="E1363" t="s">
        <v>41</v>
      </c>
      <c r="F1363" t="s">
        <v>42</v>
      </c>
      <c r="G1363" t="s">
        <v>43</v>
      </c>
      <c r="H1363" t="s">
        <v>58</v>
      </c>
      <c r="I1363">
        <v>1030367</v>
      </c>
      <c r="J1363">
        <v>5</v>
      </c>
      <c r="K1363" t="s">
        <v>79</v>
      </c>
      <c r="L1363" t="s">
        <v>6172</v>
      </c>
      <c r="M1363" t="s">
        <v>55</v>
      </c>
      <c r="N1363">
        <v>60</v>
      </c>
      <c r="O1363">
        <v>100</v>
      </c>
      <c r="P1363" t="s">
        <v>6224</v>
      </c>
      <c r="Q1363">
        <v>2700</v>
      </c>
      <c r="R1363">
        <v>50</v>
      </c>
      <c r="S1363">
        <v>300</v>
      </c>
      <c r="V1363" t="s">
        <v>6174</v>
      </c>
      <c r="W1363" s="2">
        <v>43976.634884259256</v>
      </c>
      <c r="X1363" t="s">
        <v>37</v>
      </c>
      <c r="Y1363" s="2">
        <v>43976.634884259256</v>
      </c>
      <c r="Z1363" t="s">
        <v>37</v>
      </c>
    </row>
    <row r="1364" spans="1:26" x14ac:dyDescent="0.25">
      <c r="A1364" t="s">
        <v>2978</v>
      </c>
      <c r="B1364" t="str">
        <f>VLOOKUP(A1364,'dump '!A:A,1,FALSE)</f>
        <v>RO840</v>
      </c>
      <c r="C1364" t="s">
        <v>2977</v>
      </c>
      <c r="D1364" t="s">
        <v>541</v>
      </c>
      <c r="E1364" t="s">
        <v>281</v>
      </c>
      <c r="F1364" t="s">
        <v>542</v>
      </c>
      <c r="G1364" t="s">
        <v>177</v>
      </c>
      <c r="H1364" t="s">
        <v>58</v>
      </c>
      <c r="I1364">
        <v>1030354</v>
      </c>
      <c r="J1364">
        <v>5</v>
      </c>
      <c r="K1364" t="s">
        <v>79</v>
      </c>
      <c r="L1364" t="s">
        <v>6172</v>
      </c>
      <c r="M1364" t="s">
        <v>55</v>
      </c>
      <c r="N1364">
        <v>60</v>
      </c>
      <c r="O1364">
        <v>100</v>
      </c>
      <c r="P1364" t="s">
        <v>6224</v>
      </c>
      <c r="Q1364">
        <v>2700</v>
      </c>
      <c r="R1364">
        <v>50</v>
      </c>
      <c r="S1364">
        <v>300</v>
      </c>
      <c r="V1364" t="s">
        <v>6174</v>
      </c>
      <c r="W1364" s="2">
        <v>43976.616111111114</v>
      </c>
      <c r="X1364" t="s">
        <v>37</v>
      </c>
      <c r="Y1364" s="2">
        <v>43976.616111111114</v>
      </c>
      <c r="Z1364" t="s">
        <v>37</v>
      </c>
    </row>
    <row r="1365" spans="1:26" x14ac:dyDescent="0.25">
      <c r="A1365" t="s">
        <v>1122</v>
      </c>
      <c r="B1365" t="str">
        <f>VLOOKUP(A1365,'dump '!A:A,1,FALSE)</f>
        <v>RO841</v>
      </c>
      <c r="C1365" t="s">
        <v>1121</v>
      </c>
      <c r="D1365" t="s">
        <v>200</v>
      </c>
      <c r="E1365" t="s">
        <v>1098</v>
      </c>
      <c r="F1365" t="s">
        <v>1099</v>
      </c>
      <c r="G1365" t="s">
        <v>177</v>
      </c>
      <c r="H1365" t="s">
        <v>58</v>
      </c>
      <c r="I1365">
        <v>1030406</v>
      </c>
      <c r="J1365">
        <v>5</v>
      </c>
      <c r="K1365" t="s">
        <v>79</v>
      </c>
      <c r="L1365" t="s">
        <v>6172</v>
      </c>
      <c r="M1365" t="s">
        <v>55</v>
      </c>
      <c r="N1365">
        <v>60</v>
      </c>
      <c r="O1365">
        <v>100</v>
      </c>
      <c r="P1365" t="s">
        <v>6224</v>
      </c>
      <c r="Q1365">
        <v>2700</v>
      </c>
      <c r="R1365">
        <v>50</v>
      </c>
      <c r="S1365">
        <v>300</v>
      </c>
      <c r="V1365" t="s">
        <v>6174</v>
      </c>
      <c r="W1365" s="2">
        <v>43976.621215277781</v>
      </c>
      <c r="X1365" t="s">
        <v>37</v>
      </c>
      <c r="Y1365" s="2">
        <v>43976.621215277781</v>
      </c>
      <c r="Z1365" t="s">
        <v>37</v>
      </c>
    </row>
    <row r="1366" spans="1:26" x14ac:dyDescent="0.25">
      <c r="A1366" t="s">
        <v>3027</v>
      </c>
      <c r="B1366" t="str">
        <f>VLOOKUP(A1366,'dump '!A:A,1,FALSE)</f>
        <v>RO842</v>
      </c>
      <c r="C1366" t="s">
        <v>3026</v>
      </c>
      <c r="D1366" t="s">
        <v>200</v>
      </c>
      <c r="E1366" t="s">
        <v>1082</v>
      </c>
      <c r="F1366" t="s">
        <v>533</v>
      </c>
      <c r="G1366" t="s">
        <v>177</v>
      </c>
      <c r="H1366" t="s">
        <v>58</v>
      </c>
      <c r="I1366">
        <v>1030391</v>
      </c>
      <c r="J1366">
        <v>5</v>
      </c>
      <c r="K1366" t="s">
        <v>79</v>
      </c>
      <c r="L1366" t="s">
        <v>6172</v>
      </c>
      <c r="M1366" t="s">
        <v>55</v>
      </c>
      <c r="N1366">
        <v>60</v>
      </c>
      <c r="O1366">
        <v>100</v>
      </c>
      <c r="P1366" t="s">
        <v>6224</v>
      </c>
      <c r="Q1366">
        <v>2700</v>
      </c>
      <c r="R1366">
        <v>50</v>
      </c>
      <c r="S1366">
        <v>300</v>
      </c>
      <c r="V1366" t="s">
        <v>6174</v>
      </c>
      <c r="W1366" s="2">
        <v>43976.574108796296</v>
      </c>
      <c r="X1366" t="s">
        <v>37</v>
      </c>
      <c r="Y1366" s="2">
        <v>43976.574108796296</v>
      </c>
      <c r="Z1366" t="s">
        <v>37</v>
      </c>
    </row>
    <row r="1367" spans="1:26" x14ac:dyDescent="0.25">
      <c r="A1367" t="s">
        <v>1020</v>
      </c>
      <c r="B1367" t="str">
        <f>VLOOKUP(A1367,'dump '!A:A,1,FALSE)</f>
        <v>RO843</v>
      </c>
      <c r="C1367" t="s">
        <v>1019</v>
      </c>
      <c r="D1367" t="s">
        <v>200</v>
      </c>
      <c r="E1367" t="s">
        <v>148</v>
      </c>
      <c r="F1367" t="s">
        <v>533</v>
      </c>
      <c r="G1367" t="s">
        <v>177</v>
      </c>
      <c r="H1367" t="s">
        <v>58</v>
      </c>
      <c r="I1367">
        <v>1030331</v>
      </c>
      <c r="J1367">
        <v>5</v>
      </c>
      <c r="K1367" t="s">
        <v>79</v>
      </c>
      <c r="L1367" t="s">
        <v>6172</v>
      </c>
      <c r="M1367" t="s">
        <v>55</v>
      </c>
      <c r="N1367">
        <v>60</v>
      </c>
      <c r="O1367">
        <v>100</v>
      </c>
      <c r="P1367" t="s">
        <v>6224</v>
      </c>
      <c r="Q1367">
        <v>2700</v>
      </c>
      <c r="R1367">
        <v>50</v>
      </c>
      <c r="S1367">
        <v>300</v>
      </c>
      <c r="V1367" t="s">
        <v>6174</v>
      </c>
      <c r="W1367" s="2">
        <v>43976.582662037035</v>
      </c>
      <c r="X1367" t="s">
        <v>37</v>
      </c>
      <c r="Y1367" s="2">
        <v>43976.582662037035</v>
      </c>
      <c r="Z1367" t="s">
        <v>37</v>
      </c>
    </row>
    <row r="1368" spans="1:26" x14ac:dyDescent="0.25">
      <c r="A1368" t="s">
        <v>431</v>
      </c>
      <c r="B1368" t="str">
        <f>VLOOKUP(A1368,'dump '!A:A,1,FALSE)</f>
        <v>RO844</v>
      </c>
      <c r="C1368" t="s">
        <v>430</v>
      </c>
      <c r="D1368" t="s">
        <v>404</v>
      </c>
      <c r="E1368" t="s">
        <v>405</v>
      </c>
      <c r="F1368" t="s">
        <v>406</v>
      </c>
      <c r="G1368" t="s">
        <v>177</v>
      </c>
      <c r="H1368" t="s">
        <v>58</v>
      </c>
      <c r="I1368">
        <v>1015818</v>
      </c>
      <c r="J1368">
        <v>5</v>
      </c>
      <c r="K1368" t="s">
        <v>79</v>
      </c>
      <c r="L1368" t="s">
        <v>6142</v>
      </c>
      <c r="M1368" t="s">
        <v>55</v>
      </c>
      <c r="N1368">
        <v>80</v>
      </c>
      <c r="O1368">
        <v>100</v>
      </c>
      <c r="P1368" t="s">
        <v>6221</v>
      </c>
      <c r="Q1368">
        <v>2600</v>
      </c>
      <c r="R1368">
        <v>50</v>
      </c>
      <c r="S1368">
        <v>300</v>
      </c>
      <c r="V1368" t="s">
        <v>6144</v>
      </c>
      <c r="W1368" s="2">
        <v>43973.464108796295</v>
      </c>
      <c r="X1368" t="s">
        <v>37</v>
      </c>
      <c r="Y1368" s="2">
        <v>43973.464108796295</v>
      </c>
      <c r="Z1368" t="s">
        <v>37</v>
      </c>
    </row>
    <row r="1369" spans="1:26" x14ac:dyDescent="0.25">
      <c r="A1369" t="s">
        <v>1026</v>
      </c>
      <c r="B1369" t="str">
        <f>VLOOKUP(A1369,'dump '!A:A,1,FALSE)</f>
        <v>RO845</v>
      </c>
      <c r="C1369" t="s">
        <v>1025</v>
      </c>
      <c r="D1369" t="s">
        <v>1027</v>
      </c>
      <c r="E1369" t="s">
        <v>724</v>
      </c>
      <c r="F1369" t="s">
        <v>1028</v>
      </c>
      <c r="G1369" t="s">
        <v>34</v>
      </c>
      <c r="H1369" t="s">
        <v>58</v>
      </c>
      <c r="I1369">
        <v>1030325</v>
      </c>
      <c r="J1369">
        <v>5</v>
      </c>
      <c r="K1369" t="s">
        <v>79</v>
      </c>
      <c r="L1369" t="s">
        <v>6172</v>
      </c>
      <c r="M1369" t="s">
        <v>55</v>
      </c>
      <c r="N1369">
        <v>60</v>
      </c>
      <c r="O1369">
        <v>100</v>
      </c>
      <c r="P1369" t="s">
        <v>6224</v>
      </c>
      <c r="Q1369">
        <v>2600</v>
      </c>
      <c r="R1369">
        <v>50</v>
      </c>
      <c r="S1369">
        <v>300</v>
      </c>
      <c r="V1369" t="s">
        <v>6174</v>
      </c>
      <c r="W1369" s="2">
        <v>43973.435624999998</v>
      </c>
      <c r="X1369" t="s">
        <v>37</v>
      </c>
      <c r="Y1369" s="2">
        <v>43973.435624999998</v>
      </c>
      <c r="Z1369" t="s">
        <v>37</v>
      </c>
    </row>
    <row r="1370" spans="1:26" x14ac:dyDescent="0.25">
      <c r="A1370" t="s">
        <v>1315</v>
      </c>
      <c r="B1370" t="str">
        <f>VLOOKUP(A1370,'dump '!A:A,1,FALSE)</f>
        <v>RO846</v>
      </c>
      <c r="C1370" t="s">
        <v>1314</v>
      </c>
      <c r="D1370" t="s">
        <v>1027</v>
      </c>
      <c r="E1370" t="s">
        <v>724</v>
      </c>
      <c r="F1370" t="s">
        <v>1028</v>
      </c>
      <c r="G1370" t="s">
        <v>34</v>
      </c>
      <c r="H1370" t="s">
        <v>58</v>
      </c>
      <c r="I1370">
        <v>1034379</v>
      </c>
      <c r="J1370">
        <v>5</v>
      </c>
      <c r="K1370" t="s">
        <v>79</v>
      </c>
      <c r="L1370" t="s">
        <v>6172</v>
      </c>
      <c r="M1370" t="s">
        <v>55</v>
      </c>
      <c r="N1370">
        <v>60</v>
      </c>
      <c r="O1370">
        <v>100</v>
      </c>
      <c r="P1370" t="s">
        <v>6224</v>
      </c>
      <c r="Q1370">
        <v>2600</v>
      </c>
      <c r="R1370">
        <v>50</v>
      </c>
      <c r="S1370">
        <v>300</v>
      </c>
      <c r="V1370" t="s">
        <v>6174</v>
      </c>
      <c r="W1370" s="2">
        <v>43973.436203703706</v>
      </c>
      <c r="X1370" t="s">
        <v>37</v>
      </c>
      <c r="Y1370" s="2">
        <v>43973.436203703706</v>
      </c>
      <c r="Z1370" t="s">
        <v>37</v>
      </c>
    </row>
    <row r="1371" spans="1:26" x14ac:dyDescent="0.25">
      <c r="A1371" t="s">
        <v>1604</v>
      </c>
      <c r="B1371" t="str">
        <f>VLOOKUP(A1371,'dump '!A:A,1,FALSE)</f>
        <v>RO847</v>
      </c>
      <c r="C1371" t="s">
        <v>1603</v>
      </c>
      <c r="D1371" t="s">
        <v>31</v>
      </c>
      <c r="E1371" t="s">
        <v>32</v>
      </c>
      <c r="F1371" t="s">
        <v>33</v>
      </c>
      <c r="G1371" t="s">
        <v>34</v>
      </c>
      <c r="H1371" t="s">
        <v>58</v>
      </c>
      <c r="I1371">
        <v>1030013</v>
      </c>
      <c r="J1371">
        <v>5</v>
      </c>
      <c r="K1371" t="s">
        <v>79</v>
      </c>
      <c r="L1371" t="s">
        <v>6142</v>
      </c>
      <c r="M1371" t="s">
        <v>55</v>
      </c>
      <c r="N1371">
        <v>80</v>
      </c>
      <c r="O1371">
        <v>100</v>
      </c>
      <c r="P1371" t="s">
        <v>6221</v>
      </c>
      <c r="Q1371">
        <v>2700</v>
      </c>
      <c r="R1371">
        <v>50</v>
      </c>
      <c r="S1371">
        <v>300</v>
      </c>
      <c r="V1371" t="s">
        <v>6144</v>
      </c>
      <c r="W1371" s="2">
        <v>44011.499699074076</v>
      </c>
      <c r="X1371" t="s">
        <v>37</v>
      </c>
      <c r="Y1371" s="2">
        <v>44011.499699074076</v>
      </c>
      <c r="Z1371" t="s">
        <v>37</v>
      </c>
    </row>
    <row r="1372" spans="1:26" x14ac:dyDescent="0.25">
      <c r="A1372" t="s">
        <v>2993</v>
      </c>
      <c r="B1372" t="str">
        <f>VLOOKUP(A1372,'dump '!A:A,1,FALSE)</f>
        <v>RO848</v>
      </c>
      <c r="C1372" t="s">
        <v>2992</v>
      </c>
      <c r="D1372" t="s">
        <v>1040</v>
      </c>
      <c r="E1372" t="s">
        <v>1041</v>
      </c>
      <c r="F1372" t="s">
        <v>1042</v>
      </c>
      <c r="G1372" t="s">
        <v>1043</v>
      </c>
      <c r="H1372" t="s">
        <v>58</v>
      </c>
      <c r="I1372">
        <v>1030361</v>
      </c>
      <c r="J1372">
        <v>5</v>
      </c>
      <c r="K1372" t="s">
        <v>79</v>
      </c>
      <c r="L1372" t="s">
        <v>6172</v>
      </c>
      <c r="M1372" t="s">
        <v>55</v>
      </c>
      <c r="N1372">
        <v>60</v>
      </c>
      <c r="O1372">
        <v>100</v>
      </c>
      <c r="P1372" t="s">
        <v>6224</v>
      </c>
      <c r="Q1372">
        <v>2600</v>
      </c>
      <c r="R1372">
        <v>50</v>
      </c>
      <c r="S1372">
        <v>300</v>
      </c>
      <c r="V1372" t="s">
        <v>6174</v>
      </c>
      <c r="W1372" s="2">
        <v>44075.451944444445</v>
      </c>
      <c r="X1372" t="s">
        <v>37</v>
      </c>
      <c r="Y1372" s="2">
        <v>44075.451944444445</v>
      </c>
      <c r="Z1372" t="s">
        <v>37</v>
      </c>
    </row>
    <row r="1373" spans="1:26" x14ac:dyDescent="0.25">
      <c r="A1373" t="s">
        <v>1659</v>
      </c>
      <c r="B1373" t="str">
        <f>VLOOKUP(A1373,'dump '!A:A,1,FALSE)</f>
        <v>RO849</v>
      </c>
      <c r="C1373" t="s">
        <v>1658</v>
      </c>
      <c r="D1373" t="s">
        <v>422</v>
      </c>
      <c r="E1373" t="s">
        <v>423</v>
      </c>
      <c r="F1373" t="s">
        <v>424</v>
      </c>
      <c r="G1373" t="s">
        <v>177</v>
      </c>
      <c r="H1373" t="s">
        <v>58</v>
      </c>
      <c r="I1373">
        <v>1016197</v>
      </c>
      <c r="J1373">
        <v>5</v>
      </c>
      <c r="K1373" t="s">
        <v>79</v>
      </c>
      <c r="L1373" t="s">
        <v>6142</v>
      </c>
      <c r="M1373" t="s">
        <v>55</v>
      </c>
      <c r="N1373">
        <v>80</v>
      </c>
      <c r="O1373">
        <v>100</v>
      </c>
      <c r="P1373" t="s">
        <v>6221</v>
      </c>
      <c r="Q1373">
        <v>2500</v>
      </c>
      <c r="R1373">
        <v>50</v>
      </c>
      <c r="S1373">
        <v>300</v>
      </c>
      <c r="V1373" t="s">
        <v>6144</v>
      </c>
      <c r="W1373" s="2">
        <v>44082.641782407409</v>
      </c>
      <c r="X1373" t="s">
        <v>37</v>
      </c>
      <c r="Y1373" s="2">
        <v>44082.641782407409</v>
      </c>
      <c r="Z1373" t="s">
        <v>37</v>
      </c>
    </row>
    <row r="1374" spans="1:26" x14ac:dyDescent="0.25">
      <c r="A1374" t="s">
        <v>2345</v>
      </c>
      <c r="B1374" t="str">
        <f>VLOOKUP(A1374,'dump '!A:A,1,FALSE)</f>
        <v>RO850</v>
      </c>
      <c r="C1374" t="s">
        <v>2344</v>
      </c>
      <c r="D1374" t="s">
        <v>2346</v>
      </c>
      <c r="E1374" t="s">
        <v>2347</v>
      </c>
      <c r="F1374" t="s">
        <v>2348</v>
      </c>
      <c r="G1374" t="s">
        <v>241</v>
      </c>
      <c r="H1374" t="s">
        <v>58</v>
      </c>
      <c r="I1374">
        <v>1018554</v>
      </c>
      <c r="J1374">
        <v>5</v>
      </c>
      <c r="K1374" t="s">
        <v>79</v>
      </c>
      <c r="L1374" t="s">
        <v>6172</v>
      </c>
      <c r="M1374" t="s">
        <v>55</v>
      </c>
      <c r="N1374">
        <v>60</v>
      </c>
      <c r="O1374">
        <v>100</v>
      </c>
      <c r="P1374" t="s">
        <v>6224</v>
      </c>
      <c r="Q1374">
        <v>2600</v>
      </c>
      <c r="R1374">
        <v>50</v>
      </c>
      <c r="S1374">
        <v>300</v>
      </c>
      <c r="V1374" t="s">
        <v>6174</v>
      </c>
      <c r="W1374" s="2">
        <v>44084.501828703702</v>
      </c>
      <c r="X1374" t="s">
        <v>37</v>
      </c>
      <c r="Y1374" s="2">
        <v>44084.502349537041</v>
      </c>
      <c r="Z1374" t="s">
        <v>37</v>
      </c>
    </row>
    <row r="1375" spans="1:26" x14ac:dyDescent="0.25">
      <c r="A1375" t="s">
        <v>3803</v>
      </c>
      <c r="B1375" t="str">
        <f>VLOOKUP(A1375,'dump '!A:A,1,FALSE)</f>
        <v>RO851</v>
      </c>
      <c r="C1375" t="s">
        <v>3802</v>
      </c>
      <c r="D1375" t="s">
        <v>2071</v>
      </c>
      <c r="E1375" t="s">
        <v>3274</v>
      </c>
      <c r="F1375" t="s">
        <v>3275</v>
      </c>
      <c r="G1375" t="s">
        <v>177</v>
      </c>
      <c r="H1375" t="s">
        <v>58</v>
      </c>
      <c r="I1375">
        <v>1016201</v>
      </c>
      <c r="J1375">
        <v>5</v>
      </c>
      <c r="K1375" t="s">
        <v>79</v>
      </c>
      <c r="L1375" t="s">
        <v>6142</v>
      </c>
      <c r="M1375" t="s">
        <v>55</v>
      </c>
      <c r="N1375">
        <v>80</v>
      </c>
      <c r="O1375">
        <v>100</v>
      </c>
      <c r="P1375" t="s">
        <v>6221</v>
      </c>
      <c r="Q1375">
        <v>2700</v>
      </c>
      <c r="R1375">
        <v>50</v>
      </c>
      <c r="S1375">
        <v>300</v>
      </c>
      <c r="V1375" t="s">
        <v>6144</v>
      </c>
      <c r="W1375" s="2">
        <v>44084.466458333336</v>
      </c>
      <c r="X1375" t="s">
        <v>37</v>
      </c>
      <c r="Y1375" s="2">
        <v>44692.451874999999</v>
      </c>
      <c r="Z1375" t="s">
        <v>329</v>
      </c>
    </row>
    <row r="1376" spans="1:26" x14ac:dyDescent="0.25">
      <c r="A1376" t="s">
        <v>1663</v>
      </c>
      <c r="B1376" t="str">
        <f>VLOOKUP(A1376,'dump '!A:A,1,FALSE)</f>
        <v>RO852</v>
      </c>
      <c r="C1376" t="s">
        <v>1662</v>
      </c>
      <c r="D1376" t="s">
        <v>398</v>
      </c>
      <c r="E1376" t="s">
        <v>399</v>
      </c>
      <c r="F1376" t="s">
        <v>400</v>
      </c>
      <c r="G1376" t="s">
        <v>34</v>
      </c>
      <c r="H1376" t="s">
        <v>58</v>
      </c>
      <c r="I1376">
        <v>1016206</v>
      </c>
      <c r="J1376">
        <v>5</v>
      </c>
      <c r="K1376" t="s">
        <v>79</v>
      </c>
      <c r="L1376" t="s">
        <v>6142</v>
      </c>
      <c r="M1376" t="s">
        <v>55</v>
      </c>
      <c r="N1376">
        <v>80</v>
      </c>
      <c r="O1376">
        <v>100</v>
      </c>
      <c r="P1376" t="s">
        <v>6221</v>
      </c>
      <c r="Q1376">
        <v>2600</v>
      </c>
      <c r="R1376">
        <v>50</v>
      </c>
      <c r="S1376">
        <v>300</v>
      </c>
      <c r="V1376" t="s">
        <v>6144</v>
      </c>
      <c r="W1376" s="2">
        <v>44027.439039351855</v>
      </c>
      <c r="X1376" t="s">
        <v>37</v>
      </c>
      <c r="Y1376" s="2">
        <v>44027.439884259256</v>
      </c>
      <c r="Z1376" t="s">
        <v>37</v>
      </c>
    </row>
    <row r="1377" spans="1:26" x14ac:dyDescent="0.25">
      <c r="A1377" t="s">
        <v>2556</v>
      </c>
      <c r="B1377" t="str">
        <f>VLOOKUP(A1377,'dump '!A:A,1,FALSE)</f>
        <v>RO853</v>
      </c>
      <c r="C1377" t="s">
        <v>2555</v>
      </c>
      <c r="D1377" t="s">
        <v>188</v>
      </c>
      <c r="E1377" t="s">
        <v>1365</v>
      </c>
      <c r="F1377" t="s">
        <v>1366</v>
      </c>
      <c r="G1377" t="s">
        <v>177</v>
      </c>
      <c r="H1377" t="s">
        <v>58</v>
      </c>
      <c r="I1377">
        <v>1018892</v>
      </c>
      <c r="J1377">
        <v>5</v>
      </c>
      <c r="K1377" t="s">
        <v>79</v>
      </c>
      <c r="L1377" t="s">
        <v>6142</v>
      </c>
      <c r="M1377" t="s">
        <v>55</v>
      </c>
      <c r="N1377">
        <v>80</v>
      </c>
      <c r="O1377">
        <v>100</v>
      </c>
      <c r="P1377" t="s">
        <v>6221</v>
      </c>
      <c r="Q1377">
        <v>2600</v>
      </c>
      <c r="R1377">
        <v>50</v>
      </c>
      <c r="S1377">
        <v>300</v>
      </c>
      <c r="V1377" t="s">
        <v>6144</v>
      </c>
      <c r="W1377" s="2">
        <v>44089.465509259258</v>
      </c>
      <c r="X1377" t="s">
        <v>37</v>
      </c>
      <c r="Y1377" s="2">
        <v>44089.465509259258</v>
      </c>
      <c r="Z1377" t="s">
        <v>37</v>
      </c>
    </row>
    <row r="1378" spans="1:26" x14ac:dyDescent="0.25">
      <c r="A1378" t="s">
        <v>4115</v>
      </c>
      <c r="B1378" t="str">
        <f>VLOOKUP(A1378,'dump '!A:A,1,FALSE)</f>
        <v>RO854</v>
      </c>
      <c r="C1378" t="s">
        <v>4114</v>
      </c>
      <c r="D1378" t="s">
        <v>188</v>
      </c>
      <c r="E1378" t="s">
        <v>2981</v>
      </c>
      <c r="F1378" t="s">
        <v>2982</v>
      </c>
      <c r="G1378" t="s">
        <v>177</v>
      </c>
      <c r="H1378" t="s">
        <v>58</v>
      </c>
      <c r="I1378">
        <v>1030356</v>
      </c>
      <c r="J1378">
        <v>5</v>
      </c>
      <c r="K1378" t="s">
        <v>79</v>
      </c>
      <c r="L1378" t="s">
        <v>6172</v>
      </c>
      <c r="M1378" t="s">
        <v>55</v>
      </c>
      <c r="N1378">
        <v>60</v>
      </c>
      <c r="O1378">
        <v>100</v>
      </c>
      <c r="P1378" t="s">
        <v>6224</v>
      </c>
      <c r="Q1378">
        <v>2700</v>
      </c>
      <c r="R1378">
        <v>50</v>
      </c>
      <c r="S1378">
        <v>300</v>
      </c>
      <c r="V1378" t="s">
        <v>6174</v>
      </c>
      <c r="W1378" s="2">
        <v>44095.579837962963</v>
      </c>
      <c r="X1378" t="s">
        <v>329</v>
      </c>
      <c r="Y1378" s="2">
        <v>44116.471087962964</v>
      </c>
      <c r="Z1378" t="s">
        <v>37</v>
      </c>
    </row>
    <row r="1379" spans="1:26" x14ac:dyDescent="0.25">
      <c r="A1379" t="s">
        <v>3245</v>
      </c>
      <c r="B1379" t="str">
        <f>VLOOKUP(A1379,'dump '!A:A,1,FALSE)</f>
        <v>RO855</v>
      </c>
      <c r="C1379" t="s">
        <v>3244</v>
      </c>
      <c r="D1379" t="s">
        <v>188</v>
      </c>
      <c r="E1379" t="s">
        <v>2981</v>
      </c>
      <c r="F1379" t="s">
        <v>2982</v>
      </c>
      <c r="G1379" t="s">
        <v>177</v>
      </c>
      <c r="H1379" t="s">
        <v>58</v>
      </c>
      <c r="I1379">
        <v>1015812</v>
      </c>
      <c r="J1379">
        <v>5</v>
      </c>
      <c r="K1379" t="s">
        <v>79</v>
      </c>
      <c r="L1379" t="s">
        <v>6142</v>
      </c>
      <c r="M1379" t="s">
        <v>55</v>
      </c>
      <c r="N1379">
        <v>80</v>
      </c>
      <c r="O1379">
        <v>100</v>
      </c>
      <c r="P1379" t="s">
        <v>6221</v>
      </c>
      <c r="Q1379">
        <v>2700</v>
      </c>
      <c r="R1379">
        <v>50</v>
      </c>
      <c r="S1379">
        <v>300</v>
      </c>
      <c r="V1379" t="s">
        <v>6144</v>
      </c>
      <c r="W1379" s="2">
        <v>44095.575567129628</v>
      </c>
      <c r="X1379" t="s">
        <v>329</v>
      </c>
      <c r="Y1379" s="2">
        <v>44095.590127314812</v>
      </c>
      <c r="Z1379" t="s">
        <v>329</v>
      </c>
    </row>
    <row r="1380" spans="1:26" x14ac:dyDescent="0.25">
      <c r="A1380" t="s">
        <v>2257</v>
      </c>
      <c r="B1380" t="str">
        <f>VLOOKUP(A1380,'dump '!A:A,1,FALSE)</f>
        <v>RO856</v>
      </c>
      <c r="C1380" t="s">
        <v>2256</v>
      </c>
      <c r="D1380" t="s">
        <v>188</v>
      </c>
      <c r="E1380" t="s">
        <v>1360</v>
      </c>
      <c r="F1380" t="s">
        <v>1361</v>
      </c>
      <c r="G1380" t="s">
        <v>177</v>
      </c>
      <c r="H1380" t="s">
        <v>58</v>
      </c>
      <c r="I1380">
        <v>1018523</v>
      </c>
      <c r="J1380">
        <v>5</v>
      </c>
      <c r="K1380" t="s">
        <v>79</v>
      </c>
      <c r="L1380" t="s">
        <v>6142</v>
      </c>
      <c r="M1380" t="s">
        <v>55</v>
      </c>
      <c r="N1380">
        <v>80</v>
      </c>
      <c r="O1380">
        <v>100</v>
      </c>
      <c r="P1380" t="s">
        <v>6221</v>
      </c>
      <c r="Q1380">
        <v>2700</v>
      </c>
      <c r="R1380">
        <v>50</v>
      </c>
      <c r="S1380">
        <v>300</v>
      </c>
      <c r="V1380" t="s">
        <v>6144</v>
      </c>
      <c r="W1380" s="2">
        <v>44089.477361111109</v>
      </c>
      <c r="X1380" t="s">
        <v>37</v>
      </c>
      <c r="Y1380" s="2">
        <v>44089.477361111109</v>
      </c>
      <c r="Z1380" t="s">
        <v>37</v>
      </c>
    </row>
    <row r="1381" spans="1:26" x14ac:dyDescent="0.25">
      <c r="A1381" t="s">
        <v>2985</v>
      </c>
      <c r="B1381" t="str">
        <f>VLOOKUP(A1381,'dump '!A:A,1,FALSE)</f>
        <v>RO857</v>
      </c>
      <c r="C1381" t="s">
        <v>2984</v>
      </c>
      <c r="D1381" t="s">
        <v>2986</v>
      </c>
      <c r="E1381" t="s">
        <v>482</v>
      </c>
      <c r="F1381" t="s">
        <v>2987</v>
      </c>
      <c r="G1381" t="s">
        <v>241</v>
      </c>
      <c r="H1381" t="s">
        <v>58</v>
      </c>
      <c r="I1381">
        <v>1030327</v>
      </c>
      <c r="J1381">
        <v>5</v>
      </c>
      <c r="K1381" t="s">
        <v>79</v>
      </c>
      <c r="L1381" t="s">
        <v>6172</v>
      </c>
      <c r="M1381" t="s">
        <v>55</v>
      </c>
      <c r="N1381">
        <v>60</v>
      </c>
      <c r="O1381">
        <v>100</v>
      </c>
      <c r="P1381" t="s">
        <v>6224</v>
      </c>
      <c r="Q1381">
        <v>2700</v>
      </c>
      <c r="R1381">
        <v>50</v>
      </c>
      <c r="S1381">
        <v>300</v>
      </c>
      <c r="V1381" t="s">
        <v>6174</v>
      </c>
      <c r="W1381" s="2">
        <v>44089.478530092594</v>
      </c>
      <c r="X1381" t="s">
        <v>37</v>
      </c>
      <c r="Y1381" s="2">
        <v>44096.604224537034</v>
      </c>
      <c r="Z1381" t="s">
        <v>37</v>
      </c>
    </row>
    <row r="1382" spans="1:26" x14ac:dyDescent="0.25">
      <c r="A1382" t="s">
        <v>3267</v>
      </c>
      <c r="B1382" t="str">
        <f>VLOOKUP(A1382,'dump '!A:A,1,FALSE)</f>
        <v>RO858</v>
      </c>
      <c r="C1382" t="s">
        <v>3266</v>
      </c>
      <c r="D1382" t="s">
        <v>568</v>
      </c>
      <c r="E1382" t="s">
        <v>569</v>
      </c>
      <c r="F1382" t="s">
        <v>570</v>
      </c>
      <c r="G1382" t="s">
        <v>177</v>
      </c>
      <c r="H1382" t="s">
        <v>58</v>
      </c>
      <c r="I1382">
        <v>1015832</v>
      </c>
      <c r="J1382">
        <v>5</v>
      </c>
      <c r="K1382" t="s">
        <v>79</v>
      </c>
      <c r="L1382" t="s">
        <v>6142</v>
      </c>
      <c r="M1382" t="s">
        <v>55</v>
      </c>
      <c r="N1382">
        <v>80</v>
      </c>
      <c r="O1382">
        <v>100</v>
      </c>
      <c r="P1382" t="s">
        <v>6221</v>
      </c>
      <c r="Q1382">
        <v>2600</v>
      </c>
      <c r="R1382">
        <v>50</v>
      </c>
      <c r="S1382">
        <v>300</v>
      </c>
      <c r="V1382" t="s">
        <v>6144</v>
      </c>
      <c r="W1382" s="2">
        <v>44084.44809027778</v>
      </c>
      <c r="X1382" t="s">
        <v>37</v>
      </c>
      <c r="Y1382" s="2">
        <v>44084.44809027778</v>
      </c>
      <c r="Z1382" t="s">
        <v>37</v>
      </c>
    </row>
    <row r="1383" spans="1:26" x14ac:dyDescent="0.25">
      <c r="A1383" t="s">
        <v>2976</v>
      </c>
      <c r="B1383" t="str">
        <f>VLOOKUP(A1383,'dump '!A:A,1,FALSE)</f>
        <v>RO859</v>
      </c>
      <c r="C1383" t="s">
        <v>2975</v>
      </c>
      <c r="D1383" t="s">
        <v>382</v>
      </c>
      <c r="E1383" t="s">
        <v>704</v>
      </c>
      <c r="F1383" t="s">
        <v>474</v>
      </c>
      <c r="G1383" t="s">
        <v>177</v>
      </c>
      <c r="H1383" t="s">
        <v>58</v>
      </c>
      <c r="I1383">
        <v>1030333</v>
      </c>
      <c r="J1383">
        <v>5</v>
      </c>
      <c r="K1383" t="s">
        <v>79</v>
      </c>
      <c r="L1383" t="s">
        <v>6172</v>
      </c>
      <c r="M1383" t="s">
        <v>55</v>
      </c>
      <c r="N1383">
        <v>60</v>
      </c>
      <c r="O1383">
        <v>100</v>
      </c>
      <c r="P1383" t="s">
        <v>6224</v>
      </c>
      <c r="Q1383">
        <v>2700</v>
      </c>
      <c r="R1383">
        <v>50</v>
      </c>
      <c r="S1383">
        <v>300</v>
      </c>
      <c r="V1383" t="s">
        <v>6174</v>
      </c>
      <c r="W1383" s="2">
        <v>44083.399270833332</v>
      </c>
      <c r="X1383" t="s">
        <v>37</v>
      </c>
      <c r="Y1383" s="2">
        <v>44083.399270833332</v>
      </c>
      <c r="Z1383" t="s">
        <v>37</v>
      </c>
    </row>
    <row r="1384" spans="1:26" x14ac:dyDescent="0.25">
      <c r="A1384" t="s">
        <v>3643</v>
      </c>
      <c r="B1384" t="str">
        <f>VLOOKUP(A1384,'dump '!A:A,1,FALSE)</f>
        <v>RO860</v>
      </c>
      <c r="C1384" t="s">
        <v>3642</v>
      </c>
      <c r="D1384" t="s">
        <v>3644</v>
      </c>
      <c r="E1384" t="s">
        <v>3645</v>
      </c>
      <c r="F1384" t="s">
        <v>3646</v>
      </c>
      <c r="G1384" t="s">
        <v>241</v>
      </c>
      <c r="H1384" t="s">
        <v>58</v>
      </c>
      <c r="I1384">
        <v>1037247</v>
      </c>
      <c r="J1384">
        <v>5</v>
      </c>
      <c r="K1384" t="s">
        <v>79</v>
      </c>
      <c r="L1384" t="s">
        <v>6172</v>
      </c>
      <c r="M1384" t="s">
        <v>55</v>
      </c>
      <c r="N1384">
        <v>60</v>
      </c>
      <c r="O1384">
        <v>100</v>
      </c>
      <c r="P1384" t="s">
        <v>6224</v>
      </c>
      <c r="Q1384">
        <v>2600</v>
      </c>
      <c r="R1384">
        <v>50</v>
      </c>
      <c r="S1384">
        <v>300</v>
      </c>
      <c r="V1384" t="s">
        <v>6174</v>
      </c>
      <c r="W1384" s="2">
        <v>44096.383587962962</v>
      </c>
      <c r="X1384" t="s">
        <v>329</v>
      </c>
      <c r="Y1384" s="2">
        <v>44096.60460648148</v>
      </c>
      <c r="Z1384" t="s">
        <v>37</v>
      </c>
    </row>
    <row r="1385" spans="1:26" x14ac:dyDescent="0.25">
      <c r="A1385" t="s">
        <v>4149</v>
      </c>
      <c r="B1385" t="str">
        <f>VLOOKUP(A1385,'dump '!A:A,1,FALSE)</f>
        <v>RO861</v>
      </c>
      <c r="C1385" t="s">
        <v>4148</v>
      </c>
      <c r="D1385" t="s">
        <v>4150</v>
      </c>
      <c r="E1385" t="s">
        <v>154</v>
      </c>
      <c r="F1385" t="s">
        <v>4151</v>
      </c>
      <c r="G1385" t="s">
        <v>43</v>
      </c>
      <c r="H1385" t="s">
        <v>58</v>
      </c>
      <c r="I1385">
        <v>1030345</v>
      </c>
      <c r="J1385">
        <v>5</v>
      </c>
      <c r="K1385" t="s">
        <v>79</v>
      </c>
      <c r="L1385" t="s">
        <v>6172</v>
      </c>
      <c r="M1385" t="s">
        <v>55</v>
      </c>
      <c r="N1385">
        <v>60</v>
      </c>
      <c r="O1385">
        <v>100</v>
      </c>
      <c r="P1385" t="s">
        <v>6224</v>
      </c>
      <c r="Q1385">
        <v>2700</v>
      </c>
      <c r="R1385">
        <v>50</v>
      </c>
      <c r="S1385">
        <v>300</v>
      </c>
      <c r="V1385" t="s">
        <v>6174</v>
      </c>
      <c r="W1385" s="2">
        <v>44096.45113425926</v>
      </c>
      <c r="X1385" t="s">
        <v>329</v>
      </c>
      <c r="Y1385" s="2">
        <v>44096.604930555557</v>
      </c>
      <c r="Z1385" t="s">
        <v>37</v>
      </c>
    </row>
    <row r="1386" spans="1:26" x14ac:dyDescent="0.25">
      <c r="A1386" t="s">
        <v>3018</v>
      </c>
      <c r="B1386" t="str">
        <f>VLOOKUP(A1386,'dump '!A:A,1,FALSE)</f>
        <v>RO862</v>
      </c>
      <c r="C1386" t="s">
        <v>3017</v>
      </c>
      <c r="D1386" t="s">
        <v>3019</v>
      </c>
      <c r="E1386" t="s">
        <v>482</v>
      </c>
      <c r="F1386" t="s">
        <v>3020</v>
      </c>
      <c r="G1386" t="s">
        <v>177</v>
      </c>
      <c r="H1386" t="s">
        <v>58</v>
      </c>
      <c r="I1386">
        <v>1030385</v>
      </c>
      <c r="J1386">
        <v>5</v>
      </c>
      <c r="K1386" t="s">
        <v>79</v>
      </c>
      <c r="L1386" t="s">
        <v>6172</v>
      </c>
      <c r="M1386" t="s">
        <v>55</v>
      </c>
      <c r="N1386">
        <v>60</v>
      </c>
      <c r="O1386">
        <v>100</v>
      </c>
      <c r="P1386" t="s">
        <v>6224</v>
      </c>
      <c r="Q1386">
        <v>2600</v>
      </c>
      <c r="R1386">
        <v>50</v>
      </c>
      <c r="S1386">
        <v>300</v>
      </c>
      <c r="V1386" t="s">
        <v>6174</v>
      </c>
      <c r="W1386" s="2">
        <v>44103.490231481483</v>
      </c>
      <c r="X1386" t="s">
        <v>329</v>
      </c>
      <c r="Y1386" s="2">
        <v>44103.490231481483</v>
      </c>
      <c r="Z1386" t="s">
        <v>329</v>
      </c>
    </row>
    <row r="1387" spans="1:26" x14ac:dyDescent="0.25">
      <c r="A1387" t="s">
        <v>4888</v>
      </c>
      <c r="B1387" t="str">
        <f>VLOOKUP(A1387,'dump '!A:A,1,FALSE)</f>
        <v>RO863</v>
      </c>
      <c r="C1387" t="s">
        <v>4887</v>
      </c>
      <c r="D1387" t="s">
        <v>4868</v>
      </c>
      <c r="E1387" t="s">
        <v>2319</v>
      </c>
      <c r="F1387" t="s">
        <v>4869</v>
      </c>
      <c r="G1387" t="s">
        <v>62</v>
      </c>
      <c r="H1387" t="s">
        <v>58</v>
      </c>
      <c r="I1387">
        <v>1037120</v>
      </c>
      <c r="J1387">
        <v>5</v>
      </c>
      <c r="K1387" t="s">
        <v>79</v>
      </c>
      <c r="L1387" t="s">
        <v>6172</v>
      </c>
      <c r="M1387" t="s">
        <v>55</v>
      </c>
      <c r="N1387">
        <v>60</v>
      </c>
      <c r="O1387">
        <v>100</v>
      </c>
      <c r="P1387" t="s">
        <v>6224</v>
      </c>
      <c r="Q1387">
        <v>2600</v>
      </c>
      <c r="R1387">
        <v>50</v>
      </c>
      <c r="S1387">
        <v>300</v>
      </c>
      <c r="V1387" t="s">
        <v>6174</v>
      </c>
      <c r="W1387" s="2">
        <v>44119.40084490741</v>
      </c>
      <c r="X1387" t="s">
        <v>329</v>
      </c>
      <c r="Y1387" s="2">
        <v>44119.40084490741</v>
      </c>
      <c r="Z1387" t="s">
        <v>329</v>
      </c>
    </row>
    <row r="1388" spans="1:26" x14ac:dyDescent="0.25">
      <c r="A1388" t="s">
        <v>3252</v>
      </c>
      <c r="B1388" t="str">
        <f>VLOOKUP(A1388,'dump '!A:A,1,FALSE)</f>
        <v>RO864</v>
      </c>
      <c r="C1388" t="s">
        <v>3251</v>
      </c>
      <c r="D1388" t="s">
        <v>3253</v>
      </c>
      <c r="E1388" t="s">
        <v>2319</v>
      </c>
      <c r="F1388" t="s">
        <v>3254</v>
      </c>
      <c r="G1388" t="s">
        <v>62</v>
      </c>
      <c r="H1388" t="s">
        <v>58</v>
      </c>
      <c r="I1388">
        <v>1015824</v>
      </c>
      <c r="J1388">
        <v>5</v>
      </c>
      <c r="K1388" t="s">
        <v>79</v>
      </c>
      <c r="L1388" t="s">
        <v>6172</v>
      </c>
      <c r="M1388" t="s">
        <v>55</v>
      </c>
      <c r="N1388">
        <v>60</v>
      </c>
      <c r="O1388">
        <v>100</v>
      </c>
      <c r="P1388" t="s">
        <v>6224</v>
      </c>
      <c r="Q1388">
        <v>2700</v>
      </c>
      <c r="R1388">
        <v>50</v>
      </c>
      <c r="S1388">
        <v>300</v>
      </c>
      <c r="V1388" t="s">
        <v>6174</v>
      </c>
      <c r="W1388" s="2">
        <v>44112.65415509259</v>
      </c>
      <c r="X1388" t="s">
        <v>329</v>
      </c>
      <c r="Y1388" s="2">
        <v>44116.473460648151</v>
      </c>
      <c r="Z1388" t="s">
        <v>37</v>
      </c>
    </row>
    <row r="1389" spans="1:26" x14ac:dyDescent="0.25">
      <c r="A1389" t="s">
        <v>4141</v>
      </c>
      <c r="B1389" t="str">
        <f>VLOOKUP(A1389,'dump '!A:A,1,FALSE)</f>
        <v>RO865</v>
      </c>
      <c r="C1389" t="s">
        <v>4140</v>
      </c>
      <c r="D1389" t="s">
        <v>174</v>
      </c>
      <c r="E1389" t="s">
        <v>4057</v>
      </c>
      <c r="F1389" t="s">
        <v>4058</v>
      </c>
      <c r="G1389" t="s">
        <v>177</v>
      </c>
      <c r="H1389" t="s">
        <v>58</v>
      </c>
      <c r="I1389">
        <v>1030340</v>
      </c>
      <c r="J1389">
        <v>5</v>
      </c>
      <c r="K1389" t="s">
        <v>79</v>
      </c>
      <c r="L1389" t="s">
        <v>6172</v>
      </c>
      <c r="M1389" t="s">
        <v>55</v>
      </c>
      <c r="N1389">
        <v>60</v>
      </c>
      <c r="O1389">
        <v>100</v>
      </c>
      <c r="P1389" t="s">
        <v>6224</v>
      </c>
      <c r="Q1389">
        <v>2600</v>
      </c>
      <c r="R1389">
        <v>50</v>
      </c>
      <c r="S1389">
        <v>300</v>
      </c>
      <c r="V1389" t="s">
        <v>6174</v>
      </c>
      <c r="W1389" s="2">
        <v>44165.652256944442</v>
      </c>
      <c r="X1389" t="s">
        <v>329</v>
      </c>
      <c r="Y1389" s="2">
        <v>44165.652256944442</v>
      </c>
      <c r="Z1389" t="s">
        <v>329</v>
      </c>
    </row>
    <row r="1390" spans="1:26" x14ac:dyDescent="0.25">
      <c r="A1390" t="s">
        <v>4050</v>
      </c>
      <c r="B1390" t="str">
        <f>VLOOKUP(A1390,'dump '!A:A,1,FALSE)</f>
        <v>RO866</v>
      </c>
      <c r="C1390" t="s">
        <v>4049</v>
      </c>
      <c r="D1390" t="s">
        <v>3754</v>
      </c>
      <c r="E1390" t="s">
        <v>2089</v>
      </c>
      <c r="F1390" t="s">
        <v>3755</v>
      </c>
      <c r="G1390" t="s">
        <v>241</v>
      </c>
      <c r="H1390" t="s">
        <v>58</v>
      </c>
      <c r="I1390">
        <v>1015813</v>
      </c>
      <c r="J1390">
        <v>5</v>
      </c>
      <c r="K1390" t="s">
        <v>79</v>
      </c>
      <c r="L1390" t="s">
        <v>6142</v>
      </c>
      <c r="M1390" t="s">
        <v>55</v>
      </c>
      <c r="N1390">
        <v>80</v>
      </c>
      <c r="O1390">
        <v>100</v>
      </c>
      <c r="P1390" t="s">
        <v>6221</v>
      </c>
      <c r="Q1390">
        <v>2600</v>
      </c>
      <c r="R1390">
        <v>50</v>
      </c>
      <c r="S1390">
        <v>300</v>
      </c>
      <c r="V1390" t="s">
        <v>6144</v>
      </c>
      <c r="W1390" s="2">
        <v>44096.509583333333</v>
      </c>
      <c r="X1390" t="s">
        <v>329</v>
      </c>
      <c r="Y1390" s="2">
        <v>44096.509583333333</v>
      </c>
      <c r="Z1390" t="s">
        <v>329</v>
      </c>
    </row>
    <row r="1391" spans="1:26" x14ac:dyDescent="0.25">
      <c r="A1391" t="s">
        <v>2070</v>
      </c>
      <c r="B1391" t="str">
        <f>VLOOKUP(A1391,'dump '!A:A,1,FALSE)</f>
        <v>RO867</v>
      </c>
      <c r="C1391" t="s">
        <v>2069</v>
      </c>
      <c r="D1391" t="s">
        <v>2071</v>
      </c>
      <c r="E1391" t="s">
        <v>93</v>
      </c>
      <c r="F1391" t="s">
        <v>2072</v>
      </c>
      <c r="G1391" t="s">
        <v>177</v>
      </c>
      <c r="H1391" t="s">
        <v>58</v>
      </c>
      <c r="I1391">
        <v>1018045</v>
      </c>
      <c r="J1391">
        <v>5</v>
      </c>
      <c r="K1391" t="s">
        <v>79</v>
      </c>
      <c r="L1391" t="s">
        <v>6142</v>
      </c>
      <c r="M1391" t="s">
        <v>55</v>
      </c>
      <c r="N1391">
        <v>80</v>
      </c>
      <c r="O1391">
        <v>100</v>
      </c>
      <c r="P1391" t="s">
        <v>6221</v>
      </c>
      <c r="Q1391">
        <v>2700</v>
      </c>
      <c r="R1391">
        <v>50</v>
      </c>
      <c r="S1391">
        <v>300</v>
      </c>
      <c r="V1391" t="s">
        <v>6144</v>
      </c>
      <c r="W1391" s="2">
        <v>44088.661851851852</v>
      </c>
      <c r="X1391" t="s">
        <v>37</v>
      </c>
      <c r="Y1391" s="2">
        <v>44692.452094907407</v>
      </c>
      <c r="Z1391" t="s">
        <v>329</v>
      </c>
    </row>
    <row r="1392" spans="1:26" x14ac:dyDescent="0.25">
      <c r="A1392" t="s">
        <v>4105</v>
      </c>
      <c r="B1392" t="str">
        <f>VLOOKUP(A1392,'dump '!A:A,1,FALSE)</f>
        <v>RO868</v>
      </c>
      <c r="C1392" t="s">
        <v>4104</v>
      </c>
      <c r="D1392" t="s">
        <v>3754</v>
      </c>
      <c r="E1392" t="s">
        <v>2089</v>
      </c>
      <c r="F1392" t="s">
        <v>3755</v>
      </c>
      <c r="G1392" t="s">
        <v>241</v>
      </c>
      <c r="H1392" t="s">
        <v>58</v>
      </c>
      <c r="I1392">
        <v>1030377</v>
      </c>
      <c r="J1392">
        <v>5</v>
      </c>
      <c r="K1392" t="s">
        <v>79</v>
      </c>
      <c r="L1392" t="s">
        <v>6172</v>
      </c>
      <c r="M1392" t="s">
        <v>55</v>
      </c>
      <c r="N1392">
        <v>60</v>
      </c>
      <c r="O1392">
        <v>100</v>
      </c>
      <c r="P1392" t="s">
        <v>6224</v>
      </c>
      <c r="Q1392">
        <v>2700</v>
      </c>
      <c r="R1392">
        <v>50</v>
      </c>
      <c r="S1392">
        <v>300</v>
      </c>
      <c r="V1392" t="s">
        <v>6174</v>
      </c>
      <c r="W1392" s="2">
        <v>44096.510891203703</v>
      </c>
      <c r="X1392" t="s">
        <v>329</v>
      </c>
      <c r="Y1392" s="2">
        <v>44096.605138888888</v>
      </c>
      <c r="Z1392" t="s">
        <v>37</v>
      </c>
    </row>
    <row r="1393" spans="1:26" x14ac:dyDescent="0.25">
      <c r="A1393" t="s">
        <v>3236</v>
      </c>
      <c r="B1393" t="str">
        <f>VLOOKUP(A1393,'dump '!A:A,1,FALSE)</f>
        <v>RO869</v>
      </c>
      <c r="C1393" t="s">
        <v>3235</v>
      </c>
      <c r="D1393" t="s">
        <v>3237</v>
      </c>
      <c r="E1393" t="s">
        <v>175</v>
      </c>
      <c r="F1393" t="s">
        <v>3238</v>
      </c>
      <c r="G1393" t="s">
        <v>177</v>
      </c>
      <c r="H1393" t="s">
        <v>58</v>
      </c>
      <c r="I1393">
        <v>1016192</v>
      </c>
      <c r="J1393">
        <v>5</v>
      </c>
      <c r="K1393" t="s">
        <v>79</v>
      </c>
      <c r="L1393" t="s">
        <v>6142</v>
      </c>
      <c r="M1393" t="s">
        <v>55</v>
      </c>
      <c r="N1393">
        <v>80</v>
      </c>
      <c r="O1393">
        <v>100</v>
      </c>
      <c r="P1393" t="s">
        <v>6221</v>
      </c>
      <c r="Q1393">
        <v>2600</v>
      </c>
      <c r="R1393">
        <v>50</v>
      </c>
      <c r="S1393">
        <v>300</v>
      </c>
      <c r="V1393" t="s">
        <v>6144</v>
      </c>
      <c r="W1393" s="2">
        <v>44089.542754629627</v>
      </c>
      <c r="X1393" t="s">
        <v>329</v>
      </c>
      <c r="Y1393" s="2">
        <v>44270.535937499997</v>
      </c>
      <c r="Z1393" t="s">
        <v>329</v>
      </c>
    </row>
    <row r="1394" spans="1:26" x14ac:dyDescent="0.25">
      <c r="A1394" t="s">
        <v>3280</v>
      </c>
      <c r="B1394" t="str">
        <f>VLOOKUP(A1394,'dump '!A:A,1,FALSE)</f>
        <v>RO870</v>
      </c>
      <c r="C1394" t="s">
        <v>3279</v>
      </c>
      <c r="D1394" t="s">
        <v>376</v>
      </c>
      <c r="E1394" t="s">
        <v>281</v>
      </c>
      <c r="F1394" t="s">
        <v>3281</v>
      </c>
      <c r="G1394" t="s">
        <v>177</v>
      </c>
      <c r="H1394" t="s">
        <v>58</v>
      </c>
      <c r="I1394">
        <v>1015858</v>
      </c>
      <c r="J1394">
        <v>5</v>
      </c>
      <c r="K1394" t="s">
        <v>79</v>
      </c>
      <c r="L1394" t="s">
        <v>6142</v>
      </c>
      <c r="M1394" t="s">
        <v>55</v>
      </c>
      <c r="N1394">
        <v>80</v>
      </c>
      <c r="O1394">
        <v>100</v>
      </c>
      <c r="P1394" t="s">
        <v>6221</v>
      </c>
      <c r="Q1394">
        <v>2700</v>
      </c>
      <c r="R1394">
        <v>50</v>
      </c>
      <c r="S1394">
        <v>300</v>
      </c>
      <c r="V1394" t="s">
        <v>6144</v>
      </c>
      <c r="W1394" s="2">
        <v>44090.547349537039</v>
      </c>
      <c r="X1394" t="s">
        <v>329</v>
      </c>
      <c r="Y1394" s="2">
        <v>44090.547349537039</v>
      </c>
      <c r="Z1394" t="s">
        <v>329</v>
      </c>
    </row>
    <row r="1395" spans="1:26" x14ac:dyDescent="0.25">
      <c r="A1395" t="s">
        <v>4143</v>
      </c>
      <c r="B1395" t="str">
        <f>VLOOKUP(A1395,'dump '!A:A,1,FALSE)</f>
        <v>RO871</v>
      </c>
      <c r="C1395" t="s">
        <v>4142</v>
      </c>
      <c r="D1395" t="s">
        <v>4065</v>
      </c>
      <c r="E1395" t="s">
        <v>1041</v>
      </c>
      <c r="F1395" t="s">
        <v>4066</v>
      </c>
      <c r="G1395" t="s">
        <v>43</v>
      </c>
      <c r="H1395" t="s">
        <v>58</v>
      </c>
      <c r="I1395">
        <v>1030341</v>
      </c>
      <c r="J1395">
        <v>5</v>
      </c>
      <c r="K1395" t="s">
        <v>79</v>
      </c>
      <c r="L1395" t="s">
        <v>6172</v>
      </c>
      <c r="M1395" t="s">
        <v>55</v>
      </c>
      <c r="N1395">
        <v>60</v>
      </c>
      <c r="O1395">
        <v>100</v>
      </c>
      <c r="P1395" t="s">
        <v>6224</v>
      </c>
      <c r="Q1395">
        <v>2700</v>
      </c>
      <c r="R1395">
        <v>50</v>
      </c>
      <c r="S1395">
        <v>300</v>
      </c>
      <c r="V1395" t="s">
        <v>6174</v>
      </c>
      <c r="W1395" s="2">
        <v>44173.512812499997</v>
      </c>
      <c r="X1395" t="s">
        <v>329</v>
      </c>
      <c r="Y1395" s="2">
        <v>44173.512812499997</v>
      </c>
      <c r="Z1395" t="s">
        <v>329</v>
      </c>
    </row>
    <row r="1396" spans="1:26" x14ac:dyDescent="0.25">
      <c r="A1396" t="s">
        <v>4128</v>
      </c>
      <c r="B1396" t="str">
        <f>VLOOKUP(A1396,'dump '!A:A,1,FALSE)</f>
        <v>RO872</v>
      </c>
      <c r="C1396" t="s">
        <v>4127</v>
      </c>
      <c r="D1396" t="s">
        <v>3693</v>
      </c>
      <c r="E1396" t="s">
        <v>4129</v>
      </c>
      <c r="F1396" t="s">
        <v>4130</v>
      </c>
      <c r="G1396" t="s">
        <v>184</v>
      </c>
      <c r="H1396" t="s">
        <v>58</v>
      </c>
      <c r="I1396">
        <v>1030338</v>
      </c>
      <c r="J1396">
        <v>5</v>
      </c>
      <c r="K1396" t="s">
        <v>79</v>
      </c>
      <c r="L1396" t="s">
        <v>6172</v>
      </c>
      <c r="M1396" t="s">
        <v>55</v>
      </c>
      <c r="N1396">
        <v>60</v>
      </c>
      <c r="O1396">
        <v>100</v>
      </c>
      <c r="P1396" t="s">
        <v>6224</v>
      </c>
      <c r="Q1396">
        <v>2600</v>
      </c>
      <c r="R1396">
        <v>50</v>
      </c>
      <c r="S1396">
        <v>300</v>
      </c>
      <c r="V1396" t="s">
        <v>6174</v>
      </c>
      <c r="W1396" s="2">
        <v>44173.493472222224</v>
      </c>
      <c r="X1396" t="s">
        <v>329</v>
      </c>
      <c r="Y1396" s="2">
        <v>44173.493472222224</v>
      </c>
      <c r="Z1396" t="s">
        <v>329</v>
      </c>
    </row>
    <row r="1397" spans="1:26" x14ac:dyDescent="0.25">
      <c r="A1397" t="s">
        <v>4052</v>
      </c>
      <c r="B1397" t="str">
        <f>VLOOKUP(A1397,'dump '!A:A,1,FALSE)</f>
        <v>RO873</v>
      </c>
      <c r="C1397" t="s">
        <v>4051</v>
      </c>
      <c r="D1397" t="s">
        <v>1156</v>
      </c>
      <c r="E1397" t="s">
        <v>112</v>
      </c>
      <c r="F1397" t="s">
        <v>4053</v>
      </c>
      <c r="G1397" t="s">
        <v>177</v>
      </c>
      <c r="H1397" t="s">
        <v>58</v>
      </c>
      <c r="I1397">
        <v>1016208</v>
      </c>
      <c r="J1397">
        <v>5</v>
      </c>
      <c r="K1397" t="s">
        <v>79</v>
      </c>
      <c r="L1397" t="s">
        <v>6142</v>
      </c>
      <c r="M1397" t="s">
        <v>55</v>
      </c>
      <c r="N1397">
        <v>80</v>
      </c>
      <c r="O1397">
        <v>100</v>
      </c>
      <c r="P1397" t="s">
        <v>6221</v>
      </c>
      <c r="Q1397">
        <v>2600</v>
      </c>
      <c r="R1397">
        <v>50</v>
      </c>
      <c r="S1397">
        <v>300</v>
      </c>
      <c r="V1397" t="s">
        <v>6144</v>
      </c>
      <c r="W1397" s="2">
        <v>44175.604456018518</v>
      </c>
      <c r="X1397" t="s">
        <v>329</v>
      </c>
      <c r="Y1397" s="2">
        <v>44175.604456018518</v>
      </c>
      <c r="Z1397" t="s">
        <v>329</v>
      </c>
    </row>
    <row r="1398" spans="1:26" x14ac:dyDescent="0.25">
      <c r="A1398" t="s">
        <v>4126</v>
      </c>
      <c r="B1398" t="str">
        <f>VLOOKUP(A1398,'dump '!A:A,1,FALSE)</f>
        <v>RO874</v>
      </c>
      <c r="C1398" t="s">
        <v>4125</v>
      </c>
      <c r="D1398" t="s">
        <v>4065</v>
      </c>
      <c r="E1398" t="s">
        <v>293</v>
      </c>
      <c r="F1398" t="s">
        <v>4066</v>
      </c>
      <c r="G1398" t="s">
        <v>43</v>
      </c>
      <c r="H1398" t="s">
        <v>58</v>
      </c>
      <c r="I1398">
        <v>1030337</v>
      </c>
      <c r="J1398">
        <v>5</v>
      </c>
      <c r="K1398" t="s">
        <v>79</v>
      </c>
      <c r="L1398" t="s">
        <v>6172</v>
      </c>
      <c r="M1398" t="s">
        <v>55</v>
      </c>
      <c r="N1398">
        <v>60</v>
      </c>
      <c r="O1398">
        <v>100</v>
      </c>
      <c r="P1398" t="s">
        <v>6219</v>
      </c>
      <c r="Q1398">
        <v>2700</v>
      </c>
      <c r="R1398">
        <v>50</v>
      </c>
      <c r="S1398">
        <v>300</v>
      </c>
      <c r="V1398" t="s">
        <v>6174</v>
      </c>
      <c r="W1398" s="2">
        <v>44210.465682870374</v>
      </c>
      <c r="X1398" t="s">
        <v>329</v>
      </c>
      <c r="Y1398" s="2">
        <v>44210.465682870374</v>
      </c>
      <c r="Z1398" t="s">
        <v>329</v>
      </c>
    </row>
    <row r="1399" spans="1:26" x14ac:dyDescent="0.25">
      <c r="A1399" t="s">
        <v>6308</v>
      </c>
      <c r="B1399" t="e">
        <f>VLOOKUP(A1399,'dump '!A:A,1,FALSE)</f>
        <v>#N/A</v>
      </c>
      <c r="C1399" s="2"/>
      <c r="D1399" s="2"/>
      <c r="E1399" s="2"/>
      <c r="F1399" s="2"/>
      <c r="G1399" s="2"/>
      <c r="H1399" t="s">
        <v>58</v>
      </c>
      <c r="I1399">
        <v>1017987</v>
      </c>
      <c r="J1399">
        <v>5</v>
      </c>
      <c r="K1399" t="s">
        <v>79</v>
      </c>
      <c r="L1399" t="s">
        <v>6142</v>
      </c>
      <c r="M1399" t="s">
        <v>55</v>
      </c>
      <c r="N1399">
        <v>80</v>
      </c>
      <c r="O1399">
        <v>100</v>
      </c>
      <c r="P1399" t="s">
        <v>6218</v>
      </c>
      <c r="Q1399">
        <v>2550</v>
      </c>
      <c r="R1399">
        <v>50</v>
      </c>
      <c r="S1399">
        <v>300</v>
      </c>
      <c r="V1399" t="s">
        <v>6144</v>
      </c>
      <c r="W1399" s="2">
        <v>44224.597951388889</v>
      </c>
      <c r="X1399" t="s">
        <v>329</v>
      </c>
      <c r="Y1399" s="2">
        <v>44224.597951388889</v>
      </c>
      <c r="Z1399" t="s">
        <v>329</v>
      </c>
    </row>
    <row r="1400" spans="1:26" x14ac:dyDescent="0.25">
      <c r="A1400" t="s">
        <v>4109</v>
      </c>
      <c r="B1400" t="str">
        <f>VLOOKUP(A1400,'dump '!A:A,1,FALSE)</f>
        <v>RO876</v>
      </c>
      <c r="C1400" t="s">
        <v>4108</v>
      </c>
      <c r="D1400" t="s">
        <v>422</v>
      </c>
      <c r="E1400" t="s">
        <v>879</v>
      </c>
      <c r="F1400" t="s">
        <v>3975</v>
      </c>
      <c r="G1400" t="s">
        <v>177</v>
      </c>
      <c r="H1400" t="s">
        <v>58</v>
      </c>
      <c r="I1400">
        <v>1030374</v>
      </c>
      <c r="J1400">
        <v>5</v>
      </c>
      <c r="K1400" t="s">
        <v>79</v>
      </c>
      <c r="L1400" t="s">
        <v>6172</v>
      </c>
      <c r="M1400" t="s">
        <v>55</v>
      </c>
      <c r="N1400">
        <v>60</v>
      </c>
      <c r="O1400">
        <v>100</v>
      </c>
      <c r="P1400" t="s">
        <v>6219</v>
      </c>
      <c r="Q1400">
        <v>2700</v>
      </c>
      <c r="R1400">
        <v>50</v>
      </c>
      <c r="S1400">
        <v>300</v>
      </c>
      <c r="V1400" t="s">
        <v>6174</v>
      </c>
      <c r="W1400" s="2">
        <v>44217.554293981484</v>
      </c>
      <c r="X1400" t="s">
        <v>329</v>
      </c>
      <c r="Y1400" s="2">
        <v>44217.554293981484</v>
      </c>
      <c r="Z1400" t="s">
        <v>329</v>
      </c>
    </row>
    <row r="1401" spans="1:26" x14ac:dyDescent="0.25">
      <c r="A1401" t="s">
        <v>2995</v>
      </c>
      <c r="B1401" t="str">
        <f>VLOOKUP(A1401,'dump '!A:A,1,FALSE)</f>
        <v>RO877</v>
      </c>
      <c r="C1401" t="s">
        <v>2994</v>
      </c>
      <c r="D1401" t="s">
        <v>2996</v>
      </c>
      <c r="E1401" t="s">
        <v>148</v>
      </c>
      <c r="F1401" t="s">
        <v>2997</v>
      </c>
      <c r="G1401" t="s">
        <v>177</v>
      </c>
      <c r="H1401" t="s">
        <v>58</v>
      </c>
      <c r="I1401">
        <v>1030362</v>
      </c>
      <c r="J1401">
        <v>5</v>
      </c>
      <c r="K1401" t="s">
        <v>79</v>
      </c>
      <c r="L1401" t="s">
        <v>6172</v>
      </c>
      <c r="M1401" t="s">
        <v>55</v>
      </c>
      <c r="N1401">
        <v>60</v>
      </c>
      <c r="O1401">
        <v>100</v>
      </c>
      <c r="P1401" t="s">
        <v>6219</v>
      </c>
      <c r="Q1401">
        <v>2600</v>
      </c>
      <c r="R1401">
        <v>50</v>
      </c>
      <c r="S1401">
        <v>300</v>
      </c>
      <c r="V1401" t="s">
        <v>6174</v>
      </c>
      <c r="W1401" s="2">
        <v>44217.565891203703</v>
      </c>
      <c r="X1401" t="s">
        <v>329</v>
      </c>
      <c r="Y1401" s="2">
        <v>44217.565891203703</v>
      </c>
      <c r="Z1401" t="s">
        <v>329</v>
      </c>
    </row>
    <row r="1402" spans="1:26" x14ac:dyDescent="0.25">
      <c r="A1402" t="s">
        <v>1738</v>
      </c>
      <c r="B1402" t="str">
        <f>VLOOKUP(A1402,'dump '!A:A,1,FALSE)</f>
        <v>RO878</v>
      </c>
      <c r="C1402" t="s">
        <v>1737</v>
      </c>
      <c r="D1402" t="s">
        <v>1739</v>
      </c>
      <c r="E1402" t="s">
        <v>1740</v>
      </c>
      <c r="F1402" t="s">
        <v>1741</v>
      </c>
      <c r="G1402" t="s">
        <v>177</v>
      </c>
      <c r="H1402" t="s">
        <v>58</v>
      </c>
      <c r="I1402">
        <v>1017290</v>
      </c>
      <c r="J1402">
        <v>5</v>
      </c>
      <c r="K1402" t="s">
        <v>79</v>
      </c>
      <c r="L1402" t="s">
        <v>6142</v>
      </c>
      <c r="M1402" t="s">
        <v>55</v>
      </c>
      <c r="N1402">
        <v>80</v>
      </c>
      <c r="O1402">
        <v>100</v>
      </c>
      <c r="P1402" t="s">
        <v>6218</v>
      </c>
      <c r="Q1402">
        <v>2700</v>
      </c>
      <c r="R1402">
        <v>50</v>
      </c>
      <c r="S1402">
        <v>300</v>
      </c>
      <c r="V1402" t="s">
        <v>6144</v>
      </c>
      <c r="W1402" s="2">
        <v>44231.368344907409</v>
      </c>
      <c r="X1402" t="s">
        <v>329</v>
      </c>
      <c r="Y1402" s="2">
        <v>44231.368344907409</v>
      </c>
      <c r="Z1402" t="s">
        <v>329</v>
      </c>
    </row>
    <row r="1403" spans="1:26" x14ac:dyDescent="0.25">
      <c r="A1403" t="s">
        <v>3859</v>
      </c>
      <c r="B1403" t="str">
        <f>VLOOKUP(A1403,'dump '!A:A,1,FALSE)</f>
        <v>RO879</v>
      </c>
      <c r="C1403" t="s">
        <v>3858</v>
      </c>
      <c r="D1403" t="s">
        <v>541</v>
      </c>
      <c r="E1403" t="s">
        <v>1360</v>
      </c>
      <c r="F1403" t="s">
        <v>3595</v>
      </c>
      <c r="G1403" t="s">
        <v>177</v>
      </c>
      <c r="H1403" t="s">
        <v>58</v>
      </c>
      <c r="I1403">
        <v>1015842</v>
      </c>
      <c r="J1403">
        <v>5</v>
      </c>
      <c r="K1403" t="s">
        <v>79</v>
      </c>
      <c r="L1403" t="s">
        <v>6142</v>
      </c>
      <c r="M1403" t="s">
        <v>55</v>
      </c>
      <c r="N1403">
        <v>80</v>
      </c>
      <c r="O1403">
        <v>100</v>
      </c>
      <c r="P1403" t="s">
        <v>6218</v>
      </c>
      <c r="Q1403">
        <v>2700</v>
      </c>
      <c r="R1403">
        <v>50</v>
      </c>
      <c r="S1403">
        <v>300</v>
      </c>
      <c r="V1403" t="s">
        <v>6144</v>
      </c>
      <c r="W1403" s="2">
        <v>44231.628877314812</v>
      </c>
      <c r="X1403" t="s">
        <v>329</v>
      </c>
      <c r="Y1403" s="2">
        <v>44231.628877314812</v>
      </c>
      <c r="Z1403" t="s">
        <v>329</v>
      </c>
    </row>
    <row r="1404" spans="1:26" x14ac:dyDescent="0.25">
      <c r="A1404" t="s">
        <v>1746</v>
      </c>
      <c r="B1404" t="str">
        <f>VLOOKUP(A1404,'dump '!A:A,1,FALSE)</f>
        <v>RO880</v>
      </c>
      <c r="C1404" t="s">
        <v>1745</v>
      </c>
      <c r="D1404" t="s">
        <v>1747</v>
      </c>
      <c r="E1404" t="s">
        <v>1748</v>
      </c>
      <c r="F1404" t="s">
        <v>1749</v>
      </c>
      <c r="G1404" t="s">
        <v>177</v>
      </c>
      <c r="H1404" t="s">
        <v>58</v>
      </c>
      <c r="I1404">
        <v>1017317</v>
      </c>
      <c r="J1404">
        <v>5</v>
      </c>
      <c r="K1404" t="s">
        <v>79</v>
      </c>
      <c r="L1404" t="s">
        <v>6142</v>
      </c>
      <c r="M1404" t="s">
        <v>55</v>
      </c>
      <c r="N1404">
        <v>80</v>
      </c>
      <c r="O1404">
        <v>100</v>
      </c>
      <c r="P1404" t="s">
        <v>6218</v>
      </c>
      <c r="Q1404">
        <v>2600</v>
      </c>
      <c r="R1404">
        <v>50</v>
      </c>
      <c r="S1404">
        <v>300</v>
      </c>
      <c r="V1404" t="s">
        <v>6144</v>
      </c>
      <c r="W1404" s="2">
        <v>44256.547152777777</v>
      </c>
      <c r="X1404" t="s">
        <v>329</v>
      </c>
      <c r="Y1404" s="2">
        <v>44256.547152777777</v>
      </c>
      <c r="Z1404" t="s">
        <v>329</v>
      </c>
    </row>
    <row r="1405" spans="1:26" x14ac:dyDescent="0.25">
      <c r="A1405" t="s">
        <v>4882</v>
      </c>
      <c r="B1405" t="str">
        <f>VLOOKUP(A1405,'dump '!A:A,1,FALSE)</f>
        <v>RO881</v>
      </c>
      <c r="C1405" t="s">
        <v>4881</v>
      </c>
      <c r="D1405" t="s">
        <v>3462</v>
      </c>
      <c r="E1405" t="s">
        <v>340</v>
      </c>
      <c r="F1405" t="s">
        <v>4513</v>
      </c>
      <c r="G1405" t="s">
        <v>177</v>
      </c>
      <c r="H1405" t="s">
        <v>58</v>
      </c>
      <c r="I1405">
        <v>1037053</v>
      </c>
      <c r="J1405">
        <v>5</v>
      </c>
      <c r="K1405" t="s">
        <v>79</v>
      </c>
      <c r="L1405" t="s">
        <v>6172</v>
      </c>
      <c r="M1405" t="s">
        <v>55</v>
      </c>
      <c r="N1405">
        <v>60</v>
      </c>
      <c r="O1405">
        <v>100</v>
      </c>
      <c r="P1405" t="s">
        <v>6219</v>
      </c>
      <c r="Q1405">
        <v>2600</v>
      </c>
      <c r="R1405">
        <v>50</v>
      </c>
      <c r="S1405">
        <v>300</v>
      </c>
      <c r="V1405" t="s">
        <v>6174</v>
      </c>
      <c r="W1405" s="2">
        <v>44230.542673611111</v>
      </c>
      <c r="X1405" t="s">
        <v>329</v>
      </c>
      <c r="Y1405" s="2">
        <v>44230.542673611111</v>
      </c>
      <c r="Z1405" t="s">
        <v>329</v>
      </c>
    </row>
    <row r="1406" spans="1:26" x14ac:dyDescent="0.25">
      <c r="A1406" t="s">
        <v>2947</v>
      </c>
      <c r="B1406" t="str">
        <f>VLOOKUP(A1406,'dump '!A:A,1,FALSE)</f>
        <v>RO882</v>
      </c>
      <c r="C1406" t="s">
        <v>2946</v>
      </c>
      <c r="D1406" t="s">
        <v>2948</v>
      </c>
      <c r="E1406" t="s">
        <v>264</v>
      </c>
      <c r="F1406" t="s">
        <v>2949</v>
      </c>
      <c r="G1406" t="s">
        <v>177</v>
      </c>
      <c r="H1406" t="s">
        <v>58</v>
      </c>
      <c r="I1406">
        <v>1017280</v>
      </c>
      <c r="J1406">
        <v>5</v>
      </c>
      <c r="K1406" t="s">
        <v>79</v>
      </c>
      <c r="L1406" t="s">
        <v>6142</v>
      </c>
      <c r="M1406" t="s">
        <v>55</v>
      </c>
      <c r="N1406">
        <v>80</v>
      </c>
      <c r="O1406">
        <v>100</v>
      </c>
      <c r="P1406" t="s">
        <v>6218</v>
      </c>
      <c r="Q1406">
        <v>2600</v>
      </c>
      <c r="R1406">
        <v>50</v>
      </c>
      <c r="S1406">
        <v>300</v>
      </c>
      <c r="V1406" t="s">
        <v>6144</v>
      </c>
      <c r="W1406" s="2">
        <v>44238.452777777777</v>
      </c>
      <c r="X1406" t="s">
        <v>329</v>
      </c>
      <c r="Y1406" s="2">
        <v>44238.452777777777</v>
      </c>
      <c r="Z1406" t="s">
        <v>329</v>
      </c>
    </row>
    <row r="1407" spans="1:26" x14ac:dyDescent="0.25">
      <c r="A1407" t="s">
        <v>3687</v>
      </c>
      <c r="B1407" t="str">
        <f>VLOOKUP(A1407,'dump '!A:A,1,FALSE)</f>
        <v>RO883</v>
      </c>
      <c r="C1407" t="s">
        <v>3686</v>
      </c>
      <c r="D1407" t="s">
        <v>3688</v>
      </c>
      <c r="E1407" t="s">
        <v>2319</v>
      </c>
      <c r="F1407" t="s">
        <v>3689</v>
      </c>
      <c r="G1407" t="s">
        <v>177</v>
      </c>
      <c r="H1407" t="s">
        <v>58</v>
      </c>
      <c r="I1407">
        <v>1037065</v>
      </c>
      <c r="J1407">
        <v>5</v>
      </c>
      <c r="K1407" t="s">
        <v>79</v>
      </c>
      <c r="L1407" t="s">
        <v>6172</v>
      </c>
      <c r="M1407" t="s">
        <v>55</v>
      </c>
      <c r="N1407">
        <v>60</v>
      </c>
      <c r="O1407">
        <v>100</v>
      </c>
      <c r="P1407" t="s">
        <v>6219</v>
      </c>
      <c r="Q1407">
        <v>2600</v>
      </c>
      <c r="R1407">
        <v>50</v>
      </c>
      <c r="S1407">
        <v>300</v>
      </c>
      <c r="V1407" t="s">
        <v>6174</v>
      </c>
      <c r="W1407" s="2">
        <v>44238.452187499999</v>
      </c>
      <c r="X1407" t="s">
        <v>329</v>
      </c>
      <c r="Y1407" s="2">
        <v>44238.452187499999</v>
      </c>
      <c r="Z1407" t="s">
        <v>329</v>
      </c>
    </row>
    <row r="1408" spans="1:26" x14ac:dyDescent="0.25">
      <c r="A1408" t="s">
        <v>3957</v>
      </c>
      <c r="B1408" t="str">
        <f>VLOOKUP(A1408,'dump '!A:A,1,FALSE)</f>
        <v>RO884</v>
      </c>
      <c r="C1408" t="s">
        <v>3956</v>
      </c>
      <c r="D1408" t="s">
        <v>3523</v>
      </c>
      <c r="E1408" t="s">
        <v>528</v>
      </c>
      <c r="F1408" t="s">
        <v>3958</v>
      </c>
      <c r="G1408" t="s">
        <v>177</v>
      </c>
      <c r="H1408" t="s">
        <v>58</v>
      </c>
      <c r="I1408">
        <v>1041958</v>
      </c>
      <c r="J1408">
        <v>5</v>
      </c>
      <c r="K1408" t="s">
        <v>79</v>
      </c>
      <c r="L1408" t="s">
        <v>6172</v>
      </c>
      <c r="M1408" t="s">
        <v>55</v>
      </c>
      <c r="N1408">
        <v>60</v>
      </c>
      <c r="O1408">
        <v>100</v>
      </c>
      <c r="P1408" t="s">
        <v>6219</v>
      </c>
      <c r="Q1408">
        <v>2600</v>
      </c>
      <c r="R1408">
        <v>50</v>
      </c>
      <c r="S1408">
        <v>300</v>
      </c>
      <c r="V1408" t="s">
        <v>6174</v>
      </c>
      <c r="W1408" s="2">
        <v>44238.45113425926</v>
      </c>
      <c r="X1408" t="s">
        <v>329</v>
      </c>
      <c r="Y1408" s="2">
        <v>44238.45113425926</v>
      </c>
      <c r="Z1408" t="s">
        <v>329</v>
      </c>
    </row>
    <row r="1409" spans="1:26" x14ac:dyDescent="0.25">
      <c r="A1409" t="s">
        <v>3602</v>
      </c>
      <c r="B1409" t="str">
        <f>VLOOKUP(A1409,'dump '!A:A,1,FALSE)</f>
        <v>RO885</v>
      </c>
      <c r="C1409" t="s">
        <v>3601</v>
      </c>
      <c r="D1409" t="s">
        <v>3603</v>
      </c>
      <c r="E1409" t="s">
        <v>281</v>
      </c>
      <c r="F1409" t="s">
        <v>3604</v>
      </c>
      <c r="G1409" t="s">
        <v>177</v>
      </c>
      <c r="H1409" t="s">
        <v>58</v>
      </c>
      <c r="I1409">
        <v>1037045</v>
      </c>
      <c r="J1409">
        <v>5</v>
      </c>
      <c r="K1409" t="s">
        <v>79</v>
      </c>
      <c r="L1409" t="s">
        <v>6172</v>
      </c>
      <c r="M1409" t="s">
        <v>55</v>
      </c>
      <c r="N1409">
        <v>60</v>
      </c>
      <c r="O1409">
        <v>100</v>
      </c>
      <c r="P1409" t="s">
        <v>6219</v>
      </c>
      <c r="Q1409">
        <v>2600</v>
      </c>
      <c r="R1409">
        <v>50</v>
      </c>
      <c r="S1409">
        <v>300</v>
      </c>
      <c r="V1409" t="s">
        <v>6174</v>
      </c>
      <c r="W1409" s="2">
        <v>44238.450208333335</v>
      </c>
      <c r="X1409" t="s">
        <v>329</v>
      </c>
      <c r="Y1409" s="2">
        <v>44238.450208333335</v>
      </c>
      <c r="Z1409" t="s">
        <v>329</v>
      </c>
    </row>
    <row r="1410" spans="1:26" x14ac:dyDescent="0.25">
      <c r="A1410" t="s">
        <v>3620</v>
      </c>
      <c r="B1410" t="str">
        <f>VLOOKUP(A1410,'dump '!A:A,1,FALSE)</f>
        <v>RO886</v>
      </c>
      <c r="C1410" t="s">
        <v>3619</v>
      </c>
      <c r="D1410" t="s">
        <v>3621</v>
      </c>
      <c r="E1410" t="s">
        <v>281</v>
      </c>
      <c r="F1410" t="s">
        <v>3622</v>
      </c>
      <c r="G1410" t="s">
        <v>177</v>
      </c>
      <c r="H1410" t="s">
        <v>58</v>
      </c>
      <c r="I1410">
        <v>1037239</v>
      </c>
      <c r="J1410">
        <v>5</v>
      </c>
      <c r="K1410" t="s">
        <v>79</v>
      </c>
      <c r="L1410" t="s">
        <v>6172</v>
      </c>
      <c r="M1410" t="s">
        <v>55</v>
      </c>
      <c r="N1410">
        <v>60</v>
      </c>
      <c r="O1410">
        <v>100</v>
      </c>
      <c r="P1410" t="s">
        <v>6219</v>
      </c>
      <c r="Q1410">
        <v>2700</v>
      </c>
      <c r="R1410">
        <v>50</v>
      </c>
      <c r="S1410">
        <v>300</v>
      </c>
      <c r="V1410" t="s">
        <v>6174</v>
      </c>
      <c r="W1410" s="2">
        <v>44238.449467592596</v>
      </c>
      <c r="X1410" t="s">
        <v>329</v>
      </c>
      <c r="Y1410" s="2">
        <v>44238.449467592596</v>
      </c>
      <c r="Z1410" t="s">
        <v>329</v>
      </c>
    </row>
    <row r="1411" spans="1:26" x14ac:dyDescent="0.25">
      <c r="A1411" t="s">
        <v>3670</v>
      </c>
      <c r="B1411" t="str">
        <f>VLOOKUP(A1411,'dump '!A:A,1,FALSE)</f>
        <v>RO887</v>
      </c>
      <c r="C1411" t="s">
        <v>3669</v>
      </c>
      <c r="D1411" t="s">
        <v>3671</v>
      </c>
      <c r="E1411" t="s">
        <v>3672</v>
      </c>
      <c r="F1411" t="s">
        <v>3673</v>
      </c>
      <c r="G1411" t="s">
        <v>177</v>
      </c>
      <c r="H1411" t="s">
        <v>58</v>
      </c>
      <c r="I1411">
        <v>1036914</v>
      </c>
      <c r="J1411">
        <v>5</v>
      </c>
      <c r="K1411" t="s">
        <v>79</v>
      </c>
      <c r="L1411" t="s">
        <v>6172</v>
      </c>
      <c r="M1411" t="s">
        <v>55</v>
      </c>
      <c r="N1411">
        <v>60</v>
      </c>
      <c r="O1411">
        <v>100</v>
      </c>
      <c r="P1411" t="s">
        <v>6219</v>
      </c>
      <c r="Q1411">
        <v>2700</v>
      </c>
      <c r="R1411">
        <v>50</v>
      </c>
      <c r="S1411">
        <v>300</v>
      </c>
      <c r="V1411" t="s">
        <v>6174</v>
      </c>
      <c r="W1411" s="2">
        <v>44238.448657407411</v>
      </c>
      <c r="X1411" t="s">
        <v>329</v>
      </c>
      <c r="Y1411" s="2">
        <v>44238.448657407411</v>
      </c>
      <c r="Z1411" t="s">
        <v>329</v>
      </c>
    </row>
    <row r="1412" spans="1:26" x14ac:dyDescent="0.25">
      <c r="A1412" t="s">
        <v>4831</v>
      </c>
      <c r="B1412" t="str">
        <f>VLOOKUP(A1412,'dump '!A:A,1,FALSE)</f>
        <v>RO888</v>
      </c>
      <c r="C1412" t="s">
        <v>4830</v>
      </c>
      <c r="D1412" t="s">
        <v>4343</v>
      </c>
      <c r="E1412" t="s">
        <v>281</v>
      </c>
      <c r="F1412" t="s">
        <v>4344</v>
      </c>
      <c r="G1412" t="s">
        <v>177</v>
      </c>
      <c r="H1412" t="s">
        <v>58</v>
      </c>
      <c r="I1412">
        <v>1036963</v>
      </c>
      <c r="J1412">
        <v>5</v>
      </c>
      <c r="K1412" t="s">
        <v>79</v>
      </c>
      <c r="L1412" t="s">
        <v>6172</v>
      </c>
      <c r="M1412" t="s">
        <v>55</v>
      </c>
      <c r="N1412">
        <v>60</v>
      </c>
      <c r="O1412">
        <v>100</v>
      </c>
      <c r="P1412" t="s">
        <v>6219</v>
      </c>
      <c r="Q1412">
        <v>2700</v>
      </c>
      <c r="R1412">
        <v>50</v>
      </c>
      <c r="S1412">
        <v>300</v>
      </c>
      <c r="V1412" t="s">
        <v>6174</v>
      </c>
      <c r="W1412" s="2">
        <v>44238.446898148148</v>
      </c>
      <c r="X1412" t="s">
        <v>329</v>
      </c>
      <c r="Y1412" s="2">
        <v>44238.446898148148</v>
      </c>
      <c r="Z1412" t="s">
        <v>329</v>
      </c>
    </row>
    <row r="1413" spans="1:26" x14ac:dyDescent="0.25">
      <c r="A1413" t="s">
        <v>2734</v>
      </c>
      <c r="B1413" t="str">
        <f>VLOOKUP(A1413,'dump '!A:A,1,FALSE)</f>
        <v>RO889</v>
      </c>
      <c r="C1413" t="s">
        <v>2733</v>
      </c>
      <c r="D1413" t="s">
        <v>2385</v>
      </c>
      <c r="E1413" t="s">
        <v>2735</v>
      </c>
      <c r="F1413" t="s">
        <v>2736</v>
      </c>
      <c r="G1413" t="s">
        <v>177</v>
      </c>
      <c r="H1413" t="s">
        <v>58</v>
      </c>
      <c r="I1413">
        <v>1019361</v>
      </c>
      <c r="J1413">
        <v>5</v>
      </c>
      <c r="K1413" t="s">
        <v>79</v>
      </c>
      <c r="L1413" t="s">
        <v>6172</v>
      </c>
      <c r="M1413" t="s">
        <v>55</v>
      </c>
      <c r="N1413">
        <v>60</v>
      </c>
      <c r="O1413">
        <v>100</v>
      </c>
      <c r="P1413" t="s">
        <v>6219</v>
      </c>
      <c r="Q1413">
        <v>2700</v>
      </c>
      <c r="R1413">
        <v>50</v>
      </c>
      <c r="S1413">
        <v>300</v>
      </c>
      <c r="V1413" t="s">
        <v>6174</v>
      </c>
      <c r="W1413" s="2">
        <v>44238.453912037039</v>
      </c>
      <c r="X1413" t="s">
        <v>329</v>
      </c>
      <c r="Y1413" s="2">
        <v>44238.453912037039</v>
      </c>
      <c r="Z1413" t="s">
        <v>329</v>
      </c>
    </row>
    <row r="1414" spans="1:26" x14ac:dyDescent="0.25">
      <c r="A1414" t="s">
        <v>3630</v>
      </c>
      <c r="B1414" t="str">
        <f>VLOOKUP(A1414,'dump '!A:A,1,FALSE)</f>
        <v>RO890</v>
      </c>
      <c r="C1414" t="s">
        <v>3629</v>
      </c>
      <c r="D1414" t="s">
        <v>324</v>
      </c>
      <c r="E1414" t="s">
        <v>3310</v>
      </c>
      <c r="F1414" t="s">
        <v>3631</v>
      </c>
      <c r="G1414" t="s">
        <v>177</v>
      </c>
      <c r="H1414" t="s">
        <v>58</v>
      </c>
      <c r="I1414">
        <v>1037242</v>
      </c>
      <c r="J1414">
        <v>5</v>
      </c>
      <c r="K1414" t="s">
        <v>79</v>
      </c>
      <c r="L1414" t="s">
        <v>6172</v>
      </c>
      <c r="M1414" t="s">
        <v>55</v>
      </c>
      <c r="N1414">
        <v>60</v>
      </c>
      <c r="O1414">
        <v>100</v>
      </c>
      <c r="P1414" t="s">
        <v>6219</v>
      </c>
      <c r="Q1414">
        <v>2550</v>
      </c>
      <c r="R1414">
        <v>50</v>
      </c>
      <c r="S1414">
        <v>300</v>
      </c>
      <c r="V1414" t="s">
        <v>6174</v>
      </c>
      <c r="W1414" s="2">
        <v>44238.455370370371</v>
      </c>
      <c r="X1414" t="s">
        <v>329</v>
      </c>
      <c r="Y1414" s="2">
        <v>44238.455370370371</v>
      </c>
      <c r="Z1414" t="s">
        <v>329</v>
      </c>
    </row>
    <row r="1415" spans="1:26" x14ac:dyDescent="0.25">
      <c r="A1415" t="s">
        <v>4788</v>
      </c>
      <c r="B1415" t="str">
        <f>VLOOKUP(A1415,'dump '!A:A,1,FALSE)</f>
        <v>RO891</v>
      </c>
      <c r="C1415" t="s">
        <v>4787</v>
      </c>
      <c r="D1415" t="s">
        <v>1282</v>
      </c>
      <c r="E1415" t="s">
        <v>169</v>
      </c>
      <c r="F1415" t="s">
        <v>1284</v>
      </c>
      <c r="G1415" t="s">
        <v>277</v>
      </c>
      <c r="H1415" t="s">
        <v>58</v>
      </c>
      <c r="I1415">
        <v>1037096</v>
      </c>
      <c r="J1415">
        <v>5</v>
      </c>
      <c r="K1415" t="s">
        <v>79</v>
      </c>
      <c r="L1415" t="s">
        <v>6142</v>
      </c>
      <c r="M1415" t="s">
        <v>55</v>
      </c>
      <c r="N1415">
        <v>80</v>
      </c>
      <c r="O1415">
        <v>100</v>
      </c>
      <c r="P1415" t="s">
        <v>6218</v>
      </c>
      <c r="Q1415">
        <v>2550</v>
      </c>
      <c r="R1415">
        <v>50</v>
      </c>
      <c r="S1415">
        <v>300</v>
      </c>
      <c r="V1415" t="s">
        <v>6144</v>
      </c>
      <c r="W1415" s="2">
        <v>44256.579664351855</v>
      </c>
      <c r="X1415" t="s">
        <v>329</v>
      </c>
      <c r="Y1415" s="2">
        <v>44256.580243055556</v>
      </c>
      <c r="Z1415" t="s">
        <v>329</v>
      </c>
    </row>
    <row r="1416" spans="1:26" x14ac:dyDescent="0.25">
      <c r="A1416" t="s">
        <v>4892</v>
      </c>
      <c r="B1416" t="str">
        <f>VLOOKUP(A1416,'dump '!A:A,1,FALSE)</f>
        <v>RO892</v>
      </c>
      <c r="C1416" t="s">
        <v>4891</v>
      </c>
      <c r="D1416" t="s">
        <v>1282</v>
      </c>
      <c r="E1416" t="s">
        <v>169</v>
      </c>
      <c r="F1416" t="s">
        <v>1284</v>
      </c>
      <c r="G1416" t="s">
        <v>277</v>
      </c>
      <c r="H1416" t="s">
        <v>58</v>
      </c>
      <c r="I1416">
        <v>1037148</v>
      </c>
      <c r="J1416">
        <v>5</v>
      </c>
      <c r="K1416" t="s">
        <v>79</v>
      </c>
      <c r="L1416" t="s">
        <v>6172</v>
      </c>
      <c r="M1416" t="s">
        <v>55</v>
      </c>
      <c r="N1416">
        <v>60</v>
      </c>
      <c r="O1416">
        <v>100</v>
      </c>
      <c r="P1416" t="s">
        <v>6219</v>
      </c>
      <c r="Q1416">
        <v>2600</v>
      </c>
      <c r="R1416">
        <v>50</v>
      </c>
      <c r="S1416">
        <v>300</v>
      </c>
      <c r="V1416" t="s">
        <v>6174</v>
      </c>
      <c r="W1416" s="2">
        <v>44256.57917824074</v>
      </c>
      <c r="X1416" t="s">
        <v>329</v>
      </c>
      <c r="Y1416" s="2">
        <v>44256.57917824074</v>
      </c>
      <c r="Z1416" t="s">
        <v>329</v>
      </c>
    </row>
    <row r="1417" spans="1:26" x14ac:dyDescent="0.25">
      <c r="A1417" t="s">
        <v>3653</v>
      </c>
      <c r="B1417" t="str">
        <f>VLOOKUP(A1417,'dump '!A:A,1,FALSE)</f>
        <v>RO893</v>
      </c>
      <c r="C1417" t="s">
        <v>3652</v>
      </c>
      <c r="D1417" t="s">
        <v>1930</v>
      </c>
      <c r="E1417" t="s">
        <v>3654</v>
      </c>
      <c r="F1417" t="s">
        <v>3655</v>
      </c>
      <c r="G1417" t="s">
        <v>241</v>
      </c>
      <c r="H1417" t="s">
        <v>58</v>
      </c>
      <c r="I1417">
        <v>1037249</v>
      </c>
      <c r="J1417">
        <v>5</v>
      </c>
      <c r="K1417" t="s">
        <v>79</v>
      </c>
      <c r="L1417" t="s">
        <v>6172</v>
      </c>
      <c r="M1417" t="s">
        <v>55</v>
      </c>
      <c r="N1417">
        <v>60</v>
      </c>
      <c r="O1417">
        <v>100</v>
      </c>
      <c r="P1417" t="s">
        <v>6219</v>
      </c>
      <c r="Q1417">
        <v>2600</v>
      </c>
      <c r="R1417">
        <v>50</v>
      </c>
      <c r="S1417">
        <v>300</v>
      </c>
      <c r="V1417" t="s">
        <v>6174</v>
      </c>
      <c r="W1417" s="2">
        <v>44270.541145833333</v>
      </c>
      <c r="X1417" t="s">
        <v>329</v>
      </c>
      <c r="Y1417" s="2">
        <v>44270.541145833333</v>
      </c>
      <c r="Z1417" t="s">
        <v>329</v>
      </c>
    </row>
    <row r="1418" spans="1:26" x14ac:dyDescent="0.25">
      <c r="A1418" t="s">
        <v>3611</v>
      </c>
      <c r="B1418" t="str">
        <f>VLOOKUP(A1418,'dump '!A:A,1,FALSE)</f>
        <v>RO894</v>
      </c>
      <c r="C1418" t="s">
        <v>3610</v>
      </c>
      <c r="D1418" t="s">
        <v>1103</v>
      </c>
      <c r="E1418" t="s">
        <v>1533</v>
      </c>
      <c r="F1418" t="s">
        <v>3612</v>
      </c>
      <c r="G1418" t="s">
        <v>241</v>
      </c>
      <c r="H1418" t="s">
        <v>58</v>
      </c>
      <c r="I1418">
        <v>1037229</v>
      </c>
      <c r="J1418">
        <v>5</v>
      </c>
      <c r="K1418" t="s">
        <v>79</v>
      </c>
      <c r="L1418" t="s">
        <v>6172</v>
      </c>
      <c r="M1418" t="s">
        <v>55</v>
      </c>
      <c r="N1418">
        <v>60</v>
      </c>
      <c r="O1418">
        <v>100</v>
      </c>
      <c r="P1418" t="s">
        <v>6219</v>
      </c>
      <c r="Q1418">
        <v>2700</v>
      </c>
      <c r="R1418">
        <v>50</v>
      </c>
      <c r="S1418">
        <v>300</v>
      </c>
      <c r="V1418" t="s">
        <v>6174</v>
      </c>
      <c r="W1418" s="2">
        <v>44272.366435185184</v>
      </c>
      <c r="X1418" t="s">
        <v>329</v>
      </c>
      <c r="Y1418" s="2">
        <v>44272.366435185184</v>
      </c>
      <c r="Z1418" t="s">
        <v>329</v>
      </c>
    </row>
    <row r="1419" spans="1:26" x14ac:dyDescent="0.25">
      <c r="A1419" t="s">
        <v>3995</v>
      </c>
      <c r="B1419" t="str">
        <f>VLOOKUP(A1419,'dump '!A:A,1,FALSE)</f>
        <v>RO895</v>
      </c>
      <c r="C1419" t="s">
        <v>3994</v>
      </c>
      <c r="D1419" t="s">
        <v>1103</v>
      </c>
      <c r="E1419" t="s">
        <v>1533</v>
      </c>
      <c r="F1419" t="s">
        <v>3612</v>
      </c>
      <c r="G1419" t="s">
        <v>241</v>
      </c>
      <c r="H1419" t="s">
        <v>58</v>
      </c>
      <c r="I1419">
        <v>1017276</v>
      </c>
      <c r="J1419">
        <v>5</v>
      </c>
      <c r="K1419" t="s">
        <v>79</v>
      </c>
      <c r="L1419" t="s">
        <v>6142</v>
      </c>
      <c r="M1419" t="s">
        <v>55</v>
      </c>
      <c r="N1419">
        <v>80</v>
      </c>
      <c r="O1419">
        <v>100</v>
      </c>
      <c r="P1419" t="s">
        <v>6218</v>
      </c>
      <c r="Q1419">
        <v>2700</v>
      </c>
      <c r="R1419">
        <v>50</v>
      </c>
      <c r="S1419">
        <v>300</v>
      </c>
      <c r="V1419" t="s">
        <v>6144</v>
      </c>
      <c r="W1419" s="2">
        <v>44272.367071759261</v>
      </c>
      <c r="X1419" t="s">
        <v>329</v>
      </c>
      <c r="Y1419" s="2">
        <v>44272.371516203704</v>
      </c>
      <c r="Z1419" t="s">
        <v>329</v>
      </c>
    </row>
    <row r="1420" spans="1:26" x14ac:dyDescent="0.25">
      <c r="A1420" t="s">
        <v>4078</v>
      </c>
      <c r="B1420" t="str">
        <f>VLOOKUP(A1420,'dump '!A:A,1,FALSE)</f>
        <v>RO896</v>
      </c>
      <c r="C1420" t="s">
        <v>4077</v>
      </c>
      <c r="D1420" t="s">
        <v>4079</v>
      </c>
      <c r="E1420" t="s">
        <v>807</v>
      </c>
      <c r="F1420" t="s">
        <v>4080</v>
      </c>
      <c r="G1420" t="s">
        <v>241</v>
      </c>
      <c r="H1420" t="s">
        <v>58</v>
      </c>
      <c r="I1420">
        <v>1030415</v>
      </c>
      <c r="J1420">
        <v>5</v>
      </c>
      <c r="K1420" t="s">
        <v>79</v>
      </c>
      <c r="L1420" t="s">
        <v>6172</v>
      </c>
      <c r="M1420" t="s">
        <v>55</v>
      </c>
      <c r="N1420">
        <v>60</v>
      </c>
      <c r="O1420">
        <v>100</v>
      </c>
      <c r="P1420" t="s">
        <v>6219</v>
      </c>
      <c r="Q1420">
        <v>2700</v>
      </c>
      <c r="R1420">
        <v>50</v>
      </c>
      <c r="S1420">
        <v>300</v>
      </c>
      <c r="V1420" t="s">
        <v>6174</v>
      </c>
      <c r="W1420" s="2">
        <v>44270.536319444444</v>
      </c>
      <c r="X1420" t="s">
        <v>329</v>
      </c>
      <c r="Y1420" s="2">
        <v>44270.536319444444</v>
      </c>
      <c r="Z1420" t="s">
        <v>329</v>
      </c>
    </row>
    <row r="1421" spans="1:26" x14ac:dyDescent="0.25">
      <c r="A1421" t="s">
        <v>3682</v>
      </c>
      <c r="B1421" t="str">
        <f>VLOOKUP(A1421,'dump '!A:A,1,FALSE)</f>
        <v>RO897</v>
      </c>
      <c r="C1421" t="s">
        <v>3681</v>
      </c>
      <c r="D1421" t="s">
        <v>3248</v>
      </c>
      <c r="E1421" t="s">
        <v>3683</v>
      </c>
      <c r="F1421" t="s">
        <v>3684</v>
      </c>
      <c r="G1421" t="s">
        <v>241</v>
      </c>
      <c r="H1421" t="s">
        <v>58</v>
      </c>
      <c r="I1421">
        <v>1037030</v>
      </c>
      <c r="J1421">
        <v>5</v>
      </c>
      <c r="K1421" t="s">
        <v>79</v>
      </c>
      <c r="L1421" t="s">
        <v>6172</v>
      </c>
      <c r="M1421" t="s">
        <v>55</v>
      </c>
      <c r="N1421">
        <v>60</v>
      </c>
      <c r="O1421">
        <v>100</v>
      </c>
      <c r="P1421" t="s">
        <v>6219</v>
      </c>
      <c r="Q1421">
        <v>2700</v>
      </c>
      <c r="R1421">
        <v>50</v>
      </c>
      <c r="S1421">
        <v>300</v>
      </c>
      <c r="V1421" t="s">
        <v>6174</v>
      </c>
      <c r="W1421" s="2">
        <v>44270.440034722225</v>
      </c>
      <c r="X1421" t="s">
        <v>329</v>
      </c>
      <c r="Y1421" s="2">
        <v>44270.440034722225</v>
      </c>
      <c r="Z1421" t="s">
        <v>329</v>
      </c>
    </row>
    <row r="1422" spans="1:26" x14ac:dyDescent="0.25">
      <c r="A1422" t="s">
        <v>3666</v>
      </c>
      <c r="B1422" t="str">
        <f>VLOOKUP(A1422,'dump '!A:A,1,FALSE)</f>
        <v>RO898</v>
      </c>
      <c r="C1422" t="s">
        <v>3665</v>
      </c>
      <c r="D1422" t="s">
        <v>1071</v>
      </c>
      <c r="E1422" t="s">
        <v>68</v>
      </c>
      <c r="F1422" t="s">
        <v>3667</v>
      </c>
      <c r="G1422" t="s">
        <v>241</v>
      </c>
      <c r="H1422" t="s">
        <v>58</v>
      </c>
      <c r="I1422">
        <v>1036895</v>
      </c>
      <c r="J1422">
        <v>5</v>
      </c>
      <c r="K1422" t="s">
        <v>79</v>
      </c>
      <c r="L1422" t="s">
        <v>6172</v>
      </c>
      <c r="M1422" t="s">
        <v>55</v>
      </c>
      <c r="N1422">
        <v>60</v>
      </c>
      <c r="O1422">
        <v>100</v>
      </c>
      <c r="P1422" t="s">
        <v>6219</v>
      </c>
      <c r="Q1422">
        <v>2700</v>
      </c>
      <c r="R1422">
        <v>50</v>
      </c>
      <c r="S1422">
        <v>300</v>
      </c>
      <c r="V1422" t="s">
        <v>6174</v>
      </c>
      <c r="W1422" s="2">
        <v>44270.397777777776</v>
      </c>
      <c r="X1422" t="s">
        <v>329</v>
      </c>
      <c r="Y1422" s="2">
        <v>44270.397777777776</v>
      </c>
      <c r="Z1422" t="s">
        <v>329</v>
      </c>
    </row>
    <row r="1423" spans="1:26" x14ac:dyDescent="0.25">
      <c r="A1423" t="s">
        <v>3658</v>
      </c>
      <c r="B1423" t="str">
        <f>VLOOKUP(A1423,'dump '!A:A,1,FALSE)</f>
        <v>RO899</v>
      </c>
      <c r="C1423" t="s">
        <v>3657</v>
      </c>
      <c r="D1423" t="s">
        <v>1930</v>
      </c>
      <c r="E1423" t="s">
        <v>93</v>
      </c>
      <c r="F1423" t="s">
        <v>3659</v>
      </c>
      <c r="G1423" t="s">
        <v>241</v>
      </c>
      <c r="H1423" t="s">
        <v>58</v>
      </c>
      <c r="I1423">
        <v>1037252</v>
      </c>
      <c r="J1423">
        <v>5</v>
      </c>
      <c r="K1423" t="s">
        <v>79</v>
      </c>
      <c r="L1423" t="s">
        <v>6172</v>
      </c>
      <c r="M1423" t="s">
        <v>55</v>
      </c>
      <c r="N1423">
        <v>60</v>
      </c>
      <c r="O1423">
        <v>100</v>
      </c>
      <c r="P1423" t="s">
        <v>6219</v>
      </c>
      <c r="Q1423">
        <v>2700</v>
      </c>
      <c r="R1423">
        <v>50</v>
      </c>
      <c r="S1423">
        <v>300</v>
      </c>
      <c r="V1423" t="s">
        <v>6174</v>
      </c>
      <c r="W1423" s="2">
        <v>44270.434895833336</v>
      </c>
      <c r="X1423" t="s">
        <v>329</v>
      </c>
      <c r="Y1423" s="2">
        <v>44270.434895833336</v>
      </c>
      <c r="Z1423" t="s">
        <v>329</v>
      </c>
    </row>
    <row r="1424" spans="1:26" x14ac:dyDescent="0.25">
      <c r="A1424" t="s">
        <v>4815</v>
      </c>
      <c r="B1424" t="str">
        <f>VLOOKUP(A1424,'dump '!A:A,1,FALSE)</f>
        <v>RO900</v>
      </c>
      <c r="C1424" t="s">
        <v>4814</v>
      </c>
      <c r="D1424" t="s">
        <v>1103</v>
      </c>
      <c r="E1424" t="s">
        <v>4314</v>
      </c>
      <c r="F1424" t="s">
        <v>4315</v>
      </c>
      <c r="G1424" t="s">
        <v>241</v>
      </c>
      <c r="H1424" t="s">
        <v>58</v>
      </c>
      <c r="I1424">
        <v>1037051</v>
      </c>
      <c r="J1424">
        <v>5</v>
      </c>
      <c r="K1424" t="s">
        <v>79</v>
      </c>
      <c r="L1424" t="s">
        <v>6172</v>
      </c>
      <c r="M1424" t="s">
        <v>55</v>
      </c>
      <c r="N1424">
        <v>60</v>
      </c>
      <c r="O1424">
        <v>100</v>
      </c>
      <c r="P1424" t="s">
        <v>6219</v>
      </c>
      <c r="Q1424">
        <v>2700</v>
      </c>
      <c r="R1424">
        <v>50</v>
      </c>
      <c r="S1424">
        <v>300</v>
      </c>
      <c r="V1424" t="s">
        <v>6174</v>
      </c>
      <c r="W1424" s="2">
        <v>44270.414849537039</v>
      </c>
      <c r="X1424" t="s">
        <v>329</v>
      </c>
      <c r="Y1424" s="2">
        <v>44270.414849537039</v>
      </c>
      <c r="Z1424" t="s">
        <v>329</v>
      </c>
    </row>
    <row r="1425" spans="1:26" x14ac:dyDescent="0.25">
      <c r="A1425" t="s">
        <v>4837</v>
      </c>
      <c r="B1425" t="str">
        <f>VLOOKUP(A1425,'dump '!A:A,1,FALSE)</f>
        <v>RO901</v>
      </c>
      <c r="C1425" t="s">
        <v>4836</v>
      </c>
      <c r="D1425" t="s">
        <v>4838</v>
      </c>
      <c r="E1425" t="s">
        <v>4839</v>
      </c>
      <c r="F1425" t="s">
        <v>4840</v>
      </c>
      <c r="G1425" t="s">
        <v>241</v>
      </c>
      <c r="H1425" t="s">
        <v>58</v>
      </c>
      <c r="I1425">
        <v>1036970</v>
      </c>
      <c r="J1425">
        <v>5</v>
      </c>
      <c r="K1425" t="s">
        <v>79</v>
      </c>
      <c r="L1425" t="s">
        <v>6172</v>
      </c>
      <c r="M1425" t="s">
        <v>55</v>
      </c>
      <c r="N1425">
        <v>60</v>
      </c>
      <c r="O1425">
        <v>100</v>
      </c>
      <c r="P1425" t="s">
        <v>6219</v>
      </c>
      <c r="Q1425">
        <v>2700</v>
      </c>
      <c r="R1425">
        <v>50</v>
      </c>
      <c r="S1425">
        <v>300</v>
      </c>
      <c r="V1425" t="s">
        <v>6174</v>
      </c>
      <c r="W1425" s="2">
        <v>44266.625219907408</v>
      </c>
      <c r="X1425" t="s">
        <v>329</v>
      </c>
      <c r="Y1425" s="2">
        <v>44266.625219907408</v>
      </c>
      <c r="Z1425" t="s">
        <v>329</v>
      </c>
    </row>
    <row r="1426" spans="1:26" x14ac:dyDescent="0.25">
      <c r="A1426" t="s">
        <v>3324</v>
      </c>
      <c r="B1426" t="str">
        <f>VLOOKUP(A1426,'dump '!A:A,1,FALSE)</f>
        <v>RO902</v>
      </c>
      <c r="C1426" t="s">
        <v>3323</v>
      </c>
      <c r="D1426" t="s">
        <v>216</v>
      </c>
      <c r="E1426" t="s">
        <v>3325</v>
      </c>
      <c r="F1426" t="s">
        <v>3326</v>
      </c>
      <c r="G1426" t="s">
        <v>241</v>
      </c>
      <c r="H1426" t="s">
        <v>58</v>
      </c>
      <c r="I1426">
        <v>1019886</v>
      </c>
      <c r="J1426">
        <v>5</v>
      </c>
      <c r="K1426" t="s">
        <v>79</v>
      </c>
      <c r="L1426" t="s">
        <v>6172</v>
      </c>
      <c r="M1426" t="s">
        <v>55</v>
      </c>
      <c r="N1426">
        <v>60</v>
      </c>
      <c r="O1426">
        <v>100</v>
      </c>
      <c r="P1426" t="s">
        <v>6219</v>
      </c>
      <c r="Q1426">
        <v>2700</v>
      </c>
      <c r="R1426">
        <v>50</v>
      </c>
      <c r="S1426">
        <v>300</v>
      </c>
      <c r="V1426" t="s">
        <v>6174</v>
      </c>
      <c r="W1426" s="2">
        <v>44270.406493055554</v>
      </c>
      <c r="X1426" t="s">
        <v>329</v>
      </c>
      <c r="Y1426" s="2">
        <v>44270.406493055554</v>
      </c>
      <c r="Z1426" t="s">
        <v>329</v>
      </c>
    </row>
    <row r="1427" spans="1:26" x14ac:dyDescent="0.25">
      <c r="A1427" t="s">
        <v>3607</v>
      </c>
      <c r="B1427" t="str">
        <f>VLOOKUP(A1427,'dump '!A:A,1,FALSE)</f>
        <v>RO903</v>
      </c>
      <c r="C1427" t="s">
        <v>3606</v>
      </c>
      <c r="D1427" t="s">
        <v>2509</v>
      </c>
      <c r="E1427" t="s">
        <v>920</v>
      </c>
      <c r="F1427" t="s">
        <v>3608</v>
      </c>
      <c r="G1427" t="s">
        <v>177</v>
      </c>
      <c r="H1427" t="s">
        <v>58</v>
      </c>
      <c r="I1427">
        <v>1037046</v>
      </c>
      <c r="J1427">
        <v>5</v>
      </c>
      <c r="K1427" t="s">
        <v>79</v>
      </c>
      <c r="L1427" t="s">
        <v>6172</v>
      </c>
      <c r="M1427" t="s">
        <v>55</v>
      </c>
      <c r="N1427">
        <v>60</v>
      </c>
      <c r="O1427">
        <v>100</v>
      </c>
      <c r="P1427" t="s">
        <v>6219</v>
      </c>
      <c r="Q1427">
        <v>2600</v>
      </c>
      <c r="R1427">
        <v>50</v>
      </c>
      <c r="S1427">
        <v>300</v>
      </c>
      <c r="V1427" t="s">
        <v>6174</v>
      </c>
      <c r="W1427" s="2">
        <v>44284.53800925926</v>
      </c>
      <c r="X1427" t="s">
        <v>329</v>
      </c>
      <c r="Y1427" s="2">
        <v>44284.53800925926</v>
      </c>
      <c r="Z1427" t="s">
        <v>329</v>
      </c>
    </row>
    <row r="1428" spans="1:26" x14ac:dyDescent="0.25">
      <c r="A1428" t="s">
        <v>1833</v>
      </c>
      <c r="B1428" t="str">
        <f>VLOOKUP(A1428,'dump '!A:A,1,FALSE)</f>
        <v>RO904</v>
      </c>
      <c r="C1428" t="s">
        <v>1832</v>
      </c>
      <c r="D1428" t="s">
        <v>324</v>
      </c>
      <c r="E1428" t="s">
        <v>1834</v>
      </c>
      <c r="F1428" t="s">
        <v>1835</v>
      </c>
      <c r="G1428" t="s">
        <v>177</v>
      </c>
      <c r="H1428" t="s">
        <v>58</v>
      </c>
      <c r="I1428">
        <v>1015780</v>
      </c>
      <c r="J1428">
        <v>5</v>
      </c>
      <c r="K1428" t="s">
        <v>79</v>
      </c>
      <c r="L1428" t="s">
        <v>6172</v>
      </c>
      <c r="M1428" t="s">
        <v>55</v>
      </c>
      <c r="N1428">
        <v>60</v>
      </c>
      <c r="O1428">
        <v>100</v>
      </c>
      <c r="P1428" t="s">
        <v>6219</v>
      </c>
      <c r="Q1428">
        <v>2600</v>
      </c>
      <c r="R1428">
        <v>50</v>
      </c>
      <c r="S1428">
        <v>300</v>
      </c>
      <c r="V1428" t="s">
        <v>6174</v>
      </c>
      <c r="W1428" s="2">
        <v>44284.534432870372</v>
      </c>
      <c r="X1428" t="s">
        <v>329</v>
      </c>
      <c r="Y1428" s="2">
        <v>44284.534432870372</v>
      </c>
      <c r="Z1428" t="s">
        <v>329</v>
      </c>
    </row>
    <row r="1429" spans="1:26" x14ac:dyDescent="0.25">
      <c r="A1429" t="s">
        <v>4156</v>
      </c>
      <c r="B1429" t="str">
        <f>VLOOKUP(A1429,'dump '!A:A,1,FALSE)</f>
        <v>RO905</v>
      </c>
      <c r="C1429" t="s">
        <v>4155</v>
      </c>
      <c r="D1429" t="s">
        <v>2509</v>
      </c>
      <c r="E1429" t="s">
        <v>724</v>
      </c>
      <c r="F1429" t="s">
        <v>4157</v>
      </c>
      <c r="G1429" t="s">
        <v>177</v>
      </c>
      <c r="H1429" t="s">
        <v>58</v>
      </c>
      <c r="I1429">
        <v>1030347</v>
      </c>
      <c r="J1429">
        <v>5</v>
      </c>
      <c r="K1429" t="s">
        <v>79</v>
      </c>
      <c r="L1429" t="s">
        <v>6172</v>
      </c>
      <c r="M1429" t="s">
        <v>55</v>
      </c>
      <c r="N1429">
        <v>60</v>
      </c>
      <c r="O1429">
        <v>100</v>
      </c>
      <c r="P1429" t="s">
        <v>6219</v>
      </c>
      <c r="Q1429">
        <v>2700</v>
      </c>
      <c r="R1429">
        <v>50</v>
      </c>
      <c r="S1429">
        <v>300</v>
      </c>
      <c r="V1429" t="s">
        <v>6174</v>
      </c>
      <c r="W1429" s="2">
        <v>44284.533784722225</v>
      </c>
      <c r="X1429" t="s">
        <v>329</v>
      </c>
      <c r="Y1429" s="2">
        <v>44284.533784722225</v>
      </c>
      <c r="Z1429" t="s">
        <v>329</v>
      </c>
    </row>
    <row r="1430" spans="1:26" x14ac:dyDescent="0.25">
      <c r="A1430" t="s">
        <v>3678</v>
      </c>
      <c r="B1430" t="str">
        <f>VLOOKUP(A1430,'dump '!A:A,1,FALSE)</f>
        <v>RO906</v>
      </c>
      <c r="C1430" t="s">
        <v>3677</v>
      </c>
      <c r="D1430" t="s">
        <v>324</v>
      </c>
      <c r="E1430" t="s">
        <v>3679</v>
      </c>
      <c r="F1430" t="s">
        <v>326</v>
      </c>
      <c r="G1430" t="s">
        <v>177</v>
      </c>
      <c r="H1430" t="s">
        <v>58</v>
      </c>
      <c r="I1430">
        <v>1037022</v>
      </c>
      <c r="J1430">
        <v>5</v>
      </c>
      <c r="K1430" t="s">
        <v>79</v>
      </c>
      <c r="L1430" t="s">
        <v>6172</v>
      </c>
      <c r="M1430" t="s">
        <v>55</v>
      </c>
      <c r="N1430">
        <v>60</v>
      </c>
      <c r="O1430">
        <v>100</v>
      </c>
      <c r="P1430" t="s">
        <v>6219</v>
      </c>
      <c r="Q1430">
        <v>2600</v>
      </c>
      <c r="R1430">
        <v>50</v>
      </c>
      <c r="S1430">
        <v>300</v>
      </c>
      <c r="V1430" t="s">
        <v>6174</v>
      </c>
      <c r="W1430" s="2">
        <v>44284.537476851852</v>
      </c>
      <c r="X1430" t="s">
        <v>329</v>
      </c>
      <c r="Y1430" s="2">
        <v>44284.537476851852</v>
      </c>
      <c r="Z1430" t="s">
        <v>329</v>
      </c>
    </row>
    <row r="1431" spans="1:26" x14ac:dyDescent="0.25">
      <c r="A1431" t="s">
        <v>3522</v>
      </c>
      <c r="B1431" t="str">
        <f>VLOOKUP(A1431,'dump '!A:A,1,FALSE)</f>
        <v>RO907</v>
      </c>
      <c r="C1431" t="s">
        <v>3521</v>
      </c>
      <c r="D1431" t="s">
        <v>3523</v>
      </c>
      <c r="E1431" t="s">
        <v>3524</v>
      </c>
      <c r="F1431" t="s">
        <v>3525</v>
      </c>
      <c r="G1431" t="s">
        <v>177</v>
      </c>
      <c r="H1431" t="s">
        <v>58</v>
      </c>
      <c r="I1431">
        <v>1034706</v>
      </c>
      <c r="J1431">
        <v>5</v>
      </c>
      <c r="K1431" t="s">
        <v>79</v>
      </c>
      <c r="L1431" t="s">
        <v>6172</v>
      </c>
      <c r="M1431" t="s">
        <v>55</v>
      </c>
      <c r="N1431">
        <v>60</v>
      </c>
      <c r="O1431">
        <v>100</v>
      </c>
      <c r="P1431" t="s">
        <v>6219</v>
      </c>
      <c r="Q1431">
        <v>2700</v>
      </c>
      <c r="R1431">
        <v>50</v>
      </c>
      <c r="S1431">
        <v>300</v>
      </c>
      <c r="V1431" t="s">
        <v>6174</v>
      </c>
      <c r="W1431" s="2">
        <v>44284.536724537036</v>
      </c>
      <c r="X1431" t="s">
        <v>329</v>
      </c>
      <c r="Y1431" s="2">
        <v>44284.536724537036</v>
      </c>
      <c r="Z1431" t="s">
        <v>329</v>
      </c>
    </row>
    <row r="1432" spans="1:26" x14ac:dyDescent="0.25">
      <c r="A1432" t="s">
        <v>3676</v>
      </c>
      <c r="B1432" t="str">
        <f>VLOOKUP(A1432,'dump '!A:A,1,FALSE)</f>
        <v>RO908</v>
      </c>
      <c r="C1432" t="s">
        <v>3675</v>
      </c>
      <c r="D1432" t="s">
        <v>174</v>
      </c>
      <c r="E1432" t="s">
        <v>3224</v>
      </c>
      <c r="F1432" t="s">
        <v>3225</v>
      </c>
      <c r="G1432" t="s">
        <v>177</v>
      </c>
      <c r="H1432" t="s">
        <v>58</v>
      </c>
      <c r="I1432">
        <v>1036925</v>
      </c>
      <c r="J1432">
        <v>5</v>
      </c>
      <c r="K1432" t="s">
        <v>79</v>
      </c>
      <c r="L1432" t="s">
        <v>6142</v>
      </c>
      <c r="M1432" t="s">
        <v>55</v>
      </c>
      <c r="N1432">
        <v>80</v>
      </c>
      <c r="O1432">
        <v>100</v>
      </c>
      <c r="P1432" t="s">
        <v>6218</v>
      </c>
      <c r="Q1432">
        <v>2600</v>
      </c>
      <c r="R1432">
        <v>50</v>
      </c>
      <c r="S1432">
        <v>300</v>
      </c>
      <c r="V1432" t="s">
        <v>6144</v>
      </c>
      <c r="W1432" s="2">
        <v>44284.53601851852</v>
      </c>
      <c r="X1432" t="s">
        <v>329</v>
      </c>
      <c r="Y1432" s="2">
        <v>44284.545601851853</v>
      </c>
      <c r="Z1432" t="s">
        <v>329</v>
      </c>
    </row>
    <row r="1433" spans="1:26" x14ac:dyDescent="0.25">
      <c r="A1433" t="s">
        <v>4738</v>
      </c>
      <c r="B1433" t="str">
        <f>VLOOKUP(A1433,'dump '!A:A,1,FALSE)</f>
        <v>RO909</v>
      </c>
      <c r="C1433" t="s">
        <v>4737</v>
      </c>
      <c r="D1433" t="s">
        <v>3693</v>
      </c>
      <c r="E1433" t="s">
        <v>3694</v>
      </c>
      <c r="F1433" t="s">
        <v>3695</v>
      </c>
      <c r="G1433" t="s">
        <v>184</v>
      </c>
      <c r="H1433" t="s">
        <v>58</v>
      </c>
      <c r="I1433">
        <v>1038406</v>
      </c>
      <c r="J1433">
        <v>5</v>
      </c>
      <c r="K1433" t="s">
        <v>79</v>
      </c>
      <c r="L1433" t="s">
        <v>6172</v>
      </c>
      <c r="M1433" t="s">
        <v>55</v>
      </c>
      <c r="N1433">
        <v>60</v>
      </c>
      <c r="O1433">
        <v>100</v>
      </c>
      <c r="P1433" t="s">
        <v>6219</v>
      </c>
      <c r="Q1433">
        <v>2600</v>
      </c>
      <c r="R1433">
        <v>50</v>
      </c>
      <c r="S1433">
        <v>300</v>
      </c>
      <c r="V1433" t="s">
        <v>6174</v>
      </c>
      <c r="W1433" s="2">
        <v>44284.535555555558</v>
      </c>
      <c r="X1433" t="s">
        <v>329</v>
      </c>
      <c r="Y1433" s="2">
        <v>44284.535555555558</v>
      </c>
      <c r="Z1433" t="s">
        <v>329</v>
      </c>
    </row>
    <row r="1434" spans="1:26" x14ac:dyDescent="0.25">
      <c r="A1434" t="s">
        <v>2971</v>
      </c>
      <c r="B1434" t="str">
        <f>VLOOKUP(A1434,'dump '!A:A,1,FALSE)</f>
        <v>RO910</v>
      </c>
      <c r="C1434" t="s">
        <v>2970</v>
      </c>
      <c r="D1434" t="s">
        <v>2972</v>
      </c>
      <c r="E1434" t="s">
        <v>281</v>
      </c>
      <c r="F1434" t="s">
        <v>2973</v>
      </c>
      <c r="G1434" t="s">
        <v>177</v>
      </c>
      <c r="H1434" t="s">
        <v>58</v>
      </c>
      <c r="I1434">
        <v>1030329</v>
      </c>
      <c r="J1434">
        <v>5</v>
      </c>
      <c r="K1434" t="s">
        <v>79</v>
      </c>
      <c r="L1434" t="s">
        <v>6172</v>
      </c>
      <c r="M1434" t="s">
        <v>55</v>
      </c>
      <c r="N1434">
        <v>60</v>
      </c>
      <c r="O1434">
        <v>100</v>
      </c>
      <c r="P1434" t="s">
        <v>6219</v>
      </c>
      <c r="Q1434">
        <v>2600</v>
      </c>
      <c r="R1434">
        <v>50</v>
      </c>
      <c r="S1434">
        <v>300</v>
      </c>
      <c r="V1434" t="s">
        <v>6174</v>
      </c>
      <c r="W1434" s="2">
        <v>44299.354733796295</v>
      </c>
      <c r="X1434" t="s">
        <v>329</v>
      </c>
      <c r="Y1434" s="2">
        <v>44299.354733796295</v>
      </c>
      <c r="Z1434" t="s">
        <v>329</v>
      </c>
    </row>
    <row r="1435" spans="1:26" x14ac:dyDescent="0.25">
      <c r="A1435" t="s">
        <v>3625</v>
      </c>
      <c r="B1435" t="str">
        <f>VLOOKUP(A1435,'dump '!A:A,1,FALSE)</f>
        <v>RO911</v>
      </c>
      <c r="C1435" t="s">
        <v>3624</v>
      </c>
      <c r="D1435" t="s">
        <v>3626</v>
      </c>
      <c r="E1435" t="s">
        <v>775</v>
      </c>
      <c r="F1435" t="s">
        <v>3627</v>
      </c>
      <c r="G1435" t="s">
        <v>177</v>
      </c>
      <c r="H1435" t="s">
        <v>58</v>
      </c>
      <c r="I1435">
        <v>1037240</v>
      </c>
      <c r="J1435">
        <v>5</v>
      </c>
      <c r="K1435" t="s">
        <v>79</v>
      </c>
      <c r="L1435" t="s">
        <v>6172</v>
      </c>
      <c r="M1435" t="s">
        <v>55</v>
      </c>
      <c r="N1435">
        <v>60</v>
      </c>
      <c r="O1435">
        <v>100</v>
      </c>
      <c r="P1435" t="s">
        <v>6219</v>
      </c>
      <c r="Q1435">
        <v>2600</v>
      </c>
      <c r="R1435">
        <v>50</v>
      </c>
      <c r="S1435">
        <v>300</v>
      </c>
      <c r="V1435" t="s">
        <v>6174</v>
      </c>
      <c r="W1435" s="2">
        <v>44299.356087962966</v>
      </c>
      <c r="X1435" t="s">
        <v>329</v>
      </c>
      <c r="Y1435" s="2">
        <v>44299.356087962966</v>
      </c>
      <c r="Z1435" t="s">
        <v>329</v>
      </c>
    </row>
    <row r="1436" spans="1:26" x14ac:dyDescent="0.25">
      <c r="A1436" t="s">
        <v>4742</v>
      </c>
      <c r="B1436" t="str">
        <f>VLOOKUP(A1436,'dump '!A:A,1,FALSE)</f>
        <v>RO912</v>
      </c>
      <c r="C1436" t="s">
        <v>4741</v>
      </c>
      <c r="D1436" t="s">
        <v>4377</v>
      </c>
      <c r="E1436" t="s">
        <v>4378</v>
      </c>
      <c r="F1436" t="s">
        <v>4379</v>
      </c>
      <c r="G1436" t="s">
        <v>177</v>
      </c>
      <c r="H1436" t="s">
        <v>58</v>
      </c>
      <c r="I1436">
        <v>1038425</v>
      </c>
      <c r="J1436">
        <v>5</v>
      </c>
      <c r="K1436" t="s">
        <v>79</v>
      </c>
      <c r="L1436" t="s">
        <v>6172</v>
      </c>
      <c r="M1436" t="s">
        <v>55</v>
      </c>
      <c r="N1436">
        <v>60</v>
      </c>
      <c r="O1436">
        <v>100</v>
      </c>
      <c r="P1436" t="s">
        <v>6219</v>
      </c>
      <c r="Q1436">
        <v>2600</v>
      </c>
      <c r="R1436">
        <v>50</v>
      </c>
      <c r="S1436">
        <v>300</v>
      </c>
      <c r="V1436" t="s">
        <v>6174</v>
      </c>
      <c r="W1436" s="2">
        <v>44299.355243055557</v>
      </c>
      <c r="X1436" t="s">
        <v>329</v>
      </c>
      <c r="Y1436" s="2">
        <v>44299.355243055557</v>
      </c>
      <c r="Z1436" t="s">
        <v>329</v>
      </c>
    </row>
    <row r="1437" spans="1:26" x14ac:dyDescent="0.25">
      <c r="A1437" t="s">
        <v>3037</v>
      </c>
      <c r="B1437" t="str">
        <f>VLOOKUP(A1437,'dump '!A:A,1,FALSE)</f>
        <v>RO913</v>
      </c>
      <c r="C1437" t="s">
        <v>3036</v>
      </c>
      <c r="D1437" t="s">
        <v>3038</v>
      </c>
      <c r="E1437" t="s">
        <v>281</v>
      </c>
      <c r="F1437" t="s">
        <v>3039</v>
      </c>
      <c r="G1437" t="s">
        <v>177</v>
      </c>
      <c r="H1437" t="s">
        <v>58</v>
      </c>
      <c r="I1437">
        <v>1030409</v>
      </c>
      <c r="J1437">
        <v>5</v>
      </c>
      <c r="K1437" t="s">
        <v>79</v>
      </c>
      <c r="L1437" t="s">
        <v>6172</v>
      </c>
      <c r="M1437" t="s">
        <v>55</v>
      </c>
      <c r="N1437">
        <v>60</v>
      </c>
      <c r="O1437">
        <v>100</v>
      </c>
      <c r="P1437" t="s">
        <v>6219</v>
      </c>
      <c r="Q1437">
        <v>2600</v>
      </c>
      <c r="R1437">
        <v>50</v>
      </c>
      <c r="S1437">
        <v>300</v>
      </c>
      <c r="V1437" t="s">
        <v>6174</v>
      </c>
      <c r="W1437" s="2">
        <v>44305.591516203705</v>
      </c>
      <c r="X1437" t="s">
        <v>329</v>
      </c>
      <c r="Y1437" s="2">
        <v>44305.591516203705</v>
      </c>
      <c r="Z1437" t="s">
        <v>329</v>
      </c>
    </row>
    <row r="1438" spans="1:26" x14ac:dyDescent="0.25">
      <c r="A1438" t="s">
        <v>3863</v>
      </c>
      <c r="B1438" t="str">
        <f>VLOOKUP(A1438,'dump '!A:A,1,FALSE)</f>
        <v>RO914</v>
      </c>
      <c r="C1438" t="s">
        <v>3862</v>
      </c>
      <c r="D1438" t="s">
        <v>3394</v>
      </c>
      <c r="E1438" t="s">
        <v>81</v>
      </c>
      <c r="F1438" t="s">
        <v>3864</v>
      </c>
      <c r="G1438" t="s">
        <v>241</v>
      </c>
      <c r="H1438" t="s">
        <v>58</v>
      </c>
      <c r="I1438">
        <v>1016196</v>
      </c>
      <c r="J1438">
        <v>5</v>
      </c>
      <c r="K1438" t="s">
        <v>79</v>
      </c>
      <c r="L1438" t="s">
        <v>6142</v>
      </c>
      <c r="M1438" t="s">
        <v>55</v>
      </c>
      <c r="N1438">
        <v>80</v>
      </c>
      <c r="O1438">
        <v>100</v>
      </c>
      <c r="P1438" t="s">
        <v>6218</v>
      </c>
      <c r="Q1438">
        <v>2700</v>
      </c>
      <c r="R1438">
        <v>50</v>
      </c>
      <c r="S1438">
        <v>300</v>
      </c>
      <c r="V1438" t="s">
        <v>6144</v>
      </c>
      <c r="W1438" s="2">
        <v>44305.588252314818</v>
      </c>
      <c r="X1438" t="s">
        <v>329</v>
      </c>
      <c r="Y1438" s="2">
        <v>44305.588252314818</v>
      </c>
      <c r="Z1438" t="s">
        <v>329</v>
      </c>
    </row>
    <row r="1439" spans="1:26" x14ac:dyDescent="0.25">
      <c r="A1439" t="s">
        <v>3634</v>
      </c>
      <c r="B1439" t="str">
        <f>VLOOKUP(A1439,'dump '!A:A,1,FALSE)</f>
        <v>RO915</v>
      </c>
      <c r="C1439" t="s">
        <v>3633</v>
      </c>
      <c r="D1439" t="s">
        <v>3038</v>
      </c>
      <c r="E1439" t="s">
        <v>652</v>
      </c>
      <c r="F1439" t="s">
        <v>3635</v>
      </c>
      <c r="G1439" t="s">
        <v>177</v>
      </c>
      <c r="H1439" t="s">
        <v>58</v>
      </c>
      <c r="I1439">
        <v>1037245</v>
      </c>
      <c r="J1439">
        <v>5</v>
      </c>
      <c r="K1439" t="s">
        <v>79</v>
      </c>
      <c r="L1439" t="s">
        <v>6172</v>
      </c>
      <c r="M1439" t="s">
        <v>55</v>
      </c>
      <c r="N1439">
        <v>60</v>
      </c>
      <c r="O1439">
        <v>100</v>
      </c>
      <c r="P1439" t="s">
        <v>6219</v>
      </c>
      <c r="Q1439">
        <v>2600</v>
      </c>
      <c r="R1439">
        <v>50</v>
      </c>
      <c r="S1439">
        <v>300</v>
      </c>
      <c r="V1439" t="s">
        <v>6174</v>
      </c>
      <c r="W1439" s="2">
        <v>44305.592812499999</v>
      </c>
      <c r="X1439" t="s">
        <v>329</v>
      </c>
      <c r="Y1439" s="2">
        <v>44305.592812499999</v>
      </c>
      <c r="Z1439" t="s">
        <v>329</v>
      </c>
    </row>
    <row r="1440" spans="1:26" x14ac:dyDescent="0.25">
      <c r="A1440" t="s">
        <v>3031</v>
      </c>
      <c r="B1440" t="str">
        <f>VLOOKUP(A1440,'dump '!A:A,1,FALSE)</f>
        <v>RO916</v>
      </c>
      <c r="C1440" t="s">
        <v>3030</v>
      </c>
      <c r="D1440" t="s">
        <v>376</v>
      </c>
      <c r="E1440" t="s">
        <v>377</v>
      </c>
      <c r="F1440" t="s">
        <v>378</v>
      </c>
      <c r="G1440" t="s">
        <v>177</v>
      </c>
      <c r="H1440" t="s">
        <v>58</v>
      </c>
      <c r="I1440">
        <v>1030396</v>
      </c>
      <c r="J1440">
        <v>5</v>
      </c>
      <c r="K1440" t="s">
        <v>79</v>
      </c>
      <c r="L1440" t="s">
        <v>6172</v>
      </c>
      <c r="M1440" t="s">
        <v>55</v>
      </c>
      <c r="N1440">
        <v>60</v>
      </c>
      <c r="O1440">
        <v>100</v>
      </c>
      <c r="P1440" t="s">
        <v>6219</v>
      </c>
      <c r="Q1440">
        <v>2700</v>
      </c>
      <c r="R1440">
        <v>50</v>
      </c>
      <c r="S1440">
        <v>300</v>
      </c>
      <c r="V1440" t="s">
        <v>6174</v>
      </c>
      <c r="W1440" s="2">
        <v>44305.592141203706</v>
      </c>
      <c r="X1440" t="s">
        <v>329</v>
      </c>
      <c r="Y1440" s="2">
        <v>44305.592141203706</v>
      </c>
      <c r="Z1440" t="s">
        <v>329</v>
      </c>
    </row>
    <row r="1441" spans="1:26" x14ac:dyDescent="0.25">
      <c r="A1441" t="s">
        <v>3201</v>
      </c>
      <c r="B1441" t="str">
        <f>VLOOKUP(A1441,'dump '!A:A,1,FALSE)</f>
        <v>RO917</v>
      </c>
      <c r="C1441" t="s">
        <v>3200</v>
      </c>
      <c r="D1441" t="s">
        <v>2385</v>
      </c>
      <c r="E1441" t="s">
        <v>569</v>
      </c>
      <c r="F1441" t="s">
        <v>3198</v>
      </c>
      <c r="G1441" t="s">
        <v>177</v>
      </c>
      <c r="H1441" t="s">
        <v>58</v>
      </c>
      <c r="I1441">
        <v>1031375</v>
      </c>
      <c r="J1441">
        <v>5</v>
      </c>
      <c r="K1441" t="s">
        <v>79</v>
      </c>
      <c r="L1441" t="s">
        <v>6142</v>
      </c>
      <c r="M1441" t="s">
        <v>55</v>
      </c>
      <c r="N1441">
        <v>80</v>
      </c>
      <c r="O1441">
        <v>100</v>
      </c>
      <c r="P1441" t="s">
        <v>6218</v>
      </c>
      <c r="Q1441">
        <v>2700</v>
      </c>
      <c r="R1441">
        <v>50</v>
      </c>
      <c r="S1441">
        <v>300</v>
      </c>
      <c r="V1441" t="s">
        <v>6144</v>
      </c>
      <c r="W1441" s="2">
        <v>44305.590497685182</v>
      </c>
      <c r="X1441" t="s">
        <v>329</v>
      </c>
      <c r="Y1441" s="2">
        <v>44305.590497685182</v>
      </c>
      <c r="Z1441" t="s">
        <v>329</v>
      </c>
    </row>
    <row r="1442" spans="1:26" x14ac:dyDescent="0.25">
      <c r="A1442" t="s">
        <v>3241</v>
      </c>
      <c r="B1442" t="str">
        <f>VLOOKUP(A1442,'dump '!A:A,1,FALSE)</f>
        <v>RO918</v>
      </c>
      <c r="C1442" t="s">
        <v>3240</v>
      </c>
      <c r="D1442" t="s">
        <v>2943</v>
      </c>
      <c r="E1442" t="s">
        <v>473</v>
      </c>
      <c r="F1442" t="s">
        <v>2944</v>
      </c>
      <c r="G1442" t="s">
        <v>241</v>
      </c>
      <c r="H1442" t="s">
        <v>58</v>
      </c>
      <c r="I1442">
        <v>1015851</v>
      </c>
      <c r="J1442">
        <v>5</v>
      </c>
      <c r="K1442" t="s">
        <v>79</v>
      </c>
      <c r="L1442" t="s">
        <v>6142</v>
      </c>
      <c r="M1442" t="s">
        <v>55</v>
      </c>
      <c r="N1442">
        <v>80</v>
      </c>
      <c r="O1442">
        <v>100</v>
      </c>
      <c r="P1442" t="s">
        <v>6218</v>
      </c>
      <c r="Q1442">
        <v>2700</v>
      </c>
      <c r="R1442">
        <v>50</v>
      </c>
      <c r="S1442">
        <v>300</v>
      </c>
      <c r="V1442" t="s">
        <v>6144</v>
      </c>
      <c r="W1442" s="2">
        <v>44312.371782407405</v>
      </c>
      <c r="X1442" t="s">
        <v>329</v>
      </c>
      <c r="Y1442" s="2">
        <v>44312.371782407405</v>
      </c>
      <c r="Z1442" t="s">
        <v>329</v>
      </c>
    </row>
    <row r="1443" spans="1:26" x14ac:dyDescent="0.25">
      <c r="A1443" t="s">
        <v>4468</v>
      </c>
      <c r="B1443" t="str">
        <f>VLOOKUP(A1443,'dump '!A:A,1,FALSE)</f>
        <v>RO919</v>
      </c>
      <c r="C1443" t="s">
        <v>4467</v>
      </c>
      <c r="D1443" t="s">
        <v>624</v>
      </c>
      <c r="E1443" t="s">
        <v>482</v>
      </c>
      <c r="F1443" t="s">
        <v>4389</v>
      </c>
      <c r="G1443" t="s">
        <v>107</v>
      </c>
      <c r="H1443" t="s">
        <v>58</v>
      </c>
      <c r="I1443">
        <v>1034644</v>
      </c>
      <c r="J1443">
        <v>5</v>
      </c>
      <c r="K1443" t="s">
        <v>79</v>
      </c>
      <c r="L1443" t="s">
        <v>6172</v>
      </c>
      <c r="M1443" t="s">
        <v>55</v>
      </c>
      <c r="N1443">
        <v>60</v>
      </c>
      <c r="O1443">
        <v>100</v>
      </c>
      <c r="P1443" t="s">
        <v>6219</v>
      </c>
      <c r="Q1443">
        <v>2700</v>
      </c>
      <c r="R1443">
        <v>50</v>
      </c>
      <c r="S1443">
        <v>300</v>
      </c>
      <c r="V1443" t="s">
        <v>6174</v>
      </c>
      <c r="W1443" s="2">
        <v>44312.373310185183</v>
      </c>
      <c r="X1443" t="s">
        <v>329</v>
      </c>
      <c r="Y1443" s="2">
        <v>44312.373310185183</v>
      </c>
      <c r="Z1443" t="s">
        <v>329</v>
      </c>
    </row>
    <row r="1444" spans="1:26" x14ac:dyDescent="0.25">
      <c r="A1444" t="s">
        <v>4857</v>
      </c>
      <c r="B1444" t="str">
        <f>VLOOKUP(A1444,'dump '!A:A,1,FALSE)</f>
        <v>RO920</v>
      </c>
      <c r="C1444" t="s">
        <v>4856</v>
      </c>
      <c r="D1444" t="s">
        <v>4215</v>
      </c>
      <c r="E1444" t="s">
        <v>154</v>
      </c>
      <c r="F1444" t="s">
        <v>4216</v>
      </c>
      <c r="G1444" t="s">
        <v>107</v>
      </c>
      <c r="H1444" t="s">
        <v>58</v>
      </c>
      <c r="I1444">
        <v>1036873</v>
      </c>
      <c r="J1444">
        <v>5</v>
      </c>
      <c r="K1444" t="s">
        <v>79</v>
      </c>
      <c r="L1444" t="s">
        <v>6172</v>
      </c>
      <c r="M1444" t="s">
        <v>55</v>
      </c>
      <c r="N1444">
        <v>60</v>
      </c>
      <c r="O1444">
        <v>100</v>
      </c>
      <c r="P1444" t="s">
        <v>6219</v>
      </c>
      <c r="Q1444">
        <v>2600</v>
      </c>
      <c r="R1444">
        <v>50</v>
      </c>
      <c r="S1444">
        <v>300</v>
      </c>
      <c r="V1444" t="s">
        <v>6174</v>
      </c>
      <c r="W1444" s="2">
        <v>44312.372476851851</v>
      </c>
      <c r="X1444" t="s">
        <v>329</v>
      </c>
      <c r="Y1444" s="2">
        <v>44312.372476851851</v>
      </c>
      <c r="Z1444" t="s">
        <v>329</v>
      </c>
    </row>
    <row r="1445" spans="1:26" x14ac:dyDescent="0.25">
      <c r="A1445" t="s">
        <v>4734</v>
      </c>
      <c r="B1445" t="str">
        <f>VLOOKUP(A1445,'dump '!A:A,1,FALSE)</f>
        <v>RO921</v>
      </c>
      <c r="C1445" t="s">
        <v>4733</v>
      </c>
      <c r="D1445" t="s">
        <v>4253</v>
      </c>
      <c r="E1445" t="s">
        <v>222</v>
      </c>
      <c r="F1445" t="s">
        <v>4616</v>
      </c>
      <c r="G1445" t="s">
        <v>177</v>
      </c>
      <c r="H1445" t="s">
        <v>58</v>
      </c>
      <c r="I1445">
        <v>1038426</v>
      </c>
      <c r="J1445">
        <v>5</v>
      </c>
      <c r="K1445" t="s">
        <v>79</v>
      </c>
      <c r="L1445" t="s">
        <v>6172</v>
      </c>
      <c r="M1445" t="s">
        <v>55</v>
      </c>
      <c r="N1445">
        <v>60</v>
      </c>
      <c r="O1445">
        <v>100</v>
      </c>
      <c r="P1445" t="s">
        <v>6219</v>
      </c>
      <c r="Q1445">
        <v>2700</v>
      </c>
      <c r="R1445">
        <v>50</v>
      </c>
      <c r="S1445">
        <v>300</v>
      </c>
      <c r="V1445" t="s">
        <v>6174</v>
      </c>
      <c r="W1445" s="2">
        <v>44322.410740740743</v>
      </c>
      <c r="X1445" t="s">
        <v>329</v>
      </c>
      <c r="Y1445" s="2">
        <v>44322.410740740743</v>
      </c>
      <c r="Z1445" t="s">
        <v>329</v>
      </c>
    </row>
    <row r="1446" spans="1:26" x14ac:dyDescent="0.25">
      <c r="A1446" t="s">
        <v>4796</v>
      </c>
      <c r="B1446" t="str">
        <f>VLOOKUP(A1446,'dump '!A:A,1,FALSE)</f>
        <v>RO922</v>
      </c>
      <c r="C1446" t="s">
        <v>4795</v>
      </c>
      <c r="D1446" t="s">
        <v>3984</v>
      </c>
      <c r="E1446" t="s">
        <v>1522</v>
      </c>
      <c r="F1446" t="s">
        <v>3985</v>
      </c>
      <c r="G1446" t="s">
        <v>177</v>
      </c>
      <c r="H1446" t="s">
        <v>58</v>
      </c>
      <c r="I1446">
        <v>1037070</v>
      </c>
      <c r="J1446">
        <v>5</v>
      </c>
      <c r="K1446" t="s">
        <v>79</v>
      </c>
      <c r="L1446" t="s">
        <v>6142</v>
      </c>
      <c r="M1446" t="s">
        <v>55</v>
      </c>
      <c r="N1446">
        <v>80</v>
      </c>
      <c r="O1446">
        <v>100</v>
      </c>
      <c r="P1446" t="s">
        <v>6218</v>
      </c>
      <c r="Q1446">
        <v>2600</v>
      </c>
      <c r="R1446">
        <v>50</v>
      </c>
      <c r="S1446">
        <v>300</v>
      </c>
      <c r="V1446" t="s">
        <v>6144</v>
      </c>
      <c r="W1446" s="2">
        <v>44328.5940625</v>
      </c>
      <c r="X1446" t="s">
        <v>329</v>
      </c>
      <c r="Y1446" s="2">
        <v>44328.594687500001</v>
      </c>
      <c r="Z1446" t="s">
        <v>329</v>
      </c>
    </row>
    <row r="1447" spans="1:26" x14ac:dyDescent="0.25">
      <c r="A1447" t="s">
        <v>4479</v>
      </c>
      <c r="B1447" t="str">
        <f>VLOOKUP(A1447,'dump '!A:A,1,FALSE)</f>
        <v>RO923</v>
      </c>
      <c r="C1447" t="s">
        <v>4478</v>
      </c>
      <c r="D1447" t="s">
        <v>3984</v>
      </c>
      <c r="E1447" t="s">
        <v>1522</v>
      </c>
      <c r="F1447" t="s">
        <v>3985</v>
      </c>
      <c r="G1447" t="s">
        <v>177</v>
      </c>
      <c r="H1447" t="s">
        <v>58</v>
      </c>
      <c r="I1447">
        <v>1034641</v>
      </c>
      <c r="J1447">
        <v>5</v>
      </c>
      <c r="K1447" t="s">
        <v>79</v>
      </c>
      <c r="L1447" t="s">
        <v>6172</v>
      </c>
      <c r="M1447" t="s">
        <v>55</v>
      </c>
      <c r="N1447">
        <v>60</v>
      </c>
      <c r="O1447">
        <v>100</v>
      </c>
      <c r="P1447" t="s">
        <v>6219</v>
      </c>
      <c r="Q1447">
        <v>2600</v>
      </c>
      <c r="R1447">
        <v>50</v>
      </c>
      <c r="S1447">
        <v>300</v>
      </c>
      <c r="V1447" t="s">
        <v>6174</v>
      </c>
      <c r="W1447" s="2">
        <v>44328.595219907409</v>
      </c>
      <c r="X1447" t="s">
        <v>329</v>
      </c>
      <c r="Y1447" s="2">
        <v>44328.595219907409</v>
      </c>
      <c r="Z1447" t="s">
        <v>329</v>
      </c>
    </row>
    <row r="1448" spans="1:26" x14ac:dyDescent="0.25">
      <c r="A1448" t="s">
        <v>4853</v>
      </c>
      <c r="B1448" t="str">
        <f>VLOOKUP(A1448,'dump '!A:A,1,FALSE)</f>
        <v>RO924</v>
      </c>
      <c r="C1448" t="s">
        <v>4852</v>
      </c>
      <c r="D1448" t="s">
        <v>3984</v>
      </c>
      <c r="E1448" t="s">
        <v>93</v>
      </c>
      <c r="F1448" t="s">
        <v>3985</v>
      </c>
      <c r="G1448" t="s">
        <v>177</v>
      </c>
      <c r="H1448" t="s">
        <v>58</v>
      </c>
      <c r="I1448">
        <v>1037254</v>
      </c>
      <c r="J1448">
        <v>5</v>
      </c>
      <c r="K1448" t="s">
        <v>79</v>
      </c>
      <c r="L1448" t="s">
        <v>6172</v>
      </c>
      <c r="M1448" t="s">
        <v>55</v>
      </c>
      <c r="N1448">
        <v>60</v>
      </c>
      <c r="O1448">
        <v>100</v>
      </c>
      <c r="P1448" t="s">
        <v>6219</v>
      </c>
      <c r="Q1448">
        <v>2700</v>
      </c>
      <c r="R1448">
        <v>50</v>
      </c>
      <c r="S1448">
        <v>300</v>
      </c>
      <c r="V1448" t="s">
        <v>6174</v>
      </c>
      <c r="W1448" s="2">
        <v>44328.598819444444</v>
      </c>
      <c r="X1448" t="s">
        <v>329</v>
      </c>
      <c r="Y1448" s="2">
        <v>44328.598819444444</v>
      </c>
      <c r="Z1448" t="s">
        <v>329</v>
      </c>
    </row>
    <row r="1449" spans="1:26" x14ac:dyDescent="0.25">
      <c r="A1449" t="s">
        <v>4790</v>
      </c>
      <c r="B1449" t="str">
        <f>VLOOKUP(A1449,'dump '!A:A,1,FALSE)</f>
        <v>RO925</v>
      </c>
      <c r="C1449" t="s">
        <v>4789</v>
      </c>
      <c r="D1449" t="s">
        <v>3984</v>
      </c>
      <c r="E1449" t="s">
        <v>93</v>
      </c>
      <c r="F1449" t="s">
        <v>3985</v>
      </c>
      <c r="G1449" t="s">
        <v>177</v>
      </c>
      <c r="H1449" t="s">
        <v>58</v>
      </c>
      <c r="I1449">
        <v>1037097</v>
      </c>
      <c r="J1449">
        <v>5</v>
      </c>
      <c r="K1449" t="s">
        <v>79</v>
      </c>
      <c r="L1449" t="s">
        <v>6142</v>
      </c>
      <c r="M1449" t="s">
        <v>55</v>
      </c>
      <c r="N1449">
        <v>80</v>
      </c>
      <c r="O1449">
        <v>100</v>
      </c>
      <c r="P1449" t="s">
        <v>6218</v>
      </c>
      <c r="Q1449">
        <v>2700</v>
      </c>
      <c r="R1449">
        <v>50</v>
      </c>
      <c r="S1449">
        <v>300</v>
      </c>
      <c r="V1449" t="s">
        <v>6144</v>
      </c>
      <c r="W1449" s="2">
        <v>44328.598182870373</v>
      </c>
      <c r="X1449" t="s">
        <v>329</v>
      </c>
      <c r="Y1449" s="2">
        <v>44328.598182870373</v>
      </c>
      <c r="Z1449" t="s">
        <v>329</v>
      </c>
    </row>
    <row r="1450" spans="1:26" x14ac:dyDescent="0.25">
      <c r="A1450" t="s">
        <v>3012</v>
      </c>
      <c r="B1450" t="str">
        <f>VLOOKUP(A1450,'dump '!A:A,1,FALSE)</f>
        <v>RO926</v>
      </c>
      <c r="C1450" t="s">
        <v>3011</v>
      </c>
      <c r="D1450" t="s">
        <v>3013</v>
      </c>
      <c r="E1450" t="s">
        <v>3014</v>
      </c>
      <c r="F1450" t="s">
        <v>3015</v>
      </c>
      <c r="G1450" t="s">
        <v>241</v>
      </c>
      <c r="H1450" t="s">
        <v>58</v>
      </c>
      <c r="I1450">
        <v>1030383</v>
      </c>
      <c r="J1450">
        <v>5</v>
      </c>
      <c r="K1450" t="s">
        <v>79</v>
      </c>
      <c r="L1450" t="s">
        <v>6172</v>
      </c>
      <c r="M1450" t="s">
        <v>55</v>
      </c>
      <c r="N1450">
        <v>60</v>
      </c>
      <c r="O1450">
        <v>100</v>
      </c>
      <c r="P1450" t="s">
        <v>6219</v>
      </c>
      <c r="Q1450">
        <v>2700</v>
      </c>
      <c r="R1450">
        <v>50</v>
      </c>
      <c r="S1450">
        <v>300</v>
      </c>
      <c r="V1450" t="s">
        <v>6174</v>
      </c>
      <c r="W1450" s="2">
        <v>44364.329884259256</v>
      </c>
      <c r="X1450" t="s">
        <v>329</v>
      </c>
      <c r="Y1450" s="2">
        <v>44364.329884259256</v>
      </c>
      <c r="Z1450" t="s">
        <v>329</v>
      </c>
    </row>
    <row r="1451" spans="1:26" x14ac:dyDescent="0.25">
      <c r="A1451" t="s">
        <v>1894</v>
      </c>
      <c r="B1451" t="str">
        <f>VLOOKUP(A1451,'dump '!A:A,1,FALSE)</f>
        <v>RO927</v>
      </c>
      <c r="C1451" t="s">
        <v>1893</v>
      </c>
      <c r="D1451" t="s">
        <v>1895</v>
      </c>
      <c r="E1451" t="s">
        <v>195</v>
      </c>
      <c r="F1451" t="s">
        <v>1896</v>
      </c>
      <c r="G1451" t="s">
        <v>177</v>
      </c>
      <c r="H1451" t="s">
        <v>58</v>
      </c>
      <c r="I1451">
        <v>1015807</v>
      </c>
      <c r="J1451">
        <v>5</v>
      </c>
      <c r="K1451" t="s">
        <v>79</v>
      </c>
      <c r="L1451" t="s">
        <v>6172</v>
      </c>
      <c r="M1451" t="s">
        <v>55</v>
      </c>
      <c r="N1451">
        <v>60</v>
      </c>
      <c r="O1451">
        <v>100</v>
      </c>
      <c r="P1451" t="s">
        <v>6219</v>
      </c>
      <c r="Q1451">
        <v>2600</v>
      </c>
      <c r="R1451">
        <v>50</v>
      </c>
      <c r="S1451">
        <v>300</v>
      </c>
      <c r="V1451" t="s">
        <v>6174</v>
      </c>
      <c r="W1451" s="2">
        <v>44383.520810185182</v>
      </c>
      <c r="X1451" t="s">
        <v>329</v>
      </c>
      <c r="Y1451" s="2">
        <v>44383.520810185182</v>
      </c>
      <c r="Z1451" t="s">
        <v>329</v>
      </c>
    </row>
    <row r="1452" spans="1:26" x14ac:dyDescent="0.25">
      <c r="A1452" t="s">
        <v>3398</v>
      </c>
      <c r="B1452" t="str">
        <f>VLOOKUP(A1452,'dump '!A:A,1,FALSE)</f>
        <v>RO928</v>
      </c>
      <c r="C1452" t="s">
        <v>3397</v>
      </c>
      <c r="D1452" t="s">
        <v>1012</v>
      </c>
      <c r="E1452" t="s">
        <v>49</v>
      </c>
      <c r="F1452" t="s">
        <v>1013</v>
      </c>
      <c r="G1452" t="s">
        <v>184</v>
      </c>
      <c r="H1452" t="s">
        <v>58</v>
      </c>
      <c r="I1452">
        <v>1020029</v>
      </c>
      <c r="J1452">
        <v>5</v>
      </c>
      <c r="K1452" t="s">
        <v>79</v>
      </c>
      <c r="L1452" t="s">
        <v>6142</v>
      </c>
      <c r="M1452" t="s">
        <v>55</v>
      </c>
      <c r="N1452">
        <v>80</v>
      </c>
      <c r="O1452">
        <v>100</v>
      </c>
      <c r="P1452" t="s">
        <v>6218</v>
      </c>
      <c r="Q1452">
        <v>2600</v>
      </c>
      <c r="R1452">
        <v>50</v>
      </c>
      <c r="S1452">
        <v>300</v>
      </c>
      <c r="V1452" t="s">
        <v>6144</v>
      </c>
      <c r="W1452" s="2">
        <v>44383.518518518518</v>
      </c>
      <c r="X1452" t="s">
        <v>329</v>
      </c>
      <c r="Y1452" s="2">
        <v>44383.518518518518</v>
      </c>
      <c r="Z1452" t="s">
        <v>329</v>
      </c>
    </row>
    <row r="1453" spans="1:26" x14ac:dyDescent="0.25">
      <c r="A1453" t="s">
        <v>4036</v>
      </c>
      <c r="B1453" t="str">
        <f>VLOOKUP(A1453,'dump '!A:A,1,FALSE)</f>
        <v>RO929</v>
      </c>
      <c r="C1453" t="s">
        <v>4035</v>
      </c>
      <c r="D1453" t="s">
        <v>696</v>
      </c>
      <c r="E1453" t="s">
        <v>81</v>
      </c>
      <c r="F1453" t="s">
        <v>4037</v>
      </c>
      <c r="G1453" t="s">
        <v>177</v>
      </c>
      <c r="H1453" t="s">
        <v>58</v>
      </c>
      <c r="I1453">
        <v>1016164</v>
      </c>
      <c r="J1453">
        <v>5</v>
      </c>
      <c r="K1453" t="s">
        <v>79</v>
      </c>
      <c r="L1453" t="s">
        <v>6142</v>
      </c>
      <c r="M1453" t="s">
        <v>55</v>
      </c>
      <c r="N1453">
        <v>80</v>
      </c>
      <c r="O1453">
        <v>100</v>
      </c>
      <c r="P1453" t="s">
        <v>6218</v>
      </c>
      <c r="Q1453">
        <v>2600</v>
      </c>
      <c r="R1453">
        <v>50</v>
      </c>
      <c r="S1453">
        <v>300</v>
      </c>
      <c r="V1453" t="s">
        <v>6144</v>
      </c>
      <c r="W1453" s="2">
        <v>44383.519791666666</v>
      </c>
      <c r="X1453" t="s">
        <v>329</v>
      </c>
      <c r="Y1453" s="2">
        <v>44383.519861111112</v>
      </c>
      <c r="Z1453" t="s">
        <v>329</v>
      </c>
    </row>
    <row r="1454" spans="1:26" x14ac:dyDescent="0.25">
      <c r="A1454" t="s">
        <v>3709</v>
      </c>
      <c r="B1454" t="str">
        <f>VLOOKUP(A1454,'dump '!A:A,1,FALSE)</f>
        <v>RO930</v>
      </c>
      <c r="C1454" t="s">
        <v>3708</v>
      </c>
      <c r="D1454" t="s">
        <v>3710</v>
      </c>
      <c r="E1454" t="s">
        <v>561</v>
      </c>
      <c r="F1454" t="s">
        <v>3711</v>
      </c>
      <c r="G1454" t="s">
        <v>241</v>
      </c>
      <c r="H1454" t="s">
        <v>58</v>
      </c>
      <c r="I1454">
        <v>1038388</v>
      </c>
      <c r="J1454">
        <v>5</v>
      </c>
      <c r="K1454" t="s">
        <v>79</v>
      </c>
      <c r="L1454" t="s">
        <v>6172</v>
      </c>
      <c r="M1454" t="s">
        <v>55</v>
      </c>
      <c r="N1454">
        <v>60</v>
      </c>
      <c r="O1454">
        <v>100</v>
      </c>
      <c r="P1454" t="s">
        <v>6219</v>
      </c>
      <c r="Q1454">
        <v>2700</v>
      </c>
      <c r="R1454">
        <v>50</v>
      </c>
      <c r="S1454">
        <v>300</v>
      </c>
      <c r="V1454" t="s">
        <v>6174</v>
      </c>
      <c r="W1454" s="2">
        <v>44385.647314814814</v>
      </c>
      <c r="X1454" t="s">
        <v>329</v>
      </c>
      <c r="Y1454" s="2">
        <v>44385.647314814814</v>
      </c>
      <c r="Z1454" t="s">
        <v>329</v>
      </c>
    </row>
    <row r="1455" spans="1:26" x14ac:dyDescent="0.25">
      <c r="A1455" t="s">
        <v>2789</v>
      </c>
      <c r="B1455" t="str">
        <f>VLOOKUP(A1455,'dump '!A:A,1,FALSE)</f>
        <v>RO931</v>
      </c>
      <c r="C1455" t="s">
        <v>2788</v>
      </c>
      <c r="D1455" t="s">
        <v>2790</v>
      </c>
      <c r="E1455" t="s">
        <v>281</v>
      </c>
      <c r="F1455" t="s">
        <v>2791</v>
      </c>
      <c r="G1455" t="s">
        <v>241</v>
      </c>
      <c r="H1455" t="s">
        <v>58</v>
      </c>
      <c r="I1455">
        <v>1019997</v>
      </c>
      <c r="J1455">
        <v>5</v>
      </c>
      <c r="K1455" t="s">
        <v>79</v>
      </c>
      <c r="L1455" t="s">
        <v>6172</v>
      </c>
      <c r="M1455" t="s">
        <v>55</v>
      </c>
      <c r="N1455">
        <v>60</v>
      </c>
      <c r="O1455">
        <v>100</v>
      </c>
      <c r="P1455" t="s">
        <v>6219</v>
      </c>
      <c r="Q1455">
        <v>2700</v>
      </c>
      <c r="R1455">
        <v>50</v>
      </c>
      <c r="S1455">
        <v>300</v>
      </c>
      <c r="V1455" t="s">
        <v>6174</v>
      </c>
      <c r="W1455" s="2">
        <v>44389.363495370373</v>
      </c>
      <c r="X1455" t="s">
        <v>329</v>
      </c>
      <c r="Y1455" s="2">
        <v>44389.363495370373</v>
      </c>
      <c r="Z1455" t="s">
        <v>329</v>
      </c>
    </row>
    <row r="1456" spans="1:26" x14ac:dyDescent="0.25">
      <c r="A1456" t="s">
        <v>3136</v>
      </c>
      <c r="B1456" t="str">
        <f>VLOOKUP(A1456,'dump '!A:A,1,FALSE)</f>
        <v>RO932</v>
      </c>
      <c r="C1456" t="s">
        <v>3135</v>
      </c>
      <c r="D1456" t="s">
        <v>3137</v>
      </c>
      <c r="E1456" t="s">
        <v>309</v>
      </c>
      <c r="F1456" t="s">
        <v>3138</v>
      </c>
      <c r="G1456" t="s">
        <v>241</v>
      </c>
      <c r="H1456" t="s">
        <v>58</v>
      </c>
      <c r="I1456">
        <v>1032088</v>
      </c>
      <c r="J1456">
        <v>5</v>
      </c>
      <c r="K1456" t="s">
        <v>79</v>
      </c>
      <c r="L1456" t="s">
        <v>6172</v>
      </c>
      <c r="M1456" t="s">
        <v>55</v>
      </c>
      <c r="N1456">
        <v>60</v>
      </c>
      <c r="O1456">
        <v>100</v>
      </c>
      <c r="P1456" t="s">
        <v>6219</v>
      </c>
      <c r="Q1456">
        <v>2700</v>
      </c>
      <c r="R1456">
        <v>50</v>
      </c>
      <c r="S1456">
        <v>300</v>
      </c>
      <c r="V1456" t="s">
        <v>6174</v>
      </c>
      <c r="W1456" s="2">
        <v>44385.636724537035</v>
      </c>
      <c r="X1456" t="s">
        <v>329</v>
      </c>
      <c r="Y1456" s="2">
        <v>44385.636724537035</v>
      </c>
      <c r="Z1456" t="s">
        <v>329</v>
      </c>
    </row>
    <row r="1457" spans="1:26" x14ac:dyDescent="0.25">
      <c r="A1457" t="s">
        <v>4089</v>
      </c>
      <c r="B1457" t="str">
        <f>VLOOKUP(A1457,'dump '!A:A,1,FALSE)</f>
        <v>RO933</v>
      </c>
      <c r="C1457" t="s">
        <v>4088</v>
      </c>
      <c r="D1457" t="s">
        <v>3344</v>
      </c>
      <c r="E1457" t="s">
        <v>1360</v>
      </c>
      <c r="F1457" t="s">
        <v>4086</v>
      </c>
      <c r="G1457" t="s">
        <v>241</v>
      </c>
      <c r="H1457" t="s">
        <v>58</v>
      </c>
      <c r="I1457">
        <v>1030418</v>
      </c>
      <c r="J1457">
        <v>5</v>
      </c>
      <c r="K1457" t="s">
        <v>79</v>
      </c>
      <c r="L1457" t="s">
        <v>6172</v>
      </c>
      <c r="M1457" t="s">
        <v>55</v>
      </c>
      <c r="N1457">
        <v>60</v>
      </c>
      <c r="O1457">
        <v>100</v>
      </c>
      <c r="P1457" t="s">
        <v>6219</v>
      </c>
      <c r="Q1457">
        <v>2600</v>
      </c>
      <c r="R1457">
        <v>50</v>
      </c>
      <c r="S1457">
        <v>300</v>
      </c>
      <c r="V1457" t="s">
        <v>6174</v>
      </c>
      <c r="W1457" s="2">
        <v>44392.533819444441</v>
      </c>
      <c r="X1457" t="s">
        <v>329</v>
      </c>
      <c r="Y1457" s="2">
        <v>44392.533819444441</v>
      </c>
      <c r="Z1457" t="s">
        <v>329</v>
      </c>
    </row>
    <row r="1458" spans="1:26" x14ac:dyDescent="0.25">
      <c r="A1458" t="s">
        <v>3978</v>
      </c>
      <c r="B1458" t="str">
        <f>VLOOKUP(A1458,'dump '!A:A,1,FALSE)</f>
        <v>RO934</v>
      </c>
      <c r="C1458" t="s">
        <v>3977</v>
      </c>
      <c r="D1458" t="s">
        <v>3979</v>
      </c>
      <c r="E1458" t="s">
        <v>281</v>
      </c>
      <c r="F1458" t="s">
        <v>3980</v>
      </c>
      <c r="G1458" t="s">
        <v>184</v>
      </c>
      <c r="H1458" t="s">
        <v>58</v>
      </c>
      <c r="I1458">
        <v>1017285</v>
      </c>
      <c r="J1458">
        <v>5</v>
      </c>
      <c r="K1458" t="s">
        <v>79</v>
      </c>
      <c r="L1458" t="s">
        <v>6142</v>
      </c>
      <c r="M1458" t="s">
        <v>55</v>
      </c>
      <c r="N1458">
        <v>80</v>
      </c>
      <c r="O1458">
        <v>100</v>
      </c>
      <c r="P1458" t="s">
        <v>6218</v>
      </c>
      <c r="Q1458">
        <v>2700</v>
      </c>
      <c r="R1458">
        <v>50</v>
      </c>
      <c r="S1458">
        <v>300</v>
      </c>
      <c r="V1458" t="s">
        <v>6144</v>
      </c>
      <c r="W1458" s="2">
        <v>44392.569131944445</v>
      </c>
      <c r="X1458" t="s">
        <v>329</v>
      </c>
      <c r="Y1458" s="2">
        <v>44392.569131944445</v>
      </c>
      <c r="Z1458" t="s">
        <v>329</v>
      </c>
    </row>
    <row r="1459" spans="1:26" x14ac:dyDescent="0.25">
      <c r="A1459" t="s">
        <v>3049</v>
      </c>
      <c r="B1459" t="str">
        <f>VLOOKUP(A1459,'dump '!A:A,1,FALSE)</f>
        <v>RO935</v>
      </c>
      <c r="C1459" t="s">
        <v>3048</v>
      </c>
      <c r="D1459" t="s">
        <v>2972</v>
      </c>
      <c r="E1459" t="s">
        <v>979</v>
      </c>
      <c r="F1459" t="s">
        <v>3050</v>
      </c>
      <c r="G1459" t="s">
        <v>177</v>
      </c>
      <c r="H1459" t="s">
        <v>58</v>
      </c>
      <c r="I1459">
        <v>1030422</v>
      </c>
      <c r="J1459">
        <v>5</v>
      </c>
      <c r="K1459" t="s">
        <v>79</v>
      </c>
      <c r="L1459" t="s">
        <v>6172</v>
      </c>
      <c r="M1459" t="s">
        <v>55</v>
      </c>
      <c r="N1459">
        <v>60</v>
      </c>
      <c r="O1459">
        <v>100</v>
      </c>
      <c r="P1459" t="s">
        <v>6219</v>
      </c>
      <c r="Q1459">
        <v>2700</v>
      </c>
      <c r="R1459">
        <v>50</v>
      </c>
      <c r="S1459">
        <v>300</v>
      </c>
      <c r="V1459" t="s">
        <v>6174</v>
      </c>
      <c r="W1459" s="2">
        <v>44392.611400462964</v>
      </c>
      <c r="X1459" t="s">
        <v>329</v>
      </c>
      <c r="Y1459" s="2">
        <v>44392.611400462964</v>
      </c>
      <c r="Z1459" t="s">
        <v>329</v>
      </c>
    </row>
    <row r="1460" spans="1:26" x14ac:dyDescent="0.25">
      <c r="A1460" t="s">
        <v>5921</v>
      </c>
      <c r="B1460" t="str">
        <f>VLOOKUP(A1460,'dump '!A:A,1,FALSE)</f>
        <v>RO936</v>
      </c>
      <c r="C1460" t="s">
        <v>5920</v>
      </c>
      <c r="D1460" t="s">
        <v>5922</v>
      </c>
      <c r="E1460" t="s">
        <v>5923</v>
      </c>
      <c r="F1460" t="s">
        <v>5924</v>
      </c>
      <c r="G1460" t="s">
        <v>241</v>
      </c>
      <c r="H1460" t="s">
        <v>58</v>
      </c>
      <c r="I1460">
        <v>1016167</v>
      </c>
      <c r="J1460">
        <v>5</v>
      </c>
      <c r="K1460" t="s">
        <v>79</v>
      </c>
      <c r="L1460" t="s">
        <v>6142</v>
      </c>
      <c r="M1460" t="s">
        <v>55</v>
      </c>
      <c r="N1460">
        <v>80</v>
      </c>
      <c r="O1460">
        <v>100</v>
      </c>
      <c r="P1460" t="s">
        <v>6218</v>
      </c>
      <c r="Q1460">
        <v>2600</v>
      </c>
      <c r="R1460">
        <v>50</v>
      </c>
      <c r="S1460">
        <v>300</v>
      </c>
      <c r="V1460" t="s">
        <v>6144</v>
      </c>
      <c r="W1460" s="2">
        <v>44396.464178240742</v>
      </c>
      <c r="X1460" t="s">
        <v>37</v>
      </c>
      <c r="Y1460" s="2">
        <v>44396.464178240742</v>
      </c>
      <c r="Z1460" t="s">
        <v>37</v>
      </c>
    </row>
    <row r="1461" spans="1:26" x14ac:dyDescent="0.25">
      <c r="A1461" t="s">
        <v>2784</v>
      </c>
      <c r="B1461" t="str">
        <f>VLOOKUP(A1461,'dump '!A:A,1,FALSE)</f>
        <v>RO937</v>
      </c>
      <c r="C1461" t="s">
        <v>2783</v>
      </c>
      <c r="D1461" t="s">
        <v>2289</v>
      </c>
      <c r="E1461" t="s">
        <v>2785</v>
      </c>
      <c r="F1461" t="s">
        <v>2786</v>
      </c>
      <c r="G1461" t="s">
        <v>177</v>
      </c>
      <c r="H1461" t="s">
        <v>58</v>
      </c>
      <c r="I1461">
        <v>1015777</v>
      </c>
      <c r="J1461">
        <v>5</v>
      </c>
      <c r="K1461" t="s">
        <v>79</v>
      </c>
      <c r="L1461" t="s">
        <v>6172</v>
      </c>
      <c r="M1461" t="s">
        <v>55</v>
      </c>
      <c r="N1461">
        <v>60</v>
      </c>
      <c r="O1461">
        <v>100</v>
      </c>
      <c r="P1461" t="s">
        <v>6219</v>
      </c>
      <c r="Q1461">
        <v>2600</v>
      </c>
      <c r="R1461">
        <v>50</v>
      </c>
      <c r="S1461">
        <v>300</v>
      </c>
      <c r="V1461" t="s">
        <v>6174</v>
      </c>
      <c r="W1461" s="2">
        <v>44433.523958333331</v>
      </c>
      <c r="X1461" t="s">
        <v>329</v>
      </c>
      <c r="Y1461" s="2">
        <v>44433.523958333331</v>
      </c>
      <c r="Z1461" t="s">
        <v>329</v>
      </c>
    </row>
    <row r="1462" spans="1:26" x14ac:dyDescent="0.25">
      <c r="A1462" t="s">
        <v>2800</v>
      </c>
      <c r="B1462" t="str">
        <f>VLOOKUP(A1462,'dump '!A:A,1,FALSE)</f>
        <v>RO938</v>
      </c>
      <c r="C1462" t="s">
        <v>2799</v>
      </c>
      <c r="D1462" t="s">
        <v>1071</v>
      </c>
      <c r="E1462" t="s">
        <v>2801</v>
      </c>
      <c r="F1462" t="s">
        <v>2802</v>
      </c>
      <c r="G1462" t="s">
        <v>241</v>
      </c>
      <c r="H1462" t="s">
        <v>58</v>
      </c>
      <c r="I1462">
        <v>1020004</v>
      </c>
      <c r="J1462">
        <v>5</v>
      </c>
      <c r="K1462" t="s">
        <v>79</v>
      </c>
      <c r="L1462" t="s">
        <v>6172</v>
      </c>
      <c r="M1462" t="s">
        <v>55</v>
      </c>
      <c r="N1462">
        <v>60</v>
      </c>
      <c r="O1462">
        <v>100</v>
      </c>
      <c r="P1462" t="s">
        <v>6219</v>
      </c>
      <c r="Q1462">
        <v>2700</v>
      </c>
      <c r="R1462">
        <v>50</v>
      </c>
      <c r="S1462">
        <v>300</v>
      </c>
      <c r="V1462" t="s">
        <v>6174</v>
      </c>
      <c r="W1462" s="2">
        <v>44438.519930555558</v>
      </c>
      <c r="X1462" t="s">
        <v>329</v>
      </c>
      <c r="Y1462" s="2">
        <v>44438.519930555558</v>
      </c>
      <c r="Z1462" t="s">
        <v>329</v>
      </c>
    </row>
    <row r="1463" spans="1:26" x14ac:dyDescent="0.25">
      <c r="A1463" t="s">
        <v>237</v>
      </c>
      <c r="B1463" t="str">
        <f>VLOOKUP(A1463,'dump '!A:A,1,FALSE)</f>
        <v>RO939</v>
      </c>
      <c r="C1463" t="s">
        <v>236</v>
      </c>
      <c r="D1463" t="s">
        <v>238</v>
      </c>
      <c r="E1463" t="s">
        <v>239</v>
      </c>
      <c r="F1463" t="s">
        <v>240</v>
      </c>
      <c r="G1463" t="s">
        <v>241</v>
      </c>
      <c r="H1463" t="s">
        <v>58</v>
      </c>
      <c r="I1463">
        <v>1017277</v>
      </c>
      <c r="J1463">
        <v>5</v>
      </c>
      <c r="K1463" t="s">
        <v>79</v>
      </c>
      <c r="L1463" t="s">
        <v>6142</v>
      </c>
      <c r="M1463" t="s">
        <v>55</v>
      </c>
      <c r="N1463">
        <v>80</v>
      </c>
      <c r="O1463">
        <v>100</v>
      </c>
      <c r="P1463" t="s">
        <v>6218</v>
      </c>
      <c r="Q1463">
        <v>2600</v>
      </c>
      <c r="R1463">
        <v>50</v>
      </c>
      <c r="S1463">
        <v>300</v>
      </c>
      <c r="V1463" t="s">
        <v>6144</v>
      </c>
      <c r="W1463" s="2">
        <v>44440.48809027778</v>
      </c>
      <c r="X1463" t="s">
        <v>37</v>
      </c>
      <c r="Y1463" s="2">
        <v>44440.48809027778</v>
      </c>
      <c r="Z1463" t="s">
        <v>37</v>
      </c>
    </row>
    <row r="1464" spans="1:26" x14ac:dyDescent="0.25">
      <c r="A1464" t="s">
        <v>4730</v>
      </c>
      <c r="B1464" t="str">
        <f>VLOOKUP(A1464,'dump '!A:A,1,FALSE)</f>
        <v>RO940</v>
      </c>
      <c r="C1464" t="s">
        <v>4729</v>
      </c>
      <c r="D1464" t="s">
        <v>696</v>
      </c>
      <c r="E1464" t="s">
        <v>4727</v>
      </c>
      <c r="F1464" t="s">
        <v>709</v>
      </c>
      <c r="G1464" t="s">
        <v>177</v>
      </c>
      <c r="H1464" t="s">
        <v>58</v>
      </c>
      <c r="I1464">
        <v>1038464</v>
      </c>
      <c r="J1464">
        <v>5</v>
      </c>
      <c r="K1464" t="s">
        <v>79</v>
      </c>
      <c r="L1464" t="s">
        <v>6172</v>
      </c>
      <c r="M1464" t="s">
        <v>55</v>
      </c>
      <c r="N1464">
        <v>60</v>
      </c>
      <c r="O1464">
        <v>100</v>
      </c>
      <c r="P1464" t="s">
        <v>6219</v>
      </c>
      <c r="Q1464">
        <v>2700</v>
      </c>
      <c r="R1464">
        <v>50</v>
      </c>
      <c r="S1464">
        <v>300</v>
      </c>
      <c r="V1464" t="s">
        <v>6174</v>
      </c>
      <c r="W1464" s="2">
        <v>44441.337997685187</v>
      </c>
      <c r="X1464" t="s">
        <v>329</v>
      </c>
      <c r="Y1464" s="2">
        <v>44441.337997685187</v>
      </c>
      <c r="Z1464" t="s">
        <v>329</v>
      </c>
    </row>
    <row r="1465" spans="1:26" x14ac:dyDescent="0.25">
      <c r="A1465" t="s">
        <v>4164</v>
      </c>
      <c r="B1465" t="str">
        <f>VLOOKUP(A1465,'dump '!A:A,1,FALSE)</f>
        <v>RO941</v>
      </c>
      <c r="C1465" t="s">
        <v>4163</v>
      </c>
      <c r="D1465" t="s">
        <v>1282</v>
      </c>
      <c r="E1465" t="s">
        <v>1283</v>
      </c>
      <c r="F1465" t="s">
        <v>1284</v>
      </c>
      <c r="G1465" t="s">
        <v>277</v>
      </c>
      <c r="H1465" t="s">
        <v>58</v>
      </c>
      <c r="I1465">
        <v>1020027</v>
      </c>
      <c r="J1465">
        <v>5</v>
      </c>
      <c r="K1465" t="s">
        <v>79</v>
      </c>
      <c r="L1465" t="s">
        <v>6172</v>
      </c>
      <c r="M1465" t="s">
        <v>55</v>
      </c>
      <c r="N1465">
        <v>60</v>
      </c>
      <c r="O1465">
        <v>100</v>
      </c>
      <c r="P1465" t="s">
        <v>6219</v>
      </c>
      <c r="Q1465">
        <v>2600</v>
      </c>
      <c r="R1465">
        <v>50</v>
      </c>
      <c r="S1465">
        <v>504</v>
      </c>
      <c r="V1465" t="s">
        <v>6174</v>
      </c>
      <c r="W1465" s="2">
        <v>44447.493726851855</v>
      </c>
      <c r="X1465" t="s">
        <v>37</v>
      </c>
      <c r="Y1465" s="2">
        <v>44447.493726851855</v>
      </c>
      <c r="Z1465" t="s">
        <v>37</v>
      </c>
    </row>
    <row r="1466" spans="1:26" x14ac:dyDescent="0.25">
      <c r="A1466" t="s">
        <v>2692</v>
      </c>
      <c r="B1466" t="str">
        <f>VLOOKUP(A1466,'dump '!A:A,1,FALSE)</f>
        <v>RO942</v>
      </c>
      <c r="C1466" t="s">
        <v>2691</v>
      </c>
      <c r="D1466" t="s">
        <v>1753</v>
      </c>
      <c r="E1466" t="s">
        <v>411</v>
      </c>
      <c r="F1466" t="s">
        <v>2693</v>
      </c>
      <c r="G1466" t="s">
        <v>177</v>
      </c>
      <c r="H1466" t="s">
        <v>58</v>
      </c>
      <c r="I1466">
        <v>1018962</v>
      </c>
      <c r="J1466">
        <v>5</v>
      </c>
      <c r="K1466" t="s">
        <v>79</v>
      </c>
      <c r="L1466" t="s">
        <v>6142</v>
      </c>
      <c r="M1466" t="s">
        <v>55</v>
      </c>
      <c r="N1466">
        <v>80</v>
      </c>
      <c r="O1466">
        <v>100</v>
      </c>
      <c r="P1466" t="s">
        <v>6218</v>
      </c>
      <c r="Q1466">
        <v>2600</v>
      </c>
      <c r="R1466">
        <v>50</v>
      </c>
      <c r="S1466">
        <v>300</v>
      </c>
      <c r="V1466" t="s">
        <v>6144</v>
      </c>
      <c r="W1466" s="2">
        <v>44538.534675925926</v>
      </c>
      <c r="X1466" t="s">
        <v>329</v>
      </c>
      <c r="Y1466" s="2">
        <v>44538.534675925926</v>
      </c>
      <c r="Z1466" t="s">
        <v>329</v>
      </c>
    </row>
    <row r="1467" spans="1:26" x14ac:dyDescent="0.25">
      <c r="A1467" t="s">
        <v>3615</v>
      </c>
      <c r="B1467" t="str">
        <f>VLOOKUP(A1467,'dump '!A:A,1,FALSE)</f>
        <v>RO943</v>
      </c>
      <c r="C1467" t="s">
        <v>3614</v>
      </c>
      <c r="D1467" t="s">
        <v>1492</v>
      </c>
      <c r="E1467" t="s">
        <v>3616</v>
      </c>
      <c r="F1467" t="s">
        <v>3617</v>
      </c>
      <c r="G1467" t="s">
        <v>241</v>
      </c>
      <c r="H1467" t="s">
        <v>58</v>
      </c>
      <c r="I1467">
        <v>1037230</v>
      </c>
      <c r="J1467">
        <v>5</v>
      </c>
      <c r="K1467" t="s">
        <v>79</v>
      </c>
      <c r="L1467" t="s">
        <v>6172</v>
      </c>
      <c r="M1467" t="s">
        <v>55</v>
      </c>
      <c r="N1467">
        <v>60</v>
      </c>
      <c r="O1467">
        <v>100</v>
      </c>
      <c r="P1467" t="s">
        <v>6219</v>
      </c>
      <c r="Q1467">
        <v>2700</v>
      </c>
      <c r="R1467">
        <v>50</v>
      </c>
      <c r="S1467">
        <v>300</v>
      </c>
      <c r="V1467" t="s">
        <v>6174</v>
      </c>
      <c r="W1467" s="2">
        <v>44539.527604166666</v>
      </c>
      <c r="X1467" t="s">
        <v>329</v>
      </c>
      <c r="Y1467" s="2">
        <v>44539.527604166666</v>
      </c>
      <c r="Z1467" t="s">
        <v>329</v>
      </c>
    </row>
    <row r="1468" spans="1:26" x14ac:dyDescent="0.25">
      <c r="A1468" t="s">
        <v>4847</v>
      </c>
      <c r="B1468" t="str">
        <f>VLOOKUP(A1468,'dump '!A:A,1,FALSE)</f>
        <v>RO944</v>
      </c>
      <c r="C1468" t="s">
        <v>4846</v>
      </c>
      <c r="D1468" t="s">
        <v>4181</v>
      </c>
      <c r="E1468" t="s">
        <v>4182</v>
      </c>
      <c r="F1468" t="s">
        <v>4183</v>
      </c>
      <c r="G1468" t="s">
        <v>177</v>
      </c>
      <c r="H1468" t="s">
        <v>58</v>
      </c>
      <c r="I1468">
        <v>1036924</v>
      </c>
      <c r="J1468">
        <v>5</v>
      </c>
      <c r="K1468" t="s">
        <v>79</v>
      </c>
      <c r="L1468" t="s">
        <v>6142</v>
      </c>
      <c r="M1468" t="s">
        <v>55</v>
      </c>
      <c r="N1468">
        <v>80</v>
      </c>
      <c r="O1468">
        <v>100</v>
      </c>
      <c r="P1468" t="s">
        <v>6218</v>
      </c>
      <c r="Q1468">
        <v>2550</v>
      </c>
      <c r="R1468">
        <v>50</v>
      </c>
      <c r="S1468">
        <v>300</v>
      </c>
      <c r="V1468" t="s">
        <v>6144</v>
      </c>
      <c r="W1468" s="2">
        <v>44546.461122685185</v>
      </c>
      <c r="X1468" t="s">
        <v>329</v>
      </c>
      <c r="Y1468" s="2">
        <v>44546.461122685185</v>
      </c>
      <c r="Z1468" t="s">
        <v>329</v>
      </c>
    </row>
    <row r="1469" spans="1:26" x14ac:dyDescent="0.25">
      <c r="A1469" t="s">
        <v>3988</v>
      </c>
      <c r="B1469" t="str">
        <f>VLOOKUP(A1469,'dump '!A:A,1,FALSE)</f>
        <v>RO945</v>
      </c>
      <c r="C1469" t="s">
        <v>3987</v>
      </c>
      <c r="D1469" t="s">
        <v>3989</v>
      </c>
      <c r="E1469" t="s">
        <v>2368</v>
      </c>
      <c r="F1469" t="s">
        <v>3990</v>
      </c>
      <c r="G1469" t="s">
        <v>177</v>
      </c>
      <c r="H1469" t="s">
        <v>58</v>
      </c>
      <c r="I1469">
        <v>1017273</v>
      </c>
      <c r="J1469">
        <v>5</v>
      </c>
      <c r="K1469" t="s">
        <v>79</v>
      </c>
      <c r="L1469" t="s">
        <v>6142</v>
      </c>
      <c r="M1469" t="s">
        <v>55</v>
      </c>
      <c r="N1469">
        <v>80</v>
      </c>
      <c r="O1469">
        <v>100</v>
      </c>
      <c r="P1469" t="s">
        <v>6218</v>
      </c>
      <c r="Q1469">
        <v>2600</v>
      </c>
      <c r="R1469">
        <v>50</v>
      </c>
      <c r="S1469">
        <v>300</v>
      </c>
      <c r="V1469" t="s">
        <v>6144</v>
      </c>
      <c r="W1469" s="2">
        <v>44546.46199074074</v>
      </c>
      <c r="X1469" t="s">
        <v>329</v>
      </c>
      <c r="Y1469" s="2">
        <v>44546.46199074074</v>
      </c>
      <c r="Z1469" t="s">
        <v>329</v>
      </c>
    </row>
    <row r="1470" spans="1:26" x14ac:dyDescent="0.25">
      <c r="A1470" t="s">
        <v>3319</v>
      </c>
      <c r="B1470" t="str">
        <f>VLOOKUP(A1470,'dump '!A:A,1,FALSE)</f>
        <v>RO946</v>
      </c>
      <c r="C1470" t="s">
        <v>3318</v>
      </c>
      <c r="D1470" t="s">
        <v>3320</v>
      </c>
      <c r="E1470" t="s">
        <v>41</v>
      </c>
      <c r="F1470" t="s">
        <v>3321</v>
      </c>
      <c r="G1470" t="s">
        <v>177</v>
      </c>
      <c r="H1470" t="s">
        <v>58</v>
      </c>
      <c r="I1470">
        <v>1019885</v>
      </c>
      <c r="J1470">
        <v>5</v>
      </c>
      <c r="K1470" t="s">
        <v>79</v>
      </c>
      <c r="L1470" t="s">
        <v>6142</v>
      </c>
      <c r="M1470" t="s">
        <v>55</v>
      </c>
      <c r="N1470">
        <v>80</v>
      </c>
      <c r="O1470">
        <v>100</v>
      </c>
      <c r="P1470" t="s">
        <v>6218</v>
      </c>
      <c r="Q1470">
        <v>2550</v>
      </c>
      <c r="R1470">
        <v>50</v>
      </c>
      <c r="S1470">
        <v>300</v>
      </c>
      <c r="V1470" t="s">
        <v>6144</v>
      </c>
      <c r="W1470" s="2">
        <v>44552.610914351855</v>
      </c>
      <c r="X1470" t="s">
        <v>329</v>
      </c>
      <c r="Y1470" s="2">
        <v>44552.610914351855</v>
      </c>
      <c r="Z1470" t="s">
        <v>329</v>
      </c>
    </row>
    <row r="1471" spans="1:26" x14ac:dyDescent="0.25">
      <c r="A1471" t="s">
        <v>3262</v>
      </c>
      <c r="B1471" t="str">
        <f>VLOOKUP(A1471,'dump '!A:A,1,FALSE)</f>
        <v>RO947</v>
      </c>
      <c r="C1471" t="s">
        <v>3261</v>
      </c>
      <c r="D1471" t="s">
        <v>1492</v>
      </c>
      <c r="E1471" t="s">
        <v>1645</v>
      </c>
      <c r="F1471" t="s">
        <v>2966</v>
      </c>
      <c r="G1471" t="s">
        <v>241</v>
      </c>
      <c r="H1471" t="s">
        <v>58</v>
      </c>
      <c r="I1471">
        <v>1015828</v>
      </c>
      <c r="J1471">
        <v>5</v>
      </c>
      <c r="K1471" t="s">
        <v>79</v>
      </c>
      <c r="L1471" t="s">
        <v>6142</v>
      </c>
      <c r="M1471" t="s">
        <v>55</v>
      </c>
      <c r="N1471">
        <v>80</v>
      </c>
      <c r="O1471">
        <v>100</v>
      </c>
      <c r="P1471" t="s">
        <v>6218</v>
      </c>
      <c r="Q1471">
        <v>2700</v>
      </c>
      <c r="R1471">
        <v>1004</v>
      </c>
      <c r="S1471">
        <v>100</v>
      </c>
      <c r="V1471" t="s">
        <v>6144</v>
      </c>
      <c r="W1471" s="2">
        <v>44552.600914351853</v>
      </c>
      <c r="X1471" t="s">
        <v>329</v>
      </c>
      <c r="Y1471" s="2">
        <v>44552.600914351853</v>
      </c>
      <c r="Z1471" t="s">
        <v>329</v>
      </c>
    </row>
    <row r="1472" spans="1:26" x14ac:dyDescent="0.25">
      <c r="A1472" t="s">
        <v>3265</v>
      </c>
      <c r="B1472" t="str">
        <f>VLOOKUP(A1472,'dump '!A:A,1,FALSE)</f>
        <v>RO948</v>
      </c>
      <c r="C1472" t="s">
        <v>3264</v>
      </c>
      <c r="D1472" t="s">
        <v>257</v>
      </c>
      <c r="E1472" t="s">
        <v>1312</v>
      </c>
      <c r="F1472" t="s">
        <v>259</v>
      </c>
      <c r="G1472" t="s">
        <v>51</v>
      </c>
      <c r="H1472" t="s">
        <v>58</v>
      </c>
      <c r="I1472">
        <v>1015830</v>
      </c>
      <c r="J1472">
        <v>5</v>
      </c>
      <c r="K1472" t="s">
        <v>79</v>
      </c>
      <c r="L1472" t="s">
        <v>6142</v>
      </c>
      <c r="M1472" t="s">
        <v>55</v>
      </c>
      <c r="N1472">
        <v>80</v>
      </c>
      <c r="O1472">
        <v>100</v>
      </c>
      <c r="P1472" t="s">
        <v>6218</v>
      </c>
      <c r="Q1472">
        <v>2700</v>
      </c>
      <c r="R1472">
        <v>50</v>
      </c>
      <c r="S1472">
        <v>300</v>
      </c>
      <c r="V1472" t="s">
        <v>6144</v>
      </c>
      <c r="W1472" s="2">
        <v>44553.425127314818</v>
      </c>
      <c r="X1472" t="s">
        <v>329</v>
      </c>
      <c r="Y1472" s="2">
        <v>44553.425127314818</v>
      </c>
      <c r="Z1472" t="s">
        <v>329</v>
      </c>
    </row>
    <row r="1473" spans="1:26" x14ac:dyDescent="0.25">
      <c r="A1473" t="s">
        <v>4040</v>
      </c>
      <c r="B1473" t="str">
        <f>VLOOKUP(A1473,'dump '!A:A,1,FALSE)</f>
        <v>RO949</v>
      </c>
      <c r="C1473" t="s">
        <v>4039</v>
      </c>
      <c r="D1473" t="s">
        <v>3644</v>
      </c>
      <c r="E1473" t="s">
        <v>4041</v>
      </c>
      <c r="F1473" t="s">
        <v>4042</v>
      </c>
      <c r="G1473" t="s">
        <v>51</v>
      </c>
      <c r="H1473" t="s">
        <v>58</v>
      </c>
      <c r="I1473">
        <v>1015821</v>
      </c>
      <c r="J1473">
        <v>5</v>
      </c>
      <c r="K1473" t="s">
        <v>79</v>
      </c>
      <c r="L1473" t="s">
        <v>6142</v>
      </c>
      <c r="M1473" t="s">
        <v>55</v>
      </c>
      <c r="N1473">
        <v>80</v>
      </c>
      <c r="O1473">
        <v>100</v>
      </c>
      <c r="P1473" t="s">
        <v>6218</v>
      </c>
      <c r="Q1473">
        <v>2600</v>
      </c>
      <c r="R1473">
        <v>50</v>
      </c>
      <c r="S1473">
        <v>300</v>
      </c>
      <c r="V1473" t="s">
        <v>6144</v>
      </c>
      <c r="W1473" s="2">
        <v>44567.481932870367</v>
      </c>
      <c r="X1473" t="s">
        <v>329</v>
      </c>
      <c r="Y1473" s="2">
        <v>44567.481932870367</v>
      </c>
      <c r="Z1473" t="s">
        <v>329</v>
      </c>
    </row>
    <row r="1474" spans="1:26" x14ac:dyDescent="0.25">
      <c r="A1474" t="s">
        <v>3649</v>
      </c>
      <c r="B1474" t="str">
        <f>VLOOKUP(A1474,'dump '!A:A,1,FALSE)</f>
        <v>RO950</v>
      </c>
      <c r="C1474" t="s">
        <v>3648</v>
      </c>
      <c r="D1474" t="s">
        <v>245</v>
      </c>
      <c r="E1474" t="s">
        <v>468</v>
      </c>
      <c r="F1474" t="s">
        <v>3650</v>
      </c>
      <c r="G1474" t="s">
        <v>62</v>
      </c>
      <c r="H1474" t="s">
        <v>58</v>
      </c>
      <c r="I1474">
        <v>1037248</v>
      </c>
      <c r="J1474">
        <v>5</v>
      </c>
      <c r="K1474" t="s">
        <v>79</v>
      </c>
      <c r="L1474" t="s">
        <v>6172</v>
      </c>
      <c r="M1474" t="s">
        <v>55</v>
      </c>
      <c r="N1474">
        <v>60</v>
      </c>
      <c r="O1474">
        <v>100</v>
      </c>
      <c r="P1474" t="s">
        <v>6219</v>
      </c>
      <c r="Q1474">
        <v>2700</v>
      </c>
      <c r="R1474">
        <v>50</v>
      </c>
      <c r="S1474">
        <v>300</v>
      </c>
      <c r="V1474" t="s">
        <v>6174</v>
      </c>
      <c r="W1474" s="2">
        <v>44593.433854166666</v>
      </c>
      <c r="X1474" t="s">
        <v>329</v>
      </c>
      <c r="Y1474" s="2">
        <v>44593.433854166666</v>
      </c>
      <c r="Z1474" t="s">
        <v>329</v>
      </c>
    </row>
    <row r="1475" spans="1:26" x14ac:dyDescent="0.25">
      <c r="A1475" t="s">
        <v>3933</v>
      </c>
      <c r="B1475" t="str">
        <f>VLOOKUP(A1475,'dump '!A:A,1,FALSE)</f>
        <v>RO951</v>
      </c>
      <c r="C1475" t="s">
        <v>3932</v>
      </c>
      <c r="D1475" t="s">
        <v>245</v>
      </c>
      <c r="E1475" t="s">
        <v>3310</v>
      </c>
      <c r="F1475" t="s">
        <v>3934</v>
      </c>
      <c r="G1475" t="s">
        <v>62</v>
      </c>
      <c r="H1475" t="s">
        <v>58</v>
      </c>
      <c r="I1475">
        <v>1040732</v>
      </c>
      <c r="J1475">
        <v>5</v>
      </c>
      <c r="K1475" t="s">
        <v>79</v>
      </c>
      <c r="L1475" t="s">
        <v>6172</v>
      </c>
      <c r="M1475" t="s">
        <v>55</v>
      </c>
      <c r="N1475">
        <v>60</v>
      </c>
      <c r="O1475">
        <v>100</v>
      </c>
      <c r="P1475" t="s">
        <v>6219</v>
      </c>
      <c r="Q1475">
        <v>2700</v>
      </c>
      <c r="R1475">
        <v>50</v>
      </c>
      <c r="S1475">
        <v>300</v>
      </c>
      <c r="V1475" t="s">
        <v>6174</v>
      </c>
      <c r="W1475" s="2">
        <v>44593.433472222219</v>
      </c>
      <c r="X1475" t="s">
        <v>329</v>
      </c>
      <c r="Y1475" s="2">
        <v>44593.433472222219</v>
      </c>
      <c r="Z1475" t="s">
        <v>329</v>
      </c>
    </row>
    <row r="1476" spans="1:26" x14ac:dyDescent="0.25">
      <c r="A1476" t="s">
        <v>3828</v>
      </c>
      <c r="B1476" t="str">
        <f>VLOOKUP(A1476,'dump '!A:A,1,FALSE)</f>
        <v>RO952</v>
      </c>
      <c r="C1476" t="s">
        <v>3827</v>
      </c>
      <c r="D1476" t="s">
        <v>3829</v>
      </c>
      <c r="E1476" t="s">
        <v>1082</v>
      </c>
      <c r="F1476" t="s">
        <v>3830</v>
      </c>
      <c r="G1476" t="s">
        <v>177</v>
      </c>
      <c r="H1476" t="s">
        <v>58</v>
      </c>
      <c r="I1476">
        <v>1040837</v>
      </c>
      <c r="J1476">
        <v>5</v>
      </c>
      <c r="K1476" t="s">
        <v>79</v>
      </c>
      <c r="L1476" t="s">
        <v>6172</v>
      </c>
      <c r="M1476" t="s">
        <v>55</v>
      </c>
      <c r="N1476">
        <v>60</v>
      </c>
      <c r="O1476">
        <v>100</v>
      </c>
      <c r="P1476" t="s">
        <v>6219</v>
      </c>
      <c r="Q1476">
        <v>2600</v>
      </c>
      <c r="R1476">
        <v>50</v>
      </c>
      <c r="S1476">
        <v>300</v>
      </c>
      <c r="V1476" t="s">
        <v>6174</v>
      </c>
      <c r="W1476" s="2">
        <v>44593.432905092595</v>
      </c>
      <c r="X1476" t="s">
        <v>329</v>
      </c>
      <c r="Y1476" s="2">
        <v>44593.432905092595</v>
      </c>
      <c r="Z1476" t="s">
        <v>329</v>
      </c>
    </row>
    <row r="1477" spans="1:26" x14ac:dyDescent="0.25">
      <c r="A1477" t="s">
        <v>3881</v>
      </c>
      <c r="B1477" t="str">
        <f>VLOOKUP(A1477,'dump '!A:A,1,FALSE)</f>
        <v>RO953</v>
      </c>
      <c r="C1477" t="s">
        <v>3880</v>
      </c>
      <c r="D1477" t="s">
        <v>3882</v>
      </c>
      <c r="E1477" t="s">
        <v>1312</v>
      </c>
      <c r="F1477" t="s">
        <v>3883</v>
      </c>
      <c r="G1477" t="s">
        <v>177</v>
      </c>
      <c r="H1477" t="s">
        <v>58</v>
      </c>
      <c r="I1477">
        <v>1040801</v>
      </c>
      <c r="J1477">
        <v>5</v>
      </c>
      <c r="K1477" t="s">
        <v>79</v>
      </c>
      <c r="L1477" t="s">
        <v>6172</v>
      </c>
      <c r="M1477" t="s">
        <v>55</v>
      </c>
      <c r="N1477">
        <v>60</v>
      </c>
      <c r="O1477">
        <v>100</v>
      </c>
      <c r="P1477" t="s">
        <v>6219</v>
      </c>
      <c r="Q1477">
        <v>2600</v>
      </c>
      <c r="R1477">
        <v>50</v>
      </c>
      <c r="S1477">
        <v>300</v>
      </c>
      <c r="V1477" t="s">
        <v>6174</v>
      </c>
      <c r="W1477" s="2">
        <v>44593.432349537034</v>
      </c>
      <c r="X1477" t="s">
        <v>329</v>
      </c>
      <c r="Y1477" s="2">
        <v>44593.432349537034</v>
      </c>
      <c r="Z1477" t="s">
        <v>329</v>
      </c>
    </row>
    <row r="1478" spans="1:26" x14ac:dyDescent="0.25">
      <c r="A1478" t="s">
        <v>3993</v>
      </c>
      <c r="B1478" t="str">
        <f>VLOOKUP(A1478,'dump '!A:A,1,FALSE)</f>
        <v>RO954</v>
      </c>
      <c r="C1478" t="s">
        <v>3992</v>
      </c>
      <c r="D1478" t="s">
        <v>1930</v>
      </c>
      <c r="E1478" t="s">
        <v>3759</v>
      </c>
      <c r="F1478" t="s">
        <v>3760</v>
      </c>
      <c r="G1478" t="s">
        <v>177</v>
      </c>
      <c r="H1478" t="s">
        <v>58</v>
      </c>
      <c r="I1478">
        <v>1017275</v>
      </c>
      <c r="J1478">
        <v>5</v>
      </c>
      <c r="K1478" t="s">
        <v>79</v>
      </c>
      <c r="L1478" t="s">
        <v>6142</v>
      </c>
      <c r="M1478" t="s">
        <v>55</v>
      </c>
      <c r="N1478">
        <v>80</v>
      </c>
      <c r="O1478">
        <v>100</v>
      </c>
      <c r="P1478" t="s">
        <v>6218</v>
      </c>
      <c r="Q1478">
        <v>2550</v>
      </c>
      <c r="R1478">
        <v>50</v>
      </c>
      <c r="S1478">
        <v>300</v>
      </c>
      <c r="V1478" t="s">
        <v>6144</v>
      </c>
      <c r="W1478" s="2">
        <v>44594.526504629626</v>
      </c>
      <c r="X1478" t="s">
        <v>329</v>
      </c>
      <c r="Y1478" s="2">
        <v>44594.526504629626</v>
      </c>
      <c r="Z1478" t="s">
        <v>329</v>
      </c>
    </row>
    <row r="1479" spans="1:26" x14ac:dyDescent="0.25">
      <c r="A1479" t="s">
        <v>4005</v>
      </c>
      <c r="B1479" t="str">
        <f>VLOOKUP(A1479,'dump '!A:A,1,FALSE)</f>
        <v>RO955</v>
      </c>
      <c r="C1479" t="s">
        <v>4004</v>
      </c>
      <c r="D1479" t="s">
        <v>1930</v>
      </c>
      <c r="E1479" t="s">
        <v>3759</v>
      </c>
      <c r="F1479" t="s">
        <v>3760</v>
      </c>
      <c r="G1479" t="s">
        <v>177</v>
      </c>
      <c r="H1479" t="s">
        <v>58</v>
      </c>
      <c r="I1479">
        <v>1017300</v>
      </c>
      <c r="J1479">
        <v>5</v>
      </c>
      <c r="K1479" t="s">
        <v>79</v>
      </c>
      <c r="L1479" t="s">
        <v>6142</v>
      </c>
      <c r="M1479" t="s">
        <v>55</v>
      </c>
      <c r="N1479">
        <v>80</v>
      </c>
      <c r="O1479">
        <v>100</v>
      </c>
      <c r="P1479" t="s">
        <v>6218</v>
      </c>
      <c r="Q1479">
        <v>2550</v>
      </c>
      <c r="R1479">
        <v>50</v>
      </c>
      <c r="S1479">
        <v>300</v>
      </c>
      <c r="V1479" t="s">
        <v>6144</v>
      </c>
      <c r="W1479" s="2">
        <v>44594.526701388888</v>
      </c>
      <c r="X1479" t="s">
        <v>329</v>
      </c>
      <c r="Y1479" s="2">
        <v>44594.526701388888</v>
      </c>
      <c r="Z1479" t="s">
        <v>329</v>
      </c>
    </row>
    <row r="1480" spans="1:26" x14ac:dyDescent="0.25">
      <c r="A1480" t="s">
        <v>3900</v>
      </c>
      <c r="B1480" t="str">
        <f>VLOOKUP(A1480,'dump '!A:A,1,FALSE)</f>
        <v>RO956</v>
      </c>
      <c r="C1480" t="s">
        <v>3899</v>
      </c>
      <c r="D1480" t="s">
        <v>2385</v>
      </c>
      <c r="E1480" t="s">
        <v>652</v>
      </c>
      <c r="F1480" t="s">
        <v>2392</v>
      </c>
      <c r="G1480" t="s">
        <v>177</v>
      </c>
      <c r="H1480" t="s">
        <v>58</v>
      </c>
      <c r="I1480">
        <v>1041146</v>
      </c>
      <c r="J1480">
        <v>5</v>
      </c>
      <c r="K1480" t="s">
        <v>79</v>
      </c>
      <c r="L1480" t="s">
        <v>6172</v>
      </c>
      <c r="M1480" t="s">
        <v>55</v>
      </c>
      <c r="N1480">
        <v>60</v>
      </c>
      <c r="O1480">
        <v>100</v>
      </c>
      <c r="P1480" t="s">
        <v>6219</v>
      </c>
      <c r="Q1480">
        <v>2600</v>
      </c>
      <c r="R1480">
        <v>50</v>
      </c>
      <c r="S1480">
        <v>300</v>
      </c>
      <c r="V1480" t="s">
        <v>6174</v>
      </c>
      <c r="W1480" s="2">
        <v>44601.347210648149</v>
      </c>
      <c r="X1480" t="s">
        <v>329</v>
      </c>
      <c r="Y1480" s="2">
        <v>44601.347210648149</v>
      </c>
      <c r="Z1480" t="s">
        <v>329</v>
      </c>
    </row>
    <row r="1481" spans="1:26" x14ac:dyDescent="0.25">
      <c r="A1481" t="s">
        <v>4045</v>
      </c>
      <c r="B1481" t="str">
        <f>VLOOKUP(A1481,'dump '!A:A,1,FALSE)</f>
        <v>RO957</v>
      </c>
      <c r="C1481" t="s">
        <v>4044</v>
      </c>
      <c r="D1481" t="s">
        <v>4046</v>
      </c>
      <c r="E1481" t="s">
        <v>281</v>
      </c>
      <c r="F1481" t="s">
        <v>4047</v>
      </c>
      <c r="G1481" t="s">
        <v>34</v>
      </c>
      <c r="H1481" t="s">
        <v>58</v>
      </c>
      <c r="I1481">
        <v>1015835</v>
      </c>
      <c r="J1481">
        <v>5</v>
      </c>
      <c r="K1481" t="s">
        <v>79</v>
      </c>
      <c r="L1481" t="s">
        <v>6142</v>
      </c>
      <c r="M1481" t="s">
        <v>55</v>
      </c>
      <c r="N1481">
        <v>80</v>
      </c>
      <c r="O1481">
        <v>100</v>
      </c>
      <c r="P1481" t="s">
        <v>6218</v>
      </c>
      <c r="Q1481">
        <v>2700</v>
      </c>
      <c r="R1481">
        <v>50</v>
      </c>
      <c r="S1481">
        <v>300</v>
      </c>
      <c r="V1481" t="s">
        <v>6144</v>
      </c>
      <c r="W1481" s="2">
        <v>44602.518287037034</v>
      </c>
      <c r="X1481" t="s">
        <v>329</v>
      </c>
      <c r="Y1481" s="2">
        <v>44602.518287037034</v>
      </c>
      <c r="Z1481" t="s">
        <v>329</v>
      </c>
    </row>
    <row r="1482" spans="1:26" x14ac:dyDescent="0.25">
      <c r="A1482" t="s">
        <v>3203</v>
      </c>
      <c r="B1482" t="str">
        <f>VLOOKUP(A1482,'dump '!A:A,1,FALSE)</f>
        <v>RO958</v>
      </c>
      <c r="C1482" t="s">
        <v>3202</v>
      </c>
      <c r="D1482" t="s">
        <v>3204</v>
      </c>
      <c r="E1482" t="s">
        <v>462</v>
      </c>
      <c r="F1482" t="s">
        <v>3205</v>
      </c>
      <c r="G1482" t="s">
        <v>241</v>
      </c>
      <c r="H1482" t="s">
        <v>58</v>
      </c>
      <c r="I1482">
        <v>1031434</v>
      </c>
      <c r="J1482">
        <v>5</v>
      </c>
      <c r="K1482" t="s">
        <v>79</v>
      </c>
      <c r="L1482" t="s">
        <v>6142</v>
      </c>
      <c r="M1482" t="s">
        <v>55</v>
      </c>
      <c r="N1482">
        <v>80</v>
      </c>
      <c r="O1482">
        <v>100</v>
      </c>
      <c r="P1482" t="s">
        <v>6218</v>
      </c>
      <c r="Q1482">
        <v>2700</v>
      </c>
      <c r="R1482">
        <v>50</v>
      </c>
      <c r="S1482">
        <v>300</v>
      </c>
      <c r="V1482" t="s">
        <v>6144</v>
      </c>
      <c r="W1482" s="2">
        <v>44602.517511574071</v>
      </c>
      <c r="X1482" t="s">
        <v>329</v>
      </c>
      <c r="Y1482" s="2">
        <v>44602.517511574071</v>
      </c>
      <c r="Z1482" t="s">
        <v>329</v>
      </c>
    </row>
    <row r="1483" spans="1:26" x14ac:dyDescent="0.25">
      <c r="A1483" t="s">
        <v>3044</v>
      </c>
      <c r="B1483" t="str">
        <f>VLOOKUP(A1483,'dump '!A:A,1,FALSE)</f>
        <v>RO959</v>
      </c>
      <c r="C1483" t="s">
        <v>3043</v>
      </c>
      <c r="D1483" t="s">
        <v>2076</v>
      </c>
      <c r="E1483" t="s">
        <v>3045</v>
      </c>
      <c r="F1483" t="s">
        <v>3046</v>
      </c>
      <c r="G1483" t="s">
        <v>241</v>
      </c>
      <c r="H1483" t="s">
        <v>58</v>
      </c>
      <c r="I1483">
        <v>1030414</v>
      </c>
      <c r="J1483">
        <v>5</v>
      </c>
      <c r="K1483" t="s">
        <v>79</v>
      </c>
      <c r="L1483" t="s">
        <v>6172</v>
      </c>
      <c r="M1483" t="s">
        <v>55</v>
      </c>
      <c r="N1483">
        <v>60</v>
      </c>
      <c r="O1483">
        <v>100</v>
      </c>
      <c r="P1483" t="s">
        <v>6219</v>
      </c>
      <c r="Q1483">
        <v>2700</v>
      </c>
      <c r="R1483">
        <v>50</v>
      </c>
      <c r="S1483">
        <v>300</v>
      </c>
      <c r="V1483" t="s">
        <v>6174</v>
      </c>
      <c r="W1483" s="2">
        <v>44602.51699074074</v>
      </c>
      <c r="X1483" t="s">
        <v>329</v>
      </c>
      <c r="Y1483" s="2">
        <v>44602.51699074074</v>
      </c>
      <c r="Z1483" t="s">
        <v>329</v>
      </c>
    </row>
    <row r="1484" spans="1:26" x14ac:dyDescent="0.25">
      <c r="A1484" t="s">
        <v>3492</v>
      </c>
      <c r="B1484" t="str">
        <f>VLOOKUP(A1484,'dump '!A:A,1,FALSE)</f>
        <v>RO960</v>
      </c>
      <c r="C1484" t="s">
        <v>3491</v>
      </c>
      <c r="D1484" t="s">
        <v>1739</v>
      </c>
      <c r="E1484" t="s">
        <v>3493</v>
      </c>
      <c r="F1484" t="s">
        <v>3494</v>
      </c>
      <c r="G1484" t="s">
        <v>177</v>
      </c>
      <c r="H1484" t="s">
        <v>58</v>
      </c>
      <c r="I1484">
        <v>1034418</v>
      </c>
      <c r="J1484">
        <v>5</v>
      </c>
      <c r="K1484" t="s">
        <v>79</v>
      </c>
      <c r="L1484" t="s">
        <v>6172</v>
      </c>
      <c r="M1484" t="s">
        <v>55</v>
      </c>
      <c r="N1484">
        <v>60</v>
      </c>
      <c r="O1484">
        <v>100</v>
      </c>
      <c r="P1484" t="s">
        <v>6219</v>
      </c>
      <c r="Q1484">
        <v>2700</v>
      </c>
      <c r="R1484">
        <v>50</v>
      </c>
      <c r="S1484">
        <v>300</v>
      </c>
      <c r="V1484" t="s">
        <v>6174</v>
      </c>
      <c r="W1484" s="2">
        <v>44602.516215277778</v>
      </c>
      <c r="X1484" t="s">
        <v>329</v>
      </c>
      <c r="Y1484" s="2">
        <v>44602.516215277778</v>
      </c>
      <c r="Z1484" t="s">
        <v>329</v>
      </c>
    </row>
    <row r="1485" spans="1:26" x14ac:dyDescent="0.25">
      <c r="A1485" t="s">
        <v>1843</v>
      </c>
      <c r="B1485" t="str">
        <f>VLOOKUP(A1485,'dump '!A:A,1,FALSE)</f>
        <v>RO961</v>
      </c>
      <c r="C1485" t="s">
        <v>1842</v>
      </c>
      <c r="D1485" t="s">
        <v>1844</v>
      </c>
      <c r="E1485" t="s">
        <v>281</v>
      </c>
      <c r="F1485" t="s">
        <v>1845</v>
      </c>
      <c r="G1485" t="s">
        <v>51</v>
      </c>
      <c r="H1485" t="s">
        <v>58</v>
      </c>
      <c r="I1485">
        <v>1015785</v>
      </c>
      <c r="J1485">
        <v>5</v>
      </c>
      <c r="K1485" t="s">
        <v>79</v>
      </c>
      <c r="L1485" t="s">
        <v>6142</v>
      </c>
      <c r="M1485" t="s">
        <v>55</v>
      </c>
      <c r="N1485">
        <v>80</v>
      </c>
      <c r="O1485">
        <v>100</v>
      </c>
      <c r="P1485" t="s">
        <v>6218</v>
      </c>
      <c r="Q1485">
        <v>2500</v>
      </c>
      <c r="R1485">
        <v>50</v>
      </c>
      <c r="S1485">
        <v>300</v>
      </c>
      <c r="V1485" t="s">
        <v>6144</v>
      </c>
      <c r="W1485" s="2">
        <v>44622.624872685185</v>
      </c>
      <c r="X1485" t="s">
        <v>329</v>
      </c>
      <c r="Y1485" s="2">
        <v>44622.624872685185</v>
      </c>
      <c r="Z1485" t="s">
        <v>329</v>
      </c>
    </row>
    <row r="1486" spans="1:26" x14ac:dyDescent="0.25">
      <c r="A1486" t="s">
        <v>280</v>
      </c>
      <c r="B1486" t="str">
        <f>VLOOKUP(A1486,'dump '!A:A,1,FALSE)</f>
        <v>RO962</v>
      </c>
      <c r="C1486" t="s">
        <v>279</v>
      </c>
      <c r="D1486" t="s">
        <v>275</v>
      </c>
      <c r="E1486" t="s">
        <v>281</v>
      </c>
      <c r="F1486" t="s">
        <v>276</v>
      </c>
      <c r="G1486" t="s">
        <v>277</v>
      </c>
      <c r="H1486" t="s">
        <v>58</v>
      </c>
      <c r="I1486">
        <v>1017270</v>
      </c>
      <c r="J1486">
        <v>5</v>
      </c>
      <c r="K1486" t="s">
        <v>79</v>
      </c>
      <c r="L1486" t="s">
        <v>6142</v>
      </c>
      <c r="M1486" t="s">
        <v>55</v>
      </c>
      <c r="N1486">
        <v>80</v>
      </c>
      <c r="O1486">
        <v>100</v>
      </c>
      <c r="P1486" t="s">
        <v>6216</v>
      </c>
      <c r="Q1486">
        <v>2000</v>
      </c>
      <c r="R1486">
        <v>50</v>
      </c>
      <c r="S1486">
        <v>300</v>
      </c>
      <c r="V1486" t="s">
        <v>6144</v>
      </c>
      <c r="W1486" s="2">
        <v>44637.491030092591</v>
      </c>
      <c r="X1486" t="s">
        <v>37</v>
      </c>
      <c r="Y1486" s="2">
        <v>44637.491030092591</v>
      </c>
      <c r="Z1486" t="s">
        <v>37</v>
      </c>
    </row>
    <row r="1487" spans="1:26" x14ac:dyDescent="0.25">
      <c r="A1487" t="s">
        <v>1016</v>
      </c>
      <c r="B1487" t="str">
        <f>VLOOKUP(A1487,'dump '!A:A,1,FALSE)</f>
        <v>RO963</v>
      </c>
      <c r="C1487" t="s">
        <v>1015</v>
      </c>
      <c r="D1487" t="s">
        <v>602</v>
      </c>
      <c r="E1487" t="s">
        <v>528</v>
      </c>
      <c r="F1487" t="s">
        <v>603</v>
      </c>
      <c r="G1487" t="s">
        <v>177</v>
      </c>
      <c r="H1487" t="s">
        <v>58</v>
      </c>
      <c r="I1487">
        <v>1020000</v>
      </c>
      <c r="J1487">
        <v>5</v>
      </c>
      <c r="K1487" t="s">
        <v>79</v>
      </c>
      <c r="L1487" t="s">
        <v>6172</v>
      </c>
      <c r="M1487" t="s">
        <v>55</v>
      </c>
      <c r="N1487">
        <v>60</v>
      </c>
      <c r="O1487">
        <v>100</v>
      </c>
      <c r="P1487" t="s">
        <v>6173</v>
      </c>
      <c r="Q1487">
        <v>2600</v>
      </c>
      <c r="R1487">
        <v>50</v>
      </c>
      <c r="S1487">
        <v>300</v>
      </c>
      <c r="V1487" t="s">
        <v>6174</v>
      </c>
      <c r="W1487" s="2">
        <v>44637.4922337963</v>
      </c>
      <c r="X1487" t="s">
        <v>37</v>
      </c>
      <c r="Y1487" s="2">
        <v>44637.4922337963</v>
      </c>
      <c r="Z1487" t="s">
        <v>37</v>
      </c>
    </row>
    <row r="1488" spans="1:26" x14ac:dyDescent="0.25">
      <c r="A1488" t="s">
        <v>274</v>
      </c>
      <c r="B1488" t="str">
        <f>VLOOKUP(A1488,'dump '!A:A,1,FALSE)</f>
        <v>RO964</v>
      </c>
      <c r="C1488" t="s">
        <v>273</v>
      </c>
      <c r="D1488" t="s">
        <v>275</v>
      </c>
      <c r="E1488" t="s">
        <v>74</v>
      </c>
      <c r="F1488" t="s">
        <v>276</v>
      </c>
      <c r="G1488" t="s">
        <v>277</v>
      </c>
      <c r="H1488" t="s">
        <v>58</v>
      </c>
      <c r="I1488">
        <v>1017297</v>
      </c>
      <c r="J1488">
        <v>5</v>
      </c>
      <c r="K1488" t="s">
        <v>79</v>
      </c>
      <c r="L1488" t="s">
        <v>6142</v>
      </c>
      <c r="M1488" t="s">
        <v>55</v>
      </c>
      <c r="N1488">
        <v>80</v>
      </c>
      <c r="O1488">
        <v>100</v>
      </c>
      <c r="P1488" t="s">
        <v>6216</v>
      </c>
      <c r="Q1488">
        <v>2000</v>
      </c>
      <c r="R1488">
        <v>50</v>
      </c>
      <c r="S1488">
        <v>300</v>
      </c>
      <c r="V1488" t="s">
        <v>6144</v>
      </c>
      <c r="W1488" s="2">
        <v>44637.491400462961</v>
      </c>
      <c r="X1488" t="s">
        <v>37</v>
      </c>
      <c r="Y1488" s="2">
        <v>44637.491400462961</v>
      </c>
      <c r="Z1488" t="s">
        <v>37</v>
      </c>
    </row>
    <row r="1489" spans="1:26" x14ac:dyDescent="0.25">
      <c r="A1489" t="s">
        <v>1665</v>
      </c>
      <c r="B1489" t="str">
        <f>VLOOKUP(A1489,'dump '!A:A,1,FALSE)</f>
        <v>RO965</v>
      </c>
      <c r="C1489" t="s">
        <v>1664</v>
      </c>
      <c r="D1489" t="s">
        <v>1374</v>
      </c>
      <c r="E1489" t="s">
        <v>1082</v>
      </c>
      <c r="F1489" t="s">
        <v>1375</v>
      </c>
      <c r="G1489" t="s">
        <v>277</v>
      </c>
      <c r="H1489" t="s">
        <v>58</v>
      </c>
      <c r="I1489">
        <v>1015811</v>
      </c>
      <c r="J1489">
        <v>5</v>
      </c>
      <c r="K1489" t="s">
        <v>79</v>
      </c>
      <c r="L1489" t="s">
        <v>6142</v>
      </c>
      <c r="M1489" t="s">
        <v>55</v>
      </c>
      <c r="N1489">
        <v>80</v>
      </c>
      <c r="O1489">
        <v>100</v>
      </c>
      <c r="P1489" t="s">
        <v>6216</v>
      </c>
      <c r="Q1489">
        <v>2600</v>
      </c>
      <c r="R1489">
        <v>50</v>
      </c>
      <c r="S1489">
        <v>300</v>
      </c>
      <c r="V1489" t="s">
        <v>6144</v>
      </c>
      <c r="W1489" s="2">
        <v>44637.491840277777</v>
      </c>
      <c r="X1489" t="s">
        <v>37</v>
      </c>
      <c r="Y1489" s="2">
        <v>44637.491840277777</v>
      </c>
      <c r="Z1489" t="s">
        <v>37</v>
      </c>
    </row>
    <row r="1490" spans="1:26" x14ac:dyDescent="0.25">
      <c r="A1490" t="s">
        <v>3638</v>
      </c>
      <c r="B1490" t="str">
        <f>VLOOKUP(A1490,'dump '!A:A,1,FALSE)</f>
        <v>RO966</v>
      </c>
      <c r="C1490" t="s">
        <v>3637</v>
      </c>
      <c r="D1490" t="s">
        <v>3639</v>
      </c>
      <c r="E1490" t="s">
        <v>334</v>
      </c>
      <c r="F1490" t="s">
        <v>3640</v>
      </c>
      <c r="G1490" t="s">
        <v>241</v>
      </c>
      <c r="H1490" t="s">
        <v>58</v>
      </c>
      <c r="I1490">
        <v>1037246</v>
      </c>
      <c r="J1490">
        <v>5</v>
      </c>
      <c r="K1490" t="s">
        <v>79</v>
      </c>
      <c r="L1490" t="s">
        <v>6172</v>
      </c>
      <c r="M1490" t="s">
        <v>55</v>
      </c>
      <c r="N1490">
        <v>60</v>
      </c>
      <c r="O1490">
        <v>100</v>
      </c>
      <c r="P1490" t="s">
        <v>6173</v>
      </c>
      <c r="Q1490">
        <v>2600</v>
      </c>
      <c r="R1490">
        <v>50</v>
      </c>
      <c r="S1490">
        <v>300</v>
      </c>
      <c r="V1490" t="s">
        <v>6174</v>
      </c>
      <c r="W1490" s="2">
        <v>44643.579791666663</v>
      </c>
      <c r="X1490" t="s">
        <v>329</v>
      </c>
      <c r="Y1490" s="2">
        <v>44643.579791666663</v>
      </c>
      <c r="Z1490" t="s">
        <v>329</v>
      </c>
    </row>
    <row r="1491" spans="1:26" x14ac:dyDescent="0.25">
      <c r="A1491" t="s">
        <v>2794</v>
      </c>
      <c r="B1491" t="str">
        <f>VLOOKUP(A1491,'dump '!A:A,1,FALSE)</f>
        <v>RO967</v>
      </c>
      <c r="C1491" t="s">
        <v>2793</v>
      </c>
      <c r="D1491" t="s">
        <v>2795</v>
      </c>
      <c r="E1491" t="s">
        <v>2796</v>
      </c>
      <c r="F1491" t="s">
        <v>2797</v>
      </c>
      <c r="G1491" t="s">
        <v>51</v>
      </c>
      <c r="H1491" t="s">
        <v>58</v>
      </c>
      <c r="I1491">
        <v>1019999</v>
      </c>
      <c r="J1491">
        <v>5</v>
      </c>
      <c r="K1491" t="s">
        <v>79</v>
      </c>
      <c r="L1491" t="s">
        <v>6172</v>
      </c>
      <c r="M1491" t="s">
        <v>55</v>
      </c>
      <c r="N1491">
        <v>60</v>
      </c>
      <c r="O1491">
        <v>100</v>
      </c>
      <c r="P1491" t="s">
        <v>6173</v>
      </c>
      <c r="Q1491">
        <v>2600</v>
      </c>
      <c r="R1491">
        <v>50</v>
      </c>
      <c r="S1491">
        <v>300</v>
      </c>
      <c r="V1491" t="s">
        <v>6174</v>
      </c>
      <c r="W1491" s="2">
        <v>44643.579131944447</v>
      </c>
      <c r="X1491" t="s">
        <v>329</v>
      </c>
      <c r="Y1491" s="2">
        <v>44643.579131944447</v>
      </c>
      <c r="Z1491" t="s">
        <v>329</v>
      </c>
    </row>
    <row r="1492" spans="1:26" x14ac:dyDescent="0.25">
      <c r="A1492" t="s">
        <v>3714</v>
      </c>
      <c r="B1492" t="str">
        <f>VLOOKUP(A1492,'dump '!A:A,1,FALSE)</f>
        <v>RO968</v>
      </c>
      <c r="C1492" t="s">
        <v>3713</v>
      </c>
      <c r="D1492" t="s">
        <v>3644</v>
      </c>
      <c r="E1492" t="s">
        <v>3715</v>
      </c>
      <c r="F1492" t="s">
        <v>3716</v>
      </c>
      <c r="G1492" t="s">
        <v>51</v>
      </c>
      <c r="H1492" t="s">
        <v>58</v>
      </c>
      <c r="I1492">
        <v>1038430</v>
      </c>
      <c r="J1492">
        <v>5</v>
      </c>
      <c r="K1492" t="s">
        <v>79</v>
      </c>
      <c r="L1492" t="s">
        <v>6172</v>
      </c>
      <c r="M1492" t="s">
        <v>55</v>
      </c>
      <c r="N1492">
        <v>60</v>
      </c>
      <c r="O1492">
        <v>100</v>
      </c>
      <c r="P1492" t="s">
        <v>6173</v>
      </c>
      <c r="Q1492">
        <v>2600</v>
      </c>
      <c r="R1492">
        <v>50</v>
      </c>
      <c r="S1492">
        <v>300</v>
      </c>
      <c r="V1492" t="s">
        <v>6174</v>
      </c>
      <c r="W1492" s="2">
        <v>44643.578217592592</v>
      </c>
      <c r="X1492" t="s">
        <v>329</v>
      </c>
      <c r="Y1492" s="2">
        <v>44643.578217592592</v>
      </c>
      <c r="Z1492" t="s">
        <v>329</v>
      </c>
    </row>
    <row r="1493" spans="1:26" x14ac:dyDescent="0.25">
      <c r="A1493" t="s">
        <v>3781</v>
      </c>
      <c r="B1493" t="str">
        <f>VLOOKUP(A1493,'dump '!A:A,1,FALSE)</f>
        <v>RO969</v>
      </c>
      <c r="C1493" t="s">
        <v>3780</v>
      </c>
      <c r="D1493" t="s">
        <v>461</v>
      </c>
      <c r="E1493" t="s">
        <v>462</v>
      </c>
      <c r="F1493" t="s">
        <v>463</v>
      </c>
      <c r="G1493" t="s">
        <v>62</v>
      </c>
      <c r="H1493" t="s">
        <v>58</v>
      </c>
      <c r="I1493">
        <v>1039102</v>
      </c>
      <c r="J1493">
        <v>5</v>
      </c>
      <c r="K1493" t="s">
        <v>79</v>
      </c>
      <c r="L1493" t="s">
        <v>6172</v>
      </c>
      <c r="M1493" t="s">
        <v>55</v>
      </c>
      <c r="N1493">
        <v>60</v>
      </c>
      <c r="O1493">
        <v>100</v>
      </c>
      <c r="P1493" t="s">
        <v>6173</v>
      </c>
      <c r="Q1493">
        <v>2600</v>
      </c>
      <c r="R1493">
        <v>50</v>
      </c>
      <c r="S1493">
        <v>300</v>
      </c>
      <c r="V1493" t="s">
        <v>6174</v>
      </c>
      <c r="W1493" s="2">
        <v>44643.553379629629</v>
      </c>
      <c r="X1493" t="s">
        <v>329</v>
      </c>
      <c r="Y1493" s="2">
        <v>44643.553379629629</v>
      </c>
      <c r="Z1493" t="s">
        <v>329</v>
      </c>
    </row>
    <row r="1494" spans="1:26" x14ac:dyDescent="0.25">
      <c r="A1494" t="s">
        <v>3053</v>
      </c>
      <c r="B1494" t="str">
        <f>VLOOKUP(A1494,'dump '!A:A,1,FALSE)</f>
        <v>RO970</v>
      </c>
      <c r="C1494" t="s">
        <v>3052</v>
      </c>
      <c r="D1494" t="s">
        <v>3054</v>
      </c>
      <c r="E1494" t="s">
        <v>3055</v>
      </c>
      <c r="F1494" t="s">
        <v>3056</v>
      </c>
      <c r="G1494" t="s">
        <v>241</v>
      </c>
      <c r="H1494" t="s">
        <v>58</v>
      </c>
      <c r="I1494">
        <v>1030423</v>
      </c>
      <c r="J1494">
        <v>5</v>
      </c>
      <c r="K1494" t="s">
        <v>79</v>
      </c>
      <c r="L1494" t="s">
        <v>6172</v>
      </c>
      <c r="M1494" t="s">
        <v>55</v>
      </c>
      <c r="N1494">
        <v>60</v>
      </c>
      <c r="O1494">
        <v>100</v>
      </c>
      <c r="P1494" t="s">
        <v>6173</v>
      </c>
      <c r="Q1494">
        <v>2600</v>
      </c>
      <c r="R1494">
        <v>50</v>
      </c>
      <c r="S1494">
        <v>300</v>
      </c>
      <c r="V1494" t="s">
        <v>6174</v>
      </c>
      <c r="W1494" s="2">
        <v>44651.451851851853</v>
      </c>
      <c r="X1494" t="s">
        <v>329</v>
      </c>
      <c r="Y1494" s="2">
        <v>44651.451851851853</v>
      </c>
      <c r="Z1494" t="s">
        <v>329</v>
      </c>
    </row>
    <row r="1495" spans="1:26" x14ac:dyDescent="0.25">
      <c r="A1495" t="s">
        <v>3909</v>
      </c>
      <c r="B1495" t="str">
        <f>VLOOKUP(A1495,'dump '!A:A,1,FALSE)</f>
        <v>RO971</v>
      </c>
      <c r="C1495" t="s">
        <v>3908</v>
      </c>
      <c r="D1495" t="s">
        <v>461</v>
      </c>
      <c r="E1495" t="s">
        <v>411</v>
      </c>
      <c r="F1495" t="s">
        <v>3910</v>
      </c>
      <c r="G1495" t="s">
        <v>62</v>
      </c>
      <c r="H1495" t="s">
        <v>58</v>
      </c>
      <c r="I1495">
        <v>1041094</v>
      </c>
      <c r="J1495">
        <v>5</v>
      </c>
      <c r="K1495" t="s">
        <v>79</v>
      </c>
      <c r="L1495" t="s">
        <v>6172</v>
      </c>
      <c r="M1495" t="s">
        <v>55</v>
      </c>
      <c r="N1495">
        <v>60</v>
      </c>
      <c r="O1495">
        <v>100</v>
      </c>
      <c r="P1495" t="s">
        <v>6173</v>
      </c>
      <c r="Q1495">
        <v>2500</v>
      </c>
      <c r="R1495">
        <v>50</v>
      </c>
      <c r="S1495">
        <v>300</v>
      </c>
      <c r="V1495" t="s">
        <v>6174</v>
      </c>
      <c r="W1495" s="2">
        <v>44658.371770833335</v>
      </c>
      <c r="X1495" t="s">
        <v>329</v>
      </c>
      <c r="Y1495" s="2">
        <v>44658.371770833335</v>
      </c>
      <c r="Z1495" t="s">
        <v>329</v>
      </c>
    </row>
    <row r="1496" spans="1:26" x14ac:dyDescent="0.25">
      <c r="A1496" t="s">
        <v>3913</v>
      </c>
      <c r="B1496" t="str">
        <f>VLOOKUP(A1496,'dump '!A:A,1,FALSE)</f>
        <v>RO972</v>
      </c>
      <c r="C1496" t="s">
        <v>3912</v>
      </c>
      <c r="D1496" t="s">
        <v>461</v>
      </c>
      <c r="E1496" t="s">
        <v>3914</v>
      </c>
      <c r="F1496" t="s">
        <v>3915</v>
      </c>
      <c r="G1496" t="s">
        <v>62</v>
      </c>
      <c r="H1496" t="s">
        <v>58</v>
      </c>
      <c r="I1496">
        <v>1041078</v>
      </c>
      <c r="J1496">
        <v>5</v>
      </c>
      <c r="K1496" t="s">
        <v>79</v>
      </c>
      <c r="L1496" t="s">
        <v>6172</v>
      </c>
      <c r="M1496" t="s">
        <v>55</v>
      </c>
      <c r="N1496">
        <v>60</v>
      </c>
      <c r="O1496">
        <v>100</v>
      </c>
      <c r="P1496" t="s">
        <v>6173</v>
      </c>
      <c r="Q1496">
        <v>2600</v>
      </c>
      <c r="R1496">
        <v>50</v>
      </c>
      <c r="S1496">
        <v>300</v>
      </c>
      <c r="V1496" t="s">
        <v>6174</v>
      </c>
      <c r="W1496" s="2">
        <v>44658.371168981481</v>
      </c>
      <c r="X1496" t="s">
        <v>329</v>
      </c>
      <c r="Y1496" s="2">
        <v>44658.371168981481</v>
      </c>
      <c r="Z1496" t="s">
        <v>329</v>
      </c>
    </row>
    <row r="1497" spans="1:26" x14ac:dyDescent="0.25">
      <c r="A1497" t="s">
        <v>4933</v>
      </c>
      <c r="B1497" t="str">
        <f>VLOOKUP(A1497,'dump '!A:A,1,FALSE)</f>
        <v>RO973</v>
      </c>
      <c r="C1497" t="s">
        <v>4932</v>
      </c>
      <c r="D1497" t="s">
        <v>2404</v>
      </c>
      <c r="E1497" t="s">
        <v>482</v>
      </c>
      <c r="F1497" t="s">
        <v>2405</v>
      </c>
      <c r="G1497" t="s">
        <v>177</v>
      </c>
      <c r="H1497" t="s">
        <v>58</v>
      </c>
      <c r="I1497">
        <v>1039101</v>
      </c>
      <c r="J1497">
        <v>5</v>
      </c>
      <c r="K1497" t="s">
        <v>79</v>
      </c>
      <c r="L1497" t="s">
        <v>6142</v>
      </c>
      <c r="M1497" t="s">
        <v>55</v>
      </c>
      <c r="N1497">
        <v>80</v>
      </c>
      <c r="O1497">
        <v>100</v>
      </c>
      <c r="P1497" t="s">
        <v>6216</v>
      </c>
      <c r="Q1497">
        <v>2600</v>
      </c>
      <c r="R1497">
        <v>50</v>
      </c>
      <c r="S1497">
        <v>300</v>
      </c>
      <c r="V1497" t="s">
        <v>6144</v>
      </c>
      <c r="W1497" s="2">
        <v>44670.35491898148</v>
      </c>
      <c r="X1497" t="s">
        <v>329</v>
      </c>
      <c r="Y1497" s="2">
        <v>44670.35491898148</v>
      </c>
      <c r="Z1497" t="s">
        <v>329</v>
      </c>
    </row>
    <row r="1498" spans="1:26" x14ac:dyDescent="0.25">
      <c r="A1498" t="s">
        <v>3807</v>
      </c>
      <c r="B1498" t="str">
        <f>VLOOKUP(A1498,'dump '!A:A,1,FALSE)</f>
        <v>RO974</v>
      </c>
      <c r="C1498" t="s">
        <v>3806</v>
      </c>
      <c r="D1498" t="s">
        <v>3808</v>
      </c>
      <c r="E1498" t="s">
        <v>3809</v>
      </c>
      <c r="F1498" t="s">
        <v>3810</v>
      </c>
      <c r="G1498" t="s">
        <v>177</v>
      </c>
      <c r="H1498" t="s">
        <v>58</v>
      </c>
      <c r="I1498">
        <v>1041022</v>
      </c>
      <c r="J1498">
        <v>5</v>
      </c>
      <c r="K1498" t="s">
        <v>79</v>
      </c>
      <c r="L1498" t="s">
        <v>6172</v>
      </c>
      <c r="M1498" t="s">
        <v>55</v>
      </c>
      <c r="N1498">
        <v>60</v>
      </c>
      <c r="O1498">
        <v>100</v>
      </c>
      <c r="P1498" t="s">
        <v>6173</v>
      </c>
      <c r="Q1498">
        <v>2600</v>
      </c>
      <c r="R1498">
        <v>50</v>
      </c>
      <c r="S1498">
        <v>300</v>
      </c>
      <c r="V1498" t="s">
        <v>6174</v>
      </c>
      <c r="W1498" s="2">
        <v>44670.354108796295</v>
      </c>
      <c r="X1498" t="s">
        <v>329</v>
      </c>
      <c r="Y1498" s="2">
        <v>44670.354108796295</v>
      </c>
      <c r="Z1498" t="s">
        <v>329</v>
      </c>
    </row>
    <row r="1499" spans="1:26" x14ac:dyDescent="0.25">
      <c r="A1499" t="s">
        <v>1606</v>
      </c>
      <c r="B1499" t="str">
        <f>VLOOKUP(A1499,'dump '!A:A,1,FALSE)</f>
        <v>RO975</v>
      </c>
      <c r="C1499" t="s">
        <v>1605</v>
      </c>
      <c r="D1499" t="s">
        <v>194</v>
      </c>
      <c r="E1499" t="s">
        <v>195</v>
      </c>
      <c r="F1499" t="s">
        <v>196</v>
      </c>
      <c r="G1499" t="s">
        <v>177</v>
      </c>
      <c r="H1499" t="s">
        <v>58</v>
      </c>
      <c r="I1499">
        <v>1039092</v>
      </c>
      <c r="J1499">
        <v>5</v>
      </c>
      <c r="K1499" t="s">
        <v>79</v>
      </c>
      <c r="L1499" t="s">
        <v>6142</v>
      </c>
      <c r="M1499" t="s">
        <v>55</v>
      </c>
      <c r="N1499">
        <v>80</v>
      </c>
      <c r="O1499">
        <v>100</v>
      </c>
      <c r="P1499" t="s">
        <v>6216</v>
      </c>
      <c r="Q1499">
        <v>2500</v>
      </c>
      <c r="R1499">
        <v>50</v>
      </c>
      <c r="S1499">
        <v>300</v>
      </c>
      <c r="V1499" t="s">
        <v>6144</v>
      </c>
      <c r="W1499" s="2">
        <v>44665.508842592593</v>
      </c>
      <c r="X1499" t="s">
        <v>329</v>
      </c>
      <c r="Y1499" s="2">
        <v>44665.508912037039</v>
      </c>
      <c r="Z1499" t="s">
        <v>329</v>
      </c>
    </row>
    <row r="1500" spans="1:26" x14ac:dyDescent="0.25">
      <c r="A1500" t="s">
        <v>3937</v>
      </c>
      <c r="B1500" t="str">
        <f>VLOOKUP(A1500,'dump '!A:A,1,FALSE)</f>
        <v>RO976</v>
      </c>
      <c r="C1500" t="s">
        <v>3936</v>
      </c>
      <c r="D1500" t="s">
        <v>3938</v>
      </c>
      <c r="E1500" t="s">
        <v>112</v>
      </c>
      <c r="F1500" t="s">
        <v>3939</v>
      </c>
      <c r="G1500" t="s">
        <v>177</v>
      </c>
      <c r="H1500" t="s">
        <v>58</v>
      </c>
      <c r="I1500">
        <v>1040766</v>
      </c>
      <c r="J1500">
        <v>5</v>
      </c>
      <c r="K1500" t="s">
        <v>79</v>
      </c>
      <c r="L1500" t="s">
        <v>6172</v>
      </c>
      <c r="M1500" t="s">
        <v>55</v>
      </c>
      <c r="N1500">
        <v>60</v>
      </c>
      <c r="O1500">
        <v>100</v>
      </c>
      <c r="P1500" t="s">
        <v>6173</v>
      </c>
      <c r="Q1500">
        <v>2600</v>
      </c>
      <c r="R1500">
        <v>50</v>
      </c>
      <c r="S1500">
        <v>300</v>
      </c>
      <c r="V1500" t="s">
        <v>6174</v>
      </c>
      <c r="W1500" s="2">
        <v>44670.353495370371</v>
      </c>
      <c r="X1500" t="s">
        <v>329</v>
      </c>
      <c r="Y1500" s="2">
        <v>44670.353495370371</v>
      </c>
      <c r="Z1500" t="s">
        <v>329</v>
      </c>
    </row>
    <row r="1501" spans="1:26" x14ac:dyDescent="0.25">
      <c r="A1501" t="s">
        <v>3813</v>
      </c>
      <c r="B1501" t="str">
        <f>VLOOKUP(A1501,'dump '!A:A,1,FALSE)</f>
        <v>RO977</v>
      </c>
      <c r="C1501" t="s">
        <v>3812</v>
      </c>
      <c r="D1501" t="s">
        <v>3814</v>
      </c>
      <c r="E1501" t="s">
        <v>298</v>
      </c>
      <c r="F1501" t="s">
        <v>3815</v>
      </c>
      <c r="G1501" t="s">
        <v>177</v>
      </c>
      <c r="H1501" t="s">
        <v>58</v>
      </c>
      <c r="I1501">
        <v>1041030</v>
      </c>
      <c r="J1501">
        <v>5</v>
      </c>
      <c r="K1501" t="s">
        <v>79</v>
      </c>
      <c r="L1501" t="s">
        <v>6172</v>
      </c>
      <c r="M1501" t="s">
        <v>55</v>
      </c>
      <c r="N1501">
        <v>60</v>
      </c>
      <c r="O1501">
        <v>100</v>
      </c>
      <c r="P1501" t="s">
        <v>6173</v>
      </c>
      <c r="Q1501">
        <v>2600</v>
      </c>
      <c r="R1501">
        <v>50</v>
      </c>
      <c r="S1501">
        <v>300</v>
      </c>
      <c r="V1501" t="s">
        <v>6174</v>
      </c>
      <c r="W1501" s="2">
        <v>44671.381099537037</v>
      </c>
      <c r="X1501" t="s">
        <v>329</v>
      </c>
      <c r="Y1501" s="2">
        <v>44671.381099537037</v>
      </c>
      <c r="Z1501" t="s">
        <v>329</v>
      </c>
    </row>
    <row r="1502" spans="1:26" x14ac:dyDescent="0.25">
      <c r="A1502" t="s">
        <v>3842</v>
      </c>
      <c r="B1502" t="str">
        <f>VLOOKUP(A1502,'dump '!A:A,1,FALSE)</f>
        <v>RO978</v>
      </c>
      <c r="C1502" t="s">
        <v>3841</v>
      </c>
      <c r="D1502" t="s">
        <v>2489</v>
      </c>
      <c r="E1502" t="s">
        <v>3843</v>
      </c>
      <c r="F1502" t="s">
        <v>3844</v>
      </c>
      <c r="G1502" t="s">
        <v>177</v>
      </c>
      <c r="H1502" t="s">
        <v>58</v>
      </c>
      <c r="I1502">
        <v>1040833</v>
      </c>
      <c r="J1502">
        <v>5</v>
      </c>
      <c r="K1502" t="s">
        <v>79</v>
      </c>
      <c r="L1502" t="s">
        <v>6172</v>
      </c>
      <c r="M1502" t="s">
        <v>55</v>
      </c>
      <c r="N1502">
        <v>60</v>
      </c>
      <c r="O1502">
        <v>100</v>
      </c>
      <c r="P1502" t="s">
        <v>6173</v>
      </c>
      <c r="Q1502">
        <v>2600</v>
      </c>
      <c r="R1502">
        <v>50</v>
      </c>
      <c r="S1502">
        <v>300</v>
      </c>
      <c r="V1502" t="s">
        <v>6174</v>
      </c>
      <c r="W1502" s="2">
        <v>44671.380243055559</v>
      </c>
      <c r="X1502" t="s">
        <v>329</v>
      </c>
      <c r="Y1502" s="2">
        <v>44671.380243055559</v>
      </c>
      <c r="Z1502" t="s">
        <v>329</v>
      </c>
    </row>
    <row r="1503" spans="1:26" x14ac:dyDescent="0.25">
      <c r="A1503" t="s">
        <v>3518</v>
      </c>
      <c r="B1503" t="str">
        <f>VLOOKUP(A1503,'dump '!A:A,1,FALSE)</f>
        <v>RO979</v>
      </c>
      <c r="C1503" t="s">
        <v>3517</v>
      </c>
      <c r="D1503" t="s">
        <v>2948</v>
      </c>
      <c r="E1503" t="s">
        <v>195</v>
      </c>
      <c r="F1503" t="s">
        <v>3519</v>
      </c>
      <c r="G1503" t="s">
        <v>177</v>
      </c>
      <c r="H1503" t="s">
        <v>58</v>
      </c>
      <c r="I1503">
        <v>1034704</v>
      </c>
      <c r="J1503">
        <v>5</v>
      </c>
      <c r="K1503" t="s">
        <v>79</v>
      </c>
      <c r="L1503" t="s">
        <v>6172</v>
      </c>
      <c r="M1503" t="s">
        <v>55</v>
      </c>
      <c r="N1503">
        <v>60</v>
      </c>
      <c r="O1503">
        <v>100</v>
      </c>
      <c r="P1503" t="s">
        <v>6173</v>
      </c>
      <c r="Q1503">
        <v>2600</v>
      </c>
      <c r="R1503">
        <v>50</v>
      </c>
      <c r="S1503">
        <v>300</v>
      </c>
      <c r="V1503" t="s">
        <v>6174</v>
      </c>
      <c r="W1503" s="2">
        <v>44671.379502314812</v>
      </c>
      <c r="X1503" t="s">
        <v>329</v>
      </c>
      <c r="Y1503" s="2">
        <v>44671.379502314812</v>
      </c>
      <c r="Z1503" t="s">
        <v>329</v>
      </c>
    </row>
    <row r="1504" spans="1:26" x14ac:dyDescent="0.25">
      <c r="A1504" t="s">
        <v>3888</v>
      </c>
      <c r="B1504" t="str">
        <f>VLOOKUP(A1504,'dump '!A:A,1,FALSE)</f>
        <v>RO980</v>
      </c>
      <c r="C1504" t="s">
        <v>3887</v>
      </c>
      <c r="D1504" t="s">
        <v>3889</v>
      </c>
      <c r="E1504" t="s">
        <v>169</v>
      </c>
      <c r="F1504" t="s">
        <v>3890</v>
      </c>
      <c r="G1504" t="s">
        <v>34</v>
      </c>
      <c r="H1504" t="s">
        <v>58</v>
      </c>
      <c r="I1504">
        <v>1040812</v>
      </c>
      <c r="J1504">
        <v>5</v>
      </c>
      <c r="K1504" t="s">
        <v>79</v>
      </c>
      <c r="L1504" t="s">
        <v>6172</v>
      </c>
      <c r="M1504" t="s">
        <v>55</v>
      </c>
      <c r="N1504">
        <v>60</v>
      </c>
      <c r="O1504">
        <v>100</v>
      </c>
      <c r="P1504" t="s">
        <v>6173</v>
      </c>
      <c r="Q1504">
        <v>2600</v>
      </c>
      <c r="R1504">
        <v>50</v>
      </c>
      <c r="S1504">
        <v>300</v>
      </c>
      <c r="V1504" t="s">
        <v>6174</v>
      </c>
      <c r="W1504" s="2">
        <v>44672.595405092594</v>
      </c>
      <c r="X1504" t="s">
        <v>329</v>
      </c>
      <c r="Y1504" s="2">
        <v>44672.595405092594</v>
      </c>
      <c r="Z1504" t="s">
        <v>329</v>
      </c>
    </row>
    <row r="1505" spans="1:26" x14ac:dyDescent="0.25">
      <c r="A1505" t="s">
        <v>4669</v>
      </c>
      <c r="B1505" t="str">
        <f>VLOOKUP(A1505,'dump '!A:A,1,FALSE)</f>
        <v>RO981</v>
      </c>
      <c r="C1505" t="s">
        <v>4668</v>
      </c>
      <c r="D1505" t="s">
        <v>324</v>
      </c>
      <c r="E1505" t="s">
        <v>4471</v>
      </c>
      <c r="F1505" t="s">
        <v>4472</v>
      </c>
      <c r="G1505" t="s">
        <v>177</v>
      </c>
      <c r="H1505" t="s">
        <v>58</v>
      </c>
      <c r="I1505">
        <v>1039029</v>
      </c>
      <c r="J1505">
        <v>5</v>
      </c>
      <c r="K1505" t="s">
        <v>79</v>
      </c>
      <c r="L1505" t="s">
        <v>6142</v>
      </c>
      <c r="M1505" t="s">
        <v>55</v>
      </c>
      <c r="N1505">
        <v>80</v>
      </c>
      <c r="O1505">
        <v>100</v>
      </c>
      <c r="P1505" t="s">
        <v>6216</v>
      </c>
      <c r="Q1505">
        <v>2600</v>
      </c>
      <c r="R1505">
        <v>50</v>
      </c>
      <c r="S1505">
        <v>300</v>
      </c>
      <c r="V1505" t="s">
        <v>6144</v>
      </c>
      <c r="W1505" s="2">
        <v>44677.602372685185</v>
      </c>
      <c r="X1505" t="s">
        <v>329</v>
      </c>
      <c r="Y1505" s="2">
        <v>44677.602372685185</v>
      </c>
      <c r="Z1505" t="s">
        <v>329</v>
      </c>
    </row>
    <row r="1506" spans="1:26" x14ac:dyDescent="0.25">
      <c r="A1506" t="s">
        <v>4661</v>
      </c>
      <c r="B1506" t="str">
        <f>VLOOKUP(A1506,'dump '!A:A,1,FALSE)</f>
        <v>RO982</v>
      </c>
      <c r="C1506" t="s">
        <v>4660</v>
      </c>
      <c r="D1506" t="s">
        <v>4548</v>
      </c>
      <c r="E1506" t="s">
        <v>1082</v>
      </c>
      <c r="F1506" t="s">
        <v>4549</v>
      </c>
      <c r="G1506" t="s">
        <v>34</v>
      </c>
      <c r="H1506" t="s">
        <v>58</v>
      </c>
      <c r="I1506">
        <v>1040790</v>
      </c>
      <c r="J1506">
        <v>5</v>
      </c>
      <c r="K1506" t="s">
        <v>79</v>
      </c>
      <c r="L1506" t="s">
        <v>6142</v>
      </c>
      <c r="M1506" t="s">
        <v>55</v>
      </c>
      <c r="N1506">
        <v>80</v>
      </c>
      <c r="O1506">
        <v>100</v>
      </c>
      <c r="P1506" t="s">
        <v>6216</v>
      </c>
      <c r="Q1506">
        <v>2600</v>
      </c>
      <c r="R1506">
        <v>50</v>
      </c>
      <c r="S1506">
        <v>300</v>
      </c>
      <c r="V1506" t="s">
        <v>6144</v>
      </c>
      <c r="W1506" s="2">
        <v>44691.471863425926</v>
      </c>
      <c r="X1506" t="s">
        <v>329</v>
      </c>
      <c r="Y1506" s="2">
        <v>44691.471863425926</v>
      </c>
      <c r="Z1506" t="s">
        <v>329</v>
      </c>
    </row>
    <row r="1507" spans="1:26" x14ac:dyDescent="0.25">
      <c r="A1507" t="s">
        <v>3767</v>
      </c>
      <c r="B1507" t="str">
        <f>VLOOKUP(A1507,'dump '!A:A,1,FALSE)</f>
        <v>RO983</v>
      </c>
      <c r="C1507" t="s">
        <v>3766</v>
      </c>
      <c r="D1507" t="s">
        <v>1047</v>
      </c>
      <c r="E1507" t="s">
        <v>3768</v>
      </c>
      <c r="F1507" t="s">
        <v>3769</v>
      </c>
      <c r="G1507" t="s">
        <v>241</v>
      </c>
      <c r="H1507" t="s">
        <v>58</v>
      </c>
      <c r="I1507">
        <v>1038444</v>
      </c>
      <c r="J1507">
        <v>6</v>
      </c>
      <c r="K1507" t="s">
        <v>79</v>
      </c>
      <c r="L1507" t="s">
        <v>6172</v>
      </c>
      <c r="M1507" t="s">
        <v>55</v>
      </c>
      <c r="N1507">
        <v>60</v>
      </c>
      <c r="O1507">
        <v>100</v>
      </c>
      <c r="P1507" t="s">
        <v>6173</v>
      </c>
      <c r="Q1507">
        <v>2600</v>
      </c>
      <c r="R1507">
        <v>50</v>
      </c>
      <c r="S1507">
        <v>300</v>
      </c>
      <c r="V1507" t="s">
        <v>6174</v>
      </c>
      <c r="W1507" s="2">
        <v>44697.393726851849</v>
      </c>
      <c r="X1507" t="s">
        <v>329</v>
      </c>
      <c r="Y1507" s="2">
        <v>44697.393726851849</v>
      </c>
      <c r="Z1507" t="s">
        <v>329</v>
      </c>
    </row>
    <row r="1508" spans="1:26" x14ac:dyDescent="0.25">
      <c r="A1508" t="s">
        <v>3232</v>
      </c>
      <c r="B1508" t="str">
        <f>VLOOKUP(A1508,'dump '!A:A,1,FALSE)</f>
        <v>RO984</v>
      </c>
      <c r="C1508" t="s">
        <v>3231</v>
      </c>
      <c r="D1508" t="s">
        <v>1930</v>
      </c>
      <c r="E1508" t="s">
        <v>724</v>
      </c>
      <c r="F1508" t="s">
        <v>3062</v>
      </c>
      <c r="G1508" t="s">
        <v>177</v>
      </c>
      <c r="H1508" t="s">
        <v>58</v>
      </c>
      <c r="I1508">
        <v>1016177</v>
      </c>
      <c r="J1508">
        <v>6</v>
      </c>
      <c r="K1508" t="s">
        <v>79</v>
      </c>
      <c r="L1508" t="s">
        <v>6142</v>
      </c>
      <c r="M1508" t="s">
        <v>55</v>
      </c>
      <c r="N1508">
        <v>80</v>
      </c>
      <c r="O1508">
        <v>100</v>
      </c>
      <c r="P1508" t="s">
        <v>6216</v>
      </c>
      <c r="Q1508">
        <v>2500</v>
      </c>
      <c r="R1508">
        <v>50</v>
      </c>
      <c r="S1508">
        <v>300</v>
      </c>
      <c r="V1508" t="s">
        <v>6144</v>
      </c>
      <c r="W1508" s="2">
        <v>44700.308321759258</v>
      </c>
      <c r="X1508" t="s">
        <v>329</v>
      </c>
      <c r="Y1508" s="2">
        <v>44700.308321759258</v>
      </c>
      <c r="Z1508" t="s">
        <v>329</v>
      </c>
    </row>
    <row r="1509" spans="1:26" x14ac:dyDescent="0.25">
      <c r="A1509" t="s">
        <v>3257</v>
      </c>
      <c r="B1509" t="str">
        <f>VLOOKUP(A1509,'dump '!A:A,1,FALSE)</f>
        <v>RO985</v>
      </c>
      <c r="C1509" t="s">
        <v>3256</v>
      </c>
      <c r="D1509" t="s">
        <v>1930</v>
      </c>
      <c r="E1509" t="s">
        <v>3258</v>
      </c>
      <c r="F1509" t="s">
        <v>3259</v>
      </c>
      <c r="G1509" t="s">
        <v>177</v>
      </c>
      <c r="H1509" t="s">
        <v>58</v>
      </c>
      <c r="I1509">
        <v>1015825</v>
      </c>
      <c r="J1509">
        <v>6</v>
      </c>
      <c r="K1509" t="s">
        <v>79</v>
      </c>
      <c r="L1509" t="s">
        <v>6142</v>
      </c>
      <c r="M1509" t="s">
        <v>55</v>
      </c>
      <c r="N1509">
        <v>80</v>
      </c>
      <c r="O1509">
        <v>100</v>
      </c>
      <c r="P1509" t="s">
        <v>6216</v>
      </c>
      <c r="Q1509">
        <v>2550</v>
      </c>
      <c r="R1509">
        <v>50</v>
      </c>
      <c r="S1509">
        <v>300</v>
      </c>
      <c r="V1509" t="s">
        <v>6144</v>
      </c>
      <c r="W1509" s="2">
        <v>44700.306469907409</v>
      </c>
      <c r="X1509" t="s">
        <v>329</v>
      </c>
      <c r="Y1509" s="2">
        <v>44700.306469907409</v>
      </c>
      <c r="Z1509" t="s">
        <v>329</v>
      </c>
    </row>
    <row r="1510" spans="1:26" x14ac:dyDescent="0.25">
      <c r="A1510" t="s">
        <v>1929</v>
      </c>
      <c r="B1510" t="str">
        <f>VLOOKUP(A1510,'dump '!A:A,1,FALSE)</f>
        <v>RO986</v>
      </c>
      <c r="C1510" t="s">
        <v>1928</v>
      </c>
      <c r="D1510" t="s">
        <v>1930</v>
      </c>
      <c r="E1510" t="s">
        <v>1931</v>
      </c>
      <c r="F1510" t="s">
        <v>1932</v>
      </c>
      <c r="G1510" t="s">
        <v>177</v>
      </c>
      <c r="H1510" t="s">
        <v>58</v>
      </c>
      <c r="I1510">
        <v>1017868</v>
      </c>
      <c r="J1510">
        <v>6</v>
      </c>
      <c r="K1510" t="s">
        <v>79</v>
      </c>
      <c r="L1510" t="s">
        <v>6142</v>
      </c>
      <c r="M1510" t="s">
        <v>55</v>
      </c>
      <c r="N1510">
        <v>80</v>
      </c>
      <c r="O1510">
        <v>100</v>
      </c>
      <c r="P1510" t="s">
        <v>6216</v>
      </c>
      <c r="Q1510">
        <v>2600</v>
      </c>
      <c r="R1510">
        <v>50</v>
      </c>
      <c r="S1510">
        <v>300</v>
      </c>
      <c r="V1510" t="s">
        <v>6144</v>
      </c>
      <c r="W1510" s="2">
        <v>44700.305821759262</v>
      </c>
      <c r="X1510" t="s">
        <v>329</v>
      </c>
      <c r="Y1510" s="2">
        <v>44700.305821759262</v>
      </c>
      <c r="Z1510" t="s">
        <v>329</v>
      </c>
    </row>
    <row r="1511" spans="1:26" x14ac:dyDescent="0.25">
      <c r="A1511" t="s">
        <v>3893</v>
      </c>
      <c r="B1511" t="str">
        <f>VLOOKUP(A1511,'dump '!A:A,1,FALSE)</f>
        <v>RO987</v>
      </c>
      <c r="C1511" t="s">
        <v>3892</v>
      </c>
      <c r="D1511" t="s">
        <v>3894</v>
      </c>
      <c r="E1511" t="s">
        <v>93</v>
      </c>
      <c r="F1511" t="s">
        <v>3895</v>
      </c>
      <c r="G1511" t="s">
        <v>177</v>
      </c>
      <c r="H1511" t="s">
        <v>58</v>
      </c>
      <c r="I1511">
        <v>1040799</v>
      </c>
      <c r="J1511">
        <v>6</v>
      </c>
      <c r="K1511" t="s">
        <v>79</v>
      </c>
      <c r="L1511" t="s">
        <v>6172</v>
      </c>
      <c r="M1511" t="s">
        <v>55</v>
      </c>
      <c r="N1511">
        <v>60</v>
      </c>
      <c r="O1511">
        <v>100</v>
      </c>
      <c r="P1511" t="s">
        <v>6173</v>
      </c>
      <c r="Q1511">
        <v>2600</v>
      </c>
      <c r="R1511">
        <v>50</v>
      </c>
      <c r="S1511">
        <v>300</v>
      </c>
      <c r="V1511" t="s">
        <v>6174</v>
      </c>
      <c r="W1511" s="2">
        <v>44706.382696759261</v>
      </c>
      <c r="X1511" t="s">
        <v>329</v>
      </c>
      <c r="Y1511" s="2">
        <v>44706.382696759261</v>
      </c>
      <c r="Z1511" t="s">
        <v>329</v>
      </c>
    </row>
    <row r="1512" spans="1:26" x14ac:dyDescent="0.25">
      <c r="A1512" t="s">
        <v>3772</v>
      </c>
      <c r="B1512" t="str">
        <f>VLOOKUP(A1512,'dump '!A:A,1,FALSE)</f>
        <v>RO988</v>
      </c>
      <c r="C1512" t="s">
        <v>3771</v>
      </c>
      <c r="D1512" t="s">
        <v>3773</v>
      </c>
      <c r="E1512" t="s">
        <v>281</v>
      </c>
      <c r="F1512" t="s">
        <v>3774</v>
      </c>
      <c r="G1512" t="s">
        <v>43</v>
      </c>
      <c r="H1512" t="s">
        <v>58</v>
      </c>
      <c r="I1512">
        <v>1038481</v>
      </c>
      <c r="J1512">
        <v>6</v>
      </c>
      <c r="K1512" t="s">
        <v>79</v>
      </c>
      <c r="L1512" t="s">
        <v>6172</v>
      </c>
      <c r="M1512" t="s">
        <v>55</v>
      </c>
      <c r="N1512">
        <v>60</v>
      </c>
      <c r="O1512">
        <v>100</v>
      </c>
      <c r="P1512" t="s">
        <v>6173</v>
      </c>
      <c r="Q1512">
        <v>2600</v>
      </c>
      <c r="R1512">
        <v>50</v>
      </c>
      <c r="S1512">
        <v>300</v>
      </c>
      <c r="V1512" t="s">
        <v>6174</v>
      </c>
      <c r="W1512" s="2">
        <v>44706.383645833332</v>
      </c>
      <c r="X1512" t="s">
        <v>329</v>
      </c>
      <c r="Y1512" s="2">
        <v>44706.383645833332</v>
      </c>
      <c r="Z1512" t="s">
        <v>329</v>
      </c>
    </row>
    <row r="1513" spans="1:26" x14ac:dyDescent="0.25">
      <c r="A1513" t="s">
        <v>4663</v>
      </c>
      <c r="B1513" t="str">
        <f>VLOOKUP(A1513,'dump '!A:A,1,FALSE)</f>
        <v>RO989</v>
      </c>
      <c r="C1513" t="s">
        <v>4662</v>
      </c>
      <c r="D1513" t="s">
        <v>2534</v>
      </c>
      <c r="E1513" t="s">
        <v>2094</v>
      </c>
      <c r="F1513" t="s">
        <v>4523</v>
      </c>
      <c r="G1513" t="s">
        <v>62</v>
      </c>
      <c r="H1513" t="s">
        <v>58</v>
      </c>
      <c r="I1513">
        <v>1038482</v>
      </c>
      <c r="J1513">
        <v>6</v>
      </c>
      <c r="K1513" t="s">
        <v>79</v>
      </c>
      <c r="L1513" t="s">
        <v>6172</v>
      </c>
      <c r="M1513" t="s">
        <v>55</v>
      </c>
      <c r="N1513">
        <v>60</v>
      </c>
      <c r="O1513">
        <v>100</v>
      </c>
      <c r="P1513" t="s">
        <v>6173</v>
      </c>
      <c r="Q1513">
        <v>2600</v>
      </c>
      <c r="R1513">
        <v>50</v>
      </c>
      <c r="S1513">
        <v>300</v>
      </c>
      <c r="V1513" t="s">
        <v>6174</v>
      </c>
      <c r="W1513" s="2">
        <v>44725.547812500001</v>
      </c>
      <c r="X1513" t="s">
        <v>329</v>
      </c>
      <c r="Y1513" s="2">
        <v>44725.547812500001</v>
      </c>
      <c r="Z1513" t="s">
        <v>329</v>
      </c>
    </row>
    <row r="1514" spans="1:26" x14ac:dyDescent="0.25">
      <c r="A1514" t="s">
        <v>3247</v>
      </c>
      <c r="B1514" t="str">
        <f>VLOOKUP(A1514,'dump '!A:A,1,FALSE)</f>
        <v>RO990</v>
      </c>
      <c r="C1514" t="s">
        <v>3246</v>
      </c>
      <c r="D1514" t="s">
        <v>3248</v>
      </c>
      <c r="E1514" t="s">
        <v>2475</v>
      </c>
      <c r="F1514" t="s">
        <v>3249</v>
      </c>
      <c r="G1514" t="s">
        <v>241</v>
      </c>
      <c r="H1514" t="s">
        <v>58</v>
      </c>
      <c r="I1514">
        <v>1015816</v>
      </c>
      <c r="J1514">
        <v>6</v>
      </c>
      <c r="K1514" t="s">
        <v>79</v>
      </c>
      <c r="L1514" t="s">
        <v>6142</v>
      </c>
      <c r="M1514" t="s">
        <v>55</v>
      </c>
      <c r="N1514">
        <v>80</v>
      </c>
      <c r="O1514">
        <v>100</v>
      </c>
      <c r="P1514" t="s">
        <v>6216</v>
      </c>
      <c r="Q1514">
        <v>2600</v>
      </c>
      <c r="R1514">
        <v>50</v>
      </c>
      <c r="S1514">
        <v>300</v>
      </c>
      <c r="V1514" t="s">
        <v>6144</v>
      </c>
      <c r="W1514" s="2">
        <v>44726.578958333332</v>
      </c>
      <c r="X1514" t="s">
        <v>329</v>
      </c>
      <c r="Y1514" s="2">
        <v>44726.578958333332</v>
      </c>
      <c r="Z1514" t="s">
        <v>329</v>
      </c>
    </row>
    <row r="1515" spans="1:26" x14ac:dyDescent="0.25">
      <c r="A1515" t="s">
        <v>3903</v>
      </c>
      <c r="B1515" t="str">
        <f>VLOOKUP(A1515,'dump '!A:A,1,FALSE)</f>
        <v>RO991</v>
      </c>
      <c r="C1515" t="s">
        <v>3902</v>
      </c>
      <c r="D1515" t="s">
        <v>3904</v>
      </c>
      <c r="E1515" t="s">
        <v>3905</v>
      </c>
      <c r="F1515" t="s">
        <v>3906</v>
      </c>
      <c r="G1515" t="s">
        <v>241</v>
      </c>
      <c r="H1515" t="s">
        <v>58</v>
      </c>
      <c r="I1515">
        <v>1041133</v>
      </c>
      <c r="J1515">
        <v>6</v>
      </c>
      <c r="K1515" t="s">
        <v>79</v>
      </c>
      <c r="L1515" t="s">
        <v>6172</v>
      </c>
      <c r="M1515" t="s">
        <v>55</v>
      </c>
      <c r="N1515">
        <v>60</v>
      </c>
      <c r="O1515">
        <v>100</v>
      </c>
      <c r="P1515" t="s">
        <v>6173</v>
      </c>
      <c r="Q1515">
        <v>2600</v>
      </c>
      <c r="R1515">
        <v>50</v>
      </c>
      <c r="S1515">
        <v>300</v>
      </c>
      <c r="V1515" t="s">
        <v>6174</v>
      </c>
      <c r="W1515" s="2">
        <v>44726.578483796293</v>
      </c>
      <c r="X1515" t="s">
        <v>329</v>
      </c>
      <c r="Y1515" s="2">
        <v>44726.578483796293</v>
      </c>
      <c r="Z1515" t="s">
        <v>329</v>
      </c>
    </row>
    <row r="1516" spans="1:26" x14ac:dyDescent="0.25">
      <c r="A1516" t="s">
        <v>4659</v>
      </c>
      <c r="B1516" t="str">
        <f>VLOOKUP(A1516,'dump '!A:A,1,FALSE)</f>
        <v>RO992</v>
      </c>
      <c r="C1516" t="s">
        <v>4658</v>
      </c>
      <c r="D1516" t="s">
        <v>4531</v>
      </c>
      <c r="E1516" t="s">
        <v>1283</v>
      </c>
      <c r="F1516" t="s">
        <v>4532</v>
      </c>
      <c r="G1516" t="s">
        <v>43</v>
      </c>
      <c r="H1516" t="s">
        <v>58</v>
      </c>
      <c r="I1516">
        <v>1040763</v>
      </c>
      <c r="J1516">
        <v>6</v>
      </c>
      <c r="K1516" t="s">
        <v>79</v>
      </c>
      <c r="L1516" t="s">
        <v>6172</v>
      </c>
      <c r="M1516" t="s">
        <v>55</v>
      </c>
      <c r="N1516">
        <v>60</v>
      </c>
      <c r="O1516">
        <v>100</v>
      </c>
      <c r="P1516" t="s">
        <v>6173</v>
      </c>
      <c r="Q1516">
        <v>2600</v>
      </c>
      <c r="R1516">
        <v>50</v>
      </c>
      <c r="S1516">
        <v>300</v>
      </c>
      <c r="V1516" t="s">
        <v>6174</v>
      </c>
      <c r="W1516" s="2">
        <v>44726.577326388891</v>
      </c>
      <c r="X1516" t="s">
        <v>329</v>
      </c>
      <c r="Y1516" s="2">
        <v>44726.577326388891</v>
      </c>
      <c r="Z1516" t="s">
        <v>329</v>
      </c>
    </row>
    <row r="1517" spans="1:26" x14ac:dyDescent="0.25">
      <c r="A1517" t="s">
        <v>3969</v>
      </c>
      <c r="B1517" t="str">
        <f>VLOOKUP(A1517,'dump '!A:A,1,FALSE)</f>
        <v>RO993</v>
      </c>
      <c r="C1517" t="s">
        <v>3968</v>
      </c>
      <c r="D1517" t="s">
        <v>3970</v>
      </c>
      <c r="E1517" t="s">
        <v>93</v>
      </c>
      <c r="F1517" t="s">
        <v>3971</v>
      </c>
      <c r="G1517" t="s">
        <v>43</v>
      </c>
      <c r="H1517" t="s">
        <v>58</v>
      </c>
      <c r="I1517">
        <v>1017261</v>
      </c>
      <c r="J1517">
        <v>6</v>
      </c>
      <c r="K1517" t="s">
        <v>79</v>
      </c>
      <c r="L1517" t="s">
        <v>6142</v>
      </c>
      <c r="M1517" t="s">
        <v>55</v>
      </c>
      <c r="N1517">
        <v>80</v>
      </c>
      <c r="O1517">
        <v>100</v>
      </c>
      <c r="P1517" t="s">
        <v>6216</v>
      </c>
      <c r="Q1517">
        <v>2600</v>
      </c>
      <c r="R1517">
        <v>50</v>
      </c>
      <c r="S1517">
        <v>300</v>
      </c>
      <c r="V1517" t="s">
        <v>6144</v>
      </c>
      <c r="W1517" s="2">
        <v>44726.575914351852</v>
      </c>
      <c r="X1517" t="s">
        <v>329</v>
      </c>
      <c r="Y1517" s="2">
        <v>44726.575914351852</v>
      </c>
      <c r="Z1517" t="s">
        <v>329</v>
      </c>
    </row>
    <row r="1518" spans="1:26" x14ac:dyDescent="0.25">
      <c r="A1518" t="s">
        <v>3924</v>
      </c>
      <c r="B1518" t="str">
        <f>VLOOKUP(A1518,'dump '!A:A,1,FALSE)</f>
        <v>RO994</v>
      </c>
      <c r="C1518" t="s">
        <v>3923</v>
      </c>
      <c r="D1518" t="s">
        <v>3925</v>
      </c>
      <c r="E1518" t="s">
        <v>1041</v>
      </c>
      <c r="F1518" t="s">
        <v>3926</v>
      </c>
      <c r="G1518" t="s">
        <v>51</v>
      </c>
      <c r="H1518" t="s">
        <v>58</v>
      </c>
      <c r="I1518">
        <v>1040788</v>
      </c>
      <c r="J1518">
        <v>6</v>
      </c>
      <c r="K1518" t="s">
        <v>79</v>
      </c>
      <c r="L1518" t="s">
        <v>6172</v>
      </c>
      <c r="M1518" t="s">
        <v>55</v>
      </c>
      <c r="N1518">
        <v>60</v>
      </c>
      <c r="O1518">
        <v>100</v>
      </c>
      <c r="P1518" t="s">
        <v>6173</v>
      </c>
      <c r="Q1518">
        <v>2600</v>
      </c>
      <c r="R1518">
        <v>50</v>
      </c>
      <c r="S1518">
        <v>300</v>
      </c>
      <c r="V1518" t="s">
        <v>6174</v>
      </c>
      <c r="W1518" s="2">
        <v>44746.447384259256</v>
      </c>
      <c r="X1518" t="s">
        <v>329</v>
      </c>
      <c r="Y1518" s="2">
        <v>44746.447384259256</v>
      </c>
      <c r="Z1518" t="s">
        <v>329</v>
      </c>
    </row>
    <row r="1519" spans="1:26" x14ac:dyDescent="0.25">
      <c r="A1519" t="s">
        <v>3918</v>
      </c>
      <c r="B1519" t="str">
        <f>VLOOKUP(A1519,'dump '!A:A,1,FALSE)</f>
        <v>RO995</v>
      </c>
      <c r="C1519" t="s">
        <v>3917</v>
      </c>
      <c r="D1519" t="s">
        <v>3919</v>
      </c>
      <c r="E1519" t="s">
        <v>3920</v>
      </c>
      <c r="F1519" t="s">
        <v>3921</v>
      </c>
      <c r="G1519" t="s">
        <v>241</v>
      </c>
      <c r="H1519" t="s">
        <v>58</v>
      </c>
      <c r="I1519">
        <v>1040735</v>
      </c>
      <c r="J1519">
        <v>6</v>
      </c>
      <c r="K1519" t="s">
        <v>79</v>
      </c>
      <c r="L1519" t="s">
        <v>6172</v>
      </c>
      <c r="M1519" t="s">
        <v>55</v>
      </c>
      <c r="N1519">
        <v>60</v>
      </c>
      <c r="O1519">
        <v>100</v>
      </c>
      <c r="P1519" t="s">
        <v>6173</v>
      </c>
      <c r="Q1519">
        <v>2550</v>
      </c>
      <c r="R1519">
        <v>50</v>
      </c>
      <c r="S1519">
        <v>300</v>
      </c>
      <c r="V1519" t="s">
        <v>6174</v>
      </c>
      <c r="W1519" s="2">
        <v>44746.419305555559</v>
      </c>
      <c r="X1519" t="s">
        <v>329</v>
      </c>
      <c r="Y1519" s="2">
        <v>44746.419305555559</v>
      </c>
      <c r="Z1519" t="s">
        <v>329</v>
      </c>
    </row>
    <row r="1520" spans="1:26" x14ac:dyDescent="0.25">
      <c r="A1520" t="s">
        <v>4911</v>
      </c>
      <c r="B1520" t="str">
        <f>VLOOKUP(A1520,'dump '!A:A,1,FALSE)</f>
        <v>RO996</v>
      </c>
      <c r="C1520" t="s">
        <v>4910</v>
      </c>
      <c r="D1520" t="s">
        <v>4540</v>
      </c>
      <c r="E1520" t="s">
        <v>1082</v>
      </c>
      <c r="F1520" t="s">
        <v>4541</v>
      </c>
      <c r="G1520" t="s">
        <v>750</v>
      </c>
      <c r="H1520" t="s">
        <v>58</v>
      </c>
      <c r="I1520">
        <v>1041039</v>
      </c>
      <c r="J1520">
        <v>6</v>
      </c>
      <c r="K1520" t="s">
        <v>79</v>
      </c>
      <c r="L1520" t="s">
        <v>6172</v>
      </c>
      <c r="M1520" t="s">
        <v>55</v>
      </c>
      <c r="N1520">
        <v>60</v>
      </c>
      <c r="O1520">
        <v>100</v>
      </c>
      <c r="P1520" t="s">
        <v>6173</v>
      </c>
      <c r="Q1520">
        <v>2600</v>
      </c>
      <c r="R1520">
        <v>50</v>
      </c>
      <c r="S1520">
        <v>300</v>
      </c>
      <c r="V1520" t="s">
        <v>6174</v>
      </c>
      <c r="W1520" s="2">
        <v>44746.486643518518</v>
      </c>
      <c r="X1520" t="s">
        <v>329</v>
      </c>
      <c r="Y1520" s="2">
        <v>44746.486643518518</v>
      </c>
      <c r="Z1520" t="s">
        <v>329</v>
      </c>
    </row>
    <row r="1521" spans="1:26" x14ac:dyDescent="0.25">
      <c r="A1521" t="s">
        <v>3728</v>
      </c>
      <c r="B1521" t="str">
        <f>VLOOKUP(A1521,'dump '!A:A,1,FALSE)</f>
        <v>RO997</v>
      </c>
      <c r="C1521" t="s">
        <v>3727</v>
      </c>
      <c r="D1521" t="s">
        <v>3729</v>
      </c>
      <c r="E1521" t="s">
        <v>222</v>
      </c>
      <c r="F1521" t="s">
        <v>3730</v>
      </c>
      <c r="G1521" t="s">
        <v>62</v>
      </c>
      <c r="H1521" t="s">
        <v>58</v>
      </c>
      <c r="I1521">
        <v>1038389</v>
      </c>
      <c r="J1521">
        <v>6</v>
      </c>
      <c r="K1521" t="s">
        <v>79</v>
      </c>
      <c r="L1521" t="s">
        <v>6172</v>
      </c>
      <c r="M1521" t="s">
        <v>55</v>
      </c>
      <c r="N1521">
        <v>60</v>
      </c>
      <c r="O1521">
        <v>100</v>
      </c>
      <c r="P1521" t="s">
        <v>6173</v>
      </c>
      <c r="Q1521">
        <v>2600</v>
      </c>
      <c r="R1521">
        <v>50</v>
      </c>
      <c r="S1521">
        <v>300</v>
      </c>
      <c r="V1521" t="s">
        <v>6174</v>
      </c>
      <c r="W1521" s="2">
        <v>44749.367986111109</v>
      </c>
      <c r="X1521" t="s">
        <v>329</v>
      </c>
      <c r="Y1521" s="2">
        <v>44749.367986111109</v>
      </c>
      <c r="Z1521" t="s">
        <v>329</v>
      </c>
    </row>
    <row r="1522" spans="1:26" x14ac:dyDescent="0.25">
      <c r="A1522" t="s">
        <v>3733</v>
      </c>
      <c r="B1522" t="str">
        <f>VLOOKUP(A1522,'dump '!A:A,1,FALSE)</f>
        <v>RO998</v>
      </c>
      <c r="C1522" t="s">
        <v>3732</v>
      </c>
      <c r="D1522" t="s">
        <v>3734</v>
      </c>
      <c r="E1522" t="s">
        <v>399</v>
      </c>
      <c r="F1522" t="s">
        <v>3735</v>
      </c>
      <c r="G1522" t="s">
        <v>177</v>
      </c>
      <c r="H1522" t="s">
        <v>58</v>
      </c>
      <c r="I1522">
        <v>1038390</v>
      </c>
      <c r="J1522">
        <v>6</v>
      </c>
      <c r="K1522" t="s">
        <v>79</v>
      </c>
      <c r="L1522" t="s">
        <v>6172</v>
      </c>
      <c r="M1522" t="s">
        <v>55</v>
      </c>
      <c r="N1522">
        <v>60</v>
      </c>
      <c r="O1522">
        <v>100</v>
      </c>
      <c r="P1522" t="s">
        <v>6173</v>
      </c>
      <c r="Q1522">
        <v>2600</v>
      </c>
      <c r="R1522">
        <v>50</v>
      </c>
      <c r="S1522">
        <v>300</v>
      </c>
      <c r="V1522" t="s">
        <v>6174</v>
      </c>
      <c r="W1522" s="2">
        <v>44749.376099537039</v>
      </c>
      <c r="X1522" t="s">
        <v>329</v>
      </c>
      <c r="Y1522" s="2">
        <v>44749.376099537039</v>
      </c>
      <c r="Z1522" t="s">
        <v>329</v>
      </c>
    </row>
    <row r="1523" spans="1:26" x14ac:dyDescent="0.25">
      <c r="A1523" t="s">
        <v>3738</v>
      </c>
      <c r="B1523" t="str">
        <f>VLOOKUP(A1523,'dump '!A:A,1,FALSE)</f>
        <v>RO999</v>
      </c>
      <c r="C1523" t="s">
        <v>3737</v>
      </c>
      <c r="D1523" t="s">
        <v>3724</v>
      </c>
      <c r="E1523" t="s">
        <v>334</v>
      </c>
      <c r="F1523" t="s">
        <v>3725</v>
      </c>
      <c r="G1523" t="s">
        <v>750</v>
      </c>
      <c r="H1523" t="s">
        <v>58</v>
      </c>
      <c r="I1523">
        <v>1038392</v>
      </c>
      <c r="J1523">
        <v>6</v>
      </c>
      <c r="K1523" t="s">
        <v>79</v>
      </c>
      <c r="L1523" t="s">
        <v>6172</v>
      </c>
      <c r="M1523" t="s">
        <v>55</v>
      </c>
      <c r="N1523">
        <v>60</v>
      </c>
      <c r="O1523">
        <v>100</v>
      </c>
      <c r="P1523" t="s">
        <v>6173</v>
      </c>
      <c r="Q1523">
        <v>2600</v>
      </c>
      <c r="R1523">
        <v>50</v>
      </c>
      <c r="S1523">
        <v>300</v>
      </c>
      <c r="V1523" t="s">
        <v>6174</v>
      </c>
      <c r="W1523" s="2">
        <v>44749.372152777774</v>
      </c>
      <c r="X1523" t="s">
        <v>329</v>
      </c>
      <c r="Y1523" s="2">
        <v>44749.372152777774</v>
      </c>
      <c r="Z1523" t="s">
        <v>329</v>
      </c>
    </row>
    <row r="1524" spans="1:26" x14ac:dyDescent="0.25">
      <c r="A1524" t="s">
        <v>4574</v>
      </c>
      <c r="B1524" t="str">
        <f>VLOOKUP(A1524,'dump '!A:A,1,FALSE)</f>
        <v>VO002</v>
      </c>
      <c r="C1524" t="s">
        <v>4573</v>
      </c>
      <c r="D1524" t="s">
        <v>2289</v>
      </c>
      <c r="E1524" t="s">
        <v>4575</v>
      </c>
      <c r="F1524" t="s">
        <v>2505</v>
      </c>
      <c r="G1524" t="s">
        <v>177</v>
      </c>
      <c r="H1524" t="s">
        <v>58</v>
      </c>
      <c r="I1524">
        <v>1017975</v>
      </c>
      <c r="J1524">
        <v>5</v>
      </c>
      <c r="K1524" t="s">
        <v>47</v>
      </c>
      <c r="L1524" t="s">
        <v>6142</v>
      </c>
      <c r="M1524" t="s">
        <v>55</v>
      </c>
      <c r="N1524">
        <v>80</v>
      </c>
      <c r="O1524">
        <v>100</v>
      </c>
      <c r="P1524" t="s">
        <v>6143</v>
      </c>
      <c r="Q1524">
        <v>2600</v>
      </c>
      <c r="R1524">
        <v>50</v>
      </c>
      <c r="S1524">
        <v>300</v>
      </c>
      <c r="V1524" t="s">
        <v>6144</v>
      </c>
      <c r="W1524" s="2">
        <v>43474.373842592591</v>
      </c>
      <c r="Y1524" s="2">
        <v>43474.373842592591</v>
      </c>
    </row>
    <row r="1525" spans="1:26" x14ac:dyDescent="0.25">
      <c r="A1525" t="s">
        <v>1924</v>
      </c>
      <c r="B1525" t="str">
        <f>VLOOKUP(A1525,'dump '!A:A,1,FALSE)</f>
        <v>VO003</v>
      </c>
      <c r="C1525" t="s">
        <v>1923</v>
      </c>
      <c r="D1525" t="s">
        <v>1808</v>
      </c>
      <c r="E1525" t="s">
        <v>1925</v>
      </c>
      <c r="F1525" t="s">
        <v>1926</v>
      </c>
      <c r="G1525" t="s">
        <v>177</v>
      </c>
      <c r="H1525" t="s">
        <v>58</v>
      </c>
      <c r="I1525">
        <v>1017968</v>
      </c>
      <c r="J1525">
        <v>5</v>
      </c>
      <c r="K1525" t="s">
        <v>47</v>
      </c>
      <c r="L1525" t="s">
        <v>6142</v>
      </c>
      <c r="M1525" t="s">
        <v>55</v>
      </c>
      <c r="N1525">
        <v>80</v>
      </c>
      <c r="O1525">
        <v>100</v>
      </c>
      <c r="P1525" t="s">
        <v>6143</v>
      </c>
      <c r="Q1525">
        <v>2600</v>
      </c>
      <c r="R1525">
        <v>50</v>
      </c>
      <c r="S1525">
        <v>300</v>
      </c>
      <c r="V1525" t="s">
        <v>6144</v>
      </c>
      <c r="W1525" s="2">
        <v>43474.373842592591</v>
      </c>
      <c r="Y1525" s="2">
        <v>43474.373842592591</v>
      </c>
    </row>
    <row r="1526" spans="1:26" x14ac:dyDescent="0.25">
      <c r="A1526" t="s">
        <v>1951</v>
      </c>
      <c r="B1526" t="str">
        <f>VLOOKUP(A1526,'dump '!A:A,1,FALSE)</f>
        <v>VO004</v>
      </c>
      <c r="C1526" t="s">
        <v>1950</v>
      </c>
      <c r="D1526" t="s">
        <v>1808</v>
      </c>
      <c r="E1526" t="s">
        <v>1925</v>
      </c>
      <c r="F1526" t="s">
        <v>1926</v>
      </c>
      <c r="G1526" t="s">
        <v>177</v>
      </c>
      <c r="H1526" t="s">
        <v>58</v>
      </c>
      <c r="I1526">
        <v>1017981</v>
      </c>
      <c r="J1526">
        <v>5</v>
      </c>
      <c r="K1526" t="s">
        <v>47</v>
      </c>
      <c r="L1526" t="s">
        <v>6142</v>
      </c>
      <c r="M1526" t="s">
        <v>55</v>
      </c>
      <c r="N1526">
        <v>80</v>
      </c>
      <c r="O1526">
        <v>100</v>
      </c>
      <c r="P1526" t="s">
        <v>6143</v>
      </c>
      <c r="Q1526">
        <v>2600</v>
      </c>
      <c r="R1526">
        <v>50</v>
      </c>
      <c r="S1526">
        <v>300</v>
      </c>
      <c r="V1526" t="s">
        <v>6144</v>
      </c>
      <c r="W1526" s="2">
        <v>43474.373842592591</v>
      </c>
      <c r="Y1526" s="2">
        <v>43474.373842592591</v>
      </c>
    </row>
    <row r="1527" spans="1:26" x14ac:dyDescent="0.25">
      <c r="A1527" t="s">
        <v>2899</v>
      </c>
      <c r="B1527" t="str">
        <f>VLOOKUP(A1527,'dump '!A:A,1,FALSE)</f>
        <v>VO006</v>
      </c>
      <c r="C1527" t="s">
        <v>2898</v>
      </c>
      <c r="D1527" t="s">
        <v>2900</v>
      </c>
      <c r="E1527" t="s">
        <v>2355</v>
      </c>
      <c r="F1527" t="s">
        <v>2901</v>
      </c>
      <c r="G1527" t="s">
        <v>51</v>
      </c>
      <c r="H1527" t="s">
        <v>323</v>
      </c>
      <c r="I1527" s="2"/>
      <c r="J1527">
        <v>5</v>
      </c>
      <c r="K1527" t="s">
        <v>47</v>
      </c>
      <c r="L1527" t="s">
        <v>6142</v>
      </c>
      <c r="M1527" t="s">
        <v>55</v>
      </c>
      <c r="N1527">
        <v>80</v>
      </c>
      <c r="O1527">
        <v>100</v>
      </c>
      <c r="P1527" t="s">
        <v>6180</v>
      </c>
      <c r="Q1527">
        <v>2500</v>
      </c>
      <c r="R1527">
        <v>50</v>
      </c>
      <c r="S1527">
        <v>300</v>
      </c>
      <c r="V1527" t="s">
        <v>6144</v>
      </c>
      <c r="W1527" s="2">
        <v>43474.373854166668</v>
      </c>
      <c r="Y1527" s="2">
        <v>43474.373854166668</v>
      </c>
    </row>
    <row r="1528" spans="1:26" x14ac:dyDescent="0.25">
      <c r="A1528" t="s">
        <v>3356</v>
      </c>
      <c r="B1528" t="str">
        <f>VLOOKUP(A1528,'dump '!A:A,1,FALSE)</f>
        <v>VO007</v>
      </c>
      <c r="C1528" t="s">
        <v>3355</v>
      </c>
      <c r="D1528" t="s">
        <v>3357</v>
      </c>
      <c r="E1528" t="s">
        <v>32</v>
      </c>
      <c r="F1528" t="s">
        <v>3358</v>
      </c>
      <c r="G1528" t="s">
        <v>1043</v>
      </c>
      <c r="H1528" t="s">
        <v>58</v>
      </c>
      <c r="I1528">
        <v>1019853</v>
      </c>
      <c r="J1528">
        <v>5</v>
      </c>
      <c r="K1528" t="s">
        <v>47</v>
      </c>
      <c r="L1528" t="s">
        <v>6142</v>
      </c>
      <c r="M1528" t="s">
        <v>55</v>
      </c>
      <c r="N1528">
        <v>80</v>
      </c>
      <c r="O1528">
        <v>100</v>
      </c>
      <c r="P1528" t="s">
        <v>6211</v>
      </c>
      <c r="Q1528">
        <v>2550</v>
      </c>
      <c r="R1528">
        <v>50</v>
      </c>
      <c r="S1528">
        <v>300</v>
      </c>
      <c r="V1528" t="s">
        <v>6144</v>
      </c>
      <c r="W1528" s="2">
        <v>43474.373842592591</v>
      </c>
      <c r="Y1528" s="2">
        <v>43474.373842592591</v>
      </c>
    </row>
    <row r="1529" spans="1:26" x14ac:dyDescent="0.25">
      <c r="A1529" t="s">
        <v>2165</v>
      </c>
      <c r="B1529" t="str">
        <f>VLOOKUP(A1529,'dump '!A:A,1,FALSE)</f>
        <v>VO008</v>
      </c>
      <c r="C1529" t="s">
        <v>2164</v>
      </c>
      <c r="D1529" t="s">
        <v>2166</v>
      </c>
      <c r="E1529" t="s">
        <v>2167</v>
      </c>
      <c r="F1529" t="s">
        <v>2168</v>
      </c>
      <c r="G1529" t="s">
        <v>277</v>
      </c>
      <c r="H1529" t="s">
        <v>58</v>
      </c>
      <c r="I1529">
        <v>1018494</v>
      </c>
      <c r="J1529">
        <v>5</v>
      </c>
      <c r="K1529" t="s">
        <v>47</v>
      </c>
      <c r="L1529" t="s">
        <v>6142</v>
      </c>
      <c r="M1529" t="s">
        <v>55</v>
      </c>
      <c r="N1529">
        <v>80</v>
      </c>
      <c r="O1529">
        <v>100</v>
      </c>
      <c r="P1529" t="s">
        <v>6182</v>
      </c>
      <c r="Q1529">
        <v>2500</v>
      </c>
      <c r="R1529">
        <v>50</v>
      </c>
      <c r="S1529">
        <v>300</v>
      </c>
      <c r="V1529" t="s">
        <v>6144</v>
      </c>
      <c r="W1529" s="2">
        <v>43474.373842592591</v>
      </c>
      <c r="Y1529" s="2">
        <v>43474.373842592591</v>
      </c>
    </row>
    <row r="1530" spans="1:26" x14ac:dyDescent="0.25">
      <c r="A1530" t="s">
        <v>3371</v>
      </c>
      <c r="B1530" t="str">
        <f>VLOOKUP(A1530,'dump '!A:A,1,FALSE)</f>
        <v>VO010</v>
      </c>
      <c r="C1530" t="s">
        <v>3370</v>
      </c>
      <c r="D1530" t="s">
        <v>3372</v>
      </c>
      <c r="E1530" t="s">
        <v>93</v>
      </c>
      <c r="F1530" t="s">
        <v>3373</v>
      </c>
      <c r="G1530" t="s">
        <v>277</v>
      </c>
      <c r="H1530" t="s">
        <v>58</v>
      </c>
      <c r="I1530" s="2"/>
      <c r="J1530">
        <v>5</v>
      </c>
      <c r="K1530" t="s">
        <v>47</v>
      </c>
      <c r="L1530" t="s">
        <v>6142</v>
      </c>
      <c r="M1530" t="s">
        <v>55</v>
      </c>
      <c r="N1530">
        <v>80</v>
      </c>
      <c r="O1530">
        <v>100</v>
      </c>
      <c r="P1530" t="s">
        <v>6160</v>
      </c>
      <c r="Q1530">
        <v>2600</v>
      </c>
      <c r="R1530">
        <v>50</v>
      </c>
      <c r="S1530">
        <v>550</v>
      </c>
      <c r="V1530" t="s">
        <v>6144</v>
      </c>
      <c r="W1530" s="2">
        <v>43474.373842592591</v>
      </c>
      <c r="Y1530" s="2">
        <v>43474.373842592591</v>
      </c>
    </row>
    <row r="1531" spans="1:26" x14ac:dyDescent="0.25">
      <c r="A1531" t="s">
        <v>2351</v>
      </c>
      <c r="B1531" t="str">
        <f>VLOOKUP(A1531,'dump '!A:A,1,FALSE)</f>
        <v>VO011</v>
      </c>
      <c r="C1531" t="s">
        <v>2350</v>
      </c>
      <c r="D1531" t="s">
        <v>2341</v>
      </c>
      <c r="E1531" t="s">
        <v>74</v>
      </c>
      <c r="F1531" t="s">
        <v>2342</v>
      </c>
      <c r="G1531" t="s">
        <v>2125</v>
      </c>
      <c r="H1531" t="s">
        <v>58</v>
      </c>
      <c r="I1531">
        <v>1018555</v>
      </c>
      <c r="J1531">
        <v>5</v>
      </c>
      <c r="K1531" t="s">
        <v>47</v>
      </c>
      <c r="L1531" t="s">
        <v>6142</v>
      </c>
      <c r="M1531" t="s">
        <v>55</v>
      </c>
      <c r="N1531">
        <v>80</v>
      </c>
      <c r="O1531">
        <v>100</v>
      </c>
      <c r="P1531" t="s">
        <v>6146</v>
      </c>
      <c r="Q1531">
        <v>2600</v>
      </c>
      <c r="R1531">
        <v>50</v>
      </c>
      <c r="S1531">
        <v>300</v>
      </c>
      <c r="V1531" t="s">
        <v>6144</v>
      </c>
      <c r="W1531" s="2">
        <v>43474.373842592591</v>
      </c>
      <c r="Y1531" s="2">
        <v>43474.373842592591</v>
      </c>
    </row>
    <row r="1532" spans="1:26" x14ac:dyDescent="0.25">
      <c r="A1532" t="s">
        <v>2340</v>
      </c>
      <c r="B1532" t="str">
        <f>VLOOKUP(A1532,'dump '!A:A,1,FALSE)</f>
        <v>VO012</v>
      </c>
      <c r="C1532" t="s">
        <v>2339</v>
      </c>
      <c r="D1532" t="s">
        <v>2341</v>
      </c>
      <c r="E1532" t="s">
        <v>74</v>
      </c>
      <c r="F1532" t="s">
        <v>2342</v>
      </c>
      <c r="G1532" t="s">
        <v>2125</v>
      </c>
      <c r="H1532" t="s">
        <v>58</v>
      </c>
      <c r="I1532">
        <v>1018553</v>
      </c>
      <c r="J1532">
        <v>5</v>
      </c>
      <c r="K1532" t="s">
        <v>47</v>
      </c>
      <c r="L1532" t="s">
        <v>6142</v>
      </c>
      <c r="M1532" t="s">
        <v>55</v>
      </c>
      <c r="N1532">
        <v>80</v>
      </c>
      <c r="O1532">
        <v>100</v>
      </c>
      <c r="P1532" t="s">
        <v>6146</v>
      </c>
      <c r="Q1532">
        <v>2600</v>
      </c>
      <c r="R1532">
        <v>50</v>
      </c>
      <c r="S1532">
        <v>300</v>
      </c>
      <c r="V1532" t="s">
        <v>6144</v>
      </c>
      <c r="W1532" s="2">
        <v>43474.373842592591</v>
      </c>
      <c r="Y1532" s="2">
        <v>43474.373842592591</v>
      </c>
    </row>
    <row r="1533" spans="1:26" x14ac:dyDescent="0.25">
      <c r="A1533" t="s">
        <v>2521</v>
      </c>
      <c r="B1533" t="str">
        <f>VLOOKUP(A1533,'dump '!A:A,1,FALSE)</f>
        <v>VO013</v>
      </c>
      <c r="C1533" t="s">
        <v>2520</v>
      </c>
      <c r="D1533" t="s">
        <v>2437</v>
      </c>
      <c r="E1533" t="s">
        <v>49</v>
      </c>
      <c r="F1533" t="s">
        <v>2438</v>
      </c>
      <c r="G1533" t="s">
        <v>2125</v>
      </c>
      <c r="H1533" t="s">
        <v>58</v>
      </c>
      <c r="I1533">
        <v>1018877</v>
      </c>
      <c r="J1533">
        <v>5</v>
      </c>
      <c r="K1533" t="s">
        <v>47</v>
      </c>
      <c r="L1533" t="s">
        <v>6142</v>
      </c>
      <c r="M1533" t="s">
        <v>55</v>
      </c>
      <c r="N1533">
        <v>80</v>
      </c>
      <c r="O1533">
        <v>100</v>
      </c>
      <c r="P1533" t="s">
        <v>6146</v>
      </c>
      <c r="Q1533">
        <v>2500</v>
      </c>
      <c r="R1533">
        <v>50</v>
      </c>
      <c r="S1533">
        <v>300</v>
      </c>
      <c r="V1533" t="s">
        <v>6144</v>
      </c>
      <c r="W1533" s="2">
        <v>43474.373842592591</v>
      </c>
      <c r="Y1533" s="2">
        <v>43474.373842592591</v>
      </c>
    </row>
    <row r="1534" spans="1:26" x14ac:dyDescent="0.25">
      <c r="A1534" t="s">
        <v>2523</v>
      </c>
      <c r="B1534" t="str">
        <f>VLOOKUP(A1534,'dump '!A:A,1,FALSE)</f>
        <v>VO014</v>
      </c>
      <c r="C1534" t="s">
        <v>2522</v>
      </c>
      <c r="D1534" t="s">
        <v>2437</v>
      </c>
      <c r="E1534" t="s">
        <v>49</v>
      </c>
      <c r="F1534" t="s">
        <v>2438</v>
      </c>
      <c r="G1534" t="s">
        <v>2524</v>
      </c>
      <c r="H1534" t="s">
        <v>58</v>
      </c>
      <c r="I1534">
        <v>1018881</v>
      </c>
      <c r="J1534">
        <v>5</v>
      </c>
      <c r="K1534" t="s">
        <v>47</v>
      </c>
      <c r="L1534" t="s">
        <v>6142</v>
      </c>
      <c r="M1534" t="s">
        <v>55</v>
      </c>
      <c r="N1534">
        <v>80</v>
      </c>
      <c r="O1534">
        <v>100</v>
      </c>
      <c r="P1534" t="s">
        <v>6146</v>
      </c>
      <c r="Q1534">
        <v>2500</v>
      </c>
      <c r="R1534">
        <v>50</v>
      </c>
      <c r="S1534">
        <v>300</v>
      </c>
      <c r="V1534" t="s">
        <v>6144</v>
      </c>
      <c r="W1534" s="2">
        <v>43474.373842592591</v>
      </c>
      <c r="Y1534" s="2">
        <v>43474.373842592591</v>
      </c>
    </row>
    <row r="1535" spans="1:26" x14ac:dyDescent="0.25">
      <c r="A1535" t="s">
        <v>2815</v>
      </c>
      <c r="B1535" t="str">
        <f>VLOOKUP(A1535,'dump '!A:A,1,FALSE)</f>
        <v>VO015</v>
      </c>
      <c r="C1535" t="s">
        <v>2814</v>
      </c>
      <c r="D1535" t="s">
        <v>188</v>
      </c>
      <c r="E1535" t="s">
        <v>340</v>
      </c>
      <c r="F1535" t="s">
        <v>2008</v>
      </c>
      <c r="G1535" t="s">
        <v>177</v>
      </c>
      <c r="H1535" t="s">
        <v>323</v>
      </c>
      <c r="I1535" s="2"/>
      <c r="J1535">
        <v>5</v>
      </c>
      <c r="K1535" t="s">
        <v>47</v>
      </c>
      <c r="L1535" t="s">
        <v>6142</v>
      </c>
      <c r="M1535" t="s">
        <v>2811</v>
      </c>
      <c r="N1535">
        <v>80</v>
      </c>
      <c r="O1535">
        <v>100</v>
      </c>
      <c r="P1535" t="s">
        <v>6170</v>
      </c>
      <c r="Q1535">
        <v>2600</v>
      </c>
      <c r="R1535">
        <v>50</v>
      </c>
      <c r="S1535">
        <v>302</v>
      </c>
      <c r="V1535" t="s">
        <v>6171</v>
      </c>
      <c r="W1535" s="2">
        <v>43474.373831018522</v>
      </c>
      <c r="Y1535" s="2">
        <v>44901.539884259262</v>
      </c>
      <c r="Z1535" t="s">
        <v>329</v>
      </c>
    </row>
    <row r="1536" spans="1:26" x14ac:dyDescent="0.25">
      <c r="A1536" t="s">
        <v>6251</v>
      </c>
      <c r="B1536" t="e">
        <f>VLOOKUP(A1536,'dump '!A:A,1,FALSE)</f>
        <v>#N/A</v>
      </c>
      <c r="C1536" s="2"/>
      <c r="D1536" s="2"/>
      <c r="E1536" s="2"/>
      <c r="F1536" s="2"/>
      <c r="G1536" s="2"/>
      <c r="H1536" t="s">
        <v>323</v>
      </c>
      <c r="I1536" s="2"/>
      <c r="J1536">
        <v>5</v>
      </c>
      <c r="K1536" t="s">
        <v>47</v>
      </c>
      <c r="L1536" t="s">
        <v>6142</v>
      </c>
      <c r="M1536" t="s">
        <v>2811</v>
      </c>
      <c r="N1536">
        <v>80</v>
      </c>
      <c r="O1536">
        <v>100</v>
      </c>
      <c r="P1536" t="s">
        <v>6170</v>
      </c>
      <c r="Q1536">
        <v>2600</v>
      </c>
      <c r="R1536">
        <v>50</v>
      </c>
      <c r="S1536">
        <v>302</v>
      </c>
      <c r="V1536" t="s">
        <v>6171</v>
      </c>
      <c r="W1536" s="2">
        <v>43474.373842592591</v>
      </c>
      <c r="Y1536" s="2">
        <v>44901.539155092592</v>
      </c>
      <c r="Z1536" t="s">
        <v>329</v>
      </c>
    </row>
    <row r="1537" spans="1:26" x14ac:dyDescent="0.25">
      <c r="A1537" t="s">
        <v>3075</v>
      </c>
      <c r="B1537" t="str">
        <f>VLOOKUP(A1537,'dump '!A:A,1,FALSE)</f>
        <v>VO018</v>
      </c>
      <c r="C1537" t="s">
        <v>3074</v>
      </c>
      <c r="D1537" t="s">
        <v>715</v>
      </c>
      <c r="E1537" t="s">
        <v>716</v>
      </c>
      <c r="F1537" t="s">
        <v>717</v>
      </c>
      <c r="G1537" t="s">
        <v>177</v>
      </c>
      <c r="H1537" t="s">
        <v>58</v>
      </c>
      <c r="I1537">
        <v>1031013</v>
      </c>
      <c r="J1537">
        <v>5</v>
      </c>
      <c r="K1537" t="s">
        <v>47</v>
      </c>
      <c r="L1537" t="s">
        <v>6142</v>
      </c>
      <c r="M1537" t="s">
        <v>55</v>
      </c>
      <c r="N1537">
        <v>80</v>
      </c>
      <c r="O1537">
        <v>100</v>
      </c>
      <c r="P1537" t="s">
        <v>6143</v>
      </c>
      <c r="Q1537">
        <v>2600</v>
      </c>
      <c r="R1537">
        <v>50</v>
      </c>
      <c r="S1537">
        <v>300</v>
      </c>
      <c r="V1537" t="s">
        <v>6144</v>
      </c>
      <c r="W1537" s="2">
        <v>43474.373842592591</v>
      </c>
      <c r="Y1537" s="2">
        <v>43474.373842592591</v>
      </c>
    </row>
    <row r="1538" spans="1:26" x14ac:dyDescent="0.25">
      <c r="A1538" t="s">
        <v>2828</v>
      </c>
      <c r="B1538" t="str">
        <f>VLOOKUP(A1538,'dump '!A:A,1,FALSE)</f>
        <v>VO019</v>
      </c>
      <c r="C1538" t="s">
        <v>2827</v>
      </c>
      <c r="D1538" t="s">
        <v>2829</v>
      </c>
      <c r="E1538" t="s">
        <v>879</v>
      </c>
      <c r="F1538" t="s">
        <v>2830</v>
      </c>
      <c r="G1538" t="s">
        <v>62</v>
      </c>
      <c r="H1538" t="s">
        <v>323</v>
      </c>
      <c r="I1538" s="2"/>
      <c r="J1538">
        <v>5</v>
      </c>
      <c r="K1538" t="s">
        <v>47</v>
      </c>
      <c r="L1538" t="s">
        <v>6142</v>
      </c>
      <c r="M1538" t="s">
        <v>2811</v>
      </c>
      <c r="N1538">
        <v>80</v>
      </c>
      <c r="O1538">
        <v>100</v>
      </c>
      <c r="P1538" t="s">
        <v>6170</v>
      </c>
      <c r="Q1538">
        <v>2500</v>
      </c>
      <c r="R1538">
        <v>50</v>
      </c>
      <c r="S1538">
        <v>302</v>
      </c>
      <c r="V1538" t="s">
        <v>6171</v>
      </c>
      <c r="W1538" s="2">
        <v>43474.373842592591</v>
      </c>
      <c r="Y1538" s="2">
        <v>44901.557083333333</v>
      </c>
      <c r="Z1538" t="s">
        <v>329</v>
      </c>
    </row>
    <row r="1539" spans="1:26" x14ac:dyDescent="0.25">
      <c r="A1539" t="s">
        <v>2236</v>
      </c>
      <c r="B1539" t="str">
        <f>VLOOKUP(A1539,'dump '!A:A,1,FALSE)</f>
        <v>VO021</v>
      </c>
      <c r="C1539" t="s">
        <v>2235</v>
      </c>
      <c r="D1539" t="s">
        <v>1875</v>
      </c>
      <c r="E1539" t="s">
        <v>2098</v>
      </c>
      <c r="F1539" t="s">
        <v>2099</v>
      </c>
      <c r="G1539" t="s">
        <v>277</v>
      </c>
      <c r="H1539" t="s">
        <v>58</v>
      </c>
      <c r="I1539">
        <v>1018516</v>
      </c>
      <c r="J1539">
        <v>5</v>
      </c>
      <c r="K1539" t="s">
        <v>47</v>
      </c>
      <c r="L1539" t="s">
        <v>6142</v>
      </c>
      <c r="M1539" t="s">
        <v>55</v>
      </c>
      <c r="N1539">
        <v>80</v>
      </c>
      <c r="O1539">
        <v>100</v>
      </c>
      <c r="P1539" t="s">
        <v>6199</v>
      </c>
      <c r="Q1539">
        <v>2600</v>
      </c>
      <c r="R1539">
        <v>50</v>
      </c>
      <c r="S1539">
        <v>550</v>
      </c>
      <c r="V1539" t="s">
        <v>6144</v>
      </c>
      <c r="W1539" s="2">
        <v>43474.373842592591</v>
      </c>
      <c r="Y1539" s="2">
        <v>43474.373842592591</v>
      </c>
    </row>
    <row r="1540" spans="1:26" x14ac:dyDescent="0.25">
      <c r="A1540" t="s">
        <v>2833</v>
      </c>
      <c r="B1540" t="str">
        <f>VLOOKUP(A1540,'dump '!A:A,1,FALSE)</f>
        <v>VO023</v>
      </c>
      <c r="C1540" t="s">
        <v>2832</v>
      </c>
      <c r="D1540" t="s">
        <v>1335</v>
      </c>
      <c r="E1540" t="s">
        <v>148</v>
      </c>
      <c r="F1540" t="s">
        <v>1337</v>
      </c>
      <c r="G1540" t="s">
        <v>62</v>
      </c>
      <c r="H1540" t="s">
        <v>323</v>
      </c>
      <c r="I1540" s="2"/>
      <c r="J1540">
        <v>5</v>
      </c>
      <c r="K1540" t="s">
        <v>47</v>
      </c>
      <c r="L1540" t="s">
        <v>6142</v>
      </c>
      <c r="M1540" t="s">
        <v>2811</v>
      </c>
      <c r="N1540">
        <v>80</v>
      </c>
      <c r="O1540">
        <v>100</v>
      </c>
      <c r="P1540" t="s">
        <v>6170</v>
      </c>
      <c r="Q1540">
        <v>2500</v>
      </c>
      <c r="R1540">
        <v>50</v>
      </c>
      <c r="S1540">
        <v>302</v>
      </c>
      <c r="V1540" t="s">
        <v>6171</v>
      </c>
      <c r="W1540" s="2">
        <v>43474.373842592591</v>
      </c>
      <c r="Y1540" s="2">
        <v>44901.553333333337</v>
      </c>
      <c r="Z1540" t="s">
        <v>329</v>
      </c>
    </row>
    <row r="1541" spans="1:26" x14ac:dyDescent="0.25">
      <c r="A1541" t="s">
        <v>2810</v>
      </c>
      <c r="B1541" t="str">
        <f>VLOOKUP(A1541,'dump '!A:A,1,FALSE)</f>
        <v>VO024</v>
      </c>
      <c r="C1541" t="s">
        <v>2809</v>
      </c>
      <c r="D1541" t="s">
        <v>2025</v>
      </c>
      <c r="E1541" t="s">
        <v>112</v>
      </c>
      <c r="F1541" t="s">
        <v>2026</v>
      </c>
      <c r="G1541" t="s">
        <v>177</v>
      </c>
      <c r="H1541" t="s">
        <v>323</v>
      </c>
      <c r="I1541" s="2"/>
      <c r="J1541">
        <v>5</v>
      </c>
      <c r="K1541" t="s">
        <v>47</v>
      </c>
      <c r="L1541" t="s">
        <v>6142</v>
      </c>
      <c r="M1541" t="s">
        <v>2811</v>
      </c>
      <c r="N1541">
        <v>80</v>
      </c>
      <c r="O1541">
        <v>100</v>
      </c>
      <c r="P1541" t="s">
        <v>6170</v>
      </c>
      <c r="Q1541" s="2"/>
      <c r="R1541" s="2"/>
      <c r="S1541" s="2"/>
      <c r="V1541" t="s">
        <v>6171</v>
      </c>
      <c r="W1541" s="2">
        <v>43474.373831018522</v>
      </c>
      <c r="Y1541" s="2">
        <v>43474.373831018522</v>
      </c>
    </row>
    <row r="1542" spans="1:26" x14ac:dyDescent="0.25">
      <c r="A1542" t="s">
        <v>2813</v>
      </c>
      <c r="B1542" t="str">
        <f>VLOOKUP(A1542,'dump '!A:A,1,FALSE)</f>
        <v>VO025</v>
      </c>
      <c r="C1542" t="s">
        <v>2812</v>
      </c>
      <c r="D1542" t="s">
        <v>1977</v>
      </c>
      <c r="E1542" t="s">
        <v>2084</v>
      </c>
      <c r="F1542" t="s">
        <v>2085</v>
      </c>
      <c r="G1542" t="s">
        <v>177</v>
      </c>
      <c r="H1542" t="s">
        <v>323</v>
      </c>
      <c r="I1542" s="2"/>
      <c r="J1542">
        <v>5</v>
      </c>
      <c r="K1542" t="s">
        <v>47</v>
      </c>
      <c r="L1542" t="s">
        <v>6142</v>
      </c>
      <c r="M1542" t="s">
        <v>2811</v>
      </c>
      <c r="N1542">
        <v>80</v>
      </c>
      <c r="O1542">
        <v>100</v>
      </c>
      <c r="P1542" t="s">
        <v>6170</v>
      </c>
      <c r="Q1542" s="2"/>
      <c r="R1542" s="2"/>
      <c r="S1542" s="2"/>
      <c r="V1542" t="s">
        <v>6171</v>
      </c>
      <c r="W1542" s="2">
        <v>43474.373831018522</v>
      </c>
      <c r="Y1542" s="2">
        <v>43474.373831018522</v>
      </c>
    </row>
    <row r="1543" spans="1:26" x14ac:dyDescent="0.25">
      <c r="A1543" t="s">
        <v>6212</v>
      </c>
      <c r="B1543" t="e">
        <f>VLOOKUP(A1543,'dump '!A:A,1,FALSE)</f>
        <v>#N/A</v>
      </c>
      <c r="C1543" s="2"/>
      <c r="D1543" s="2"/>
      <c r="E1543" s="2"/>
      <c r="F1543" s="2"/>
      <c r="G1543" s="2"/>
      <c r="H1543" t="s">
        <v>58</v>
      </c>
      <c r="I1543">
        <v>1019875</v>
      </c>
      <c r="J1543">
        <v>5</v>
      </c>
      <c r="K1543" t="s">
        <v>47</v>
      </c>
      <c r="L1543" t="s">
        <v>6142</v>
      </c>
      <c r="M1543" t="s">
        <v>55</v>
      </c>
      <c r="N1543">
        <v>80</v>
      </c>
      <c r="O1543">
        <v>100</v>
      </c>
      <c r="P1543" t="s">
        <v>6182</v>
      </c>
      <c r="Q1543">
        <v>2500</v>
      </c>
      <c r="R1543">
        <v>50</v>
      </c>
      <c r="S1543">
        <v>300</v>
      </c>
      <c r="V1543" t="s">
        <v>6144</v>
      </c>
      <c r="W1543" s="2">
        <v>43474.373842592591</v>
      </c>
      <c r="Y1543" s="2">
        <v>43474.373842592591</v>
      </c>
    </row>
    <row r="1544" spans="1:26" x14ac:dyDescent="0.25">
      <c r="A1544" t="s">
        <v>2119</v>
      </c>
      <c r="B1544" t="str">
        <f>VLOOKUP(A1544,'dump '!A:A,1,FALSE)</f>
        <v>VO027</v>
      </c>
      <c r="C1544" t="s">
        <v>2118</v>
      </c>
      <c r="D1544" t="s">
        <v>497</v>
      </c>
      <c r="E1544" t="s">
        <v>281</v>
      </c>
      <c r="F1544" t="s">
        <v>498</v>
      </c>
      <c r="G1544" t="s">
        <v>177</v>
      </c>
      <c r="H1544" t="s">
        <v>58</v>
      </c>
      <c r="I1544">
        <v>1018470</v>
      </c>
      <c r="J1544">
        <v>5</v>
      </c>
      <c r="K1544" t="s">
        <v>47</v>
      </c>
      <c r="L1544" t="s">
        <v>6142</v>
      </c>
      <c r="M1544" t="s">
        <v>55</v>
      </c>
      <c r="N1544">
        <v>80</v>
      </c>
      <c r="O1544">
        <v>100</v>
      </c>
      <c r="P1544" t="s">
        <v>6143</v>
      </c>
      <c r="Q1544">
        <v>2600</v>
      </c>
      <c r="R1544">
        <v>50</v>
      </c>
      <c r="S1544">
        <v>300</v>
      </c>
      <c r="V1544" t="s">
        <v>6144</v>
      </c>
      <c r="W1544" s="2">
        <v>43474.373842592591</v>
      </c>
      <c r="Y1544" s="2">
        <v>43474.373842592591</v>
      </c>
    </row>
    <row r="1545" spans="1:26" x14ac:dyDescent="0.25">
      <c r="A1545" t="s">
        <v>2702</v>
      </c>
      <c r="B1545" t="str">
        <f>VLOOKUP(A1545,'dump '!A:A,1,FALSE)</f>
        <v>VO028</v>
      </c>
      <c r="C1545" t="s">
        <v>2701</v>
      </c>
      <c r="D1545" t="s">
        <v>2618</v>
      </c>
      <c r="E1545" t="s">
        <v>879</v>
      </c>
      <c r="F1545" t="s">
        <v>2619</v>
      </c>
      <c r="G1545" t="s">
        <v>43</v>
      </c>
      <c r="H1545" t="s">
        <v>58</v>
      </c>
      <c r="I1545">
        <v>1018966</v>
      </c>
      <c r="J1545">
        <v>5</v>
      </c>
      <c r="K1545" t="s">
        <v>47</v>
      </c>
      <c r="L1545" t="s">
        <v>6142</v>
      </c>
      <c r="M1545" t="s">
        <v>55</v>
      </c>
      <c r="N1545">
        <v>80</v>
      </c>
      <c r="O1545">
        <v>100</v>
      </c>
      <c r="P1545" t="s">
        <v>6165</v>
      </c>
      <c r="Q1545">
        <v>2500</v>
      </c>
      <c r="R1545">
        <v>50</v>
      </c>
      <c r="S1545">
        <v>300</v>
      </c>
      <c r="V1545" t="s">
        <v>6144</v>
      </c>
      <c r="W1545" s="2">
        <v>43474.373842592591</v>
      </c>
      <c r="Y1545" s="2">
        <v>43921.627291666664</v>
      </c>
      <c r="Z1545" t="s">
        <v>5969</v>
      </c>
    </row>
    <row r="1546" spans="1:26" x14ac:dyDescent="0.25">
      <c r="A1546" t="s">
        <v>3376</v>
      </c>
      <c r="B1546" t="str">
        <f>VLOOKUP(A1546,'dump '!A:A,1,FALSE)</f>
        <v>VO030</v>
      </c>
      <c r="C1546" t="s">
        <v>3375</v>
      </c>
      <c r="D1546" t="s">
        <v>1492</v>
      </c>
      <c r="E1546" t="s">
        <v>1493</v>
      </c>
      <c r="F1546" t="s">
        <v>1494</v>
      </c>
      <c r="G1546" t="s">
        <v>241</v>
      </c>
      <c r="H1546" t="s">
        <v>323</v>
      </c>
      <c r="I1546" s="2"/>
      <c r="J1546">
        <v>5</v>
      </c>
      <c r="K1546" t="s">
        <v>47</v>
      </c>
      <c r="L1546" t="s">
        <v>6142</v>
      </c>
      <c r="M1546" t="s">
        <v>55</v>
      </c>
      <c r="N1546">
        <v>80</v>
      </c>
      <c r="O1546">
        <v>100</v>
      </c>
      <c r="P1546" t="s">
        <v>6182</v>
      </c>
      <c r="Q1546">
        <v>2500</v>
      </c>
      <c r="R1546">
        <v>50</v>
      </c>
      <c r="S1546">
        <v>301</v>
      </c>
      <c r="V1546" t="s">
        <v>6144</v>
      </c>
      <c r="W1546" s="2">
        <v>43474.373842592591</v>
      </c>
      <c r="Y1546" s="2">
        <v>43474.373842592591</v>
      </c>
    </row>
    <row r="1547" spans="1:26" x14ac:dyDescent="0.25">
      <c r="A1547" t="s">
        <v>3077</v>
      </c>
      <c r="B1547" t="str">
        <f>VLOOKUP(A1547,'dump '!A:A,1,FALSE)</f>
        <v>VO031</v>
      </c>
      <c r="C1547" t="s">
        <v>3076</v>
      </c>
      <c r="D1547" t="s">
        <v>3078</v>
      </c>
      <c r="E1547" t="s">
        <v>281</v>
      </c>
      <c r="F1547" t="s">
        <v>3079</v>
      </c>
      <c r="G1547" t="s">
        <v>241</v>
      </c>
      <c r="H1547" t="s">
        <v>58</v>
      </c>
      <c r="I1547">
        <v>1031014</v>
      </c>
      <c r="J1547">
        <v>5</v>
      </c>
      <c r="K1547" t="s">
        <v>47</v>
      </c>
      <c r="L1547" t="s">
        <v>6142</v>
      </c>
      <c r="M1547" t="s">
        <v>55</v>
      </c>
      <c r="N1547">
        <v>80</v>
      </c>
      <c r="O1547">
        <v>100</v>
      </c>
      <c r="P1547" t="s">
        <v>6156</v>
      </c>
      <c r="Q1547">
        <v>2600</v>
      </c>
      <c r="R1547">
        <v>50</v>
      </c>
      <c r="S1547">
        <v>300</v>
      </c>
      <c r="V1547" t="s">
        <v>6144</v>
      </c>
      <c r="W1547" s="2">
        <v>43474.373842592591</v>
      </c>
      <c r="Y1547" s="2">
        <v>43474.373842592591</v>
      </c>
    </row>
    <row r="1548" spans="1:26" x14ac:dyDescent="0.25">
      <c r="A1548" t="s">
        <v>3089</v>
      </c>
      <c r="B1548" t="str">
        <f>VLOOKUP(A1548,'dump '!A:A,1,FALSE)</f>
        <v>VO032</v>
      </c>
      <c r="C1548" t="s">
        <v>3088</v>
      </c>
      <c r="D1548" t="s">
        <v>2580</v>
      </c>
      <c r="E1548" t="s">
        <v>2965</v>
      </c>
      <c r="F1548" t="s">
        <v>3090</v>
      </c>
      <c r="G1548" t="s">
        <v>241</v>
      </c>
      <c r="H1548" t="s">
        <v>58</v>
      </c>
      <c r="I1548">
        <v>1031021</v>
      </c>
      <c r="J1548">
        <v>5</v>
      </c>
      <c r="K1548" t="s">
        <v>47</v>
      </c>
      <c r="L1548" t="s">
        <v>6142</v>
      </c>
      <c r="M1548" t="s">
        <v>55</v>
      </c>
      <c r="N1548">
        <v>80</v>
      </c>
      <c r="O1548">
        <v>100</v>
      </c>
      <c r="P1548" t="s">
        <v>6156</v>
      </c>
      <c r="Q1548">
        <v>2600</v>
      </c>
      <c r="R1548">
        <v>50</v>
      </c>
      <c r="S1548">
        <v>300</v>
      </c>
      <c r="V1548" t="s">
        <v>6144</v>
      </c>
      <c r="W1548" s="2">
        <v>43474.373842592591</v>
      </c>
      <c r="Y1548" s="2">
        <v>43474.373842592591</v>
      </c>
    </row>
    <row r="1549" spans="1:26" x14ac:dyDescent="0.25">
      <c r="A1549" t="s">
        <v>3065</v>
      </c>
      <c r="B1549" t="str">
        <f>VLOOKUP(A1549,'dump '!A:A,1,FALSE)</f>
        <v>VO033</v>
      </c>
      <c r="C1549" t="s">
        <v>3064</v>
      </c>
      <c r="D1549" t="s">
        <v>2580</v>
      </c>
      <c r="E1549" t="s">
        <v>1098</v>
      </c>
      <c r="F1549" t="s">
        <v>2581</v>
      </c>
      <c r="G1549" t="s">
        <v>241</v>
      </c>
      <c r="H1549" t="s">
        <v>58</v>
      </c>
      <c r="I1549">
        <v>1031003</v>
      </c>
      <c r="J1549">
        <v>5</v>
      </c>
      <c r="K1549" t="s">
        <v>47</v>
      </c>
      <c r="L1549" t="s">
        <v>6142</v>
      </c>
      <c r="M1549" t="s">
        <v>55</v>
      </c>
      <c r="N1549">
        <v>80</v>
      </c>
      <c r="O1549">
        <v>100</v>
      </c>
      <c r="P1549" t="s">
        <v>6156</v>
      </c>
      <c r="Q1549">
        <v>2600</v>
      </c>
      <c r="R1549">
        <v>50</v>
      </c>
      <c r="S1549">
        <v>300</v>
      </c>
      <c r="V1549" t="s">
        <v>6144</v>
      </c>
      <c r="W1549" s="2">
        <v>43474.373842592591</v>
      </c>
      <c r="Y1549" s="2">
        <v>43474.373842592591</v>
      </c>
    </row>
    <row r="1550" spans="1:26" x14ac:dyDescent="0.25">
      <c r="A1550" t="s">
        <v>4622</v>
      </c>
      <c r="B1550" t="str">
        <f>VLOOKUP(A1550,'dump '!A:A,1,FALSE)</f>
        <v>VO034</v>
      </c>
      <c r="C1550" t="s">
        <v>4621</v>
      </c>
      <c r="D1550" t="s">
        <v>1452</v>
      </c>
      <c r="E1550" t="s">
        <v>1048</v>
      </c>
      <c r="F1550" t="s">
        <v>3330</v>
      </c>
      <c r="G1550" t="s">
        <v>241</v>
      </c>
      <c r="H1550" t="s">
        <v>58</v>
      </c>
      <c r="I1550">
        <v>1039699</v>
      </c>
      <c r="J1550">
        <v>5</v>
      </c>
      <c r="K1550" t="s">
        <v>47</v>
      </c>
      <c r="L1550" t="s">
        <v>6142</v>
      </c>
      <c r="M1550" t="s">
        <v>55</v>
      </c>
      <c r="N1550">
        <v>80</v>
      </c>
      <c r="O1550">
        <v>100</v>
      </c>
      <c r="P1550" t="s">
        <v>6143</v>
      </c>
      <c r="Q1550">
        <v>2600</v>
      </c>
      <c r="R1550">
        <v>50</v>
      </c>
      <c r="S1550">
        <v>300</v>
      </c>
      <c r="V1550" t="s">
        <v>6144</v>
      </c>
      <c r="W1550" s="2">
        <v>43474.373842592591</v>
      </c>
      <c r="Y1550" s="2">
        <v>43474.373842592591</v>
      </c>
    </row>
    <row r="1551" spans="1:26" x14ac:dyDescent="0.25">
      <c r="A1551" t="s">
        <v>3085</v>
      </c>
      <c r="B1551" t="str">
        <f>VLOOKUP(A1551,'dump '!A:A,1,FALSE)</f>
        <v>VO035</v>
      </c>
      <c r="C1551" t="s">
        <v>3084</v>
      </c>
      <c r="D1551" t="s">
        <v>1452</v>
      </c>
      <c r="E1551" t="s">
        <v>1453</v>
      </c>
      <c r="F1551" t="s">
        <v>1454</v>
      </c>
      <c r="G1551" t="s">
        <v>241</v>
      </c>
      <c r="H1551" t="s">
        <v>58</v>
      </c>
      <c r="I1551">
        <v>1031018</v>
      </c>
      <c r="J1551">
        <v>5</v>
      </c>
      <c r="K1551" t="s">
        <v>47</v>
      </c>
      <c r="L1551" t="s">
        <v>6142</v>
      </c>
      <c r="M1551" t="s">
        <v>55</v>
      </c>
      <c r="N1551">
        <v>80</v>
      </c>
      <c r="O1551">
        <v>100</v>
      </c>
      <c r="P1551" t="s">
        <v>6143</v>
      </c>
      <c r="Q1551">
        <v>2600</v>
      </c>
      <c r="R1551">
        <v>50</v>
      </c>
      <c r="S1551">
        <v>300</v>
      </c>
      <c r="V1551" t="s">
        <v>6144</v>
      </c>
      <c r="W1551" s="2">
        <v>43474.373842592591</v>
      </c>
      <c r="Y1551" s="2">
        <v>43474.373842592591</v>
      </c>
    </row>
    <row r="1552" spans="1:26" x14ac:dyDescent="0.25">
      <c r="A1552" t="s">
        <v>3070</v>
      </c>
      <c r="B1552" t="str">
        <f>VLOOKUP(A1552,'dump '!A:A,1,FALSE)</f>
        <v>VO064</v>
      </c>
      <c r="C1552" t="s">
        <v>3069</v>
      </c>
      <c r="D1552" t="s">
        <v>3071</v>
      </c>
      <c r="E1552" t="s">
        <v>607</v>
      </c>
      <c r="F1552" t="s">
        <v>3072</v>
      </c>
      <c r="G1552" t="s">
        <v>51</v>
      </c>
      <c r="H1552" t="s">
        <v>58</v>
      </c>
      <c r="I1552">
        <v>1031011</v>
      </c>
      <c r="J1552">
        <v>5</v>
      </c>
      <c r="K1552" t="s">
        <v>47</v>
      </c>
      <c r="L1552" t="s">
        <v>6142</v>
      </c>
      <c r="M1552" t="s">
        <v>55</v>
      </c>
      <c r="N1552">
        <v>80</v>
      </c>
      <c r="O1552">
        <v>100</v>
      </c>
      <c r="P1552" t="s">
        <v>6156</v>
      </c>
      <c r="Q1552">
        <v>2600</v>
      </c>
      <c r="R1552">
        <v>50</v>
      </c>
      <c r="S1552">
        <v>300</v>
      </c>
      <c r="V1552" t="s">
        <v>6144</v>
      </c>
      <c r="W1552" s="2">
        <v>43474.373854166668</v>
      </c>
      <c r="Y1552" s="2">
        <v>43474.373854166668</v>
      </c>
    </row>
    <row r="1553" spans="1:26" x14ac:dyDescent="0.25">
      <c r="A1553" t="s">
        <v>4896</v>
      </c>
      <c r="B1553" t="str">
        <f>VLOOKUP(A1553,'dump '!A:A,1,FALSE)</f>
        <v>VO068</v>
      </c>
      <c r="C1553" t="s">
        <v>4895</v>
      </c>
      <c r="D1553" t="s">
        <v>4591</v>
      </c>
      <c r="E1553" t="s">
        <v>522</v>
      </c>
      <c r="F1553" t="s">
        <v>4592</v>
      </c>
      <c r="G1553" t="s">
        <v>107</v>
      </c>
      <c r="H1553" t="s">
        <v>58</v>
      </c>
      <c r="I1553">
        <v>1040072</v>
      </c>
      <c r="J1553">
        <v>5</v>
      </c>
      <c r="K1553" t="s">
        <v>47</v>
      </c>
      <c r="L1553" t="s">
        <v>6142</v>
      </c>
      <c r="M1553" t="s">
        <v>55</v>
      </c>
      <c r="N1553">
        <v>80</v>
      </c>
      <c r="O1553">
        <v>100</v>
      </c>
      <c r="P1553" t="s">
        <v>6156</v>
      </c>
      <c r="Q1553">
        <v>2600</v>
      </c>
      <c r="R1553">
        <v>50</v>
      </c>
      <c r="S1553">
        <v>500</v>
      </c>
      <c r="V1553" t="s">
        <v>6144</v>
      </c>
      <c r="W1553" s="2">
        <v>43474.373842592591</v>
      </c>
      <c r="Y1553" s="2">
        <v>43474.373842592591</v>
      </c>
    </row>
    <row r="1554" spans="1:26" x14ac:dyDescent="0.25">
      <c r="A1554" t="s">
        <v>2335</v>
      </c>
      <c r="B1554" t="str">
        <f>VLOOKUP(A1554,'dump '!A:A,1,FALSE)</f>
        <v>VO071</v>
      </c>
      <c r="C1554" t="s">
        <v>2334</v>
      </c>
      <c r="D1554" t="s">
        <v>2336</v>
      </c>
      <c r="E1554" t="s">
        <v>1552</v>
      </c>
      <c r="F1554" t="s">
        <v>2337</v>
      </c>
      <c r="G1554" t="s">
        <v>241</v>
      </c>
      <c r="H1554" t="s">
        <v>58</v>
      </c>
      <c r="I1554">
        <v>1018552</v>
      </c>
      <c r="J1554">
        <v>5</v>
      </c>
      <c r="K1554" t="s">
        <v>47</v>
      </c>
      <c r="L1554" t="s">
        <v>6142</v>
      </c>
      <c r="M1554" t="s">
        <v>55</v>
      </c>
      <c r="N1554">
        <v>80</v>
      </c>
      <c r="O1554">
        <v>100</v>
      </c>
      <c r="P1554" t="s">
        <v>6143</v>
      </c>
      <c r="Q1554">
        <v>2600</v>
      </c>
      <c r="R1554">
        <v>50</v>
      </c>
      <c r="S1554">
        <v>300</v>
      </c>
      <c r="V1554" t="s">
        <v>6144</v>
      </c>
      <c r="W1554" s="2">
        <v>43474.373854166668</v>
      </c>
      <c r="Y1554" s="2">
        <v>43474.373854166668</v>
      </c>
    </row>
    <row r="1555" spans="1:26" x14ac:dyDescent="0.25">
      <c r="A1555" t="s">
        <v>3112</v>
      </c>
      <c r="B1555" t="str">
        <f>VLOOKUP(A1555,'dump '!A:A,1,FALSE)</f>
        <v>VO072</v>
      </c>
      <c r="C1555" t="s">
        <v>3111</v>
      </c>
      <c r="D1555" t="s">
        <v>2076</v>
      </c>
      <c r="E1555" t="s">
        <v>1173</v>
      </c>
      <c r="F1555" t="s">
        <v>2077</v>
      </c>
      <c r="G1555" t="s">
        <v>241</v>
      </c>
      <c r="H1555" t="s">
        <v>58</v>
      </c>
      <c r="I1555">
        <v>1031048</v>
      </c>
      <c r="J1555">
        <v>5</v>
      </c>
      <c r="K1555" t="s">
        <v>47</v>
      </c>
      <c r="L1555" t="s">
        <v>6142</v>
      </c>
      <c r="M1555" t="s">
        <v>55</v>
      </c>
      <c r="N1555">
        <v>80</v>
      </c>
      <c r="O1555">
        <v>100</v>
      </c>
      <c r="P1555" t="s">
        <v>6143</v>
      </c>
      <c r="Q1555">
        <v>2600</v>
      </c>
      <c r="R1555">
        <v>50</v>
      </c>
      <c r="S1555">
        <v>300</v>
      </c>
      <c r="V1555" t="s">
        <v>6144</v>
      </c>
      <c r="W1555" s="2">
        <v>43474.373854166668</v>
      </c>
      <c r="Y1555" s="2">
        <v>43474.373854166668</v>
      </c>
    </row>
    <row r="1556" spans="1:26" x14ac:dyDescent="0.25">
      <c r="A1556" t="s">
        <v>6169</v>
      </c>
      <c r="B1556" t="e">
        <f>VLOOKUP(A1556,'dump '!A:A,1,FALSE)</f>
        <v>#N/A</v>
      </c>
      <c r="C1556" s="2"/>
      <c r="D1556" s="2"/>
      <c r="E1556" s="2"/>
      <c r="F1556" s="2"/>
      <c r="G1556" s="2"/>
      <c r="H1556" t="s">
        <v>58</v>
      </c>
      <c r="I1556" s="2"/>
      <c r="J1556">
        <v>5</v>
      </c>
      <c r="K1556" t="s">
        <v>47</v>
      </c>
      <c r="L1556" t="s">
        <v>6142</v>
      </c>
      <c r="M1556" t="s">
        <v>55</v>
      </c>
      <c r="N1556">
        <v>80</v>
      </c>
      <c r="O1556">
        <v>100</v>
      </c>
      <c r="P1556" t="s">
        <v>6143</v>
      </c>
      <c r="Q1556">
        <v>2600</v>
      </c>
      <c r="R1556">
        <v>50</v>
      </c>
      <c r="S1556">
        <v>301</v>
      </c>
      <c r="V1556" t="s">
        <v>6144</v>
      </c>
      <c r="W1556" s="2">
        <v>43474.373842592591</v>
      </c>
      <c r="Y1556" s="2">
        <v>43474.373842592591</v>
      </c>
    </row>
    <row r="1557" spans="1:26" x14ac:dyDescent="0.25">
      <c r="A1557" t="s">
        <v>3067</v>
      </c>
      <c r="B1557" t="str">
        <f>VLOOKUP(A1557,'dump '!A:A,1,FALSE)</f>
        <v>VO074</v>
      </c>
      <c r="C1557" t="s">
        <v>3066</v>
      </c>
      <c r="D1557" t="s">
        <v>1770</v>
      </c>
      <c r="E1557" t="s">
        <v>2319</v>
      </c>
      <c r="F1557" t="s">
        <v>1771</v>
      </c>
      <c r="G1557" t="s">
        <v>241</v>
      </c>
      <c r="H1557" t="s">
        <v>58</v>
      </c>
      <c r="I1557">
        <v>1031007</v>
      </c>
      <c r="J1557">
        <v>5</v>
      </c>
      <c r="K1557" t="s">
        <v>47</v>
      </c>
      <c r="L1557" t="s">
        <v>6142</v>
      </c>
      <c r="M1557" t="s">
        <v>55</v>
      </c>
      <c r="N1557">
        <v>80</v>
      </c>
      <c r="O1557">
        <v>100</v>
      </c>
      <c r="P1557" t="s">
        <v>6156</v>
      </c>
      <c r="Q1557">
        <v>2550</v>
      </c>
      <c r="R1557">
        <v>50</v>
      </c>
      <c r="S1557">
        <v>300</v>
      </c>
      <c r="V1557" t="s">
        <v>6144</v>
      </c>
      <c r="W1557" s="2">
        <v>43474.373854166668</v>
      </c>
      <c r="Y1557" s="2">
        <v>43474.373854166668</v>
      </c>
    </row>
    <row r="1558" spans="1:26" x14ac:dyDescent="0.25">
      <c r="A1558" t="s">
        <v>1851</v>
      </c>
      <c r="B1558" t="str">
        <f>VLOOKUP(A1558,'dump '!A:A,1,FALSE)</f>
        <v>VO075</v>
      </c>
      <c r="C1558" t="s">
        <v>1850</v>
      </c>
      <c r="D1558" t="s">
        <v>1852</v>
      </c>
      <c r="E1558" t="s">
        <v>1853</v>
      </c>
      <c r="F1558" t="s">
        <v>1854</v>
      </c>
      <c r="G1558" t="s">
        <v>177</v>
      </c>
      <c r="H1558" t="s">
        <v>58</v>
      </c>
      <c r="I1558">
        <v>1017872</v>
      </c>
      <c r="J1558">
        <v>5</v>
      </c>
      <c r="K1558" t="s">
        <v>47</v>
      </c>
      <c r="L1558" t="s">
        <v>6142</v>
      </c>
      <c r="M1558" t="s">
        <v>55</v>
      </c>
      <c r="N1558">
        <v>80</v>
      </c>
      <c r="O1558">
        <v>100</v>
      </c>
      <c r="P1558" t="s">
        <v>6143</v>
      </c>
      <c r="Q1558">
        <v>2550</v>
      </c>
      <c r="R1558">
        <v>50</v>
      </c>
      <c r="S1558">
        <v>300</v>
      </c>
      <c r="V1558" t="s">
        <v>6144</v>
      </c>
      <c r="W1558" s="2">
        <v>43474.373831018522</v>
      </c>
      <c r="Y1558" s="2">
        <v>43474.373831018522</v>
      </c>
    </row>
    <row r="1559" spans="1:26" x14ac:dyDescent="0.25">
      <c r="A1559" t="s">
        <v>1787</v>
      </c>
      <c r="B1559" t="str">
        <f>VLOOKUP(A1559,'dump '!A:A,1,FALSE)</f>
        <v>VO076</v>
      </c>
      <c r="C1559" t="s">
        <v>1786</v>
      </c>
      <c r="D1559" t="s">
        <v>1788</v>
      </c>
      <c r="E1559" t="s">
        <v>503</v>
      </c>
      <c r="F1559" t="s">
        <v>1789</v>
      </c>
      <c r="G1559" t="s">
        <v>177</v>
      </c>
      <c r="H1559" t="s">
        <v>58</v>
      </c>
      <c r="I1559">
        <v>1017887</v>
      </c>
      <c r="J1559">
        <v>5</v>
      </c>
      <c r="K1559" t="s">
        <v>47</v>
      </c>
      <c r="L1559" t="s">
        <v>6142</v>
      </c>
      <c r="M1559" t="s">
        <v>55</v>
      </c>
      <c r="N1559">
        <v>80</v>
      </c>
      <c r="O1559">
        <v>100</v>
      </c>
      <c r="P1559" t="s">
        <v>6143</v>
      </c>
      <c r="Q1559">
        <v>2600</v>
      </c>
      <c r="R1559">
        <v>50</v>
      </c>
      <c r="S1559">
        <v>300</v>
      </c>
      <c r="V1559" t="s">
        <v>6144</v>
      </c>
      <c r="W1559" s="2">
        <v>43474.373831018522</v>
      </c>
      <c r="Y1559" s="2">
        <v>43886.378078703703</v>
      </c>
      <c r="Z1559" t="s">
        <v>54</v>
      </c>
    </row>
    <row r="1560" spans="1:26" x14ac:dyDescent="0.25">
      <c r="A1560" t="s">
        <v>1905</v>
      </c>
      <c r="B1560" t="str">
        <f>VLOOKUP(A1560,'dump '!A:A,1,FALSE)</f>
        <v>VO078</v>
      </c>
      <c r="C1560" t="s">
        <v>1904</v>
      </c>
      <c r="D1560" t="s">
        <v>1900</v>
      </c>
      <c r="E1560" t="s">
        <v>1906</v>
      </c>
      <c r="F1560" t="s">
        <v>1907</v>
      </c>
      <c r="G1560" t="s">
        <v>177</v>
      </c>
      <c r="H1560" t="s">
        <v>58</v>
      </c>
      <c r="I1560">
        <v>1017898</v>
      </c>
      <c r="J1560">
        <v>5</v>
      </c>
      <c r="K1560" t="s">
        <v>47</v>
      </c>
      <c r="L1560" t="s">
        <v>6142</v>
      </c>
      <c r="M1560" t="s">
        <v>55</v>
      </c>
      <c r="N1560">
        <v>80</v>
      </c>
      <c r="O1560">
        <v>100</v>
      </c>
      <c r="P1560" t="s">
        <v>6143</v>
      </c>
      <c r="Q1560">
        <v>2500</v>
      </c>
      <c r="R1560">
        <v>50</v>
      </c>
      <c r="S1560">
        <v>300</v>
      </c>
      <c r="V1560" t="s">
        <v>6144</v>
      </c>
      <c r="W1560" s="2">
        <v>43474.373831018522</v>
      </c>
      <c r="Y1560" s="2">
        <v>44692.435277777775</v>
      </c>
      <c r="Z1560" t="s">
        <v>329</v>
      </c>
    </row>
    <row r="1561" spans="1:26" x14ac:dyDescent="0.25">
      <c r="A1561" t="s">
        <v>1813</v>
      </c>
      <c r="B1561" t="str">
        <f>VLOOKUP(A1561,'dump '!A:A,1,FALSE)</f>
        <v>VO079</v>
      </c>
      <c r="C1561" t="s">
        <v>1812</v>
      </c>
      <c r="D1561" t="s">
        <v>1814</v>
      </c>
      <c r="E1561" t="s">
        <v>1815</v>
      </c>
      <c r="F1561" t="s">
        <v>1816</v>
      </c>
      <c r="G1561" t="s">
        <v>177</v>
      </c>
      <c r="H1561" t="s">
        <v>58</v>
      </c>
      <c r="I1561">
        <v>1017892</v>
      </c>
      <c r="J1561">
        <v>5</v>
      </c>
      <c r="K1561" t="s">
        <v>47</v>
      </c>
      <c r="L1561" t="s">
        <v>6142</v>
      </c>
      <c r="M1561" t="s">
        <v>55</v>
      </c>
      <c r="N1561">
        <v>80</v>
      </c>
      <c r="O1561">
        <v>100</v>
      </c>
      <c r="P1561" t="s">
        <v>6143</v>
      </c>
      <c r="Q1561">
        <v>2600</v>
      </c>
      <c r="R1561">
        <v>50</v>
      </c>
      <c r="S1561">
        <v>300</v>
      </c>
      <c r="V1561" t="s">
        <v>6144</v>
      </c>
      <c r="W1561" s="2">
        <v>43474.373831018522</v>
      </c>
      <c r="Y1561" s="2">
        <v>44692.435868055552</v>
      </c>
      <c r="Z1561" t="s">
        <v>329</v>
      </c>
    </row>
    <row r="1562" spans="1:26" x14ac:dyDescent="0.25">
      <c r="A1562" t="s">
        <v>1824</v>
      </c>
      <c r="B1562" t="str">
        <f>VLOOKUP(A1562,'dump '!A:A,1,FALSE)</f>
        <v>VO080</v>
      </c>
      <c r="C1562" t="s">
        <v>1823</v>
      </c>
      <c r="D1562" t="s">
        <v>913</v>
      </c>
      <c r="E1562" t="s">
        <v>1825</v>
      </c>
      <c r="F1562" t="s">
        <v>1826</v>
      </c>
      <c r="G1562" t="s">
        <v>177</v>
      </c>
      <c r="H1562" t="s">
        <v>58</v>
      </c>
      <c r="I1562">
        <v>1017894</v>
      </c>
      <c r="J1562">
        <v>5</v>
      </c>
      <c r="K1562" t="s">
        <v>47</v>
      </c>
      <c r="L1562" t="s">
        <v>6142</v>
      </c>
      <c r="M1562" t="s">
        <v>55</v>
      </c>
      <c r="N1562">
        <v>80</v>
      </c>
      <c r="O1562">
        <v>100</v>
      </c>
      <c r="P1562" t="s">
        <v>6165</v>
      </c>
      <c r="Q1562">
        <v>2500</v>
      </c>
      <c r="R1562">
        <v>50</v>
      </c>
      <c r="S1562">
        <v>300</v>
      </c>
      <c r="V1562" t="s">
        <v>6144</v>
      </c>
      <c r="W1562" s="2">
        <v>43474.373831018522</v>
      </c>
      <c r="Y1562" s="2">
        <v>43474.373831018522</v>
      </c>
    </row>
    <row r="1563" spans="1:26" x14ac:dyDescent="0.25">
      <c r="A1563" t="s">
        <v>2864</v>
      </c>
      <c r="B1563" t="str">
        <f>VLOOKUP(A1563,'dump '!A:A,1,FALSE)</f>
        <v>VO082</v>
      </c>
      <c r="C1563" t="s">
        <v>2863</v>
      </c>
      <c r="D1563" t="s">
        <v>2860</v>
      </c>
      <c r="E1563" t="s">
        <v>132</v>
      </c>
      <c r="F1563" t="s">
        <v>2861</v>
      </c>
      <c r="G1563" t="s">
        <v>51</v>
      </c>
      <c r="H1563" t="s">
        <v>58</v>
      </c>
      <c r="I1563">
        <v>1016709</v>
      </c>
      <c r="J1563">
        <v>5</v>
      </c>
      <c r="K1563" t="s">
        <v>47</v>
      </c>
      <c r="L1563" t="s">
        <v>6142</v>
      </c>
      <c r="M1563" t="s">
        <v>55</v>
      </c>
      <c r="N1563">
        <v>80</v>
      </c>
      <c r="O1563">
        <v>100</v>
      </c>
      <c r="P1563" t="s">
        <v>6143</v>
      </c>
      <c r="Q1563">
        <v>2600</v>
      </c>
      <c r="R1563">
        <v>50</v>
      </c>
      <c r="S1563">
        <v>300</v>
      </c>
      <c r="V1563" t="s">
        <v>6144</v>
      </c>
      <c r="W1563" s="2">
        <v>43474.373854166668</v>
      </c>
      <c r="Y1563" s="2">
        <v>43474.373854166668</v>
      </c>
    </row>
    <row r="1564" spans="1:26" x14ac:dyDescent="0.25">
      <c r="A1564" t="s">
        <v>2888</v>
      </c>
      <c r="B1564" t="str">
        <f>VLOOKUP(A1564,'dump '!A:A,1,FALSE)</f>
        <v>VO083</v>
      </c>
      <c r="C1564" t="s">
        <v>2887</v>
      </c>
      <c r="D1564" t="s">
        <v>2884</v>
      </c>
      <c r="E1564" t="s">
        <v>482</v>
      </c>
      <c r="F1564" t="s">
        <v>2885</v>
      </c>
      <c r="G1564" t="s">
        <v>51</v>
      </c>
      <c r="H1564" t="s">
        <v>58</v>
      </c>
      <c r="I1564">
        <v>1016704</v>
      </c>
      <c r="J1564">
        <v>5</v>
      </c>
      <c r="K1564" t="s">
        <v>47</v>
      </c>
      <c r="L1564" t="s">
        <v>6142</v>
      </c>
      <c r="M1564" t="s">
        <v>55</v>
      </c>
      <c r="N1564">
        <v>80</v>
      </c>
      <c r="O1564">
        <v>100</v>
      </c>
      <c r="P1564" t="s">
        <v>6143</v>
      </c>
      <c r="Q1564">
        <v>2600</v>
      </c>
      <c r="R1564">
        <v>50</v>
      </c>
      <c r="S1564">
        <v>300</v>
      </c>
      <c r="V1564" t="s">
        <v>6144</v>
      </c>
      <c r="W1564" s="2">
        <v>43474.373854166668</v>
      </c>
      <c r="Y1564" s="2">
        <v>43474.373854166668</v>
      </c>
    </row>
    <row r="1565" spans="1:26" x14ac:dyDescent="0.25">
      <c r="A1565" t="s">
        <v>2877</v>
      </c>
      <c r="B1565" t="str">
        <f>VLOOKUP(A1565,'dump '!A:A,1,FALSE)</f>
        <v>VO084</v>
      </c>
      <c r="C1565" t="s">
        <v>2876</v>
      </c>
      <c r="D1565" t="s">
        <v>2871</v>
      </c>
      <c r="E1565" t="s">
        <v>2711</v>
      </c>
      <c r="F1565" t="s">
        <v>2872</v>
      </c>
      <c r="G1565" t="s">
        <v>51</v>
      </c>
      <c r="H1565" t="s">
        <v>58</v>
      </c>
      <c r="I1565">
        <v>1016710</v>
      </c>
      <c r="J1565">
        <v>5</v>
      </c>
      <c r="K1565" t="s">
        <v>47</v>
      </c>
      <c r="L1565" t="s">
        <v>6142</v>
      </c>
      <c r="M1565" t="s">
        <v>55</v>
      </c>
      <c r="N1565">
        <v>80</v>
      </c>
      <c r="O1565">
        <v>100</v>
      </c>
      <c r="P1565" t="s">
        <v>6143</v>
      </c>
      <c r="Q1565">
        <v>2600</v>
      </c>
      <c r="R1565">
        <v>50</v>
      </c>
      <c r="S1565">
        <v>300</v>
      </c>
      <c r="V1565" t="s">
        <v>6144</v>
      </c>
      <c r="W1565" s="2">
        <v>43474.373854166668</v>
      </c>
      <c r="Y1565" s="2">
        <v>43474.373854166668</v>
      </c>
    </row>
    <row r="1566" spans="1:26" x14ac:dyDescent="0.25">
      <c r="A1566" t="s">
        <v>3097</v>
      </c>
      <c r="B1566" t="str">
        <f>VLOOKUP(A1566,'dump '!A:A,1,FALSE)</f>
        <v>VO085</v>
      </c>
      <c r="C1566" t="s">
        <v>3096</v>
      </c>
      <c r="D1566" t="s">
        <v>2652</v>
      </c>
      <c r="E1566" t="s">
        <v>281</v>
      </c>
      <c r="F1566" t="s">
        <v>2653</v>
      </c>
      <c r="G1566" t="s">
        <v>34</v>
      </c>
      <c r="H1566" t="s">
        <v>58</v>
      </c>
      <c r="I1566">
        <v>1031027</v>
      </c>
      <c r="J1566">
        <v>5</v>
      </c>
      <c r="K1566" t="s">
        <v>47</v>
      </c>
      <c r="L1566" t="s">
        <v>6142</v>
      </c>
      <c r="M1566" t="s">
        <v>55</v>
      </c>
      <c r="N1566">
        <v>80</v>
      </c>
      <c r="O1566">
        <v>100</v>
      </c>
      <c r="P1566" t="s">
        <v>6165</v>
      </c>
      <c r="Q1566">
        <v>2500</v>
      </c>
      <c r="R1566">
        <v>50</v>
      </c>
      <c r="S1566">
        <v>300</v>
      </c>
      <c r="V1566" t="s">
        <v>6144</v>
      </c>
      <c r="W1566" s="2">
        <v>43474.373842592591</v>
      </c>
      <c r="Y1566" s="2">
        <v>43474.373842592591</v>
      </c>
    </row>
    <row r="1567" spans="1:26" x14ac:dyDescent="0.25">
      <c r="A1567" t="s">
        <v>1995</v>
      </c>
      <c r="B1567" t="str">
        <f>VLOOKUP(A1567,'dump '!A:A,1,FALSE)</f>
        <v>VO086</v>
      </c>
      <c r="C1567" t="s">
        <v>1994</v>
      </c>
      <c r="D1567" t="s">
        <v>1814</v>
      </c>
      <c r="E1567" t="s">
        <v>730</v>
      </c>
      <c r="F1567" t="s">
        <v>1973</v>
      </c>
      <c r="G1567" t="s">
        <v>177</v>
      </c>
      <c r="H1567" t="s">
        <v>58</v>
      </c>
      <c r="I1567">
        <v>1017996</v>
      </c>
      <c r="J1567">
        <v>5</v>
      </c>
      <c r="K1567" t="s">
        <v>47</v>
      </c>
      <c r="L1567" t="s">
        <v>6142</v>
      </c>
      <c r="M1567" t="s">
        <v>55</v>
      </c>
      <c r="N1567">
        <v>80</v>
      </c>
      <c r="O1567">
        <v>100</v>
      </c>
      <c r="P1567" t="s">
        <v>6146</v>
      </c>
      <c r="Q1567">
        <v>2500</v>
      </c>
      <c r="R1567">
        <v>50</v>
      </c>
      <c r="S1567">
        <v>403</v>
      </c>
      <c r="V1567" t="s">
        <v>6144</v>
      </c>
      <c r="W1567" s="2">
        <v>43474.373831018522</v>
      </c>
      <c r="Y1567" s="2">
        <v>44692.435694444444</v>
      </c>
      <c r="Z1567" t="s">
        <v>329</v>
      </c>
    </row>
    <row r="1568" spans="1:26" x14ac:dyDescent="0.25">
      <c r="A1568" t="s">
        <v>2849</v>
      </c>
      <c r="B1568" t="str">
        <f>VLOOKUP(A1568,'dump '!A:A,1,FALSE)</f>
        <v>VO087</v>
      </c>
      <c r="C1568" t="s">
        <v>2848</v>
      </c>
      <c r="D1568" t="s">
        <v>2845</v>
      </c>
      <c r="E1568" t="s">
        <v>93</v>
      </c>
      <c r="F1568" t="s">
        <v>2846</v>
      </c>
      <c r="G1568" t="s">
        <v>51</v>
      </c>
      <c r="H1568" t="s">
        <v>58</v>
      </c>
      <c r="I1568">
        <v>1015856</v>
      </c>
      <c r="J1568">
        <v>5</v>
      </c>
      <c r="K1568" t="s">
        <v>47</v>
      </c>
      <c r="L1568" t="s">
        <v>6142</v>
      </c>
      <c r="M1568" t="s">
        <v>55</v>
      </c>
      <c r="N1568">
        <v>80</v>
      </c>
      <c r="O1568">
        <v>100</v>
      </c>
      <c r="P1568" t="s">
        <v>6143</v>
      </c>
      <c r="Q1568">
        <v>2550</v>
      </c>
      <c r="R1568">
        <v>50</v>
      </c>
      <c r="S1568">
        <v>300</v>
      </c>
      <c r="V1568" t="s">
        <v>6144</v>
      </c>
      <c r="W1568" s="2">
        <v>43474.373854166668</v>
      </c>
      <c r="Y1568" s="2">
        <v>43515.47587962963</v>
      </c>
      <c r="Z1568" t="s">
        <v>37</v>
      </c>
    </row>
    <row r="1569" spans="1:26" x14ac:dyDescent="0.25">
      <c r="A1569" t="s">
        <v>2353</v>
      </c>
      <c r="B1569" t="str">
        <f>VLOOKUP(A1569,'dump '!A:A,1,FALSE)</f>
        <v>VO088</v>
      </c>
      <c r="C1569" t="s">
        <v>2352</v>
      </c>
      <c r="D1569" t="s">
        <v>2354</v>
      </c>
      <c r="E1569" t="s">
        <v>2355</v>
      </c>
      <c r="F1569" t="s">
        <v>2356</v>
      </c>
      <c r="G1569" t="s">
        <v>1043</v>
      </c>
      <c r="H1569" t="s">
        <v>58</v>
      </c>
      <c r="I1569">
        <v>1018566</v>
      </c>
      <c r="J1569">
        <v>5</v>
      </c>
      <c r="K1569" t="s">
        <v>47</v>
      </c>
      <c r="L1569" t="s">
        <v>6142</v>
      </c>
      <c r="M1569" t="s">
        <v>55</v>
      </c>
      <c r="N1569">
        <v>80</v>
      </c>
      <c r="O1569">
        <v>100</v>
      </c>
      <c r="P1569" t="s">
        <v>6143</v>
      </c>
      <c r="Q1569">
        <v>2600</v>
      </c>
      <c r="R1569">
        <v>50</v>
      </c>
      <c r="S1569">
        <v>300</v>
      </c>
      <c r="V1569" t="s">
        <v>6144</v>
      </c>
      <c r="W1569" s="2">
        <v>43474.373842592591</v>
      </c>
      <c r="Y1569" s="2">
        <v>43474.373842592591</v>
      </c>
    </row>
    <row r="1570" spans="1:26" x14ac:dyDescent="0.25">
      <c r="A1570" t="s">
        <v>1140</v>
      </c>
      <c r="B1570" t="str">
        <f>VLOOKUP(A1570,'dump '!A:A,1,FALSE)</f>
        <v>VO089</v>
      </c>
      <c r="C1570" t="s">
        <v>1139</v>
      </c>
      <c r="D1570" t="s">
        <v>1141</v>
      </c>
      <c r="E1570" t="s">
        <v>1142</v>
      </c>
      <c r="F1570" t="s">
        <v>1143</v>
      </c>
      <c r="G1570" t="s">
        <v>184</v>
      </c>
      <c r="H1570" t="s">
        <v>58</v>
      </c>
      <c r="I1570">
        <v>1031157</v>
      </c>
      <c r="J1570">
        <v>5</v>
      </c>
      <c r="K1570" t="s">
        <v>47</v>
      </c>
      <c r="L1570" t="s">
        <v>6142</v>
      </c>
      <c r="M1570" t="s">
        <v>55</v>
      </c>
      <c r="N1570">
        <v>80</v>
      </c>
      <c r="O1570">
        <v>100</v>
      </c>
      <c r="P1570" t="s">
        <v>6143</v>
      </c>
      <c r="Q1570">
        <v>2600</v>
      </c>
      <c r="R1570">
        <v>50</v>
      </c>
      <c r="S1570">
        <v>300</v>
      </c>
      <c r="V1570" t="s">
        <v>6144</v>
      </c>
      <c r="W1570" s="2">
        <v>43636.610752314817</v>
      </c>
      <c r="X1570" t="s">
        <v>37</v>
      </c>
      <c r="Y1570" s="2">
        <v>43636.610752314817</v>
      </c>
      <c r="Z1570" t="s">
        <v>37</v>
      </c>
    </row>
    <row r="1571" spans="1:26" x14ac:dyDescent="0.25">
      <c r="A1571" t="s">
        <v>5043</v>
      </c>
      <c r="B1571" t="str">
        <f>VLOOKUP(A1571,'dump '!A:A,1,FALSE)</f>
        <v>VO090</v>
      </c>
      <c r="C1571" t="s">
        <v>5042</v>
      </c>
      <c r="D1571" t="s">
        <v>333</v>
      </c>
      <c r="E1571" t="s">
        <v>68</v>
      </c>
      <c r="F1571" t="s">
        <v>335</v>
      </c>
      <c r="G1571" t="s">
        <v>34</v>
      </c>
      <c r="H1571" t="s">
        <v>58</v>
      </c>
      <c r="I1571">
        <v>1018536</v>
      </c>
      <c r="J1571">
        <v>5</v>
      </c>
      <c r="K1571" t="s">
        <v>47</v>
      </c>
      <c r="L1571" t="s">
        <v>6142</v>
      </c>
      <c r="M1571" t="s">
        <v>55</v>
      </c>
      <c r="N1571">
        <v>80</v>
      </c>
      <c r="O1571">
        <v>100</v>
      </c>
      <c r="P1571" t="s">
        <v>6156</v>
      </c>
      <c r="Q1571">
        <v>2600</v>
      </c>
      <c r="R1571">
        <v>50</v>
      </c>
      <c r="S1571">
        <v>300</v>
      </c>
      <c r="V1571" t="s">
        <v>6144</v>
      </c>
      <c r="W1571" s="2">
        <v>43474.373842592591</v>
      </c>
      <c r="Y1571" s="2">
        <v>43474.373842592591</v>
      </c>
    </row>
    <row r="1572" spans="1:26" x14ac:dyDescent="0.25">
      <c r="A1572" t="s">
        <v>650</v>
      </c>
      <c r="B1572" t="str">
        <f>VLOOKUP(A1572,'dump '!A:A,1,FALSE)</f>
        <v>VO091</v>
      </c>
      <c r="C1572" t="s">
        <v>649</v>
      </c>
      <c r="D1572" t="s">
        <v>651</v>
      </c>
      <c r="E1572" t="s">
        <v>652</v>
      </c>
      <c r="F1572" t="s">
        <v>653</v>
      </c>
      <c r="G1572" t="s">
        <v>177</v>
      </c>
      <c r="H1572" t="s">
        <v>58</v>
      </c>
      <c r="I1572">
        <v>1018535</v>
      </c>
      <c r="J1572">
        <v>5</v>
      </c>
      <c r="K1572" t="s">
        <v>47</v>
      </c>
      <c r="L1572" t="s">
        <v>6142</v>
      </c>
      <c r="M1572" t="s">
        <v>55</v>
      </c>
      <c r="N1572">
        <v>80</v>
      </c>
      <c r="O1572">
        <v>100</v>
      </c>
      <c r="P1572" t="s">
        <v>6143</v>
      </c>
      <c r="Q1572">
        <v>2600</v>
      </c>
      <c r="R1572">
        <v>50</v>
      </c>
      <c r="S1572">
        <v>300</v>
      </c>
      <c r="V1572" t="s">
        <v>6144</v>
      </c>
      <c r="W1572" s="2">
        <v>43474.373842592591</v>
      </c>
      <c r="Y1572" s="2">
        <v>43474.373842592591</v>
      </c>
    </row>
    <row r="1573" spans="1:26" x14ac:dyDescent="0.25">
      <c r="A1573" t="s">
        <v>1758</v>
      </c>
      <c r="B1573" t="str">
        <f>VLOOKUP(A1573,'dump '!A:A,1,FALSE)</f>
        <v>VO092</v>
      </c>
      <c r="C1573" t="s">
        <v>1757</v>
      </c>
      <c r="D1573" t="s">
        <v>1759</v>
      </c>
      <c r="E1573" t="s">
        <v>561</v>
      </c>
      <c r="F1573" t="s">
        <v>1760</v>
      </c>
      <c r="G1573" t="s">
        <v>177</v>
      </c>
      <c r="H1573" t="s">
        <v>58</v>
      </c>
      <c r="I1573">
        <v>1017879</v>
      </c>
      <c r="J1573">
        <v>5</v>
      </c>
      <c r="K1573" t="s">
        <v>47</v>
      </c>
      <c r="L1573" t="s">
        <v>6142</v>
      </c>
      <c r="M1573" t="s">
        <v>55</v>
      </c>
      <c r="N1573">
        <v>80</v>
      </c>
      <c r="O1573">
        <v>100</v>
      </c>
      <c r="P1573" t="s">
        <v>6143</v>
      </c>
      <c r="Q1573">
        <v>2600</v>
      </c>
      <c r="R1573">
        <v>50</v>
      </c>
      <c r="S1573">
        <v>300</v>
      </c>
      <c r="V1573" t="s">
        <v>6144</v>
      </c>
      <c r="W1573" s="2">
        <v>43474.373831018522</v>
      </c>
      <c r="Y1573" s="2">
        <v>44692.435115740744</v>
      </c>
      <c r="Z1573" t="s">
        <v>329</v>
      </c>
    </row>
    <row r="1574" spans="1:26" x14ac:dyDescent="0.25">
      <c r="A1574" t="s">
        <v>1752</v>
      </c>
      <c r="B1574" t="str">
        <f>VLOOKUP(A1574,'dump '!A:A,1,FALSE)</f>
        <v>VO093</v>
      </c>
      <c r="C1574" t="s">
        <v>1751</v>
      </c>
      <c r="D1574" t="s">
        <v>1753</v>
      </c>
      <c r="E1574" t="s">
        <v>1754</v>
      </c>
      <c r="F1574" t="s">
        <v>1755</v>
      </c>
      <c r="G1574" t="s">
        <v>177</v>
      </c>
      <c r="H1574" t="s">
        <v>58</v>
      </c>
      <c r="I1574">
        <v>1017878</v>
      </c>
      <c r="J1574">
        <v>5</v>
      </c>
      <c r="K1574" t="s">
        <v>47</v>
      </c>
      <c r="L1574" t="s">
        <v>6142</v>
      </c>
      <c r="M1574" t="s">
        <v>55</v>
      </c>
      <c r="N1574">
        <v>80</v>
      </c>
      <c r="O1574">
        <v>100</v>
      </c>
      <c r="P1574" t="s">
        <v>6143</v>
      </c>
      <c r="Q1574">
        <v>2600</v>
      </c>
      <c r="R1574">
        <v>50</v>
      </c>
      <c r="S1574">
        <v>300</v>
      </c>
      <c r="V1574" t="s">
        <v>6144</v>
      </c>
      <c r="W1574" s="2">
        <v>43474.373831018522</v>
      </c>
      <c r="Y1574" s="2">
        <v>43474.373831018522</v>
      </c>
    </row>
    <row r="1575" spans="1:26" x14ac:dyDescent="0.25">
      <c r="A1575" t="s">
        <v>1829</v>
      </c>
      <c r="B1575" t="str">
        <f>VLOOKUP(A1575,'dump '!A:A,1,FALSE)</f>
        <v>VO094</v>
      </c>
      <c r="C1575" t="s">
        <v>1828</v>
      </c>
      <c r="D1575" t="s">
        <v>1793</v>
      </c>
      <c r="E1575" t="s">
        <v>1086</v>
      </c>
      <c r="F1575" t="s">
        <v>1794</v>
      </c>
      <c r="G1575" t="s">
        <v>177</v>
      </c>
      <c r="H1575" t="s">
        <v>58</v>
      </c>
      <c r="I1575">
        <v>1017895</v>
      </c>
      <c r="J1575">
        <v>5</v>
      </c>
      <c r="K1575" t="s">
        <v>47</v>
      </c>
      <c r="L1575" t="s">
        <v>6142</v>
      </c>
      <c r="M1575" t="s">
        <v>55</v>
      </c>
      <c r="N1575">
        <v>80</v>
      </c>
      <c r="O1575">
        <v>100</v>
      </c>
      <c r="P1575" t="s">
        <v>6143</v>
      </c>
      <c r="Q1575">
        <v>2600</v>
      </c>
      <c r="R1575">
        <v>50</v>
      </c>
      <c r="S1575">
        <v>300</v>
      </c>
      <c r="V1575" t="s">
        <v>6144</v>
      </c>
      <c r="W1575" s="2">
        <v>43474.373831018522</v>
      </c>
      <c r="Y1575" s="2">
        <v>43474.373831018522</v>
      </c>
    </row>
    <row r="1576" spans="1:26" x14ac:dyDescent="0.25">
      <c r="A1576" t="s">
        <v>1792</v>
      </c>
      <c r="B1576" t="str">
        <f>VLOOKUP(A1576,'dump '!A:A,1,FALSE)</f>
        <v>VO095</v>
      </c>
      <c r="C1576" t="s">
        <v>1791</v>
      </c>
      <c r="D1576" t="s">
        <v>1793</v>
      </c>
      <c r="E1576" t="s">
        <v>1086</v>
      </c>
      <c r="F1576" t="s">
        <v>1794</v>
      </c>
      <c r="G1576" t="s">
        <v>177</v>
      </c>
      <c r="H1576" t="s">
        <v>58</v>
      </c>
      <c r="I1576">
        <v>1017888</v>
      </c>
      <c r="J1576">
        <v>5</v>
      </c>
      <c r="K1576" t="s">
        <v>47</v>
      </c>
      <c r="L1576" t="s">
        <v>6142</v>
      </c>
      <c r="M1576" t="s">
        <v>55</v>
      </c>
      <c r="N1576">
        <v>80</v>
      </c>
      <c r="O1576">
        <v>100</v>
      </c>
      <c r="P1576" t="s">
        <v>6143</v>
      </c>
      <c r="Q1576">
        <v>2600</v>
      </c>
      <c r="R1576">
        <v>50</v>
      </c>
      <c r="S1576">
        <v>300</v>
      </c>
      <c r="V1576" t="s">
        <v>6144</v>
      </c>
      <c r="W1576" s="2">
        <v>43474.373831018522</v>
      </c>
      <c r="Y1576" s="2">
        <v>43474.373831018522</v>
      </c>
    </row>
    <row r="1577" spans="1:26" x14ac:dyDescent="0.25">
      <c r="A1577" t="s">
        <v>1831</v>
      </c>
      <c r="B1577" t="str">
        <f>VLOOKUP(A1577,'dump '!A:A,1,FALSE)</f>
        <v>VO096</v>
      </c>
      <c r="C1577" t="s">
        <v>1830</v>
      </c>
      <c r="D1577" t="s">
        <v>913</v>
      </c>
      <c r="E1577" t="s">
        <v>1798</v>
      </c>
      <c r="F1577" t="s">
        <v>1799</v>
      </c>
      <c r="G1577" t="s">
        <v>177</v>
      </c>
      <c r="H1577" t="s">
        <v>58</v>
      </c>
      <c r="I1577">
        <v>1017896</v>
      </c>
      <c r="J1577">
        <v>5</v>
      </c>
      <c r="K1577" t="s">
        <v>47</v>
      </c>
      <c r="L1577" t="s">
        <v>6142</v>
      </c>
      <c r="M1577" t="s">
        <v>55</v>
      </c>
      <c r="N1577">
        <v>80</v>
      </c>
      <c r="O1577">
        <v>100</v>
      </c>
      <c r="P1577" t="s">
        <v>6143</v>
      </c>
      <c r="Q1577">
        <v>2600</v>
      </c>
      <c r="R1577">
        <v>50</v>
      </c>
      <c r="S1577">
        <v>300</v>
      </c>
      <c r="V1577" t="s">
        <v>6144</v>
      </c>
      <c r="W1577" s="2">
        <v>43474.373831018522</v>
      </c>
      <c r="Y1577" s="2">
        <v>43474.373831018522</v>
      </c>
    </row>
    <row r="1578" spans="1:26" x14ac:dyDescent="0.25">
      <c r="A1578" t="s">
        <v>2969</v>
      </c>
      <c r="B1578" t="str">
        <f>VLOOKUP(A1578,'dump '!A:A,1,FALSE)</f>
        <v>VO097</v>
      </c>
      <c r="C1578" t="s">
        <v>2968</v>
      </c>
      <c r="D1578" t="s">
        <v>1090</v>
      </c>
      <c r="E1578" t="s">
        <v>769</v>
      </c>
      <c r="F1578" t="s">
        <v>2669</v>
      </c>
      <c r="G1578" t="s">
        <v>177</v>
      </c>
      <c r="H1578" t="s">
        <v>58</v>
      </c>
      <c r="I1578">
        <v>1019865</v>
      </c>
      <c r="J1578">
        <v>5</v>
      </c>
      <c r="K1578" t="s">
        <v>47</v>
      </c>
      <c r="L1578" t="s">
        <v>6142</v>
      </c>
      <c r="M1578" t="s">
        <v>55</v>
      </c>
      <c r="N1578">
        <v>80</v>
      </c>
      <c r="O1578">
        <v>100</v>
      </c>
      <c r="P1578" t="s">
        <v>6143</v>
      </c>
      <c r="Q1578">
        <v>2600</v>
      </c>
      <c r="R1578">
        <v>50</v>
      </c>
      <c r="S1578">
        <v>300</v>
      </c>
      <c r="V1578" t="s">
        <v>6144</v>
      </c>
      <c r="W1578" s="2">
        <v>43474.373842592591</v>
      </c>
      <c r="Y1578" s="2">
        <v>43474.373842592591</v>
      </c>
    </row>
    <row r="1579" spans="1:26" x14ac:dyDescent="0.25">
      <c r="A1579" t="s">
        <v>2857</v>
      </c>
      <c r="B1579" t="str">
        <f>VLOOKUP(A1579,'dump '!A:A,1,FALSE)</f>
        <v>VO098</v>
      </c>
      <c r="C1579" t="s">
        <v>2856</v>
      </c>
      <c r="D1579" t="s">
        <v>1947</v>
      </c>
      <c r="E1579" t="s">
        <v>281</v>
      </c>
      <c r="F1579" t="s">
        <v>1948</v>
      </c>
      <c r="G1579" t="s">
        <v>51</v>
      </c>
      <c r="H1579" t="s">
        <v>58</v>
      </c>
      <c r="I1579">
        <v>1015864</v>
      </c>
      <c r="J1579">
        <v>5</v>
      </c>
      <c r="K1579" t="s">
        <v>47</v>
      </c>
      <c r="L1579" t="s">
        <v>6142</v>
      </c>
      <c r="M1579" t="s">
        <v>55</v>
      </c>
      <c r="N1579">
        <v>80</v>
      </c>
      <c r="O1579">
        <v>100</v>
      </c>
      <c r="P1579" t="s">
        <v>6143</v>
      </c>
      <c r="Q1579">
        <v>2550</v>
      </c>
      <c r="R1579">
        <v>50</v>
      </c>
      <c r="S1579">
        <v>300</v>
      </c>
      <c r="V1579" t="s">
        <v>6144</v>
      </c>
      <c r="W1579" s="2">
        <v>43474.373854166668</v>
      </c>
      <c r="Y1579" s="2">
        <v>43474.373854166668</v>
      </c>
    </row>
    <row r="1580" spans="1:26" x14ac:dyDescent="0.25">
      <c r="A1580" t="s">
        <v>1935</v>
      </c>
      <c r="B1580" t="str">
        <f>VLOOKUP(A1580,'dump '!A:A,1,FALSE)</f>
        <v>VO099</v>
      </c>
      <c r="C1580" t="s">
        <v>1934</v>
      </c>
      <c r="D1580" t="s">
        <v>1674</v>
      </c>
      <c r="E1580" t="s">
        <v>561</v>
      </c>
      <c r="F1580" t="s">
        <v>1675</v>
      </c>
      <c r="G1580" t="s">
        <v>177</v>
      </c>
      <c r="H1580" t="s">
        <v>58</v>
      </c>
      <c r="I1580">
        <v>1017869</v>
      </c>
      <c r="J1580">
        <v>5</v>
      </c>
      <c r="K1580" t="s">
        <v>47</v>
      </c>
      <c r="L1580" t="s">
        <v>6142</v>
      </c>
      <c r="M1580" t="s">
        <v>55</v>
      </c>
      <c r="N1580">
        <v>80</v>
      </c>
      <c r="O1580">
        <v>100</v>
      </c>
      <c r="P1580" t="s">
        <v>6143</v>
      </c>
      <c r="Q1580">
        <v>2600</v>
      </c>
      <c r="R1580">
        <v>50</v>
      </c>
      <c r="S1580">
        <v>300</v>
      </c>
      <c r="V1580" t="s">
        <v>6144</v>
      </c>
      <c r="W1580" s="2">
        <v>43474.373831018522</v>
      </c>
      <c r="Y1580" s="2">
        <v>43474.373831018522</v>
      </c>
    </row>
    <row r="1581" spans="1:26" x14ac:dyDescent="0.25">
      <c r="A1581" t="s">
        <v>1937</v>
      </c>
      <c r="B1581" t="str">
        <f>VLOOKUP(A1581,'dump '!A:A,1,FALSE)</f>
        <v>VO100</v>
      </c>
      <c r="C1581" t="s">
        <v>1936</v>
      </c>
      <c r="D1581" t="s">
        <v>1782</v>
      </c>
      <c r="E1581" t="s">
        <v>1783</v>
      </c>
      <c r="F1581" t="s">
        <v>1784</v>
      </c>
      <c r="G1581" t="s">
        <v>177</v>
      </c>
      <c r="H1581" t="s">
        <v>58</v>
      </c>
      <c r="I1581">
        <v>1017972</v>
      </c>
      <c r="J1581">
        <v>5</v>
      </c>
      <c r="K1581" t="s">
        <v>47</v>
      </c>
      <c r="L1581" t="s">
        <v>6142</v>
      </c>
      <c r="M1581" t="s">
        <v>55</v>
      </c>
      <c r="N1581">
        <v>80</v>
      </c>
      <c r="O1581">
        <v>100</v>
      </c>
      <c r="P1581" t="s">
        <v>6143</v>
      </c>
      <c r="Q1581">
        <v>2600</v>
      </c>
      <c r="R1581">
        <v>50</v>
      </c>
      <c r="S1581">
        <v>300</v>
      </c>
      <c r="V1581" t="s">
        <v>6144</v>
      </c>
      <c r="W1581" s="2">
        <v>43474.373831018522</v>
      </c>
      <c r="Y1581" s="2">
        <v>43474.373831018522</v>
      </c>
    </row>
    <row r="1582" spans="1:26" x14ac:dyDescent="0.25">
      <c r="A1582" t="s">
        <v>2022</v>
      </c>
      <c r="B1582" t="str">
        <f>VLOOKUP(A1582,'dump '!A:A,1,FALSE)</f>
        <v>VO101</v>
      </c>
      <c r="C1582" t="s">
        <v>2021</v>
      </c>
      <c r="D1582" t="s">
        <v>1764</v>
      </c>
      <c r="E1582" t="s">
        <v>2016</v>
      </c>
      <c r="F1582" t="s">
        <v>2017</v>
      </c>
      <c r="G1582" t="s">
        <v>177</v>
      </c>
      <c r="H1582" t="s">
        <v>58</v>
      </c>
      <c r="I1582">
        <v>1018016</v>
      </c>
      <c r="J1582">
        <v>5</v>
      </c>
      <c r="K1582" t="s">
        <v>47</v>
      </c>
      <c r="L1582" t="s">
        <v>6142</v>
      </c>
      <c r="M1582" t="s">
        <v>55</v>
      </c>
      <c r="N1582">
        <v>80</v>
      </c>
      <c r="O1582">
        <v>100</v>
      </c>
      <c r="P1582" t="s">
        <v>6143</v>
      </c>
      <c r="Q1582">
        <v>2600</v>
      </c>
      <c r="R1582">
        <v>50</v>
      </c>
      <c r="S1582">
        <v>300</v>
      </c>
      <c r="V1582" t="s">
        <v>6144</v>
      </c>
      <c r="W1582" s="2">
        <v>43474.373831018522</v>
      </c>
      <c r="Y1582" s="2">
        <v>43474.373831018522</v>
      </c>
    </row>
    <row r="1583" spans="1:26" x14ac:dyDescent="0.25">
      <c r="A1583" t="s">
        <v>3573</v>
      </c>
      <c r="B1583" t="str">
        <f>VLOOKUP(A1583,'dump '!A:A,1,FALSE)</f>
        <v>VO102</v>
      </c>
      <c r="C1583" t="s">
        <v>3572</v>
      </c>
      <c r="D1583" t="s">
        <v>1764</v>
      </c>
      <c r="E1583" t="s">
        <v>3569</v>
      </c>
      <c r="F1583" t="s">
        <v>3570</v>
      </c>
      <c r="G1583" t="s">
        <v>177</v>
      </c>
      <c r="H1583" t="s">
        <v>58</v>
      </c>
      <c r="I1583">
        <v>1034764</v>
      </c>
      <c r="J1583">
        <v>5</v>
      </c>
      <c r="K1583" t="s">
        <v>47</v>
      </c>
      <c r="L1583" t="s">
        <v>6142</v>
      </c>
      <c r="M1583" t="s">
        <v>55</v>
      </c>
      <c r="N1583">
        <v>80</v>
      </c>
      <c r="O1583">
        <v>100</v>
      </c>
      <c r="P1583" t="s">
        <v>6143</v>
      </c>
      <c r="Q1583">
        <v>2600</v>
      </c>
      <c r="R1583">
        <v>50</v>
      </c>
      <c r="S1583">
        <v>300</v>
      </c>
      <c r="V1583" t="s">
        <v>6144</v>
      </c>
      <c r="W1583" s="2">
        <v>43474.373831018522</v>
      </c>
      <c r="Y1583" s="2">
        <v>43474.373831018522</v>
      </c>
    </row>
    <row r="1584" spans="1:26" x14ac:dyDescent="0.25">
      <c r="A1584" t="s">
        <v>1763</v>
      </c>
      <c r="B1584" t="str">
        <f>VLOOKUP(A1584,'dump '!A:A,1,FALSE)</f>
        <v>VO103</v>
      </c>
      <c r="C1584" t="s">
        <v>1762</v>
      </c>
      <c r="D1584" t="s">
        <v>1764</v>
      </c>
      <c r="E1584" t="s">
        <v>1765</v>
      </c>
      <c r="F1584" t="s">
        <v>1766</v>
      </c>
      <c r="G1584" t="s">
        <v>177</v>
      </c>
      <c r="H1584" t="s">
        <v>58</v>
      </c>
      <c r="I1584">
        <v>1017880</v>
      </c>
      <c r="J1584">
        <v>5</v>
      </c>
      <c r="K1584" t="s">
        <v>47</v>
      </c>
      <c r="L1584" t="s">
        <v>6142</v>
      </c>
      <c r="M1584" t="s">
        <v>55</v>
      </c>
      <c r="N1584">
        <v>80</v>
      </c>
      <c r="O1584">
        <v>100</v>
      </c>
      <c r="P1584" t="s">
        <v>6143</v>
      </c>
      <c r="Q1584">
        <v>2600</v>
      </c>
      <c r="R1584">
        <v>50</v>
      </c>
      <c r="S1584">
        <v>300</v>
      </c>
      <c r="V1584" t="s">
        <v>6144</v>
      </c>
      <c r="W1584" s="2">
        <v>43474.373831018522</v>
      </c>
      <c r="Y1584" s="2">
        <v>43474.373831018522</v>
      </c>
    </row>
    <row r="1585" spans="1:26" x14ac:dyDescent="0.25">
      <c r="A1585" t="s">
        <v>2446</v>
      </c>
      <c r="B1585" t="str">
        <f>VLOOKUP(A1585,'dump '!A:A,1,FALSE)</f>
        <v>VO104</v>
      </c>
      <c r="C1585" t="s">
        <v>2445</v>
      </c>
      <c r="D1585" t="s">
        <v>1323</v>
      </c>
      <c r="E1585" t="s">
        <v>281</v>
      </c>
      <c r="F1585" t="s">
        <v>1324</v>
      </c>
      <c r="G1585" t="s">
        <v>62</v>
      </c>
      <c r="H1585" t="s">
        <v>58</v>
      </c>
      <c r="I1585">
        <v>1018510</v>
      </c>
      <c r="J1585">
        <v>5</v>
      </c>
      <c r="K1585" t="s">
        <v>47</v>
      </c>
      <c r="L1585" t="s">
        <v>6142</v>
      </c>
      <c r="M1585" t="s">
        <v>55</v>
      </c>
      <c r="N1585">
        <v>80</v>
      </c>
      <c r="O1585">
        <v>100</v>
      </c>
      <c r="P1585" t="s">
        <v>6160</v>
      </c>
      <c r="Q1585">
        <v>2600</v>
      </c>
      <c r="R1585">
        <v>50</v>
      </c>
      <c r="S1585">
        <v>300</v>
      </c>
      <c r="V1585" t="s">
        <v>6144</v>
      </c>
      <c r="W1585" s="2">
        <v>43474.373842592591</v>
      </c>
      <c r="Y1585" s="2">
        <v>43474.373842592591</v>
      </c>
    </row>
    <row r="1586" spans="1:26" x14ac:dyDescent="0.25">
      <c r="A1586" t="s">
        <v>2624</v>
      </c>
      <c r="B1586" t="str">
        <f>VLOOKUP(A1586,'dump '!A:A,1,FALSE)</f>
        <v>VO105</v>
      </c>
      <c r="C1586" t="s">
        <v>2623</v>
      </c>
      <c r="D1586" t="s">
        <v>2608</v>
      </c>
      <c r="E1586" t="s">
        <v>1283</v>
      </c>
      <c r="F1586" t="s">
        <v>2609</v>
      </c>
      <c r="G1586" t="s">
        <v>62</v>
      </c>
      <c r="H1586" t="s">
        <v>58</v>
      </c>
      <c r="I1586">
        <v>1018918</v>
      </c>
      <c r="J1586">
        <v>5</v>
      </c>
      <c r="K1586" t="s">
        <v>47</v>
      </c>
      <c r="L1586" t="s">
        <v>6142</v>
      </c>
      <c r="M1586" t="s">
        <v>55</v>
      </c>
      <c r="N1586">
        <v>80</v>
      </c>
      <c r="O1586">
        <v>100</v>
      </c>
      <c r="P1586" t="s">
        <v>6160</v>
      </c>
      <c r="Q1586">
        <v>2600</v>
      </c>
      <c r="R1586">
        <v>50</v>
      </c>
      <c r="S1586">
        <v>300</v>
      </c>
      <c r="V1586" t="s">
        <v>6144</v>
      </c>
      <c r="W1586" s="2">
        <v>43474.373842592591</v>
      </c>
      <c r="Y1586" s="2">
        <v>43474.373842592591</v>
      </c>
    </row>
    <row r="1587" spans="1:26" x14ac:dyDescent="0.25">
      <c r="A1587" t="s">
        <v>1999</v>
      </c>
      <c r="B1587" t="str">
        <f>VLOOKUP(A1587,'dump '!A:A,1,FALSE)</f>
        <v>VO106</v>
      </c>
      <c r="C1587" t="s">
        <v>1998</v>
      </c>
      <c r="D1587" t="s">
        <v>1863</v>
      </c>
      <c r="E1587" t="s">
        <v>1864</v>
      </c>
      <c r="F1587" t="s">
        <v>1865</v>
      </c>
      <c r="G1587" t="s">
        <v>177</v>
      </c>
      <c r="H1587" t="s">
        <v>58</v>
      </c>
      <c r="I1587">
        <v>1018000</v>
      </c>
      <c r="J1587">
        <v>5</v>
      </c>
      <c r="K1587" t="s">
        <v>47</v>
      </c>
      <c r="L1587" t="s">
        <v>6142</v>
      </c>
      <c r="M1587" t="s">
        <v>55</v>
      </c>
      <c r="N1587">
        <v>80</v>
      </c>
      <c r="O1587">
        <v>100</v>
      </c>
      <c r="P1587" t="s">
        <v>6160</v>
      </c>
      <c r="Q1587">
        <v>2600</v>
      </c>
      <c r="R1587">
        <v>50</v>
      </c>
      <c r="S1587">
        <v>300</v>
      </c>
      <c r="V1587" t="s">
        <v>6144</v>
      </c>
      <c r="W1587" s="2">
        <v>43474.373831018522</v>
      </c>
      <c r="Y1587" s="2">
        <v>43474.373831018522</v>
      </c>
    </row>
    <row r="1588" spans="1:26" x14ac:dyDescent="0.25">
      <c r="A1588" t="s">
        <v>2679</v>
      </c>
      <c r="B1588" t="str">
        <f>VLOOKUP(A1588,'dump '!A:A,1,FALSE)</f>
        <v>VO107</v>
      </c>
      <c r="C1588" t="s">
        <v>2678</v>
      </c>
      <c r="D1588" t="s">
        <v>679</v>
      </c>
      <c r="E1588" t="s">
        <v>973</v>
      </c>
      <c r="F1588" t="s">
        <v>680</v>
      </c>
      <c r="G1588" t="s">
        <v>62</v>
      </c>
      <c r="H1588" t="s">
        <v>58</v>
      </c>
      <c r="I1588">
        <v>1018954</v>
      </c>
      <c r="J1588">
        <v>5</v>
      </c>
      <c r="K1588" t="s">
        <v>47</v>
      </c>
      <c r="L1588" t="s">
        <v>6142</v>
      </c>
      <c r="M1588" t="s">
        <v>55</v>
      </c>
      <c r="N1588">
        <v>80</v>
      </c>
      <c r="O1588">
        <v>100</v>
      </c>
      <c r="P1588" t="s">
        <v>6160</v>
      </c>
      <c r="Q1588">
        <v>2600</v>
      </c>
      <c r="R1588">
        <v>50</v>
      </c>
      <c r="S1588">
        <v>300</v>
      </c>
      <c r="V1588" t="s">
        <v>6144</v>
      </c>
      <c r="W1588" s="2">
        <v>43474.373842592591</v>
      </c>
      <c r="Y1588" s="2">
        <v>43474.373842592591</v>
      </c>
    </row>
    <row r="1589" spans="1:26" x14ac:dyDescent="0.25">
      <c r="A1589" t="s">
        <v>3466</v>
      </c>
      <c r="B1589" t="str">
        <f>VLOOKUP(A1589,'dump '!A:A,1,FALSE)</f>
        <v>VO108</v>
      </c>
      <c r="C1589" t="s">
        <v>3465</v>
      </c>
      <c r="D1589" t="s">
        <v>679</v>
      </c>
      <c r="E1589" t="s">
        <v>105</v>
      </c>
      <c r="F1589" t="s">
        <v>680</v>
      </c>
      <c r="G1589" t="s">
        <v>62</v>
      </c>
      <c r="H1589" t="s">
        <v>58</v>
      </c>
      <c r="I1589">
        <v>1034712</v>
      </c>
      <c r="J1589">
        <v>5</v>
      </c>
      <c r="K1589" t="s">
        <v>47</v>
      </c>
      <c r="L1589" t="s">
        <v>6142</v>
      </c>
      <c r="M1589" t="s">
        <v>55</v>
      </c>
      <c r="N1589">
        <v>80</v>
      </c>
      <c r="O1589">
        <v>100</v>
      </c>
      <c r="P1589" t="s">
        <v>6160</v>
      </c>
      <c r="Q1589">
        <v>2550</v>
      </c>
      <c r="R1589">
        <v>50</v>
      </c>
      <c r="S1589">
        <v>300</v>
      </c>
      <c r="V1589" t="s">
        <v>6144</v>
      </c>
      <c r="W1589" s="2">
        <v>43474.373842592591</v>
      </c>
      <c r="Y1589" s="2">
        <v>43474.373842592591</v>
      </c>
    </row>
    <row r="1590" spans="1:26" x14ac:dyDescent="0.25">
      <c r="A1590" t="s">
        <v>2685</v>
      </c>
      <c r="B1590" t="str">
        <f>VLOOKUP(A1590,'dump '!A:A,1,FALSE)</f>
        <v>VO109</v>
      </c>
      <c r="C1590" t="s">
        <v>2684</v>
      </c>
      <c r="D1590" t="s">
        <v>245</v>
      </c>
      <c r="E1590" t="s">
        <v>482</v>
      </c>
      <c r="F1590" t="s">
        <v>1891</v>
      </c>
      <c r="G1590" t="s">
        <v>62</v>
      </c>
      <c r="H1590" t="s">
        <v>58</v>
      </c>
      <c r="I1590">
        <v>1018932</v>
      </c>
      <c r="J1590">
        <v>5</v>
      </c>
      <c r="K1590" t="s">
        <v>47</v>
      </c>
      <c r="L1590" t="s">
        <v>6142</v>
      </c>
      <c r="M1590" t="s">
        <v>55</v>
      </c>
      <c r="N1590">
        <v>80</v>
      </c>
      <c r="O1590">
        <v>100</v>
      </c>
      <c r="P1590" t="s">
        <v>6160</v>
      </c>
      <c r="Q1590">
        <v>2600</v>
      </c>
      <c r="R1590">
        <v>50</v>
      </c>
      <c r="S1590">
        <v>300</v>
      </c>
      <c r="V1590" t="s">
        <v>6144</v>
      </c>
      <c r="W1590" s="2">
        <v>43474.373842592591</v>
      </c>
      <c r="Y1590" s="2">
        <v>43474.373842592591</v>
      </c>
    </row>
    <row r="1591" spans="1:26" x14ac:dyDescent="0.25">
      <c r="A1591" t="s">
        <v>1819</v>
      </c>
      <c r="B1591" t="str">
        <f>VLOOKUP(A1591,'dump '!A:A,1,FALSE)</f>
        <v>VO110</v>
      </c>
      <c r="C1591" t="s">
        <v>1818</v>
      </c>
      <c r="D1591" t="s">
        <v>1820</v>
      </c>
      <c r="E1591" t="s">
        <v>1552</v>
      </c>
      <c r="F1591" t="s">
        <v>1821</v>
      </c>
      <c r="G1591" t="s">
        <v>177</v>
      </c>
      <c r="H1591" t="s">
        <v>58</v>
      </c>
      <c r="I1591">
        <v>1017893</v>
      </c>
      <c r="J1591">
        <v>5</v>
      </c>
      <c r="K1591" t="s">
        <v>47</v>
      </c>
      <c r="L1591" t="s">
        <v>6142</v>
      </c>
      <c r="M1591" t="s">
        <v>55</v>
      </c>
      <c r="N1591">
        <v>80</v>
      </c>
      <c r="O1591">
        <v>100</v>
      </c>
      <c r="P1591" t="s">
        <v>6143</v>
      </c>
      <c r="Q1591">
        <v>2550</v>
      </c>
      <c r="R1591">
        <v>50</v>
      </c>
      <c r="S1591">
        <v>300</v>
      </c>
      <c r="V1591" t="s">
        <v>6144</v>
      </c>
      <c r="W1591" s="2">
        <v>43474.373831018522</v>
      </c>
      <c r="Y1591" s="2">
        <v>43474.373831018522</v>
      </c>
    </row>
    <row r="1592" spans="1:26" x14ac:dyDescent="0.25">
      <c r="A1592" t="s">
        <v>2080</v>
      </c>
      <c r="B1592" t="str">
        <f>VLOOKUP(A1592,'dump '!A:A,1,FALSE)</f>
        <v>VO111</v>
      </c>
      <c r="C1592" t="s">
        <v>2079</v>
      </c>
      <c r="D1592" t="s">
        <v>104</v>
      </c>
      <c r="E1592" t="s">
        <v>1007</v>
      </c>
      <c r="F1592" t="s">
        <v>106</v>
      </c>
      <c r="G1592" t="s">
        <v>107</v>
      </c>
      <c r="H1592" t="s">
        <v>58</v>
      </c>
      <c r="I1592">
        <v>1018052</v>
      </c>
      <c r="J1592">
        <v>5</v>
      </c>
      <c r="K1592" t="s">
        <v>47</v>
      </c>
      <c r="L1592" t="s">
        <v>6142</v>
      </c>
      <c r="M1592" t="s">
        <v>55</v>
      </c>
      <c r="N1592">
        <v>80</v>
      </c>
      <c r="O1592">
        <v>100</v>
      </c>
      <c r="P1592" t="s">
        <v>6192</v>
      </c>
      <c r="Q1592">
        <v>2600</v>
      </c>
      <c r="R1592">
        <v>50</v>
      </c>
      <c r="S1592">
        <v>300</v>
      </c>
      <c r="V1592" t="s">
        <v>6144</v>
      </c>
      <c r="W1592" s="2">
        <v>43474.373842592591</v>
      </c>
      <c r="Y1592" s="2">
        <v>43474.373842592591</v>
      </c>
    </row>
    <row r="1593" spans="1:26" x14ac:dyDescent="0.25">
      <c r="A1593" t="s">
        <v>2897</v>
      </c>
      <c r="B1593" t="str">
        <f>VLOOKUP(A1593,'dump '!A:A,1,FALSE)</f>
        <v>VO112</v>
      </c>
      <c r="C1593" t="s">
        <v>2896</v>
      </c>
      <c r="D1593" t="s">
        <v>2893</v>
      </c>
      <c r="E1593" t="s">
        <v>112</v>
      </c>
      <c r="F1593" t="s">
        <v>2894</v>
      </c>
      <c r="G1593" t="s">
        <v>51</v>
      </c>
      <c r="H1593" t="s">
        <v>58</v>
      </c>
      <c r="I1593">
        <v>1016658</v>
      </c>
      <c r="J1593">
        <v>5</v>
      </c>
      <c r="K1593" t="s">
        <v>47</v>
      </c>
      <c r="L1593" t="s">
        <v>6142</v>
      </c>
      <c r="M1593" t="s">
        <v>55</v>
      </c>
      <c r="N1593">
        <v>80</v>
      </c>
      <c r="O1593">
        <v>100</v>
      </c>
      <c r="P1593" t="s">
        <v>6143</v>
      </c>
      <c r="Q1593">
        <v>2600</v>
      </c>
      <c r="R1593">
        <v>50</v>
      </c>
      <c r="S1593">
        <v>300</v>
      </c>
      <c r="V1593" t="s">
        <v>6144</v>
      </c>
      <c r="W1593" s="2">
        <v>43474.373854166668</v>
      </c>
      <c r="Y1593" s="2">
        <v>43474.373854166668</v>
      </c>
    </row>
    <row r="1594" spans="1:26" x14ac:dyDescent="0.25">
      <c r="A1594" t="s">
        <v>2450</v>
      </c>
      <c r="B1594" t="str">
        <f>VLOOKUP(A1594,'dump '!A:A,1,FALSE)</f>
        <v>VO113</v>
      </c>
      <c r="C1594" t="s">
        <v>2449</v>
      </c>
      <c r="D1594" t="s">
        <v>1298</v>
      </c>
      <c r="E1594" t="s">
        <v>1299</v>
      </c>
      <c r="F1594" t="s">
        <v>1300</v>
      </c>
      <c r="G1594" t="s">
        <v>62</v>
      </c>
      <c r="H1594" t="s">
        <v>58</v>
      </c>
      <c r="I1594">
        <v>1018512</v>
      </c>
      <c r="J1594">
        <v>5</v>
      </c>
      <c r="K1594" t="s">
        <v>47</v>
      </c>
      <c r="L1594" t="s">
        <v>6142</v>
      </c>
      <c r="M1594" t="s">
        <v>55</v>
      </c>
      <c r="N1594">
        <v>80</v>
      </c>
      <c r="O1594">
        <v>100</v>
      </c>
      <c r="P1594" t="s">
        <v>6160</v>
      </c>
      <c r="Q1594">
        <v>2600</v>
      </c>
      <c r="R1594">
        <v>50</v>
      </c>
      <c r="S1594">
        <v>300</v>
      </c>
      <c r="V1594" t="s">
        <v>6144</v>
      </c>
      <c r="W1594" s="2">
        <v>43474.373842592591</v>
      </c>
      <c r="Y1594" s="2">
        <v>43474.373842592591</v>
      </c>
    </row>
    <row r="1595" spans="1:26" x14ac:dyDescent="0.25">
      <c r="A1595" t="s">
        <v>2178</v>
      </c>
      <c r="B1595" t="str">
        <f>VLOOKUP(A1595,'dump '!A:A,1,FALSE)</f>
        <v>VO114</v>
      </c>
      <c r="C1595" t="s">
        <v>2177</v>
      </c>
      <c r="D1595" t="s">
        <v>2179</v>
      </c>
      <c r="E1595" t="s">
        <v>1336</v>
      </c>
      <c r="F1595" t="s">
        <v>2180</v>
      </c>
      <c r="G1595" t="s">
        <v>62</v>
      </c>
      <c r="H1595" t="s">
        <v>58</v>
      </c>
      <c r="I1595">
        <v>1018497</v>
      </c>
      <c r="J1595">
        <v>5</v>
      </c>
      <c r="K1595" t="s">
        <v>47</v>
      </c>
      <c r="L1595" t="s">
        <v>6172</v>
      </c>
      <c r="M1595" t="s">
        <v>55</v>
      </c>
      <c r="N1595">
        <v>60</v>
      </c>
      <c r="O1595">
        <v>100</v>
      </c>
      <c r="P1595" t="s">
        <v>6325</v>
      </c>
      <c r="Q1595">
        <v>2400</v>
      </c>
      <c r="R1595">
        <v>50</v>
      </c>
      <c r="S1595">
        <v>300</v>
      </c>
      <c r="V1595" t="s">
        <v>6174</v>
      </c>
      <c r="W1595" s="2">
        <v>43474.373842592591</v>
      </c>
      <c r="Y1595" s="2">
        <v>44116.477083333331</v>
      </c>
      <c r="Z1595" t="s">
        <v>37</v>
      </c>
    </row>
    <row r="1596" spans="1:26" x14ac:dyDescent="0.25">
      <c r="A1596" t="s">
        <v>2626</v>
      </c>
      <c r="B1596" t="str">
        <f>VLOOKUP(A1596,'dump '!A:A,1,FALSE)</f>
        <v>VO115</v>
      </c>
      <c r="C1596" t="s">
        <v>2625</v>
      </c>
      <c r="D1596" t="s">
        <v>2627</v>
      </c>
      <c r="E1596" t="s">
        <v>1041</v>
      </c>
      <c r="F1596" t="s">
        <v>2628</v>
      </c>
      <c r="G1596" t="s">
        <v>62</v>
      </c>
      <c r="H1596" t="s">
        <v>58</v>
      </c>
      <c r="I1596">
        <v>1018919</v>
      </c>
      <c r="J1596">
        <v>5</v>
      </c>
      <c r="K1596" t="s">
        <v>47</v>
      </c>
      <c r="L1596" t="s">
        <v>6142</v>
      </c>
      <c r="M1596" t="s">
        <v>55</v>
      </c>
      <c r="N1596">
        <v>80</v>
      </c>
      <c r="O1596">
        <v>100</v>
      </c>
      <c r="P1596" t="s">
        <v>6160</v>
      </c>
      <c r="Q1596">
        <v>2600</v>
      </c>
      <c r="R1596">
        <v>50</v>
      </c>
      <c r="S1596">
        <v>300</v>
      </c>
      <c r="V1596" t="s">
        <v>6144</v>
      </c>
      <c r="W1596" s="2">
        <v>43474.373842592591</v>
      </c>
      <c r="Y1596" s="2">
        <v>43474.373842592591</v>
      </c>
    </row>
    <row r="1597" spans="1:26" x14ac:dyDescent="0.25">
      <c r="A1597" t="s">
        <v>2448</v>
      </c>
      <c r="B1597" t="str">
        <f>VLOOKUP(A1597,'dump '!A:A,1,FALSE)</f>
        <v>VO116</v>
      </c>
      <c r="C1597" t="s">
        <v>2447</v>
      </c>
      <c r="D1597" t="s">
        <v>92</v>
      </c>
      <c r="E1597" t="s">
        <v>546</v>
      </c>
      <c r="F1597" t="s">
        <v>547</v>
      </c>
      <c r="G1597" t="s">
        <v>62</v>
      </c>
      <c r="H1597" t="s">
        <v>58</v>
      </c>
      <c r="I1597">
        <v>1018511</v>
      </c>
      <c r="J1597">
        <v>5</v>
      </c>
      <c r="K1597" t="s">
        <v>47</v>
      </c>
      <c r="L1597" t="s">
        <v>6142</v>
      </c>
      <c r="M1597" t="s">
        <v>55</v>
      </c>
      <c r="N1597">
        <v>80</v>
      </c>
      <c r="O1597">
        <v>100</v>
      </c>
      <c r="P1597" t="s">
        <v>6160</v>
      </c>
      <c r="Q1597">
        <v>2600</v>
      </c>
      <c r="R1597">
        <v>50</v>
      </c>
      <c r="S1597">
        <v>300</v>
      </c>
      <c r="V1597" t="s">
        <v>6144</v>
      </c>
      <c r="W1597" s="2">
        <v>43474.373842592591</v>
      </c>
      <c r="Y1597" s="2">
        <v>43474.373842592591</v>
      </c>
    </row>
    <row r="1598" spans="1:26" x14ac:dyDescent="0.25">
      <c r="A1598" t="s">
        <v>2278</v>
      </c>
      <c r="B1598" t="str">
        <f>VLOOKUP(A1598,'dump '!A:A,1,FALSE)</f>
        <v>VO117</v>
      </c>
      <c r="C1598" t="s">
        <v>2277</v>
      </c>
      <c r="D1598" t="s">
        <v>1335</v>
      </c>
      <c r="E1598" t="s">
        <v>1336</v>
      </c>
      <c r="F1598" t="s">
        <v>1337</v>
      </c>
      <c r="G1598" t="s">
        <v>62</v>
      </c>
      <c r="H1598" t="s">
        <v>58</v>
      </c>
      <c r="I1598">
        <v>1018532</v>
      </c>
      <c r="J1598">
        <v>5</v>
      </c>
      <c r="K1598" t="s">
        <v>47</v>
      </c>
      <c r="L1598" t="s">
        <v>6142</v>
      </c>
      <c r="M1598" t="s">
        <v>55</v>
      </c>
      <c r="N1598">
        <v>80</v>
      </c>
      <c r="O1598">
        <v>100</v>
      </c>
      <c r="P1598" t="s">
        <v>6160</v>
      </c>
      <c r="Q1598">
        <v>2600</v>
      </c>
      <c r="R1598">
        <v>50</v>
      </c>
      <c r="S1598">
        <v>300</v>
      </c>
      <c r="V1598" t="s">
        <v>6144</v>
      </c>
      <c r="W1598" s="2">
        <v>43474.373842592591</v>
      </c>
      <c r="Y1598" s="2">
        <v>43474.373842592591</v>
      </c>
    </row>
    <row r="1599" spans="1:26" x14ac:dyDescent="0.25">
      <c r="A1599" t="s">
        <v>1774</v>
      </c>
      <c r="B1599" t="str">
        <f>VLOOKUP(A1599,'dump '!A:A,1,FALSE)</f>
        <v>VO118</v>
      </c>
      <c r="C1599" t="s">
        <v>1773</v>
      </c>
      <c r="D1599" t="s">
        <v>651</v>
      </c>
      <c r="E1599" t="s">
        <v>1775</v>
      </c>
      <c r="F1599" t="s">
        <v>1776</v>
      </c>
      <c r="G1599" t="s">
        <v>177</v>
      </c>
      <c r="H1599" t="s">
        <v>58</v>
      </c>
      <c r="I1599">
        <v>1017884</v>
      </c>
      <c r="J1599">
        <v>5</v>
      </c>
      <c r="K1599" t="s">
        <v>47</v>
      </c>
      <c r="L1599" t="s">
        <v>6142</v>
      </c>
      <c r="M1599" t="s">
        <v>55</v>
      </c>
      <c r="N1599">
        <v>80</v>
      </c>
      <c r="O1599">
        <v>100</v>
      </c>
      <c r="P1599" t="s">
        <v>6143</v>
      </c>
      <c r="Q1599">
        <v>2600</v>
      </c>
      <c r="R1599">
        <v>50</v>
      </c>
      <c r="S1599">
        <v>300</v>
      </c>
      <c r="V1599" t="s">
        <v>6144</v>
      </c>
      <c r="W1599" s="2">
        <v>43474.373831018522</v>
      </c>
      <c r="Y1599" s="2">
        <v>43474.373831018522</v>
      </c>
    </row>
    <row r="1600" spans="1:26" x14ac:dyDescent="0.25">
      <c r="A1600" t="s">
        <v>2658</v>
      </c>
      <c r="B1600" t="str">
        <f>VLOOKUP(A1600,'dump '!A:A,1,FALSE)</f>
        <v>VO119</v>
      </c>
      <c r="C1600" t="s">
        <v>2657</v>
      </c>
      <c r="D1600" t="s">
        <v>2659</v>
      </c>
      <c r="E1600" t="s">
        <v>2660</v>
      </c>
      <c r="F1600" t="s">
        <v>2661</v>
      </c>
      <c r="G1600" t="s">
        <v>177</v>
      </c>
      <c r="H1600" t="s">
        <v>58</v>
      </c>
      <c r="I1600">
        <v>1018949</v>
      </c>
      <c r="J1600">
        <v>5</v>
      </c>
      <c r="K1600" t="s">
        <v>47</v>
      </c>
      <c r="L1600" t="s">
        <v>6142</v>
      </c>
      <c r="M1600" t="s">
        <v>55</v>
      </c>
      <c r="N1600">
        <v>80</v>
      </c>
      <c r="O1600">
        <v>100</v>
      </c>
      <c r="P1600" t="s">
        <v>6160</v>
      </c>
      <c r="Q1600">
        <v>2600</v>
      </c>
      <c r="R1600">
        <v>50</v>
      </c>
      <c r="S1600">
        <v>300</v>
      </c>
      <c r="V1600" t="s">
        <v>6144</v>
      </c>
      <c r="W1600" s="2">
        <v>43474.373842592591</v>
      </c>
      <c r="Y1600" s="2">
        <v>43474.373842592591</v>
      </c>
    </row>
    <row r="1601" spans="1:26" x14ac:dyDescent="0.25">
      <c r="A1601" t="s">
        <v>1589</v>
      </c>
      <c r="B1601" t="str">
        <f>VLOOKUP(A1601,'dump '!A:A,1,FALSE)</f>
        <v>VO121</v>
      </c>
      <c r="C1601" t="s">
        <v>1588</v>
      </c>
      <c r="D1601" t="s">
        <v>1510</v>
      </c>
      <c r="E1601" t="s">
        <v>264</v>
      </c>
      <c r="F1601" t="s">
        <v>1511</v>
      </c>
      <c r="G1601" t="s">
        <v>241</v>
      </c>
      <c r="H1601" t="s">
        <v>58</v>
      </c>
      <c r="I1601">
        <v>1037202</v>
      </c>
      <c r="J1601">
        <v>5</v>
      </c>
      <c r="K1601" t="s">
        <v>47</v>
      </c>
      <c r="L1601" t="s">
        <v>6172</v>
      </c>
      <c r="M1601" t="s">
        <v>55</v>
      </c>
      <c r="N1601">
        <v>60</v>
      </c>
      <c r="O1601">
        <v>100</v>
      </c>
      <c r="P1601" t="s">
        <v>6219</v>
      </c>
      <c r="Q1601">
        <v>2600</v>
      </c>
      <c r="R1601">
        <v>50</v>
      </c>
      <c r="S1601">
        <v>300</v>
      </c>
      <c r="V1601" t="s">
        <v>6174</v>
      </c>
      <c r="W1601" s="2">
        <v>43474.373842592591</v>
      </c>
      <c r="Y1601" s="2">
        <v>44487.333472222221</v>
      </c>
      <c r="Z1601" t="s">
        <v>329</v>
      </c>
    </row>
    <row r="1602" spans="1:26" x14ac:dyDescent="0.25">
      <c r="A1602" t="s">
        <v>199</v>
      </c>
      <c r="B1602" t="str">
        <f>VLOOKUP(A1602,'dump '!A:A,1,FALSE)</f>
        <v>VO122</v>
      </c>
      <c r="C1602" t="s">
        <v>198</v>
      </c>
      <c r="D1602" t="s">
        <v>200</v>
      </c>
      <c r="E1602" t="s">
        <v>201</v>
      </c>
      <c r="F1602" t="s">
        <v>202</v>
      </c>
      <c r="G1602" t="s">
        <v>177</v>
      </c>
      <c r="H1602" t="s">
        <v>58</v>
      </c>
      <c r="I1602">
        <v>1017311</v>
      </c>
      <c r="J1602">
        <v>5</v>
      </c>
      <c r="K1602" t="s">
        <v>47</v>
      </c>
      <c r="L1602" t="s">
        <v>6142</v>
      </c>
      <c r="M1602" t="s">
        <v>55</v>
      </c>
      <c r="N1602">
        <v>80</v>
      </c>
      <c r="O1602">
        <v>100</v>
      </c>
      <c r="P1602" t="s">
        <v>6160</v>
      </c>
      <c r="Q1602">
        <v>2600</v>
      </c>
      <c r="R1602">
        <v>50</v>
      </c>
      <c r="S1602">
        <v>300</v>
      </c>
      <c r="V1602" t="s">
        <v>6144</v>
      </c>
      <c r="W1602" s="2">
        <v>43474.373842592591</v>
      </c>
      <c r="Y1602" s="2">
        <v>43474.373842592591</v>
      </c>
    </row>
    <row r="1603" spans="1:26" x14ac:dyDescent="0.25">
      <c r="A1603" t="s">
        <v>3191</v>
      </c>
      <c r="B1603" t="str">
        <f>VLOOKUP(A1603,'dump '!A:A,1,FALSE)</f>
        <v>VO123</v>
      </c>
      <c r="C1603" t="s">
        <v>3190</v>
      </c>
      <c r="D1603" t="s">
        <v>2613</v>
      </c>
      <c r="E1603" t="s">
        <v>118</v>
      </c>
      <c r="F1603" t="s">
        <v>2614</v>
      </c>
      <c r="G1603" t="s">
        <v>62</v>
      </c>
      <c r="H1603" t="s">
        <v>58</v>
      </c>
      <c r="I1603">
        <v>1031544</v>
      </c>
      <c r="J1603">
        <v>5</v>
      </c>
      <c r="K1603" t="s">
        <v>47</v>
      </c>
      <c r="L1603" t="s">
        <v>6142</v>
      </c>
      <c r="M1603" t="s">
        <v>55</v>
      </c>
      <c r="N1603">
        <v>80</v>
      </c>
      <c r="O1603">
        <v>100</v>
      </c>
      <c r="P1603" t="s">
        <v>6160</v>
      </c>
      <c r="Q1603">
        <v>2550</v>
      </c>
      <c r="R1603">
        <v>50</v>
      </c>
      <c r="S1603">
        <v>300</v>
      </c>
      <c r="V1603" t="s">
        <v>6144</v>
      </c>
      <c r="W1603" s="2">
        <v>43474.373842592591</v>
      </c>
      <c r="Y1603" s="2">
        <v>43474.373842592591</v>
      </c>
    </row>
    <row r="1604" spans="1:26" x14ac:dyDescent="0.25">
      <c r="A1604" t="s">
        <v>2700</v>
      </c>
      <c r="B1604" t="str">
        <f>VLOOKUP(A1604,'dump '!A:A,1,FALSE)</f>
        <v>VO124</v>
      </c>
      <c r="C1604" t="s">
        <v>2699</v>
      </c>
      <c r="D1604" t="s">
        <v>86</v>
      </c>
      <c r="E1604" t="s">
        <v>1007</v>
      </c>
      <c r="F1604" t="s">
        <v>1008</v>
      </c>
      <c r="G1604" t="s">
        <v>62</v>
      </c>
      <c r="H1604" t="s">
        <v>58</v>
      </c>
      <c r="I1604">
        <v>1018965</v>
      </c>
      <c r="J1604">
        <v>5</v>
      </c>
      <c r="K1604" t="s">
        <v>47</v>
      </c>
      <c r="L1604" t="s">
        <v>6142</v>
      </c>
      <c r="M1604" t="s">
        <v>55</v>
      </c>
      <c r="N1604">
        <v>80</v>
      </c>
      <c r="O1604">
        <v>100</v>
      </c>
      <c r="P1604" t="s">
        <v>6192</v>
      </c>
      <c r="Q1604">
        <v>2600</v>
      </c>
      <c r="R1604">
        <v>50</v>
      </c>
      <c r="S1604">
        <v>300</v>
      </c>
      <c r="V1604" t="s">
        <v>6144</v>
      </c>
      <c r="W1604" s="2">
        <v>43474.373842592591</v>
      </c>
      <c r="Y1604" s="2">
        <v>43474.373842592591</v>
      </c>
    </row>
    <row r="1605" spans="1:26" x14ac:dyDescent="0.25">
      <c r="A1605" t="s">
        <v>6141</v>
      </c>
      <c r="B1605" t="e">
        <f>VLOOKUP(A1605,'dump '!A:A,1,FALSE)</f>
        <v>#N/A</v>
      </c>
      <c r="C1605" s="2"/>
      <c r="D1605" s="2"/>
      <c r="E1605" s="2"/>
      <c r="F1605" s="2"/>
      <c r="G1605" s="2"/>
      <c r="H1605" t="s">
        <v>58</v>
      </c>
      <c r="I1605" s="2"/>
      <c r="J1605">
        <v>5</v>
      </c>
      <c r="K1605" t="s">
        <v>47</v>
      </c>
      <c r="L1605" t="s">
        <v>6142</v>
      </c>
      <c r="M1605" t="s">
        <v>55</v>
      </c>
      <c r="N1605">
        <v>80</v>
      </c>
      <c r="O1605">
        <v>100</v>
      </c>
      <c r="P1605" t="s">
        <v>6143</v>
      </c>
      <c r="Q1605">
        <v>2600</v>
      </c>
      <c r="R1605">
        <v>50</v>
      </c>
      <c r="S1605">
        <v>304</v>
      </c>
      <c r="V1605" t="s">
        <v>6144</v>
      </c>
      <c r="W1605" s="2">
        <v>43474.373831018522</v>
      </c>
      <c r="Y1605" s="2">
        <v>43474.373831018522</v>
      </c>
    </row>
    <row r="1606" spans="1:26" x14ac:dyDescent="0.25">
      <c r="A1606" t="s">
        <v>6250</v>
      </c>
      <c r="B1606" t="e">
        <f>VLOOKUP(A1606,'dump '!A:A,1,FALSE)</f>
        <v>#N/A</v>
      </c>
      <c r="C1606" s="2"/>
      <c r="D1606" s="2"/>
      <c r="E1606" s="2"/>
      <c r="F1606" s="2"/>
      <c r="G1606" s="2"/>
      <c r="H1606" t="s">
        <v>58</v>
      </c>
      <c r="I1606" s="2"/>
      <c r="J1606">
        <v>5</v>
      </c>
      <c r="K1606" t="s">
        <v>47</v>
      </c>
      <c r="L1606" t="s">
        <v>6142</v>
      </c>
      <c r="M1606" t="s">
        <v>55</v>
      </c>
      <c r="N1606">
        <v>80</v>
      </c>
      <c r="O1606">
        <v>100</v>
      </c>
      <c r="P1606" t="s">
        <v>6143</v>
      </c>
      <c r="Q1606">
        <v>2600</v>
      </c>
      <c r="R1606">
        <v>50</v>
      </c>
      <c r="S1606">
        <v>504</v>
      </c>
      <c r="V1606" t="s">
        <v>6144</v>
      </c>
      <c r="W1606" s="2">
        <v>43474.373831018522</v>
      </c>
      <c r="Y1606" s="2">
        <v>44692.434618055559</v>
      </c>
      <c r="Z1606" t="s">
        <v>329</v>
      </c>
    </row>
    <row r="1607" spans="1:26" x14ac:dyDescent="0.25">
      <c r="A1607" t="s">
        <v>1860</v>
      </c>
      <c r="B1607" t="str">
        <f>VLOOKUP(A1607,'dump '!A:A,1,FALSE)</f>
        <v>VO127</v>
      </c>
      <c r="C1607" t="s">
        <v>1859</v>
      </c>
      <c r="D1607" t="s">
        <v>1803</v>
      </c>
      <c r="E1607" t="s">
        <v>935</v>
      </c>
      <c r="F1607" t="s">
        <v>1804</v>
      </c>
      <c r="G1607" t="s">
        <v>177</v>
      </c>
      <c r="H1607" t="s">
        <v>58</v>
      </c>
      <c r="I1607">
        <v>1017875</v>
      </c>
      <c r="J1607">
        <v>5</v>
      </c>
      <c r="K1607" t="s">
        <v>47</v>
      </c>
      <c r="L1607" t="s">
        <v>6142</v>
      </c>
      <c r="M1607" t="s">
        <v>55</v>
      </c>
      <c r="N1607">
        <v>80</v>
      </c>
      <c r="O1607">
        <v>100</v>
      </c>
      <c r="P1607" t="s">
        <v>6143</v>
      </c>
      <c r="Q1607">
        <v>2600</v>
      </c>
      <c r="R1607">
        <v>50</v>
      </c>
      <c r="S1607">
        <v>300</v>
      </c>
      <c r="V1607" t="s">
        <v>6144</v>
      </c>
      <c r="W1607" s="2">
        <v>43474.373831018522</v>
      </c>
      <c r="Y1607" s="2">
        <v>43474.373831018522</v>
      </c>
    </row>
    <row r="1608" spans="1:26" x14ac:dyDescent="0.25">
      <c r="A1608" t="s">
        <v>1415</v>
      </c>
      <c r="B1608" t="str">
        <f>VLOOKUP(A1608,'dump '!A:A,1,FALSE)</f>
        <v>VO128</v>
      </c>
      <c r="C1608" t="s">
        <v>1414</v>
      </c>
      <c r="D1608" t="s">
        <v>1416</v>
      </c>
      <c r="E1608" t="s">
        <v>207</v>
      </c>
      <c r="F1608" t="s">
        <v>1417</v>
      </c>
      <c r="G1608" t="s">
        <v>62</v>
      </c>
      <c r="H1608" t="s">
        <v>58</v>
      </c>
      <c r="I1608">
        <v>1034761</v>
      </c>
      <c r="J1608">
        <v>5</v>
      </c>
      <c r="K1608" t="s">
        <v>47</v>
      </c>
      <c r="L1608" t="s">
        <v>6142</v>
      </c>
      <c r="M1608" t="s">
        <v>55</v>
      </c>
      <c r="N1608">
        <v>80</v>
      </c>
      <c r="O1608">
        <v>100</v>
      </c>
      <c r="P1608" t="s">
        <v>6160</v>
      </c>
      <c r="Q1608">
        <v>2600</v>
      </c>
      <c r="R1608">
        <v>50</v>
      </c>
      <c r="S1608">
        <v>300</v>
      </c>
      <c r="V1608" t="s">
        <v>6144</v>
      </c>
      <c r="W1608" s="2">
        <v>43474.373842592591</v>
      </c>
      <c r="Y1608" s="2">
        <v>43474.373842592591</v>
      </c>
    </row>
    <row r="1609" spans="1:26" x14ac:dyDescent="0.25">
      <c r="A1609" t="s">
        <v>2687</v>
      </c>
      <c r="B1609" t="str">
        <f>VLOOKUP(A1609,'dump '!A:A,1,FALSE)</f>
        <v>VO129</v>
      </c>
      <c r="C1609" t="s">
        <v>2686</v>
      </c>
      <c r="D1609" t="s">
        <v>2673</v>
      </c>
      <c r="E1609" t="s">
        <v>281</v>
      </c>
      <c r="F1609" t="s">
        <v>2674</v>
      </c>
      <c r="G1609" t="s">
        <v>62</v>
      </c>
      <c r="H1609" t="s">
        <v>58</v>
      </c>
      <c r="I1609">
        <v>1018944</v>
      </c>
      <c r="J1609">
        <v>5</v>
      </c>
      <c r="K1609" t="s">
        <v>47</v>
      </c>
      <c r="L1609" t="s">
        <v>6142</v>
      </c>
      <c r="M1609" t="s">
        <v>55</v>
      </c>
      <c r="N1609">
        <v>80</v>
      </c>
      <c r="O1609">
        <v>100</v>
      </c>
      <c r="P1609" t="s">
        <v>6160</v>
      </c>
      <c r="Q1609">
        <v>2600</v>
      </c>
      <c r="R1609">
        <v>50</v>
      </c>
      <c r="S1609">
        <v>300</v>
      </c>
      <c r="V1609" t="s">
        <v>6144</v>
      </c>
      <c r="W1609" s="2">
        <v>43474.373842592591</v>
      </c>
      <c r="Y1609" s="2">
        <v>43474.373842592591</v>
      </c>
    </row>
    <row r="1610" spans="1:26" x14ac:dyDescent="0.25">
      <c r="A1610" t="s">
        <v>2677</v>
      </c>
      <c r="B1610" t="str">
        <f>VLOOKUP(A1610,'dump '!A:A,1,FALSE)</f>
        <v>VO130</v>
      </c>
      <c r="C1610" t="s">
        <v>2676</v>
      </c>
      <c r="D1610" t="s">
        <v>2673</v>
      </c>
      <c r="E1610" t="s">
        <v>2167</v>
      </c>
      <c r="F1610" t="s">
        <v>2674</v>
      </c>
      <c r="G1610" t="s">
        <v>62</v>
      </c>
      <c r="H1610" t="s">
        <v>58</v>
      </c>
      <c r="I1610">
        <v>1018953</v>
      </c>
      <c r="J1610">
        <v>5</v>
      </c>
      <c r="K1610" t="s">
        <v>47</v>
      </c>
      <c r="L1610" t="s">
        <v>6142</v>
      </c>
      <c r="M1610" t="s">
        <v>55</v>
      </c>
      <c r="N1610">
        <v>80</v>
      </c>
      <c r="O1610">
        <v>100</v>
      </c>
      <c r="P1610" t="s">
        <v>6160</v>
      </c>
      <c r="Q1610">
        <v>2600</v>
      </c>
      <c r="R1610">
        <v>50</v>
      </c>
      <c r="S1610">
        <v>300</v>
      </c>
      <c r="V1610" t="s">
        <v>6144</v>
      </c>
      <c r="W1610" s="2">
        <v>43474.373842592591</v>
      </c>
      <c r="Y1610" s="2">
        <v>43474.373842592591</v>
      </c>
    </row>
    <row r="1611" spans="1:26" x14ac:dyDescent="0.25">
      <c r="A1611" t="s">
        <v>2709</v>
      </c>
      <c r="B1611" t="str">
        <f>VLOOKUP(A1611,'dump '!A:A,1,FALSE)</f>
        <v>VO131</v>
      </c>
      <c r="C1611" t="s">
        <v>2708</v>
      </c>
      <c r="D1611" t="s">
        <v>2710</v>
      </c>
      <c r="E1611" t="s">
        <v>2711</v>
      </c>
      <c r="F1611" t="s">
        <v>2712</v>
      </c>
      <c r="G1611" t="s">
        <v>750</v>
      </c>
      <c r="H1611" t="s">
        <v>58</v>
      </c>
      <c r="I1611">
        <v>1018968</v>
      </c>
      <c r="J1611">
        <v>5</v>
      </c>
      <c r="K1611" t="s">
        <v>47</v>
      </c>
      <c r="L1611" t="s">
        <v>6142</v>
      </c>
      <c r="M1611" t="s">
        <v>55</v>
      </c>
      <c r="N1611">
        <v>80</v>
      </c>
      <c r="O1611">
        <v>100</v>
      </c>
      <c r="P1611" t="s">
        <v>6160</v>
      </c>
      <c r="Q1611">
        <v>2600</v>
      </c>
      <c r="R1611">
        <v>50</v>
      </c>
      <c r="S1611">
        <v>300</v>
      </c>
      <c r="V1611" t="s">
        <v>6144</v>
      </c>
      <c r="W1611" s="2">
        <v>43474.373842592591</v>
      </c>
      <c r="Y1611" s="2">
        <v>43474.373842592591</v>
      </c>
    </row>
    <row r="1612" spans="1:26" x14ac:dyDescent="0.25">
      <c r="A1612" t="s">
        <v>1182</v>
      </c>
      <c r="B1612" t="str">
        <f>VLOOKUP(A1612,'dump '!A:A,1,FALSE)</f>
        <v>VO132</v>
      </c>
      <c r="C1612" t="s">
        <v>1181</v>
      </c>
      <c r="D1612" t="s">
        <v>285</v>
      </c>
      <c r="E1612" t="s">
        <v>93</v>
      </c>
      <c r="F1612" t="s">
        <v>286</v>
      </c>
      <c r="G1612" t="s">
        <v>177</v>
      </c>
      <c r="H1612" t="s">
        <v>58</v>
      </c>
      <c r="I1612">
        <v>1016728</v>
      </c>
      <c r="J1612">
        <v>5</v>
      </c>
      <c r="K1612" t="s">
        <v>47</v>
      </c>
      <c r="L1612" t="s">
        <v>6172</v>
      </c>
      <c r="M1612" t="s">
        <v>55</v>
      </c>
      <c r="N1612">
        <v>60</v>
      </c>
      <c r="O1612">
        <v>100</v>
      </c>
      <c r="P1612" t="s">
        <v>6190</v>
      </c>
      <c r="Q1612">
        <v>2500</v>
      </c>
      <c r="R1612">
        <v>50</v>
      </c>
      <c r="S1612">
        <v>300</v>
      </c>
      <c r="V1612" t="s">
        <v>6174</v>
      </c>
      <c r="W1612" s="2">
        <v>43636.595208333332</v>
      </c>
      <c r="X1612" t="s">
        <v>37</v>
      </c>
      <c r="Y1612" s="2">
        <v>44116.477361111109</v>
      </c>
      <c r="Z1612" t="s">
        <v>37</v>
      </c>
    </row>
    <row r="1613" spans="1:26" x14ac:dyDescent="0.25">
      <c r="A1613" t="s">
        <v>1380</v>
      </c>
      <c r="B1613" t="str">
        <f>VLOOKUP(A1613,'dump '!A:A,1,FALSE)</f>
        <v>VO133</v>
      </c>
      <c r="C1613" t="s">
        <v>1379</v>
      </c>
      <c r="D1613" t="s">
        <v>1381</v>
      </c>
      <c r="E1613" t="s">
        <v>93</v>
      </c>
      <c r="F1613" t="s">
        <v>1382</v>
      </c>
      <c r="G1613" t="s">
        <v>62</v>
      </c>
      <c r="H1613" t="s">
        <v>58</v>
      </c>
      <c r="I1613">
        <v>1034428</v>
      </c>
      <c r="J1613">
        <v>5</v>
      </c>
      <c r="K1613" t="s">
        <v>47</v>
      </c>
      <c r="L1613" t="s">
        <v>6142</v>
      </c>
      <c r="M1613" t="s">
        <v>55</v>
      </c>
      <c r="N1613">
        <v>80</v>
      </c>
      <c r="O1613">
        <v>100</v>
      </c>
      <c r="P1613" t="s">
        <v>6160</v>
      </c>
      <c r="Q1613">
        <v>2600</v>
      </c>
      <c r="R1613">
        <v>50</v>
      </c>
      <c r="S1613">
        <v>300</v>
      </c>
      <c r="V1613" t="s">
        <v>6144</v>
      </c>
      <c r="W1613" s="2">
        <v>43636.451238425929</v>
      </c>
      <c r="X1613" t="s">
        <v>37</v>
      </c>
      <c r="Y1613" s="2">
        <v>43636.451238425929</v>
      </c>
      <c r="Z1613" t="s">
        <v>37</v>
      </c>
    </row>
    <row r="1614" spans="1:26" x14ac:dyDescent="0.25">
      <c r="A1614" t="s">
        <v>1413</v>
      </c>
      <c r="B1614" t="str">
        <f>VLOOKUP(A1614,'dump '!A:A,1,FALSE)</f>
        <v>VO134</v>
      </c>
      <c r="C1614" t="s">
        <v>1412</v>
      </c>
      <c r="D1614" t="s">
        <v>1386</v>
      </c>
      <c r="E1614" t="s">
        <v>503</v>
      </c>
      <c r="F1614" t="s">
        <v>1387</v>
      </c>
      <c r="G1614" t="s">
        <v>62</v>
      </c>
      <c r="H1614" t="s">
        <v>58</v>
      </c>
      <c r="I1614">
        <v>1034759</v>
      </c>
      <c r="J1614">
        <v>5</v>
      </c>
      <c r="K1614" t="s">
        <v>47</v>
      </c>
      <c r="L1614" t="s">
        <v>6142</v>
      </c>
      <c r="M1614" t="s">
        <v>55</v>
      </c>
      <c r="N1614">
        <v>80</v>
      </c>
      <c r="O1614">
        <v>100</v>
      </c>
      <c r="P1614" t="s">
        <v>6160</v>
      </c>
      <c r="Q1614">
        <v>2600</v>
      </c>
      <c r="R1614">
        <v>50</v>
      </c>
      <c r="S1614">
        <v>300</v>
      </c>
      <c r="V1614" t="s">
        <v>6144</v>
      </c>
      <c r="W1614" s="2">
        <v>43636.442349537036</v>
      </c>
      <c r="X1614" t="s">
        <v>37</v>
      </c>
      <c r="Y1614" s="2">
        <v>43636.442349537036</v>
      </c>
      <c r="Z1614" t="s">
        <v>37</v>
      </c>
    </row>
    <row r="1615" spans="1:26" x14ac:dyDescent="0.25">
      <c r="A1615" t="s">
        <v>779</v>
      </c>
      <c r="B1615" t="str">
        <f>VLOOKUP(A1615,'dump '!A:A,1,FALSE)</f>
        <v>VO135</v>
      </c>
      <c r="C1615" t="s">
        <v>778</v>
      </c>
      <c r="D1615" t="s">
        <v>597</v>
      </c>
      <c r="E1615" t="s">
        <v>93</v>
      </c>
      <c r="F1615" t="s">
        <v>598</v>
      </c>
      <c r="G1615" t="s">
        <v>177</v>
      </c>
      <c r="H1615" t="s">
        <v>58</v>
      </c>
      <c r="I1615">
        <v>1018958</v>
      </c>
      <c r="J1615">
        <v>5</v>
      </c>
      <c r="K1615" t="s">
        <v>47</v>
      </c>
      <c r="L1615" t="s">
        <v>6142</v>
      </c>
      <c r="M1615" t="s">
        <v>55</v>
      </c>
      <c r="N1615">
        <v>80</v>
      </c>
      <c r="O1615">
        <v>100</v>
      </c>
      <c r="P1615" t="s">
        <v>6160</v>
      </c>
      <c r="Q1615">
        <v>2600</v>
      </c>
      <c r="R1615">
        <v>50</v>
      </c>
      <c r="S1615">
        <v>300</v>
      </c>
      <c r="V1615" t="s">
        <v>6144</v>
      </c>
      <c r="W1615" s="2">
        <v>43629.680381944447</v>
      </c>
      <c r="X1615" t="s">
        <v>37</v>
      </c>
      <c r="Y1615" s="2">
        <v>43629.680381944447</v>
      </c>
      <c r="Z1615" t="s">
        <v>37</v>
      </c>
    </row>
    <row r="1616" spans="1:26" x14ac:dyDescent="0.25">
      <c r="A1616" t="s">
        <v>1184</v>
      </c>
      <c r="B1616" t="str">
        <f>VLOOKUP(A1616,'dump '!A:A,1,FALSE)</f>
        <v>VO136</v>
      </c>
      <c r="C1616" t="s">
        <v>1183</v>
      </c>
      <c r="D1616" t="s">
        <v>597</v>
      </c>
      <c r="E1616" t="s">
        <v>93</v>
      </c>
      <c r="F1616" t="s">
        <v>598</v>
      </c>
      <c r="G1616" t="s">
        <v>177</v>
      </c>
      <c r="H1616" t="s">
        <v>58</v>
      </c>
      <c r="I1616">
        <v>1015841</v>
      </c>
      <c r="J1616">
        <v>5</v>
      </c>
      <c r="K1616" t="s">
        <v>47</v>
      </c>
      <c r="L1616" t="s">
        <v>6142</v>
      </c>
      <c r="M1616" t="s">
        <v>55</v>
      </c>
      <c r="N1616">
        <v>80</v>
      </c>
      <c r="O1616">
        <v>100</v>
      </c>
      <c r="P1616" t="s">
        <v>6160</v>
      </c>
      <c r="Q1616">
        <v>2600</v>
      </c>
      <c r="R1616">
        <v>50</v>
      </c>
      <c r="S1616">
        <v>300</v>
      </c>
      <c r="V1616" t="s">
        <v>6144</v>
      </c>
      <c r="W1616" s="2">
        <v>43629.680925925924</v>
      </c>
      <c r="X1616" t="s">
        <v>37</v>
      </c>
      <c r="Y1616" s="2">
        <v>43629.680925925924</v>
      </c>
      <c r="Z1616" t="s">
        <v>37</v>
      </c>
    </row>
    <row r="1617" spans="1:26" x14ac:dyDescent="0.25">
      <c r="A1617" t="s">
        <v>158</v>
      </c>
      <c r="B1617" t="str">
        <f>VLOOKUP(A1617,'dump '!A:A,1,FALSE)</f>
        <v>VO137</v>
      </c>
      <c r="C1617" t="s">
        <v>157</v>
      </c>
      <c r="D1617" t="s">
        <v>104</v>
      </c>
      <c r="E1617" t="s">
        <v>105</v>
      </c>
      <c r="F1617" t="s">
        <v>106</v>
      </c>
      <c r="G1617" t="s">
        <v>107</v>
      </c>
      <c r="H1617" t="s">
        <v>58</v>
      </c>
      <c r="I1617">
        <v>1017225</v>
      </c>
      <c r="J1617">
        <v>5</v>
      </c>
      <c r="K1617" t="s">
        <v>47</v>
      </c>
      <c r="L1617" t="s">
        <v>6172</v>
      </c>
      <c r="M1617" t="s">
        <v>55</v>
      </c>
      <c r="N1617">
        <v>60</v>
      </c>
      <c r="O1617">
        <v>100</v>
      </c>
      <c r="P1617" t="s">
        <v>6190</v>
      </c>
      <c r="Q1617">
        <v>2600</v>
      </c>
      <c r="R1617">
        <v>50</v>
      </c>
      <c r="S1617">
        <v>300</v>
      </c>
      <c r="V1617" t="s">
        <v>6174</v>
      </c>
      <c r="W1617" s="2">
        <v>43629.441064814811</v>
      </c>
      <c r="X1617" t="s">
        <v>37</v>
      </c>
      <c r="Y1617" s="2">
        <v>43670.43476851852</v>
      </c>
      <c r="Z1617" t="s">
        <v>37</v>
      </c>
    </row>
    <row r="1618" spans="1:26" x14ac:dyDescent="0.25">
      <c r="A1618" t="s">
        <v>1575</v>
      </c>
      <c r="B1618" t="str">
        <f>VLOOKUP(A1618,'dump '!A:A,1,FALSE)</f>
        <v>VO138</v>
      </c>
      <c r="C1618" t="s">
        <v>1574</v>
      </c>
      <c r="D1618" t="s">
        <v>153</v>
      </c>
      <c r="E1618" t="s">
        <v>154</v>
      </c>
      <c r="F1618" t="s">
        <v>155</v>
      </c>
      <c r="G1618" t="s">
        <v>107</v>
      </c>
      <c r="H1618" t="s">
        <v>58</v>
      </c>
      <c r="I1618">
        <v>1048048</v>
      </c>
      <c r="J1618">
        <v>5</v>
      </c>
      <c r="K1618" t="s">
        <v>47</v>
      </c>
      <c r="L1618" t="s">
        <v>6172</v>
      </c>
      <c r="M1618" t="s">
        <v>55</v>
      </c>
      <c r="N1618">
        <v>60</v>
      </c>
      <c r="O1618">
        <v>100</v>
      </c>
      <c r="P1618" t="s">
        <v>6190</v>
      </c>
      <c r="Q1618">
        <v>2600</v>
      </c>
      <c r="R1618">
        <v>50</v>
      </c>
      <c r="S1618">
        <v>300</v>
      </c>
      <c r="V1618" t="s">
        <v>6174</v>
      </c>
      <c r="W1618" s="2">
        <v>43630.420185185183</v>
      </c>
      <c r="X1618" t="s">
        <v>37</v>
      </c>
      <c r="Y1618" s="2">
        <v>43630.420185185183</v>
      </c>
      <c r="Z1618" t="s">
        <v>37</v>
      </c>
    </row>
    <row r="1619" spans="1:26" x14ac:dyDescent="0.25">
      <c r="A1619" t="s">
        <v>146</v>
      </c>
      <c r="B1619" t="str">
        <f>VLOOKUP(A1619,'dump '!A:A,1,FALSE)</f>
        <v>VO139</v>
      </c>
      <c r="C1619" t="s">
        <v>145</v>
      </c>
      <c r="D1619" t="s">
        <v>147</v>
      </c>
      <c r="E1619" t="s">
        <v>148</v>
      </c>
      <c r="F1619" t="s">
        <v>149</v>
      </c>
      <c r="G1619" t="s">
        <v>107</v>
      </c>
      <c r="H1619" t="s">
        <v>58</v>
      </c>
      <c r="I1619">
        <v>1017223</v>
      </c>
      <c r="J1619">
        <v>5</v>
      </c>
      <c r="K1619" t="s">
        <v>47</v>
      </c>
      <c r="L1619" t="s">
        <v>6172</v>
      </c>
      <c r="M1619" t="s">
        <v>55</v>
      </c>
      <c r="N1619">
        <v>60</v>
      </c>
      <c r="O1619">
        <v>100</v>
      </c>
      <c r="P1619" t="s">
        <v>6190</v>
      </c>
      <c r="Q1619">
        <v>2600</v>
      </c>
      <c r="R1619">
        <v>50</v>
      </c>
      <c r="S1619">
        <v>300</v>
      </c>
      <c r="V1619" t="s">
        <v>6174</v>
      </c>
      <c r="W1619" s="2">
        <v>43636.680104166669</v>
      </c>
      <c r="X1619" t="s">
        <v>37</v>
      </c>
      <c r="Y1619" s="2">
        <v>43636.680104166669</v>
      </c>
      <c r="Z1619" t="s">
        <v>37</v>
      </c>
    </row>
    <row r="1620" spans="1:26" x14ac:dyDescent="0.25">
      <c r="A1620" t="s">
        <v>297</v>
      </c>
      <c r="B1620" t="str">
        <f>VLOOKUP(A1620,'dump '!A:A,1,FALSE)</f>
        <v>VO140</v>
      </c>
      <c r="C1620" t="s">
        <v>296</v>
      </c>
      <c r="D1620" t="s">
        <v>104</v>
      </c>
      <c r="E1620" t="s">
        <v>298</v>
      </c>
      <c r="F1620" t="s">
        <v>299</v>
      </c>
      <c r="G1620" t="s">
        <v>107</v>
      </c>
      <c r="H1620" t="s">
        <v>58</v>
      </c>
      <c r="I1620">
        <v>1017253</v>
      </c>
      <c r="J1620">
        <v>5</v>
      </c>
      <c r="K1620" t="s">
        <v>47</v>
      </c>
      <c r="L1620" t="s">
        <v>6172</v>
      </c>
      <c r="M1620" t="s">
        <v>55</v>
      </c>
      <c r="N1620">
        <v>60</v>
      </c>
      <c r="O1620">
        <v>100</v>
      </c>
      <c r="P1620" t="s">
        <v>6190</v>
      </c>
      <c r="Q1620">
        <v>2600</v>
      </c>
      <c r="R1620">
        <v>50</v>
      </c>
      <c r="S1620">
        <v>300</v>
      </c>
      <c r="V1620" t="s">
        <v>6174</v>
      </c>
      <c r="W1620" s="2">
        <v>43636.685601851852</v>
      </c>
      <c r="X1620" t="s">
        <v>37</v>
      </c>
      <c r="Y1620" s="2">
        <v>43636.685601851852</v>
      </c>
      <c r="Z1620" t="s">
        <v>37</v>
      </c>
    </row>
    <row r="1621" spans="1:26" x14ac:dyDescent="0.25">
      <c r="A1621" t="s">
        <v>3967</v>
      </c>
      <c r="B1621" t="str">
        <f>VLOOKUP(A1621,'dump '!A:A,1,FALSE)</f>
        <v>VO141</v>
      </c>
      <c r="C1621" t="s">
        <v>3966</v>
      </c>
      <c r="D1621" t="s">
        <v>2925</v>
      </c>
      <c r="E1621" t="s">
        <v>2926</v>
      </c>
      <c r="F1621" t="s">
        <v>2927</v>
      </c>
      <c r="G1621" t="s">
        <v>107</v>
      </c>
      <c r="H1621" t="s">
        <v>58</v>
      </c>
      <c r="I1621">
        <v>1017247</v>
      </c>
      <c r="J1621">
        <v>5</v>
      </c>
      <c r="K1621" t="s">
        <v>47</v>
      </c>
      <c r="L1621" t="s">
        <v>6172</v>
      </c>
      <c r="M1621" t="s">
        <v>55</v>
      </c>
      <c r="N1621">
        <v>60</v>
      </c>
      <c r="O1621">
        <v>100</v>
      </c>
      <c r="P1621" t="s">
        <v>6190</v>
      </c>
      <c r="Q1621">
        <v>2600</v>
      </c>
      <c r="R1621">
        <v>50</v>
      </c>
      <c r="S1621">
        <v>300</v>
      </c>
      <c r="V1621" t="s">
        <v>6174</v>
      </c>
      <c r="W1621" s="2">
        <v>43556.600902777776</v>
      </c>
      <c r="X1621" t="s">
        <v>54</v>
      </c>
      <c r="Y1621" s="2">
        <v>43628.657523148147</v>
      </c>
      <c r="Z1621" t="s">
        <v>37</v>
      </c>
    </row>
    <row r="1622" spans="1:26" x14ac:dyDescent="0.25">
      <c r="A1622" t="s">
        <v>122</v>
      </c>
      <c r="B1622" t="str">
        <f>VLOOKUP(A1622,'dump '!A:A,1,FALSE)</f>
        <v>VO142</v>
      </c>
      <c r="C1622" t="s">
        <v>121</v>
      </c>
      <c r="D1622" t="s">
        <v>111</v>
      </c>
      <c r="E1622" t="s">
        <v>112</v>
      </c>
      <c r="F1622" t="s">
        <v>113</v>
      </c>
      <c r="G1622" t="s">
        <v>107</v>
      </c>
      <c r="H1622" t="s">
        <v>58</v>
      </c>
      <c r="I1622">
        <v>1017234</v>
      </c>
      <c r="J1622">
        <v>5</v>
      </c>
      <c r="K1622" t="s">
        <v>47</v>
      </c>
      <c r="L1622" t="s">
        <v>6172</v>
      </c>
      <c r="M1622" t="s">
        <v>55</v>
      </c>
      <c r="N1622">
        <v>60</v>
      </c>
      <c r="O1622">
        <v>100</v>
      </c>
      <c r="P1622" t="s">
        <v>6190</v>
      </c>
      <c r="Q1622">
        <v>2600</v>
      </c>
      <c r="R1622">
        <v>50</v>
      </c>
      <c r="S1622">
        <v>300</v>
      </c>
      <c r="V1622" t="s">
        <v>6174</v>
      </c>
      <c r="W1622" s="2">
        <v>43633.68246527778</v>
      </c>
      <c r="X1622" t="s">
        <v>37</v>
      </c>
      <c r="Y1622" s="2">
        <v>43633.68246527778</v>
      </c>
      <c r="Z1622" t="s">
        <v>37</v>
      </c>
    </row>
    <row r="1623" spans="1:26" x14ac:dyDescent="0.25">
      <c r="A1623" t="s">
        <v>1186</v>
      </c>
      <c r="B1623" t="str">
        <f>VLOOKUP(A1623,'dump '!A:A,1,FALSE)</f>
        <v>VO143</v>
      </c>
      <c r="C1623" t="s">
        <v>1185</v>
      </c>
      <c r="D1623" t="s">
        <v>521</v>
      </c>
      <c r="E1623" t="s">
        <v>522</v>
      </c>
      <c r="F1623" t="s">
        <v>523</v>
      </c>
      <c r="G1623" t="s">
        <v>62</v>
      </c>
      <c r="H1623" t="s">
        <v>58</v>
      </c>
      <c r="I1623">
        <v>1016170</v>
      </c>
      <c r="J1623">
        <v>5</v>
      </c>
      <c r="K1623" t="s">
        <v>47</v>
      </c>
      <c r="L1623" t="s">
        <v>6142</v>
      </c>
      <c r="M1623" t="s">
        <v>55</v>
      </c>
      <c r="N1623">
        <v>80</v>
      </c>
      <c r="O1623">
        <v>100</v>
      </c>
      <c r="P1623" t="s">
        <v>6160</v>
      </c>
      <c r="Q1623">
        <v>2550</v>
      </c>
      <c r="R1623">
        <v>50</v>
      </c>
      <c r="S1623">
        <v>300</v>
      </c>
      <c r="V1623" t="s">
        <v>6144</v>
      </c>
      <c r="W1623" s="2">
        <v>43635.657673611109</v>
      </c>
      <c r="X1623" t="s">
        <v>37</v>
      </c>
      <c r="Y1623" s="2">
        <v>43635.657673611109</v>
      </c>
      <c r="Z1623" t="s">
        <v>37</v>
      </c>
    </row>
    <row r="1624" spans="1:26" x14ac:dyDescent="0.25">
      <c r="A1624" t="s">
        <v>1188</v>
      </c>
      <c r="B1624" t="str">
        <f>VLOOKUP(A1624,'dump '!A:A,1,FALSE)</f>
        <v>VO144</v>
      </c>
      <c r="C1624" t="s">
        <v>1187</v>
      </c>
      <c r="D1624" t="s">
        <v>194</v>
      </c>
      <c r="E1624" t="s">
        <v>132</v>
      </c>
      <c r="F1624" t="s">
        <v>1127</v>
      </c>
      <c r="G1624" t="s">
        <v>177</v>
      </c>
      <c r="H1624" t="s">
        <v>58</v>
      </c>
      <c r="I1624">
        <v>1015814</v>
      </c>
      <c r="J1624">
        <v>5</v>
      </c>
      <c r="K1624" t="s">
        <v>47</v>
      </c>
      <c r="L1624" t="s">
        <v>6142</v>
      </c>
      <c r="M1624" t="s">
        <v>55</v>
      </c>
      <c r="N1624">
        <v>80</v>
      </c>
      <c r="O1624">
        <v>100</v>
      </c>
      <c r="P1624" t="s">
        <v>6160</v>
      </c>
      <c r="Q1624">
        <v>2550</v>
      </c>
      <c r="R1624">
        <v>50</v>
      </c>
      <c r="S1624">
        <v>300</v>
      </c>
      <c r="V1624" t="s">
        <v>6144</v>
      </c>
      <c r="W1624" s="2">
        <v>43629.531018518515</v>
      </c>
      <c r="X1624" t="s">
        <v>37</v>
      </c>
      <c r="Y1624" s="2">
        <v>43629.531018518515</v>
      </c>
      <c r="Z1624" t="s">
        <v>37</v>
      </c>
    </row>
    <row r="1625" spans="1:26" x14ac:dyDescent="0.25">
      <c r="A1625" t="s">
        <v>1190</v>
      </c>
      <c r="B1625" t="str">
        <f>VLOOKUP(A1625,'dump '!A:A,1,FALSE)</f>
        <v>VO145</v>
      </c>
      <c r="C1625" t="s">
        <v>1189</v>
      </c>
      <c r="D1625" t="s">
        <v>1156</v>
      </c>
      <c r="E1625" t="s">
        <v>1157</v>
      </c>
      <c r="F1625" t="s">
        <v>1158</v>
      </c>
      <c r="G1625" t="s">
        <v>177</v>
      </c>
      <c r="H1625" t="s">
        <v>58</v>
      </c>
      <c r="I1625">
        <v>1016199</v>
      </c>
      <c r="J1625">
        <v>5</v>
      </c>
      <c r="K1625" t="s">
        <v>47</v>
      </c>
      <c r="L1625" t="s">
        <v>6142</v>
      </c>
      <c r="M1625" t="s">
        <v>55</v>
      </c>
      <c r="N1625">
        <v>80</v>
      </c>
      <c r="O1625">
        <v>100</v>
      </c>
      <c r="P1625" t="s">
        <v>6160</v>
      </c>
      <c r="Q1625">
        <v>2500</v>
      </c>
      <c r="R1625">
        <v>50</v>
      </c>
      <c r="S1625">
        <v>300</v>
      </c>
      <c r="V1625" t="s">
        <v>6144</v>
      </c>
      <c r="W1625" s="2">
        <v>43629.667013888888</v>
      </c>
      <c r="X1625" t="s">
        <v>37</v>
      </c>
      <c r="Y1625" s="2">
        <v>43629.667013888888</v>
      </c>
      <c r="Z1625" t="s">
        <v>37</v>
      </c>
    </row>
    <row r="1626" spans="1:26" x14ac:dyDescent="0.25">
      <c r="A1626" t="s">
        <v>4061</v>
      </c>
      <c r="B1626" t="str">
        <f>VLOOKUP(A1626,'dump '!A:A,1,FALSE)</f>
        <v>VO146</v>
      </c>
      <c r="C1626" t="s">
        <v>4060</v>
      </c>
      <c r="D1626" t="s">
        <v>1793</v>
      </c>
      <c r="E1626" t="s">
        <v>281</v>
      </c>
      <c r="F1626" t="s">
        <v>1794</v>
      </c>
      <c r="G1626" t="s">
        <v>177</v>
      </c>
      <c r="H1626" t="s">
        <v>58</v>
      </c>
      <c r="I1626">
        <v>1016171</v>
      </c>
      <c r="J1626">
        <v>5</v>
      </c>
      <c r="K1626" t="s">
        <v>47</v>
      </c>
      <c r="L1626" t="s">
        <v>6142</v>
      </c>
      <c r="M1626" t="s">
        <v>55</v>
      </c>
      <c r="N1626">
        <v>80</v>
      </c>
      <c r="O1626">
        <v>100</v>
      </c>
      <c r="P1626" t="s">
        <v>6156</v>
      </c>
      <c r="Q1626">
        <v>2700</v>
      </c>
      <c r="R1626">
        <v>50</v>
      </c>
      <c r="S1626">
        <v>300</v>
      </c>
      <c r="V1626" t="s">
        <v>6144</v>
      </c>
      <c r="W1626" s="2">
        <v>43630.386180555557</v>
      </c>
      <c r="X1626" t="s">
        <v>37</v>
      </c>
      <c r="Y1626" s="2">
        <v>43630.386180555557</v>
      </c>
      <c r="Z1626" t="s">
        <v>37</v>
      </c>
    </row>
    <row r="1627" spans="1:26" x14ac:dyDescent="0.25">
      <c r="A1627" t="s">
        <v>6340</v>
      </c>
      <c r="B1627" t="e">
        <f>VLOOKUP(A1627,'dump '!A:A,1,FALSE)</f>
        <v>#N/A</v>
      </c>
      <c r="C1627" s="2"/>
      <c r="D1627" s="2"/>
      <c r="E1627" s="2"/>
      <c r="F1627" s="2"/>
      <c r="G1627" s="2"/>
      <c r="H1627" t="s">
        <v>58</v>
      </c>
      <c r="I1627">
        <v>1016209</v>
      </c>
      <c r="J1627">
        <v>5</v>
      </c>
      <c r="K1627" t="s">
        <v>47</v>
      </c>
      <c r="L1627" t="s">
        <v>6142</v>
      </c>
      <c r="M1627" t="s">
        <v>55</v>
      </c>
      <c r="N1627">
        <v>80</v>
      </c>
      <c r="O1627">
        <v>100</v>
      </c>
      <c r="P1627" t="s">
        <v>6160</v>
      </c>
      <c r="Q1627">
        <v>2600</v>
      </c>
      <c r="R1627">
        <v>50</v>
      </c>
      <c r="S1627">
        <v>300</v>
      </c>
      <c r="V1627" t="s">
        <v>6144</v>
      </c>
      <c r="W1627" s="2">
        <v>43629.536782407406</v>
      </c>
      <c r="X1627" t="s">
        <v>37</v>
      </c>
      <c r="Y1627" s="2">
        <v>43629.536782407406</v>
      </c>
      <c r="Z1627" t="s">
        <v>37</v>
      </c>
    </row>
    <row r="1628" spans="1:26" x14ac:dyDescent="0.25">
      <c r="A1628" t="s">
        <v>1626</v>
      </c>
      <c r="B1628" t="str">
        <f>VLOOKUP(A1628,'dump '!A:A,1,FALSE)</f>
        <v>VO148</v>
      </c>
      <c r="C1628" t="s">
        <v>1625</v>
      </c>
      <c r="D1628" t="s">
        <v>1627</v>
      </c>
      <c r="E1628" t="s">
        <v>49</v>
      </c>
      <c r="F1628" t="s">
        <v>1628</v>
      </c>
      <c r="G1628" t="s">
        <v>107</v>
      </c>
      <c r="H1628" t="s">
        <v>58</v>
      </c>
      <c r="I1628">
        <v>1032009</v>
      </c>
      <c r="J1628">
        <v>5</v>
      </c>
      <c r="K1628" t="s">
        <v>47</v>
      </c>
      <c r="L1628" t="s">
        <v>6172</v>
      </c>
      <c r="M1628" t="s">
        <v>55</v>
      </c>
      <c r="N1628">
        <v>60</v>
      </c>
      <c r="O1628">
        <v>100</v>
      </c>
      <c r="P1628" t="s">
        <v>6190</v>
      </c>
      <c r="Q1628">
        <v>2600</v>
      </c>
      <c r="R1628">
        <v>50</v>
      </c>
      <c r="S1628">
        <v>300</v>
      </c>
      <c r="V1628" t="s">
        <v>6174</v>
      </c>
      <c r="W1628" s="2">
        <v>43636.676944444444</v>
      </c>
      <c r="X1628" t="s">
        <v>37</v>
      </c>
      <c r="Y1628" s="2">
        <v>43636.676944444444</v>
      </c>
      <c r="Z1628" t="s">
        <v>37</v>
      </c>
    </row>
    <row r="1629" spans="1:26" x14ac:dyDescent="0.25">
      <c r="A1629" t="s">
        <v>1192</v>
      </c>
      <c r="B1629" t="str">
        <f>VLOOKUP(A1629,'dump '!A:A,1,FALSE)</f>
        <v>VO149</v>
      </c>
      <c r="C1629" t="s">
        <v>1191</v>
      </c>
      <c r="D1629" t="s">
        <v>1193</v>
      </c>
      <c r="E1629" t="s">
        <v>293</v>
      </c>
      <c r="F1629" t="s">
        <v>1194</v>
      </c>
      <c r="G1629" t="s">
        <v>43</v>
      </c>
      <c r="H1629" t="s">
        <v>58</v>
      </c>
      <c r="I1629">
        <v>1016843</v>
      </c>
      <c r="J1629">
        <v>5</v>
      </c>
      <c r="K1629" t="s">
        <v>47</v>
      </c>
      <c r="L1629" t="s">
        <v>6172</v>
      </c>
      <c r="M1629" t="s">
        <v>55</v>
      </c>
      <c r="N1629">
        <v>60</v>
      </c>
      <c r="O1629">
        <v>100</v>
      </c>
      <c r="P1629" t="s">
        <v>6190</v>
      </c>
      <c r="Q1629">
        <v>2600</v>
      </c>
      <c r="R1629">
        <v>50</v>
      </c>
      <c r="S1629">
        <v>300</v>
      </c>
      <c r="V1629" t="s">
        <v>6174</v>
      </c>
      <c r="W1629" s="2">
        <v>43636.623912037037</v>
      </c>
      <c r="X1629" t="s">
        <v>37</v>
      </c>
      <c r="Y1629" s="2">
        <v>43636.623912037037</v>
      </c>
      <c r="Z1629" t="s">
        <v>37</v>
      </c>
    </row>
    <row r="1630" spans="1:26" x14ac:dyDescent="0.25">
      <c r="A1630" t="s">
        <v>136</v>
      </c>
      <c r="B1630" t="str">
        <f>VLOOKUP(A1630,'dump '!A:A,1,FALSE)</f>
        <v>VO150</v>
      </c>
      <c r="C1630" t="s">
        <v>135</v>
      </c>
      <c r="D1630" t="s">
        <v>137</v>
      </c>
      <c r="E1630" t="s">
        <v>132</v>
      </c>
      <c r="F1630" t="s">
        <v>138</v>
      </c>
      <c r="G1630" t="s">
        <v>43</v>
      </c>
      <c r="H1630" t="s">
        <v>58</v>
      </c>
      <c r="I1630">
        <v>1017237</v>
      </c>
      <c r="J1630">
        <v>5</v>
      </c>
      <c r="K1630" t="s">
        <v>47</v>
      </c>
      <c r="L1630" t="s">
        <v>6172</v>
      </c>
      <c r="M1630" t="s">
        <v>55</v>
      </c>
      <c r="N1630">
        <v>60</v>
      </c>
      <c r="O1630">
        <v>100</v>
      </c>
      <c r="P1630" t="s">
        <v>6190</v>
      </c>
      <c r="Q1630">
        <v>2600</v>
      </c>
      <c r="R1630">
        <v>50</v>
      </c>
      <c r="S1630">
        <v>300</v>
      </c>
      <c r="V1630" t="s">
        <v>6174</v>
      </c>
      <c r="W1630" s="2">
        <v>43636.664942129632</v>
      </c>
      <c r="X1630" t="s">
        <v>37</v>
      </c>
      <c r="Y1630" s="2">
        <v>43636.664942129632</v>
      </c>
      <c r="Z1630" t="s">
        <v>37</v>
      </c>
    </row>
    <row r="1631" spans="1:26" x14ac:dyDescent="0.25">
      <c r="A1631" t="s">
        <v>1197</v>
      </c>
      <c r="B1631" t="str">
        <f>VLOOKUP(A1631,'dump '!A:A,1,FALSE)</f>
        <v>VO151</v>
      </c>
      <c r="C1631" t="s">
        <v>1196</v>
      </c>
      <c r="D1631" t="s">
        <v>1198</v>
      </c>
      <c r="E1631" t="s">
        <v>49</v>
      </c>
      <c r="F1631" t="s">
        <v>1199</v>
      </c>
      <c r="G1631" t="s">
        <v>43</v>
      </c>
      <c r="H1631" t="s">
        <v>58</v>
      </c>
      <c r="I1631">
        <v>1016715</v>
      </c>
      <c r="J1631">
        <v>5</v>
      </c>
      <c r="K1631" t="s">
        <v>47</v>
      </c>
      <c r="L1631" t="s">
        <v>6172</v>
      </c>
      <c r="M1631" t="s">
        <v>55</v>
      </c>
      <c r="N1631">
        <v>60</v>
      </c>
      <c r="O1631">
        <v>100</v>
      </c>
      <c r="P1631" t="s">
        <v>6190</v>
      </c>
      <c r="Q1631">
        <v>2600</v>
      </c>
      <c r="R1631">
        <v>50</v>
      </c>
      <c r="S1631">
        <v>300</v>
      </c>
      <c r="V1631" t="s">
        <v>6174</v>
      </c>
      <c r="W1631" s="2">
        <v>43636.668368055558</v>
      </c>
      <c r="X1631" t="s">
        <v>37</v>
      </c>
      <c r="Y1631" s="2">
        <v>43636.668368055558</v>
      </c>
      <c r="Z1631" t="s">
        <v>37</v>
      </c>
    </row>
    <row r="1632" spans="1:26" x14ac:dyDescent="0.25">
      <c r="A1632" t="s">
        <v>291</v>
      </c>
      <c r="B1632" t="str">
        <f>VLOOKUP(A1632,'dump '!A:A,1,FALSE)</f>
        <v>VO152</v>
      </c>
      <c r="C1632" t="s">
        <v>290</v>
      </c>
      <c r="D1632" t="s">
        <v>292</v>
      </c>
      <c r="E1632" t="s">
        <v>293</v>
      </c>
      <c r="F1632" t="s">
        <v>294</v>
      </c>
      <c r="G1632" t="s">
        <v>43</v>
      </c>
      <c r="H1632" t="s">
        <v>58</v>
      </c>
      <c r="I1632">
        <v>1017248</v>
      </c>
      <c r="J1632">
        <v>5</v>
      </c>
      <c r="K1632" t="s">
        <v>47</v>
      </c>
      <c r="L1632" t="s">
        <v>6172</v>
      </c>
      <c r="M1632" t="s">
        <v>55</v>
      </c>
      <c r="N1632">
        <v>60</v>
      </c>
      <c r="O1632">
        <v>100</v>
      </c>
      <c r="P1632" t="s">
        <v>6190</v>
      </c>
      <c r="Q1632">
        <v>2600</v>
      </c>
      <c r="R1632">
        <v>50</v>
      </c>
      <c r="S1632">
        <v>300</v>
      </c>
      <c r="V1632" t="s">
        <v>6174</v>
      </c>
      <c r="W1632" s="2">
        <v>43636.670949074076</v>
      </c>
      <c r="X1632" t="s">
        <v>37</v>
      </c>
      <c r="Y1632" s="2">
        <v>43636.670949074076</v>
      </c>
      <c r="Z1632" t="s">
        <v>37</v>
      </c>
    </row>
    <row r="1633" spans="1:26" x14ac:dyDescent="0.25">
      <c r="A1633" t="s">
        <v>124</v>
      </c>
      <c r="B1633" t="str">
        <f>VLOOKUP(A1633,'dump '!A:A,1,FALSE)</f>
        <v>VO153</v>
      </c>
      <c r="C1633" t="s">
        <v>123</v>
      </c>
      <c r="D1633" t="s">
        <v>125</v>
      </c>
      <c r="E1633" t="s">
        <v>126</v>
      </c>
      <c r="F1633" t="s">
        <v>127</v>
      </c>
      <c r="G1633" t="s">
        <v>43</v>
      </c>
      <c r="H1633" t="s">
        <v>58</v>
      </c>
      <c r="I1633">
        <v>1017235</v>
      </c>
      <c r="J1633">
        <v>5</v>
      </c>
      <c r="K1633" t="s">
        <v>47</v>
      </c>
      <c r="L1633" t="s">
        <v>6172</v>
      </c>
      <c r="M1633" t="s">
        <v>55</v>
      </c>
      <c r="N1633">
        <v>60</v>
      </c>
      <c r="O1633">
        <v>100</v>
      </c>
      <c r="P1633" t="s">
        <v>6190</v>
      </c>
      <c r="Q1633">
        <v>2600</v>
      </c>
      <c r="R1633">
        <v>50</v>
      </c>
      <c r="S1633">
        <v>300</v>
      </c>
      <c r="V1633" t="s">
        <v>6174</v>
      </c>
      <c r="W1633" s="2">
        <v>43636.674085648148</v>
      </c>
      <c r="X1633" t="s">
        <v>37</v>
      </c>
      <c r="Y1633" s="2">
        <v>43636.674085648148</v>
      </c>
      <c r="Z1633" t="s">
        <v>37</v>
      </c>
    </row>
    <row r="1634" spans="1:26" x14ac:dyDescent="0.25">
      <c r="A1634" t="s">
        <v>91</v>
      </c>
      <c r="B1634" t="str">
        <f>VLOOKUP(A1634,'dump '!A:A,1,FALSE)</f>
        <v>VO154</v>
      </c>
      <c r="C1634" t="s">
        <v>90</v>
      </c>
      <c r="D1634" t="s">
        <v>92</v>
      </c>
      <c r="E1634" t="s">
        <v>93</v>
      </c>
      <c r="F1634" t="s">
        <v>94</v>
      </c>
      <c r="G1634" t="s">
        <v>62</v>
      </c>
      <c r="H1634" t="s">
        <v>58</v>
      </c>
      <c r="I1634">
        <v>1017244</v>
      </c>
      <c r="J1634">
        <v>5</v>
      </c>
      <c r="K1634" t="s">
        <v>47</v>
      </c>
      <c r="L1634" t="s">
        <v>6172</v>
      </c>
      <c r="M1634" t="s">
        <v>55</v>
      </c>
      <c r="N1634">
        <v>60</v>
      </c>
      <c r="O1634">
        <v>100</v>
      </c>
      <c r="P1634" t="s">
        <v>6190</v>
      </c>
      <c r="Q1634">
        <v>2600</v>
      </c>
      <c r="R1634">
        <v>50</v>
      </c>
      <c r="S1634">
        <v>300</v>
      </c>
      <c r="V1634" t="s">
        <v>6174</v>
      </c>
      <c r="W1634" s="2">
        <v>43635.694826388892</v>
      </c>
      <c r="X1634" t="s">
        <v>37</v>
      </c>
      <c r="Y1634" s="2">
        <v>43635.694826388892</v>
      </c>
      <c r="Z1634" t="s">
        <v>37</v>
      </c>
    </row>
    <row r="1635" spans="1:26" x14ac:dyDescent="0.25">
      <c r="A1635" t="s">
        <v>116</v>
      </c>
      <c r="B1635" t="str">
        <f>VLOOKUP(A1635,'dump '!A:A,1,FALSE)</f>
        <v>VO155</v>
      </c>
      <c r="C1635" t="s">
        <v>115</v>
      </c>
      <c r="D1635" t="s">
        <v>117</v>
      </c>
      <c r="E1635" t="s">
        <v>118</v>
      </c>
      <c r="F1635" t="s">
        <v>119</v>
      </c>
      <c r="G1635" t="s">
        <v>62</v>
      </c>
      <c r="H1635" t="s">
        <v>58</v>
      </c>
      <c r="I1635">
        <v>1017242</v>
      </c>
      <c r="J1635">
        <v>5</v>
      </c>
      <c r="K1635" t="s">
        <v>47</v>
      </c>
      <c r="L1635" t="s">
        <v>6172</v>
      </c>
      <c r="M1635" t="s">
        <v>55</v>
      </c>
      <c r="N1635">
        <v>60</v>
      </c>
      <c r="O1635">
        <v>100</v>
      </c>
      <c r="P1635" t="s">
        <v>6190</v>
      </c>
      <c r="Q1635">
        <v>2600</v>
      </c>
      <c r="R1635">
        <v>50</v>
      </c>
      <c r="S1635">
        <v>300</v>
      </c>
      <c r="V1635" t="s">
        <v>6174</v>
      </c>
      <c r="W1635" s="2">
        <v>43635.692546296297</v>
      </c>
      <c r="X1635" t="s">
        <v>37</v>
      </c>
      <c r="Y1635" s="2">
        <v>43635.692546296297</v>
      </c>
      <c r="Z1635" t="s">
        <v>37</v>
      </c>
    </row>
    <row r="1636" spans="1:26" x14ac:dyDescent="0.25">
      <c r="A1636" t="s">
        <v>1202</v>
      </c>
      <c r="B1636" t="str">
        <f>VLOOKUP(A1636,'dump '!A:A,1,FALSE)</f>
        <v>VO156</v>
      </c>
      <c r="C1636" t="s">
        <v>1201</v>
      </c>
      <c r="D1636" t="s">
        <v>245</v>
      </c>
      <c r="E1636" t="s">
        <v>487</v>
      </c>
      <c r="F1636" t="s">
        <v>488</v>
      </c>
      <c r="G1636" t="s">
        <v>62</v>
      </c>
      <c r="H1636" t="s">
        <v>58</v>
      </c>
      <c r="I1636">
        <v>1016743</v>
      </c>
      <c r="J1636">
        <v>5</v>
      </c>
      <c r="K1636" t="s">
        <v>47</v>
      </c>
      <c r="L1636" t="s">
        <v>6172</v>
      </c>
      <c r="M1636" t="s">
        <v>55</v>
      </c>
      <c r="N1636">
        <v>60</v>
      </c>
      <c r="O1636">
        <v>100</v>
      </c>
      <c r="P1636" t="s">
        <v>6190</v>
      </c>
      <c r="Q1636">
        <v>2600</v>
      </c>
      <c r="R1636">
        <v>50</v>
      </c>
      <c r="S1636">
        <v>300</v>
      </c>
      <c r="V1636" t="s">
        <v>6174</v>
      </c>
      <c r="W1636" s="2">
        <v>43636.462372685186</v>
      </c>
      <c r="X1636" t="s">
        <v>37</v>
      </c>
      <c r="Y1636" s="2">
        <v>43636.462372685186</v>
      </c>
      <c r="Z1636" t="s">
        <v>37</v>
      </c>
    </row>
    <row r="1637" spans="1:26" x14ac:dyDescent="0.25">
      <c r="A1637" t="s">
        <v>1204</v>
      </c>
      <c r="B1637" t="str">
        <f>VLOOKUP(A1637,'dump '!A:A,1,FALSE)</f>
        <v>VO157</v>
      </c>
      <c r="C1637" t="s">
        <v>1203</v>
      </c>
      <c r="D1637" t="s">
        <v>1205</v>
      </c>
      <c r="E1637" t="s">
        <v>522</v>
      </c>
      <c r="F1637" t="s">
        <v>1206</v>
      </c>
      <c r="G1637" t="s">
        <v>43</v>
      </c>
      <c r="H1637" t="s">
        <v>58</v>
      </c>
      <c r="I1637">
        <v>1016744</v>
      </c>
      <c r="J1637">
        <v>5</v>
      </c>
      <c r="K1637" t="s">
        <v>47</v>
      </c>
      <c r="L1637" t="s">
        <v>6172</v>
      </c>
      <c r="M1637" t="s">
        <v>55</v>
      </c>
      <c r="N1637">
        <v>60</v>
      </c>
      <c r="O1637">
        <v>100</v>
      </c>
      <c r="P1637" t="s">
        <v>6190</v>
      </c>
      <c r="Q1637">
        <v>2600</v>
      </c>
      <c r="R1637">
        <v>50</v>
      </c>
      <c r="S1637">
        <v>300</v>
      </c>
      <c r="V1637" t="s">
        <v>6174</v>
      </c>
      <c r="W1637" s="2">
        <v>43636.661365740743</v>
      </c>
      <c r="X1637" t="s">
        <v>37</v>
      </c>
      <c r="Y1637" s="2">
        <v>43636.661365740743</v>
      </c>
      <c r="Z1637" t="s">
        <v>37</v>
      </c>
    </row>
    <row r="1638" spans="1:26" x14ac:dyDescent="0.25">
      <c r="A1638" t="s">
        <v>130</v>
      </c>
      <c r="B1638" t="str">
        <f>VLOOKUP(A1638,'dump '!A:A,1,FALSE)</f>
        <v>VO158</v>
      </c>
      <c r="C1638" t="s">
        <v>129</v>
      </c>
      <c r="D1638" t="s">
        <v>131</v>
      </c>
      <c r="E1638" t="s">
        <v>132</v>
      </c>
      <c r="F1638" t="s">
        <v>133</v>
      </c>
      <c r="G1638" t="s">
        <v>107</v>
      </c>
      <c r="H1638" t="s">
        <v>58</v>
      </c>
      <c r="I1638">
        <v>1017236</v>
      </c>
      <c r="J1638">
        <v>5</v>
      </c>
      <c r="K1638" t="s">
        <v>47</v>
      </c>
      <c r="L1638" t="s">
        <v>6172</v>
      </c>
      <c r="M1638" t="s">
        <v>55</v>
      </c>
      <c r="N1638">
        <v>60</v>
      </c>
      <c r="O1638">
        <v>100</v>
      </c>
      <c r="P1638" t="s">
        <v>6190</v>
      </c>
      <c r="Q1638">
        <v>2600</v>
      </c>
      <c r="R1638">
        <v>50</v>
      </c>
      <c r="S1638">
        <v>300</v>
      </c>
      <c r="V1638" t="s">
        <v>6174</v>
      </c>
      <c r="W1638" s="2">
        <v>43543.452662037038</v>
      </c>
      <c r="X1638" t="s">
        <v>37</v>
      </c>
      <c r="Y1638" s="2">
        <v>43629.346053240741</v>
      </c>
      <c r="Z1638" t="s">
        <v>37</v>
      </c>
    </row>
    <row r="1639" spans="1:26" x14ac:dyDescent="0.25">
      <c r="A1639" t="s">
        <v>1209</v>
      </c>
      <c r="B1639" t="str">
        <f>VLOOKUP(A1639,'dump '!A:A,1,FALSE)</f>
        <v>VO159</v>
      </c>
      <c r="C1639" t="s">
        <v>1208</v>
      </c>
      <c r="D1639" t="s">
        <v>251</v>
      </c>
      <c r="E1639" t="s">
        <v>252</v>
      </c>
      <c r="F1639" t="s">
        <v>253</v>
      </c>
      <c r="G1639" t="s">
        <v>43</v>
      </c>
      <c r="H1639" t="s">
        <v>58</v>
      </c>
      <c r="I1639">
        <v>1016845</v>
      </c>
      <c r="J1639">
        <v>5</v>
      </c>
      <c r="K1639" t="s">
        <v>47</v>
      </c>
      <c r="L1639" t="s">
        <v>6172</v>
      </c>
      <c r="M1639" t="s">
        <v>55</v>
      </c>
      <c r="N1639">
        <v>60</v>
      </c>
      <c r="O1639">
        <v>100</v>
      </c>
      <c r="P1639" t="s">
        <v>6190</v>
      </c>
      <c r="Q1639">
        <v>2600</v>
      </c>
      <c r="R1639">
        <v>50</v>
      </c>
      <c r="S1639">
        <v>300</v>
      </c>
      <c r="V1639" t="s">
        <v>6174</v>
      </c>
      <c r="W1639" s="2">
        <v>43636.640659722223</v>
      </c>
      <c r="X1639" t="s">
        <v>37</v>
      </c>
      <c r="Y1639" s="2">
        <v>43669.427268518521</v>
      </c>
      <c r="Z1639" t="s">
        <v>37</v>
      </c>
    </row>
    <row r="1640" spans="1:26" x14ac:dyDescent="0.25">
      <c r="A1640" t="s">
        <v>66</v>
      </c>
      <c r="B1640" t="str">
        <f>VLOOKUP(A1640,'dump '!A:A,1,FALSE)</f>
        <v>VO160</v>
      </c>
      <c r="C1640" t="s">
        <v>65</v>
      </c>
      <c r="D1640" t="s">
        <v>67</v>
      </c>
      <c r="E1640" t="s">
        <v>68</v>
      </c>
      <c r="F1640" t="s">
        <v>69</v>
      </c>
      <c r="G1640" t="s">
        <v>62</v>
      </c>
      <c r="H1640" t="s">
        <v>58</v>
      </c>
      <c r="I1640">
        <v>1017214</v>
      </c>
      <c r="J1640">
        <v>5</v>
      </c>
      <c r="K1640" t="s">
        <v>47</v>
      </c>
      <c r="L1640" t="s">
        <v>6172</v>
      </c>
      <c r="M1640" t="s">
        <v>55</v>
      </c>
      <c r="N1640">
        <v>60</v>
      </c>
      <c r="O1640">
        <v>100</v>
      </c>
      <c r="P1640" t="s">
        <v>6190</v>
      </c>
      <c r="Q1640">
        <v>2600</v>
      </c>
      <c r="R1640">
        <v>50</v>
      </c>
      <c r="S1640">
        <v>300</v>
      </c>
      <c r="V1640" t="s">
        <v>6174</v>
      </c>
      <c r="W1640" s="2">
        <v>43636.487835648149</v>
      </c>
      <c r="X1640" t="s">
        <v>37</v>
      </c>
      <c r="Y1640" s="2">
        <v>43636.487835648149</v>
      </c>
      <c r="Z1640" t="s">
        <v>37</v>
      </c>
    </row>
    <row r="1641" spans="1:26" x14ac:dyDescent="0.25">
      <c r="A1641" t="s">
        <v>1211</v>
      </c>
      <c r="B1641" t="str">
        <f>VLOOKUP(A1641,'dump '!A:A,1,FALSE)</f>
        <v>VO161</v>
      </c>
      <c r="C1641" t="s">
        <v>1210</v>
      </c>
      <c r="D1641" t="s">
        <v>502</v>
      </c>
      <c r="E1641" t="s">
        <v>793</v>
      </c>
      <c r="F1641" t="s">
        <v>1212</v>
      </c>
      <c r="G1641" t="s">
        <v>62</v>
      </c>
      <c r="H1641" t="s">
        <v>58</v>
      </c>
      <c r="I1641">
        <v>1016723</v>
      </c>
      <c r="J1641">
        <v>5</v>
      </c>
      <c r="K1641" t="s">
        <v>47</v>
      </c>
      <c r="L1641" t="s">
        <v>6172</v>
      </c>
      <c r="M1641" t="s">
        <v>55</v>
      </c>
      <c r="N1641">
        <v>60</v>
      </c>
      <c r="O1641">
        <v>100</v>
      </c>
      <c r="P1641" t="s">
        <v>6190</v>
      </c>
      <c r="Q1641">
        <v>2600</v>
      </c>
      <c r="R1641">
        <v>50</v>
      </c>
      <c r="S1641">
        <v>300</v>
      </c>
      <c r="V1641" t="s">
        <v>6174</v>
      </c>
      <c r="W1641" s="2">
        <v>43635.654548611114</v>
      </c>
      <c r="X1641" t="s">
        <v>37</v>
      </c>
      <c r="Y1641" s="2">
        <v>43635.654548611114</v>
      </c>
      <c r="Z1641" t="s">
        <v>37</v>
      </c>
    </row>
    <row r="1642" spans="1:26" x14ac:dyDescent="0.25">
      <c r="A1642" t="s">
        <v>1215</v>
      </c>
      <c r="B1642" t="str">
        <f>VLOOKUP(A1642,'dump '!A:A,1,FALSE)</f>
        <v>VO162</v>
      </c>
      <c r="C1642" t="s">
        <v>1214</v>
      </c>
      <c r="D1642" t="s">
        <v>308</v>
      </c>
      <c r="E1642" t="s">
        <v>769</v>
      </c>
      <c r="F1642" t="s">
        <v>1216</v>
      </c>
      <c r="G1642" t="s">
        <v>62</v>
      </c>
      <c r="H1642" t="s">
        <v>58</v>
      </c>
      <c r="I1642">
        <v>1016714</v>
      </c>
      <c r="J1642">
        <v>5</v>
      </c>
      <c r="K1642" t="s">
        <v>47</v>
      </c>
      <c r="L1642" t="s">
        <v>6172</v>
      </c>
      <c r="M1642" t="s">
        <v>55</v>
      </c>
      <c r="N1642">
        <v>60</v>
      </c>
      <c r="O1642">
        <v>100</v>
      </c>
      <c r="P1642" t="s">
        <v>6190</v>
      </c>
      <c r="Q1642">
        <v>2600</v>
      </c>
      <c r="R1642">
        <v>50</v>
      </c>
      <c r="S1642">
        <v>300</v>
      </c>
      <c r="V1642" t="s">
        <v>6174</v>
      </c>
      <c r="W1642" s="2">
        <v>43635.681979166664</v>
      </c>
      <c r="X1642" t="s">
        <v>37</v>
      </c>
      <c r="Y1642" s="2">
        <v>43635.681979166664</v>
      </c>
      <c r="Z1642" t="s">
        <v>37</v>
      </c>
    </row>
    <row r="1643" spans="1:26" x14ac:dyDescent="0.25">
      <c r="A1643" t="s">
        <v>1219</v>
      </c>
      <c r="B1643" t="str">
        <f>VLOOKUP(A1643,'dump '!A:A,1,FALSE)</f>
        <v>VO163</v>
      </c>
      <c r="C1643" t="s">
        <v>1218</v>
      </c>
      <c r="D1643" t="s">
        <v>574</v>
      </c>
      <c r="E1643" t="s">
        <v>528</v>
      </c>
      <c r="F1643" t="s">
        <v>575</v>
      </c>
      <c r="G1643" t="s">
        <v>62</v>
      </c>
      <c r="H1643" t="s">
        <v>58</v>
      </c>
      <c r="I1643">
        <v>1016853</v>
      </c>
      <c r="J1643">
        <v>5</v>
      </c>
      <c r="K1643" t="s">
        <v>47</v>
      </c>
      <c r="L1643" t="s">
        <v>6172</v>
      </c>
      <c r="M1643" t="s">
        <v>55</v>
      </c>
      <c r="N1643">
        <v>60</v>
      </c>
      <c r="O1643">
        <v>100</v>
      </c>
      <c r="P1643" t="s">
        <v>6190</v>
      </c>
      <c r="Q1643">
        <v>2600</v>
      </c>
      <c r="R1643">
        <v>50</v>
      </c>
      <c r="S1643">
        <v>300</v>
      </c>
      <c r="V1643" t="s">
        <v>6174</v>
      </c>
      <c r="W1643" s="2">
        <v>43636.496851851851</v>
      </c>
      <c r="X1643" t="s">
        <v>37</v>
      </c>
      <c r="Y1643" s="2">
        <v>43636.496851851851</v>
      </c>
      <c r="Z1643" t="s">
        <v>37</v>
      </c>
    </row>
    <row r="1644" spans="1:26" x14ac:dyDescent="0.25">
      <c r="A1644" t="s">
        <v>57</v>
      </c>
      <c r="B1644" t="str">
        <f>VLOOKUP(A1644,'dump '!A:A,1,FALSE)</f>
        <v>VO164</v>
      </c>
      <c r="C1644" t="s">
        <v>56</v>
      </c>
      <c r="D1644" t="s">
        <v>59</v>
      </c>
      <c r="E1644" t="s">
        <v>60</v>
      </c>
      <c r="F1644" t="s">
        <v>61</v>
      </c>
      <c r="G1644" t="s">
        <v>62</v>
      </c>
      <c r="H1644" t="s">
        <v>58</v>
      </c>
      <c r="I1644">
        <v>1017212</v>
      </c>
      <c r="J1644">
        <v>5</v>
      </c>
      <c r="K1644" t="s">
        <v>47</v>
      </c>
      <c r="L1644" t="s">
        <v>6172</v>
      </c>
      <c r="M1644" t="s">
        <v>55</v>
      </c>
      <c r="N1644">
        <v>60</v>
      </c>
      <c r="O1644">
        <v>100</v>
      </c>
      <c r="P1644" t="s">
        <v>6190</v>
      </c>
      <c r="Q1644">
        <v>2600</v>
      </c>
      <c r="R1644">
        <v>50</v>
      </c>
      <c r="S1644">
        <v>300</v>
      </c>
      <c r="V1644" t="s">
        <v>6174</v>
      </c>
      <c r="W1644" s="2">
        <v>43636.493460648147</v>
      </c>
      <c r="X1644" t="s">
        <v>37</v>
      </c>
      <c r="Y1644" s="2">
        <v>43636.493460648147</v>
      </c>
      <c r="Z1644" t="s">
        <v>37</v>
      </c>
    </row>
    <row r="1645" spans="1:26" x14ac:dyDescent="0.25">
      <c r="A1645" t="s">
        <v>3208</v>
      </c>
      <c r="B1645" t="str">
        <f>VLOOKUP(A1645,'dump '!A:A,1,FALSE)</f>
        <v>VO165</v>
      </c>
      <c r="C1645" t="s">
        <v>3207</v>
      </c>
      <c r="D1645" t="s">
        <v>2251</v>
      </c>
      <c r="E1645" t="s">
        <v>281</v>
      </c>
      <c r="F1645" t="s">
        <v>2252</v>
      </c>
      <c r="G1645" t="s">
        <v>62</v>
      </c>
      <c r="H1645" t="s">
        <v>58</v>
      </c>
      <c r="I1645">
        <v>1015829</v>
      </c>
      <c r="J1645">
        <v>5</v>
      </c>
      <c r="K1645" t="s">
        <v>47</v>
      </c>
      <c r="L1645" t="s">
        <v>6142</v>
      </c>
      <c r="M1645" t="s">
        <v>55</v>
      </c>
      <c r="N1645">
        <v>80</v>
      </c>
      <c r="O1645">
        <v>100</v>
      </c>
      <c r="P1645" t="s">
        <v>6160</v>
      </c>
      <c r="Q1645">
        <v>2600</v>
      </c>
      <c r="R1645">
        <v>50</v>
      </c>
      <c r="S1645">
        <v>300</v>
      </c>
      <c r="V1645" t="s">
        <v>6144</v>
      </c>
      <c r="W1645" s="2">
        <v>43630.492361111108</v>
      </c>
      <c r="X1645" t="s">
        <v>37</v>
      </c>
      <c r="Y1645" s="2">
        <v>43630.492361111108</v>
      </c>
      <c r="Z1645" t="s">
        <v>37</v>
      </c>
    </row>
    <row r="1646" spans="1:26" x14ac:dyDescent="0.25">
      <c r="A1646" t="s">
        <v>72</v>
      </c>
      <c r="B1646" t="str">
        <f>VLOOKUP(A1646,'dump '!A:A,1,FALSE)</f>
        <v>VO166</v>
      </c>
      <c r="C1646" t="s">
        <v>71</v>
      </c>
      <c r="D1646" t="s">
        <v>73</v>
      </c>
      <c r="E1646" t="s">
        <v>74</v>
      </c>
      <c r="F1646" t="s">
        <v>75</v>
      </c>
      <c r="G1646" t="s">
        <v>62</v>
      </c>
      <c r="H1646" t="s">
        <v>58</v>
      </c>
      <c r="I1646">
        <v>1017215</v>
      </c>
      <c r="J1646">
        <v>5</v>
      </c>
      <c r="K1646" t="s">
        <v>47</v>
      </c>
      <c r="L1646" t="s">
        <v>6172</v>
      </c>
      <c r="M1646" t="s">
        <v>55</v>
      </c>
      <c r="N1646">
        <v>60</v>
      </c>
      <c r="O1646">
        <v>100</v>
      </c>
      <c r="P1646" t="s">
        <v>6190</v>
      </c>
      <c r="Q1646">
        <v>2600</v>
      </c>
      <c r="R1646">
        <v>50</v>
      </c>
      <c r="S1646">
        <v>300</v>
      </c>
      <c r="V1646" t="s">
        <v>6174</v>
      </c>
      <c r="W1646" s="2">
        <v>43636.471770833334</v>
      </c>
      <c r="X1646" t="s">
        <v>37</v>
      </c>
      <c r="Y1646" s="2">
        <v>43636.471770833334</v>
      </c>
      <c r="Z1646" t="s">
        <v>37</v>
      </c>
    </row>
    <row r="1647" spans="1:26" x14ac:dyDescent="0.25">
      <c r="A1647" t="s">
        <v>6347</v>
      </c>
      <c r="B1647" t="e">
        <f>VLOOKUP(A1647,'dump '!A:A,1,FALSE)</f>
        <v>#N/A</v>
      </c>
      <c r="C1647" s="2"/>
      <c r="D1647" s="2"/>
      <c r="E1647" s="2"/>
      <c r="F1647" s="2"/>
      <c r="G1647" s="2"/>
      <c r="H1647" t="s">
        <v>58</v>
      </c>
      <c r="I1647" s="2"/>
      <c r="J1647">
        <v>5</v>
      </c>
      <c r="K1647" t="s">
        <v>47</v>
      </c>
      <c r="L1647" t="s">
        <v>6172</v>
      </c>
      <c r="M1647" t="s">
        <v>55</v>
      </c>
      <c r="N1647">
        <v>60</v>
      </c>
      <c r="O1647">
        <v>100</v>
      </c>
      <c r="P1647" t="s">
        <v>6190</v>
      </c>
      <c r="Q1647">
        <v>2600</v>
      </c>
      <c r="R1647">
        <v>50</v>
      </c>
      <c r="S1647">
        <v>300</v>
      </c>
      <c r="V1647" t="s">
        <v>6174</v>
      </c>
      <c r="W1647" s="2">
        <v>43630.441840277781</v>
      </c>
      <c r="X1647" t="s">
        <v>37</v>
      </c>
      <c r="Y1647" s="2">
        <v>43630.441840277781</v>
      </c>
      <c r="Z1647" t="s">
        <v>37</v>
      </c>
    </row>
    <row r="1648" spans="1:26" x14ac:dyDescent="0.25">
      <c r="A1648" t="s">
        <v>141</v>
      </c>
      <c r="B1648" t="str">
        <f>VLOOKUP(A1648,'dump '!A:A,1,FALSE)</f>
        <v>VO168</v>
      </c>
      <c r="C1648" t="s">
        <v>140</v>
      </c>
      <c r="D1648" t="s">
        <v>142</v>
      </c>
      <c r="E1648" t="s">
        <v>126</v>
      </c>
      <c r="F1648" t="s">
        <v>143</v>
      </c>
      <c r="G1648" t="s">
        <v>62</v>
      </c>
      <c r="H1648" t="s">
        <v>58</v>
      </c>
      <c r="I1648">
        <v>1017221</v>
      </c>
      <c r="J1648">
        <v>5</v>
      </c>
      <c r="K1648" t="s">
        <v>47</v>
      </c>
      <c r="L1648" t="s">
        <v>6172</v>
      </c>
      <c r="M1648" t="s">
        <v>55</v>
      </c>
      <c r="N1648">
        <v>60</v>
      </c>
      <c r="O1648">
        <v>100</v>
      </c>
      <c r="P1648" t="s">
        <v>6190</v>
      </c>
      <c r="Q1648">
        <v>2600</v>
      </c>
      <c r="R1648">
        <v>50</v>
      </c>
      <c r="S1648">
        <v>300</v>
      </c>
      <c r="V1648" t="s">
        <v>6174</v>
      </c>
      <c r="W1648" s="2">
        <v>43636.47378472222</v>
      </c>
      <c r="X1648" t="s">
        <v>37</v>
      </c>
      <c r="Y1648" s="2">
        <v>43636.47378472222</v>
      </c>
      <c r="Z1648" t="s">
        <v>37</v>
      </c>
    </row>
    <row r="1649" spans="1:26" x14ac:dyDescent="0.25">
      <c r="A1649" t="s">
        <v>1262</v>
      </c>
      <c r="B1649" t="str">
        <f>VLOOKUP(A1649,'dump '!A:A,1,FALSE)</f>
        <v>VO169</v>
      </c>
      <c r="C1649" t="s">
        <v>1261</v>
      </c>
      <c r="D1649" t="s">
        <v>232</v>
      </c>
      <c r="E1649" t="s">
        <v>1263</v>
      </c>
      <c r="F1649" t="s">
        <v>1264</v>
      </c>
      <c r="G1649" t="s">
        <v>177</v>
      </c>
      <c r="H1649" t="s">
        <v>58</v>
      </c>
      <c r="I1649">
        <v>1016191</v>
      </c>
      <c r="J1649">
        <v>5</v>
      </c>
      <c r="K1649" t="s">
        <v>47</v>
      </c>
      <c r="L1649" t="s">
        <v>6142</v>
      </c>
      <c r="M1649" t="s">
        <v>55</v>
      </c>
      <c r="N1649">
        <v>80</v>
      </c>
      <c r="O1649">
        <v>100</v>
      </c>
      <c r="P1649" t="s">
        <v>6160</v>
      </c>
      <c r="Q1649">
        <v>2600</v>
      </c>
      <c r="R1649">
        <v>50</v>
      </c>
      <c r="S1649">
        <v>300</v>
      </c>
      <c r="V1649" t="s">
        <v>6144</v>
      </c>
      <c r="W1649" s="2">
        <v>43635.490393518521</v>
      </c>
      <c r="X1649" t="s">
        <v>37</v>
      </c>
      <c r="Y1649" s="2">
        <v>43635.490393518521</v>
      </c>
      <c r="Z1649" t="s">
        <v>37</v>
      </c>
    </row>
    <row r="1650" spans="1:26" x14ac:dyDescent="0.25">
      <c r="A1650" t="s">
        <v>1267</v>
      </c>
      <c r="B1650" t="str">
        <f>VLOOKUP(A1650,'dump '!A:A,1,FALSE)</f>
        <v>VO170</v>
      </c>
      <c r="C1650" t="s">
        <v>1266</v>
      </c>
      <c r="D1650" t="s">
        <v>232</v>
      </c>
      <c r="E1650" t="s">
        <v>233</v>
      </c>
      <c r="F1650" t="s">
        <v>234</v>
      </c>
      <c r="G1650" t="s">
        <v>177</v>
      </c>
      <c r="H1650" t="s">
        <v>58</v>
      </c>
      <c r="I1650">
        <v>1016203</v>
      </c>
      <c r="J1650">
        <v>5</v>
      </c>
      <c r="K1650" t="s">
        <v>47</v>
      </c>
      <c r="L1650" t="s">
        <v>6142</v>
      </c>
      <c r="M1650" t="s">
        <v>55</v>
      </c>
      <c r="N1650">
        <v>80</v>
      </c>
      <c r="O1650">
        <v>100</v>
      </c>
      <c r="P1650" t="s">
        <v>6160</v>
      </c>
      <c r="Q1650">
        <v>2600</v>
      </c>
      <c r="R1650">
        <v>50</v>
      </c>
      <c r="S1650">
        <v>300</v>
      </c>
      <c r="V1650" t="s">
        <v>6144</v>
      </c>
      <c r="W1650" s="2">
        <v>43635.486134259256</v>
      </c>
      <c r="X1650" t="s">
        <v>37</v>
      </c>
      <c r="Y1650" s="2">
        <v>43635.486134259256</v>
      </c>
      <c r="Z1650" t="s">
        <v>37</v>
      </c>
    </row>
    <row r="1651" spans="1:26" x14ac:dyDescent="0.25">
      <c r="A1651" t="s">
        <v>6343</v>
      </c>
      <c r="B1651" t="e">
        <f>VLOOKUP(A1651,'dump '!A:A,1,FALSE)</f>
        <v>#N/A</v>
      </c>
      <c r="C1651" s="2"/>
      <c r="D1651" s="2"/>
      <c r="E1651" s="2"/>
      <c r="F1651" s="2"/>
      <c r="G1651" s="2"/>
      <c r="H1651" t="s">
        <v>58</v>
      </c>
      <c r="I1651">
        <v>1019859</v>
      </c>
      <c r="J1651">
        <v>5</v>
      </c>
      <c r="K1651" t="s">
        <v>47</v>
      </c>
      <c r="L1651" t="s">
        <v>6142</v>
      </c>
      <c r="M1651" t="s">
        <v>55</v>
      </c>
      <c r="N1651">
        <v>80</v>
      </c>
      <c r="O1651">
        <v>100</v>
      </c>
      <c r="P1651" t="s">
        <v>6160</v>
      </c>
      <c r="Q1651">
        <v>2600</v>
      </c>
      <c r="R1651">
        <v>50</v>
      </c>
      <c r="S1651">
        <v>300</v>
      </c>
      <c r="V1651" t="s">
        <v>6144</v>
      </c>
      <c r="W1651" s="2">
        <v>43629.514189814814</v>
      </c>
      <c r="X1651" t="s">
        <v>37</v>
      </c>
      <c r="Y1651" s="2">
        <v>43629.514189814814</v>
      </c>
      <c r="Z1651" t="s">
        <v>37</v>
      </c>
    </row>
    <row r="1652" spans="1:26" x14ac:dyDescent="0.25">
      <c r="A1652" t="s">
        <v>220</v>
      </c>
      <c r="B1652" t="str">
        <f>VLOOKUP(A1652,'dump '!A:A,1,FALSE)</f>
        <v>VO172</v>
      </c>
      <c r="C1652" t="s">
        <v>219</v>
      </c>
      <c r="D1652" t="s">
        <v>221</v>
      </c>
      <c r="E1652" t="s">
        <v>222</v>
      </c>
      <c r="F1652" t="s">
        <v>223</v>
      </c>
      <c r="G1652" t="s">
        <v>177</v>
      </c>
      <c r="H1652" t="s">
        <v>58</v>
      </c>
      <c r="I1652">
        <v>1017323</v>
      </c>
      <c r="J1652">
        <v>5</v>
      </c>
      <c r="K1652" t="s">
        <v>47</v>
      </c>
      <c r="L1652" t="s">
        <v>6142</v>
      </c>
      <c r="M1652" t="s">
        <v>55</v>
      </c>
      <c r="N1652">
        <v>80</v>
      </c>
      <c r="O1652">
        <v>100</v>
      </c>
      <c r="P1652" t="s">
        <v>6160</v>
      </c>
      <c r="Q1652">
        <v>2600</v>
      </c>
      <c r="R1652">
        <v>50</v>
      </c>
      <c r="S1652">
        <v>300</v>
      </c>
      <c r="V1652" t="s">
        <v>6144</v>
      </c>
      <c r="W1652" s="2">
        <v>43629.514641203707</v>
      </c>
      <c r="X1652" t="s">
        <v>37</v>
      </c>
      <c r="Y1652" s="2">
        <v>43629.514641203707</v>
      </c>
      <c r="Z1652" t="s">
        <v>37</v>
      </c>
    </row>
    <row r="1653" spans="1:26" x14ac:dyDescent="0.25">
      <c r="A1653" t="s">
        <v>720</v>
      </c>
      <c r="B1653" t="str">
        <f>VLOOKUP(A1653,'dump '!A:A,1,FALSE)</f>
        <v>VO173</v>
      </c>
      <c r="C1653" t="s">
        <v>719</v>
      </c>
      <c r="D1653" t="s">
        <v>80</v>
      </c>
      <c r="E1653" t="s">
        <v>81</v>
      </c>
      <c r="F1653" t="s">
        <v>82</v>
      </c>
      <c r="G1653" t="s">
        <v>62</v>
      </c>
      <c r="H1653" t="s">
        <v>58</v>
      </c>
      <c r="I1653">
        <v>1018561</v>
      </c>
      <c r="J1653">
        <v>5</v>
      </c>
      <c r="K1653" t="s">
        <v>47</v>
      </c>
      <c r="L1653" t="s">
        <v>6172</v>
      </c>
      <c r="M1653" t="s">
        <v>55</v>
      </c>
      <c r="N1653">
        <v>60</v>
      </c>
      <c r="O1653">
        <v>100</v>
      </c>
      <c r="P1653" t="s">
        <v>6190</v>
      </c>
      <c r="Q1653">
        <v>2600</v>
      </c>
      <c r="R1653">
        <v>50</v>
      </c>
      <c r="S1653">
        <v>300</v>
      </c>
      <c r="V1653" t="s">
        <v>6174</v>
      </c>
      <c r="W1653" s="2">
        <v>43635.662974537037</v>
      </c>
      <c r="X1653" t="s">
        <v>37</v>
      </c>
      <c r="Y1653" s="2">
        <v>43635.662974537037</v>
      </c>
      <c r="Z1653" t="s">
        <v>37</v>
      </c>
    </row>
    <row r="1654" spans="1:26" x14ac:dyDescent="0.25">
      <c r="A1654" t="s">
        <v>97</v>
      </c>
      <c r="B1654" t="str">
        <f>VLOOKUP(A1654,'dump '!A:A,1,FALSE)</f>
        <v>VO174</v>
      </c>
      <c r="C1654" t="s">
        <v>96</v>
      </c>
      <c r="D1654" t="s">
        <v>98</v>
      </c>
      <c r="E1654" t="s">
        <v>99</v>
      </c>
      <c r="F1654" t="s">
        <v>100</v>
      </c>
      <c r="G1654" t="s">
        <v>62</v>
      </c>
      <c r="H1654" t="s">
        <v>58</v>
      </c>
      <c r="I1654">
        <v>1017245</v>
      </c>
      <c r="J1654">
        <v>5</v>
      </c>
      <c r="K1654" t="s">
        <v>47</v>
      </c>
      <c r="L1654" t="s">
        <v>6172</v>
      </c>
      <c r="M1654" t="s">
        <v>55</v>
      </c>
      <c r="N1654">
        <v>60</v>
      </c>
      <c r="O1654">
        <v>100</v>
      </c>
      <c r="P1654" t="s">
        <v>6190</v>
      </c>
      <c r="Q1654">
        <v>2600</v>
      </c>
      <c r="R1654">
        <v>50</v>
      </c>
      <c r="S1654">
        <v>300</v>
      </c>
      <c r="V1654" t="s">
        <v>6174</v>
      </c>
      <c r="W1654" s="2">
        <v>43635.373182870368</v>
      </c>
      <c r="X1654" t="s">
        <v>37</v>
      </c>
      <c r="Y1654" s="2">
        <v>43635.373182870368</v>
      </c>
      <c r="Z1654" t="s">
        <v>37</v>
      </c>
    </row>
    <row r="1655" spans="1:26" x14ac:dyDescent="0.25">
      <c r="A1655" t="s">
        <v>315</v>
      </c>
      <c r="B1655" t="str">
        <f>VLOOKUP(A1655,'dump '!A:A,1,FALSE)</f>
        <v>VO175</v>
      </c>
      <c r="C1655" t="s">
        <v>314</v>
      </c>
      <c r="D1655" t="s">
        <v>86</v>
      </c>
      <c r="E1655" t="s">
        <v>316</v>
      </c>
      <c r="F1655" t="s">
        <v>317</v>
      </c>
      <c r="G1655" t="s">
        <v>62</v>
      </c>
      <c r="H1655" t="s">
        <v>58</v>
      </c>
      <c r="I1655">
        <v>1017257</v>
      </c>
      <c r="J1655">
        <v>5</v>
      </c>
      <c r="K1655" t="s">
        <v>47</v>
      </c>
      <c r="L1655" t="s">
        <v>6172</v>
      </c>
      <c r="M1655" t="s">
        <v>55</v>
      </c>
      <c r="N1655">
        <v>60</v>
      </c>
      <c r="O1655">
        <v>100</v>
      </c>
      <c r="P1655" t="s">
        <v>6190</v>
      </c>
      <c r="Q1655">
        <v>2600</v>
      </c>
      <c r="R1655">
        <v>50</v>
      </c>
      <c r="S1655">
        <v>300</v>
      </c>
      <c r="V1655" t="s">
        <v>6174</v>
      </c>
      <c r="W1655" s="2">
        <v>43636.481157407405</v>
      </c>
      <c r="X1655" t="s">
        <v>37</v>
      </c>
      <c r="Y1655" s="2">
        <v>43636.481157407405</v>
      </c>
      <c r="Z1655" t="s">
        <v>37</v>
      </c>
    </row>
    <row r="1656" spans="1:26" x14ac:dyDescent="0.25">
      <c r="A1656" t="s">
        <v>85</v>
      </c>
      <c r="B1656" t="str">
        <f>VLOOKUP(A1656,'dump '!A:A,1,FALSE)</f>
        <v>VO176</v>
      </c>
      <c r="C1656" t="s">
        <v>84</v>
      </c>
      <c r="D1656" t="s">
        <v>86</v>
      </c>
      <c r="E1656" t="s">
        <v>87</v>
      </c>
      <c r="F1656" t="s">
        <v>88</v>
      </c>
      <c r="G1656" t="s">
        <v>62</v>
      </c>
      <c r="H1656" t="s">
        <v>58</v>
      </c>
      <c r="I1656">
        <v>1017218</v>
      </c>
      <c r="J1656">
        <v>5</v>
      </c>
      <c r="K1656" t="s">
        <v>47</v>
      </c>
      <c r="L1656" t="s">
        <v>6172</v>
      </c>
      <c r="M1656" t="s">
        <v>55</v>
      </c>
      <c r="N1656">
        <v>60</v>
      </c>
      <c r="O1656">
        <v>100</v>
      </c>
      <c r="P1656" t="s">
        <v>6190</v>
      </c>
      <c r="Q1656">
        <v>2600</v>
      </c>
      <c r="R1656">
        <v>50</v>
      </c>
      <c r="S1656">
        <v>300</v>
      </c>
      <c r="V1656" t="s">
        <v>6174</v>
      </c>
      <c r="W1656" s="2">
        <v>43630.487905092596</v>
      </c>
      <c r="X1656" t="s">
        <v>37</v>
      </c>
      <c r="Y1656" s="2">
        <v>43630.487905092596</v>
      </c>
      <c r="Z1656" t="s">
        <v>37</v>
      </c>
    </row>
    <row r="1657" spans="1:26" x14ac:dyDescent="0.25">
      <c r="A1657" t="s">
        <v>5935</v>
      </c>
      <c r="B1657" t="str">
        <f>VLOOKUP(A1657,'dump '!A:A,1,FALSE)</f>
        <v>VO177</v>
      </c>
      <c r="C1657" t="s">
        <v>5934</v>
      </c>
      <c r="D1657" t="s">
        <v>67</v>
      </c>
      <c r="E1657" t="s">
        <v>1283</v>
      </c>
      <c r="F1657" t="s">
        <v>5882</v>
      </c>
      <c r="G1657" t="s">
        <v>62</v>
      </c>
      <c r="H1657" t="s">
        <v>58</v>
      </c>
      <c r="I1657">
        <v>1016727</v>
      </c>
      <c r="J1657">
        <v>5</v>
      </c>
      <c r="K1657" t="s">
        <v>47</v>
      </c>
      <c r="L1657" t="s">
        <v>6172</v>
      </c>
      <c r="M1657" t="s">
        <v>55</v>
      </c>
      <c r="N1657">
        <v>60</v>
      </c>
      <c r="O1657">
        <v>100</v>
      </c>
      <c r="P1657" t="s">
        <v>6190</v>
      </c>
      <c r="Q1657">
        <v>2600</v>
      </c>
      <c r="R1657">
        <v>50</v>
      </c>
      <c r="S1657">
        <v>300</v>
      </c>
      <c r="V1657" t="s">
        <v>6174</v>
      </c>
      <c r="W1657" s="2">
        <v>43636.485810185186</v>
      </c>
      <c r="X1657" t="s">
        <v>37</v>
      </c>
      <c r="Y1657" s="2">
        <v>43636.485810185186</v>
      </c>
      <c r="Z1657" t="s">
        <v>37</v>
      </c>
    </row>
    <row r="1658" spans="1:26" x14ac:dyDescent="0.25">
      <c r="A1658" t="s">
        <v>1639</v>
      </c>
      <c r="B1658" t="str">
        <f>VLOOKUP(A1658,'dump '!A:A,1,FALSE)</f>
        <v>VO178</v>
      </c>
      <c r="C1658" t="s">
        <v>1638</v>
      </c>
      <c r="D1658" t="s">
        <v>161</v>
      </c>
      <c r="E1658" t="s">
        <v>1640</v>
      </c>
      <c r="F1658" t="s">
        <v>1641</v>
      </c>
      <c r="G1658" t="s">
        <v>62</v>
      </c>
      <c r="H1658" t="s">
        <v>58</v>
      </c>
      <c r="I1658">
        <v>1016850</v>
      </c>
      <c r="J1658">
        <v>5</v>
      </c>
      <c r="K1658" t="s">
        <v>47</v>
      </c>
      <c r="L1658" t="s">
        <v>6172</v>
      </c>
      <c r="M1658" t="s">
        <v>55</v>
      </c>
      <c r="N1658">
        <v>60</v>
      </c>
      <c r="O1658">
        <v>100</v>
      </c>
      <c r="P1658" t="s">
        <v>6190</v>
      </c>
      <c r="Q1658">
        <v>2600</v>
      </c>
      <c r="R1658">
        <v>50</v>
      </c>
      <c r="S1658">
        <v>300</v>
      </c>
      <c r="V1658" t="s">
        <v>6174</v>
      </c>
      <c r="W1658" s="2">
        <v>43633.653171296297</v>
      </c>
      <c r="X1658" t="s">
        <v>37</v>
      </c>
      <c r="Y1658" s="2">
        <v>43633.653171296297</v>
      </c>
      <c r="Z1658" t="s">
        <v>37</v>
      </c>
    </row>
    <row r="1659" spans="1:26" x14ac:dyDescent="0.25">
      <c r="A1659" t="s">
        <v>1644</v>
      </c>
      <c r="B1659" t="str">
        <f>VLOOKUP(A1659,'dump '!A:A,1,FALSE)</f>
        <v>VO179</v>
      </c>
      <c r="C1659" t="s">
        <v>1643</v>
      </c>
      <c r="D1659" t="s">
        <v>774</v>
      </c>
      <c r="E1659" t="s">
        <v>1645</v>
      </c>
      <c r="F1659" t="s">
        <v>776</v>
      </c>
      <c r="G1659" t="s">
        <v>107</v>
      </c>
      <c r="H1659" t="s">
        <v>58</v>
      </c>
      <c r="I1659">
        <v>1016732</v>
      </c>
      <c r="J1659">
        <v>5</v>
      </c>
      <c r="K1659" t="s">
        <v>47</v>
      </c>
      <c r="L1659" t="s">
        <v>6172</v>
      </c>
      <c r="M1659" t="s">
        <v>55</v>
      </c>
      <c r="N1659">
        <v>60</v>
      </c>
      <c r="O1659">
        <v>100</v>
      </c>
      <c r="P1659" t="s">
        <v>6190</v>
      </c>
      <c r="Q1659">
        <v>2600</v>
      </c>
      <c r="R1659">
        <v>50</v>
      </c>
      <c r="S1659">
        <v>300</v>
      </c>
      <c r="V1659" t="s">
        <v>6174</v>
      </c>
      <c r="W1659" s="2">
        <v>43630.429108796299</v>
      </c>
      <c r="X1659" t="s">
        <v>37</v>
      </c>
      <c r="Y1659" s="2">
        <v>43630.429108796299</v>
      </c>
      <c r="Z1659" t="s">
        <v>37</v>
      </c>
    </row>
    <row r="1660" spans="1:26" x14ac:dyDescent="0.25">
      <c r="A1660" t="s">
        <v>1648</v>
      </c>
      <c r="B1660" t="str">
        <f>VLOOKUP(A1660,'dump '!A:A,1,FALSE)</f>
        <v>VO180</v>
      </c>
      <c r="C1660" t="s">
        <v>1647</v>
      </c>
      <c r="D1660" t="s">
        <v>774</v>
      </c>
      <c r="E1660" t="s">
        <v>207</v>
      </c>
      <c r="F1660" t="s">
        <v>1649</v>
      </c>
      <c r="G1660" t="s">
        <v>107</v>
      </c>
      <c r="H1660" t="s">
        <v>58</v>
      </c>
      <c r="I1660">
        <v>1016849</v>
      </c>
      <c r="J1660">
        <v>5</v>
      </c>
      <c r="K1660" t="s">
        <v>47</v>
      </c>
      <c r="L1660" t="s">
        <v>6172</v>
      </c>
      <c r="M1660" t="s">
        <v>55</v>
      </c>
      <c r="N1660">
        <v>60</v>
      </c>
      <c r="O1660">
        <v>100</v>
      </c>
      <c r="P1660" t="s">
        <v>6190</v>
      </c>
      <c r="Q1660">
        <v>2600</v>
      </c>
      <c r="R1660">
        <v>50</v>
      </c>
      <c r="S1660">
        <v>300</v>
      </c>
      <c r="V1660" t="s">
        <v>6174</v>
      </c>
      <c r="W1660" s="2">
        <v>43630.436111111114</v>
      </c>
      <c r="X1660" t="s">
        <v>37</v>
      </c>
      <c r="Y1660" s="2">
        <v>43670.669247685182</v>
      </c>
      <c r="Z1660" t="s">
        <v>37</v>
      </c>
    </row>
    <row r="1661" spans="1:26" x14ac:dyDescent="0.25">
      <c r="A1661" t="s">
        <v>1724</v>
      </c>
      <c r="B1661" t="str">
        <f>VLOOKUP(A1661,'dump '!A:A,1,FALSE)</f>
        <v>VO181</v>
      </c>
      <c r="C1661" t="s">
        <v>1723</v>
      </c>
      <c r="D1661" t="s">
        <v>1725</v>
      </c>
      <c r="E1661" t="s">
        <v>1726</v>
      </c>
      <c r="F1661" t="s">
        <v>1727</v>
      </c>
      <c r="G1661" t="s">
        <v>62</v>
      </c>
      <c r="H1661" t="s">
        <v>58</v>
      </c>
      <c r="I1661">
        <v>1016852</v>
      </c>
      <c r="J1661">
        <v>5</v>
      </c>
      <c r="K1661" t="s">
        <v>47</v>
      </c>
      <c r="L1661" t="s">
        <v>6172</v>
      </c>
      <c r="M1661" t="s">
        <v>55</v>
      </c>
      <c r="N1661">
        <v>60</v>
      </c>
      <c r="O1661">
        <v>100</v>
      </c>
      <c r="P1661" t="s">
        <v>6190</v>
      </c>
      <c r="Q1661">
        <v>2600</v>
      </c>
      <c r="R1661">
        <v>50</v>
      </c>
      <c r="S1661">
        <v>300</v>
      </c>
      <c r="V1661" t="s">
        <v>6174</v>
      </c>
      <c r="W1661" s="2">
        <v>43669.391122685185</v>
      </c>
      <c r="X1661" t="s">
        <v>37</v>
      </c>
      <c r="Y1661" s="2">
        <v>43669.391122685185</v>
      </c>
      <c r="Z1661" t="s">
        <v>37</v>
      </c>
    </row>
    <row r="1662" spans="1:26" x14ac:dyDescent="0.25">
      <c r="A1662" t="s">
        <v>307</v>
      </c>
      <c r="B1662" t="str">
        <f>VLOOKUP(A1662,'dump '!A:A,1,FALSE)</f>
        <v>VO182</v>
      </c>
      <c r="C1662" t="s">
        <v>306</v>
      </c>
      <c r="D1662" t="s">
        <v>308</v>
      </c>
      <c r="E1662" t="s">
        <v>309</v>
      </c>
      <c r="F1662" t="s">
        <v>310</v>
      </c>
      <c r="G1662" t="s">
        <v>62</v>
      </c>
      <c r="H1662" t="s">
        <v>58</v>
      </c>
      <c r="I1662">
        <v>1017255</v>
      </c>
      <c r="J1662">
        <v>5</v>
      </c>
      <c r="K1662" t="s">
        <v>47</v>
      </c>
      <c r="L1662" t="s">
        <v>6172</v>
      </c>
      <c r="M1662" t="s">
        <v>55</v>
      </c>
      <c r="N1662">
        <v>60</v>
      </c>
      <c r="O1662">
        <v>100</v>
      </c>
      <c r="P1662" t="s">
        <v>6190</v>
      </c>
      <c r="Q1662">
        <v>2550</v>
      </c>
      <c r="R1662">
        <v>50</v>
      </c>
      <c r="S1662">
        <v>300</v>
      </c>
      <c r="V1662" t="s">
        <v>6174</v>
      </c>
      <c r="W1662" s="2">
        <v>43669.398425925923</v>
      </c>
      <c r="X1662" t="s">
        <v>37</v>
      </c>
      <c r="Y1662" s="2">
        <v>43669.399201388886</v>
      </c>
      <c r="Z1662" t="s">
        <v>37</v>
      </c>
    </row>
    <row r="1663" spans="1:26" x14ac:dyDescent="0.25">
      <c r="A1663" t="s">
        <v>1652</v>
      </c>
      <c r="B1663" t="str">
        <f>VLOOKUP(A1663,'dump '!A:A,1,FALSE)</f>
        <v>VO183</v>
      </c>
      <c r="C1663" t="s">
        <v>1651</v>
      </c>
      <c r="D1663" t="s">
        <v>1421</v>
      </c>
      <c r="E1663" t="s">
        <v>769</v>
      </c>
      <c r="F1663" t="s">
        <v>1422</v>
      </c>
      <c r="G1663" t="s">
        <v>43</v>
      </c>
      <c r="H1663" t="s">
        <v>58</v>
      </c>
      <c r="I1663">
        <v>1016184</v>
      </c>
      <c r="J1663">
        <v>5</v>
      </c>
      <c r="K1663" t="s">
        <v>47</v>
      </c>
      <c r="L1663" t="s">
        <v>6142</v>
      </c>
      <c r="M1663" t="s">
        <v>55</v>
      </c>
      <c r="N1663">
        <v>80</v>
      </c>
      <c r="O1663">
        <v>100</v>
      </c>
      <c r="P1663" t="s">
        <v>6160</v>
      </c>
      <c r="Q1663">
        <v>2600</v>
      </c>
      <c r="R1663">
        <v>50</v>
      </c>
      <c r="S1663">
        <v>300</v>
      </c>
      <c r="V1663" t="s">
        <v>6144</v>
      </c>
      <c r="W1663" s="2">
        <v>43635.437962962962</v>
      </c>
      <c r="X1663" t="s">
        <v>37</v>
      </c>
      <c r="Y1663" s="2">
        <v>43635.437962962962</v>
      </c>
      <c r="Z1663" t="s">
        <v>37</v>
      </c>
    </row>
    <row r="1664" spans="1:26" x14ac:dyDescent="0.25">
      <c r="A1664" t="s">
        <v>1654</v>
      </c>
      <c r="B1664" t="str">
        <f>VLOOKUP(A1664,'dump '!A:A,1,FALSE)</f>
        <v>VO184</v>
      </c>
      <c r="C1664" t="s">
        <v>1653</v>
      </c>
      <c r="D1664" t="s">
        <v>1655</v>
      </c>
      <c r="E1664" t="s">
        <v>32</v>
      </c>
      <c r="F1664" t="s">
        <v>1656</v>
      </c>
      <c r="G1664" t="s">
        <v>43</v>
      </c>
      <c r="H1664" t="s">
        <v>58</v>
      </c>
      <c r="I1664">
        <v>1016748</v>
      </c>
      <c r="J1664">
        <v>5</v>
      </c>
      <c r="K1664" t="s">
        <v>47</v>
      </c>
      <c r="L1664" t="s">
        <v>6172</v>
      </c>
      <c r="M1664" t="s">
        <v>55</v>
      </c>
      <c r="N1664">
        <v>60</v>
      </c>
      <c r="O1664">
        <v>100</v>
      </c>
      <c r="P1664" t="s">
        <v>6190</v>
      </c>
      <c r="Q1664">
        <v>2600</v>
      </c>
      <c r="R1664">
        <v>50</v>
      </c>
      <c r="S1664">
        <v>300</v>
      </c>
      <c r="V1664" t="s">
        <v>6174</v>
      </c>
      <c r="W1664" s="2">
        <v>43636.631736111114</v>
      </c>
      <c r="X1664" t="s">
        <v>37</v>
      </c>
      <c r="Y1664" s="2">
        <v>43712.503391203703</v>
      </c>
      <c r="Z1664" t="s">
        <v>37</v>
      </c>
    </row>
    <row r="1665" spans="1:26" x14ac:dyDescent="0.25">
      <c r="A1665" t="s">
        <v>3210</v>
      </c>
      <c r="B1665" t="str">
        <f>VLOOKUP(A1665,'dump '!A:A,1,FALSE)</f>
        <v>VO185</v>
      </c>
      <c r="C1665" t="s">
        <v>3209</v>
      </c>
      <c r="D1665" t="s">
        <v>1402</v>
      </c>
      <c r="E1665" t="s">
        <v>132</v>
      </c>
      <c r="F1665" t="s">
        <v>1403</v>
      </c>
      <c r="G1665" t="s">
        <v>62</v>
      </c>
      <c r="H1665" t="s">
        <v>58</v>
      </c>
      <c r="I1665">
        <v>1016742</v>
      </c>
      <c r="J1665">
        <v>5</v>
      </c>
      <c r="K1665" t="s">
        <v>47</v>
      </c>
      <c r="L1665" t="s">
        <v>6172</v>
      </c>
      <c r="M1665" t="s">
        <v>55</v>
      </c>
      <c r="N1665">
        <v>60</v>
      </c>
      <c r="O1665">
        <v>100</v>
      </c>
      <c r="P1665" t="s">
        <v>6190</v>
      </c>
      <c r="Q1665">
        <v>2600</v>
      </c>
      <c r="R1665">
        <v>50</v>
      </c>
      <c r="S1665">
        <v>300</v>
      </c>
      <c r="V1665" t="s">
        <v>6174</v>
      </c>
      <c r="W1665" s="2">
        <v>43630.482187499998</v>
      </c>
      <c r="X1665" t="s">
        <v>37</v>
      </c>
      <c r="Y1665" s="2">
        <v>43630.482187499998</v>
      </c>
      <c r="Z1665" t="s">
        <v>37</v>
      </c>
    </row>
    <row r="1666" spans="1:26" x14ac:dyDescent="0.25">
      <c r="A1666" t="s">
        <v>1225</v>
      </c>
      <c r="B1666" t="str">
        <f>VLOOKUP(A1666,'dump '!A:A,1,FALSE)</f>
        <v>VO186</v>
      </c>
      <c r="C1666" t="s">
        <v>1224</v>
      </c>
      <c r="D1666" t="s">
        <v>1226</v>
      </c>
      <c r="E1666" t="s">
        <v>93</v>
      </c>
      <c r="F1666" t="s">
        <v>1227</v>
      </c>
      <c r="G1666" t="s">
        <v>62</v>
      </c>
      <c r="H1666" t="s">
        <v>58</v>
      </c>
      <c r="I1666">
        <v>1016731</v>
      </c>
      <c r="J1666">
        <v>5</v>
      </c>
      <c r="K1666" t="s">
        <v>47</v>
      </c>
      <c r="L1666" t="s">
        <v>6172</v>
      </c>
      <c r="M1666" t="s">
        <v>55</v>
      </c>
      <c r="N1666">
        <v>60</v>
      </c>
      <c r="O1666">
        <v>100</v>
      </c>
      <c r="P1666" t="s">
        <v>6190</v>
      </c>
      <c r="Q1666">
        <v>2600</v>
      </c>
      <c r="R1666">
        <v>50</v>
      </c>
      <c r="S1666">
        <v>300</v>
      </c>
      <c r="V1666" t="s">
        <v>6174</v>
      </c>
      <c r="W1666" s="2">
        <v>43635.358993055554</v>
      </c>
      <c r="X1666" t="s">
        <v>37</v>
      </c>
      <c r="Y1666" s="2">
        <v>43635.358993055554</v>
      </c>
      <c r="Z1666" t="s">
        <v>37</v>
      </c>
    </row>
    <row r="1667" spans="1:26" x14ac:dyDescent="0.25">
      <c r="A1667" t="s">
        <v>1230</v>
      </c>
      <c r="B1667" t="str">
        <f>VLOOKUP(A1667,'dump '!A:A,1,FALSE)</f>
        <v>VO187</v>
      </c>
      <c r="C1667" t="s">
        <v>1229</v>
      </c>
      <c r="D1667" t="s">
        <v>1226</v>
      </c>
      <c r="E1667" t="s">
        <v>105</v>
      </c>
      <c r="F1667" t="s">
        <v>1227</v>
      </c>
      <c r="G1667" t="s">
        <v>62</v>
      </c>
      <c r="H1667" t="s">
        <v>58</v>
      </c>
      <c r="I1667">
        <v>1016856</v>
      </c>
      <c r="J1667">
        <v>5</v>
      </c>
      <c r="K1667" t="s">
        <v>47</v>
      </c>
      <c r="L1667" t="s">
        <v>6172</v>
      </c>
      <c r="M1667" t="s">
        <v>55</v>
      </c>
      <c r="N1667">
        <v>60</v>
      </c>
      <c r="O1667">
        <v>100</v>
      </c>
      <c r="P1667" t="s">
        <v>6190</v>
      </c>
      <c r="Q1667">
        <v>2600</v>
      </c>
      <c r="R1667">
        <v>50</v>
      </c>
      <c r="S1667">
        <v>300</v>
      </c>
      <c r="V1667" t="s">
        <v>6174</v>
      </c>
      <c r="W1667" s="2">
        <v>43635.366932870369</v>
      </c>
      <c r="X1667" t="s">
        <v>37</v>
      </c>
      <c r="Y1667" s="2">
        <v>43670.66847222222</v>
      </c>
      <c r="Z1667" t="s">
        <v>37</v>
      </c>
    </row>
    <row r="1668" spans="1:26" x14ac:dyDescent="0.25">
      <c r="A1668" t="s">
        <v>211</v>
      </c>
      <c r="B1668" t="str">
        <f>VLOOKUP(A1668,'dump '!A:A,1,FALSE)</f>
        <v>VO189</v>
      </c>
      <c r="C1668" t="s">
        <v>210</v>
      </c>
      <c r="D1668" t="s">
        <v>86</v>
      </c>
      <c r="E1668" t="s">
        <v>49</v>
      </c>
      <c r="F1668" t="s">
        <v>212</v>
      </c>
      <c r="G1668" t="s">
        <v>62</v>
      </c>
      <c r="H1668" t="s">
        <v>58</v>
      </c>
      <c r="I1668">
        <v>1017320</v>
      </c>
      <c r="J1668">
        <v>5</v>
      </c>
      <c r="K1668" t="s">
        <v>47</v>
      </c>
      <c r="L1668" t="s">
        <v>6142</v>
      </c>
      <c r="M1668" t="s">
        <v>55</v>
      </c>
      <c r="N1668">
        <v>80</v>
      </c>
      <c r="O1668">
        <v>100</v>
      </c>
      <c r="P1668" t="s">
        <v>6143</v>
      </c>
      <c r="Q1668">
        <v>2600</v>
      </c>
      <c r="R1668">
        <v>50</v>
      </c>
      <c r="S1668">
        <v>300</v>
      </c>
      <c r="V1668" t="s">
        <v>6144</v>
      </c>
      <c r="W1668" s="2">
        <v>43635.407002314816</v>
      </c>
      <c r="X1668" t="s">
        <v>37</v>
      </c>
      <c r="Y1668" s="2">
        <v>43635.407002314816</v>
      </c>
      <c r="Z1668" t="s">
        <v>37</v>
      </c>
    </row>
    <row r="1669" spans="1:26" x14ac:dyDescent="0.25">
      <c r="A1669" t="s">
        <v>799</v>
      </c>
      <c r="B1669" t="str">
        <f>VLOOKUP(A1669,'dump '!A:A,1,FALSE)</f>
        <v>VO190</v>
      </c>
      <c r="C1669" t="s">
        <v>798</v>
      </c>
      <c r="D1669" t="s">
        <v>553</v>
      </c>
      <c r="E1669" t="s">
        <v>522</v>
      </c>
      <c r="F1669" t="s">
        <v>554</v>
      </c>
      <c r="G1669" t="s">
        <v>62</v>
      </c>
      <c r="H1669" t="s">
        <v>58</v>
      </c>
      <c r="I1669">
        <v>1019351</v>
      </c>
      <c r="J1669">
        <v>5</v>
      </c>
      <c r="K1669" t="s">
        <v>47</v>
      </c>
      <c r="L1669" t="s">
        <v>6172</v>
      </c>
      <c r="M1669" t="s">
        <v>55</v>
      </c>
      <c r="N1669">
        <v>60</v>
      </c>
      <c r="O1669">
        <v>100</v>
      </c>
      <c r="P1669" t="s">
        <v>6190</v>
      </c>
      <c r="Q1669">
        <v>2600</v>
      </c>
      <c r="R1669">
        <v>50</v>
      </c>
      <c r="S1669">
        <v>300</v>
      </c>
      <c r="V1669" t="s">
        <v>6174</v>
      </c>
      <c r="W1669" s="2">
        <v>43635.666307870371</v>
      </c>
      <c r="X1669" t="s">
        <v>37</v>
      </c>
      <c r="Y1669" s="2">
        <v>43635.666307870371</v>
      </c>
      <c r="Z1669" t="s">
        <v>37</v>
      </c>
    </row>
    <row r="1670" spans="1:26" x14ac:dyDescent="0.25">
      <c r="A1670" t="s">
        <v>803</v>
      </c>
      <c r="B1670" t="str">
        <f>VLOOKUP(A1670,'dump '!A:A,1,FALSE)</f>
        <v>VO191</v>
      </c>
      <c r="C1670" t="s">
        <v>802</v>
      </c>
      <c r="D1670" t="s">
        <v>792</v>
      </c>
      <c r="E1670" t="s">
        <v>793</v>
      </c>
      <c r="F1670" t="s">
        <v>794</v>
      </c>
      <c r="G1670" t="s">
        <v>62</v>
      </c>
      <c r="H1670" t="s">
        <v>58</v>
      </c>
      <c r="I1670">
        <v>1019353</v>
      </c>
      <c r="J1670">
        <v>5</v>
      </c>
      <c r="K1670" t="s">
        <v>47</v>
      </c>
      <c r="L1670" t="s">
        <v>6172</v>
      </c>
      <c r="M1670" t="s">
        <v>55</v>
      </c>
      <c r="N1670">
        <v>60</v>
      </c>
      <c r="O1670">
        <v>100</v>
      </c>
      <c r="P1670" t="s">
        <v>6190</v>
      </c>
      <c r="Q1670">
        <v>2600</v>
      </c>
      <c r="R1670">
        <v>50</v>
      </c>
      <c r="S1670">
        <v>300</v>
      </c>
      <c r="V1670" t="s">
        <v>6174</v>
      </c>
      <c r="W1670" s="2">
        <v>43635.66814814815</v>
      </c>
      <c r="X1670" t="s">
        <v>37</v>
      </c>
      <c r="Y1670" s="2">
        <v>43635.66814814815</v>
      </c>
      <c r="Z1670" t="s">
        <v>37</v>
      </c>
    </row>
    <row r="1671" spans="1:26" x14ac:dyDescent="0.25">
      <c r="A1671" t="s">
        <v>1233</v>
      </c>
      <c r="B1671" t="str">
        <f>VLOOKUP(A1671,'dump '!A:A,1,FALSE)</f>
        <v>VO192</v>
      </c>
      <c r="C1671" t="s">
        <v>1232</v>
      </c>
      <c r="D1671" t="s">
        <v>451</v>
      </c>
      <c r="E1671" t="s">
        <v>1167</v>
      </c>
      <c r="F1671" t="s">
        <v>1168</v>
      </c>
      <c r="G1671" t="s">
        <v>62</v>
      </c>
      <c r="H1671" t="s">
        <v>58</v>
      </c>
      <c r="I1671">
        <v>1016738</v>
      </c>
      <c r="J1671">
        <v>5</v>
      </c>
      <c r="K1671" t="s">
        <v>47</v>
      </c>
      <c r="L1671" t="s">
        <v>6172</v>
      </c>
      <c r="M1671" t="s">
        <v>55</v>
      </c>
      <c r="N1671">
        <v>60</v>
      </c>
      <c r="O1671">
        <v>100</v>
      </c>
      <c r="P1671" t="s">
        <v>6190</v>
      </c>
      <c r="Q1671">
        <v>2500</v>
      </c>
      <c r="R1671">
        <v>50</v>
      </c>
      <c r="S1671">
        <v>300</v>
      </c>
      <c r="V1671" t="s">
        <v>6174</v>
      </c>
      <c r="W1671" s="2">
        <v>43635.676458333335</v>
      </c>
      <c r="X1671" t="s">
        <v>37</v>
      </c>
      <c r="Y1671" s="2">
        <v>43635.676458333335</v>
      </c>
      <c r="Z1671" t="s">
        <v>37</v>
      </c>
    </row>
    <row r="1672" spans="1:26" x14ac:dyDescent="0.25">
      <c r="A1672" t="s">
        <v>820</v>
      </c>
      <c r="B1672" t="str">
        <f>VLOOKUP(A1672,'dump '!A:A,1,FALSE)</f>
        <v>VO193</v>
      </c>
      <c r="C1672" t="s">
        <v>819</v>
      </c>
      <c r="D1672" t="s">
        <v>451</v>
      </c>
      <c r="E1672" t="s">
        <v>452</v>
      </c>
      <c r="F1672" t="s">
        <v>453</v>
      </c>
      <c r="G1672" t="s">
        <v>62</v>
      </c>
      <c r="H1672" t="s">
        <v>58</v>
      </c>
      <c r="I1672">
        <v>1019349</v>
      </c>
      <c r="J1672">
        <v>5</v>
      </c>
      <c r="K1672" t="s">
        <v>47</v>
      </c>
      <c r="L1672" t="s">
        <v>6172</v>
      </c>
      <c r="M1672" t="s">
        <v>55</v>
      </c>
      <c r="N1672">
        <v>60</v>
      </c>
      <c r="O1672">
        <v>100</v>
      </c>
      <c r="P1672" t="s">
        <v>6190</v>
      </c>
      <c r="Q1672">
        <v>2600</v>
      </c>
      <c r="R1672">
        <v>50</v>
      </c>
      <c r="S1672">
        <v>300</v>
      </c>
      <c r="V1672" t="s">
        <v>6174</v>
      </c>
      <c r="W1672" s="2">
        <v>43635.671782407408</v>
      </c>
      <c r="X1672" t="s">
        <v>37</v>
      </c>
      <c r="Y1672" s="2">
        <v>43635.671782407408</v>
      </c>
      <c r="Z1672" t="s">
        <v>37</v>
      </c>
    </row>
    <row r="1673" spans="1:26" x14ac:dyDescent="0.25">
      <c r="A1673" t="s">
        <v>1235</v>
      </c>
      <c r="B1673" t="str">
        <f>VLOOKUP(A1673,'dump '!A:A,1,FALSE)</f>
        <v>VO194</v>
      </c>
      <c r="C1673" t="s">
        <v>1234</v>
      </c>
      <c r="D1673" t="s">
        <v>245</v>
      </c>
      <c r="E1673" t="s">
        <v>1162</v>
      </c>
      <c r="F1673" t="s">
        <v>1163</v>
      </c>
      <c r="G1673" t="s">
        <v>62</v>
      </c>
      <c r="H1673" t="s">
        <v>58</v>
      </c>
      <c r="I1673">
        <v>1016747</v>
      </c>
      <c r="J1673">
        <v>5</v>
      </c>
      <c r="K1673" t="s">
        <v>47</v>
      </c>
      <c r="L1673" t="s">
        <v>6172</v>
      </c>
      <c r="M1673" t="s">
        <v>55</v>
      </c>
      <c r="N1673">
        <v>60</v>
      </c>
      <c r="O1673">
        <v>100</v>
      </c>
      <c r="P1673" t="s">
        <v>6190</v>
      </c>
      <c r="Q1673">
        <v>2600</v>
      </c>
      <c r="R1673">
        <v>50</v>
      </c>
      <c r="S1673">
        <v>300</v>
      </c>
      <c r="V1673" t="s">
        <v>6174</v>
      </c>
      <c r="W1673" s="2">
        <v>43636.468553240738</v>
      </c>
      <c r="X1673" t="s">
        <v>37</v>
      </c>
      <c r="Y1673" s="2">
        <v>43636.468553240738</v>
      </c>
      <c r="Z1673" t="s">
        <v>37</v>
      </c>
    </row>
    <row r="1674" spans="1:26" x14ac:dyDescent="0.25">
      <c r="A1674" t="s">
        <v>1237</v>
      </c>
      <c r="B1674" t="str">
        <f>VLOOKUP(A1674,'dump '!A:A,1,FALSE)</f>
        <v>VO195</v>
      </c>
      <c r="C1674" t="s">
        <v>1236</v>
      </c>
      <c r="D1674" t="s">
        <v>1172</v>
      </c>
      <c r="E1674" t="s">
        <v>1173</v>
      </c>
      <c r="F1674" t="s">
        <v>1174</v>
      </c>
      <c r="G1674" t="s">
        <v>62</v>
      </c>
      <c r="H1674" t="s">
        <v>58</v>
      </c>
      <c r="I1674">
        <v>1016204</v>
      </c>
      <c r="J1674">
        <v>5</v>
      </c>
      <c r="K1674" t="s">
        <v>47</v>
      </c>
      <c r="L1674" t="s">
        <v>6142</v>
      </c>
      <c r="M1674" t="s">
        <v>55</v>
      </c>
      <c r="N1674">
        <v>80</v>
      </c>
      <c r="O1674">
        <v>100</v>
      </c>
      <c r="P1674" t="s">
        <v>6160</v>
      </c>
      <c r="Q1674">
        <v>2600</v>
      </c>
      <c r="R1674">
        <v>50</v>
      </c>
      <c r="S1674">
        <v>300</v>
      </c>
      <c r="V1674" t="s">
        <v>6144</v>
      </c>
      <c r="W1674" s="2">
        <v>43635.685358796298</v>
      </c>
      <c r="X1674" t="s">
        <v>37</v>
      </c>
      <c r="Y1674" s="2">
        <v>43635.685358796298</v>
      </c>
      <c r="Z1674" t="s">
        <v>37</v>
      </c>
    </row>
    <row r="1675" spans="1:26" x14ac:dyDescent="0.25">
      <c r="A1675" t="s">
        <v>827</v>
      </c>
      <c r="B1675" t="str">
        <f>VLOOKUP(A1675,'dump '!A:A,1,FALSE)</f>
        <v>VO196</v>
      </c>
      <c r="C1675" t="s">
        <v>826</v>
      </c>
      <c r="D1675" t="s">
        <v>527</v>
      </c>
      <c r="E1675" t="s">
        <v>528</v>
      </c>
      <c r="F1675" t="s">
        <v>529</v>
      </c>
      <c r="G1675" t="s">
        <v>62</v>
      </c>
      <c r="H1675" t="s">
        <v>58</v>
      </c>
      <c r="I1675">
        <v>1019344</v>
      </c>
      <c r="J1675">
        <v>5</v>
      </c>
      <c r="K1675" t="s">
        <v>47</v>
      </c>
      <c r="L1675" t="s">
        <v>6172</v>
      </c>
      <c r="M1675" t="s">
        <v>55</v>
      </c>
      <c r="N1675">
        <v>60</v>
      </c>
      <c r="O1675">
        <v>100</v>
      </c>
      <c r="P1675" t="s">
        <v>6190</v>
      </c>
      <c r="Q1675">
        <v>2600</v>
      </c>
      <c r="R1675">
        <v>50</v>
      </c>
      <c r="S1675">
        <v>300</v>
      </c>
      <c r="V1675" t="s">
        <v>6174</v>
      </c>
      <c r="W1675" s="2">
        <v>43635.652118055557</v>
      </c>
      <c r="X1675" t="s">
        <v>37</v>
      </c>
      <c r="Y1675" s="2">
        <v>43635.652118055557</v>
      </c>
      <c r="Z1675" t="s">
        <v>37</v>
      </c>
    </row>
    <row r="1676" spans="1:26" x14ac:dyDescent="0.25">
      <c r="A1676" t="s">
        <v>1239</v>
      </c>
      <c r="B1676" t="str">
        <f>VLOOKUP(A1676,'dump '!A:A,1,FALSE)</f>
        <v>VO197</v>
      </c>
      <c r="C1676" t="s">
        <v>1238</v>
      </c>
      <c r="D1676" t="s">
        <v>86</v>
      </c>
      <c r="E1676" t="s">
        <v>510</v>
      </c>
      <c r="F1676" t="s">
        <v>511</v>
      </c>
      <c r="G1676" t="s">
        <v>62</v>
      </c>
      <c r="H1676" t="s">
        <v>58</v>
      </c>
      <c r="I1676">
        <v>1016717</v>
      </c>
      <c r="J1676">
        <v>5</v>
      </c>
      <c r="K1676" t="s">
        <v>47</v>
      </c>
      <c r="L1676" t="s">
        <v>6172</v>
      </c>
      <c r="M1676" t="s">
        <v>55</v>
      </c>
      <c r="N1676">
        <v>60</v>
      </c>
      <c r="O1676">
        <v>100</v>
      </c>
      <c r="P1676" t="s">
        <v>6190</v>
      </c>
      <c r="Q1676">
        <v>2600</v>
      </c>
      <c r="R1676">
        <v>50</v>
      </c>
      <c r="S1676">
        <v>300</v>
      </c>
      <c r="V1676" t="s">
        <v>6174</v>
      </c>
      <c r="W1676" s="2">
        <v>43636.483749999999</v>
      </c>
      <c r="X1676" t="s">
        <v>37</v>
      </c>
      <c r="Y1676" s="2">
        <v>43712.565300925926</v>
      </c>
      <c r="Z1676" t="s">
        <v>37</v>
      </c>
    </row>
    <row r="1677" spans="1:26" x14ac:dyDescent="0.25">
      <c r="A1677" t="s">
        <v>313</v>
      </c>
      <c r="B1677" t="str">
        <f>VLOOKUP(A1677,'dump '!A:A,1,FALSE)</f>
        <v>VO198</v>
      </c>
      <c r="C1677" t="s">
        <v>312</v>
      </c>
      <c r="D1677" t="s">
        <v>303</v>
      </c>
      <c r="E1677" t="s">
        <v>105</v>
      </c>
      <c r="F1677" t="s">
        <v>304</v>
      </c>
      <c r="G1677" t="s">
        <v>62</v>
      </c>
      <c r="H1677" t="s">
        <v>58</v>
      </c>
      <c r="I1677">
        <v>1017256</v>
      </c>
      <c r="J1677">
        <v>5</v>
      </c>
      <c r="K1677" t="s">
        <v>47</v>
      </c>
      <c r="L1677" t="s">
        <v>6172</v>
      </c>
      <c r="M1677" t="s">
        <v>55</v>
      </c>
      <c r="N1677">
        <v>60</v>
      </c>
      <c r="O1677">
        <v>100</v>
      </c>
      <c r="P1677" t="s">
        <v>6190</v>
      </c>
      <c r="Q1677">
        <v>2600</v>
      </c>
      <c r="R1677">
        <v>50</v>
      </c>
      <c r="S1677">
        <v>300</v>
      </c>
      <c r="V1677" t="s">
        <v>6174</v>
      </c>
      <c r="W1677" s="2">
        <v>43635.444594907407</v>
      </c>
      <c r="X1677" t="s">
        <v>37</v>
      </c>
      <c r="Y1677" s="2">
        <v>43635.444594907407</v>
      </c>
      <c r="Z1677" t="s">
        <v>37</v>
      </c>
    </row>
    <row r="1678" spans="1:26" x14ac:dyDescent="0.25">
      <c r="A1678" t="s">
        <v>805</v>
      </c>
      <c r="B1678" t="str">
        <f>VLOOKUP(A1678,'dump '!A:A,1,FALSE)</f>
        <v>VO199</v>
      </c>
      <c r="C1678" t="s">
        <v>804</v>
      </c>
      <c r="D1678" t="s">
        <v>806</v>
      </c>
      <c r="E1678" t="s">
        <v>807</v>
      </c>
      <c r="F1678" t="s">
        <v>808</v>
      </c>
      <c r="G1678" t="s">
        <v>62</v>
      </c>
      <c r="H1678" t="s">
        <v>58</v>
      </c>
      <c r="I1678">
        <v>1019354</v>
      </c>
      <c r="J1678">
        <v>5</v>
      </c>
      <c r="K1678" t="s">
        <v>47</v>
      </c>
      <c r="L1678" t="s">
        <v>6172</v>
      </c>
      <c r="M1678" t="s">
        <v>55</v>
      </c>
      <c r="N1678">
        <v>60</v>
      </c>
      <c r="O1678">
        <v>100</v>
      </c>
      <c r="P1678" t="s">
        <v>6190</v>
      </c>
      <c r="Q1678">
        <v>2600</v>
      </c>
      <c r="R1678">
        <v>50</v>
      </c>
      <c r="S1678">
        <v>300</v>
      </c>
      <c r="V1678" t="s">
        <v>6174</v>
      </c>
      <c r="W1678" s="2">
        <v>43635.386724537035</v>
      </c>
      <c r="X1678" t="s">
        <v>37</v>
      </c>
      <c r="Y1678" s="2">
        <v>43635.386724537035</v>
      </c>
      <c r="Z1678" t="s">
        <v>37</v>
      </c>
    </row>
    <row r="1679" spans="1:26" x14ac:dyDescent="0.25">
      <c r="A1679" t="s">
        <v>205</v>
      </c>
      <c r="B1679" t="str">
        <f>VLOOKUP(A1679,'dump '!A:A,1,FALSE)</f>
        <v>VO200</v>
      </c>
      <c r="C1679" t="s">
        <v>204</v>
      </c>
      <c r="D1679" t="s">
        <v>206</v>
      </c>
      <c r="E1679" t="s">
        <v>207</v>
      </c>
      <c r="F1679" t="s">
        <v>208</v>
      </c>
      <c r="G1679" t="s">
        <v>62</v>
      </c>
      <c r="H1679" t="s">
        <v>58</v>
      </c>
      <c r="I1679">
        <v>1017318</v>
      </c>
      <c r="J1679">
        <v>5</v>
      </c>
      <c r="K1679" t="s">
        <v>47</v>
      </c>
      <c r="L1679" t="s">
        <v>6142</v>
      </c>
      <c r="M1679" t="s">
        <v>55</v>
      </c>
      <c r="N1679">
        <v>80</v>
      </c>
      <c r="O1679">
        <v>100</v>
      </c>
      <c r="P1679" t="s">
        <v>6143</v>
      </c>
      <c r="Q1679">
        <v>2600</v>
      </c>
      <c r="R1679">
        <v>50</v>
      </c>
      <c r="S1679">
        <v>300</v>
      </c>
      <c r="V1679" t="s">
        <v>6144</v>
      </c>
      <c r="W1679" s="2">
        <v>43630.451111111113</v>
      </c>
      <c r="X1679" t="s">
        <v>37</v>
      </c>
      <c r="Y1679" s="2">
        <v>43630.451111111113</v>
      </c>
      <c r="Z1679" t="s">
        <v>37</v>
      </c>
    </row>
    <row r="1680" spans="1:26" x14ac:dyDescent="0.25">
      <c r="A1680" t="s">
        <v>1241</v>
      </c>
      <c r="B1680" t="str">
        <f>VLOOKUP(A1680,'dump '!A:A,1,FALSE)</f>
        <v>VO201</v>
      </c>
      <c r="C1680" t="s">
        <v>1240</v>
      </c>
      <c r="D1680" t="s">
        <v>245</v>
      </c>
      <c r="E1680" t="s">
        <v>1173</v>
      </c>
      <c r="F1680" t="s">
        <v>1242</v>
      </c>
      <c r="G1680" t="s">
        <v>62</v>
      </c>
      <c r="H1680" t="s">
        <v>58</v>
      </c>
      <c r="I1680">
        <v>1016726</v>
      </c>
      <c r="J1680">
        <v>5</v>
      </c>
      <c r="K1680" t="s">
        <v>47</v>
      </c>
      <c r="L1680" t="s">
        <v>6172</v>
      </c>
      <c r="M1680" t="s">
        <v>55</v>
      </c>
      <c r="N1680">
        <v>60</v>
      </c>
      <c r="O1680">
        <v>100</v>
      </c>
      <c r="P1680" t="s">
        <v>6190</v>
      </c>
      <c r="Q1680">
        <v>2600</v>
      </c>
      <c r="R1680">
        <v>50</v>
      </c>
      <c r="S1680">
        <v>300</v>
      </c>
      <c r="V1680" t="s">
        <v>6174</v>
      </c>
      <c r="W1680" s="2">
        <v>43636.460081018522</v>
      </c>
      <c r="X1680" t="s">
        <v>37</v>
      </c>
      <c r="Y1680" s="2">
        <v>43712.563923611109</v>
      </c>
      <c r="Z1680" t="s">
        <v>37</v>
      </c>
    </row>
    <row r="1681" spans="1:26" x14ac:dyDescent="0.25">
      <c r="A1681" t="s">
        <v>1245</v>
      </c>
      <c r="B1681" t="str">
        <f>VLOOKUP(A1681,'dump '!A:A,1,FALSE)</f>
        <v>VO202</v>
      </c>
      <c r="C1681" t="s">
        <v>1244</v>
      </c>
      <c r="D1681" t="s">
        <v>117</v>
      </c>
      <c r="E1681" t="s">
        <v>1246</v>
      </c>
      <c r="F1681" t="s">
        <v>1247</v>
      </c>
      <c r="G1681" t="s">
        <v>62</v>
      </c>
      <c r="H1681" t="s">
        <v>58</v>
      </c>
      <c r="I1681">
        <v>1016713</v>
      </c>
      <c r="J1681">
        <v>5</v>
      </c>
      <c r="K1681" t="s">
        <v>47</v>
      </c>
      <c r="L1681" t="s">
        <v>6172</v>
      </c>
      <c r="M1681" t="s">
        <v>55</v>
      </c>
      <c r="N1681">
        <v>60</v>
      </c>
      <c r="O1681">
        <v>100</v>
      </c>
      <c r="P1681" t="s">
        <v>6190</v>
      </c>
      <c r="Q1681">
        <v>2600</v>
      </c>
      <c r="R1681">
        <v>50</v>
      </c>
      <c r="S1681">
        <v>300</v>
      </c>
      <c r="V1681" t="s">
        <v>6174</v>
      </c>
      <c r="W1681" s="2">
        <v>43635.377592592595</v>
      </c>
      <c r="X1681" t="s">
        <v>37</v>
      </c>
      <c r="Y1681" s="2">
        <v>43635.377592592595</v>
      </c>
      <c r="Z1681" t="s">
        <v>37</v>
      </c>
    </row>
    <row r="1682" spans="1:26" x14ac:dyDescent="0.25">
      <c r="A1682" t="s">
        <v>1250</v>
      </c>
      <c r="B1682" t="str">
        <f>VLOOKUP(A1682,'dump '!A:A,1,FALSE)</f>
        <v>VO203</v>
      </c>
      <c r="C1682" t="s">
        <v>1249</v>
      </c>
      <c r="D1682" t="s">
        <v>1251</v>
      </c>
      <c r="E1682" t="s">
        <v>81</v>
      </c>
      <c r="F1682" t="s">
        <v>1252</v>
      </c>
      <c r="G1682" t="s">
        <v>62</v>
      </c>
      <c r="H1682" t="s">
        <v>58</v>
      </c>
      <c r="I1682">
        <v>1015845</v>
      </c>
      <c r="J1682">
        <v>5</v>
      </c>
      <c r="K1682" t="s">
        <v>47</v>
      </c>
      <c r="L1682" t="s">
        <v>6142</v>
      </c>
      <c r="M1682" t="s">
        <v>55</v>
      </c>
      <c r="N1682">
        <v>80</v>
      </c>
      <c r="O1682">
        <v>100</v>
      </c>
      <c r="P1682" t="s">
        <v>6160</v>
      </c>
      <c r="Q1682">
        <v>2600</v>
      </c>
      <c r="R1682">
        <v>50</v>
      </c>
      <c r="S1682">
        <v>300</v>
      </c>
      <c r="V1682" t="s">
        <v>6144</v>
      </c>
      <c r="W1682" s="2">
        <v>43635.455740740741</v>
      </c>
      <c r="X1682" t="s">
        <v>37</v>
      </c>
      <c r="Y1682" s="2">
        <v>43635.455740740741</v>
      </c>
      <c r="Z1682" t="s">
        <v>37</v>
      </c>
    </row>
    <row r="1683" spans="1:26" x14ac:dyDescent="0.25">
      <c r="A1683" t="s">
        <v>1255</v>
      </c>
      <c r="B1683" t="str">
        <f>VLOOKUP(A1683,'dump '!A:A,1,FALSE)</f>
        <v>VO204</v>
      </c>
      <c r="C1683" t="s">
        <v>1254</v>
      </c>
      <c r="D1683" t="s">
        <v>1178</v>
      </c>
      <c r="E1683" t="s">
        <v>879</v>
      </c>
      <c r="F1683" t="s">
        <v>1179</v>
      </c>
      <c r="G1683" t="s">
        <v>62</v>
      </c>
      <c r="H1683" t="s">
        <v>58</v>
      </c>
      <c r="I1683">
        <v>1016740</v>
      </c>
      <c r="J1683">
        <v>5</v>
      </c>
      <c r="K1683" t="s">
        <v>47</v>
      </c>
      <c r="L1683" t="s">
        <v>6172</v>
      </c>
      <c r="M1683" t="s">
        <v>55</v>
      </c>
      <c r="N1683">
        <v>60</v>
      </c>
      <c r="O1683">
        <v>100</v>
      </c>
      <c r="P1683" t="s">
        <v>6190</v>
      </c>
      <c r="Q1683">
        <v>2600</v>
      </c>
      <c r="R1683">
        <v>50</v>
      </c>
      <c r="S1683">
        <v>300</v>
      </c>
      <c r="V1683" t="s">
        <v>6174</v>
      </c>
      <c r="W1683" s="2">
        <v>43636.45716435185</v>
      </c>
      <c r="X1683" t="s">
        <v>37</v>
      </c>
      <c r="Y1683" s="2">
        <v>43636.45716435185</v>
      </c>
      <c r="Z1683" t="s">
        <v>37</v>
      </c>
    </row>
    <row r="1684" spans="1:26" x14ac:dyDescent="0.25">
      <c r="A1684" t="s">
        <v>2721</v>
      </c>
      <c r="B1684" t="str">
        <f>VLOOKUP(A1684,'dump '!A:A,1,FALSE)</f>
        <v>VO205</v>
      </c>
      <c r="C1684" t="s">
        <v>2720</v>
      </c>
      <c r="D1684" t="s">
        <v>206</v>
      </c>
      <c r="E1684" t="s">
        <v>41</v>
      </c>
      <c r="F1684" t="s">
        <v>208</v>
      </c>
      <c r="G1684" t="s">
        <v>62</v>
      </c>
      <c r="H1684" t="s">
        <v>58</v>
      </c>
      <c r="I1684">
        <v>1019341</v>
      </c>
      <c r="J1684">
        <v>5</v>
      </c>
      <c r="K1684" t="s">
        <v>47</v>
      </c>
      <c r="L1684" t="s">
        <v>6142</v>
      </c>
      <c r="M1684" t="s">
        <v>55</v>
      </c>
      <c r="N1684">
        <v>80</v>
      </c>
      <c r="O1684">
        <v>100</v>
      </c>
      <c r="P1684" t="s">
        <v>6160</v>
      </c>
      <c r="Q1684">
        <v>2600</v>
      </c>
      <c r="R1684">
        <v>50</v>
      </c>
      <c r="S1684">
        <v>300</v>
      </c>
      <c r="V1684" t="s">
        <v>6144</v>
      </c>
      <c r="W1684" s="2">
        <v>43630.471006944441</v>
      </c>
      <c r="X1684" t="s">
        <v>37</v>
      </c>
      <c r="Y1684" s="2">
        <v>43630.471006944441</v>
      </c>
      <c r="Z1684" t="s">
        <v>37</v>
      </c>
    </row>
    <row r="1685" spans="1:26" x14ac:dyDescent="0.25">
      <c r="A1685" t="s">
        <v>1257</v>
      </c>
      <c r="B1685" t="str">
        <f>VLOOKUP(A1685,'dump '!A:A,1,FALSE)</f>
        <v>VO206</v>
      </c>
      <c r="C1685" t="s">
        <v>1256</v>
      </c>
      <c r="D1685" t="s">
        <v>1258</v>
      </c>
      <c r="E1685" t="s">
        <v>293</v>
      </c>
      <c r="F1685" t="s">
        <v>1259</v>
      </c>
      <c r="G1685" t="s">
        <v>43</v>
      </c>
      <c r="H1685" t="s">
        <v>58</v>
      </c>
      <c r="I1685">
        <v>1015839</v>
      </c>
      <c r="J1685">
        <v>5</v>
      </c>
      <c r="K1685" t="s">
        <v>47</v>
      </c>
      <c r="L1685" t="s">
        <v>6172</v>
      </c>
      <c r="M1685" t="s">
        <v>55</v>
      </c>
      <c r="N1685">
        <v>60</v>
      </c>
      <c r="O1685">
        <v>100</v>
      </c>
      <c r="P1685" t="s">
        <v>6160</v>
      </c>
      <c r="Q1685">
        <v>2600</v>
      </c>
      <c r="R1685">
        <v>50</v>
      </c>
      <c r="S1685">
        <v>300</v>
      </c>
      <c r="V1685" t="s">
        <v>6144</v>
      </c>
      <c r="W1685" s="2">
        <v>43636.620057870372</v>
      </c>
      <c r="X1685" t="s">
        <v>37</v>
      </c>
      <c r="Y1685" s="2">
        <v>44140.490277777775</v>
      </c>
      <c r="Z1685" t="s">
        <v>329</v>
      </c>
    </row>
    <row r="1686" spans="1:26" x14ac:dyDescent="0.25">
      <c r="A1686" t="s">
        <v>3217</v>
      </c>
      <c r="B1686" t="str">
        <f>VLOOKUP(A1686,'dump '!A:A,1,FALSE)</f>
        <v>VO207</v>
      </c>
      <c r="C1686" t="s">
        <v>3216</v>
      </c>
      <c r="D1686" t="s">
        <v>665</v>
      </c>
      <c r="E1686" t="s">
        <v>2806</v>
      </c>
      <c r="F1686" t="s">
        <v>2807</v>
      </c>
      <c r="G1686" t="s">
        <v>241</v>
      </c>
      <c r="H1686" t="s">
        <v>58</v>
      </c>
      <c r="I1686">
        <v>1016734</v>
      </c>
      <c r="J1686">
        <v>5</v>
      </c>
      <c r="K1686" t="s">
        <v>47</v>
      </c>
      <c r="L1686" t="s">
        <v>6142</v>
      </c>
      <c r="M1686" t="s">
        <v>55</v>
      </c>
      <c r="N1686">
        <v>80</v>
      </c>
      <c r="O1686">
        <v>100</v>
      </c>
      <c r="P1686" t="s">
        <v>6143</v>
      </c>
      <c r="Q1686">
        <v>2600</v>
      </c>
      <c r="R1686">
        <v>50</v>
      </c>
      <c r="S1686">
        <v>300</v>
      </c>
      <c r="V1686" t="s">
        <v>6144</v>
      </c>
      <c r="W1686" s="2">
        <v>43636.560590277775</v>
      </c>
      <c r="X1686" t="s">
        <v>37</v>
      </c>
      <c r="Y1686" s="2">
        <v>43636.560590277775</v>
      </c>
      <c r="Z1686" t="s">
        <v>37</v>
      </c>
    </row>
    <row r="1687" spans="1:26" x14ac:dyDescent="0.25">
      <c r="A1687" t="s">
        <v>829</v>
      </c>
      <c r="B1687" t="str">
        <f>VLOOKUP(A1687,'dump '!A:A,1,FALSE)</f>
        <v>VO208</v>
      </c>
      <c r="C1687" t="s">
        <v>828</v>
      </c>
      <c r="D1687" t="s">
        <v>451</v>
      </c>
      <c r="E1687" t="s">
        <v>830</v>
      </c>
      <c r="F1687" t="s">
        <v>831</v>
      </c>
      <c r="G1687" t="s">
        <v>62</v>
      </c>
      <c r="H1687" t="s">
        <v>58</v>
      </c>
      <c r="I1687">
        <v>1019333</v>
      </c>
      <c r="J1687">
        <v>5</v>
      </c>
      <c r="K1687" t="s">
        <v>47</v>
      </c>
      <c r="L1687" t="s">
        <v>6172</v>
      </c>
      <c r="M1687" t="s">
        <v>55</v>
      </c>
      <c r="N1687">
        <v>60</v>
      </c>
      <c r="O1687">
        <v>100</v>
      </c>
      <c r="P1687" t="s">
        <v>6190</v>
      </c>
      <c r="Q1687">
        <v>2600</v>
      </c>
      <c r="R1687">
        <v>50</v>
      </c>
      <c r="S1687">
        <v>300</v>
      </c>
      <c r="V1687" t="s">
        <v>6174</v>
      </c>
      <c r="W1687" s="2">
        <v>43635.679525462961</v>
      </c>
      <c r="X1687" t="s">
        <v>37</v>
      </c>
      <c r="Y1687" s="2">
        <v>43635.679525462961</v>
      </c>
      <c r="Z1687" t="s">
        <v>37</v>
      </c>
    </row>
    <row r="1688" spans="1:26" x14ac:dyDescent="0.25">
      <c r="A1688" t="s">
        <v>1390</v>
      </c>
      <c r="B1688" t="str">
        <f>VLOOKUP(A1688,'dump '!A:A,1,FALSE)</f>
        <v>VO209</v>
      </c>
      <c r="C1688" t="s">
        <v>1389</v>
      </c>
      <c r="D1688" t="s">
        <v>206</v>
      </c>
      <c r="E1688" t="s">
        <v>1391</v>
      </c>
      <c r="F1688" t="s">
        <v>1392</v>
      </c>
      <c r="G1688" t="s">
        <v>62</v>
      </c>
      <c r="H1688" t="s">
        <v>58</v>
      </c>
      <c r="I1688">
        <v>1034699</v>
      </c>
      <c r="J1688">
        <v>5</v>
      </c>
      <c r="K1688" t="s">
        <v>47</v>
      </c>
      <c r="L1688" t="s">
        <v>6142</v>
      </c>
      <c r="M1688" t="s">
        <v>55</v>
      </c>
      <c r="N1688">
        <v>80</v>
      </c>
      <c r="O1688">
        <v>100</v>
      </c>
      <c r="P1688" t="s">
        <v>6160</v>
      </c>
      <c r="Q1688">
        <v>2600</v>
      </c>
      <c r="R1688">
        <v>50</v>
      </c>
      <c r="S1688">
        <v>300</v>
      </c>
      <c r="V1688" t="s">
        <v>6144</v>
      </c>
      <c r="W1688" s="2">
        <v>43630.476944444446</v>
      </c>
      <c r="X1688" t="s">
        <v>37</v>
      </c>
      <c r="Y1688" s="2">
        <v>43630.476944444446</v>
      </c>
      <c r="Z1688" t="s">
        <v>37</v>
      </c>
    </row>
    <row r="1689" spans="1:26" x14ac:dyDescent="0.25">
      <c r="A1689" t="s">
        <v>875</v>
      </c>
      <c r="B1689" t="str">
        <f>VLOOKUP(A1689,'dump '!A:A,1,FALSE)</f>
        <v>VO210</v>
      </c>
      <c r="C1689" t="s">
        <v>874</v>
      </c>
      <c r="D1689" t="s">
        <v>303</v>
      </c>
      <c r="E1689" t="s">
        <v>32</v>
      </c>
      <c r="F1689" t="s">
        <v>537</v>
      </c>
      <c r="G1689" t="s">
        <v>62</v>
      </c>
      <c r="H1689" t="s">
        <v>58</v>
      </c>
      <c r="I1689">
        <v>1019323</v>
      </c>
      <c r="J1689">
        <v>5</v>
      </c>
      <c r="K1689" t="s">
        <v>47</v>
      </c>
      <c r="L1689" t="s">
        <v>6172</v>
      </c>
      <c r="M1689" t="s">
        <v>55</v>
      </c>
      <c r="N1689">
        <v>60</v>
      </c>
      <c r="O1689">
        <v>100</v>
      </c>
      <c r="P1689" t="s">
        <v>6190</v>
      </c>
      <c r="Q1689">
        <v>2600</v>
      </c>
      <c r="R1689">
        <v>50</v>
      </c>
      <c r="S1689">
        <v>300</v>
      </c>
      <c r="V1689" t="s">
        <v>6174</v>
      </c>
      <c r="W1689" s="2">
        <v>43635.596655092595</v>
      </c>
      <c r="X1689" t="s">
        <v>37</v>
      </c>
      <c r="Y1689" s="2">
        <v>43886.385439814818</v>
      </c>
      <c r="Z1689" t="s">
        <v>54</v>
      </c>
    </row>
    <row r="1690" spans="1:26" x14ac:dyDescent="0.25">
      <c r="A1690" t="s">
        <v>839</v>
      </c>
      <c r="B1690" t="str">
        <f>VLOOKUP(A1690,'dump '!A:A,1,FALSE)</f>
        <v>VO211</v>
      </c>
      <c r="C1690" t="s">
        <v>838</v>
      </c>
      <c r="D1690" t="s">
        <v>835</v>
      </c>
      <c r="E1690" t="s">
        <v>93</v>
      </c>
      <c r="F1690" t="s">
        <v>836</v>
      </c>
      <c r="G1690" t="s">
        <v>62</v>
      </c>
      <c r="H1690" t="s">
        <v>58</v>
      </c>
      <c r="I1690">
        <v>1019335</v>
      </c>
      <c r="J1690">
        <v>5</v>
      </c>
      <c r="K1690" t="s">
        <v>47</v>
      </c>
      <c r="L1690" t="s">
        <v>6172</v>
      </c>
      <c r="M1690" t="s">
        <v>55</v>
      </c>
      <c r="N1690">
        <v>60</v>
      </c>
      <c r="O1690">
        <v>100</v>
      </c>
      <c r="P1690" t="s">
        <v>6190</v>
      </c>
      <c r="Q1690">
        <v>2600</v>
      </c>
      <c r="R1690">
        <v>50</v>
      </c>
      <c r="S1690">
        <v>300</v>
      </c>
      <c r="V1690" t="s">
        <v>6174</v>
      </c>
      <c r="W1690" s="2">
        <v>43635.604432870372</v>
      </c>
      <c r="X1690" t="s">
        <v>37</v>
      </c>
      <c r="Y1690" s="2">
        <v>43635.604432870372</v>
      </c>
      <c r="Z1690" t="s">
        <v>37</v>
      </c>
    </row>
    <row r="1691" spans="1:26" x14ac:dyDescent="0.25">
      <c r="A1691" t="s">
        <v>887</v>
      </c>
      <c r="B1691" t="str">
        <f>VLOOKUP(A1691,'dump '!A:A,1,FALSE)</f>
        <v>VO212</v>
      </c>
      <c r="C1691" t="s">
        <v>886</v>
      </c>
      <c r="D1691" t="s">
        <v>888</v>
      </c>
      <c r="E1691" t="s">
        <v>807</v>
      </c>
      <c r="F1691" t="s">
        <v>889</v>
      </c>
      <c r="G1691" t="s">
        <v>62</v>
      </c>
      <c r="H1691" t="s">
        <v>58</v>
      </c>
      <c r="I1691">
        <v>1019330</v>
      </c>
      <c r="J1691">
        <v>5</v>
      </c>
      <c r="K1691" t="s">
        <v>47</v>
      </c>
      <c r="L1691" t="s">
        <v>6172</v>
      </c>
      <c r="M1691" t="s">
        <v>55</v>
      </c>
      <c r="N1691">
        <v>60</v>
      </c>
      <c r="O1691">
        <v>100</v>
      </c>
      <c r="P1691" t="s">
        <v>6190</v>
      </c>
      <c r="Q1691">
        <v>2600</v>
      </c>
      <c r="R1691">
        <v>50</v>
      </c>
      <c r="S1691">
        <v>300</v>
      </c>
      <c r="V1691" t="s">
        <v>6174</v>
      </c>
      <c r="W1691" s="2">
        <v>43636.49900462963</v>
      </c>
      <c r="X1691" t="s">
        <v>37</v>
      </c>
      <c r="Y1691" s="2">
        <v>43636.49900462963</v>
      </c>
      <c r="Z1691" t="s">
        <v>37</v>
      </c>
    </row>
    <row r="1692" spans="1:26" x14ac:dyDescent="0.25">
      <c r="A1692" t="s">
        <v>822</v>
      </c>
      <c r="B1692" t="str">
        <f>VLOOKUP(A1692,'dump '!A:A,1,FALSE)</f>
        <v>VO213</v>
      </c>
      <c r="C1692" t="s">
        <v>821</v>
      </c>
      <c r="D1692" t="s">
        <v>823</v>
      </c>
      <c r="E1692" t="s">
        <v>522</v>
      </c>
      <c r="F1692" t="s">
        <v>824</v>
      </c>
      <c r="G1692" t="s">
        <v>62</v>
      </c>
      <c r="H1692" t="s">
        <v>58</v>
      </c>
      <c r="I1692">
        <v>1019343</v>
      </c>
      <c r="J1692">
        <v>5</v>
      </c>
      <c r="K1692" t="s">
        <v>47</v>
      </c>
      <c r="L1692" t="s">
        <v>6172</v>
      </c>
      <c r="M1692" t="s">
        <v>55</v>
      </c>
      <c r="N1692">
        <v>60</v>
      </c>
      <c r="O1692">
        <v>100</v>
      </c>
      <c r="P1692" t="s">
        <v>6190</v>
      </c>
      <c r="Q1692">
        <v>2600</v>
      </c>
      <c r="R1692">
        <v>50</v>
      </c>
      <c r="S1692">
        <v>300</v>
      </c>
      <c r="V1692" t="s">
        <v>6174</v>
      </c>
      <c r="W1692" s="2">
        <v>43636.501666666663</v>
      </c>
      <c r="X1692" t="s">
        <v>37</v>
      </c>
      <c r="Y1692" s="2">
        <v>43636.501666666663</v>
      </c>
      <c r="Z1692" t="s">
        <v>37</v>
      </c>
    </row>
    <row r="1693" spans="1:26" x14ac:dyDescent="0.25">
      <c r="A1693" t="s">
        <v>813</v>
      </c>
      <c r="B1693" t="str">
        <f>VLOOKUP(A1693,'dump '!A:A,1,FALSE)</f>
        <v>VO214</v>
      </c>
      <c r="C1693" t="s">
        <v>812</v>
      </c>
      <c r="D1693" t="s">
        <v>59</v>
      </c>
      <c r="E1693" t="s">
        <v>814</v>
      </c>
      <c r="F1693" t="s">
        <v>815</v>
      </c>
      <c r="G1693" t="s">
        <v>62</v>
      </c>
      <c r="H1693" t="s">
        <v>58</v>
      </c>
      <c r="I1693">
        <v>1019347</v>
      </c>
      <c r="J1693">
        <v>5</v>
      </c>
      <c r="K1693" t="s">
        <v>47</v>
      </c>
      <c r="L1693" t="s">
        <v>6172</v>
      </c>
      <c r="M1693" t="s">
        <v>55</v>
      </c>
      <c r="N1693">
        <v>60</v>
      </c>
      <c r="O1693">
        <v>100</v>
      </c>
      <c r="P1693" t="s">
        <v>6190</v>
      </c>
      <c r="Q1693">
        <v>2600</v>
      </c>
      <c r="R1693">
        <v>50</v>
      </c>
      <c r="S1693">
        <v>300</v>
      </c>
      <c r="V1693" t="s">
        <v>6174</v>
      </c>
      <c r="W1693" s="2">
        <v>43635.572881944441</v>
      </c>
      <c r="X1693" t="s">
        <v>37</v>
      </c>
      <c r="Y1693" s="2">
        <v>43635.572881944441</v>
      </c>
      <c r="Z1693" t="s">
        <v>37</v>
      </c>
    </row>
    <row r="1694" spans="1:26" x14ac:dyDescent="0.25">
      <c r="A1694" t="s">
        <v>1696</v>
      </c>
      <c r="B1694" t="str">
        <f>VLOOKUP(A1694,'dump '!A:A,1,FALSE)</f>
        <v>VO215</v>
      </c>
      <c r="C1694" t="s">
        <v>1695</v>
      </c>
      <c r="D1694" t="s">
        <v>1697</v>
      </c>
      <c r="E1694" t="s">
        <v>1007</v>
      </c>
      <c r="F1694" t="s">
        <v>1698</v>
      </c>
      <c r="G1694" t="s">
        <v>62</v>
      </c>
      <c r="H1694" t="s">
        <v>58</v>
      </c>
      <c r="I1694">
        <v>1016857</v>
      </c>
      <c r="J1694">
        <v>5</v>
      </c>
      <c r="K1694" t="s">
        <v>47</v>
      </c>
      <c r="L1694" t="s">
        <v>6172</v>
      </c>
      <c r="M1694" t="s">
        <v>55</v>
      </c>
      <c r="N1694">
        <v>60</v>
      </c>
      <c r="O1694">
        <v>100</v>
      </c>
      <c r="P1694" t="s">
        <v>6190</v>
      </c>
      <c r="Q1694">
        <v>2600</v>
      </c>
      <c r="R1694">
        <v>50</v>
      </c>
      <c r="S1694">
        <v>300</v>
      </c>
      <c r="V1694" t="s">
        <v>6174</v>
      </c>
      <c r="W1694" s="2">
        <v>43635.687800925924</v>
      </c>
      <c r="X1694" t="s">
        <v>37</v>
      </c>
      <c r="Y1694" s="2">
        <v>43635.687800925924</v>
      </c>
      <c r="Z1694" t="s">
        <v>37</v>
      </c>
    </row>
    <row r="1695" spans="1:26" x14ac:dyDescent="0.25">
      <c r="A1695" t="s">
        <v>885</v>
      </c>
      <c r="B1695" t="str">
        <f>VLOOKUP(A1695,'dump '!A:A,1,FALSE)</f>
        <v>VO216</v>
      </c>
      <c r="C1695" t="s">
        <v>884</v>
      </c>
      <c r="D1695" t="s">
        <v>848</v>
      </c>
      <c r="E1695" t="s">
        <v>849</v>
      </c>
      <c r="F1695" t="s">
        <v>850</v>
      </c>
      <c r="G1695" t="s">
        <v>62</v>
      </c>
      <c r="H1695" t="s">
        <v>58</v>
      </c>
      <c r="I1695">
        <v>1019329</v>
      </c>
      <c r="J1695">
        <v>5</v>
      </c>
      <c r="K1695" t="s">
        <v>47</v>
      </c>
      <c r="L1695" t="s">
        <v>6172</v>
      </c>
      <c r="M1695" t="s">
        <v>55</v>
      </c>
      <c r="N1695">
        <v>60</v>
      </c>
      <c r="O1695">
        <v>100</v>
      </c>
      <c r="P1695" t="s">
        <v>6190</v>
      </c>
      <c r="Q1695">
        <v>2600</v>
      </c>
      <c r="R1695">
        <v>50</v>
      </c>
      <c r="S1695">
        <v>300</v>
      </c>
      <c r="V1695" t="s">
        <v>6174</v>
      </c>
      <c r="W1695" s="2">
        <v>43635.578379629631</v>
      </c>
      <c r="X1695" t="s">
        <v>37</v>
      </c>
      <c r="Y1695" s="2">
        <v>43635.578379629631</v>
      </c>
      <c r="Z1695" t="s">
        <v>37</v>
      </c>
    </row>
    <row r="1696" spans="1:26" x14ac:dyDescent="0.25">
      <c r="A1696" t="s">
        <v>1701</v>
      </c>
      <c r="B1696" t="str">
        <f>VLOOKUP(A1696,'dump '!A:A,1,FALSE)</f>
        <v>VO217</v>
      </c>
      <c r="C1696" t="s">
        <v>1700</v>
      </c>
      <c r="D1696" t="s">
        <v>592</v>
      </c>
      <c r="E1696" t="s">
        <v>222</v>
      </c>
      <c r="F1696" t="s">
        <v>593</v>
      </c>
      <c r="G1696" t="s">
        <v>62</v>
      </c>
      <c r="H1696" t="s">
        <v>58</v>
      </c>
      <c r="I1696">
        <v>1015838</v>
      </c>
      <c r="J1696">
        <v>5</v>
      </c>
      <c r="K1696" t="s">
        <v>47</v>
      </c>
      <c r="L1696" t="s">
        <v>6172</v>
      </c>
      <c r="M1696" t="s">
        <v>55</v>
      </c>
      <c r="N1696">
        <v>60</v>
      </c>
      <c r="O1696">
        <v>100</v>
      </c>
      <c r="P1696" t="s">
        <v>6190</v>
      </c>
      <c r="Q1696">
        <v>2600</v>
      </c>
      <c r="R1696">
        <v>50</v>
      </c>
      <c r="S1696">
        <v>300</v>
      </c>
      <c r="V1696" t="s">
        <v>6174</v>
      </c>
      <c r="W1696" s="2">
        <v>43635.609074074076</v>
      </c>
      <c r="X1696" t="s">
        <v>37</v>
      </c>
      <c r="Y1696" s="2">
        <v>43635.609074074076</v>
      </c>
      <c r="Z1696" t="s">
        <v>37</v>
      </c>
    </row>
    <row r="1697" spans="1:26" x14ac:dyDescent="0.25">
      <c r="A1697" t="s">
        <v>755</v>
      </c>
      <c r="B1697" t="str">
        <f>VLOOKUP(A1697,'dump '!A:A,1,FALSE)</f>
        <v>VO218</v>
      </c>
      <c r="C1697" t="s">
        <v>754</v>
      </c>
      <c r="D1697" t="s">
        <v>308</v>
      </c>
      <c r="E1697" t="s">
        <v>756</v>
      </c>
      <c r="F1697" t="s">
        <v>757</v>
      </c>
      <c r="G1697" t="s">
        <v>62</v>
      </c>
      <c r="H1697" t="s">
        <v>58</v>
      </c>
      <c r="I1697">
        <v>1018934</v>
      </c>
      <c r="J1697">
        <v>5</v>
      </c>
      <c r="K1697" t="s">
        <v>47</v>
      </c>
      <c r="L1697" t="s">
        <v>6172</v>
      </c>
      <c r="M1697" t="s">
        <v>55</v>
      </c>
      <c r="N1697">
        <v>60</v>
      </c>
      <c r="O1697">
        <v>100</v>
      </c>
      <c r="P1697" t="s">
        <v>6190</v>
      </c>
      <c r="Q1697">
        <v>2600</v>
      </c>
      <c r="R1697">
        <v>50</v>
      </c>
      <c r="S1697">
        <v>300</v>
      </c>
      <c r="V1697" t="s">
        <v>6174</v>
      </c>
      <c r="W1697" s="2">
        <v>43635.590092592596</v>
      </c>
      <c r="X1697" t="s">
        <v>37</v>
      </c>
      <c r="Y1697" s="2">
        <v>43886.384756944448</v>
      </c>
      <c r="Z1697" t="s">
        <v>54</v>
      </c>
    </row>
    <row r="1698" spans="1:26" x14ac:dyDescent="0.25">
      <c r="A1698" t="s">
        <v>843</v>
      </c>
      <c r="B1698" t="str">
        <f>VLOOKUP(A1698,'dump '!A:A,1,FALSE)</f>
        <v>VO219</v>
      </c>
      <c r="C1698" t="s">
        <v>842</v>
      </c>
      <c r="D1698" t="s">
        <v>502</v>
      </c>
      <c r="E1698" t="s">
        <v>503</v>
      </c>
      <c r="F1698" t="s">
        <v>504</v>
      </c>
      <c r="G1698" t="s">
        <v>62</v>
      </c>
      <c r="H1698" t="s">
        <v>58</v>
      </c>
      <c r="I1698">
        <v>1019338</v>
      </c>
      <c r="J1698">
        <v>5</v>
      </c>
      <c r="K1698" t="s">
        <v>47</v>
      </c>
      <c r="L1698" t="s">
        <v>6172</v>
      </c>
      <c r="M1698" t="s">
        <v>55</v>
      </c>
      <c r="N1698">
        <v>60</v>
      </c>
      <c r="O1698">
        <v>100</v>
      </c>
      <c r="P1698" t="s">
        <v>6190</v>
      </c>
      <c r="Q1698">
        <v>2600</v>
      </c>
      <c r="R1698">
        <v>50</v>
      </c>
      <c r="S1698">
        <v>300</v>
      </c>
      <c r="V1698" t="s">
        <v>6174</v>
      </c>
      <c r="W1698" s="2">
        <v>43635.584467592591</v>
      </c>
      <c r="X1698" t="s">
        <v>37</v>
      </c>
      <c r="Y1698" s="2">
        <v>43635.584467592591</v>
      </c>
      <c r="Z1698" t="s">
        <v>37</v>
      </c>
    </row>
    <row r="1699" spans="1:26" x14ac:dyDescent="0.25">
      <c r="A1699" t="s">
        <v>1153</v>
      </c>
      <c r="B1699" t="str">
        <f>VLOOKUP(A1699,'dump '!A:A,1,FALSE)</f>
        <v>VO220</v>
      </c>
      <c r="C1699" t="s">
        <v>1152</v>
      </c>
      <c r="D1699" t="s">
        <v>624</v>
      </c>
      <c r="E1699" t="s">
        <v>625</v>
      </c>
      <c r="F1699" t="s">
        <v>626</v>
      </c>
      <c r="G1699" t="s">
        <v>107</v>
      </c>
      <c r="H1699" t="s">
        <v>58</v>
      </c>
      <c r="I1699">
        <v>1031072</v>
      </c>
      <c r="J1699">
        <v>5</v>
      </c>
      <c r="K1699" t="s">
        <v>47</v>
      </c>
      <c r="L1699" t="s">
        <v>6172</v>
      </c>
      <c r="M1699" t="s">
        <v>55</v>
      </c>
      <c r="N1699">
        <v>60</v>
      </c>
      <c r="O1699">
        <v>100</v>
      </c>
      <c r="P1699" t="s">
        <v>6190</v>
      </c>
      <c r="Q1699">
        <v>2600</v>
      </c>
      <c r="R1699">
        <v>50</v>
      </c>
      <c r="S1699">
        <v>300</v>
      </c>
      <c r="V1699" t="s">
        <v>6174</v>
      </c>
      <c r="W1699" s="2">
        <v>43669.65216435185</v>
      </c>
      <c r="X1699" t="s">
        <v>37</v>
      </c>
      <c r="Y1699" s="2">
        <v>43669.65216435185</v>
      </c>
      <c r="Z1699" t="s">
        <v>37</v>
      </c>
    </row>
    <row r="1700" spans="1:26" x14ac:dyDescent="0.25">
      <c r="A1700" t="s">
        <v>1703</v>
      </c>
      <c r="B1700" t="str">
        <f>VLOOKUP(A1700,'dump '!A:A,1,FALSE)</f>
        <v>VO221</v>
      </c>
      <c r="C1700" t="s">
        <v>1702</v>
      </c>
      <c r="D1700" t="s">
        <v>31</v>
      </c>
      <c r="E1700" t="s">
        <v>482</v>
      </c>
      <c r="F1700" t="s">
        <v>33</v>
      </c>
      <c r="G1700" t="s">
        <v>34</v>
      </c>
      <c r="H1700" t="s">
        <v>58</v>
      </c>
      <c r="I1700">
        <v>1016198</v>
      </c>
      <c r="J1700">
        <v>5</v>
      </c>
      <c r="K1700" t="s">
        <v>47</v>
      </c>
      <c r="L1700" t="s">
        <v>6142</v>
      </c>
      <c r="M1700" t="s">
        <v>55</v>
      </c>
      <c r="N1700">
        <v>80</v>
      </c>
      <c r="O1700">
        <v>100</v>
      </c>
      <c r="P1700" t="s">
        <v>6143</v>
      </c>
      <c r="Q1700">
        <v>2600</v>
      </c>
      <c r="R1700">
        <v>50</v>
      </c>
      <c r="S1700">
        <v>300</v>
      </c>
      <c r="V1700" t="s">
        <v>6144</v>
      </c>
      <c r="W1700" s="2">
        <v>43669.624837962961</v>
      </c>
      <c r="X1700" t="s">
        <v>37</v>
      </c>
      <c r="Y1700" s="2">
        <v>43669.624837962961</v>
      </c>
      <c r="Z1700" t="s">
        <v>37</v>
      </c>
    </row>
    <row r="1701" spans="1:26" x14ac:dyDescent="0.25">
      <c r="A1701" t="s">
        <v>1705</v>
      </c>
      <c r="B1701" t="str">
        <f>VLOOKUP(A1701,'dump '!A:A,1,FALSE)</f>
        <v>VO222</v>
      </c>
      <c r="C1701" t="s">
        <v>1704</v>
      </c>
      <c r="D1701" t="s">
        <v>1027</v>
      </c>
      <c r="E1701" t="s">
        <v>724</v>
      </c>
      <c r="F1701" t="s">
        <v>1028</v>
      </c>
      <c r="G1701" t="s">
        <v>34</v>
      </c>
      <c r="H1701" t="s">
        <v>58</v>
      </c>
      <c r="I1701">
        <v>1016166</v>
      </c>
      <c r="J1701">
        <v>5</v>
      </c>
      <c r="K1701" t="s">
        <v>47</v>
      </c>
      <c r="L1701" t="s">
        <v>6142</v>
      </c>
      <c r="M1701" t="s">
        <v>55</v>
      </c>
      <c r="N1701">
        <v>80</v>
      </c>
      <c r="O1701">
        <v>100</v>
      </c>
      <c r="P1701" t="s">
        <v>6143</v>
      </c>
      <c r="Q1701">
        <v>2600</v>
      </c>
      <c r="R1701">
        <v>50</v>
      </c>
      <c r="S1701">
        <v>300</v>
      </c>
      <c r="V1701" t="s">
        <v>6144</v>
      </c>
      <c r="W1701" s="2">
        <v>43669.625127314815</v>
      </c>
      <c r="X1701" t="s">
        <v>37</v>
      </c>
      <c r="Y1701" s="2">
        <v>43669.625127314815</v>
      </c>
      <c r="Z1701" t="s">
        <v>37</v>
      </c>
    </row>
    <row r="1702" spans="1:26" x14ac:dyDescent="0.25">
      <c r="A1702" t="s">
        <v>1690</v>
      </c>
      <c r="B1702" t="str">
        <f>VLOOKUP(A1702,'dump '!A:A,1,FALSE)</f>
        <v>VO223</v>
      </c>
      <c r="C1702" t="s">
        <v>1689</v>
      </c>
      <c r="D1702" t="s">
        <v>467</v>
      </c>
      <c r="E1702" t="s">
        <v>607</v>
      </c>
      <c r="F1702" t="s">
        <v>608</v>
      </c>
      <c r="G1702" t="s">
        <v>177</v>
      </c>
      <c r="H1702" t="s">
        <v>58</v>
      </c>
      <c r="I1702">
        <v>1016169</v>
      </c>
      <c r="J1702">
        <v>5</v>
      </c>
      <c r="K1702" t="s">
        <v>47</v>
      </c>
      <c r="L1702" t="s">
        <v>6142</v>
      </c>
      <c r="M1702" t="s">
        <v>55</v>
      </c>
      <c r="N1702">
        <v>80</v>
      </c>
      <c r="O1702">
        <v>100</v>
      </c>
      <c r="P1702" t="s">
        <v>6160</v>
      </c>
      <c r="Q1702">
        <v>2600</v>
      </c>
      <c r="R1702">
        <v>50</v>
      </c>
      <c r="S1702">
        <v>300</v>
      </c>
      <c r="V1702" t="s">
        <v>6144</v>
      </c>
      <c r="W1702" s="2">
        <v>43670.64503472222</v>
      </c>
      <c r="X1702" t="s">
        <v>37</v>
      </c>
      <c r="Y1702" s="2">
        <v>43670.64503472222</v>
      </c>
      <c r="Z1702" t="s">
        <v>37</v>
      </c>
    </row>
    <row r="1703" spans="1:26" x14ac:dyDescent="0.25">
      <c r="A1703" t="s">
        <v>1692</v>
      </c>
      <c r="B1703" t="str">
        <f>VLOOKUP(A1703,'dump '!A:A,1,FALSE)</f>
        <v>VO224</v>
      </c>
      <c r="C1703" t="s">
        <v>1691</v>
      </c>
      <c r="D1703" t="s">
        <v>467</v>
      </c>
      <c r="E1703" t="s">
        <v>607</v>
      </c>
      <c r="F1703" t="s">
        <v>608</v>
      </c>
      <c r="G1703" t="s">
        <v>177</v>
      </c>
      <c r="H1703" t="s">
        <v>58</v>
      </c>
      <c r="I1703">
        <v>1016188</v>
      </c>
      <c r="J1703">
        <v>5</v>
      </c>
      <c r="K1703" t="s">
        <v>47</v>
      </c>
      <c r="L1703" t="s">
        <v>6142</v>
      </c>
      <c r="M1703" t="s">
        <v>55</v>
      </c>
      <c r="N1703">
        <v>80</v>
      </c>
      <c r="O1703">
        <v>100</v>
      </c>
      <c r="P1703" t="s">
        <v>6160</v>
      </c>
      <c r="Q1703">
        <v>2600</v>
      </c>
      <c r="R1703">
        <v>50</v>
      </c>
      <c r="S1703">
        <v>300</v>
      </c>
      <c r="V1703" t="s">
        <v>6144</v>
      </c>
      <c r="W1703" s="2">
        <v>43670.645428240743</v>
      </c>
      <c r="X1703" t="s">
        <v>37</v>
      </c>
      <c r="Y1703" s="2">
        <v>43670.645428240743</v>
      </c>
      <c r="Z1703" t="s">
        <v>37</v>
      </c>
    </row>
    <row r="1704" spans="1:26" x14ac:dyDescent="0.25">
      <c r="A1704" t="s">
        <v>1694</v>
      </c>
      <c r="B1704" t="str">
        <f>VLOOKUP(A1704,'dump '!A:A,1,FALSE)</f>
        <v>VO225</v>
      </c>
      <c r="C1704" t="s">
        <v>1693</v>
      </c>
      <c r="D1704" t="s">
        <v>467</v>
      </c>
      <c r="E1704" t="s">
        <v>468</v>
      </c>
      <c r="F1704" t="s">
        <v>469</v>
      </c>
      <c r="G1704" t="s">
        <v>177</v>
      </c>
      <c r="H1704" t="s">
        <v>58</v>
      </c>
      <c r="I1704">
        <v>1016195</v>
      </c>
      <c r="J1704">
        <v>5</v>
      </c>
      <c r="K1704" t="s">
        <v>47</v>
      </c>
      <c r="L1704" t="s">
        <v>6142</v>
      </c>
      <c r="M1704" t="s">
        <v>55</v>
      </c>
      <c r="N1704">
        <v>80</v>
      </c>
      <c r="O1704">
        <v>100</v>
      </c>
      <c r="P1704" t="s">
        <v>6192</v>
      </c>
      <c r="Q1704">
        <v>2600</v>
      </c>
      <c r="R1704">
        <v>50</v>
      </c>
      <c r="S1704">
        <v>300</v>
      </c>
      <c r="V1704" t="s">
        <v>6144</v>
      </c>
      <c r="W1704" s="2">
        <v>43670.651493055557</v>
      </c>
      <c r="X1704" t="s">
        <v>37</v>
      </c>
      <c r="Y1704" s="2">
        <v>43670.651493055557</v>
      </c>
      <c r="Z1704" t="s">
        <v>37</v>
      </c>
    </row>
    <row r="1705" spans="1:26" x14ac:dyDescent="0.25">
      <c r="A1705" t="s">
        <v>1661</v>
      </c>
      <c r="B1705" t="str">
        <f>VLOOKUP(A1705,'dump '!A:A,1,FALSE)</f>
        <v>VO226</v>
      </c>
      <c r="C1705" t="s">
        <v>1660</v>
      </c>
      <c r="D1705" t="s">
        <v>467</v>
      </c>
      <c r="E1705" t="s">
        <v>482</v>
      </c>
      <c r="F1705" t="s">
        <v>483</v>
      </c>
      <c r="G1705" t="s">
        <v>177</v>
      </c>
      <c r="H1705" t="s">
        <v>58</v>
      </c>
      <c r="I1705">
        <v>1016200</v>
      </c>
      <c r="J1705">
        <v>5</v>
      </c>
      <c r="K1705" t="s">
        <v>47</v>
      </c>
      <c r="L1705" t="s">
        <v>6142</v>
      </c>
      <c r="M1705" t="s">
        <v>55</v>
      </c>
      <c r="N1705">
        <v>80</v>
      </c>
      <c r="O1705">
        <v>100</v>
      </c>
      <c r="P1705" t="s">
        <v>6160</v>
      </c>
      <c r="Q1705">
        <v>2600</v>
      </c>
      <c r="R1705">
        <v>50</v>
      </c>
      <c r="S1705">
        <v>300</v>
      </c>
      <c r="V1705" t="s">
        <v>6144</v>
      </c>
      <c r="W1705" s="2">
        <v>43670.636921296296</v>
      </c>
      <c r="X1705" t="s">
        <v>37</v>
      </c>
      <c r="Y1705" s="2">
        <v>43670.636921296296</v>
      </c>
      <c r="Z1705" t="s">
        <v>37</v>
      </c>
    </row>
    <row r="1706" spans="1:26" x14ac:dyDescent="0.25">
      <c r="A1706" t="s">
        <v>611</v>
      </c>
      <c r="B1706" t="str">
        <f>VLOOKUP(A1706,'dump '!A:A,1,FALSE)</f>
        <v>VO227</v>
      </c>
      <c r="C1706" t="s">
        <v>610</v>
      </c>
      <c r="D1706" t="s">
        <v>467</v>
      </c>
      <c r="E1706" t="s">
        <v>482</v>
      </c>
      <c r="F1706" t="s">
        <v>483</v>
      </c>
      <c r="G1706" t="s">
        <v>177</v>
      </c>
      <c r="H1706" t="s">
        <v>58</v>
      </c>
      <c r="I1706">
        <v>1017978</v>
      </c>
      <c r="J1706">
        <v>5</v>
      </c>
      <c r="K1706" t="s">
        <v>47</v>
      </c>
      <c r="L1706" t="s">
        <v>6142</v>
      </c>
      <c r="M1706" t="s">
        <v>55</v>
      </c>
      <c r="N1706">
        <v>80</v>
      </c>
      <c r="O1706">
        <v>100</v>
      </c>
      <c r="P1706" t="s">
        <v>6160</v>
      </c>
      <c r="Q1706">
        <v>2600</v>
      </c>
      <c r="R1706">
        <v>50</v>
      </c>
      <c r="S1706">
        <v>300</v>
      </c>
      <c r="V1706" t="s">
        <v>6144</v>
      </c>
      <c r="W1706" s="2">
        <v>43670.63721064815</v>
      </c>
      <c r="X1706" t="s">
        <v>37</v>
      </c>
      <c r="Y1706" s="2">
        <v>43670.63721064815</v>
      </c>
      <c r="Z1706" t="s">
        <v>37</v>
      </c>
    </row>
    <row r="1707" spans="1:26" x14ac:dyDescent="0.25">
      <c r="A1707" t="s">
        <v>871</v>
      </c>
      <c r="B1707" t="str">
        <f>VLOOKUP(A1707,'dump '!A:A,1,FALSE)</f>
        <v>VO228</v>
      </c>
      <c r="C1707" t="s">
        <v>870</v>
      </c>
      <c r="D1707" t="s">
        <v>227</v>
      </c>
      <c r="E1707" t="s">
        <v>281</v>
      </c>
      <c r="F1707" t="s">
        <v>478</v>
      </c>
      <c r="G1707" t="s">
        <v>177</v>
      </c>
      <c r="H1707" t="s">
        <v>58</v>
      </c>
      <c r="I1707">
        <v>1019320</v>
      </c>
      <c r="J1707">
        <v>5</v>
      </c>
      <c r="K1707" t="s">
        <v>47</v>
      </c>
      <c r="L1707" t="s">
        <v>6172</v>
      </c>
      <c r="M1707" t="s">
        <v>55</v>
      </c>
      <c r="N1707">
        <v>60</v>
      </c>
      <c r="O1707">
        <v>100</v>
      </c>
      <c r="P1707" t="s">
        <v>6190</v>
      </c>
      <c r="Q1707">
        <v>2600</v>
      </c>
      <c r="R1707">
        <v>50</v>
      </c>
      <c r="S1707">
        <v>300</v>
      </c>
      <c r="V1707" t="s">
        <v>6174</v>
      </c>
      <c r="W1707" s="2">
        <v>43670.631076388891</v>
      </c>
      <c r="X1707" t="s">
        <v>37</v>
      </c>
      <c r="Y1707" s="2">
        <v>44116.477662037039</v>
      </c>
      <c r="Z1707" t="s">
        <v>37</v>
      </c>
    </row>
    <row r="1708" spans="1:26" x14ac:dyDescent="0.25">
      <c r="A1708" t="s">
        <v>1688</v>
      </c>
      <c r="B1708" t="str">
        <f>VLOOKUP(A1708,'dump '!A:A,1,FALSE)</f>
        <v>VO229</v>
      </c>
      <c r="C1708" t="s">
        <v>1687</v>
      </c>
      <c r="D1708" t="s">
        <v>227</v>
      </c>
      <c r="E1708" t="s">
        <v>169</v>
      </c>
      <c r="F1708" t="s">
        <v>228</v>
      </c>
      <c r="G1708" t="s">
        <v>177</v>
      </c>
      <c r="H1708" t="s">
        <v>58</v>
      </c>
      <c r="I1708">
        <v>1016165</v>
      </c>
      <c r="J1708">
        <v>5</v>
      </c>
      <c r="K1708" t="s">
        <v>47</v>
      </c>
      <c r="L1708" t="s">
        <v>6142</v>
      </c>
      <c r="M1708" t="s">
        <v>55</v>
      </c>
      <c r="N1708">
        <v>80</v>
      </c>
      <c r="O1708">
        <v>100</v>
      </c>
      <c r="P1708" t="s">
        <v>6160</v>
      </c>
      <c r="Q1708">
        <v>2600</v>
      </c>
      <c r="R1708">
        <v>50</v>
      </c>
      <c r="S1708">
        <v>300</v>
      </c>
      <c r="V1708" t="s">
        <v>6144</v>
      </c>
      <c r="W1708" s="2">
        <v>43670.623020833336</v>
      </c>
      <c r="X1708" t="s">
        <v>37</v>
      </c>
      <c r="Y1708" s="2">
        <v>43670.623020833336</v>
      </c>
      <c r="Z1708" t="s">
        <v>37</v>
      </c>
    </row>
    <row r="1709" spans="1:26" x14ac:dyDescent="0.25">
      <c r="A1709" t="s">
        <v>942</v>
      </c>
      <c r="B1709" t="str">
        <f>VLOOKUP(A1709,'dump '!A:A,1,FALSE)</f>
        <v>VO230</v>
      </c>
      <c r="C1709" t="s">
        <v>941</v>
      </c>
      <c r="D1709" t="s">
        <v>104</v>
      </c>
      <c r="E1709" t="s">
        <v>399</v>
      </c>
      <c r="F1709" t="s">
        <v>106</v>
      </c>
      <c r="G1709" t="s">
        <v>107</v>
      </c>
      <c r="H1709" t="s">
        <v>58</v>
      </c>
      <c r="I1709">
        <v>1019453</v>
      </c>
      <c r="J1709">
        <v>5</v>
      </c>
      <c r="K1709" t="s">
        <v>47</v>
      </c>
      <c r="L1709" t="s">
        <v>6172</v>
      </c>
      <c r="M1709" t="s">
        <v>55</v>
      </c>
      <c r="N1709">
        <v>60</v>
      </c>
      <c r="O1709">
        <v>100</v>
      </c>
      <c r="P1709" t="s">
        <v>6190</v>
      </c>
      <c r="Q1709">
        <v>2600</v>
      </c>
      <c r="R1709">
        <v>50</v>
      </c>
      <c r="S1709">
        <v>300</v>
      </c>
      <c r="V1709" t="s">
        <v>6174</v>
      </c>
      <c r="W1709" s="2">
        <v>43669.484050925923</v>
      </c>
      <c r="X1709" t="s">
        <v>37</v>
      </c>
      <c r="Y1709" s="2">
        <v>43669.484050925923</v>
      </c>
      <c r="Z1709" t="s">
        <v>37</v>
      </c>
    </row>
    <row r="1710" spans="1:26" x14ac:dyDescent="0.25">
      <c r="A1710" t="s">
        <v>999</v>
      </c>
      <c r="B1710" t="str">
        <f>VLOOKUP(A1710,'dump '!A:A,1,FALSE)</f>
        <v>VO231</v>
      </c>
      <c r="C1710" t="s">
        <v>998</v>
      </c>
      <c r="D1710" t="s">
        <v>451</v>
      </c>
      <c r="E1710" t="s">
        <v>1000</v>
      </c>
      <c r="F1710" t="s">
        <v>1001</v>
      </c>
      <c r="G1710" t="s">
        <v>62</v>
      </c>
      <c r="H1710" t="s">
        <v>58</v>
      </c>
      <c r="I1710">
        <v>1019457</v>
      </c>
      <c r="J1710">
        <v>5</v>
      </c>
      <c r="K1710" t="s">
        <v>47</v>
      </c>
      <c r="L1710" t="s">
        <v>6172</v>
      </c>
      <c r="M1710" t="s">
        <v>55</v>
      </c>
      <c r="N1710">
        <v>60</v>
      </c>
      <c r="O1710">
        <v>100</v>
      </c>
      <c r="P1710" t="s">
        <v>6190</v>
      </c>
      <c r="Q1710">
        <v>2600</v>
      </c>
      <c r="R1710">
        <v>50</v>
      </c>
      <c r="S1710">
        <v>300</v>
      </c>
      <c r="V1710" t="s">
        <v>6174</v>
      </c>
      <c r="W1710" s="2">
        <v>43669.480231481481</v>
      </c>
      <c r="X1710" t="s">
        <v>37</v>
      </c>
      <c r="Y1710" s="2">
        <v>43669.480231481481</v>
      </c>
      <c r="Z1710" t="s">
        <v>37</v>
      </c>
    </row>
    <row r="1711" spans="1:26" x14ac:dyDescent="0.25">
      <c r="A1711" t="s">
        <v>869</v>
      </c>
      <c r="B1711" t="str">
        <f>VLOOKUP(A1711,'dump '!A:A,1,FALSE)</f>
        <v>VO232</v>
      </c>
      <c r="C1711" t="s">
        <v>868</v>
      </c>
      <c r="D1711" t="s">
        <v>768</v>
      </c>
      <c r="E1711" t="s">
        <v>769</v>
      </c>
      <c r="F1711" t="s">
        <v>770</v>
      </c>
      <c r="G1711" t="s">
        <v>62</v>
      </c>
      <c r="H1711" t="s">
        <v>58</v>
      </c>
      <c r="I1711">
        <v>1019319</v>
      </c>
      <c r="J1711">
        <v>5</v>
      </c>
      <c r="K1711" t="s">
        <v>47</v>
      </c>
      <c r="L1711" t="s">
        <v>6172</v>
      </c>
      <c r="M1711" t="s">
        <v>55</v>
      </c>
      <c r="N1711">
        <v>60</v>
      </c>
      <c r="O1711">
        <v>100</v>
      </c>
      <c r="P1711" t="s">
        <v>6190</v>
      </c>
      <c r="Q1711">
        <v>2600</v>
      </c>
      <c r="R1711">
        <v>50</v>
      </c>
      <c r="S1711">
        <v>300</v>
      </c>
      <c r="V1711" t="s">
        <v>6174</v>
      </c>
      <c r="W1711" s="2">
        <v>43669.458877314813</v>
      </c>
      <c r="X1711" t="s">
        <v>37</v>
      </c>
      <c r="Y1711" s="2">
        <v>43669.458877314813</v>
      </c>
      <c r="Z1711" t="s">
        <v>37</v>
      </c>
    </row>
    <row r="1712" spans="1:26" x14ac:dyDescent="0.25">
      <c r="A1712" t="s">
        <v>773</v>
      </c>
      <c r="B1712" t="str">
        <f>VLOOKUP(A1712,'dump '!A:A,1,FALSE)</f>
        <v>VO233</v>
      </c>
      <c r="C1712" t="s">
        <v>772</v>
      </c>
      <c r="D1712" t="s">
        <v>774</v>
      </c>
      <c r="E1712" t="s">
        <v>775</v>
      </c>
      <c r="F1712" t="s">
        <v>776</v>
      </c>
      <c r="G1712" t="s">
        <v>107</v>
      </c>
      <c r="H1712" t="s">
        <v>58</v>
      </c>
      <c r="I1712">
        <v>1019310</v>
      </c>
      <c r="J1712">
        <v>5</v>
      </c>
      <c r="K1712" t="s">
        <v>47</v>
      </c>
      <c r="L1712" t="s">
        <v>6172</v>
      </c>
      <c r="M1712" t="s">
        <v>55</v>
      </c>
      <c r="N1712">
        <v>60</v>
      </c>
      <c r="O1712">
        <v>100</v>
      </c>
      <c r="P1712" t="s">
        <v>6190</v>
      </c>
      <c r="Q1712">
        <v>2600</v>
      </c>
      <c r="R1712">
        <v>50</v>
      </c>
      <c r="S1712">
        <v>300</v>
      </c>
      <c r="V1712" t="s">
        <v>6174</v>
      </c>
      <c r="W1712" s="2">
        <v>43669.476759259262</v>
      </c>
      <c r="X1712" t="s">
        <v>37</v>
      </c>
      <c r="Y1712" s="2">
        <v>43669.476759259262</v>
      </c>
      <c r="Z1712" t="s">
        <v>37</v>
      </c>
    </row>
    <row r="1713" spans="1:26" x14ac:dyDescent="0.25">
      <c r="A1713" t="s">
        <v>877</v>
      </c>
      <c r="B1713" t="str">
        <f>VLOOKUP(A1713,'dump '!A:A,1,FALSE)</f>
        <v>VO234</v>
      </c>
      <c r="C1713" t="s">
        <v>876</v>
      </c>
      <c r="D1713" t="s">
        <v>878</v>
      </c>
      <c r="E1713" t="s">
        <v>879</v>
      </c>
      <c r="F1713" t="s">
        <v>880</v>
      </c>
      <c r="G1713" t="s">
        <v>62</v>
      </c>
      <c r="H1713" t="s">
        <v>58</v>
      </c>
      <c r="I1713">
        <v>1019325</v>
      </c>
      <c r="J1713">
        <v>5</v>
      </c>
      <c r="K1713" t="s">
        <v>47</v>
      </c>
      <c r="L1713" t="s">
        <v>6172</v>
      </c>
      <c r="M1713" t="s">
        <v>55</v>
      </c>
      <c r="N1713">
        <v>60</v>
      </c>
      <c r="O1713">
        <v>100</v>
      </c>
      <c r="P1713" t="s">
        <v>6190</v>
      </c>
      <c r="Q1713">
        <v>2600</v>
      </c>
      <c r="R1713">
        <v>50</v>
      </c>
      <c r="S1713">
        <v>300</v>
      </c>
      <c r="V1713" t="s">
        <v>6174</v>
      </c>
      <c r="W1713" s="2">
        <v>43669.471064814818</v>
      </c>
      <c r="X1713" t="s">
        <v>37</v>
      </c>
      <c r="Y1713" s="2">
        <v>43669.471064814818</v>
      </c>
      <c r="Z1713" t="s">
        <v>37</v>
      </c>
    </row>
    <row r="1714" spans="1:26" x14ac:dyDescent="0.25">
      <c r="A1714" t="s">
        <v>990</v>
      </c>
      <c r="B1714" t="str">
        <f>VLOOKUP(A1714,'dump '!A:A,1,FALSE)</f>
        <v>VO235</v>
      </c>
      <c r="C1714" t="s">
        <v>989</v>
      </c>
      <c r="D1714" t="s">
        <v>991</v>
      </c>
      <c r="E1714" t="s">
        <v>935</v>
      </c>
      <c r="F1714" t="s">
        <v>992</v>
      </c>
      <c r="G1714" t="s">
        <v>62</v>
      </c>
      <c r="H1714" t="s">
        <v>58</v>
      </c>
      <c r="I1714">
        <v>1015774</v>
      </c>
      <c r="J1714">
        <v>5</v>
      </c>
      <c r="K1714" t="s">
        <v>47</v>
      </c>
      <c r="L1714" t="s">
        <v>6142</v>
      </c>
      <c r="M1714" t="s">
        <v>55</v>
      </c>
      <c r="N1714">
        <v>80</v>
      </c>
      <c r="O1714">
        <v>100</v>
      </c>
      <c r="P1714" t="s">
        <v>6361</v>
      </c>
      <c r="Q1714">
        <v>2500</v>
      </c>
      <c r="R1714">
        <v>50</v>
      </c>
      <c r="S1714">
        <v>300</v>
      </c>
      <c r="V1714" t="s">
        <v>6144</v>
      </c>
      <c r="W1714" s="2">
        <v>43669.56523148148</v>
      </c>
      <c r="X1714" t="s">
        <v>37</v>
      </c>
      <c r="Y1714" s="2">
        <v>43937.495694444442</v>
      </c>
      <c r="Z1714" t="s">
        <v>5969</v>
      </c>
    </row>
    <row r="1715" spans="1:26" x14ac:dyDescent="0.25">
      <c r="A1715" t="s">
        <v>894</v>
      </c>
      <c r="B1715" t="str">
        <f>VLOOKUP(A1715,'dump '!A:A,1,FALSE)</f>
        <v>VO236</v>
      </c>
      <c r="C1715" t="s">
        <v>893</v>
      </c>
      <c r="D1715" t="s">
        <v>451</v>
      </c>
      <c r="E1715" t="s">
        <v>340</v>
      </c>
      <c r="F1715" t="s">
        <v>895</v>
      </c>
      <c r="G1715" t="s">
        <v>62</v>
      </c>
      <c r="H1715" t="s">
        <v>58</v>
      </c>
      <c r="I1715">
        <v>1019312</v>
      </c>
      <c r="J1715">
        <v>5</v>
      </c>
      <c r="K1715" t="s">
        <v>47</v>
      </c>
      <c r="L1715" t="s">
        <v>6172</v>
      </c>
      <c r="M1715" t="s">
        <v>55</v>
      </c>
      <c r="N1715">
        <v>60</v>
      </c>
      <c r="O1715">
        <v>100</v>
      </c>
      <c r="P1715" t="s">
        <v>6190</v>
      </c>
      <c r="Q1715">
        <v>2600</v>
      </c>
      <c r="R1715">
        <v>50</v>
      </c>
      <c r="S1715">
        <v>300</v>
      </c>
      <c r="V1715" t="s">
        <v>6174</v>
      </c>
      <c r="W1715" s="2">
        <v>43669.503171296295</v>
      </c>
      <c r="X1715" t="s">
        <v>37</v>
      </c>
      <c r="Y1715" s="2">
        <v>43669.503171296295</v>
      </c>
      <c r="Z1715" t="s">
        <v>37</v>
      </c>
    </row>
    <row r="1716" spans="1:26" x14ac:dyDescent="0.25">
      <c r="A1716" t="s">
        <v>2567</v>
      </c>
      <c r="B1716" t="str">
        <f>VLOOKUP(A1716,'dump '!A:A,1,FALSE)</f>
        <v>VO237</v>
      </c>
      <c r="C1716" t="s">
        <v>2566</v>
      </c>
      <c r="D1716" t="s">
        <v>2568</v>
      </c>
      <c r="E1716" t="s">
        <v>2569</v>
      </c>
      <c r="F1716" t="s">
        <v>2570</v>
      </c>
      <c r="G1716" t="s">
        <v>107</v>
      </c>
      <c r="H1716" t="s">
        <v>58</v>
      </c>
      <c r="I1716">
        <v>1018898</v>
      </c>
      <c r="J1716">
        <v>5</v>
      </c>
      <c r="K1716" t="s">
        <v>47</v>
      </c>
      <c r="L1716" t="s">
        <v>6142</v>
      </c>
      <c r="M1716" t="s">
        <v>55</v>
      </c>
      <c r="N1716">
        <v>80</v>
      </c>
      <c r="O1716">
        <v>100</v>
      </c>
      <c r="P1716" t="s">
        <v>6203</v>
      </c>
      <c r="Q1716">
        <v>2600</v>
      </c>
      <c r="R1716">
        <v>50</v>
      </c>
      <c r="S1716">
        <v>300</v>
      </c>
      <c r="V1716" t="s">
        <v>6144</v>
      </c>
      <c r="W1716" s="2">
        <v>43669.591284722221</v>
      </c>
      <c r="X1716" t="s">
        <v>37</v>
      </c>
      <c r="Y1716" s="2">
        <v>43670.469409722224</v>
      </c>
      <c r="Z1716" t="s">
        <v>37</v>
      </c>
    </row>
    <row r="1717" spans="1:26" x14ac:dyDescent="0.25">
      <c r="A1717" t="s">
        <v>2529</v>
      </c>
      <c r="B1717" t="str">
        <f>VLOOKUP(A1717,'dump '!A:A,1,FALSE)</f>
        <v>VO238</v>
      </c>
      <c r="C1717" t="s">
        <v>2528</v>
      </c>
      <c r="D1717" t="s">
        <v>2360</v>
      </c>
      <c r="E1717" t="s">
        <v>1072</v>
      </c>
      <c r="F1717" t="s">
        <v>2500</v>
      </c>
      <c r="G1717" t="s">
        <v>107</v>
      </c>
      <c r="H1717" t="s">
        <v>58</v>
      </c>
      <c r="I1717">
        <v>1018865</v>
      </c>
      <c r="J1717">
        <v>5</v>
      </c>
      <c r="K1717" t="s">
        <v>47</v>
      </c>
      <c r="L1717" t="s">
        <v>6142</v>
      </c>
      <c r="M1717" t="s">
        <v>55</v>
      </c>
      <c r="N1717">
        <v>80</v>
      </c>
      <c r="O1717">
        <v>100</v>
      </c>
      <c r="P1717" t="s">
        <v>6203</v>
      </c>
      <c r="Q1717">
        <v>2600</v>
      </c>
      <c r="R1717">
        <v>50</v>
      </c>
      <c r="S1717">
        <v>300</v>
      </c>
      <c r="V1717" t="s">
        <v>6144</v>
      </c>
      <c r="W1717" s="2">
        <v>43669.588518518518</v>
      </c>
      <c r="X1717" t="s">
        <v>37</v>
      </c>
      <c r="Y1717" s="2">
        <v>43669.588518518518</v>
      </c>
      <c r="Z1717" t="s">
        <v>37</v>
      </c>
    </row>
    <row r="1718" spans="1:26" x14ac:dyDescent="0.25">
      <c r="A1718" t="s">
        <v>2364</v>
      </c>
      <c r="B1718" t="str">
        <f>VLOOKUP(A1718,'dump '!A:A,1,FALSE)</f>
        <v>VO239</v>
      </c>
      <c r="C1718" t="s">
        <v>2363</v>
      </c>
      <c r="D1718" t="s">
        <v>2360</v>
      </c>
      <c r="E1718" t="s">
        <v>2347</v>
      </c>
      <c r="F1718" t="s">
        <v>2361</v>
      </c>
      <c r="G1718" t="s">
        <v>107</v>
      </c>
      <c r="H1718" t="s">
        <v>58</v>
      </c>
      <c r="I1718">
        <v>1018571</v>
      </c>
      <c r="J1718">
        <v>5</v>
      </c>
      <c r="K1718" t="s">
        <v>47</v>
      </c>
      <c r="L1718" t="s">
        <v>6142</v>
      </c>
      <c r="M1718" t="s">
        <v>55</v>
      </c>
      <c r="N1718">
        <v>80</v>
      </c>
      <c r="O1718">
        <v>100</v>
      </c>
      <c r="P1718" t="s">
        <v>6203</v>
      </c>
      <c r="Q1718">
        <v>2600</v>
      </c>
      <c r="R1718">
        <v>50</v>
      </c>
      <c r="S1718">
        <v>300</v>
      </c>
      <c r="V1718" t="s">
        <v>6144</v>
      </c>
      <c r="W1718" s="2">
        <v>43669.58090277778</v>
      </c>
      <c r="X1718" t="s">
        <v>37</v>
      </c>
      <c r="Y1718" s="2">
        <v>43817.416909722226</v>
      </c>
      <c r="Z1718" t="s">
        <v>37</v>
      </c>
    </row>
    <row r="1719" spans="1:26" x14ac:dyDescent="0.25">
      <c r="A1719" t="s">
        <v>443</v>
      </c>
      <c r="B1719" t="str">
        <f>VLOOKUP(A1719,'dump '!A:A,1,FALSE)</f>
        <v>VO240</v>
      </c>
      <c r="C1719" t="s">
        <v>442</v>
      </c>
      <c r="D1719" t="s">
        <v>444</v>
      </c>
      <c r="E1719" t="s">
        <v>118</v>
      </c>
      <c r="F1719" t="s">
        <v>445</v>
      </c>
      <c r="G1719" t="s">
        <v>107</v>
      </c>
      <c r="H1719" t="s">
        <v>58</v>
      </c>
      <c r="I1719">
        <v>1032251</v>
      </c>
      <c r="J1719">
        <v>5</v>
      </c>
      <c r="K1719" t="s">
        <v>47</v>
      </c>
      <c r="L1719" t="s">
        <v>6142</v>
      </c>
      <c r="M1719" t="s">
        <v>55</v>
      </c>
      <c r="N1719">
        <v>80</v>
      </c>
      <c r="O1719">
        <v>100</v>
      </c>
      <c r="P1719" t="s">
        <v>6203</v>
      </c>
      <c r="Q1719">
        <v>2600</v>
      </c>
      <c r="R1719">
        <v>50</v>
      </c>
      <c r="S1719">
        <v>300</v>
      </c>
      <c r="V1719" t="s">
        <v>6144</v>
      </c>
      <c r="W1719" s="2">
        <v>43669.577268518522</v>
      </c>
      <c r="X1719" t="s">
        <v>37</v>
      </c>
      <c r="Y1719" s="2">
        <v>43669.577268518522</v>
      </c>
      <c r="Z1719" t="s">
        <v>37</v>
      </c>
    </row>
    <row r="1720" spans="1:26" x14ac:dyDescent="0.25">
      <c r="A1720" t="s">
        <v>862</v>
      </c>
      <c r="B1720" t="str">
        <f>VLOOKUP(A1720,'dump '!A:A,1,FALSE)</f>
        <v>VO241</v>
      </c>
      <c r="C1720" t="s">
        <v>861</v>
      </c>
      <c r="D1720" t="s">
        <v>863</v>
      </c>
      <c r="E1720" t="s">
        <v>74</v>
      </c>
      <c r="F1720" t="s">
        <v>864</v>
      </c>
      <c r="G1720" t="s">
        <v>62</v>
      </c>
      <c r="H1720" t="s">
        <v>58</v>
      </c>
      <c r="I1720">
        <v>1019317</v>
      </c>
      <c r="J1720">
        <v>5</v>
      </c>
      <c r="K1720" t="s">
        <v>47</v>
      </c>
      <c r="L1720" t="s">
        <v>6172</v>
      </c>
      <c r="M1720" t="s">
        <v>55</v>
      </c>
      <c r="N1720">
        <v>60</v>
      </c>
      <c r="O1720">
        <v>100</v>
      </c>
      <c r="P1720" t="s">
        <v>6190</v>
      </c>
      <c r="Q1720">
        <v>2600</v>
      </c>
      <c r="R1720">
        <v>50</v>
      </c>
      <c r="S1720">
        <v>300</v>
      </c>
      <c r="V1720" t="s">
        <v>6174</v>
      </c>
      <c r="W1720" s="2">
        <v>43669.498171296298</v>
      </c>
      <c r="X1720" t="s">
        <v>37</v>
      </c>
      <c r="Y1720" s="2">
        <v>43670.670416666668</v>
      </c>
      <c r="Z1720" t="s">
        <v>37</v>
      </c>
    </row>
    <row r="1721" spans="1:26" x14ac:dyDescent="0.25">
      <c r="A1721" t="s">
        <v>853</v>
      </c>
      <c r="B1721" t="str">
        <f>VLOOKUP(A1721,'dump '!A:A,1,FALSE)</f>
        <v>VO242</v>
      </c>
      <c r="C1721" t="s">
        <v>852</v>
      </c>
      <c r="D1721" t="s">
        <v>854</v>
      </c>
      <c r="E1721" t="s">
        <v>222</v>
      </c>
      <c r="F1721" t="s">
        <v>855</v>
      </c>
      <c r="G1721" t="s">
        <v>62</v>
      </c>
      <c r="H1721" t="s">
        <v>58</v>
      </c>
      <c r="I1721">
        <v>1019314</v>
      </c>
      <c r="J1721">
        <v>5</v>
      </c>
      <c r="K1721" t="s">
        <v>47</v>
      </c>
      <c r="L1721" t="s">
        <v>6172</v>
      </c>
      <c r="M1721" t="s">
        <v>55</v>
      </c>
      <c r="N1721">
        <v>60</v>
      </c>
      <c r="O1721">
        <v>100</v>
      </c>
      <c r="P1721" t="s">
        <v>6190</v>
      </c>
      <c r="Q1721">
        <v>2600</v>
      </c>
      <c r="R1721">
        <v>50</v>
      </c>
      <c r="S1721">
        <v>300</v>
      </c>
      <c r="V1721" t="s">
        <v>6174</v>
      </c>
      <c r="W1721" s="2">
        <v>43669.488159722219</v>
      </c>
      <c r="X1721" t="s">
        <v>37</v>
      </c>
      <c r="Y1721" s="2">
        <v>43669.488159722219</v>
      </c>
      <c r="Z1721" t="s">
        <v>37</v>
      </c>
    </row>
    <row r="1722" spans="1:26" x14ac:dyDescent="0.25">
      <c r="A1722" t="s">
        <v>860</v>
      </c>
      <c r="B1722" t="str">
        <f>VLOOKUP(A1722,'dump '!A:A,1,FALSE)</f>
        <v>VO243</v>
      </c>
      <c r="C1722" t="s">
        <v>859</v>
      </c>
      <c r="D1722" t="s">
        <v>690</v>
      </c>
      <c r="E1722" t="s">
        <v>691</v>
      </c>
      <c r="F1722" t="s">
        <v>692</v>
      </c>
      <c r="G1722" t="s">
        <v>62</v>
      </c>
      <c r="H1722" t="s">
        <v>58</v>
      </c>
      <c r="I1722">
        <v>1019316</v>
      </c>
      <c r="J1722">
        <v>5</v>
      </c>
      <c r="K1722" t="s">
        <v>47</v>
      </c>
      <c r="L1722" t="s">
        <v>6172</v>
      </c>
      <c r="M1722" t="s">
        <v>55</v>
      </c>
      <c r="N1722">
        <v>60</v>
      </c>
      <c r="O1722">
        <v>100</v>
      </c>
      <c r="P1722" t="s">
        <v>6190</v>
      </c>
      <c r="Q1722">
        <v>2600</v>
      </c>
      <c r="R1722">
        <v>50</v>
      </c>
      <c r="S1722">
        <v>300</v>
      </c>
      <c r="V1722" t="s">
        <v>6174</v>
      </c>
      <c r="W1722" s="2">
        <v>43669.465416666666</v>
      </c>
      <c r="X1722" t="s">
        <v>37</v>
      </c>
      <c r="Y1722" s="2">
        <v>43669.465416666666</v>
      </c>
      <c r="Z1722" t="s">
        <v>37</v>
      </c>
    </row>
    <row r="1723" spans="1:26" x14ac:dyDescent="0.25">
      <c r="A1723" t="s">
        <v>1686</v>
      </c>
      <c r="B1723" t="str">
        <f>VLOOKUP(A1723,'dump '!A:A,1,FALSE)</f>
        <v>VO244</v>
      </c>
      <c r="C1723" t="s">
        <v>1685</v>
      </c>
      <c r="D1723" t="s">
        <v>737</v>
      </c>
      <c r="E1723" t="s">
        <v>334</v>
      </c>
      <c r="F1723" t="s">
        <v>738</v>
      </c>
      <c r="G1723" t="s">
        <v>184</v>
      </c>
      <c r="H1723" t="s">
        <v>58</v>
      </c>
      <c r="I1723">
        <v>1015844</v>
      </c>
      <c r="J1723">
        <v>5</v>
      </c>
      <c r="K1723" t="s">
        <v>47</v>
      </c>
      <c r="L1723" t="s">
        <v>6142</v>
      </c>
      <c r="M1723" t="s">
        <v>55</v>
      </c>
      <c r="N1723">
        <v>80</v>
      </c>
      <c r="O1723">
        <v>100</v>
      </c>
      <c r="P1723" t="s">
        <v>6160</v>
      </c>
      <c r="Q1723">
        <v>2600</v>
      </c>
      <c r="R1723">
        <v>50</v>
      </c>
      <c r="S1723">
        <v>300</v>
      </c>
      <c r="V1723" t="s">
        <v>6144</v>
      </c>
      <c r="W1723" s="2">
        <v>43670.609895833331</v>
      </c>
      <c r="X1723" t="s">
        <v>37</v>
      </c>
      <c r="Y1723" s="2">
        <v>43670.609895833331</v>
      </c>
      <c r="Z1723" t="s">
        <v>37</v>
      </c>
    </row>
    <row r="1724" spans="1:26" x14ac:dyDescent="0.25">
      <c r="A1724" t="s">
        <v>1680</v>
      </c>
      <c r="B1724" t="str">
        <f>VLOOKUP(A1724,'dump '!A:A,1,FALSE)</f>
        <v>VO245</v>
      </c>
      <c r="C1724" t="s">
        <v>1679</v>
      </c>
      <c r="D1724" t="s">
        <v>761</v>
      </c>
      <c r="E1724" t="s">
        <v>32</v>
      </c>
      <c r="F1724" t="s">
        <v>762</v>
      </c>
      <c r="G1724" t="s">
        <v>177</v>
      </c>
      <c r="H1724" t="s">
        <v>58</v>
      </c>
      <c r="I1724">
        <v>1016207</v>
      </c>
      <c r="J1724">
        <v>5</v>
      </c>
      <c r="K1724" t="s">
        <v>47</v>
      </c>
      <c r="L1724" t="s">
        <v>6142</v>
      </c>
      <c r="M1724" t="s">
        <v>55</v>
      </c>
      <c r="N1724">
        <v>80</v>
      </c>
      <c r="O1724">
        <v>100</v>
      </c>
      <c r="P1724" t="s">
        <v>6160</v>
      </c>
      <c r="Q1724">
        <v>2600</v>
      </c>
      <c r="R1724">
        <v>50</v>
      </c>
      <c r="S1724">
        <v>300</v>
      </c>
      <c r="V1724" t="s">
        <v>6144</v>
      </c>
      <c r="W1724" s="2">
        <v>43670.588495370372</v>
      </c>
      <c r="X1724" t="s">
        <v>37</v>
      </c>
      <c r="Y1724" s="2">
        <v>43670.588495370372</v>
      </c>
      <c r="Z1724" t="s">
        <v>37</v>
      </c>
    </row>
    <row r="1725" spans="1:26" x14ac:dyDescent="0.25">
      <c r="A1725" t="s">
        <v>1682</v>
      </c>
      <c r="B1725" t="str">
        <f>VLOOKUP(A1725,'dump '!A:A,1,FALSE)</f>
        <v>VO246</v>
      </c>
      <c r="C1725" t="s">
        <v>1681</v>
      </c>
      <c r="D1725" t="s">
        <v>761</v>
      </c>
      <c r="E1725" t="s">
        <v>32</v>
      </c>
      <c r="F1725" t="s">
        <v>762</v>
      </c>
      <c r="G1725" t="s">
        <v>177</v>
      </c>
      <c r="H1725" t="s">
        <v>58</v>
      </c>
      <c r="I1725">
        <v>1015826</v>
      </c>
      <c r="J1725">
        <v>5</v>
      </c>
      <c r="K1725" t="s">
        <v>47</v>
      </c>
      <c r="L1725" t="s">
        <v>6142</v>
      </c>
      <c r="M1725" t="s">
        <v>55</v>
      </c>
      <c r="N1725">
        <v>80</v>
      </c>
      <c r="O1725">
        <v>100</v>
      </c>
      <c r="P1725" t="s">
        <v>6160</v>
      </c>
      <c r="Q1725">
        <v>2600</v>
      </c>
      <c r="R1725">
        <v>50</v>
      </c>
      <c r="S1725">
        <v>300</v>
      </c>
      <c r="V1725" t="s">
        <v>6144</v>
      </c>
      <c r="W1725" s="2">
        <v>43670.588784722226</v>
      </c>
      <c r="X1725" t="s">
        <v>37</v>
      </c>
      <c r="Y1725" s="2">
        <v>43670.588784722226</v>
      </c>
      <c r="Z1725" t="s">
        <v>37</v>
      </c>
    </row>
    <row r="1726" spans="1:26" x14ac:dyDescent="0.25">
      <c r="A1726" t="s">
        <v>1734</v>
      </c>
      <c r="B1726" t="str">
        <f>VLOOKUP(A1726,'dump '!A:A,1,FALSE)</f>
        <v>VO247</v>
      </c>
      <c r="C1726" t="s">
        <v>1733</v>
      </c>
      <c r="D1726" t="s">
        <v>568</v>
      </c>
      <c r="E1726" t="s">
        <v>281</v>
      </c>
      <c r="F1726" t="s">
        <v>1320</v>
      </c>
      <c r="G1726" t="s">
        <v>177</v>
      </c>
      <c r="H1726" t="s">
        <v>58</v>
      </c>
      <c r="I1726">
        <v>1017298</v>
      </c>
      <c r="J1726">
        <v>5</v>
      </c>
      <c r="K1726" t="s">
        <v>47</v>
      </c>
      <c r="L1726" t="s">
        <v>6142</v>
      </c>
      <c r="M1726" t="s">
        <v>55</v>
      </c>
      <c r="N1726">
        <v>80</v>
      </c>
      <c r="O1726">
        <v>100</v>
      </c>
      <c r="P1726" t="s">
        <v>6192</v>
      </c>
      <c r="Q1726">
        <v>2600</v>
      </c>
      <c r="R1726">
        <v>50</v>
      </c>
      <c r="S1726">
        <v>300</v>
      </c>
      <c r="V1726" t="s">
        <v>6144</v>
      </c>
      <c r="W1726" s="2">
        <v>43670.56585648148</v>
      </c>
      <c r="X1726" t="s">
        <v>37</v>
      </c>
      <c r="Y1726" s="2">
        <v>43670.56585648148</v>
      </c>
      <c r="Z1726" t="s">
        <v>37</v>
      </c>
    </row>
    <row r="1727" spans="1:26" x14ac:dyDescent="0.25">
      <c r="A1727" t="s">
        <v>2952</v>
      </c>
      <c r="B1727" t="str">
        <f>VLOOKUP(A1727,'dump '!A:A,1,FALSE)</f>
        <v>VO248</v>
      </c>
      <c r="C1727" t="s">
        <v>2951</v>
      </c>
      <c r="D1727" t="s">
        <v>568</v>
      </c>
      <c r="E1727" t="s">
        <v>281</v>
      </c>
      <c r="F1727" t="s">
        <v>1320</v>
      </c>
      <c r="G1727" t="s">
        <v>177</v>
      </c>
      <c r="H1727" t="s">
        <v>58</v>
      </c>
      <c r="I1727">
        <v>1017294</v>
      </c>
      <c r="J1727">
        <v>5</v>
      </c>
      <c r="K1727" t="s">
        <v>47</v>
      </c>
      <c r="L1727" t="s">
        <v>6142</v>
      </c>
      <c r="M1727" t="s">
        <v>55</v>
      </c>
      <c r="N1727">
        <v>80</v>
      </c>
      <c r="O1727">
        <v>100</v>
      </c>
      <c r="P1727" t="s">
        <v>6192</v>
      </c>
      <c r="Q1727">
        <v>2900</v>
      </c>
      <c r="R1727">
        <v>50</v>
      </c>
      <c r="S1727">
        <v>300</v>
      </c>
      <c r="V1727" t="s">
        <v>6144</v>
      </c>
      <c r="W1727" s="2">
        <v>43670.566192129627</v>
      </c>
      <c r="X1727" t="s">
        <v>37</v>
      </c>
      <c r="Y1727" s="2">
        <v>43670.566192129627</v>
      </c>
      <c r="Z1727" t="s">
        <v>37</v>
      </c>
    </row>
    <row r="1728" spans="1:26" x14ac:dyDescent="0.25">
      <c r="A1728" t="s">
        <v>1610</v>
      </c>
      <c r="B1728" t="str">
        <f>VLOOKUP(A1728,'dump '!A:A,1,FALSE)</f>
        <v>VO249</v>
      </c>
      <c r="C1728" t="s">
        <v>1609</v>
      </c>
      <c r="D1728" t="s">
        <v>568</v>
      </c>
      <c r="E1728" t="s">
        <v>281</v>
      </c>
      <c r="F1728" t="s">
        <v>1320</v>
      </c>
      <c r="G1728" t="s">
        <v>177</v>
      </c>
      <c r="H1728" t="s">
        <v>58</v>
      </c>
      <c r="I1728">
        <v>1007892</v>
      </c>
      <c r="J1728">
        <v>5</v>
      </c>
      <c r="K1728" t="s">
        <v>47</v>
      </c>
      <c r="L1728" t="s">
        <v>6142</v>
      </c>
      <c r="M1728" t="s">
        <v>55</v>
      </c>
      <c r="N1728">
        <v>80</v>
      </c>
      <c r="O1728">
        <v>100</v>
      </c>
      <c r="P1728" t="s">
        <v>6192</v>
      </c>
      <c r="Q1728">
        <v>2600</v>
      </c>
      <c r="R1728">
        <v>50</v>
      </c>
      <c r="S1728">
        <v>300</v>
      </c>
      <c r="V1728" t="s">
        <v>6144</v>
      </c>
      <c r="W1728" s="2">
        <v>43670.56653935185</v>
      </c>
      <c r="X1728" t="s">
        <v>37</v>
      </c>
      <c r="Y1728" s="2">
        <v>43670.56653935185</v>
      </c>
      <c r="Z1728" t="s">
        <v>37</v>
      </c>
    </row>
    <row r="1729" spans="1:26" x14ac:dyDescent="0.25">
      <c r="A1729" t="s">
        <v>1707</v>
      </c>
      <c r="B1729" t="str">
        <f>VLOOKUP(A1729,'dump '!A:A,1,FALSE)</f>
        <v>VO250</v>
      </c>
      <c r="C1729" t="s">
        <v>1706</v>
      </c>
      <c r="D1729" t="s">
        <v>560</v>
      </c>
      <c r="E1729" t="s">
        <v>561</v>
      </c>
      <c r="F1729" t="s">
        <v>562</v>
      </c>
      <c r="G1729" t="s">
        <v>177</v>
      </c>
      <c r="H1729" t="s">
        <v>58</v>
      </c>
      <c r="I1729">
        <v>1015827</v>
      </c>
      <c r="J1729">
        <v>5</v>
      </c>
      <c r="K1729" t="s">
        <v>47</v>
      </c>
      <c r="L1729" t="s">
        <v>6142</v>
      </c>
      <c r="M1729" t="s">
        <v>55</v>
      </c>
      <c r="N1729">
        <v>80</v>
      </c>
      <c r="O1729">
        <v>100</v>
      </c>
      <c r="P1729" t="s">
        <v>6160</v>
      </c>
      <c r="Q1729">
        <v>2600</v>
      </c>
      <c r="R1729">
        <v>50</v>
      </c>
      <c r="S1729">
        <v>300</v>
      </c>
      <c r="V1729" t="s">
        <v>6144</v>
      </c>
      <c r="W1729" s="2">
        <v>43670.402546296296</v>
      </c>
      <c r="X1729" t="s">
        <v>37</v>
      </c>
      <c r="Y1729" s="2">
        <v>43670.402546296296</v>
      </c>
      <c r="Z1729" t="s">
        <v>37</v>
      </c>
    </row>
    <row r="1730" spans="1:26" x14ac:dyDescent="0.25">
      <c r="A1730" t="s">
        <v>3219</v>
      </c>
      <c r="B1730" t="str">
        <f>VLOOKUP(A1730,'dump '!A:A,1,FALSE)</f>
        <v>VO251</v>
      </c>
      <c r="C1730" t="s">
        <v>3218</v>
      </c>
      <c r="D1730" t="s">
        <v>161</v>
      </c>
      <c r="E1730" t="s">
        <v>162</v>
      </c>
      <c r="F1730" t="s">
        <v>163</v>
      </c>
      <c r="G1730" t="s">
        <v>62</v>
      </c>
      <c r="H1730" t="s">
        <v>58</v>
      </c>
      <c r="I1730">
        <v>1015853</v>
      </c>
      <c r="J1730">
        <v>5</v>
      </c>
      <c r="K1730" t="s">
        <v>47</v>
      </c>
      <c r="L1730" t="s">
        <v>6142</v>
      </c>
      <c r="M1730" t="s">
        <v>55</v>
      </c>
      <c r="N1730">
        <v>80</v>
      </c>
      <c r="O1730">
        <v>100</v>
      </c>
      <c r="P1730" t="s">
        <v>6160</v>
      </c>
      <c r="Q1730">
        <v>2600</v>
      </c>
      <c r="R1730">
        <v>50</v>
      </c>
      <c r="S1730">
        <v>300</v>
      </c>
      <c r="V1730" t="s">
        <v>6144</v>
      </c>
      <c r="W1730" s="2">
        <v>43670.402928240743</v>
      </c>
      <c r="X1730" t="s">
        <v>37</v>
      </c>
      <c r="Y1730" s="2">
        <v>44140.64634259259</v>
      </c>
      <c r="Z1730" t="s">
        <v>37</v>
      </c>
    </row>
    <row r="1731" spans="1:26" x14ac:dyDescent="0.25">
      <c r="A1731" t="s">
        <v>1102</v>
      </c>
      <c r="B1731" t="str">
        <f>VLOOKUP(A1731,'dump '!A:A,1,FALSE)</f>
        <v>VO252</v>
      </c>
      <c r="C1731" t="s">
        <v>1101</v>
      </c>
      <c r="D1731" t="s">
        <v>1103</v>
      </c>
      <c r="E1731" t="s">
        <v>1104</v>
      </c>
      <c r="F1731" t="s">
        <v>1105</v>
      </c>
      <c r="G1731" t="s">
        <v>241</v>
      </c>
      <c r="H1731" t="s">
        <v>58</v>
      </c>
      <c r="I1731">
        <v>1030392</v>
      </c>
      <c r="J1731">
        <v>5</v>
      </c>
      <c r="K1731" t="s">
        <v>47</v>
      </c>
      <c r="L1731" t="s">
        <v>6172</v>
      </c>
      <c r="M1731" t="s">
        <v>55</v>
      </c>
      <c r="N1731">
        <v>60</v>
      </c>
      <c r="O1731">
        <v>100</v>
      </c>
      <c r="P1731" t="s">
        <v>6219</v>
      </c>
      <c r="Q1731">
        <v>2500</v>
      </c>
      <c r="R1731">
        <v>50</v>
      </c>
      <c r="S1731">
        <v>300</v>
      </c>
      <c r="V1731" t="s">
        <v>6174</v>
      </c>
      <c r="W1731" s="2">
        <v>43670.403298611112</v>
      </c>
      <c r="X1731" t="s">
        <v>37</v>
      </c>
      <c r="Y1731" s="2">
        <v>44487.333877314813</v>
      </c>
      <c r="Z1731" t="s">
        <v>329</v>
      </c>
    </row>
    <row r="1732" spans="1:26" x14ac:dyDescent="0.25">
      <c r="A1732" t="s">
        <v>983</v>
      </c>
      <c r="B1732" t="str">
        <f>VLOOKUP(A1732,'dump '!A:A,1,FALSE)</f>
        <v>VO253</v>
      </c>
      <c r="C1732" t="s">
        <v>982</v>
      </c>
      <c r="D1732" t="s">
        <v>956</v>
      </c>
      <c r="E1732" t="s">
        <v>984</v>
      </c>
      <c r="F1732" t="s">
        <v>985</v>
      </c>
      <c r="G1732" t="s">
        <v>51</v>
      </c>
      <c r="H1732" t="s">
        <v>58</v>
      </c>
      <c r="I1732">
        <v>1019460</v>
      </c>
      <c r="J1732">
        <v>5</v>
      </c>
      <c r="K1732" t="s">
        <v>47</v>
      </c>
      <c r="L1732" t="s">
        <v>6172</v>
      </c>
      <c r="M1732" t="s">
        <v>55</v>
      </c>
      <c r="N1732">
        <v>60</v>
      </c>
      <c r="O1732">
        <v>100</v>
      </c>
      <c r="P1732" t="s">
        <v>6190</v>
      </c>
      <c r="Q1732">
        <v>2600</v>
      </c>
      <c r="R1732">
        <v>50</v>
      </c>
      <c r="S1732">
        <v>300</v>
      </c>
      <c r="V1732" t="s">
        <v>6174</v>
      </c>
      <c r="W1732" s="2">
        <v>43670.413368055553</v>
      </c>
      <c r="X1732" t="s">
        <v>37</v>
      </c>
      <c r="Y1732" s="2">
        <v>43670.413368055553</v>
      </c>
      <c r="Z1732" t="s">
        <v>37</v>
      </c>
    </row>
    <row r="1733" spans="1:26" x14ac:dyDescent="0.25">
      <c r="A1733" t="s">
        <v>977</v>
      </c>
      <c r="B1733" t="str">
        <f>VLOOKUP(A1733,'dump '!A:A,1,FALSE)</f>
        <v>VO254</v>
      </c>
      <c r="C1733" t="s">
        <v>976</v>
      </c>
      <c r="D1733" t="s">
        <v>978</v>
      </c>
      <c r="E1733" t="s">
        <v>979</v>
      </c>
      <c r="F1733" t="s">
        <v>980</v>
      </c>
      <c r="G1733" t="s">
        <v>51</v>
      </c>
      <c r="H1733" t="s">
        <v>58</v>
      </c>
      <c r="I1733">
        <v>1019459</v>
      </c>
      <c r="J1733">
        <v>5</v>
      </c>
      <c r="K1733" t="s">
        <v>47</v>
      </c>
      <c r="L1733" t="s">
        <v>6172</v>
      </c>
      <c r="M1733" t="s">
        <v>55</v>
      </c>
      <c r="N1733">
        <v>60</v>
      </c>
      <c r="O1733">
        <v>100</v>
      </c>
      <c r="P1733" t="s">
        <v>6190</v>
      </c>
      <c r="Q1733">
        <v>2600</v>
      </c>
      <c r="R1733">
        <v>50</v>
      </c>
      <c r="S1733">
        <v>300</v>
      </c>
      <c r="V1733" t="s">
        <v>6174</v>
      </c>
      <c r="W1733" s="2">
        <v>43670.413645833331</v>
      </c>
      <c r="X1733" t="s">
        <v>37</v>
      </c>
      <c r="Y1733" s="2">
        <v>43670.413645833331</v>
      </c>
      <c r="Z1733" t="s">
        <v>37</v>
      </c>
    </row>
    <row r="1734" spans="1:26" x14ac:dyDescent="0.25">
      <c r="A1734" t="s">
        <v>950</v>
      </c>
      <c r="B1734" t="str">
        <f>VLOOKUP(A1734,'dump '!A:A,1,FALSE)</f>
        <v>VO255</v>
      </c>
      <c r="C1734" t="s">
        <v>949</v>
      </c>
      <c r="D1734" t="s">
        <v>951</v>
      </c>
      <c r="E1734" t="s">
        <v>112</v>
      </c>
      <c r="F1734" t="s">
        <v>952</v>
      </c>
      <c r="G1734" t="s">
        <v>51</v>
      </c>
      <c r="H1734" t="s">
        <v>58</v>
      </c>
      <c r="I1734">
        <v>1019444</v>
      </c>
      <c r="J1734">
        <v>5</v>
      </c>
      <c r="K1734" t="s">
        <v>47</v>
      </c>
      <c r="L1734" t="s">
        <v>6172</v>
      </c>
      <c r="M1734" t="s">
        <v>55</v>
      </c>
      <c r="N1734">
        <v>60</v>
      </c>
      <c r="O1734">
        <v>100</v>
      </c>
      <c r="P1734" t="s">
        <v>6190</v>
      </c>
      <c r="Q1734">
        <v>2600</v>
      </c>
      <c r="R1734">
        <v>50</v>
      </c>
      <c r="S1734">
        <v>300</v>
      </c>
      <c r="V1734" t="s">
        <v>6174</v>
      </c>
      <c r="W1734" s="2">
        <v>43670.414027777777</v>
      </c>
      <c r="X1734" t="s">
        <v>37</v>
      </c>
      <c r="Y1734" s="2">
        <v>43670.414027777777</v>
      </c>
      <c r="Z1734" t="s">
        <v>37</v>
      </c>
    </row>
    <row r="1735" spans="1:26" x14ac:dyDescent="0.25">
      <c r="A1735" t="s">
        <v>945</v>
      </c>
      <c r="B1735" t="str">
        <f>VLOOKUP(A1735,'dump '!A:A,1,FALSE)</f>
        <v>VO256</v>
      </c>
      <c r="C1735" t="s">
        <v>944</v>
      </c>
      <c r="D1735" t="s">
        <v>946</v>
      </c>
      <c r="E1735" t="s">
        <v>293</v>
      </c>
      <c r="F1735" t="s">
        <v>947</v>
      </c>
      <c r="G1735" t="s">
        <v>51</v>
      </c>
      <c r="H1735" t="s">
        <v>58</v>
      </c>
      <c r="I1735">
        <v>1019443</v>
      </c>
      <c r="J1735">
        <v>5</v>
      </c>
      <c r="K1735" t="s">
        <v>47</v>
      </c>
      <c r="L1735" t="s">
        <v>6172</v>
      </c>
      <c r="M1735" t="s">
        <v>55</v>
      </c>
      <c r="N1735">
        <v>60</v>
      </c>
      <c r="O1735">
        <v>100</v>
      </c>
      <c r="P1735" t="s">
        <v>6190</v>
      </c>
      <c r="Q1735">
        <v>2600</v>
      </c>
      <c r="R1735">
        <v>50</v>
      </c>
      <c r="S1735">
        <v>300</v>
      </c>
      <c r="V1735" t="s">
        <v>6174</v>
      </c>
      <c r="W1735" s="2">
        <v>43670.414375</v>
      </c>
      <c r="X1735" t="s">
        <v>37</v>
      </c>
      <c r="Y1735" s="2">
        <v>43670.414375</v>
      </c>
      <c r="Z1735" t="s">
        <v>37</v>
      </c>
    </row>
    <row r="1736" spans="1:26" x14ac:dyDescent="0.25">
      <c r="A1736" t="s">
        <v>6350</v>
      </c>
      <c r="B1736" t="e">
        <f>VLOOKUP(A1736,'dump '!A:A,1,FALSE)</f>
        <v>#N/A</v>
      </c>
      <c r="C1736" s="2"/>
      <c r="D1736" s="2"/>
      <c r="E1736" s="2"/>
      <c r="F1736" s="2"/>
      <c r="G1736" s="2"/>
      <c r="H1736" t="s">
        <v>58</v>
      </c>
      <c r="I1736" s="2"/>
      <c r="J1736">
        <v>5</v>
      </c>
      <c r="K1736" t="s">
        <v>47</v>
      </c>
      <c r="L1736" t="s">
        <v>6142</v>
      </c>
      <c r="M1736" t="s">
        <v>55</v>
      </c>
      <c r="N1736">
        <v>80</v>
      </c>
      <c r="O1736">
        <v>100</v>
      </c>
      <c r="P1736" t="s">
        <v>6156</v>
      </c>
      <c r="Q1736" s="2"/>
      <c r="R1736" s="2"/>
      <c r="S1736" s="2"/>
      <c r="V1736" t="s">
        <v>6144</v>
      </c>
      <c r="W1736" s="2">
        <v>43670.403703703705</v>
      </c>
      <c r="X1736" t="s">
        <v>37</v>
      </c>
      <c r="Y1736" s="2">
        <v>43670.403703703705</v>
      </c>
      <c r="Z1736" t="s">
        <v>37</v>
      </c>
    </row>
    <row r="1737" spans="1:26" x14ac:dyDescent="0.25">
      <c r="A1737" t="s">
        <v>1678</v>
      </c>
      <c r="B1737" t="str">
        <f>VLOOKUP(A1737,'dump '!A:A,1,FALSE)</f>
        <v>VO258</v>
      </c>
      <c r="C1737" t="s">
        <v>1677</v>
      </c>
      <c r="D1737" t="s">
        <v>640</v>
      </c>
      <c r="E1737" t="s">
        <v>641</v>
      </c>
      <c r="F1737" t="s">
        <v>642</v>
      </c>
      <c r="G1737" t="s">
        <v>643</v>
      </c>
      <c r="H1737" t="s">
        <v>58</v>
      </c>
      <c r="I1737">
        <v>1016175</v>
      </c>
      <c r="J1737">
        <v>5</v>
      </c>
      <c r="K1737" t="s">
        <v>47</v>
      </c>
      <c r="L1737" t="s">
        <v>6142</v>
      </c>
      <c r="M1737" t="s">
        <v>55</v>
      </c>
      <c r="N1737">
        <v>80</v>
      </c>
      <c r="O1737">
        <v>100</v>
      </c>
      <c r="P1737" t="s">
        <v>6160</v>
      </c>
      <c r="Q1737">
        <v>2600</v>
      </c>
      <c r="R1737">
        <v>50</v>
      </c>
      <c r="S1737">
        <v>300</v>
      </c>
      <c r="V1737" t="s">
        <v>6144</v>
      </c>
      <c r="W1737" s="2">
        <v>43669.63652777778</v>
      </c>
      <c r="X1737" t="s">
        <v>37</v>
      </c>
      <c r="Y1737" s="2">
        <v>43669.63652777778</v>
      </c>
      <c r="Z1737" t="s">
        <v>37</v>
      </c>
    </row>
    <row r="1738" spans="1:26" x14ac:dyDescent="0.25">
      <c r="A1738" t="s">
        <v>1720</v>
      </c>
      <c r="B1738" t="str">
        <f>VLOOKUP(A1738,'dump '!A:A,1,FALSE)</f>
        <v>VO259</v>
      </c>
      <c r="C1738" t="s">
        <v>1719</v>
      </c>
      <c r="D1738" t="s">
        <v>451</v>
      </c>
      <c r="E1738" t="s">
        <v>1246</v>
      </c>
      <c r="F1738" t="s">
        <v>895</v>
      </c>
      <c r="G1738" t="s">
        <v>62</v>
      </c>
      <c r="H1738" t="s">
        <v>58</v>
      </c>
      <c r="I1738">
        <v>1016736</v>
      </c>
      <c r="J1738">
        <v>5</v>
      </c>
      <c r="K1738" t="s">
        <v>47</v>
      </c>
      <c r="L1738" t="s">
        <v>6172</v>
      </c>
      <c r="M1738" t="s">
        <v>55</v>
      </c>
      <c r="N1738">
        <v>60</v>
      </c>
      <c r="O1738">
        <v>100</v>
      </c>
      <c r="P1738" t="s">
        <v>6190</v>
      </c>
      <c r="Q1738">
        <v>2600</v>
      </c>
      <c r="R1738">
        <v>50</v>
      </c>
      <c r="S1738">
        <v>300</v>
      </c>
      <c r="V1738" t="s">
        <v>6174</v>
      </c>
      <c r="W1738" s="2">
        <v>43676.677777777775</v>
      </c>
      <c r="X1738" t="s">
        <v>37</v>
      </c>
      <c r="Y1738" s="2">
        <v>43676.677777777775</v>
      </c>
      <c r="Z1738" t="s">
        <v>37</v>
      </c>
    </row>
    <row r="1739" spans="1:26" x14ac:dyDescent="0.25">
      <c r="A1739" t="s">
        <v>785</v>
      </c>
      <c r="B1739" t="str">
        <f>VLOOKUP(A1739,'dump '!A:A,1,FALSE)</f>
        <v>VO260</v>
      </c>
      <c r="C1739" t="s">
        <v>784</v>
      </c>
      <c r="D1739" t="s">
        <v>786</v>
      </c>
      <c r="E1739" t="s">
        <v>787</v>
      </c>
      <c r="F1739" t="s">
        <v>788</v>
      </c>
      <c r="G1739" t="s">
        <v>62</v>
      </c>
      <c r="H1739" t="s">
        <v>58</v>
      </c>
      <c r="I1739">
        <v>1019357</v>
      </c>
      <c r="J1739">
        <v>5</v>
      </c>
      <c r="K1739" t="s">
        <v>47</v>
      </c>
      <c r="L1739" t="s">
        <v>6172</v>
      </c>
      <c r="M1739" t="s">
        <v>55</v>
      </c>
      <c r="N1739">
        <v>60</v>
      </c>
      <c r="O1739">
        <v>100</v>
      </c>
      <c r="P1739" t="s">
        <v>6190</v>
      </c>
      <c r="Q1739">
        <v>2600</v>
      </c>
      <c r="R1739">
        <v>50</v>
      </c>
      <c r="S1739">
        <v>300</v>
      </c>
      <c r="V1739" t="s">
        <v>6174</v>
      </c>
      <c r="W1739" s="2">
        <v>43683.414363425924</v>
      </c>
      <c r="X1739" t="s">
        <v>37</v>
      </c>
      <c r="Y1739" s="2">
        <v>43683.414363425924</v>
      </c>
      <c r="Z1739" t="s">
        <v>37</v>
      </c>
    </row>
    <row r="1740" spans="1:26" x14ac:dyDescent="0.25">
      <c r="A1740" t="s">
        <v>3532</v>
      </c>
      <c r="B1740" t="str">
        <f>VLOOKUP(A1740,'dump '!A:A,1,FALSE)</f>
        <v>VO261</v>
      </c>
      <c r="C1740" t="s">
        <v>3531</v>
      </c>
      <c r="D1740" t="s">
        <v>723</v>
      </c>
      <c r="E1740" t="s">
        <v>93</v>
      </c>
      <c r="F1740" t="s">
        <v>3533</v>
      </c>
      <c r="G1740" t="s">
        <v>62</v>
      </c>
      <c r="H1740" t="s">
        <v>58</v>
      </c>
      <c r="I1740">
        <v>1034884</v>
      </c>
      <c r="J1740">
        <v>5</v>
      </c>
      <c r="K1740" t="s">
        <v>47</v>
      </c>
      <c r="L1740" t="s">
        <v>6142</v>
      </c>
      <c r="M1740" t="s">
        <v>55</v>
      </c>
      <c r="N1740">
        <v>80</v>
      </c>
      <c r="O1740">
        <v>100</v>
      </c>
      <c r="P1740" t="s">
        <v>6146</v>
      </c>
      <c r="Q1740">
        <v>2500</v>
      </c>
      <c r="R1740">
        <v>50</v>
      </c>
      <c r="S1740">
        <v>300</v>
      </c>
      <c r="V1740" t="s">
        <v>6144</v>
      </c>
      <c r="W1740" s="2">
        <v>43685.4375</v>
      </c>
      <c r="X1740" t="s">
        <v>37</v>
      </c>
      <c r="Y1740" s="2">
        <v>43685.4375</v>
      </c>
      <c r="Z1740" t="s">
        <v>37</v>
      </c>
    </row>
    <row r="1741" spans="1:26" x14ac:dyDescent="0.25">
      <c r="A1741" t="s">
        <v>3536</v>
      </c>
      <c r="B1741" t="str">
        <f>VLOOKUP(A1741,'dump '!A:A,1,FALSE)</f>
        <v>VO262</v>
      </c>
      <c r="C1741" t="s">
        <v>3535</v>
      </c>
      <c r="D1741" t="s">
        <v>723</v>
      </c>
      <c r="E1741" t="s">
        <v>1289</v>
      </c>
      <c r="F1741" t="s">
        <v>3533</v>
      </c>
      <c r="G1741" t="s">
        <v>62</v>
      </c>
      <c r="H1741" t="s">
        <v>58</v>
      </c>
      <c r="I1741">
        <v>1034631</v>
      </c>
      <c r="J1741">
        <v>5</v>
      </c>
      <c r="K1741" t="s">
        <v>47</v>
      </c>
      <c r="L1741" t="s">
        <v>6142</v>
      </c>
      <c r="M1741" t="s">
        <v>55</v>
      </c>
      <c r="N1741">
        <v>80</v>
      </c>
      <c r="O1741">
        <v>100</v>
      </c>
      <c r="P1741" t="s">
        <v>6180</v>
      </c>
      <c r="Q1741">
        <v>2500</v>
      </c>
      <c r="R1741">
        <v>50</v>
      </c>
      <c r="S1741">
        <v>300</v>
      </c>
      <c r="V1741" t="s">
        <v>6144</v>
      </c>
      <c r="W1741" s="2">
        <v>43685.443599537037</v>
      </c>
      <c r="X1741" t="s">
        <v>37</v>
      </c>
      <c r="Y1741" s="2">
        <v>43685.443599537037</v>
      </c>
      <c r="Z1741" t="s">
        <v>37</v>
      </c>
    </row>
    <row r="1742" spans="1:26" x14ac:dyDescent="0.25">
      <c r="A1742" t="s">
        <v>3952</v>
      </c>
      <c r="B1742" t="str">
        <f>VLOOKUP(A1742,'dump '!A:A,1,FALSE)</f>
        <v>VO263</v>
      </c>
      <c r="C1742" t="s">
        <v>3951</v>
      </c>
      <c r="D1742" t="s">
        <v>723</v>
      </c>
      <c r="E1742" t="s">
        <v>1438</v>
      </c>
      <c r="F1742" t="s">
        <v>3533</v>
      </c>
      <c r="G1742" t="s">
        <v>62</v>
      </c>
      <c r="H1742" t="s">
        <v>58</v>
      </c>
      <c r="I1742">
        <v>1030972</v>
      </c>
      <c r="J1742">
        <v>5</v>
      </c>
      <c r="K1742" t="s">
        <v>47</v>
      </c>
      <c r="L1742" t="s">
        <v>6142</v>
      </c>
      <c r="M1742" t="s">
        <v>55</v>
      </c>
      <c r="N1742">
        <v>80</v>
      </c>
      <c r="O1742">
        <v>100</v>
      </c>
      <c r="P1742" t="s">
        <v>6207</v>
      </c>
      <c r="Q1742">
        <v>2500</v>
      </c>
      <c r="R1742">
        <v>50</v>
      </c>
      <c r="S1742">
        <v>300</v>
      </c>
      <c r="V1742" t="s">
        <v>6144</v>
      </c>
      <c r="W1742" s="2">
        <v>43685.44667824074</v>
      </c>
      <c r="X1742" t="s">
        <v>37</v>
      </c>
      <c r="Y1742" s="2">
        <v>43685.44667824074</v>
      </c>
      <c r="Z1742" t="s">
        <v>37</v>
      </c>
    </row>
    <row r="1743" spans="1:26" x14ac:dyDescent="0.25">
      <c r="A1743" t="s">
        <v>3497</v>
      </c>
      <c r="B1743" t="str">
        <f>VLOOKUP(A1743,'dump '!A:A,1,FALSE)</f>
        <v>VO264</v>
      </c>
      <c r="C1743" t="s">
        <v>3496</v>
      </c>
      <c r="D1743" t="s">
        <v>723</v>
      </c>
      <c r="E1743" t="s">
        <v>411</v>
      </c>
      <c r="F1743" t="s">
        <v>725</v>
      </c>
      <c r="G1743" t="s">
        <v>62</v>
      </c>
      <c r="H1743" t="s">
        <v>58</v>
      </c>
      <c r="I1743">
        <v>1034558</v>
      </c>
      <c r="J1743">
        <v>5</v>
      </c>
      <c r="K1743" t="s">
        <v>47</v>
      </c>
      <c r="L1743" t="s">
        <v>6142</v>
      </c>
      <c r="M1743" t="s">
        <v>55</v>
      </c>
      <c r="N1743">
        <v>80</v>
      </c>
      <c r="O1743">
        <v>100</v>
      </c>
      <c r="P1743" t="s">
        <v>6180</v>
      </c>
      <c r="Q1743">
        <v>2500</v>
      </c>
      <c r="R1743">
        <v>50</v>
      </c>
      <c r="S1743">
        <v>300</v>
      </c>
      <c r="V1743" t="s">
        <v>6144</v>
      </c>
      <c r="W1743" s="2">
        <v>43685.448692129627</v>
      </c>
      <c r="X1743" t="s">
        <v>37</v>
      </c>
      <c r="Y1743" s="2">
        <v>43685.448692129627</v>
      </c>
      <c r="Z1743" t="s">
        <v>37</v>
      </c>
    </row>
    <row r="1744" spans="1:26" x14ac:dyDescent="0.25">
      <c r="A1744" t="s">
        <v>3500</v>
      </c>
      <c r="B1744" t="str">
        <f>VLOOKUP(A1744,'dump '!A:A,1,FALSE)</f>
        <v>VO265</v>
      </c>
      <c r="C1744" t="s">
        <v>3499</v>
      </c>
      <c r="D1744" t="s">
        <v>723</v>
      </c>
      <c r="E1744" t="s">
        <v>3501</v>
      </c>
      <c r="F1744" t="s">
        <v>725</v>
      </c>
      <c r="G1744" t="s">
        <v>62</v>
      </c>
      <c r="H1744" t="s">
        <v>58</v>
      </c>
      <c r="I1744">
        <v>1034602</v>
      </c>
      <c r="J1744">
        <v>5</v>
      </c>
      <c r="K1744" t="s">
        <v>47</v>
      </c>
      <c r="L1744" t="s">
        <v>6142</v>
      </c>
      <c r="M1744" t="s">
        <v>55</v>
      </c>
      <c r="N1744">
        <v>80</v>
      </c>
      <c r="O1744">
        <v>100</v>
      </c>
      <c r="P1744" t="s">
        <v>6180</v>
      </c>
      <c r="Q1744">
        <v>2500</v>
      </c>
      <c r="R1744">
        <v>50</v>
      </c>
      <c r="S1744">
        <v>300</v>
      </c>
      <c r="V1744" t="s">
        <v>6144</v>
      </c>
      <c r="W1744" s="2">
        <v>43685.449895833335</v>
      </c>
      <c r="X1744" t="s">
        <v>37</v>
      </c>
      <c r="Y1744" s="2">
        <v>43685.449895833335</v>
      </c>
      <c r="Z1744" t="s">
        <v>37</v>
      </c>
    </row>
    <row r="1745" spans="1:26" x14ac:dyDescent="0.25">
      <c r="A1745" t="s">
        <v>637</v>
      </c>
      <c r="B1745" t="str">
        <f>VLOOKUP(A1745,'dump '!A:A,1,FALSE)</f>
        <v>VO266</v>
      </c>
      <c r="C1745" t="s">
        <v>636</v>
      </c>
      <c r="D1745" t="s">
        <v>188</v>
      </c>
      <c r="E1745" t="s">
        <v>93</v>
      </c>
      <c r="F1745" t="s">
        <v>189</v>
      </c>
      <c r="G1745" t="s">
        <v>177</v>
      </c>
      <c r="H1745" t="s">
        <v>58</v>
      </c>
      <c r="I1745">
        <v>1018060</v>
      </c>
      <c r="J1745">
        <v>5</v>
      </c>
      <c r="K1745" t="s">
        <v>47</v>
      </c>
      <c r="L1745" t="s">
        <v>6142</v>
      </c>
      <c r="M1745" t="s">
        <v>55</v>
      </c>
      <c r="N1745">
        <v>80</v>
      </c>
      <c r="O1745">
        <v>100</v>
      </c>
      <c r="P1745" t="s">
        <v>6143</v>
      </c>
      <c r="Q1745">
        <v>2600</v>
      </c>
      <c r="R1745">
        <v>50</v>
      </c>
      <c r="S1745">
        <v>300</v>
      </c>
      <c r="V1745" t="s">
        <v>6144</v>
      </c>
      <c r="W1745" s="2">
        <v>43713.421863425923</v>
      </c>
      <c r="X1745" t="s">
        <v>37</v>
      </c>
      <c r="Y1745" s="2">
        <v>43766.477708333332</v>
      </c>
      <c r="Z1745" t="s">
        <v>54</v>
      </c>
    </row>
    <row r="1746" spans="1:26" x14ac:dyDescent="0.25">
      <c r="A1746" t="s">
        <v>971</v>
      </c>
      <c r="B1746" t="str">
        <f>VLOOKUP(A1746,'dump '!A:A,1,FALSE)</f>
        <v>VO267</v>
      </c>
      <c r="C1746" t="s">
        <v>970</v>
      </c>
      <c r="D1746" t="s">
        <v>972</v>
      </c>
      <c r="E1746" t="s">
        <v>973</v>
      </c>
      <c r="F1746" t="s">
        <v>974</v>
      </c>
      <c r="G1746" t="s">
        <v>51</v>
      </c>
      <c r="H1746" t="s">
        <v>58</v>
      </c>
      <c r="I1746">
        <v>1019441</v>
      </c>
      <c r="J1746">
        <v>5</v>
      </c>
      <c r="K1746" t="s">
        <v>47</v>
      </c>
      <c r="L1746" t="s">
        <v>6172</v>
      </c>
      <c r="M1746" t="s">
        <v>55</v>
      </c>
      <c r="N1746">
        <v>60</v>
      </c>
      <c r="O1746">
        <v>100</v>
      </c>
      <c r="P1746" t="s">
        <v>6190</v>
      </c>
      <c r="Q1746">
        <v>2600</v>
      </c>
      <c r="R1746">
        <v>50</v>
      </c>
      <c r="S1746">
        <v>300</v>
      </c>
      <c r="V1746" t="s">
        <v>6174</v>
      </c>
      <c r="W1746" s="2">
        <v>43713.392453703702</v>
      </c>
      <c r="X1746" t="s">
        <v>37</v>
      </c>
      <c r="Y1746" s="2">
        <v>43713.392453703702</v>
      </c>
      <c r="Z1746" t="s">
        <v>37</v>
      </c>
    </row>
    <row r="1747" spans="1:26" x14ac:dyDescent="0.25">
      <c r="A1747" t="s">
        <v>955</v>
      </c>
      <c r="B1747" t="str">
        <f>VLOOKUP(A1747,'dump '!A:A,1,FALSE)</f>
        <v>VO268</v>
      </c>
      <c r="C1747" t="s">
        <v>954</v>
      </c>
      <c r="D1747" t="s">
        <v>956</v>
      </c>
      <c r="E1747" t="s">
        <v>528</v>
      </c>
      <c r="F1747" t="s">
        <v>957</v>
      </c>
      <c r="G1747" t="s">
        <v>51</v>
      </c>
      <c r="H1747" t="s">
        <v>58</v>
      </c>
      <c r="I1747">
        <v>1019435</v>
      </c>
      <c r="J1747">
        <v>5</v>
      </c>
      <c r="K1747" t="s">
        <v>47</v>
      </c>
      <c r="L1747" t="s">
        <v>6172</v>
      </c>
      <c r="M1747" t="s">
        <v>55</v>
      </c>
      <c r="N1747">
        <v>60</v>
      </c>
      <c r="O1747">
        <v>100</v>
      </c>
      <c r="P1747" t="s">
        <v>6190</v>
      </c>
      <c r="Q1747">
        <v>2600</v>
      </c>
      <c r="R1747">
        <v>50</v>
      </c>
      <c r="S1747">
        <v>300</v>
      </c>
      <c r="V1747" t="s">
        <v>6174</v>
      </c>
      <c r="W1747" s="2">
        <v>43732.439513888887</v>
      </c>
      <c r="X1747" t="s">
        <v>37</v>
      </c>
      <c r="Y1747" s="2">
        <v>43857.478171296294</v>
      </c>
      <c r="Z1747" t="s">
        <v>37</v>
      </c>
    </row>
    <row r="1748" spans="1:26" x14ac:dyDescent="0.25">
      <c r="A1748" t="s">
        <v>173</v>
      </c>
      <c r="B1748" t="str">
        <f>VLOOKUP(A1748,'dump '!A:A,1,FALSE)</f>
        <v>VO269</v>
      </c>
      <c r="C1748" t="s">
        <v>172</v>
      </c>
      <c r="D1748" t="s">
        <v>174</v>
      </c>
      <c r="E1748" t="s">
        <v>175</v>
      </c>
      <c r="F1748" t="s">
        <v>176</v>
      </c>
      <c r="G1748" t="s">
        <v>177</v>
      </c>
      <c r="H1748" t="s">
        <v>58</v>
      </c>
      <c r="I1748">
        <v>1017304</v>
      </c>
      <c r="J1748">
        <v>5</v>
      </c>
      <c r="K1748" t="s">
        <v>47</v>
      </c>
      <c r="L1748" t="s">
        <v>6142</v>
      </c>
      <c r="M1748" t="s">
        <v>55</v>
      </c>
      <c r="N1748">
        <v>80</v>
      </c>
      <c r="O1748">
        <v>100</v>
      </c>
      <c r="P1748" t="s">
        <v>6192</v>
      </c>
      <c r="Q1748">
        <v>2600</v>
      </c>
      <c r="R1748">
        <v>50</v>
      </c>
      <c r="S1748">
        <v>300</v>
      </c>
      <c r="V1748" t="s">
        <v>6144</v>
      </c>
      <c r="W1748" s="2">
        <v>43713.399398148147</v>
      </c>
      <c r="X1748" t="s">
        <v>37</v>
      </c>
      <c r="Y1748" s="2">
        <v>43766.477800925924</v>
      </c>
      <c r="Z1748" t="s">
        <v>54</v>
      </c>
    </row>
    <row r="1749" spans="1:26" x14ac:dyDescent="0.25">
      <c r="A1749" t="s">
        <v>4584</v>
      </c>
      <c r="B1749" t="str">
        <f>VLOOKUP(A1749,'dump '!A:A,1,FALSE)</f>
        <v>VO270</v>
      </c>
      <c r="C1749" t="s">
        <v>4583</v>
      </c>
      <c r="D1749" t="s">
        <v>1492</v>
      </c>
      <c r="E1749" t="s">
        <v>2748</v>
      </c>
      <c r="F1749" t="s">
        <v>2749</v>
      </c>
      <c r="G1749" t="s">
        <v>241</v>
      </c>
      <c r="H1749" t="s">
        <v>58</v>
      </c>
      <c r="I1749">
        <v>1019446</v>
      </c>
      <c r="J1749">
        <v>5</v>
      </c>
      <c r="K1749" t="s">
        <v>47</v>
      </c>
      <c r="L1749" t="s">
        <v>6172</v>
      </c>
      <c r="M1749" t="s">
        <v>55</v>
      </c>
      <c r="N1749">
        <v>60</v>
      </c>
      <c r="O1749">
        <v>100</v>
      </c>
      <c r="P1749" t="s">
        <v>6190</v>
      </c>
      <c r="Q1749">
        <v>2600</v>
      </c>
      <c r="R1749">
        <v>50</v>
      </c>
      <c r="S1749">
        <v>300</v>
      </c>
      <c r="V1749" t="s">
        <v>6174</v>
      </c>
      <c r="W1749" s="2">
        <v>43732.463368055556</v>
      </c>
      <c r="X1749" t="s">
        <v>37</v>
      </c>
      <c r="Y1749" s="2">
        <v>43732.463368055556</v>
      </c>
      <c r="Z1749" t="s">
        <v>37</v>
      </c>
    </row>
    <row r="1750" spans="1:26" x14ac:dyDescent="0.25">
      <c r="A1750" t="s">
        <v>918</v>
      </c>
      <c r="B1750" t="str">
        <f>VLOOKUP(A1750,'dump '!A:A,1,FALSE)</f>
        <v>VO271</v>
      </c>
      <c r="C1750" t="s">
        <v>917</v>
      </c>
      <c r="D1750" t="s">
        <v>919</v>
      </c>
      <c r="E1750" t="s">
        <v>920</v>
      </c>
      <c r="F1750" t="s">
        <v>921</v>
      </c>
      <c r="G1750" t="s">
        <v>51</v>
      </c>
      <c r="H1750" t="s">
        <v>58</v>
      </c>
      <c r="I1750">
        <v>1019427</v>
      </c>
      <c r="J1750">
        <v>5</v>
      </c>
      <c r="K1750" t="s">
        <v>47</v>
      </c>
      <c r="L1750" t="s">
        <v>6172</v>
      </c>
      <c r="M1750" t="s">
        <v>55</v>
      </c>
      <c r="N1750">
        <v>60</v>
      </c>
      <c r="O1750">
        <v>100</v>
      </c>
      <c r="P1750" t="s">
        <v>6190</v>
      </c>
      <c r="Q1750">
        <v>2600</v>
      </c>
      <c r="R1750">
        <v>50</v>
      </c>
      <c r="S1750">
        <v>300</v>
      </c>
      <c r="V1750" t="s">
        <v>6174</v>
      </c>
      <c r="W1750" s="2">
        <v>43732.41988425926</v>
      </c>
      <c r="X1750" t="s">
        <v>37</v>
      </c>
      <c r="Y1750" s="2">
        <v>43732.41988425926</v>
      </c>
      <c r="Z1750" t="s">
        <v>37</v>
      </c>
    </row>
    <row r="1751" spans="1:26" x14ac:dyDescent="0.25">
      <c r="A1751" t="s">
        <v>969</v>
      </c>
      <c r="B1751" t="str">
        <f>VLOOKUP(A1751,'dump '!A:A,1,FALSE)</f>
        <v>VO272</v>
      </c>
      <c r="C1751" t="s">
        <v>968</v>
      </c>
      <c r="D1751" t="s">
        <v>630</v>
      </c>
      <c r="E1751" t="s">
        <v>126</v>
      </c>
      <c r="F1751" t="s">
        <v>631</v>
      </c>
      <c r="G1751" t="s">
        <v>62</v>
      </c>
      <c r="H1751" t="s">
        <v>58</v>
      </c>
      <c r="I1751">
        <v>1019440</v>
      </c>
      <c r="J1751">
        <v>5</v>
      </c>
      <c r="K1751" t="s">
        <v>47</v>
      </c>
      <c r="L1751" t="s">
        <v>6172</v>
      </c>
      <c r="M1751" t="s">
        <v>55</v>
      </c>
      <c r="N1751">
        <v>60</v>
      </c>
      <c r="O1751">
        <v>100</v>
      </c>
      <c r="P1751" t="s">
        <v>6190</v>
      </c>
      <c r="Q1751">
        <v>2600</v>
      </c>
      <c r="R1751">
        <v>50</v>
      </c>
      <c r="S1751">
        <v>300</v>
      </c>
      <c r="V1751" t="s">
        <v>6174</v>
      </c>
      <c r="W1751" s="2">
        <v>43832.675983796296</v>
      </c>
      <c r="X1751" t="s">
        <v>37</v>
      </c>
      <c r="Y1751" s="2">
        <v>43832.675983796296</v>
      </c>
      <c r="Z1751" t="s">
        <v>37</v>
      </c>
    </row>
    <row r="1752" spans="1:26" x14ac:dyDescent="0.25">
      <c r="A1752" t="s">
        <v>898</v>
      </c>
      <c r="B1752" t="str">
        <f>VLOOKUP(A1752,'dump '!A:A,1,FALSE)</f>
        <v>VO273</v>
      </c>
      <c r="C1752" t="s">
        <v>897</v>
      </c>
      <c r="D1752" t="s">
        <v>899</v>
      </c>
      <c r="E1752" t="s">
        <v>49</v>
      </c>
      <c r="F1752" t="s">
        <v>900</v>
      </c>
      <c r="G1752" t="s">
        <v>62</v>
      </c>
      <c r="H1752" t="s">
        <v>58</v>
      </c>
      <c r="I1752">
        <v>1019422</v>
      </c>
      <c r="J1752">
        <v>5</v>
      </c>
      <c r="K1752" t="s">
        <v>47</v>
      </c>
      <c r="L1752" t="s">
        <v>6172</v>
      </c>
      <c r="M1752" t="s">
        <v>55</v>
      </c>
      <c r="N1752">
        <v>60</v>
      </c>
      <c r="O1752">
        <v>100</v>
      </c>
      <c r="P1752" t="s">
        <v>6190</v>
      </c>
      <c r="Q1752">
        <v>2600</v>
      </c>
      <c r="R1752">
        <v>50</v>
      </c>
      <c r="S1752">
        <v>300</v>
      </c>
      <c r="V1752" t="s">
        <v>6174</v>
      </c>
      <c r="W1752" s="2">
        <v>43832.66778935185</v>
      </c>
      <c r="X1752" t="s">
        <v>37</v>
      </c>
      <c r="Y1752" s="2">
        <v>43832.66778935185</v>
      </c>
      <c r="Z1752" t="s">
        <v>37</v>
      </c>
    </row>
    <row r="1753" spans="1:26" x14ac:dyDescent="0.25">
      <c r="A1753" t="s">
        <v>933</v>
      </c>
      <c r="B1753" t="str">
        <f>VLOOKUP(A1753,'dump '!A:A,1,FALSE)</f>
        <v>VO274</v>
      </c>
      <c r="C1753" t="s">
        <v>932</v>
      </c>
      <c r="D1753" t="s">
        <v>934</v>
      </c>
      <c r="E1753" t="s">
        <v>935</v>
      </c>
      <c r="F1753" t="s">
        <v>921</v>
      </c>
      <c r="G1753" t="s">
        <v>51</v>
      </c>
      <c r="H1753" t="s">
        <v>58</v>
      </c>
      <c r="I1753">
        <v>1019431</v>
      </c>
      <c r="J1753">
        <v>5</v>
      </c>
      <c r="K1753" t="s">
        <v>47</v>
      </c>
      <c r="L1753" t="s">
        <v>6172</v>
      </c>
      <c r="M1753" t="s">
        <v>55</v>
      </c>
      <c r="N1753">
        <v>60</v>
      </c>
      <c r="O1753">
        <v>100</v>
      </c>
      <c r="P1753" t="s">
        <v>6190</v>
      </c>
      <c r="Q1753">
        <v>2600</v>
      </c>
      <c r="R1753">
        <v>50</v>
      </c>
      <c r="S1753">
        <v>300</v>
      </c>
      <c r="V1753" t="s">
        <v>6174</v>
      </c>
      <c r="W1753" s="2">
        <v>43732.444074074076</v>
      </c>
      <c r="X1753" t="s">
        <v>37</v>
      </c>
      <c r="Y1753" s="2">
        <v>43817.377349537041</v>
      </c>
      <c r="Z1753" t="s">
        <v>37</v>
      </c>
    </row>
    <row r="1754" spans="1:26" x14ac:dyDescent="0.25">
      <c r="A1754" t="s">
        <v>2758</v>
      </c>
      <c r="B1754" t="str">
        <f>VLOOKUP(A1754,'dump '!A:A,1,FALSE)</f>
        <v>VO275</v>
      </c>
      <c r="C1754" t="s">
        <v>2757</v>
      </c>
      <c r="D1754" t="s">
        <v>257</v>
      </c>
      <c r="E1754" t="s">
        <v>258</v>
      </c>
      <c r="F1754" t="s">
        <v>259</v>
      </c>
      <c r="G1754" t="s">
        <v>51</v>
      </c>
      <c r="H1754" t="s">
        <v>58</v>
      </c>
      <c r="I1754">
        <v>1019449</v>
      </c>
      <c r="J1754">
        <v>5</v>
      </c>
      <c r="K1754" t="s">
        <v>47</v>
      </c>
      <c r="L1754" t="s">
        <v>6172</v>
      </c>
      <c r="M1754" t="s">
        <v>55</v>
      </c>
      <c r="N1754">
        <v>60</v>
      </c>
      <c r="O1754">
        <v>100</v>
      </c>
      <c r="P1754" t="s">
        <v>6190</v>
      </c>
      <c r="Q1754">
        <v>2600</v>
      </c>
      <c r="R1754">
        <v>50</v>
      </c>
      <c r="S1754">
        <v>300</v>
      </c>
      <c r="V1754" t="s">
        <v>6174</v>
      </c>
      <c r="W1754" s="2">
        <v>43732.46597222222</v>
      </c>
      <c r="X1754" t="s">
        <v>37</v>
      </c>
      <c r="Y1754" s="2">
        <v>43732.46597222222</v>
      </c>
      <c r="Z1754" t="s">
        <v>37</v>
      </c>
    </row>
    <row r="1755" spans="1:26" x14ac:dyDescent="0.25">
      <c r="A1755" t="s">
        <v>3121</v>
      </c>
      <c r="B1755" t="str">
        <f>VLOOKUP(A1755,'dump '!A:A,1,FALSE)</f>
        <v>VO276</v>
      </c>
      <c r="C1755" t="s">
        <v>3120</v>
      </c>
      <c r="D1755" t="s">
        <v>257</v>
      </c>
      <c r="E1755" t="s">
        <v>879</v>
      </c>
      <c r="F1755" t="s">
        <v>259</v>
      </c>
      <c r="G1755" t="s">
        <v>51</v>
      </c>
      <c r="H1755" t="s">
        <v>58</v>
      </c>
      <c r="I1755">
        <v>1031061</v>
      </c>
      <c r="J1755">
        <v>5</v>
      </c>
      <c r="K1755" t="s">
        <v>47</v>
      </c>
      <c r="L1755" t="s">
        <v>6172</v>
      </c>
      <c r="M1755" t="s">
        <v>55</v>
      </c>
      <c r="N1755">
        <v>60</v>
      </c>
      <c r="O1755">
        <v>100</v>
      </c>
      <c r="P1755" t="s">
        <v>6190</v>
      </c>
      <c r="Q1755">
        <v>2600</v>
      </c>
      <c r="R1755">
        <v>50</v>
      </c>
      <c r="S1755">
        <v>300</v>
      </c>
      <c r="V1755" t="s">
        <v>6174</v>
      </c>
      <c r="W1755" s="2">
        <v>43732.452407407407</v>
      </c>
      <c r="X1755" t="s">
        <v>37</v>
      </c>
      <c r="Y1755" s="2">
        <v>43832.663807870369</v>
      </c>
      <c r="Z1755" t="s">
        <v>37</v>
      </c>
    </row>
    <row r="1756" spans="1:26" x14ac:dyDescent="0.25">
      <c r="A1756" t="s">
        <v>926</v>
      </c>
      <c r="B1756" t="str">
        <f>VLOOKUP(A1756,'dump '!A:A,1,FALSE)</f>
        <v>VO277</v>
      </c>
      <c r="C1756" t="s">
        <v>925</v>
      </c>
      <c r="D1756" t="s">
        <v>927</v>
      </c>
      <c r="E1756" t="s">
        <v>482</v>
      </c>
      <c r="F1756" t="s">
        <v>928</v>
      </c>
      <c r="G1756" t="s">
        <v>62</v>
      </c>
      <c r="H1756" t="s">
        <v>58</v>
      </c>
      <c r="I1756">
        <v>1019433</v>
      </c>
      <c r="J1756">
        <v>5</v>
      </c>
      <c r="K1756" t="s">
        <v>47</v>
      </c>
      <c r="L1756" t="s">
        <v>6172</v>
      </c>
      <c r="M1756" t="s">
        <v>55</v>
      </c>
      <c r="N1756">
        <v>60</v>
      </c>
      <c r="O1756">
        <v>100</v>
      </c>
      <c r="P1756" t="s">
        <v>6190</v>
      </c>
      <c r="Q1756">
        <v>2600</v>
      </c>
      <c r="R1756">
        <v>50</v>
      </c>
      <c r="S1756">
        <v>300</v>
      </c>
      <c r="V1756" t="s">
        <v>6174</v>
      </c>
      <c r="W1756" s="2">
        <v>43732.426076388889</v>
      </c>
      <c r="X1756" t="s">
        <v>37</v>
      </c>
      <c r="Y1756" s="2">
        <v>43732.426076388889</v>
      </c>
      <c r="Z1756" t="s">
        <v>37</v>
      </c>
    </row>
    <row r="1757" spans="1:26" x14ac:dyDescent="0.25">
      <c r="A1757" t="s">
        <v>912</v>
      </c>
      <c r="B1757" t="str">
        <f>VLOOKUP(A1757,'dump '!A:A,1,FALSE)</f>
        <v>VO278</v>
      </c>
      <c r="C1757" t="s">
        <v>911</v>
      </c>
      <c r="D1757" t="s">
        <v>913</v>
      </c>
      <c r="E1757" t="s">
        <v>914</v>
      </c>
      <c r="F1757" t="s">
        <v>915</v>
      </c>
      <c r="G1757" t="s">
        <v>177</v>
      </c>
      <c r="H1757" t="s">
        <v>58</v>
      </c>
      <c r="I1757">
        <v>1019419</v>
      </c>
      <c r="J1757">
        <v>5</v>
      </c>
      <c r="K1757" t="s">
        <v>47</v>
      </c>
      <c r="L1757" t="s">
        <v>6172</v>
      </c>
      <c r="M1757" t="s">
        <v>55</v>
      </c>
      <c r="N1757">
        <v>60</v>
      </c>
      <c r="O1757">
        <v>100</v>
      </c>
      <c r="P1757" t="s">
        <v>6190</v>
      </c>
      <c r="Q1757">
        <v>2600</v>
      </c>
      <c r="R1757">
        <v>50</v>
      </c>
      <c r="S1757">
        <v>300</v>
      </c>
      <c r="V1757" t="s">
        <v>6174</v>
      </c>
      <c r="W1757" s="2">
        <v>43817.439143518517</v>
      </c>
      <c r="X1757" t="s">
        <v>37</v>
      </c>
      <c r="Y1757" s="2">
        <v>43817.439143518517</v>
      </c>
      <c r="Z1757" t="s">
        <v>37</v>
      </c>
    </row>
    <row r="1758" spans="1:26" x14ac:dyDescent="0.25">
      <c r="A1758" t="s">
        <v>448</v>
      </c>
      <c r="B1758" t="str">
        <f>VLOOKUP(A1758,'dump '!A:A,1,FALSE)</f>
        <v>VO279</v>
      </c>
      <c r="C1758" t="s">
        <v>447</v>
      </c>
      <c r="D1758" t="s">
        <v>245</v>
      </c>
      <c r="E1758" t="s">
        <v>246</v>
      </c>
      <c r="F1758" t="s">
        <v>247</v>
      </c>
      <c r="G1758" t="s">
        <v>62</v>
      </c>
      <c r="H1758" t="s">
        <v>58</v>
      </c>
      <c r="I1758">
        <v>1032254</v>
      </c>
      <c r="J1758">
        <v>5</v>
      </c>
      <c r="K1758" t="s">
        <v>47</v>
      </c>
      <c r="L1758" t="s">
        <v>6172</v>
      </c>
      <c r="M1758" t="s">
        <v>55</v>
      </c>
      <c r="N1758">
        <v>60</v>
      </c>
      <c r="O1758">
        <v>100</v>
      </c>
      <c r="P1758" t="s">
        <v>6190</v>
      </c>
      <c r="Q1758">
        <v>2600</v>
      </c>
      <c r="R1758">
        <v>50</v>
      </c>
      <c r="S1758">
        <v>300</v>
      </c>
      <c r="V1758" t="s">
        <v>6174</v>
      </c>
      <c r="W1758" s="2">
        <v>43817.443807870368</v>
      </c>
      <c r="X1758" t="s">
        <v>37</v>
      </c>
      <c r="Y1758" s="2">
        <v>43817.443807870368</v>
      </c>
      <c r="Z1758" t="s">
        <v>37</v>
      </c>
    </row>
    <row r="1759" spans="1:26" x14ac:dyDescent="0.25">
      <c r="A1759" t="s">
        <v>905</v>
      </c>
      <c r="B1759" t="str">
        <f>VLOOKUP(A1759,'dump '!A:A,1,FALSE)</f>
        <v>VO280</v>
      </c>
      <c r="C1759" t="s">
        <v>904</v>
      </c>
      <c r="D1759" t="s">
        <v>492</v>
      </c>
      <c r="E1759" t="s">
        <v>81</v>
      </c>
      <c r="F1759" t="s">
        <v>493</v>
      </c>
      <c r="G1759" t="s">
        <v>62</v>
      </c>
      <c r="H1759" t="s">
        <v>58</v>
      </c>
      <c r="I1759">
        <v>1019424</v>
      </c>
      <c r="J1759">
        <v>5</v>
      </c>
      <c r="K1759" t="s">
        <v>47</v>
      </c>
      <c r="L1759" t="s">
        <v>6172</v>
      </c>
      <c r="M1759" t="s">
        <v>55</v>
      </c>
      <c r="N1759">
        <v>60</v>
      </c>
      <c r="O1759">
        <v>100</v>
      </c>
      <c r="P1759" t="s">
        <v>6190</v>
      </c>
      <c r="Q1759">
        <v>2600</v>
      </c>
      <c r="R1759">
        <v>50</v>
      </c>
      <c r="S1759">
        <v>300</v>
      </c>
      <c r="V1759" t="s">
        <v>6174</v>
      </c>
      <c r="W1759" s="2">
        <v>43817.446006944447</v>
      </c>
      <c r="X1759" t="s">
        <v>37</v>
      </c>
      <c r="Y1759" s="2">
        <v>43817.446006944447</v>
      </c>
      <c r="Z1759" t="s">
        <v>37</v>
      </c>
    </row>
    <row r="1760" spans="1:26" x14ac:dyDescent="0.25">
      <c r="A1760" t="s">
        <v>797</v>
      </c>
      <c r="B1760" t="str">
        <f>VLOOKUP(A1760,'dump '!A:A,1,FALSE)</f>
        <v>VO281</v>
      </c>
      <c r="C1760" t="s">
        <v>796</v>
      </c>
      <c r="D1760" t="s">
        <v>216</v>
      </c>
      <c r="E1760" t="s">
        <v>60</v>
      </c>
      <c r="F1760" t="s">
        <v>217</v>
      </c>
      <c r="G1760" t="s">
        <v>177</v>
      </c>
      <c r="H1760" t="s">
        <v>58</v>
      </c>
      <c r="I1760">
        <v>1019359</v>
      </c>
      <c r="J1760">
        <v>5</v>
      </c>
      <c r="K1760" t="s">
        <v>47</v>
      </c>
      <c r="L1760" t="s">
        <v>6172</v>
      </c>
      <c r="M1760" t="s">
        <v>55</v>
      </c>
      <c r="N1760">
        <v>60</v>
      </c>
      <c r="O1760">
        <v>100</v>
      </c>
      <c r="P1760" t="s">
        <v>6190</v>
      </c>
      <c r="Q1760">
        <v>2600</v>
      </c>
      <c r="R1760">
        <v>50</v>
      </c>
      <c r="S1760">
        <v>300</v>
      </c>
      <c r="V1760" t="s">
        <v>6174</v>
      </c>
      <c r="W1760" s="2">
        <v>43817.428969907407</v>
      </c>
      <c r="X1760" t="s">
        <v>37</v>
      </c>
      <c r="Y1760" s="2">
        <v>43817.428969907407</v>
      </c>
      <c r="Z1760" t="s">
        <v>37</v>
      </c>
    </row>
    <row r="1761" spans="1:26" x14ac:dyDescent="0.25">
      <c r="A1761" t="s">
        <v>1614</v>
      </c>
      <c r="B1761" t="str">
        <f>VLOOKUP(A1761,'dump '!A:A,1,FALSE)</f>
        <v>VO282</v>
      </c>
      <c r="C1761" t="s">
        <v>1613</v>
      </c>
      <c r="D1761" t="s">
        <v>168</v>
      </c>
      <c r="E1761" t="s">
        <v>169</v>
      </c>
      <c r="F1761" t="s">
        <v>170</v>
      </c>
      <c r="G1761" t="s">
        <v>43</v>
      </c>
      <c r="H1761" t="s">
        <v>58</v>
      </c>
      <c r="I1761">
        <v>1012526</v>
      </c>
      <c r="J1761">
        <v>5</v>
      </c>
      <c r="K1761" t="s">
        <v>47</v>
      </c>
      <c r="L1761" t="s">
        <v>6172</v>
      </c>
      <c r="M1761" t="s">
        <v>55</v>
      </c>
      <c r="N1761">
        <v>60</v>
      </c>
      <c r="O1761">
        <v>100</v>
      </c>
      <c r="P1761" t="s">
        <v>6219</v>
      </c>
      <c r="Q1761">
        <v>2600</v>
      </c>
      <c r="R1761">
        <v>50</v>
      </c>
      <c r="S1761">
        <v>300</v>
      </c>
      <c r="V1761" t="s">
        <v>6174</v>
      </c>
      <c r="W1761" s="2">
        <v>43817.380324074074</v>
      </c>
      <c r="X1761" t="s">
        <v>37</v>
      </c>
      <c r="Y1761" s="2">
        <v>44487.334131944444</v>
      </c>
      <c r="Z1761" t="s">
        <v>329</v>
      </c>
    </row>
    <row r="1762" spans="1:26" x14ac:dyDescent="0.25">
      <c r="A1762" t="s">
        <v>268</v>
      </c>
      <c r="B1762" t="str">
        <f>VLOOKUP(A1762,'dump '!A:A,1,FALSE)</f>
        <v>VO283</v>
      </c>
      <c r="C1762" t="s">
        <v>267</v>
      </c>
      <c r="D1762" t="s">
        <v>269</v>
      </c>
      <c r="E1762" t="s">
        <v>270</v>
      </c>
      <c r="F1762" t="s">
        <v>271</v>
      </c>
      <c r="G1762" t="s">
        <v>43</v>
      </c>
      <c r="H1762" t="s">
        <v>58</v>
      </c>
      <c r="I1762">
        <v>1017288</v>
      </c>
      <c r="J1762">
        <v>5</v>
      </c>
      <c r="K1762" t="s">
        <v>47</v>
      </c>
      <c r="L1762" t="s">
        <v>6172</v>
      </c>
      <c r="M1762" t="s">
        <v>55</v>
      </c>
      <c r="N1762">
        <v>60</v>
      </c>
      <c r="O1762">
        <v>100</v>
      </c>
      <c r="P1762" t="s">
        <v>6219</v>
      </c>
      <c r="Q1762">
        <v>2600</v>
      </c>
      <c r="R1762">
        <v>50</v>
      </c>
      <c r="S1762">
        <v>300</v>
      </c>
      <c r="V1762" t="s">
        <v>6174</v>
      </c>
      <c r="W1762" s="2">
        <v>43817.378680555557</v>
      </c>
      <c r="X1762" t="s">
        <v>37</v>
      </c>
      <c r="Y1762" s="2">
        <v>44487.334305555552</v>
      </c>
      <c r="Z1762" t="s">
        <v>329</v>
      </c>
    </row>
    <row r="1763" spans="1:26" x14ac:dyDescent="0.25">
      <c r="A1763" t="s">
        <v>940</v>
      </c>
      <c r="B1763" t="str">
        <f>VLOOKUP(A1763,'dump '!A:A,1,FALSE)</f>
        <v>VO284</v>
      </c>
      <c r="C1763" t="s">
        <v>939</v>
      </c>
      <c r="D1763" t="s">
        <v>515</v>
      </c>
      <c r="E1763" t="s">
        <v>516</v>
      </c>
      <c r="F1763" t="s">
        <v>517</v>
      </c>
      <c r="G1763" t="s">
        <v>62</v>
      </c>
      <c r="H1763" t="s">
        <v>58</v>
      </c>
      <c r="I1763">
        <v>1019448</v>
      </c>
      <c r="J1763">
        <v>5</v>
      </c>
      <c r="K1763" t="s">
        <v>47</v>
      </c>
      <c r="L1763" t="s">
        <v>6172</v>
      </c>
      <c r="M1763" t="s">
        <v>55</v>
      </c>
      <c r="N1763">
        <v>60</v>
      </c>
      <c r="O1763">
        <v>100</v>
      </c>
      <c r="P1763" t="s">
        <v>6190</v>
      </c>
      <c r="Q1763">
        <v>2600</v>
      </c>
      <c r="R1763">
        <v>50</v>
      </c>
      <c r="S1763">
        <v>300</v>
      </c>
      <c r="V1763" t="s">
        <v>6174</v>
      </c>
      <c r="W1763" s="2">
        <v>43833.4221412037</v>
      </c>
      <c r="X1763" t="s">
        <v>37</v>
      </c>
      <c r="Y1763" s="2">
        <v>43833.4221412037</v>
      </c>
      <c r="Z1763" t="s">
        <v>37</v>
      </c>
    </row>
    <row r="1764" spans="1:26" x14ac:dyDescent="0.25">
      <c r="A1764" t="s">
        <v>924</v>
      </c>
      <c r="B1764" t="str">
        <f>VLOOKUP(A1764,'dump '!A:A,1,FALSE)</f>
        <v>VO285</v>
      </c>
      <c r="C1764" t="s">
        <v>923</v>
      </c>
      <c r="D1764" t="s">
        <v>86</v>
      </c>
      <c r="E1764" t="s">
        <v>579</v>
      </c>
      <c r="F1764" t="s">
        <v>580</v>
      </c>
      <c r="G1764" t="s">
        <v>62</v>
      </c>
      <c r="H1764" t="s">
        <v>58</v>
      </c>
      <c r="I1764">
        <v>1019428</v>
      </c>
      <c r="J1764">
        <v>5</v>
      </c>
      <c r="K1764" t="s">
        <v>47</v>
      </c>
      <c r="L1764" t="s">
        <v>6172</v>
      </c>
      <c r="M1764" t="s">
        <v>55</v>
      </c>
      <c r="N1764">
        <v>60</v>
      </c>
      <c r="O1764">
        <v>100</v>
      </c>
      <c r="P1764" t="s">
        <v>6190</v>
      </c>
      <c r="Q1764">
        <v>2600</v>
      </c>
      <c r="R1764">
        <v>50</v>
      </c>
      <c r="S1764">
        <v>300</v>
      </c>
      <c r="V1764" t="s">
        <v>6174</v>
      </c>
      <c r="W1764" s="2">
        <v>43832.649178240739</v>
      </c>
      <c r="X1764" t="s">
        <v>37</v>
      </c>
      <c r="Y1764" s="2">
        <v>44096.606273148151</v>
      </c>
      <c r="Z1764" t="s">
        <v>37</v>
      </c>
    </row>
    <row r="1765" spans="1:26" x14ac:dyDescent="0.25">
      <c r="A1765" t="s">
        <v>960</v>
      </c>
      <c r="B1765" t="str">
        <f>VLOOKUP(A1765,'dump '!A:A,1,FALSE)</f>
        <v>VO286</v>
      </c>
      <c r="C1765" t="s">
        <v>959</v>
      </c>
      <c r="D1765" t="s">
        <v>961</v>
      </c>
      <c r="E1765" t="s">
        <v>222</v>
      </c>
      <c r="F1765" t="s">
        <v>962</v>
      </c>
      <c r="G1765" t="s">
        <v>51</v>
      </c>
      <c r="H1765" t="s">
        <v>58</v>
      </c>
      <c r="I1765">
        <v>1019437</v>
      </c>
      <c r="J1765">
        <v>5</v>
      </c>
      <c r="K1765" t="s">
        <v>47</v>
      </c>
      <c r="L1765" t="s">
        <v>6172</v>
      </c>
      <c r="M1765" t="s">
        <v>55</v>
      </c>
      <c r="N1765">
        <v>60</v>
      </c>
      <c r="O1765">
        <v>100</v>
      </c>
      <c r="P1765" t="s">
        <v>6190</v>
      </c>
      <c r="Q1765">
        <v>2600</v>
      </c>
      <c r="R1765">
        <v>50</v>
      </c>
      <c r="S1765">
        <v>300</v>
      </c>
      <c r="V1765" t="s">
        <v>6174</v>
      </c>
      <c r="W1765" s="2">
        <v>43832.652557870373</v>
      </c>
      <c r="X1765" t="s">
        <v>37</v>
      </c>
      <c r="Y1765" s="2">
        <v>43832.663530092592</v>
      </c>
      <c r="Z1765" t="s">
        <v>37</v>
      </c>
    </row>
    <row r="1766" spans="1:26" x14ac:dyDescent="0.25">
      <c r="A1766" t="s">
        <v>160</v>
      </c>
      <c r="B1766" t="str">
        <f>VLOOKUP(A1766,'dump '!A:A,1,FALSE)</f>
        <v>VO287</v>
      </c>
      <c r="C1766" t="s">
        <v>159</v>
      </c>
      <c r="D1766" t="s">
        <v>161</v>
      </c>
      <c r="E1766" t="s">
        <v>162</v>
      </c>
      <c r="F1766" t="s">
        <v>163</v>
      </c>
      <c r="G1766" t="s">
        <v>62</v>
      </c>
      <c r="H1766" t="s">
        <v>58</v>
      </c>
      <c r="I1766">
        <v>1017302</v>
      </c>
      <c r="J1766">
        <v>5</v>
      </c>
      <c r="K1766" t="s">
        <v>47</v>
      </c>
      <c r="L1766" t="s">
        <v>6142</v>
      </c>
      <c r="M1766" t="s">
        <v>55</v>
      </c>
      <c r="N1766">
        <v>80</v>
      </c>
      <c r="O1766">
        <v>100</v>
      </c>
      <c r="P1766" t="s">
        <v>6192</v>
      </c>
      <c r="Q1766">
        <v>2600</v>
      </c>
      <c r="R1766">
        <v>50</v>
      </c>
      <c r="S1766">
        <v>300</v>
      </c>
      <c r="V1766" t="s">
        <v>6144</v>
      </c>
      <c r="W1766" s="2">
        <v>43867.662557870368</v>
      </c>
      <c r="X1766" t="s">
        <v>37</v>
      </c>
      <c r="Y1766" s="2">
        <v>44096.611319444448</v>
      </c>
      <c r="Z1766" t="s">
        <v>37</v>
      </c>
    </row>
    <row r="1767" spans="1:26" x14ac:dyDescent="0.25">
      <c r="A1767" t="s">
        <v>747</v>
      </c>
      <c r="B1767" t="str">
        <f>VLOOKUP(A1767,'dump '!A:A,1,FALSE)</f>
        <v>VO288</v>
      </c>
      <c r="C1767" t="s">
        <v>746</v>
      </c>
      <c r="D1767" t="s">
        <v>748</v>
      </c>
      <c r="E1767" t="s">
        <v>334</v>
      </c>
      <c r="F1767" t="s">
        <v>749</v>
      </c>
      <c r="G1767" t="s">
        <v>750</v>
      </c>
      <c r="H1767" t="s">
        <v>58</v>
      </c>
      <c r="I1767">
        <v>1018908</v>
      </c>
      <c r="J1767">
        <v>5</v>
      </c>
      <c r="K1767" t="s">
        <v>47</v>
      </c>
      <c r="L1767" t="s">
        <v>6172</v>
      </c>
      <c r="M1767" t="s">
        <v>55</v>
      </c>
      <c r="N1767">
        <v>60</v>
      </c>
      <c r="O1767">
        <v>100</v>
      </c>
      <c r="P1767" t="s">
        <v>6190</v>
      </c>
      <c r="Q1767">
        <v>2600</v>
      </c>
      <c r="R1767">
        <v>50</v>
      </c>
      <c r="S1767">
        <v>240</v>
      </c>
      <c r="V1767" t="s">
        <v>6174</v>
      </c>
      <c r="W1767" s="2">
        <v>43866.667164351849</v>
      </c>
      <c r="X1767" t="s">
        <v>37</v>
      </c>
      <c r="Y1767" s="2">
        <v>43866.667164351849</v>
      </c>
      <c r="Z1767" t="s">
        <v>37</v>
      </c>
    </row>
    <row r="1768" spans="1:26" x14ac:dyDescent="0.25">
      <c r="A1768" t="s">
        <v>3361</v>
      </c>
      <c r="B1768" t="str">
        <f>VLOOKUP(A1768,'dump '!A:A,1,FALSE)</f>
        <v>VO289</v>
      </c>
      <c r="C1768" t="s">
        <v>3360</v>
      </c>
      <c r="D1768" t="s">
        <v>3362</v>
      </c>
      <c r="E1768" t="s">
        <v>3363</v>
      </c>
      <c r="F1768" t="s">
        <v>3364</v>
      </c>
      <c r="G1768" t="s">
        <v>241</v>
      </c>
      <c r="H1768" t="s">
        <v>58</v>
      </c>
      <c r="I1768">
        <v>1019890</v>
      </c>
      <c r="J1768">
        <v>5</v>
      </c>
      <c r="K1768" t="s">
        <v>47</v>
      </c>
      <c r="L1768" t="s">
        <v>6142</v>
      </c>
      <c r="M1768" t="s">
        <v>55</v>
      </c>
      <c r="N1768">
        <v>80</v>
      </c>
      <c r="O1768">
        <v>100</v>
      </c>
      <c r="P1768" t="s">
        <v>6165</v>
      </c>
      <c r="Q1768">
        <v>2500</v>
      </c>
      <c r="R1768">
        <v>50</v>
      </c>
      <c r="S1768">
        <v>300</v>
      </c>
      <c r="V1768" t="s">
        <v>6144</v>
      </c>
      <c r="W1768" s="2">
        <v>43867.375902777778</v>
      </c>
      <c r="X1768" t="s">
        <v>37</v>
      </c>
      <c r="Y1768" s="2">
        <v>44096.570347222223</v>
      </c>
      <c r="Z1768" t="s">
        <v>37</v>
      </c>
    </row>
    <row r="1769" spans="1:26" x14ac:dyDescent="0.25">
      <c r="A1769" t="s">
        <v>4586</v>
      </c>
      <c r="B1769" t="str">
        <f>VLOOKUP(A1769,'dump '!A:A,1,FALSE)</f>
        <v>VO290</v>
      </c>
      <c r="C1769" t="s">
        <v>4585</v>
      </c>
      <c r="D1769" t="s">
        <v>3315</v>
      </c>
      <c r="E1769" t="s">
        <v>93</v>
      </c>
      <c r="F1769" t="s">
        <v>3316</v>
      </c>
      <c r="G1769" t="s">
        <v>62</v>
      </c>
      <c r="H1769" t="s">
        <v>58</v>
      </c>
      <c r="I1769">
        <v>1019416</v>
      </c>
      <c r="J1769">
        <v>5</v>
      </c>
      <c r="K1769" t="s">
        <v>47</v>
      </c>
      <c r="L1769" t="s">
        <v>6172</v>
      </c>
      <c r="M1769" t="s">
        <v>55</v>
      </c>
      <c r="N1769">
        <v>60</v>
      </c>
      <c r="O1769">
        <v>100</v>
      </c>
      <c r="P1769" t="s">
        <v>6224</v>
      </c>
      <c r="Q1769">
        <v>2700</v>
      </c>
      <c r="R1769">
        <v>50</v>
      </c>
      <c r="S1769">
        <v>300</v>
      </c>
      <c r="V1769" t="s">
        <v>6174</v>
      </c>
      <c r="W1769" s="2">
        <v>44151.591331018521</v>
      </c>
      <c r="X1769" t="s">
        <v>329</v>
      </c>
      <c r="Y1769" s="2">
        <v>44173.514953703707</v>
      </c>
      <c r="Z1769" t="s">
        <v>329</v>
      </c>
    </row>
    <row r="1770" spans="1:26" x14ac:dyDescent="0.25">
      <c r="A1770" t="s">
        <v>1065</v>
      </c>
      <c r="B1770" t="str">
        <f>VLOOKUP(A1770,'dump '!A:A,1,FALSE)</f>
        <v>VO291</v>
      </c>
      <c r="C1770" t="s">
        <v>1064</v>
      </c>
      <c r="D1770" t="s">
        <v>1066</v>
      </c>
      <c r="E1770" t="s">
        <v>32</v>
      </c>
      <c r="F1770" t="s">
        <v>1067</v>
      </c>
      <c r="G1770" t="s">
        <v>241</v>
      </c>
      <c r="H1770" t="s">
        <v>58</v>
      </c>
      <c r="I1770">
        <v>1030371</v>
      </c>
      <c r="J1770">
        <v>5</v>
      </c>
      <c r="K1770" t="s">
        <v>47</v>
      </c>
      <c r="L1770" t="s">
        <v>6172</v>
      </c>
      <c r="M1770" t="s">
        <v>55</v>
      </c>
      <c r="N1770">
        <v>60</v>
      </c>
      <c r="O1770">
        <v>100</v>
      </c>
      <c r="P1770" t="s">
        <v>6190</v>
      </c>
      <c r="Q1770">
        <v>2600</v>
      </c>
      <c r="R1770">
        <v>50</v>
      </c>
      <c r="S1770">
        <v>300</v>
      </c>
      <c r="V1770" t="s">
        <v>6174</v>
      </c>
      <c r="W1770" s="2">
        <v>43866.632106481484</v>
      </c>
      <c r="X1770" t="s">
        <v>37</v>
      </c>
      <c r="Y1770" s="2">
        <v>43866.632106481484</v>
      </c>
      <c r="Z1770" t="s">
        <v>37</v>
      </c>
    </row>
    <row r="1771" spans="1:26" x14ac:dyDescent="0.25">
      <c r="A1771" t="s">
        <v>1118</v>
      </c>
      <c r="B1771" t="str">
        <f>VLOOKUP(A1771,'dump '!A:A,1,FALSE)</f>
        <v>VO292</v>
      </c>
      <c r="C1771" t="s">
        <v>1117</v>
      </c>
      <c r="D1771" t="s">
        <v>1066</v>
      </c>
      <c r="E1771" t="s">
        <v>316</v>
      </c>
      <c r="F1771" t="s">
        <v>1119</v>
      </c>
      <c r="G1771" t="s">
        <v>241</v>
      </c>
      <c r="H1771" t="s">
        <v>58</v>
      </c>
      <c r="I1771">
        <v>1030411</v>
      </c>
      <c r="J1771">
        <v>5</v>
      </c>
      <c r="K1771" t="s">
        <v>47</v>
      </c>
      <c r="L1771" t="s">
        <v>6172</v>
      </c>
      <c r="M1771" t="s">
        <v>55</v>
      </c>
      <c r="N1771">
        <v>60</v>
      </c>
      <c r="O1771">
        <v>100</v>
      </c>
      <c r="P1771" t="s">
        <v>6190</v>
      </c>
      <c r="Q1771">
        <v>2550</v>
      </c>
      <c r="R1771">
        <v>50</v>
      </c>
      <c r="S1771">
        <v>300</v>
      </c>
      <c r="V1771" t="s">
        <v>6174</v>
      </c>
      <c r="W1771" s="2">
        <v>43866.639039351852</v>
      </c>
      <c r="X1771" t="s">
        <v>37</v>
      </c>
      <c r="Y1771" s="2">
        <v>43866.639039351852</v>
      </c>
      <c r="Z1771" t="s">
        <v>37</v>
      </c>
    </row>
    <row r="1772" spans="1:26" x14ac:dyDescent="0.25">
      <c r="A1772" t="s">
        <v>3006</v>
      </c>
      <c r="B1772" t="str">
        <f>VLOOKUP(A1772,'dump '!A:A,1,FALSE)</f>
        <v>VO293</v>
      </c>
      <c r="C1772" t="s">
        <v>3005</v>
      </c>
      <c r="D1772" t="s">
        <v>665</v>
      </c>
      <c r="E1772" t="s">
        <v>666</v>
      </c>
      <c r="F1772" t="s">
        <v>667</v>
      </c>
      <c r="G1772" t="s">
        <v>241</v>
      </c>
      <c r="H1772" t="s">
        <v>58</v>
      </c>
      <c r="I1772">
        <v>1030375</v>
      </c>
      <c r="J1772">
        <v>5</v>
      </c>
      <c r="K1772" t="s">
        <v>47</v>
      </c>
      <c r="L1772" t="s">
        <v>6172</v>
      </c>
      <c r="M1772" t="s">
        <v>55</v>
      </c>
      <c r="N1772">
        <v>60</v>
      </c>
      <c r="O1772">
        <v>100</v>
      </c>
      <c r="P1772" t="s">
        <v>6190</v>
      </c>
      <c r="Q1772">
        <v>2600</v>
      </c>
      <c r="R1772">
        <v>50</v>
      </c>
      <c r="S1772">
        <v>300</v>
      </c>
      <c r="V1772" t="s">
        <v>6174</v>
      </c>
      <c r="W1772" s="2">
        <v>43866.651099537034</v>
      </c>
      <c r="X1772" t="s">
        <v>37</v>
      </c>
      <c r="Y1772" s="2">
        <v>43866.651099537034</v>
      </c>
      <c r="Z1772" t="s">
        <v>37</v>
      </c>
    </row>
    <row r="1773" spans="1:26" x14ac:dyDescent="0.25">
      <c r="A1773" t="s">
        <v>1124</v>
      </c>
      <c r="B1773" t="str">
        <f>VLOOKUP(A1773,'dump '!A:A,1,FALSE)</f>
        <v>VO294</v>
      </c>
      <c r="C1773" t="s">
        <v>1123</v>
      </c>
      <c r="D1773" t="s">
        <v>659</v>
      </c>
      <c r="E1773" t="s">
        <v>660</v>
      </c>
      <c r="F1773" t="s">
        <v>661</v>
      </c>
      <c r="G1773" t="s">
        <v>241</v>
      </c>
      <c r="H1773" t="s">
        <v>58</v>
      </c>
      <c r="I1773">
        <v>1030407</v>
      </c>
      <c r="J1773">
        <v>5</v>
      </c>
      <c r="K1773" t="s">
        <v>47</v>
      </c>
      <c r="L1773" t="s">
        <v>6172</v>
      </c>
      <c r="M1773" t="s">
        <v>55</v>
      </c>
      <c r="N1773">
        <v>60</v>
      </c>
      <c r="O1773">
        <v>100</v>
      </c>
      <c r="P1773" t="s">
        <v>6190</v>
      </c>
      <c r="Q1773">
        <v>2600</v>
      </c>
      <c r="R1773">
        <v>50</v>
      </c>
      <c r="S1773">
        <v>300</v>
      </c>
      <c r="V1773" t="s">
        <v>6174</v>
      </c>
      <c r="W1773" s="2">
        <v>43866.657361111109</v>
      </c>
      <c r="X1773" t="s">
        <v>37</v>
      </c>
      <c r="Y1773" s="2">
        <v>43866.657361111109</v>
      </c>
      <c r="Z1773" t="s">
        <v>37</v>
      </c>
    </row>
    <row r="1774" spans="1:26" x14ac:dyDescent="0.25">
      <c r="A1774" t="s">
        <v>1113</v>
      </c>
      <c r="B1774" t="str">
        <f>VLOOKUP(A1774,'dump '!A:A,1,FALSE)</f>
        <v>VO295</v>
      </c>
      <c r="C1774" t="s">
        <v>1112</v>
      </c>
      <c r="D1774" t="s">
        <v>1071</v>
      </c>
      <c r="E1774" t="s">
        <v>1114</v>
      </c>
      <c r="F1774" t="s">
        <v>1115</v>
      </c>
      <c r="G1774" t="s">
        <v>241</v>
      </c>
      <c r="H1774" t="s">
        <v>58</v>
      </c>
      <c r="I1774">
        <v>1030388</v>
      </c>
      <c r="J1774">
        <v>5</v>
      </c>
      <c r="K1774" t="s">
        <v>47</v>
      </c>
      <c r="L1774" t="s">
        <v>6172</v>
      </c>
      <c r="M1774" t="s">
        <v>55</v>
      </c>
      <c r="N1774">
        <v>60</v>
      </c>
      <c r="O1774">
        <v>100</v>
      </c>
      <c r="P1774" t="s">
        <v>6190</v>
      </c>
      <c r="Q1774">
        <v>2600</v>
      </c>
      <c r="R1774">
        <v>50</v>
      </c>
      <c r="S1774">
        <v>300</v>
      </c>
      <c r="V1774" t="s">
        <v>6174</v>
      </c>
      <c r="W1774" s="2">
        <v>43874.396747685183</v>
      </c>
      <c r="X1774" t="s">
        <v>37</v>
      </c>
      <c r="Y1774" s="2">
        <v>43874.396747685183</v>
      </c>
      <c r="Z1774" t="s">
        <v>37</v>
      </c>
    </row>
    <row r="1775" spans="1:26" x14ac:dyDescent="0.25">
      <c r="A1775" t="s">
        <v>3598</v>
      </c>
      <c r="B1775" t="str">
        <f>VLOOKUP(A1775,'dump '!A:A,1,FALSE)</f>
        <v>VO296</v>
      </c>
      <c r="C1775" t="s">
        <v>3597</v>
      </c>
      <c r="D1775" t="s">
        <v>263</v>
      </c>
      <c r="E1775" t="s">
        <v>264</v>
      </c>
      <c r="F1775" t="s">
        <v>265</v>
      </c>
      <c r="G1775" t="s">
        <v>241</v>
      </c>
      <c r="H1775" t="s">
        <v>58</v>
      </c>
      <c r="I1775">
        <v>1036985</v>
      </c>
      <c r="J1775">
        <v>5</v>
      </c>
      <c r="K1775" t="s">
        <v>47</v>
      </c>
      <c r="L1775" t="s">
        <v>6172</v>
      </c>
      <c r="M1775" t="s">
        <v>55</v>
      </c>
      <c r="N1775">
        <v>60</v>
      </c>
      <c r="O1775">
        <v>100</v>
      </c>
      <c r="P1775" t="s">
        <v>6219</v>
      </c>
      <c r="Q1775">
        <v>2500</v>
      </c>
      <c r="R1775">
        <v>300</v>
      </c>
      <c r="S1775">
        <v>300</v>
      </c>
      <c r="V1775" t="s">
        <v>6174</v>
      </c>
      <c r="W1775" s="2">
        <v>43892.589189814818</v>
      </c>
      <c r="X1775" t="s">
        <v>37</v>
      </c>
      <c r="Y1775" s="2">
        <v>44405.472175925926</v>
      </c>
      <c r="Z1775" t="s">
        <v>329</v>
      </c>
    </row>
    <row r="1776" spans="1:26" x14ac:dyDescent="0.25">
      <c r="A1776" t="s">
        <v>1587</v>
      </c>
      <c r="B1776" t="str">
        <f>VLOOKUP(A1776,'dump '!A:A,1,FALSE)</f>
        <v>VO297</v>
      </c>
      <c r="C1776" t="s">
        <v>1586</v>
      </c>
      <c r="D1776" t="s">
        <v>1433</v>
      </c>
      <c r="E1776" t="s">
        <v>270</v>
      </c>
      <c r="F1776" t="s">
        <v>1434</v>
      </c>
      <c r="G1776" t="s">
        <v>241</v>
      </c>
      <c r="H1776" t="s">
        <v>58</v>
      </c>
      <c r="I1776">
        <v>1037191</v>
      </c>
      <c r="J1776">
        <v>5</v>
      </c>
      <c r="K1776" t="s">
        <v>47</v>
      </c>
      <c r="L1776" t="s">
        <v>6172</v>
      </c>
      <c r="M1776" t="s">
        <v>55</v>
      </c>
      <c r="N1776">
        <v>60</v>
      </c>
      <c r="O1776">
        <v>100</v>
      </c>
      <c r="P1776" t="s">
        <v>6219</v>
      </c>
      <c r="Q1776">
        <v>2600</v>
      </c>
      <c r="R1776">
        <v>50</v>
      </c>
      <c r="S1776">
        <v>300</v>
      </c>
      <c r="V1776" t="s">
        <v>6174</v>
      </c>
      <c r="W1776" s="2">
        <v>43892.582152777781</v>
      </c>
      <c r="X1776" t="s">
        <v>37</v>
      </c>
      <c r="Y1776" s="2">
        <v>44411.6250462963</v>
      </c>
      <c r="Z1776" t="s">
        <v>329</v>
      </c>
    </row>
    <row r="1777" spans="1:26" x14ac:dyDescent="0.25">
      <c r="A1777" t="s">
        <v>613</v>
      </c>
      <c r="B1777" t="str">
        <f>VLOOKUP(A1777,'dump '!A:A,1,FALSE)</f>
        <v>VO298</v>
      </c>
      <c r="C1777" t="s">
        <v>612</v>
      </c>
      <c r="D1777" t="s">
        <v>614</v>
      </c>
      <c r="E1777" t="s">
        <v>270</v>
      </c>
      <c r="F1777" t="s">
        <v>615</v>
      </c>
      <c r="G1777" t="s">
        <v>241</v>
      </c>
      <c r="H1777" t="s">
        <v>58</v>
      </c>
      <c r="I1777">
        <v>1017969</v>
      </c>
      <c r="J1777">
        <v>5</v>
      </c>
      <c r="K1777" t="s">
        <v>47</v>
      </c>
      <c r="L1777" t="s">
        <v>6172</v>
      </c>
      <c r="M1777" t="s">
        <v>55</v>
      </c>
      <c r="N1777">
        <v>60</v>
      </c>
      <c r="O1777">
        <v>100</v>
      </c>
      <c r="P1777" t="s">
        <v>6219</v>
      </c>
      <c r="Q1777">
        <v>2600</v>
      </c>
      <c r="R1777">
        <v>50</v>
      </c>
      <c r="S1777">
        <v>300</v>
      </c>
      <c r="V1777" t="s">
        <v>6174</v>
      </c>
      <c r="W1777" s="2">
        <v>43892.566030092596</v>
      </c>
      <c r="X1777" t="s">
        <v>37</v>
      </c>
      <c r="Y1777" s="2">
        <v>44487.33326388889</v>
      </c>
      <c r="Z1777" t="s">
        <v>329</v>
      </c>
    </row>
    <row r="1778" spans="1:26" x14ac:dyDescent="0.25">
      <c r="A1778" t="s">
        <v>1577</v>
      </c>
      <c r="B1778" t="str">
        <f>VLOOKUP(A1778,'dump '!A:A,1,FALSE)</f>
        <v>VO299</v>
      </c>
      <c r="C1778" t="s">
        <v>1576</v>
      </c>
      <c r="D1778" t="s">
        <v>1476</v>
      </c>
      <c r="E1778" t="s">
        <v>270</v>
      </c>
      <c r="F1778" t="s">
        <v>1477</v>
      </c>
      <c r="G1778" t="s">
        <v>241</v>
      </c>
      <c r="H1778" t="s">
        <v>58</v>
      </c>
      <c r="I1778">
        <v>1037010</v>
      </c>
      <c r="J1778">
        <v>5</v>
      </c>
      <c r="K1778" t="s">
        <v>47</v>
      </c>
      <c r="L1778" t="s">
        <v>6172</v>
      </c>
      <c r="M1778" t="s">
        <v>55</v>
      </c>
      <c r="N1778">
        <v>60</v>
      </c>
      <c r="O1778">
        <v>100</v>
      </c>
      <c r="P1778" t="s">
        <v>6219</v>
      </c>
      <c r="Q1778">
        <v>2600</v>
      </c>
      <c r="R1778">
        <v>50</v>
      </c>
      <c r="S1778">
        <v>300</v>
      </c>
      <c r="V1778" t="s">
        <v>6174</v>
      </c>
      <c r="W1778" s="2">
        <v>43892.52</v>
      </c>
      <c r="X1778" t="s">
        <v>37</v>
      </c>
      <c r="Y1778" s="2">
        <v>44487.334490740737</v>
      </c>
      <c r="Z1778" t="s">
        <v>329</v>
      </c>
    </row>
    <row r="1779" spans="1:26" x14ac:dyDescent="0.25">
      <c r="A1779" t="s">
        <v>1095</v>
      </c>
      <c r="B1779" t="str">
        <f>VLOOKUP(A1779,'dump '!A:A,1,FALSE)</f>
        <v>VO300</v>
      </c>
      <c r="C1779" t="s">
        <v>1094</v>
      </c>
      <c r="D1779" t="s">
        <v>257</v>
      </c>
      <c r="E1779" t="s">
        <v>1086</v>
      </c>
      <c r="F1779" t="s">
        <v>259</v>
      </c>
      <c r="G1779" t="s">
        <v>51</v>
      </c>
      <c r="H1779" t="s">
        <v>58</v>
      </c>
      <c r="I1779">
        <v>1030401</v>
      </c>
      <c r="J1779">
        <v>5</v>
      </c>
      <c r="K1779" t="s">
        <v>47</v>
      </c>
      <c r="L1779" t="s">
        <v>6172</v>
      </c>
      <c r="M1779" t="s">
        <v>55</v>
      </c>
      <c r="N1779">
        <v>60</v>
      </c>
      <c r="O1779">
        <v>100</v>
      </c>
      <c r="P1779" t="s">
        <v>6190</v>
      </c>
      <c r="Q1779">
        <v>2600</v>
      </c>
      <c r="R1779">
        <v>50</v>
      </c>
      <c r="S1779">
        <v>300</v>
      </c>
      <c r="V1779" t="s">
        <v>6174</v>
      </c>
      <c r="W1779" s="2">
        <v>43892.603541666664</v>
      </c>
      <c r="X1779" t="s">
        <v>37</v>
      </c>
      <c r="Y1779" s="2">
        <v>43892.603541666664</v>
      </c>
      <c r="Z1779" t="s">
        <v>37</v>
      </c>
    </row>
    <row r="1780" spans="1:26" x14ac:dyDescent="0.25">
      <c r="A1780" t="s">
        <v>4865</v>
      </c>
      <c r="B1780" t="str">
        <f>VLOOKUP(A1780,'dump '!A:A,1,FALSE)</f>
        <v>VO301</v>
      </c>
      <c r="C1780" t="s">
        <v>4864</v>
      </c>
      <c r="D1780" t="s">
        <v>3754</v>
      </c>
      <c r="E1780" t="s">
        <v>2089</v>
      </c>
      <c r="F1780" t="s">
        <v>3755</v>
      </c>
      <c r="G1780" t="s">
        <v>241</v>
      </c>
      <c r="H1780" t="s">
        <v>58</v>
      </c>
      <c r="I1780">
        <v>1037241</v>
      </c>
      <c r="J1780">
        <v>5</v>
      </c>
      <c r="K1780" t="s">
        <v>47</v>
      </c>
      <c r="L1780" t="s">
        <v>6142</v>
      </c>
      <c r="M1780" t="s">
        <v>55</v>
      </c>
      <c r="N1780">
        <v>80</v>
      </c>
      <c r="O1780">
        <v>100</v>
      </c>
      <c r="P1780" t="s">
        <v>6221</v>
      </c>
      <c r="Q1780">
        <v>2700</v>
      </c>
      <c r="R1780">
        <v>50</v>
      </c>
      <c r="S1780">
        <v>300</v>
      </c>
      <c r="V1780" t="s">
        <v>6144</v>
      </c>
      <c r="W1780" s="2">
        <v>44096.510081018518</v>
      </c>
      <c r="X1780" t="s">
        <v>329</v>
      </c>
      <c r="Y1780" s="2">
        <v>44096.510081018518</v>
      </c>
      <c r="Z1780" t="s">
        <v>329</v>
      </c>
    </row>
    <row r="1781" spans="1:26" x14ac:dyDescent="0.25">
      <c r="A1781" t="s">
        <v>4107</v>
      </c>
      <c r="B1781" t="str">
        <f>VLOOKUP(A1781,'dump '!A:A,1,FALSE)</f>
        <v>VO302</v>
      </c>
      <c r="C1781" t="s">
        <v>4106</v>
      </c>
      <c r="D1781" t="s">
        <v>3754</v>
      </c>
      <c r="E1781" t="s">
        <v>2089</v>
      </c>
      <c r="F1781" t="s">
        <v>3755</v>
      </c>
      <c r="G1781" t="s">
        <v>241</v>
      </c>
      <c r="H1781" t="s">
        <v>58</v>
      </c>
      <c r="I1781">
        <v>1030378</v>
      </c>
      <c r="J1781">
        <v>5</v>
      </c>
      <c r="K1781" t="s">
        <v>47</v>
      </c>
      <c r="L1781" t="s">
        <v>6172</v>
      </c>
      <c r="M1781" t="s">
        <v>55</v>
      </c>
      <c r="N1781">
        <v>60</v>
      </c>
      <c r="O1781">
        <v>100</v>
      </c>
      <c r="P1781" t="s">
        <v>6224</v>
      </c>
      <c r="Q1781">
        <v>2600</v>
      </c>
      <c r="R1781">
        <v>50</v>
      </c>
      <c r="S1781">
        <v>300</v>
      </c>
      <c r="V1781" t="s">
        <v>6174</v>
      </c>
      <c r="W1781" s="2">
        <v>44096.511481481481</v>
      </c>
      <c r="X1781" t="s">
        <v>329</v>
      </c>
      <c r="Y1781" s="2">
        <v>44096.605949074074</v>
      </c>
      <c r="Z1781" t="s">
        <v>37</v>
      </c>
    </row>
    <row r="1782" spans="1:26" x14ac:dyDescent="0.25">
      <c r="A1782" t="s">
        <v>3592</v>
      </c>
      <c r="B1782" t="str">
        <f>VLOOKUP(A1782,'dump '!A:A,1,FALSE)</f>
        <v>VO303</v>
      </c>
      <c r="C1782" t="s">
        <v>3591</v>
      </c>
      <c r="D1782" t="s">
        <v>3237</v>
      </c>
      <c r="E1782" t="s">
        <v>175</v>
      </c>
      <c r="F1782" t="s">
        <v>3238</v>
      </c>
      <c r="G1782" t="s">
        <v>177</v>
      </c>
      <c r="H1782" t="s">
        <v>58</v>
      </c>
      <c r="I1782">
        <v>1037208</v>
      </c>
      <c r="J1782">
        <v>5</v>
      </c>
      <c r="K1782" t="s">
        <v>47</v>
      </c>
      <c r="L1782" t="s">
        <v>6142</v>
      </c>
      <c r="M1782" t="s">
        <v>55</v>
      </c>
      <c r="N1782">
        <v>80</v>
      </c>
      <c r="O1782">
        <v>100</v>
      </c>
      <c r="P1782" t="s">
        <v>6221</v>
      </c>
      <c r="Q1782">
        <v>2700</v>
      </c>
      <c r="R1782">
        <v>50</v>
      </c>
      <c r="S1782">
        <v>300</v>
      </c>
      <c r="V1782" t="s">
        <v>6144</v>
      </c>
      <c r="W1782" s="2">
        <v>44089.550300925926</v>
      </c>
      <c r="X1782" t="s">
        <v>329</v>
      </c>
      <c r="Y1782" s="2">
        <v>44089.550300925926</v>
      </c>
      <c r="Z1782" t="s">
        <v>329</v>
      </c>
    </row>
    <row r="1783" spans="1:26" x14ac:dyDescent="0.25">
      <c r="A1783" t="s">
        <v>4349</v>
      </c>
      <c r="B1783" t="str">
        <f>VLOOKUP(A1783,'dump '!A:A,1,FALSE)</f>
        <v>VO304</v>
      </c>
      <c r="C1783" t="s">
        <v>4348</v>
      </c>
      <c r="D1783" t="s">
        <v>376</v>
      </c>
      <c r="E1783" t="s">
        <v>281</v>
      </c>
      <c r="F1783" t="s">
        <v>3281</v>
      </c>
      <c r="G1783" t="s">
        <v>177</v>
      </c>
      <c r="H1783" t="s">
        <v>58</v>
      </c>
      <c r="I1783">
        <v>1037145</v>
      </c>
      <c r="J1783">
        <v>5</v>
      </c>
      <c r="K1783" t="s">
        <v>47</v>
      </c>
      <c r="L1783" t="s">
        <v>6142</v>
      </c>
      <c r="M1783" t="s">
        <v>55</v>
      </c>
      <c r="N1783">
        <v>80</v>
      </c>
      <c r="O1783">
        <v>100</v>
      </c>
      <c r="P1783" t="s">
        <v>6221</v>
      </c>
      <c r="Q1783">
        <v>2700</v>
      </c>
      <c r="R1783">
        <v>50</v>
      </c>
      <c r="S1783">
        <v>300</v>
      </c>
      <c r="V1783" t="s">
        <v>6144</v>
      </c>
      <c r="W1783" s="2">
        <v>44090.549351851849</v>
      </c>
      <c r="X1783" t="s">
        <v>329</v>
      </c>
      <c r="Y1783" s="2">
        <v>44090.549351851849</v>
      </c>
      <c r="Z1783" t="s">
        <v>329</v>
      </c>
    </row>
    <row r="1784" spans="1:26" x14ac:dyDescent="0.25">
      <c r="A1784" t="s">
        <v>4859</v>
      </c>
      <c r="B1784" t="str">
        <f>VLOOKUP(A1784,'dump '!A:A,1,FALSE)</f>
        <v>VO305</v>
      </c>
      <c r="C1784" t="s">
        <v>4858</v>
      </c>
      <c r="D1784" t="s">
        <v>3644</v>
      </c>
      <c r="E1784" t="s">
        <v>3645</v>
      </c>
      <c r="F1784" t="s">
        <v>3646</v>
      </c>
      <c r="G1784" t="s">
        <v>241</v>
      </c>
      <c r="H1784" t="s">
        <v>58</v>
      </c>
      <c r="I1784">
        <v>1037250</v>
      </c>
      <c r="J1784">
        <v>5</v>
      </c>
      <c r="K1784" t="s">
        <v>47</v>
      </c>
      <c r="L1784" t="s">
        <v>6172</v>
      </c>
      <c r="M1784" t="s">
        <v>55</v>
      </c>
      <c r="N1784">
        <v>60</v>
      </c>
      <c r="O1784">
        <v>100</v>
      </c>
      <c r="P1784" t="s">
        <v>6224</v>
      </c>
      <c r="Q1784">
        <v>2600</v>
      </c>
      <c r="R1784">
        <v>50</v>
      </c>
      <c r="S1784">
        <v>300</v>
      </c>
      <c r="V1784" t="s">
        <v>6174</v>
      </c>
      <c r="W1784" s="2">
        <v>44096.384895833333</v>
      </c>
      <c r="X1784" t="s">
        <v>329</v>
      </c>
      <c r="Y1784" s="2">
        <v>44096.605798611112</v>
      </c>
      <c r="Z1784" t="s">
        <v>37</v>
      </c>
    </row>
    <row r="1785" spans="1:26" x14ac:dyDescent="0.25">
      <c r="A1785" t="s">
        <v>4154</v>
      </c>
      <c r="B1785" t="str">
        <f>VLOOKUP(A1785,'dump '!A:A,1,FALSE)</f>
        <v>VO306</v>
      </c>
      <c r="C1785" t="s">
        <v>4153</v>
      </c>
      <c r="D1785" t="s">
        <v>4150</v>
      </c>
      <c r="E1785" t="s">
        <v>154</v>
      </c>
      <c r="F1785" t="s">
        <v>4151</v>
      </c>
      <c r="G1785" t="s">
        <v>43</v>
      </c>
      <c r="H1785" t="s">
        <v>58</v>
      </c>
      <c r="I1785">
        <v>1030346</v>
      </c>
      <c r="J1785">
        <v>5</v>
      </c>
      <c r="K1785" t="s">
        <v>47</v>
      </c>
      <c r="L1785" t="s">
        <v>6172</v>
      </c>
      <c r="M1785" t="s">
        <v>55</v>
      </c>
      <c r="N1785">
        <v>60</v>
      </c>
      <c r="O1785">
        <v>100</v>
      </c>
      <c r="P1785" t="s">
        <v>6224</v>
      </c>
      <c r="Q1785">
        <v>2700</v>
      </c>
      <c r="R1785">
        <v>50</v>
      </c>
      <c r="S1785">
        <v>300</v>
      </c>
      <c r="V1785" t="s">
        <v>6174</v>
      </c>
      <c r="W1785" s="2">
        <v>44096.451562499999</v>
      </c>
      <c r="X1785" t="s">
        <v>329</v>
      </c>
      <c r="Y1785" s="2">
        <v>44096.605555555558</v>
      </c>
      <c r="Z1785" t="s">
        <v>37</v>
      </c>
    </row>
    <row r="1786" spans="1:26" x14ac:dyDescent="0.25">
      <c r="A1786" t="s">
        <v>3586</v>
      </c>
      <c r="B1786" t="str">
        <f>VLOOKUP(A1786,'dump '!A:A,1,FALSE)</f>
        <v>VO307</v>
      </c>
      <c r="C1786" t="s">
        <v>3585</v>
      </c>
      <c r="D1786" t="s">
        <v>188</v>
      </c>
      <c r="E1786" t="s">
        <v>1360</v>
      </c>
      <c r="F1786" t="s">
        <v>1361</v>
      </c>
      <c r="G1786" t="s">
        <v>177</v>
      </c>
      <c r="H1786" t="s">
        <v>58</v>
      </c>
      <c r="I1786">
        <v>1037196</v>
      </c>
      <c r="J1786">
        <v>5</v>
      </c>
      <c r="K1786" t="s">
        <v>47</v>
      </c>
      <c r="L1786" t="s">
        <v>6142</v>
      </c>
      <c r="M1786" t="s">
        <v>55</v>
      </c>
      <c r="N1786">
        <v>80</v>
      </c>
      <c r="O1786">
        <v>100</v>
      </c>
      <c r="P1786" t="s">
        <v>6221</v>
      </c>
      <c r="Q1786">
        <v>2700</v>
      </c>
      <c r="R1786">
        <v>50</v>
      </c>
      <c r="S1786">
        <v>300</v>
      </c>
      <c r="V1786" t="s">
        <v>6144</v>
      </c>
      <c r="W1786" s="2">
        <v>44096.567835648151</v>
      </c>
      <c r="X1786" t="s">
        <v>329</v>
      </c>
      <c r="Y1786" s="2">
        <v>44096.567835648151</v>
      </c>
      <c r="Z1786" t="s">
        <v>329</v>
      </c>
    </row>
    <row r="1787" spans="1:26" x14ac:dyDescent="0.25">
      <c r="A1787" t="s">
        <v>4099</v>
      </c>
      <c r="B1787" t="str">
        <f>VLOOKUP(A1787,'dump '!A:A,1,FALSE)</f>
        <v>VO308</v>
      </c>
      <c r="C1787" t="s">
        <v>4098</v>
      </c>
      <c r="D1787" t="s">
        <v>3019</v>
      </c>
      <c r="E1787" t="s">
        <v>482</v>
      </c>
      <c r="F1787" t="s">
        <v>3020</v>
      </c>
      <c r="G1787" t="s">
        <v>177</v>
      </c>
      <c r="H1787" t="s">
        <v>58</v>
      </c>
      <c r="I1787">
        <v>1030384</v>
      </c>
      <c r="J1787">
        <v>5</v>
      </c>
      <c r="K1787" t="s">
        <v>47</v>
      </c>
      <c r="L1787" t="s">
        <v>6172</v>
      </c>
      <c r="M1787" t="s">
        <v>55</v>
      </c>
      <c r="N1787">
        <v>60</v>
      </c>
      <c r="O1787">
        <v>100</v>
      </c>
      <c r="P1787" t="s">
        <v>6224</v>
      </c>
      <c r="Q1787">
        <v>2600</v>
      </c>
      <c r="R1787">
        <v>50</v>
      </c>
      <c r="S1787">
        <v>300</v>
      </c>
      <c r="V1787" t="s">
        <v>6174</v>
      </c>
      <c r="W1787" s="2">
        <v>44103.490763888891</v>
      </c>
      <c r="X1787" t="s">
        <v>329</v>
      </c>
      <c r="Y1787" s="2">
        <v>44103.490763888891</v>
      </c>
      <c r="Z1787" t="s">
        <v>329</v>
      </c>
    </row>
    <row r="1788" spans="1:26" x14ac:dyDescent="0.25">
      <c r="A1788" t="s">
        <v>1089</v>
      </c>
      <c r="B1788" t="str">
        <f>VLOOKUP(A1788,'dump '!A:A,1,FALSE)</f>
        <v>VO309</v>
      </c>
      <c r="C1788" t="s">
        <v>1088</v>
      </c>
      <c r="D1788" t="s">
        <v>1090</v>
      </c>
      <c r="E1788" t="s">
        <v>546</v>
      </c>
      <c r="F1788" t="s">
        <v>1091</v>
      </c>
      <c r="G1788" t="s">
        <v>177</v>
      </c>
      <c r="H1788" t="s">
        <v>58</v>
      </c>
      <c r="I1788">
        <v>1030404</v>
      </c>
      <c r="J1788">
        <v>5</v>
      </c>
      <c r="K1788" t="s">
        <v>47</v>
      </c>
      <c r="L1788" t="s">
        <v>6172</v>
      </c>
      <c r="M1788" t="s">
        <v>55</v>
      </c>
      <c r="N1788">
        <v>60</v>
      </c>
      <c r="O1788">
        <v>100</v>
      </c>
      <c r="P1788" t="s">
        <v>6190</v>
      </c>
      <c r="Q1788">
        <v>2600</v>
      </c>
      <c r="R1788">
        <v>50</v>
      </c>
      <c r="S1788">
        <v>300</v>
      </c>
      <c r="V1788" t="s">
        <v>6174</v>
      </c>
      <c r="W1788" s="2">
        <v>43892.40179398148</v>
      </c>
      <c r="X1788" t="s">
        <v>37</v>
      </c>
      <c r="Y1788" s="2">
        <v>43892.40179398148</v>
      </c>
      <c r="Z1788" t="s">
        <v>37</v>
      </c>
    </row>
    <row r="1789" spans="1:26" x14ac:dyDescent="0.25">
      <c r="A1789" t="s">
        <v>1076</v>
      </c>
      <c r="B1789" t="str">
        <f>VLOOKUP(A1789,'dump '!A:A,1,FALSE)</f>
        <v>VO310</v>
      </c>
      <c r="C1789" t="s">
        <v>1075</v>
      </c>
      <c r="D1789" t="s">
        <v>1071</v>
      </c>
      <c r="E1789" t="s">
        <v>1077</v>
      </c>
      <c r="F1789" t="s">
        <v>1078</v>
      </c>
      <c r="G1789" t="s">
        <v>241</v>
      </c>
      <c r="H1789" t="s">
        <v>58</v>
      </c>
      <c r="I1789">
        <v>1030386</v>
      </c>
      <c r="J1789">
        <v>5</v>
      </c>
      <c r="K1789" t="s">
        <v>47</v>
      </c>
      <c r="L1789" t="s">
        <v>6172</v>
      </c>
      <c r="M1789" t="s">
        <v>55</v>
      </c>
      <c r="N1789">
        <v>60</v>
      </c>
      <c r="O1789">
        <v>100</v>
      </c>
      <c r="P1789" t="s">
        <v>6190</v>
      </c>
      <c r="Q1789">
        <v>2600</v>
      </c>
      <c r="R1789">
        <v>50</v>
      </c>
      <c r="S1789">
        <v>300</v>
      </c>
      <c r="V1789" t="s">
        <v>6174</v>
      </c>
      <c r="W1789" s="2">
        <v>43892.404189814813</v>
      </c>
      <c r="X1789" t="s">
        <v>37</v>
      </c>
      <c r="Y1789" s="2">
        <v>43892.404189814813</v>
      </c>
      <c r="Z1789" t="s">
        <v>37</v>
      </c>
    </row>
    <row r="1790" spans="1:26" x14ac:dyDescent="0.25">
      <c r="A1790" t="s">
        <v>1070</v>
      </c>
      <c r="B1790" t="str">
        <f>VLOOKUP(A1790,'dump '!A:A,1,FALSE)</f>
        <v>VO311</v>
      </c>
      <c r="C1790" t="s">
        <v>1069</v>
      </c>
      <c r="D1790" t="s">
        <v>1071</v>
      </c>
      <c r="E1790" t="s">
        <v>1072</v>
      </c>
      <c r="F1790" t="s">
        <v>1073</v>
      </c>
      <c r="G1790" t="s">
        <v>241</v>
      </c>
      <c r="H1790" t="s">
        <v>58</v>
      </c>
      <c r="I1790">
        <v>1030380</v>
      </c>
      <c r="J1790">
        <v>5</v>
      </c>
      <c r="K1790" t="s">
        <v>47</v>
      </c>
      <c r="L1790" t="s">
        <v>6172</v>
      </c>
      <c r="M1790" t="s">
        <v>55</v>
      </c>
      <c r="N1790">
        <v>60</v>
      </c>
      <c r="O1790">
        <v>100</v>
      </c>
      <c r="P1790" t="s">
        <v>6190</v>
      </c>
      <c r="Q1790">
        <v>2600</v>
      </c>
      <c r="R1790">
        <v>50</v>
      </c>
      <c r="S1790">
        <v>300</v>
      </c>
      <c r="V1790" t="s">
        <v>6174</v>
      </c>
      <c r="W1790" s="2">
        <v>43892.411249999997</v>
      </c>
      <c r="X1790" t="s">
        <v>37</v>
      </c>
      <c r="Y1790" s="2">
        <v>43892.411249999997</v>
      </c>
      <c r="Z1790" t="s">
        <v>37</v>
      </c>
    </row>
    <row r="1791" spans="1:26" x14ac:dyDescent="0.25">
      <c r="A1791" t="s">
        <v>1583</v>
      </c>
      <c r="B1791" t="str">
        <f>VLOOKUP(A1791,'dump '!A:A,1,FALSE)</f>
        <v>VO312</v>
      </c>
      <c r="C1791" t="s">
        <v>1582</v>
      </c>
      <c r="D1791" t="s">
        <v>439</v>
      </c>
      <c r="E1791" t="s">
        <v>49</v>
      </c>
      <c r="F1791" t="s">
        <v>440</v>
      </c>
      <c r="G1791" t="s">
        <v>241</v>
      </c>
      <c r="H1791" t="s">
        <v>58</v>
      </c>
      <c r="I1791">
        <v>1036992</v>
      </c>
      <c r="J1791">
        <v>5</v>
      </c>
      <c r="K1791" t="s">
        <v>47</v>
      </c>
      <c r="L1791" t="s">
        <v>6172</v>
      </c>
      <c r="M1791" t="s">
        <v>55</v>
      </c>
      <c r="N1791">
        <v>60</v>
      </c>
      <c r="O1791">
        <v>100</v>
      </c>
      <c r="P1791" t="s">
        <v>6219</v>
      </c>
      <c r="Q1791">
        <v>2600</v>
      </c>
      <c r="R1791">
        <v>50</v>
      </c>
      <c r="S1791">
        <v>300</v>
      </c>
      <c r="V1791" t="s">
        <v>6174</v>
      </c>
      <c r="W1791" s="2">
        <v>43903.452210648145</v>
      </c>
      <c r="X1791" t="s">
        <v>37</v>
      </c>
      <c r="Y1791" s="2">
        <v>44420.450775462959</v>
      </c>
      <c r="Z1791" t="s">
        <v>329</v>
      </c>
    </row>
    <row r="1792" spans="1:26" x14ac:dyDescent="0.25">
      <c r="A1792" t="s">
        <v>1108</v>
      </c>
      <c r="B1792" t="str">
        <f>VLOOKUP(A1792,'dump '!A:A,1,FALSE)</f>
        <v>VO313</v>
      </c>
      <c r="C1792" t="s">
        <v>1107</v>
      </c>
      <c r="D1792" t="s">
        <v>1109</v>
      </c>
      <c r="E1792" t="s">
        <v>399</v>
      </c>
      <c r="F1792" t="s">
        <v>1110</v>
      </c>
      <c r="G1792" t="s">
        <v>241</v>
      </c>
      <c r="H1792" t="s">
        <v>58</v>
      </c>
      <c r="I1792">
        <v>1030390</v>
      </c>
      <c r="J1792">
        <v>5</v>
      </c>
      <c r="K1792" t="s">
        <v>47</v>
      </c>
      <c r="L1792" t="s">
        <v>6172</v>
      </c>
      <c r="M1792" t="s">
        <v>55</v>
      </c>
      <c r="N1792">
        <v>60</v>
      </c>
      <c r="O1792">
        <v>100</v>
      </c>
      <c r="P1792" t="s">
        <v>6190</v>
      </c>
      <c r="Q1792">
        <v>2700</v>
      </c>
      <c r="R1792">
        <v>50</v>
      </c>
      <c r="S1792">
        <v>300</v>
      </c>
      <c r="V1792" t="s">
        <v>6174</v>
      </c>
      <c r="W1792" s="2">
        <v>43903.406863425924</v>
      </c>
      <c r="X1792" t="s">
        <v>37</v>
      </c>
      <c r="Y1792" s="2">
        <v>44096.611805555556</v>
      </c>
      <c r="Z1792" t="s">
        <v>37</v>
      </c>
    </row>
    <row r="1793" spans="1:26" x14ac:dyDescent="0.25">
      <c r="A1793" t="s">
        <v>1046</v>
      </c>
      <c r="B1793" t="str">
        <f>VLOOKUP(A1793,'dump '!A:A,1,FALSE)</f>
        <v>VO314</v>
      </c>
      <c r="C1793" t="s">
        <v>1045</v>
      </c>
      <c r="D1793" t="s">
        <v>1047</v>
      </c>
      <c r="E1793" t="s">
        <v>1048</v>
      </c>
      <c r="F1793" t="s">
        <v>1049</v>
      </c>
      <c r="G1793" t="s">
        <v>241</v>
      </c>
      <c r="H1793" t="s">
        <v>58</v>
      </c>
      <c r="I1793">
        <v>1030364</v>
      </c>
      <c r="J1793">
        <v>5</v>
      </c>
      <c r="K1793" t="s">
        <v>47</v>
      </c>
      <c r="L1793" t="s">
        <v>6172</v>
      </c>
      <c r="M1793" t="s">
        <v>55</v>
      </c>
      <c r="N1793">
        <v>60</v>
      </c>
      <c r="O1793">
        <v>100</v>
      </c>
      <c r="P1793" t="s">
        <v>6190</v>
      </c>
      <c r="Q1793">
        <v>2550</v>
      </c>
      <c r="R1793">
        <v>50</v>
      </c>
      <c r="S1793">
        <v>300</v>
      </c>
      <c r="V1793" t="s">
        <v>6174</v>
      </c>
      <c r="W1793" s="2">
        <v>43903.413472222222</v>
      </c>
      <c r="X1793" t="s">
        <v>37</v>
      </c>
      <c r="Y1793" s="2">
        <v>44096.611932870372</v>
      </c>
      <c r="Z1793" t="s">
        <v>37</v>
      </c>
    </row>
    <row r="1794" spans="1:26" x14ac:dyDescent="0.25">
      <c r="A1794" t="s">
        <v>1593</v>
      </c>
      <c r="B1794" t="str">
        <f>VLOOKUP(A1794,'dump '!A:A,1,FALSE)</f>
        <v>VO315</v>
      </c>
      <c r="C1794" t="s">
        <v>1592</v>
      </c>
      <c r="D1794" t="s">
        <v>1594</v>
      </c>
      <c r="E1794" t="s">
        <v>849</v>
      </c>
      <c r="F1794" t="s">
        <v>1595</v>
      </c>
      <c r="G1794" t="s">
        <v>51</v>
      </c>
      <c r="H1794" t="s">
        <v>58</v>
      </c>
      <c r="I1794">
        <v>1037243</v>
      </c>
      <c r="J1794">
        <v>5</v>
      </c>
      <c r="K1794" t="s">
        <v>47</v>
      </c>
      <c r="L1794" t="s">
        <v>6172</v>
      </c>
      <c r="M1794" t="s">
        <v>55</v>
      </c>
      <c r="N1794">
        <v>60</v>
      </c>
      <c r="O1794">
        <v>100</v>
      </c>
      <c r="P1794" t="s">
        <v>6219</v>
      </c>
      <c r="Q1794">
        <v>2550</v>
      </c>
      <c r="R1794">
        <v>50</v>
      </c>
      <c r="S1794">
        <v>300</v>
      </c>
      <c r="V1794" t="s">
        <v>6174</v>
      </c>
      <c r="W1794" s="2">
        <v>43903.447511574072</v>
      </c>
      <c r="X1794" t="s">
        <v>37</v>
      </c>
      <c r="Y1794" s="2">
        <v>44487.334710648145</v>
      </c>
      <c r="Z1794" t="s">
        <v>329</v>
      </c>
    </row>
    <row r="1795" spans="1:26" x14ac:dyDescent="0.25">
      <c r="A1795" t="s">
        <v>1060</v>
      </c>
      <c r="B1795" t="str">
        <f>VLOOKUP(A1795,'dump '!A:A,1,FALSE)</f>
        <v>VO316</v>
      </c>
      <c r="C1795" t="s">
        <v>1059</v>
      </c>
      <c r="D1795" t="s">
        <v>671</v>
      </c>
      <c r="E1795" t="s">
        <v>1061</v>
      </c>
      <c r="F1795" t="s">
        <v>1062</v>
      </c>
      <c r="G1795" t="s">
        <v>177</v>
      </c>
      <c r="H1795" t="s">
        <v>58</v>
      </c>
      <c r="I1795">
        <v>1030369</v>
      </c>
      <c r="J1795">
        <v>5</v>
      </c>
      <c r="K1795" t="s">
        <v>47</v>
      </c>
      <c r="L1795" t="s">
        <v>6172</v>
      </c>
      <c r="M1795" t="s">
        <v>55</v>
      </c>
      <c r="N1795">
        <v>60</v>
      </c>
      <c r="O1795">
        <v>100</v>
      </c>
      <c r="P1795" t="s">
        <v>6190</v>
      </c>
      <c r="Q1795">
        <v>2600</v>
      </c>
      <c r="R1795">
        <v>50</v>
      </c>
      <c r="S1795">
        <v>300</v>
      </c>
      <c r="V1795" t="s">
        <v>6174</v>
      </c>
      <c r="W1795" s="2">
        <v>43903.426608796297</v>
      </c>
      <c r="X1795" t="s">
        <v>37</v>
      </c>
      <c r="Y1795" s="2">
        <v>44096.612037037034</v>
      </c>
      <c r="Z1795" t="s">
        <v>37</v>
      </c>
    </row>
    <row r="1796" spans="1:26" x14ac:dyDescent="0.25">
      <c r="A1796" t="s">
        <v>1054</v>
      </c>
      <c r="B1796" t="str">
        <f>VLOOKUP(A1796,'dump '!A:A,1,FALSE)</f>
        <v>VO317</v>
      </c>
      <c r="C1796" t="s">
        <v>1053</v>
      </c>
      <c r="D1796" t="s">
        <v>671</v>
      </c>
      <c r="E1796" t="s">
        <v>672</v>
      </c>
      <c r="F1796" t="s">
        <v>673</v>
      </c>
      <c r="G1796" t="s">
        <v>177</v>
      </c>
      <c r="H1796" t="s">
        <v>58</v>
      </c>
      <c r="I1796">
        <v>1030366</v>
      </c>
      <c r="J1796">
        <v>5</v>
      </c>
      <c r="K1796" t="s">
        <v>47</v>
      </c>
      <c r="L1796" t="s">
        <v>6172</v>
      </c>
      <c r="M1796" t="s">
        <v>55</v>
      </c>
      <c r="N1796">
        <v>60</v>
      </c>
      <c r="O1796">
        <v>100</v>
      </c>
      <c r="P1796" t="s">
        <v>6190</v>
      </c>
      <c r="Q1796">
        <v>2600</v>
      </c>
      <c r="R1796">
        <v>50</v>
      </c>
      <c r="S1796">
        <v>300</v>
      </c>
      <c r="V1796" t="s">
        <v>6174</v>
      </c>
      <c r="W1796" s="2">
        <v>43903.435868055552</v>
      </c>
      <c r="X1796" t="s">
        <v>37</v>
      </c>
      <c r="Y1796" s="2">
        <v>44096.612199074072</v>
      </c>
      <c r="Z1796" t="s">
        <v>37</v>
      </c>
    </row>
    <row r="1797" spans="1:26" x14ac:dyDescent="0.25">
      <c r="A1797" t="s">
        <v>3105</v>
      </c>
      <c r="B1797" t="str">
        <f>VLOOKUP(A1797,'dump '!A:A,1,FALSE)</f>
        <v>VO318</v>
      </c>
      <c r="C1797" t="s">
        <v>3104</v>
      </c>
      <c r="D1797" t="s">
        <v>2645</v>
      </c>
      <c r="E1797" t="s">
        <v>246</v>
      </c>
      <c r="F1797" t="s">
        <v>2646</v>
      </c>
      <c r="G1797" t="s">
        <v>177</v>
      </c>
      <c r="H1797" t="s">
        <v>58</v>
      </c>
      <c r="I1797">
        <v>1031033</v>
      </c>
      <c r="J1797">
        <v>5</v>
      </c>
      <c r="K1797" t="s">
        <v>47</v>
      </c>
      <c r="L1797" t="s">
        <v>6142</v>
      </c>
      <c r="M1797" t="s">
        <v>55</v>
      </c>
      <c r="N1797">
        <v>80</v>
      </c>
      <c r="O1797">
        <v>100</v>
      </c>
      <c r="P1797" t="s">
        <v>6156</v>
      </c>
      <c r="Q1797">
        <v>2550</v>
      </c>
      <c r="R1797">
        <v>50</v>
      </c>
      <c r="S1797">
        <v>300</v>
      </c>
      <c r="V1797" t="s">
        <v>6144</v>
      </c>
      <c r="W1797" s="2">
        <v>43903.396585648145</v>
      </c>
      <c r="X1797" t="s">
        <v>37</v>
      </c>
      <c r="Y1797" s="2">
        <v>43903.396585648145</v>
      </c>
      <c r="Z1797" t="s">
        <v>37</v>
      </c>
    </row>
    <row r="1798" spans="1:26" x14ac:dyDescent="0.25">
      <c r="A1798" t="s">
        <v>433</v>
      </c>
      <c r="B1798" t="str">
        <f>VLOOKUP(A1798,'dump '!A:A,1,FALSE)</f>
        <v>VO319</v>
      </c>
      <c r="C1798" t="s">
        <v>432</v>
      </c>
      <c r="D1798" t="s">
        <v>434</v>
      </c>
      <c r="E1798" t="s">
        <v>32</v>
      </c>
      <c r="F1798" t="s">
        <v>435</v>
      </c>
      <c r="G1798" t="s">
        <v>277</v>
      </c>
      <c r="H1798" t="s">
        <v>58</v>
      </c>
      <c r="I1798">
        <v>1015837</v>
      </c>
      <c r="J1798">
        <v>5</v>
      </c>
      <c r="K1798" t="s">
        <v>47</v>
      </c>
      <c r="L1798" t="s">
        <v>6142</v>
      </c>
      <c r="M1798" t="s">
        <v>55</v>
      </c>
      <c r="N1798">
        <v>80</v>
      </c>
      <c r="O1798">
        <v>100</v>
      </c>
      <c r="P1798" t="s">
        <v>6221</v>
      </c>
      <c r="Q1798">
        <v>2600</v>
      </c>
      <c r="R1798">
        <v>50</v>
      </c>
      <c r="S1798">
        <v>550</v>
      </c>
      <c r="V1798" t="s">
        <v>6144</v>
      </c>
      <c r="W1798" s="2">
        <v>43976.661423611113</v>
      </c>
      <c r="X1798" t="s">
        <v>37</v>
      </c>
      <c r="Y1798" s="2">
        <v>43976.661574074074</v>
      </c>
      <c r="Z1798" t="s">
        <v>37</v>
      </c>
    </row>
    <row r="1799" spans="1:26" x14ac:dyDescent="0.25">
      <c r="A1799" t="s">
        <v>3243</v>
      </c>
      <c r="B1799" t="str">
        <f>VLOOKUP(A1799,'dump '!A:A,1,FALSE)</f>
        <v>VO320</v>
      </c>
      <c r="C1799" t="s">
        <v>3242</v>
      </c>
      <c r="D1799" t="s">
        <v>1149</v>
      </c>
      <c r="E1799" t="s">
        <v>175</v>
      </c>
      <c r="F1799" t="s">
        <v>1150</v>
      </c>
      <c r="G1799" t="s">
        <v>177</v>
      </c>
      <c r="H1799" t="s">
        <v>58</v>
      </c>
      <c r="I1799">
        <v>1016202</v>
      </c>
      <c r="J1799">
        <v>5</v>
      </c>
      <c r="K1799" t="s">
        <v>47</v>
      </c>
      <c r="L1799" t="s">
        <v>6142</v>
      </c>
      <c r="M1799" t="s">
        <v>55</v>
      </c>
      <c r="N1799">
        <v>80</v>
      </c>
      <c r="O1799">
        <v>100</v>
      </c>
      <c r="P1799" t="s">
        <v>6221</v>
      </c>
      <c r="Q1799">
        <v>2600</v>
      </c>
      <c r="R1799">
        <v>50</v>
      </c>
      <c r="S1799">
        <v>300</v>
      </c>
      <c r="V1799" t="s">
        <v>6144</v>
      </c>
      <c r="W1799" s="2">
        <v>43976.657604166663</v>
      </c>
      <c r="X1799" t="s">
        <v>37</v>
      </c>
      <c r="Y1799" s="2">
        <v>43976.657604166663</v>
      </c>
      <c r="Z1799" t="s">
        <v>37</v>
      </c>
    </row>
    <row r="1800" spans="1:26" x14ac:dyDescent="0.25">
      <c r="A1800" t="s">
        <v>1033</v>
      </c>
      <c r="B1800" t="str">
        <f>VLOOKUP(A1800,'dump '!A:A,1,FALSE)</f>
        <v>VO322</v>
      </c>
      <c r="C1800" t="s">
        <v>1032</v>
      </c>
      <c r="D1800" t="s">
        <v>382</v>
      </c>
      <c r="E1800" t="s">
        <v>473</v>
      </c>
      <c r="F1800" t="s">
        <v>474</v>
      </c>
      <c r="G1800" t="s">
        <v>177</v>
      </c>
      <c r="H1800" t="s">
        <v>58</v>
      </c>
      <c r="I1800">
        <v>1030349</v>
      </c>
      <c r="J1800">
        <v>5</v>
      </c>
      <c r="K1800" t="s">
        <v>47</v>
      </c>
      <c r="L1800" t="s">
        <v>6172</v>
      </c>
      <c r="M1800" t="s">
        <v>55</v>
      </c>
      <c r="N1800">
        <v>60</v>
      </c>
      <c r="O1800">
        <v>100</v>
      </c>
      <c r="P1800" t="s">
        <v>6224</v>
      </c>
      <c r="Q1800">
        <v>2600</v>
      </c>
      <c r="R1800">
        <v>50</v>
      </c>
      <c r="S1800">
        <v>300</v>
      </c>
      <c r="V1800" t="s">
        <v>6174</v>
      </c>
      <c r="W1800" s="2">
        <v>43976.646458333336</v>
      </c>
      <c r="X1800" t="s">
        <v>37</v>
      </c>
      <c r="Y1800" s="2">
        <v>43976.646458333336</v>
      </c>
      <c r="Z1800" t="s">
        <v>37</v>
      </c>
    </row>
    <row r="1801" spans="1:26" x14ac:dyDescent="0.25">
      <c r="A1801" t="s">
        <v>1058</v>
      </c>
      <c r="B1801" t="str">
        <f>VLOOKUP(A1801,'dump '!A:A,1,FALSE)</f>
        <v>VO323</v>
      </c>
      <c r="C1801" t="s">
        <v>1057</v>
      </c>
      <c r="D1801" t="s">
        <v>40</v>
      </c>
      <c r="E1801" t="s">
        <v>41</v>
      </c>
      <c r="F1801" t="s">
        <v>42</v>
      </c>
      <c r="G1801" t="s">
        <v>43</v>
      </c>
      <c r="H1801" t="s">
        <v>58</v>
      </c>
      <c r="I1801">
        <v>1030368</v>
      </c>
      <c r="J1801">
        <v>5</v>
      </c>
      <c r="K1801" t="s">
        <v>47</v>
      </c>
      <c r="L1801" t="s">
        <v>6172</v>
      </c>
      <c r="M1801" t="s">
        <v>55</v>
      </c>
      <c r="N1801">
        <v>60</v>
      </c>
      <c r="O1801">
        <v>100</v>
      </c>
      <c r="P1801" t="s">
        <v>6224</v>
      </c>
      <c r="Q1801">
        <v>2600</v>
      </c>
      <c r="R1801">
        <v>50</v>
      </c>
      <c r="S1801">
        <v>300</v>
      </c>
      <c r="V1801" t="s">
        <v>6174</v>
      </c>
      <c r="W1801" s="2">
        <v>43976.635428240741</v>
      </c>
      <c r="X1801" t="s">
        <v>37</v>
      </c>
      <c r="Y1801" s="2">
        <v>43976.635428240741</v>
      </c>
      <c r="Z1801" t="s">
        <v>37</v>
      </c>
    </row>
    <row r="1802" spans="1:26" x14ac:dyDescent="0.25">
      <c r="A1802" t="s">
        <v>765</v>
      </c>
      <c r="B1802" t="str">
        <f>VLOOKUP(A1802,'dump '!A:A,1,FALSE)</f>
        <v>VO324</v>
      </c>
      <c r="C1802" t="s">
        <v>764</v>
      </c>
      <c r="D1802" t="s">
        <v>541</v>
      </c>
      <c r="E1802" t="s">
        <v>281</v>
      </c>
      <c r="F1802" t="s">
        <v>542</v>
      </c>
      <c r="G1802" t="s">
        <v>177</v>
      </c>
      <c r="H1802" t="s">
        <v>58</v>
      </c>
      <c r="I1802">
        <v>1018945</v>
      </c>
      <c r="J1802">
        <v>5</v>
      </c>
      <c r="K1802" t="s">
        <v>47</v>
      </c>
      <c r="L1802" t="s">
        <v>6172</v>
      </c>
      <c r="M1802" t="s">
        <v>55</v>
      </c>
      <c r="N1802">
        <v>60</v>
      </c>
      <c r="O1802">
        <v>100</v>
      </c>
      <c r="P1802" t="s">
        <v>6224</v>
      </c>
      <c r="Q1802">
        <v>2700</v>
      </c>
      <c r="R1802">
        <v>50</v>
      </c>
      <c r="S1802">
        <v>300</v>
      </c>
      <c r="V1802" t="s">
        <v>6174</v>
      </c>
      <c r="W1802" s="2">
        <v>43976.616770833331</v>
      </c>
      <c r="X1802" t="s">
        <v>37</v>
      </c>
      <c r="Y1802" s="2">
        <v>43976.616770833331</v>
      </c>
      <c r="Z1802" t="s">
        <v>37</v>
      </c>
    </row>
    <row r="1803" spans="1:26" x14ac:dyDescent="0.25">
      <c r="A1803" t="s">
        <v>1097</v>
      </c>
      <c r="B1803" t="str">
        <f>VLOOKUP(A1803,'dump '!A:A,1,FALSE)</f>
        <v>VO325</v>
      </c>
      <c r="C1803" t="s">
        <v>1096</v>
      </c>
      <c r="D1803" t="s">
        <v>200</v>
      </c>
      <c r="E1803" t="s">
        <v>1098</v>
      </c>
      <c r="F1803" t="s">
        <v>1099</v>
      </c>
      <c r="G1803" t="s">
        <v>177</v>
      </c>
      <c r="H1803" t="s">
        <v>58</v>
      </c>
      <c r="I1803">
        <v>1030394</v>
      </c>
      <c r="J1803">
        <v>5</v>
      </c>
      <c r="K1803" t="s">
        <v>47</v>
      </c>
      <c r="L1803" t="s">
        <v>6172</v>
      </c>
      <c r="M1803" t="s">
        <v>55</v>
      </c>
      <c r="N1803">
        <v>60</v>
      </c>
      <c r="O1803">
        <v>100</v>
      </c>
      <c r="P1803" t="s">
        <v>6224</v>
      </c>
      <c r="Q1803">
        <v>2700</v>
      </c>
      <c r="R1803">
        <v>50</v>
      </c>
      <c r="S1803">
        <v>300</v>
      </c>
      <c r="V1803" t="s">
        <v>6174</v>
      </c>
      <c r="W1803" s="2">
        <v>43976.621863425928</v>
      </c>
      <c r="X1803" t="s">
        <v>37</v>
      </c>
      <c r="Y1803" s="2">
        <v>43976.621863425928</v>
      </c>
      <c r="Z1803" t="s">
        <v>37</v>
      </c>
    </row>
    <row r="1804" spans="1:26" x14ac:dyDescent="0.25">
      <c r="A1804" t="s">
        <v>1081</v>
      </c>
      <c r="B1804" t="str">
        <f>VLOOKUP(A1804,'dump '!A:A,1,FALSE)</f>
        <v>VO326</v>
      </c>
      <c r="C1804" t="s">
        <v>1080</v>
      </c>
      <c r="D1804" t="s">
        <v>200</v>
      </c>
      <c r="E1804" t="s">
        <v>1082</v>
      </c>
      <c r="F1804" t="s">
        <v>533</v>
      </c>
      <c r="G1804" t="s">
        <v>177</v>
      </c>
      <c r="H1804" t="s">
        <v>58</v>
      </c>
      <c r="I1804">
        <v>1030397</v>
      </c>
      <c r="J1804">
        <v>5</v>
      </c>
      <c r="K1804" t="s">
        <v>47</v>
      </c>
      <c r="L1804" t="s">
        <v>6172</v>
      </c>
      <c r="M1804" t="s">
        <v>55</v>
      </c>
      <c r="N1804">
        <v>60</v>
      </c>
      <c r="O1804">
        <v>100</v>
      </c>
      <c r="P1804" t="s">
        <v>6224</v>
      </c>
      <c r="Q1804">
        <v>2700</v>
      </c>
      <c r="R1804">
        <v>50</v>
      </c>
      <c r="S1804">
        <v>300</v>
      </c>
      <c r="V1804" t="s">
        <v>6174</v>
      </c>
      <c r="W1804" s="2">
        <v>43976.574687499997</v>
      </c>
      <c r="X1804" t="s">
        <v>37</v>
      </c>
      <c r="Y1804" s="2">
        <v>43976.574687499997</v>
      </c>
      <c r="Z1804" t="s">
        <v>37</v>
      </c>
    </row>
    <row r="1805" spans="1:26" x14ac:dyDescent="0.25">
      <c r="A1805" t="s">
        <v>1018</v>
      </c>
      <c r="B1805" t="str">
        <f>VLOOKUP(A1805,'dump '!A:A,1,FALSE)</f>
        <v>VO327</v>
      </c>
      <c r="C1805" t="s">
        <v>1017</v>
      </c>
      <c r="D1805" t="s">
        <v>200</v>
      </c>
      <c r="E1805" t="s">
        <v>148</v>
      </c>
      <c r="F1805" t="s">
        <v>533</v>
      </c>
      <c r="G1805" t="s">
        <v>177</v>
      </c>
      <c r="H1805" t="s">
        <v>58</v>
      </c>
      <c r="I1805">
        <v>1030330</v>
      </c>
      <c r="J1805">
        <v>5</v>
      </c>
      <c r="K1805" t="s">
        <v>47</v>
      </c>
      <c r="L1805" t="s">
        <v>6172</v>
      </c>
      <c r="M1805" t="s">
        <v>55</v>
      </c>
      <c r="N1805">
        <v>60</v>
      </c>
      <c r="O1805">
        <v>100</v>
      </c>
      <c r="P1805" t="s">
        <v>6224</v>
      </c>
      <c r="Q1805">
        <v>2700</v>
      </c>
      <c r="R1805">
        <v>50</v>
      </c>
      <c r="S1805">
        <v>300</v>
      </c>
      <c r="V1805" t="s">
        <v>6174</v>
      </c>
      <c r="W1805" s="2">
        <v>43976.58315972222</v>
      </c>
      <c r="X1805" t="s">
        <v>37</v>
      </c>
      <c r="Y1805" s="2">
        <v>43976.58315972222</v>
      </c>
      <c r="Z1805" t="s">
        <v>37</v>
      </c>
    </row>
    <row r="1806" spans="1:26" x14ac:dyDescent="0.25">
      <c r="A1806" t="s">
        <v>1516</v>
      </c>
      <c r="B1806" t="str">
        <f>VLOOKUP(A1806,'dump '!A:A,1,FALSE)</f>
        <v>VO328</v>
      </c>
      <c r="C1806" t="s">
        <v>1515</v>
      </c>
      <c r="D1806" t="s">
        <v>1270</v>
      </c>
      <c r="E1806" t="s">
        <v>1086</v>
      </c>
      <c r="F1806" t="s">
        <v>1271</v>
      </c>
      <c r="G1806" t="s">
        <v>177</v>
      </c>
      <c r="H1806" t="s">
        <v>58</v>
      </c>
      <c r="I1806">
        <v>1037146</v>
      </c>
      <c r="J1806">
        <v>5</v>
      </c>
      <c r="K1806" t="s">
        <v>47</v>
      </c>
      <c r="L1806" t="s">
        <v>6142</v>
      </c>
      <c r="M1806" t="s">
        <v>55</v>
      </c>
      <c r="N1806">
        <v>80</v>
      </c>
      <c r="O1806">
        <v>100</v>
      </c>
      <c r="P1806" t="s">
        <v>6221</v>
      </c>
      <c r="Q1806">
        <v>2700</v>
      </c>
      <c r="R1806">
        <v>50</v>
      </c>
      <c r="S1806">
        <v>300</v>
      </c>
      <c r="V1806" t="s">
        <v>6144</v>
      </c>
      <c r="W1806" s="2">
        <v>43976.594502314816</v>
      </c>
      <c r="X1806" t="s">
        <v>37</v>
      </c>
      <c r="Y1806" s="2">
        <v>43976.594502314816</v>
      </c>
      <c r="Z1806" t="s">
        <v>37</v>
      </c>
    </row>
    <row r="1807" spans="1:26" x14ac:dyDescent="0.25">
      <c r="A1807" t="s">
        <v>1518</v>
      </c>
      <c r="B1807" t="str">
        <f>VLOOKUP(A1807,'dump '!A:A,1,FALSE)</f>
        <v>VO329</v>
      </c>
      <c r="C1807" t="s">
        <v>1517</v>
      </c>
      <c r="D1807" t="s">
        <v>729</v>
      </c>
      <c r="E1807" t="s">
        <v>730</v>
      </c>
      <c r="F1807" t="s">
        <v>731</v>
      </c>
      <c r="G1807" t="s">
        <v>177</v>
      </c>
      <c r="H1807" t="s">
        <v>58</v>
      </c>
      <c r="I1807">
        <v>1037149</v>
      </c>
      <c r="J1807">
        <v>5</v>
      </c>
      <c r="K1807" t="s">
        <v>47</v>
      </c>
      <c r="L1807" t="s">
        <v>6142</v>
      </c>
      <c r="M1807" t="s">
        <v>55</v>
      </c>
      <c r="N1807">
        <v>80</v>
      </c>
      <c r="O1807">
        <v>100</v>
      </c>
      <c r="P1807" t="s">
        <v>6221</v>
      </c>
      <c r="Q1807">
        <v>2550</v>
      </c>
      <c r="R1807">
        <v>50</v>
      </c>
      <c r="S1807">
        <v>300</v>
      </c>
      <c r="V1807" t="s">
        <v>6144</v>
      </c>
      <c r="W1807" s="2">
        <v>43973.451099537036</v>
      </c>
      <c r="X1807" t="s">
        <v>37</v>
      </c>
      <c r="Y1807" s="2">
        <v>43973.451099537036</v>
      </c>
      <c r="Z1807" t="s">
        <v>37</v>
      </c>
    </row>
    <row r="1808" spans="1:26" x14ac:dyDescent="0.25">
      <c r="A1808" t="s">
        <v>403</v>
      </c>
      <c r="B1808" t="str">
        <f>VLOOKUP(A1808,'dump '!A:A,1,FALSE)</f>
        <v>VO330</v>
      </c>
      <c r="C1808" t="s">
        <v>402</v>
      </c>
      <c r="D1808" t="s">
        <v>404</v>
      </c>
      <c r="E1808" t="s">
        <v>405</v>
      </c>
      <c r="F1808" t="s">
        <v>406</v>
      </c>
      <c r="G1808" t="s">
        <v>177</v>
      </c>
      <c r="H1808" t="s">
        <v>58</v>
      </c>
      <c r="I1808">
        <v>1037157</v>
      </c>
      <c r="J1808">
        <v>5</v>
      </c>
      <c r="K1808" t="s">
        <v>47</v>
      </c>
      <c r="L1808" t="s">
        <v>6142</v>
      </c>
      <c r="M1808" t="s">
        <v>55</v>
      </c>
      <c r="N1808">
        <v>80</v>
      </c>
      <c r="O1808">
        <v>100</v>
      </c>
      <c r="P1808" t="s">
        <v>6221</v>
      </c>
      <c r="Q1808">
        <v>2700</v>
      </c>
      <c r="R1808">
        <v>50</v>
      </c>
      <c r="S1808">
        <v>300</v>
      </c>
      <c r="V1808" t="s">
        <v>6144</v>
      </c>
      <c r="W1808" s="2">
        <v>43973.464583333334</v>
      </c>
      <c r="X1808" t="s">
        <v>37</v>
      </c>
      <c r="Y1808" s="2">
        <v>43973.464583333334</v>
      </c>
      <c r="Z1808" t="s">
        <v>37</v>
      </c>
    </row>
    <row r="1809" spans="1:26" x14ac:dyDescent="0.25">
      <c r="A1809" t="s">
        <v>419</v>
      </c>
      <c r="B1809" t="str">
        <f>VLOOKUP(A1809,'dump '!A:A,1,FALSE)</f>
        <v>VO331</v>
      </c>
      <c r="C1809" t="s">
        <v>418</v>
      </c>
      <c r="D1809" t="s">
        <v>181</v>
      </c>
      <c r="E1809" t="s">
        <v>182</v>
      </c>
      <c r="F1809" t="s">
        <v>183</v>
      </c>
      <c r="G1809" t="s">
        <v>184</v>
      </c>
      <c r="H1809" t="s">
        <v>58</v>
      </c>
      <c r="I1809">
        <v>1037201</v>
      </c>
      <c r="J1809">
        <v>5</v>
      </c>
      <c r="K1809" t="s">
        <v>47</v>
      </c>
      <c r="L1809" t="s">
        <v>6142</v>
      </c>
      <c r="M1809" t="s">
        <v>55</v>
      </c>
      <c r="N1809">
        <v>80</v>
      </c>
      <c r="O1809">
        <v>100</v>
      </c>
      <c r="P1809" t="s">
        <v>6221</v>
      </c>
      <c r="Q1809">
        <v>2600</v>
      </c>
      <c r="R1809">
        <v>50</v>
      </c>
      <c r="S1809">
        <v>300</v>
      </c>
      <c r="V1809" t="s">
        <v>6144</v>
      </c>
      <c r="W1809" s="2">
        <v>43976.560636574075</v>
      </c>
      <c r="X1809" t="s">
        <v>37</v>
      </c>
      <c r="Y1809" s="2">
        <v>43976.560636574075</v>
      </c>
      <c r="Z1809" t="s">
        <v>37</v>
      </c>
    </row>
    <row r="1810" spans="1:26" x14ac:dyDescent="0.25">
      <c r="A1810" t="s">
        <v>1585</v>
      </c>
      <c r="B1810" t="str">
        <f>VLOOKUP(A1810,'dump '!A:A,1,FALSE)</f>
        <v>VO332</v>
      </c>
      <c r="C1810" t="s">
        <v>1584</v>
      </c>
      <c r="D1810" t="s">
        <v>31</v>
      </c>
      <c r="E1810" t="s">
        <v>32</v>
      </c>
      <c r="F1810" t="s">
        <v>33</v>
      </c>
      <c r="G1810" t="s">
        <v>34</v>
      </c>
      <c r="H1810" t="s">
        <v>58</v>
      </c>
      <c r="I1810">
        <v>1037192</v>
      </c>
      <c r="J1810">
        <v>5</v>
      </c>
      <c r="K1810" t="s">
        <v>47</v>
      </c>
      <c r="L1810" t="s">
        <v>6142</v>
      </c>
      <c r="M1810" t="s">
        <v>55</v>
      </c>
      <c r="N1810">
        <v>80</v>
      </c>
      <c r="O1810">
        <v>100</v>
      </c>
      <c r="P1810" t="s">
        <v>6221</v>
      </c>
      <c r="Q1810">
        <v>2600</v>
      </c>
      <c r="R1810">
        <v>50</v>
      </c>
      <c r="S1810">
        <v>300</v>
      </c>
      <c r="V1810" t="s">
        <v>6144</v>
      </c>
      <c r="W1810" s="2">
        <v>44011.5003125</v>
      </c>
      <c r="X1810" t="s">
        <v>37</v>
      </c>
      <c r="Y1810" s="2">
        <v>44011.5003125</v>
      </c>
      <c r="Z1810" t="s">
        <v>37</v>
      </c>
    </row>
    <row r="1811" spans="1:26" x14ac:dyDescent="0.25">
      <c r="A1811" t="s">
        <v>397</v>
      </c>
      <c r="B1811" t="str">
        <f>VLOOKUP(A1811,'dump '!A:A,1,FALSE)</f>
        <v>VO333</v>
      </c>
      <c r="C1811" t="s">
        <v>396</v>
      </c>
      <c r="D1811" t="s">
        <v>398</v>
      </c>
      <c r="E1811" t="s">
        <v>399</v>
      </c>
      <c r="F1811" t="s">
        <v>400</v>
      </c>
      <c r="G1811" t="s">
        <v>34</v>
      </c>
      <c r="H1811" t="s">
        <v>58</v>
      </c>
      <c r="I1811">
        <v>1037156</v>
      </c>
      <c r="J1811">
        <v>5</v>
      </c>
      <c r="K1811" t="s">
        <v>47</v>
      </c>
      <c r="L1811" t="s">
        <v>6142</v>
      </c>
      <c r="M1811" t="s">
        <v>55</v>
      </c>
      <c r="N1811">
        <v>80</v>
      </c>
      <c r="O1811">
        <v>100</v>
      </c>
      <c r="P1811" t="s">
        <v>6221</v>
      </c>
      <c r="Q1811">
        <v>2600</v>
      </c>
      <c r="R1811">
        <v>50</v>
      </c>
      <c r="S1811">
        <v>300</v>
      </c>
      <c r="V1811" t="s">
        <v>6144</v>
      </c>
      <c r="W1811" s="2">
        <v>44027.44023148148</v>
      </c>
      <c r="X1811" t="s">
        <v>37</v>
      </c>
      <c r="Y1811" s="2">
        <v>44027.44023148148</v>
      </c>
      <c r="Z1811" t="s">
        <v>37</v>
      </c>
    </row>
    <row r="1812" spans="1:26" x14ac:dyDescent="0.25">
      <c r="A1812" t="s">
        <v>3369</v>
      </c>
      <c r="B1812" t="str">
        <f>VLOOKUP(A1812,'dump '!A:A,1,FALSE)</f>
        <v>VO334</v>
      </c>
      <c r="C1812" t="s">
        <v>3368</v>
      </c>
      <c r="D1812" t="s">
        <v>1808</v>
      </c>
      <c r="E1812" t="s">
        <v>1809</v>
      </c>
      <c r="F1812" t="s">
        <v>1810</v>
      </c>
      <c r="G1812" t="s">
        <v>177</v>
      </c>
      <c r="H1812" t="s">
        <v>58</v>
      </c>
      <c r="I1812">
        <v>1019878</v>
      </c>
      <c r="J1812">
        <v>5</v>
      </c>
      <c r="K1812" t="s">
        <v>47</v>
      </c>
      <c r="L1812" t="s">
        <v>6142</v>
      </c>
      <c r="M1812" t="s">
        <v>55</v>
      </c>
      <c r="N1812">
        <v>80</v>
      </c>
      <c r="O1812">
        <v>100</v>
      </c>
      <c r="P1812" t="s">
        <v>6221</v>
      </c>
      <c r="Q1812">
        <v>2600</v>
      </c>
      <c r="R1812">
        <v>50</v>
      </c>
      <c r="S1812">
        <v>300</v>
      </c>
      <c r="V1812" t="s">
        <v>6144</v>
      </c>
      <c r="W1812" s="2">
        <v>44075.627268518518</v>
      </c>
      <c r="X1812" t="s">
        <v>37</v>
      </c>
      <c r="Y1812" s="2">
        <v>44075.627268518518</v>
      </c>
      <c r="Z1812" t="s">
        <v>37</v>
      </c>
    </row>
    <row r="1813" spans="1:26" x14ac:dyDescent="0.25">
      <c r="A1813" t="s">
        <v>1039</v>
      </c>
      <c r="B1813" t="str">
        <f>VLOOKUP(A1813,'dump '!A:A,1,FALSE)</f>
        <v>VO335</v>
      </c>
      <c r="C1813" t="s">
        <v>1038</v>
      </c>
      <c r="D1813" t="s">
        <v>1040</v>
      </c>
      <c r="E1813" t="s">
        <v>1041</v>
      </c>
      <c r="F1813" t="s">
        <v>1042</v>
      </c>
      <c r="G1813" t="s">
        <v>1043</v>
      </c>
      <c r="H1813" t="s">
        <v>58</v>
      </c>
      <c r="I1813">
        <v>1030360</v>
      </c>
      <c r="J1813">
        <v>5</v>
      </c>
      <c r="K1813" t="s">
        <v>47</v>
      </c>
      <c r="L1813" t="s">
        <v>6172</v>
      </c>
      <c r="M1813" t="s">
        <v>55</v>
      </c>
      <c r="N1813">
        <v>60</v>
      </c>
      <c r="O1813">
        <v>100</v>
      </c>
      <c r="P1813" t="s">
        <v>6224</v>
      </c>
      <c r="Q1813">
        <v>2600</v>
      </c>
      <c r="R1813">
        <v>50</v>
      </c>
      <c r="S1813">
        <v>300</v>
      </c>
      <c r="V1813" t="s">
        <v>6174</v>
      </c>
      <c r="W1813" s="2">
        <v>44075.450740740744</v>
      </c>
      <c r="X1813" t="s">
        <v>37</v>
      </c>
      <c r="Y1813" s="2">
        <v>44125.645104166666</v>
      </c>
      <c r="Z1813" t="s">
        <v>37</v>
      </c>
    </row>
    <row r="1814" spans="1:26" x14ac:dyDescent="0.25">
      <c r="A1814" t="s">
        <v>427</v>
      </c>
      <c r="B1814" t="str">
        <f>VLOOKUP(A1814,'dump '!A:A,1,FALSE)</f>
        <v>VO336</v>
      </c>
      <c r="C1814" t="s">
        <v>426</v>
      </c>
      <c r="D1814" t="s">
        <v>422</v>
      </c>
      <c r="E1814" t="s">
        <v>423</v>
      </c>
      <c r="F1814" t="s">
        <v>424</v>
      </c>
      <c r="G1814" t="s">
        <v>177</v>
      </c>
      <c r="H1814" t="s">
        <v>58</v>
      </c>
      <c r="I1814">
        <v>1037238</v>
      </c>
      <c r="J1814">
        <v>5</v>
      </c>
      <c r="K1814" t="s">
        <v>47</v>
      </c>
      <c r="L1814" t="s">
        <v>6142</v>
      </c>
      <c r="M1814" t="s">
        <v>55</v>
      </c>
      <c r="N1814">
        <v>80</v>
      </c>
      <c r="O1814">
        <v>100</v>
      </c>
      <c r="P1814" t="s">
        <v>6221</v>
      </c>
      <c r="Q1814">
        <v>2700</v>
      </c>
      <c r="R1814">
        <v>50</v>
      </c>
      <c r="S1814">
        <v>300</v>
      </c>
      <c r="V1814" t="s">
        <v>6144</v>
      </c>
      <c r="W1814" s="2">
        <v>44082.643182870372</v>
      </c>
      <c r="X1814" t="s">
        <v>37</v>
      </c>
      <c r="Y1814" s="2">
        <v>44082.643182870372</v>
      </c>
      <c r="Z1814" t="s">
        <v>37</v>
      </c>
    </row>
    <row r="1815" spans="1:26" x14ac:dyDescent="0.25">
      <c r="A1815" t="s">
        <v>3588</v>
      </c>
      <c r="B1815" t="str">
        <f>VLOOKUP(A1815,'dump '!A:A,1,FALSE)</f>
        <v>VO337</v>
      </c>
      <c r="C1815" t="s">
        <v>3587</v>
      </c>
      <c r="D1815" t="s">
        <v>2613</v>
      </c>
      <c r="E1815" t="s">
        <v>2368</v>
      </c>
      <c r="F1815" t="s">
        <v>3589</v>
      </c>
      <c r="G1815" t="s">
        <v>62</v>
      </c>
      <c r="H1815" t="s">
        <v>58</v>
      </c>
      <c r="I1815">
        <v>1037207</v>
      </c>
      <c r="J1815">
        <v>5</v>
      </c>
      <c r="K1815" t="s">
        <v>47</v>
      </c>
      <c r="L1815" t="s">
        <v>6142</v>
      </c>
      <c r="M1815" t="s">
        <v>55</v>
      </c>
      <c r="N1815">
        <v>80</v>
      </c>
      <c r="O1815">
        <v>100</v>
      </c>
      <c r="P1815" t="s">
        <v>6221</v>
      </c>
      <c r="Q1815">
        <v>2600</v>
      </c>
      <c r="R1815">
        <v>50</v>
      </c>
      <c r="S1815">
        <v>300</v>
      </c>
      <c r="V1815" t="s">
        <v>6144</v>
      </c>
      <c r="W1815" s="2">
        <v>44117.552349537036</v>
      </c>
      <c r="X1815" t="s">
        <v>329</v>
      </c>
      <c r="Y1815" s="2">
        <v>44117.552349537036</v>
      </c>
      <c r="Z1815" t="s">
        <v>329</v>
      </c>
    </row>
    <row r="1816" spans="1:26" x14ac:dyDescent="0.25">
      <c r="A1816" t="s">
        <v>4867</v>
      </c>
      <c r="B1816" t="str">
        <f>VLOOKUP(A1816,'dump '!A:A,1,FALSE)</f>
        <v>VO338</v>
      </c>
      <c r="C1816" t="s">
        <v>4866</v>
      </c>
      <c r="D1816" t="s">
        <v>4868</v>
      </c>
      <c r="E1816" t="s">
        <v>2319</v>
      </c>
      <c r="F1816" t="s">
        <v>4869</v>
      </c>
      <c r="G1816" t="s">
        <v>62</v>
      </c>
      <c r="H1816" t="s">
        <v>58</v>
      </c>
      <c r="I1816">
        <v>1037042</v>
      </c>
      <c r="J1816">
        <v>5</v>
      </c>
      <c r="K1816" t="s">
        <v>47</v>
      </c>
      <c r="L1816" t="s">
        <v>6172</v>
      </c>
      <c r="M1816" t="s">
        <v>55</v>
      </c>
      <c r="N1816">
        <v>60</v>
      </c>
      <c r="O1816">
        <v>100</v>
      </c>
      <c r="P1816" t="s">
        <v>6224</v>
      </c>
      <c r="Q1816">
        <v>2700</v>
      </c>
      <c r="R1816">
        <v>50</v>
      </c>
      <c r="S1816">
        <v>300</v>
      </c>
      <c r="V1816" t="s">
        <v>6174</v>
      </c>
      <c r="W1816" s="2">
        <v>44119.401435185187</v>
      </c>
      <c r="X1816" t="s">
        <v>329</v>
      </c>
      <c r="Y1816" s="2">
        <v>44119.401435185187</v>
      </c>
      <c r="Z1816" t="s">
        <v>329</v>
      </c>
    </row>
    <row r="1817" spans="1:26" x14ac:dyDescent="0.25">
      <c r="A1817" t="s">
        <v>421</v>
      </c>
      <c r="B1817" t="str">
        <f>VLOOKUP(A1817,'dump '!A:A,1,FALSE)</f>
        <v>VO339</v>
      </c>
      <c r="C1817" t="s">
        <v>420</v>
      </c>
      <c r="D1817" t="s">
        <v>422</v>
      </c>
      <c r="E1817" t="s">
        <v>423</v>
      </c>
      <c r="F1817" t="s">
        <v>424</v>
      </c>
      <c r="G1817" t="s">
        <v>177</v>
      </c>
      <c r="H1817" t="s">
        <v>58</v>
      </c>
      <c r="I1817">
        <v>1037205</v>
      </c>
      <c r="J1817">
        <v>5</v>
      </c>
      <c r="K1817" t="s">
        <v>47</v>
      </c>
      <c r="L1817" t="s">
        <v>6142</v>
      </c>
      <c r="M1817" t="s">
        <v>55</v>
      </c>
      <c r="N1817">
        <v>80</v>
      </c>
      <c r="O1817">
        <v>100</v>
      </c>
      <c r="P1817" t="s">
        <v>6221</v>
      </c>
      <c r="Q1817">
        <v>2700</v>
      </c>
      <c r="R1817">
        <v>50</v>
      </c>
      <c r="S1817">
        <v>300</v>
      </c>
      <c r="V1817" t="s">
        <v>6144</v>
      </c>
      <c r="W1817" s="2">
        <v>44082.642511574071</v>
      </c>
      <c r="X1817" t="s">
        <v>37</v>
      </c>
      <c r="Y1817" s="2">
        <v>44082.642511574071</v>
      </c>
      <c r="Z1817" t="s">
        <v>37</v>
      </c>
    </row>
    <row r="1818" spans="1:26" x14ac:dyDescent="0.25">
      <c r="A1818" t="s">
        <v>4117</v>
      </c>
      <c r="B1818" t="str">
        <f>VLOOKUP(A1818,'dump '!A:A,1,FALSE)</f>
        <v>VO340</v>
      </c>
      <c r="C1818" t="s">
        <v>4116</v>
      </c>
      <c r="D1818" t="s">
        <v>696</v>
      </c>
      <c r="E1818" t="s">
        <v>4118</v>
      </c>
      <c r="F1818" t="s">
        <v>698</v>
      </c>
      <c r="G1818" t="s">
        <v>177</v>
      </c>
      <c r="H1818" t="s">
        <v>58</v>
      </c>
      <c r="I1818">
        <v>1030334</v>
      </c>
      <c r="J1818">
        <v>5</v>
      </c>
      <c r="K1818" t="s">
        <v>47</v>
      </c>
      <c r="L1818" t="s">
        <v>6172</v>
      </c>
      <c r="M1818" t="s">
        <v>55</v>
      </c>
      <c r="N1818">
        <v>60</v>
      </c>
      <c r="O1818">
        <v>100</v>
      </c>
      <c r="P1818" t="s">
        <v>6224</v>
      </c>
      <c r="Q1818">
        <v>2700</v>
      </c>
      <c r="R1818">
        <v>50</v>
      </c>
      <c r="S1818">
        <v>300</v>
      </c>
      <c r="V1818" t="s">
        <v>6174</v>
      </c>
      <c r="W1818" s="2">
        <v>44013.412476851852</v>
      </c>
      <c r="X1818" t="s">
        <v>37</v>
      </c>
      <c r="Y1818" s="2">
        <v>44013.412476851852</v>
      </c>
      <c r="Z1818" t="s">
        <v>37</v>
      </c>
    </row>
    <row r="1819" spans="1:26" x14ac:dyDescent="0.25">
      <c r="A1819" t="s">
        <v>3059</v>
      </c>
      <c r="B1819" t="str">
        <f>VLOOKUP(A1819,'dump '!A:A,1,FALSE)</f>
        <v>VO341</v>
      </c>
      <c r="C1819" t="s">
        <v>3058</v>
      </c>
      <c r="D1819" t="s">
        <v>2071</v>
      </c>
      <c r="E1819" t="s">
        <v>93</v>
      </c>
      <c r="F1819" t="s">
        <v>2072</v>
      </c>
      <c r="G1819" t="s">
        <v>177</v>
      </c>
      <c r="H1819" t="s">
        <v>58</v>
      </c>
      <c r="I1819">
        <v>1031053</v>
      </c>
      <c r="J1819">
        <v>5</v>
      </c>
      <c r="K1819" t="s">
        <v>47</v>
      </c>
      <c r="L1819" t="s">
        <v>6142</v>
      </c>
      <c r="M1819" t="s">
        <v>55</v>
      </c>
      <c r="N1819">
        <v>80</v>
      </c>
      <c r="O1819">
        <v>100</v>
      </c>
      <c r="P1819" t="s">
        <v>6221</v>
      </c>
      <c r="Q1819">
        <v>2600</v>
      </c>
      <c r="R1819">
        <v>50</v>
      </c>
      <c r="S1819">
        <v>300</v>
      </c>
      <c r="V1819" t="s">
        <v>6144</v>
      </c>
      <c r="W1819" s="2">
        <v>44084.50099537037</v>
      </c>
      <c r="X1819" t="s">
        <v>37</v>
      </c>
      <c r="Y1819" s="2">
        <v>44084.50099537037</v>
      </c>
      <c r="Z1819" t="s">
        <v>37</v>
      </c>
    </row>
    <row r="1820" spans="1:26" x14ac:dyDescent="0.25">
      <c r="A1820" t="s">
        <v>4139</v>
      </c>
      <c r="B1820" t="str">
        <f>VLOOKUP(A1820,'dump '!A:A,1,FALSE)</f>
        <v>VO342</v>
      </c>
      <c r="C1820" t="s">
        <v>4138</v>
      </c>
      <c r="D1820" t="s">
        <v>2346</v>
      </c>
      <c r="E1820" t="s">
        <v>2347</v>
      </c>
      <c r="F1820" t="s">
        <v>2348</v>
      </c>
      <c r="G1820" t="s">
        <v>241</v>
      </c>
      <c r="H1820" t="s">
        <v>58</v>
      </c>
      <c r="I1820">
        <v>1030353</v>
      </c>
      <c r="J1820">
        <v>5</v>
      </c>
      <c r="K1820" t="s">
        <v>47</v>
      </c>
      <c r="L1820" t="s">
        <v>6172</v>
      </c>
      <c r="M1820" t="s">
        <v>55</v>
      </c>
      <c r="N1820">
        <v>60</v>
      </c>
      <c r="O1820">
        <v>100</v>
      </c>
      <c r="P1820" t="s">
        <v>6224</v>
      </c>
      <c r="Q1820">
        <v>2700</v>
      </c>
      <c r="R1820">
        <v>50</v>
      </c>
      <c r="S1820">
        <v>300</v>
      </c>
      <c r="V1820" t="s">
        <v>6174</v>
      </c>
      <c r="W1820" s="2">
        <v>44084.502800925926</v>
      </c>
      <c r="X1820" t="s">
        <v>37</v>
      </c>
      <c r="Y1820" s="2">
        <v>44084.502800925926</v>
      </c>
      <c r="Z1820" t="s">
        <v>37</v>
      </c>
    </row>
    <row r="1821" spans="1:26" x14ac:dyDescent="0.25">
      <c r="A1821" t="s">
        <v>3273</v>
      </c>
      <c r="B1821" t="str">
        <f>VLOOKUP(A1821,'dump '!A:A,1,FALSE)</f>
        <v>VO343</v>
      </c>
      <c r="C1821" t="s">
        <v>3272</v>
      </c>
      <c r="D1821" t="s">
        <v>2071</v>
      </c>
      <c r="E1821" t="s">
        <v>3274</v>
      </c>
      <c r="F1821" t="s">
        <v>3275</v>
      </c>
      <c r="G1821" t="s">
        <v>177</v>
      </c>
      <c r="H1821" t="s">
        <v>58</v>
      </c>
      <c r="I1821">
        <v>1015849</v>
      </c>
      <c r="J1821">
        <v>5</v>
      </c>
      <c r="K1821" t="s">
        <v>47</v>
      </c>
      <c r="L1821" t="s">
        <v>6142</v>
      </c>
      <c r="M1821" t="s">
        <v>55</v>
      </c>
      <c r="N1821">
        <v>80</v>
      </c>
      <c r="O1821">
        <v>100</v>
      </c>
      <c r="P1821" t="s">
        <v>6221</v>
      </c>
      <c r="Q1821">
        <v>2700</v>
      </c>
      <c r="R1821">
        <v>50</v>
      </c>
      <c r="S1821">
        <v>300</v>
      </c>
      <c r="V1821" t="s">
        <v>6144</v>
      </c>
      <c r="W1821" s="2">
        <v>44084.466909722221</v>
      </c>
      <c r="X1821" t="s">
        <v>37</v>
      </c>
      <c r="Y1821" s="2">
        <v>44084.466909722221</v>
      </c>
      <c r="Z1821" t="s">
        <v>37</v>
      </c>
    </row>
    <row r="1822" spans="1:26" x14ac:dyDescent="0.25">
      <c r="A1822" t="s">
        <v>3278</v>
      </c>
      <c r="B1822" t="str">
        <f>VLOOKUP(A1822,'dump '!A:A,1,FALSE)</f>
        <v>VO344</v>
      </c>
      <c r="C1822" t="s">
        <v>3277</v>
      </c>
      <c r="D1822" t="s">
        <v>188</v>
      </c>
      <c r="E1822" t="s">
        <v>1365</v>
      </c>
      <c r="F1822" t="s">
        <v>1366</v>
      </c>
      <c r="G1822" t="s">
        <v>177</v>
      </c>
      <c r="H1822" t="s">
        <v>58</v>
      </c>
      <c r="I1822">
        <v>1015850</v>
      </c>
      <c r="J1822">
        <v>5</v>
      </c>
      <c r="K1822" t="s">
        <v>47</v>
      </c>
      <c r="L1822" t="s">
        <v>6142</v>
      </c>
      <c r="M1822" t="s">
        <v>55</v>
      </c>
      <c r="N1822">
        <v>80</v>
      </c>
      <c r="O1822">
        <v>100</v>
      </c>
      <c r="P1822" t="s">
        <v>6221</v>
      </c>
      <c r="Q1822">
        <v>2700</v>
      </c>
      <c r="R1822">
        <v>50</v>
      </c>
      <c r="S1822">
        <v>300</v>
      </c>
      <c r="V1822" t="s">
        <v>6144</v>
      </c>
      <c r="W1822" s="2">
        <v>44089.46603009259</v>
      </c>
      <c r="X1822" t="s">
        <v>37</v>
      </c>
      <c r="Y1822" s="2">
        <v>44089.46603009259</v>
      </c>
      <c r="Z1822" t="s">
        <v>37</v>
      </c>
    </row>
    <row r="1823" spans="1:26" x14ac:dyDescent="0.25">
      <c r="A1823" t="s">
        <v>2980</v>
      </c>
      <c r="B1823" t="str">
        <f>VLOOKUP(A1823,'dump '!A:A,1,FALSE)</f>
        <v>VO345</v>
      </c>
      <c r="C1823" t="s">
        <v>2979</v>
      </c>
      <c r="D1823" t="s">
        <v>188</v>
      </c>
      <c r="E1823" t="s">
        <v>2981</v>
      </c>
      <c r="F1823" t="s">
        <v>2982</v>
      </c>
      <c r="G1823" t="s">
        <v>177</v>
      </c>
      <c r="H1823" t="s">
        <v>58</v>
      </c>
      <c r="I1823">
        <v>1030355</v>
      </c>
      <c r="J1823">
        <v>5</v>
      </c>
      <c r="K1823" t="s">
        <v>47</v>
      </c>
      <c r="L1823" t="s">
        <v>6172</v>
      </c>
      <c r="M1823" t="s">
        <v>55</v>
      </c>
      <c r="N1823">
        <v>60</v>
      </c>
      <c r="O1823">
        <v>100</v>
      </c>
      <c r="P1823" t="s">
        <v>6224</v>
      </c>
      <c r="Q1823">
        <v>2700</v>
      </c>
      <c r="R1823">
        <v>50</v>
      </c>
      <c r="S1823">
        <v>300</v>
      </c>
      <c r="V1823" t="s">
        <v>6174</v>
      </c>
      <c r="W1823" s="2">
        <v>44095.576562499999</v>
      </c>
      <c r="X1823" t="s">
        <v>329</v>
      </c>
      <c r="Y1823" s="2">
        <v>44116.473043981481</v>
      </c>
      <c r="Z1823" t="s">
        <v>37</v>
      </c>
    </row>
    <row r="1824" spans="1:26" x14ac:dyDescent="0.25">
      <c r="A1824" t="s">
        <v>4166</v>
      </c>
      <c r="B1824" t="str">
        <f>VLOOKUP(A1824,'dump '!A:A,1,FALSE)</f>
        <v>VO346</v>
      </c>
      <c r="C1824" t="s">
        <v>4165</v>
      </c>
      <c r="D1824" t="s">
        <v>2986</v>
      </c>
      <c r="E1824" t="s">
        <v>482</v>
      </c>
      <c r="F1824" t="s">
        <v>2987</v>
      </c>
      <c r="G1824" t="s">
        <v>241</v>
      </c>
      <c r="H1824" t="s">
        <v>58</v>
      </c>
      <c r="I1824">
        <v>1030316</v>
      </c>
      <c r="J1824">
        <v>5</v>
      </c>
      <c r="K1824" t="s">
        <v>47</v>
      </c>
      <c r="L1824" t="s">
        <v>6172</v>
      </c>
      <c r="M1824" t="s">
        <v>55</v>
      </c>
      <c r="N1824">
        <v>60</v>
      </c>
      <c r="O1824">
        <v>100</v>
      </c>
      <c r="P1824" t="s">
        <v>6224</v>
      </c>
      <c r="Q1824">
        <v>2700</v>
      </c>
      <c r="R1824">
        <v>50</v>
      </c>
      <c r="S1824">
        <v>300</v>
      </c>
      <c r="V1824" t="s">
        <v>6174</v>
      </c>
      <c r="W1824" s="2">
        <v>44089.478009259263</v>
      </c>
      <c r="X1824" t="s">
        <v>37</v>
      </c>
      <c r="Y1824" s="2">
        <v>44096.605324074073</v>
      </c>
      <c r="Z1824" t="s">
        <v>37</v>
      </c>
    </row>
    <row r="1825" spans="1:26" x14ac:dyDescent="0.25">
      <c r="A1825" t="s">
        <v>3269</v>
      </c>
      <c r="B1825" t="str">
        <f>VLOOKUP(A1825,'dump '!A:A,1,FALSE)</f>
        <v>VO347</v>
      </c>
      <c r="C1825" t="s">
        <v>3268</v>
      </c>
      <c r="D1825" t="s">
        <v>568</v>
      </c>
      <c r="E1825" t="s">
        <v>569</v>
      </c>
      <c r="F1825" t="s">
        <v>570</v>
      </c>
      <c r="G1825" t="s">
        <v>177</v>
      </c>
      <c r="H1825" t="s">
        <v>58</v>
      </c>
      <c r="I1825">
        <v>1015834</v>
      </c>
      <c r="J1825">
        <v>5</v>
      </c>
      <c r="K1825" t="s">
        <v>47</v>
      </c>
      <c r="L1825" t="s">
        <v>6142</v>
      </c>
      <c r="M1825" t="s">
        <v>55</v>
      </c>
      <c r="N1825">
        <v>80</v>
      </c>
      <c r="O1825">
        <v>100</v>
      </c>
      <c r="P1825" t="s">
        <v>6221</v>
      </c>
      <c r="Q1825">
        <v>2700</v>
      </c>
      <c r="R1825">
        <v>50</v>
      </c>
      <c r="S1825">
        <v>300</v>
      </c>
      <c r="V1825" t="s">
        <v>6144</v>
      </c>
      <c r="W1825" s="2">
        <v>44084.448923611111</v>
      </c>
      <c r="X1825" t="s">
        <v>37</v>
      </c>
      <c r="Y1825" s="2">
        <v>44084.448923611111</v>
      </c>
      <c r="Z1825" t="s">
        <v>37</v>
      </c>
    </row>
    <row r="1826" spans="1:26" x14ac:dyDescent="0.25">
      <c r="A1826" t="s">
        <v>1022</v>
      </c>
      <c r="B1826" t="str">
        <f>VLOOKUP(A1826,'dump '!A:A,1,FALSE)</f>
        <v>VO348</v>
      </c>
      <c r="C1826" t="s">
        <v>1021</v>
      </c>
      <c r="D1826" t="s">
        <v>382</v>
      </c>
      <c r="E1826" t="s">
        <v>704</v>
      </c>
      <c r="F1826" t="s">
        <v>474</v>
      </c>
      <c r="G1826" t="s">
        <v>177</v>
      </c>
      <c r="H1826" t="s">
        <v>58</v>
      </c>
      <c r="I1826">
        <v>1030332</v>
      </c>
      <c r="J1826">
        <v>5</v>
      </c>
      <c r="K1826" t="s">
        <v>47</v>
      </c>
      <c r="L1826" t="s">
        <v>6172</v>
      </c>
      <c r="M1826" t="s">
        <v>55</v>
      </c>
      <c r="N1826">
        <v>60</v>
      </c>
      <c r="O1826">
        <v>100</v>
      </c>
      <c r="P1826" t="s">
        <v>6224</v>
      </c>
      <c r="Q1826">
        <v>2700</v>
      </c>
      <c r="R1826">
        <v>50</v>
      </c>
      <c r="S1826">
        <v>300</v>
      </c>
      <c r="V1826" t="s">
        <v>6174</v>
      </c>
      <c r="W1826" s="2">
        <v>44083.400648148148</v>
      </c>
      <c r="X1826" t="s">
        <v>37</v>
      </c>
      <c r="Y1826" s="2">
        <v>44083.400648148148</v>
      </c>
      <c r="Z1826" t="s">
        <v>37</v>
      </c>
    </row>
    <row r="1827" spans="1:26" x14ac:dyDescent="0.25">
      <c r="A1827" t="s">
        <v>4605</v>
      </c>
      <c r="B1827" t="str">
        <f>VLOOKUP(A1827,'dump '!A:A,1,FALSE)</f>
        <v>VO349</v>
      </c>
      <c r="C1827" t="s">
        <v>4604</v>
      </c>
      <c r="D1827" t="s">
        <v>3253</v>
      </c>
      <c r="E1827" t="s">
        <v>2319</v>
      </c>
      <c r="F1827" t="s">
        <v>3254</v>
      </c>
      <c r="G1827" t="s">
        <v>62</v>
      </c>
      <c r="H1827" t="s">
        <v>58</v>
      </c>
      <c r="I1827">
        <v>1018612</v>
      </c>
      <c r="J1827">
        <v>5</v>
      </c>
      <c r="K1827" t="s">
        <v>47</v>
      </c>
      <c r="L1827" t="s">
        <v>6172</v>
      </c>
      <c r="M1827" t="s">
        <v>55</v>
      </c>
      <c r="N1827">
        <v>60</v>
      </c>
      <c r="O1827">
        <v>100</v>
      </c>
      <c r="P1827" t="s">
        <v>6224</v>
      </c>
      <c r="Q1827">
        <v>2700</v>
      </c>
      <c r="R1827">
        <v>50</v>
      </c>
      <c r="S1827">
        <v>300</v>
      </c>
      <c r="V1827" t="s">
        <v>6174</v>
      </c>
      <c r="W1827" s="2">
        <v>44112.654791666668</v>
      </c>
      <c r="X1827" t="s">
        <v>329</v>
      </c>
      <c r="Y1827" s="2">
        <v>44116.473807870374</v>
      </c>
      <c r="Z1827" t="s">
        <v>37</v>
      </c>
    </row>
    <row r="1828" spans="1:26" x14ac:dyDescent="0.25">
      <c r="A1828" t="s">
        <v>4303</v>
      </c>
      <c r="B1828" t="str">
        <f>VLOOKUP(A1828,'dump '!A:A,1,FALSE)</f>
        <v>VO350</v>
      </c>
      <c r="C1828" t="s">
        <v>4302</v>
      </c>
      <c r="D1828" t="s">
        <v>398</v>
      </c>
      <c r="E1828" t="s">
        <v>334</v>
      </c>
      <c r="F1828" t="s">
        <v>400</v>
      </c>
      <c r="G1828" t="s">
        <v>34</v>
      </c>
      <c r="H1828" t="s">
        <v>58</v>
      </c>
      <c r="I1828">
        <v>1037233</v>
      </c>
      <c r="J1828">
        <v>5</v>
      </c>
      <c r="K1828" t="s">
        <v>47</v>
      </c>
      <c r="L1828" t="s">
        <v>6142</v>
      </c>
      <c r="M1828" t="s">
        <v>55</v>
      </c>
      <c r="N1828">
        <v>80</v>
      </c>
      <c r="O1828">
        <v>100</v>
      </c>
      <c r="P1828" t="s">
        <v>6221</v>
      </c>
      <c r="Q1828">
        <v>2600</v>
      </c>
      <c r="R1828">
        <v>50</v>
      </c>
      <c r="S1828">
        <v>300</v>
      </c>
      <c r="V1828" t="s">
        <v>6144</v>
      </c>
      <c r="W1828" s="2">
        <v>44145.64261574074</v>
      </c>
      <c r="X1828" t="s">
        <v>329</v>
      </c>
      <c r="Y1828" s="2">
        <v>44145.64261574074</v>
      </c>
      <c r="Z1828" t="s">
        <v>329</v>
      </c>
    </row>
    <row r="1829" spans="1:26" x14ac:dyDescent="0.25">
      <c r="A1829" t="s">
        <v>4137</v>
      </c>
      <c r="B1829" t="str">
        <f>VLOOKUP(A1829,'dump '!A:A,1,FALSE)</f>
        <v>VO351</v>
      </c>
      <c r="C1829" t="s">
        <v>4136</v>
      </c>
      <c r="D1829" t="s">
        <v>398</v>
      </c>
      <c r="E1829" t="s">
        <v>334</v>
      </c>
      <c r="F1829" t="s">
        <v>400</v>
      </c>
      <c r="G1829" t="s">
        <v>34</v>
      </c>
      <c r="H1829" t="s">
        <v>58</v>
      </c>
      <c r="I1829">
        <v>1030352</v>
      </c>
      <c r="J1829">
        <v>5</v>
      </c>
      <c r="K1829" t="s">
        <v>47</v>
      </c>
      <c r="L1829" t="s">
        <v>6172</v>
      </c>
      <c r="M1829" t="s">
        <v>55</v>
      </c>
      <c r="N1829">
        <v>60</v>
      </c>
      <c r="O1829">
        <v>100</v>
      </c>
      <c r="P1829" t="s">
        <v>6224</v>
      </c>
      <c r="Q1829">
        <v>2600</v>
      </c>
      <c r="R1829">
        <v>50</v>
      </c>
      <c r="S1829">
        <v>300</v>
      </c>
      <c r="V1829" t="s">
        <v>6174</v>
      </c>
      <c r="W1829" s="2">
        <v>44145.636412037034</v>
      </c>
      <c r="X1829" t="s">
        <v>329</v>
      </c>
      <c r="Y1829" s="2">
        <v>44145.637627314813</v>
      </c>
      <c r="Z1829" t="s">
        <v>329</v>
      </c>
    </row>
    <row r="1830" spans="1:26" x14ac:dyDescent="0.25">
      <c r="A1830" t="s">
        <v>4347</v>
      </c>
      <c r="B1830" t="str">
        <f>VLOOKUP(A1830,'dump '!A:A,1,FALSE)</f>
        <v>VO352</v>
      </c>
      <c r="C1830" t="s">
        <v>4346</v>
      </c>
      <c r="D1830" t="s">
        <v>422</v>
      </c>
      <c r="E1830" t="s">
        <v>879</v>
      </c>
      <c r="F1830" t="s">
        <v>3975</v>
      </c>
      <c r="G1830" t="s">
        <v>177</v>
      </c>
      <c r="H1830" t="s">
        <v>58</v>
      </c>
      <c r="I1830">
        <v>1037140</v>
      </c>
      <c r="J1830">
        <v>5</v>
      </c>
      <c r="K1830" t="s">
        <v>47</v>
      </c>
      <c r="L1830" t="s">
        <v>6142</v>
      </c>
      <c r="M1830" t="s">
        <v>55</v>
      </c>
      <c r="N1830">
        <v>80</v>
      </c>
      <c r="O1830">
        <v>100</v>
      </c>
      <c r="P1830" t="s">
        <v>6221</v>
      </c>
      <c r="Q1830">
        <v>2600</v>
      </c>
      <c r="R1830">
        <v>50</v>
      </c>
      <c r="S1830">
        <v>300</v>
      </c>
      <c r="V1830" t="s">
        <v>6144</v>
      </c>
      <c r="W1830" s="2">
        <v>44145.380509259259</v>
      </c>
      <c r="X1830" t="s">
        <v>329</v>
      </c>
      <c r="Y1830" s="2">
        <v>44145.380509259259</v>
      </c>
      <c r="Z1830" t="s">
        <v>329</v>
      </c>
    </row>
    <row r="1831" spans="1:26" x14ac:dyDescent="0.25">
      <c r="A1831" t="s">
        <v>4305</v>
      </c>
      <c r="B1831" t="str">
        <f>VLOOKUP(A1831,'dump '!A:A,1,FALSE)</f>
        <v>VO353</v>
      </c>
      <c r="C1831" t="s">
        <v>4304</v>
      </c>
      <c r="D1831" t="s">
        <v>1739</v>
      </c>
      <c r="E1831" t="s">
        <v>1740</v>
      </c>
      <c r="F1831" t="s">
        <v>1741</v>
      </c>
      <c r="G1831" t="s">
        <v>177</v>
      </c>
      <c r="H1831" t="s">
        <v>58</v>
      </c>
      <c r="I1831">
        <v>1037198</v>
      </c>
      <c r="J1831">
        <v>5</v>
      </c>
      <c r="K1831" t="s">
        <v>47</v>
      </c>
      <c r="L1831" t="s">
        <v>6142</v>
      </c>
      <c r="M1831" t="s">
        <v>55</v>
      </c>
      <c r="N1831">
        <v>80</v>
      </c>
      <c r="O1831">
        <v>100</v>
      </c>
      <c r="P1831" t="s">
        <v>6221</v>
      </c>
      <c r="Q1831">
        <v>2700</v>
      </c>
      <c r="R1831">
        <v>50</v>
      </c>
      <c r="S1831">
        <v>300</v>
      </c>
      <c r="V1831" t="s">
        <v>6144</v>
      </c>
      <c r="W1831" s="2">
        <v>44145.380833333336</v>
      </c>
      <c r="X1831" t="s">
        <v>329</v>
      </c>
      <c r="Y1831" s="2">
        <v>44145.380833333336</v>
      </c>
      <c r="Z1831" t="s">
        <v>329</v>
      </c>
    </row>
    <row r="1832" spans="1:26" x14ac:dyDescent="0.25">
      <c r="A1832" t="s">
        <v>4147</v>
      </c>
      <c r="B1832" t="str">
        <f>VLOOKUP(A1832,'dump '!A:A,1,FALSE)</f>
        <v>VO354</v>
      </c>
      <c r="C1832" t="s">
        <v>4146</v>
      </c>
      <c r="D1832" t="s">
        <v>174</v>
      </c>
      <c r="E1832" t="s">
        <v>4057</v>
      </c>
      <c r="F1832" t="s">
        <v>4058</v>
      </c>
      <c r="G1832" t="s">
        <v>177</v>
      </c>
      <c r="H1832" t="s">
        <v>58</v>
      </c>
      <c r="I1832">
        <v>1030343</v>
      </c>
      <c r="J1832">
        <v>5</v>
      </c>
      <c r="K1832" t="s">
        <v>47</v>
      </c>
      <c r="L1832" t="s">
        <v>6172</v>
      </c>
      <c r="M1832" t="s">
        <v>55</v>
      </c>
      <c r="N1832">
        <v>60</v>
      </c>
      <c r="O1832">
        <v>100</v>
      </c>
      <c r="P1832" t="s">
        <v>6224</v>
      </c>
      <c r="Q1832">
        <v>2700</v>
      </c>
      <c r="R1832">
        <v>50</v>
      </c>
      <c r="S1832">
        <v>300</v>
      </c>
      <c r="V1832" t="s">
        <v>6174</v>
      </c>
      <c r="W1832" s="2">
        <v>44165.652442129627</v>
      </c>
      <c r="X1832" t="s">
        <v>329</v>
      </c>
      <c r="Y1832" s="2">
        <v>44165.659988425927</v>
      </c>
      <c r="Z1832" t="s">
        <v>329</v>
      </c>
    </row>
    <row r="1833" spans="1:26" x14ac:dyDescent="0.25">
      <c r="A1833" t="s">
        <v>4121</v>
      </c>
      <c r="B1833" t="str">
        <f>VLOOKUP(A1833,'dump '!A:A,1,FALSE)</f>
        <v>VO355</v>
      </c>
      <c r="C1833" t="s">
        <v>4120</v>
      </c>
      <c r="D1833" t="s">
        <v>4065</v>
      </c>
      <c r="E1833" t="s">
        <v>1041</v>
      </c>
      <c r="F1833" t="s">
        <v>4066</v>
      </c>
      <c r="G1833" t="s">
        <v>43</v>
      </c>
      <c r="H1833" t="s">
        <v>58</v>
      </c>
      <c r="I1833">
        <v>1030335</v>
      </c>
      <c r="J1833">
        <v>5</v>
      </c>
      <c r="K1833" t="s">
        <v>47</v>
      </c>
      <c r="L1833" t="s">
        <v>6172</v>
      </c>
      <c r="M1833" t="s">
        <v>55</v>
      </c>
      <c r="N1833">
        <v>60</v>
      </c>
      <c r="O1833">
        <v>100</v>
      </c>
      <c r="P1833" t="s">
        <v>6224</v>
      </c>
      <c r="Q1833">
        <v>2600</v>
      </c>
      <c r="R1833">
        <v>50</v>
      </c>
      <c r="S1833">
        <v>300</v>
      </c>
      <c r="V1833" t="s">
        <v>6174</v>
      </c>
      <c r="W1833" s="2">
        <v>44173.513020833336</v>
      </c>
      <c r="X1833" t="s">
        <v>329</v>
      </c>
      <c r="Y1833" s="2">
        <v>44173.514363425929</v>
      </c>
      <c r="Z1833" t="s">
        <v>329</v>
      </c>
    </row>
    <row r="1834" spans="1:26" x14ac:dyDescent="0.25">
      <c r="A1834" t="s">
        <v>4145</v>
      </c>
      <c r="B1834" t="str">
        <f>VLOOKUP(A1834,'dump '!A:A,1,FALSE)</f>
        <v>VO356</v>
      </c>
      <c r="C1834" t="s">
        <v>4144</v>
      </c>
      <c r="D1834" t="s">
        <v>3693</v>
      </c>
      <c r="E1834" t="s">
        <v>4129</v>
      </c>
      <c r="F1834" t="s">
        <v>4130</v>
      </c>
      <c r="G1834" t="s">
        <v>184</v>
      </c>
      <c r="H1834" t="s">
        <v>58</v>
      </c>
      <c r="I1834">
        <v>1030342</v>
      </c>
      <c r="J1834">
        <v>5</v>
      </c>
      <c r="K1834" t="s">
        <v>47</v>
      </c>
      <c r="L1834" t="s">
        <v>6172</v>
      </c>
      <c r="M1834" t="s">
        <v>55</v>
      </c>
      <c r="N1834">
        <v>60</v>
      </c>
      <c r="O1834">
        <v>100</v>
      </c>
      <c r="P1834" t="s">
        <v>6224</v>
      </c>
      <c r="Q1834">
        <v>2600</v>
      </c>
      <c r="R1834">
        <v>50</v>
      </c>
      <c r="S1834">
        <v>300</v>
      </c>
      <c r="V1834" t="s">
        <v>6174</v>
      </c>
      <c r="W1834" s="2">
        <v>44173.493703703702</v>
      </c>
      <c r="X1834" t="s">
        <v>329</v>
      </c>
      <c r="Y1834" s="2">
        <v>44173.514675925922</v>
      </c>
      <c r="Z1834" t="s">
        <v>329</v>
      </c>
    </row>
    <row r="1835" spans="1:26" x14ac:dyDescent="0.25">
      <c r="A1835" t="s">
        <v>4311</v>
      </c>
      <c r="B1835" t="str">
        <f>VLOOKUP(A1835,'dump '!A:A,1,FALSE)</f>
        <v>VO357</v>
      </c>
      <c r="C1835" t="s">
        <v>4310</v>
      </c>
      <c r="D1835" t="s">
        <v>1156</v>
      </c>
      <c r="E1835" t="s">
        <v>112</v>
      </c>
      <c r="F1835" t="s">
        <v>4053</v>
      </c>
      <c r="G1835" t="s">
        <v>177</v>
      </c>
      <c r="H1835" t="s">
        <v>58</v>
      </c>
      <c r="I1835">
        <v>1037153</v>
      </c>
      <c r="J1835">
        <v>5</v>
      </c>
      <c r="K1835" t="s">
        <v>47</v>
      </c>
      <c r="L1835" t="s">
        <v>6142</v>
      </c>
      <c r="M1835" t="s">
        <v>55</v>
      </c>
      <c r="N1835">
        <v>80</v>
      </c>
      <c r="O1835">
        <v>100</v>
      </c>
      <c r="P1835" t="s">
        <v>6221</v>
      </c>
      <c r="Q1835">
        <v>2700</v>
      </c>
      <c r="R1835">
        <v>50</v>
      </c>
      <c r="S1835">
        <v>300</v>
      </c>
      <c r="V1835" t="s">
        <v>6144</v>
      </c>
      <c r="W1835" s="2">
        <v>44175.60465277778</v>
      </c>
      <c r="X1835" t="s">
        <v>329</v>
      </c>
      <c r="Y1835" s="2">
        <v>44175.60465277778</v>
      </c>
      <c r="Z1835" t="s">
        <v>329</v>
      </c>
    </row>
    <row r="1836" spans="1:26" x14ac:dyDescent="0.25">
      <c r="A1836" t="s">
        <v>4124</v>
      </c>
      <c r="B1836" t="str">
        <f>VLOOKUP(A1836,'dump '!A:A,1,FALSE)</f>
        <v>VO358</v>
      </c>
      <c r="C1836" t="s">
        <v>4123</v>
      </c>
      <c r="D1836" t="s">
        <v>4065</v>
      </c>
      <c r="E1836" t="s">
        <v>293</v>
      </c>
      <c r="F1836" t="s">
        <v>4066</v>
      </c>
      <c r="G1836" t="s">
        <v>43</v>
      </c>
      <c r="H1836" t="s">
        <v>58</v>
      </c>
      <c r="I1836">
        <v>1030336</v>
      </c>
      <c r="J1836">
        <v>5</v>
      </c>
      <c r="K1836" t="s">
        <v>47</v>
      </c>
      <c r="L1836" t="s">
        <v>6172</v>
      </c>
      <c r="M1836" t="s">
        <v>55</v>
      </c>
      <c r="N1836">
        <v>60</v>
      </c>
      <c r="O1836">
        <v>100</v>
      </c>
      <c r="P1836" t="s">
        <v>6219</v>
      </c>
      <c r="Q1836">
        <v>2600</v>
      </c>
      <c r="R1836">
        <v>50</v>
      </c>
      <c r="S1836">
        <v>300</v>
      </c>
      <c r="V1836" t="s">
        <v>6174</v>
      </c>
      <c r="W1836" s="2">
        <v>44210.465879629628</v>
      </c>
      <c r="X1836" t="s">
        <v>329</v>
      </c>
      <c r="Y1836" s="2">
        <v>44210.465879629628</v>
      </c>
      <c r="Z1836" t="s">
        <v>329</v>
      </c>
    </row>
    <row r="1837" spans="1:26" x14ac:dyDescent="0.25">
      <c r="A1837" t="s">
        <v>4103</v>
      </c>
      <c r="B1837" t="str">
        <f>VLOOKUP(A1837,'dump '!A:A,1,FALSE)</f>
        <v>VO359</v>
      </c>
      <c r="C1837" t="s">
        <v>4102</v>
      </c>
      <c r="D1837" t="s">
        <v>422</v>
      </c>
      <c r="E1837" t="s">
        <v>879</v>
      </c>
      <c r="F1837" t="s">
        <v>3975</v>
      </c>
      <c r="G1837" t="s">
        <v>177</v>
      </c>
      <c r="H1837" t="s">
        <v>58</v>
      </c>
      <c r="I1837">
        <v>1030376</v>
      </c>
      <c r="J1837">
        <v>5</v>
      </c>
      <c r="K1837" t="s">
        <v>47</v>
      </c>
      <c r="L1837" t="s">
        <v>6172</v>
      </c>
      <c r="M1837" t="s">
        <v>55</v>
      </c>
      <c r="N1837">
        <v>60</v>
      </c>
      <c r="O1837">
        <v>100</v>
      </c>
      <c r="P1837" t="s">
        <v>6219</v>
      </c>
      <c r="Q1837">
        <v>2700</v>
      </c>
      <c r="R1837">
        <v>50</v>
      </c>
      <c r="S1837">
        <v>300</v>
      </c>
      <c r="V1837" t="s">
        <v>6174</v>
      </c>
      <c r="W1837" s="2">
        <v>44217.554537037038</v>
      </c>
      <c r="X1837" t="s">
        <v>329</v>
      </c>
      <c r="Y1837" s="2">
        <v>44217.554537037038</v>
      </c>
      <c r="Z1837" t="s">
        <v>329</v>
      </c>
    </row>
    <row r="1838" spans="1:26" x14ac:dyDescent="0.25">
      <c r="A1838" t="s">
        <v>4111</v>
      </c>
      <c r="B1838" t="str">
        <f>VLOOKUP(A1838,'dump '!A:A,1,FALSE)</f>
        <v>VO360</v>
      </c>
      <c r="C1838" t="s">
        <v>4110</v>
      </c>
      <c r="D1838" t="s">
        <v>2996</v>
      </c>
      <c r="E1838" t="s">
        <v>148</v>
      </c>
      <c r="F1838" t="s">
        <v>2997</v>
      </c>
      <c r="G1838" t="s">
        <v>177</v>
      </c>
      <c r="H1838" t="s">
        <v>58</v>
      </c>
      <c r="I1838">
        <v>1030363</v>
      </c>
      <c r="J1838">
        <v>5</v>
      </c>
      <c r="K1838" t="s">
        <v>47</v>
      </c>
      <c r="L1838" t="s">
        <v>6172</v>
      </c>
      <c r="M1838" t="s">
        <v>55</v>
      </c>
      <c r="N1838">
        <v>60</v>
      </c>
      <c r="O1838">
        <v>100</v>
      </c>
      <c r="P1838" t="s">
        <v>6219</v>
      </c>
      <c r="Q1838">
        <v>2700</v>
      </c>
      <c r="R1838">
        <v>50</v>
      </c>
      <c r="S1838">
        <v>300</v>
      </c>
      <c r="V1838" t="s">
        <v>6174</v>
      </c>
      <c r="W1838" s="2">
        <v>44217.566064814811</v>
      </c>
      <c r="X1838" t="s">
        <v>329</v>
      </c>
      <c r="Y1838" s="2">
        <v>44222.437418981484</v>
      </c>
      <c r="Z1838" t="s">
        <v>329</v>
      </c>
    </row>
    <row r="1839" spans="1:26" x14ac:dyDescent="0.25">
      <c r="A1839" t="s">
        <v>3594</v>
      </c>
      <c r="B1839" t="str">
        <f>VLOOKUP(A1839,'dump '!A:A,1,FALSE)</f>
        <v>VO361</v>
      </c>
      <c r="C1839" t="s">
        <v>3593</v>
      </c>
      <c r="D1839" t="s">
        <v>541</v>
      </c>
      <c r="E1839" t="s">
        <v>1360</v>
      </c>
      <c r="F1839" t="s">
        <v>3595</v>
      </c>
      <c r="G1839" t="s">
        <v>177</v>
      </c>
      <c r="H1839" t="s">
        <v>58</v>
      </c>
      <c r="I1839">
        <v>1037189</v>
      </c>
      <c r="J1839">
        <v>5</v>
      </c>
      <c r="K1839" t="s">
        <v>47</v>
      </c>
      <c r="L1839" t="s">
        <v>6142</v>
      </c>
      <c r="M1839" t="s">
        <v>55</v>
      </c>
      <c r="N1839">
        <v>80</v>
      </c>
      <c r="O1839">
        <v>100</v>
      </c>
      <c r="P1839" t="s">
        <v>6218</v>
      </c>
      <c r="Q1839">
        <v>2700</v>
      </c>
      <c r="R1839">
        <v>50</v>
      </c>
      <c r="S1839">
        <v>300</v>
      </c>
      <c r="V1839" t="s">
        <v>6144</v>
      </c>
      <c r="W1839" s="2">
        <v>44231.629050925927</v>
      </c>
      <c r="X1839" t="s">
        <v>329</v>
      </c>
      <c r="Y1839" s="2">
        <v>44231.629537037035</v>
      </c>
      <c r="Z1839" t="s">
        <v>329</v>
      </c>
    </row>
    <row r="1840" spans="1:26" x14ac:dyDescent="0.25">
      <c r="A1840" t="s">
        <v>4805</v>
      </c>
      <c r="B1840" t="str">
        <f>VLOOKUP(A1840,'dump '!A:A,1,FALSE)</f>
        <v>VO362</v>
      </c>
      <c r="C1840" t="s">
        <v>4804</v>
      </c>
      <c r="D1840" t="s">
        <v>3462</v>
      </c>
      <c r="E1840" t="s">
        <v>340</v>
      </c>
      <c r="F1840" t="s">
        <v>4513</v>
      </c>
      <c r="G1840" t="s">
        <v>177</v>
      </c>
      <c r="H1840" t="s">
        <v>58</v>
      </c>
      <c r="I1840">
        <v>1037036</v>
      </c>
      <c r="J1840">
        <v>5</v>
      </c>
      <c r="K1840" t="s">
        <v>47</v>
      </c>
      <c r="L1840" t="s">
        <v>6172</v>
      </c>
      <c r="M1840" t="s">
        <v>55</v>
      </c>
      <c r="N1840">
        <v>60</v>
      </c>
      <c r="O1840">
        <v>100</v>
      </c>
      <c r="P1840" t="s">
        <v>6219</v>
      </c>
      <c r="Q1840">
        <v>2700</v>
      </c>
      <c r="R1840">
        <v>50</v>
      </c>
      <c r="S1840">
        <v>300</v>
      </c>
      <c r="V1840" t="s">
        <v>6174</v>
      </c>
      <c r="W1840" s="2">
        <v>44230.542881944442</v>
      </c>
      <c r="X1840" t="s">
        <v>329</v>
      </c>
      <c r="Y1840" s="2">
        <v>44230.542881944442</v>
      </c>
      <c r="Z1840" t="s">
        <v>329</v>
      </c>
    </row>
    <row r="1841" spans="1:26" x14ac:dyDescent="0.25">
      <c r="A1841" t="s">
        <v>3271</v>
      </c>
      <c r="B1841" t="str">
        <f>VLOOKUP(A1841,'dump '!A:A,1,FALSE)</f>
        <v>VO363</v>
      </c>
      <c r="C1841" t="s">
        <v>3270</v>
      </c>
      <c r="D1841" t="s">
        <v>2948</v>
      </c>
      <c r="E1841" t="s">
        <v>264</v>
      </c>
      <c r="F1841" t="s">
        <v>2949</v>
      </c>
      <c r="G1841" t="s">
        <v>177</v>
      </c>
      <c r="H1841" t="s">
        <v>58</v>
      </c>
      <c r="I1841">
        <v>1015846</v>
      </c>
      <c r="J1841">
        <v>5</v>
      </c>
      <c r="K1841" t="s">
        <v>47</v>
      </c>
      <c r="L1841" t="s">
        <v>6142</v>
      </c>
      <c r="M1841" t="s">
        <v>55</v>
      </c>
      <c r="N1841">
        <v>80</v>
      </c>
      <c r="O1841">
        <v>100</v>
      </c>
      <c r="P1841" t="s">
        <v>6218</v>
      </c>
      <c r="Q1841">
        <v>2600</v>
      </c>
      <c r="R1841">
        <v>50</v>
      </c>
      <c r="S1841">
        <v>300</v>
      </c>
      <c r="V1841" t="s">
        <v>6144</v>
      </c>
      <c r="W1841" s="2">
        <v>44238.452939814815</v>
      </c>
      <c r="X1841" t="s">
        <v>329</v>
      </c>
      <c r="Y1841" s="2">
        <v>44238.452939814815</v>
      </c>
      <c r="Z1841" t="s">
        <v>329</v>
      </c>
    </row>
    <row r="1842" spans="1:26" x14ac:dyDescent="0.25">
      <c r="A1842" t="s">
        <v>4784</v>
      </c>
      <c r="B1842" t="str">
        <f>VLOOKUP(A1842,'dump '!A:A,1,FALSE)</f>
        <v>VO364</v>
      </c>
      <c r="C1842" t="s">
        <v>4783</v>
      </c>
      <c r="D1842" t="s">
        <v>3688</v>
      </c>
      <c r="E1842" t="s">
        <v>2319</v>
      </c>
      <c r="F1842" t="s">
        <v>3689</v>
      </c>
      <c r="G1842" t="s">
        <v>177</v>
      </c>
      <c r="H1842" t="s">
        <v>58</v>
      </c>
      <c r="I1842">
        <v>1037079</v>
      </c>
      <c r="J1842">
        <v>5</v>
      </c>
      <c r="K1842" t="s">
        <v>47</v>
      </c>
      <c r="L1842" t="s">
        <v>6172</v>
      </c>
      <c r="M1842" t="s">
        <v>55</v>
      </c>
      <c r="N1842">
        <v>60</v>
      </c>
      <c r="O1842">
        <v>100</v>
      </c>
      <c r="P1842" t="s">
        <v>6219</v>
      </c>
      <c r="Q1842">
        <v>2700</v>
      </c>
      <c r="R1842">
        <v>50</v>
      </c>
      <c r="S1842">
        <v>300</v>
      </c>
      <c r="V1842" t="s">
        <v>6174</v>
      </c>
      <c r="W1842" s="2">
        <v>44238.452361111114</v>
      </c>
      <c r="X1842" t="s">
        <v>329</v>
      </c>
      <c r="Y1842" s="2">
        <v>44238.452361111114</v>
      </c>
      <c r="Z1842" t="s">
        <v>329</v>
      </c>
    </row>
    <row r="1843" spans="1:26" x14ac:dyDescent="0.25">
      <c r="A1843" t="s">
        <v>4884</v>
      </c>
      <c r="B1843" t="str">
        <f>VLOOKUP(A1843,'dump '!A:A,1,FALSE)</f>
        <v>VO365</v>
      </c>
      <c r="C1843" t="s">
        <v>4883</v>
      </c>
      <c r="D1843" t="s">
        <v>3523</v>
      </c>
      <c r="E1843" t="s">
        <v>528</v>
      </c>
      <c r="F1843" t="s">
        <v>3958</v>
      </c>
      <c r="G1843" t="s">
        <v>177</v>
      </c>
      <c r="H1843" t="s">
        <v>58</v>
      </c>
      <c r="I1843">
        <v>1037059</v>
      </c>
      <c r="J1843">
        <v>5</v>
      </c>
      <c r="K1843" t="s">
        <v>47</v>
      </c>
      <c r="L1843" t="s">
        <v>6172</v>
      </c>
      <c r="M1843" t="s">
        <v>55</v>
      </c>
      <c r="N1843">
        <v>60</v>
      </c>
      <c r="O1843">
        <v>100</v>
      </c>
      <c r="P1843" t="s">
        <v>6219</v>
      </c>
      <c r="Q1843">
        <v>2700</v>
      </c>
      <c r="R1843">
        <v>50</v>
      </c>
      <c r="S1843">
        <v>300</v>
      </c>
      <c r="V1843" t="s">
        <v>6174</v>
      </c>
      <c r="W1843" s="2">
        <v>44238.451307870368</v>
      </c>
      <c r="X1843" t="s">
        <v>329</v>
      </c>
      <c r="Y1843" s="2">
        <v>44238.451307870368</v>
      </c>
      <c r="Z1843" t="s">
        <v>329</v>
      </c>
    </row>
    <row r="1844" spans="1:26" x14ac:dyDescent="0.25">
      <c r="A1844" t="s">
        <v>4769</v>
      </c>
      <c r="B1844" t="str">
        <f>VLOOKUP(A1844,'dump '!A:A,1,FALSE)</f>
        <v>VO366</v>
      </c>
      <c r="C1844" t="s">
        <v>4768</v>
      </c>
      <c r="D1844" t="s">
        <v>3603</v>
      </c>
      <c r="E1844" t="s">
        <v>281</v>
      </c>
      <c r="F1844" t="s">
        <v>3604</v>
      </c>
      <c r="G1844" t="s">
        <v>177</v>
      </c>
      <c r="H1844" t="s">
        <v>58</v>
      </c>
      <c r="I1844">
        <v>1037038</v>
      </c>
      <c r="J1844">
        <v>5</v>
      </c>
      <c r="K1844" t="s">
        <v>47</v>
      </c>
      <c r="L1844" t="s">
        <v>6172</v>
      </c>
      <c r="M1844" t="s">
        <v>55</v>
      </c>
      <c r="N1844">
        <v>60</v>
      </c>
      <c r="O1844">
        <v>100</v>
      </c>
      <c r="P1844" t="s">
        <v>6219</v>
      </c>
      <c r="Q1844">
        <v>2700</v>
      </c>
      <c r="R1844">
        <v>50</v>
      </c>
      <c r="S1844">
        <v>300</v>
      </c>
      <c r="V1844" t="s">
        <v>6174</v>
      </c>
      <c r="W1844" s="2">
        <v>44238.450428240743</v>
      </c>
      <c r="X1844" t="s">
        <v>329</v>
      </c>
      <c r="Y1844" s="2">
        <v>44238.450428240743</v>
      </c>
      <c r="Z1844" t="s">
        <v>329</v>
      </c>
    </row>
    <row r="1845" spans="1:26" x14ac:dyDescent="0.25">
      <c r="A1845" t="s">
        <v>4880</v>
      </c>
      <c r="B1845" t="str">
        <f>VLOOKUP(A1845,'dump '!A:A,1,FALSE)</f>
        <v>VO367</v>
      </c>
      <c r="C1845" t="s">
        <v>4879</v>
      </c>
      <c r="D1845" t="s">
        <v>3621</v>
      </c>
      <c r="E1845" t="s">
        <v>281</v>
      </c>
      <c r="F1845" t="s">
        <v>3622</v>
      </c>
      <c r="G1845" t="s">
        <v>177</v>
      </c>
      <c r="H1845" t="s">
        <v>58</v>
      </c>
      <c r="I1845">
        <v>1037228</v>
      </c>
      <c r="J1845">
        <v>5</v>
      </c>
      <c r="K1845" t="s">
        <v>47</v>
      </c>
      <c r="L1845" t="s">
        <v>6172</v>
      </c>
      <c r="M1845" t="s">
        <v>55</v>
      </c>
      <c r="N1845">
        <v>60</v>
      </c>
      <c r="O1845">
        <v>100</v>
      </c>
      <c r="P1845" t="s">
        <v>6219</v>
      </c>
      <c r="Q1845">
        <v>2700</v>
      </c>
      <c r="R1845">
        <v>50</v>
      </c>
      <c r="S1845">
        <v>300</v>
      </c>
      <c r="V1845" t="s">
        <v>6174</v>
      </c>
      <c r="W1845" s="2">
        <v>44238.449687499997</v>
      </c>
      <c r="X1845" t="s">
        <v>329</v>
      </c>
      <c r="Y1845" s="2">
        <v>44238.449687499997</v>
      </c>
      <c r="Z1845" t="s">
        <v>329</v>
      </c>
    </row>
    <row r="1846" spans="1:26" x14ac:dyDescent="0.25">
      <c r="A1846" t="s">
        <v>4807</v>
      </c>
      <c r="B1846" t="str">
        <f>VLOOKUP(A1846,'dump '!A:A,1,FALSE)</f>
        <v>VO368</v>
      </c>
      <c r="C1846" t="s">
        <v>4806</v>
      </c>
      <c r="D1846" t="s">
        <v>3671</v>
      </c>
      <c r="E1846" t="s">
        <v>3672</v>
      </c>
      <c r="F1846" t="s">
        <v>3673</v>
      </c>
      <c r="G1846" t="s">
        <v>177</v>
      </c>
      <c r="H1846" t="s">
        <v>58</v>
      </c>
      <c r="I1846">
        <v>1037037</v>
      </c>
      <c r="J1846">
        <v>5</v>
      </c>
      <c r="K1846" t="s">
        <v>47</v>
      </c>
      <c r="L1846" t="s">
        <v>6172</v>
      </c>
      <c r="M1846" t="s">
        <v>55</v>
      </c>
      <c r="N1846">
        <v>60</v>
      </c>
      <c r="O1846">
        <v>100</v>
      </c>
      <c r="P1846" t="s">
        <v>6219</v>
      </c>
      <c r="Q1846">
        <v>2700</v>
      </c>
      <c r="R1846">
        <v>50</v>
      </c>
      <c r="S1846">
        <v>300</v>
      </c>
      <c r="V1846" t="s">
        <v>6174</v>
      </c>
      <c r="W1846" s="2">
        <v>44238.448865740742</v>
      </c>
      <c r="X1846" t="s">
        <v>329</v>
      </c>
      <c r="Y1846" s="2">
        <v>44238.448865740742</v>
      </c>
      <c r="Z1846" t="s">
        <v>329</v>
      </c>
    </row>
    <row r="1847" spans="1:26" x14ac:dyDescent="0.25">
      <c r="A1847" t="s">
        <v>4835</v>
      </c>
      <c r="B1847" t="str">
        <f>VLOOKUP(A1847,'dump '!A:A,1,FALSE)</f>
        <v>VO369</v>
      </c>
      <c r="C1847" t="s">
        <v>4834</v>
      </c>
      <c r="D1847" t="s">
        <v>4343</v>
      </c>
      <c r="E1847" t="s">
        <v>281</v>
      </c>
      <c r="F1847" t="s">
        <v>4344</v>
      </c>
      <c r="G1847" t="s">
        <v>177</v>
      </c>
      <c r="H1847" t="s">
        <v>58</v>
      </c>
      <c r="I1847">
        <v>1036965</v>
      </c>
      <c r="J1847">
        <v>5</v>
      </c>
      <c r="K1847" t="s">
        <v>47</v>
      </c>
      <c r="L1847" t="s">
        <v>6172</v>
      </c>
      <c r="M1847" t="s">
        <v>55</v>
      </c>
      <c r="N1847">
        <v>60</v>
      </c>
      <c r="O1847">
        <v>100</v>
      </c>
      <c r="P1847" t="s">
        <v>6219</v>
      </c>
      <c r="Q1847">
        <v>2700</v>
      </c>
      <c r="R1847">
        <v>50</v>
      </c>
      <c r="S1847">
        <v>300</v>
      </c>
      <c r="V1847" t="s">
        <v>6174</v>
      </c>
      <c r="W1847" s="2">
        <v>44238.447164351855</v>
      </c>
      <c r="X1847" t="s">
        <v>329</v>
      </c>
      <c r="Y1847" s="2">
        <v>44238.447164351855</v>
      </c>
      <c r="Z1847" t="s">
        <v>329</v>
      </c>
    </row>
    <row r="1848" spans="1:26" x14ac:dyDescent="0.25">
      <c r="A1848" t="s">
        <v>4588</v>
      </c>
      <c r="B1848" t="str">
        <f>VLOOKUP(A1848,'dump '!A:A,1,FALSE)</f>
        <v>VO370</v>
      </c>
      <c r="C1848" t="s">
        <v>4587</v>
      </c>
      <c r="D1848" t="s">
        <v>2385</v>
      </c>
      <c r="E1848" t="s">
        <v>2735</v>
      </c>
      <c r="F1848" t="s">
        <v>2736</v>
      </c>
      <c r="G1848" t="s">
        <v>177</v>
      </c>
      <c r="H1848" t="s">
        <v>58</v>
      </c>
      <c r="I1848">
        <v>1019362</v>
      </c>
      <c r="J1848">
        <v>5</v>
      </c>
      <c r="K1848" t="s">
        <v>47</v>
      </c>
      <c r="L1848" t="s">
        <v>6172</v>
      </c>
      <c r="M1848" t="s">
        <v>55</v>
      </c>
      <c r="N1848">
        <v>60</v>
      </c>
      <c r="O1848">
        <v>100</v>
      </c>
      <c r="P1848" t="s">
        <v>6219</v>
      </c>
      <c r="Q1848">
        <v>2700</v>
      </c>
      <c r="R1848">
        <v>50</v>
      </c>
      <c r="S1848">
        <v>300</v>
      </c>
      <c r="V1848" t="s">
        <v>6174</v>
      </c>
      <c r="W1848" s="2">
        <v>44238.454074074078</v>
      </c>
      <c r="X1848" t="s">
        <v>329</v>
      </c>
      <c r="Y1848" s="2">
        <v>44238.586099537039</v>
      </c>
      <c r="Z1848" t="s">
        <v>329</v>
      </c>
    </row>
    <row r="1849" spans="1:26" x14ac:dyDescent="0.25">
      <c r="A1849" t="s">
        <v>4874</v>
      </c>
      <c r="B1849" t="str">
        <f>VLOOKUP(A1849,'dump '!A:A,1,FALSE)</f>
        <v>VO371</v>
      </c>
      <c r="C1849" t="s">
        <v>4873</v>
      </c>
      <c r="D1849" t="s">
        <v>324</v>
      </c>
      <c r="E1849" t="s">
        <v>3310</v>
      </c>
      <c r="F1849" t="s">
        <v>3631</v>
      </c>
      <c r="G1849" t="s">
        <v>177</v>
      </c>
      <c r="H1849" t="s">
        <v>58</v>
      </c>
      <c r="I1849">
        <v>1037206</v>
      </c>
      <c r="J1849">
        <v>5</v>
      </c>
      <c r="K1849" t="s">
        <v>47</v>
      </c>
      <c r="L1849" t="s">
        <v>6172</v>
      </c>
      <c r="M1849" t="s">
        <v>55</v>
      </c>
      <c r="N1849">
        <v>60</v>
      </c>
      <c r="O1849">
        <v>100</v>
      </c>
      <c r="P1849" t="s">
        <v>6219</v>
      </c>
      <c r="Q1849">
        <v>2550</v>
      </c>
      <c r="R1849">
        <v>50</v>
      </c>
      <c r="S1849">
        <v>300</v>
      </c>
      <c r="V1849" t="s">
        <v>6174</v>
      </c>
      <c r="W1849" s="2">
        <v>44238.455520833333</v>
      </c>
      <c r="X1849" t="s">
        <v>329</v>
      </c>
      <c r="Y1849" s="2">
        <v>44238.455694444441</v>
      </c>
      <c r="Z1849" t="s">
        <v>329</v>
      </c>
    </row>
    <row r="1850" spans="1:26" x14ac:dyDescent="0.25">
      <c r="A1850" t="s">
        <v>4872</v>
      </c>
      <c r="B1850" t="str">
        <f>VLOOKUP(A1850,'dump '!A:A,1,FALSE)</f>
        <v>VO372</v>
      </c>
      <c r="C1850" t="s">
        <v>4871</v>
      </c>
      <c r="D1850" t="s">
        <v>1282</v>
      </c>
      <c r="E1850" t="s">
        <v>169</v>
      </c>
      <c r="F1850" t="s">
        <v>1284</v>
      </c>
      <c r="G1850" t="s">
        <v>277</v>
      </c>
      <c r="H1850" t="s">
        <v>58</v>
      </c>
      <c r="I1850">
        <v>1037204</v>
      </c>
      <c r="J1850">
        <v>5</v>
      </c>
      <c r="K1850" t="s">
        <v>47</v>
      </c>
      <c r="L1850" t="s">
        <v>6172</v>
      </c>
      <c r="M1850" t="s">
        <v>55</v>
      </c>
      <c r="N1850">
        <v>60</v>
      </c>
      <c r="O1850">
        <v>100</v>
      </c>
      <c r="P1850" t="s">
        <v>6219</v>
      </c>
      <c r="Q1850">
        <v>2600</v>
      </c>
      <c r="R1850">
        <v>50</v>
      </c>
      <c r="S1850">
        <v>300</v>
      </c>
      <c r="V1850" t="s">
        <v>6174</v>
      </c>
      <c r="W1850" s="2">
        <v>44256.579421296294</v>
      </c>
      <c r="X1850" t="s">
        <v>329</v>
      </c>
      <c r="Y1850" s="2">
        <v>44256.579421296294</v>
      </c>
      <c r="Z1850" t="s">
        <v>329</v>
      </c>
    </row>
    <row r="1851" spans="1:26" x14ac:dyDescent="0.25">
      <c r="A1851" t="s">
        <v>4595</v>
      </c>
      <c r="B1851" t="str">
        <f>VLOOKUP(A1851,'dump '!A:A,1,FALSE)</f>
        <v>VO373</v>
      </c>
      <c r="C1851" t="s">
        <v>4594</v>
      </c>
      <c r="D1851" t="s">
        <v>1282</v>
      </c>
      <c r="E1851" t="s">
        <v>169</v>
      </c>
      <c r="F1851" t="s">
        <v>1284</v>
      </c>
      <c r="G1851" t="s">
        <v>277</v>
      </c>
      <c r="H1851" t="s">
        <v>58</v>
      </c>
      <c r="I1851">
        <v>1018037</v>
      </c>
      <c r="J1851">
        <v>5</v>
      </c>
      <c r="K1851" t="s">
        <v>47</v>
      </c>
      <c r="L1851" t="s">
        <v>6142</v>
      </c>
      <c r="M1851" t="s">
        <v>55</v>
      </c>
      <c r="N1851">
        <v>80</v>
      </c>
      <c r="O1851">
        <v>100</v>
      </c>
      <c r="P1851" t="s">
        <v>6218</v>
      </c>
      <c r="Q1851">
        <v>2600</v>
      </c>
      <c r="R1851">
        <v>50</v>
      </c>
      <c r="S1851">
        <v>300</v>
      </c>
      <c r="V1851" t="s">
        <v>6144</v>
      </c>
      <c r="W1851" s="2">
        <v>44256.579814814817</v>
      </c>
      <c r="X1851" t="s">
        <v>329</v>
      </c>
      <c r="Y1851" s="2">
        <v>44256.579930555556</v>
      </c>
      <c r="Z1851" t="s">
        <v>329</v>
      </c>
    </row>
    <row r="1852" spans="1:26" x14ac:dyDescent="0.25">
      <c r="A1852" t="s">
        <v>4773</v>
      </c>
      <c r="B1852" t="str">
        <f>VLOOKUP(A1852,'dump '!A:A,1,FALSE)</f>
        <v>VO374</v>
      </c>
      <c r="C1852" t="s">
        <v>4772</v>
      </c>
      <c r="D1852" t="s">
        <v>1930</v>
      </c>
      <c r="E1852" t="s">
        <v>3654</v>
      </c>
      <c r="F1852" t="s">
        <v>3655</v>
      </c>
      <c r="G1852" t="s">
        <v>241</v>
      </c>
      <c r="H1852" t="s">
        <v>58</v>
      </c>
      <c r="I1852">
        <v>1037244</v>
      </c>
      <c r="J1852">
        <v>5</v>
      </c>
      <c r="K1852" t="s">
        <v>47</v>
      </c>
      <c r="L1852" t="s">
        <v>6172</v>
      </c>
      <c r="M1852" t="s">
        <v>55</v>
      </c>
      <c r="N1852">
        <v>60</v>
      </c>
      <c r="O1852">
        <v>100</v>
      </c>
      <c r="P1852" t="s">
        <v>6219</v>
      </c>
      <c r="Q1852">
        <v>2600</v>
      </c>
      <c r="R1852">
        <v>50</v>
      </c>
      <c r="S1852">
        <v>300</v>
      </c>
      <c r="V1852" t="s">
        <v>6174</v>
      </c>
      <c r="W1852" s="2">
        <v>44270.541284722225</v>
      </c>
      <c r="X1852" t="s">
        <v>329</v>
      </c>
      <c r="Y1852" s="2">
        <v>44270.541284722225</v>
      </c>
      <c r="Z1852" t="s">
        <v>329</v>
      </c>
    </row>
    <row r="1853" spans="1:26" x14ac:dyDescent="0.25">
      <c r="A1853" t="s">
        <v>4878</v>
      </c>
      <c r="B1853" t="str">
        <f>VLOOKUP(A1853,'dump '!A:A,1,FALSE)</f>
        <v>VO375</v>
      </c>
      <c r="C1853" t="s">
        <v>4877</v>
      </c>
      <c r="D1853" t="s">
        <v>1103</v>
      </c>
      <c r="E1853" t="s">
        <v>1533</v>
      </c>
      <c r="F1853" t="s">
        <v>3612</v>
      </c>
      <c r="G1853" t="s">
        <v>241</v>
      </c>
      <c r="H1853" t="s">
        <v>58</v>
      </c>
      <c r="I1853">
        <v>1037222</v>
      </c>
      <c r="J1853">
        <v>5</v>
      </c>
      <c r="K1853" t="s">
        <v>47</v>
      </c>
      <c r="L1853" t="s">
        <v>6172</v>
      </c>
      <c r="M1853" t="s">
        <v>55</v>
      </c>
      <c r="N1853">
        <v>60</v>
      </c>
      <c r="O1853">
        <v>100</v>
      </c>
      <c r="P1853" t="s">
        <v>6219</v>
      </c>
      <c r="Q1853">
        <v>2700</v>
      </c>
      <c r="R1853">
        <v>50</v>
      </c>
      <c r="S1853">
        <v>300</v>
      </c>
      <c r="V1853" t="s">
        <v>6174</v>
      </c>
      <c r="W1853" s="2">
        <v>44272.366840277777</v>
      </c>
      <c r="X1853" t="s">
        <v>329</v>
      </c>
      <c r="Y1853" s="2">
        <v>44272.366840277777</v>
      </c>
      <c r="Z1853" t="s">
        <v>329</v>
      </c>
    </row>
    <row r="1854" spans="1:26" x14ac:dyDescent="0.25">
      <c r="A1854" t="s">
        <v>4619</v>
      </c>
      <c r="B1854" t="str">
        <f>VLOOKUP(A1854,'dump '!A:A,1,FALSE)</f>
        <v>VO376</v>
      </c>
      <c r="C1854" t="s">
        <v>4618</v>
      </c>
      <c r="D1854" t="s">
        <v>1103</v>
      </c>
      <c r="E1854" t="s">
        <v>1533</v>
      </c>
      <c r="F1854" t="s">
        <v>3612</v>
      </c>
      <c r="G1854" t="s">
        <v>241</v>
      </c>
      <c r="H1854" t="s">
        <v>58</v>
      </c>
      <c r="I1854">
        <v>1015847</v>
      </c>
      <c r="J1854">
        <v>5</v>
      </c>
      <c r="K1854" t="s">
        <v>47</v>
      </c>
      <c r="L1854" t="s">
        <v>6142</v>
      </c>
      <c r="M1854" t="s">
        <v>55</v>
      </c>
      <c r="N1854">
        <v>80</v>
      </c>
      <c r="O1854">
        <v>100</v>
      </c>
      <c r="P1854" t="s">
        <v>6218</v>
      </c>
      <c r="Q1854">
        <v>2400</v>
      </c>
      <c r="R1854">
        <v>500</v>
      </c>
      <c r="S1854">
        <v>300</v>
      </c>
      <c r="V1854" t="s">
        <v>6144</v>
      </c>
      <c r="W1854" s="2">
        <v>44272.367256944446</v>
      </c>
      <c r="X1854" t="s">
        <v>329</v>
      </c>
      <c r="Y1854" s="2">
        <v>44272.372372685182</v>
      </c>
      <c r="Z1854" t="s">
        <v>329</v>
      </c>
    </row>
    <row r="1855" spans="1:26" x14ac:dyDescent="0.25">
      <c r="A1855" t="s">
        <v>4083</v>
      </c>
      <c r="B1855" t="str">
        <f>VLOOKUP(A1855,'dump '!A:A,1,FALSE)</f>
        <v>VO377</v>
      </c>
      <c r="C1855" t="s">
        <v>4082</v>
      </c>
      <c r="D1855" t="s">
        <v>4079</v>
      </c>
      <c r="E1855" t="s">
        <v>807</v>
      </c>
      <c r="F1855" t="s">
        <v>4080</v>
      </c>
      <c r="G1855" t="s">
        <v>241</v>
      </c>
      <c r="H1855" t="s">
        <v>58</v>
      </c>
      <c r="I1855">
        <v>1030416</v>
      </c>
      <c r="J1855">
        <v>5</v>
      </c>
      <c r="K1855" t="s">
        <v>47</v>
      </c>
      <c r="L1855" t="s">
        <v>6172</v>
      </c>
      <c r="M1855" t="s">
        <v>55</v>
      </c>
      <c r="N1855">
        <v>60</v>
      </c>
      <c r="O1855">
        <v>100</v>
      </c>
      <c r="P1855" t="s">
        <v>6219</v>
      </c>
      <c r="Q1855">
        <v>2700</v>
      </c>
      <c r="R1855">
        <v>50</v>
      </c>
      <c r="S1855">
        <v>300</v>
      </c>
      <c r="V1855" t="s">
        <v>6174</v>
      </c>
      <c r="W1855" s="2">
        <v>44270.44809027778</v>
      </c>
      <c r="X1855" t="s">
        <v>329</v>
      </c>
      <c r="Y1855" s="2">
        <v>44270.44809027778</v>
      </c>
      <c r="Z1855" t="s">
        <v>329</v>
      </c>
    </row>
    <row r="1856" spans="1:26" x14ac:dyDescent="0.25">
      <c r="A1856" t="s">
        <v>4813</v>
      </c>
      <c r="B1856" t="str">
        <f>VLOOKUP(A1856,'dump '!A:A,1,FALSE)</f>
        <v>VO378</v>
      </c>
      <c r="C1856" t="s">
        <v>4812</v>
      </c>
      <c r="D1856" t="s">
        <v>3248</v>
      </c>
      <c r="E1856" t="s">
        <v>3683</v>
      </c>
      <c r="F1856" t="s">
        <v>3684</v>
      </c>
      <c r="G1856" t="s">
        <v>241</v>
      </c>
      <c r="H1856" t="s">
        <v>58</v>
      </c>
      <c r="I1856">
        <v>1037050</v>
      </c>
      <c r="J1856">
        <v>5</v>
      </c>
      <c r="K1856" t="s">
        <v>47</v>
      </c>
      <c r="L1856" t="s">
        <v>6172</v>
      </c>
      <c r="M1856" t="s">
        <v>55</v>
      </c>
      <c r="N1856">
        <v>60</v>
      </c>
      <c r="O1856">
        <v>100</v>
      </c>
      <c r="P1856" t="s">
        <v>6219</v>
      </c>
      <c r="Q1856">
        <v>2700</v>
      </c>
      <c r="R1856">
        <v>50</v>
      </c>
      <c r="S1856">
        <v>300</v>
      </c>
      <c r="V1856" t="s">
        <v>6174</v>
      </c>
      <c r="W1856" s="2">
        <v>44270.44017361111</v>
      </c>
      <c r="X1856" t="s">
        <v>329</v>
      </c>
      <c r="Y1856" s="2">
        <v>44270.44017361111</v>
      </c>
      <c r="Z1856" t="s">
        <v>329</v>
      </c>
    </row>
    <row r="1857" spans="1:26" x14ac:dyDescent="0.25">
      <c r="A1857" t="s">
        <v>4823</v>
      </c>
      <c r="B1857" t="str">
        <f>VLOOKUP(A1857,'dump '!A:A,1,FALSE)</f>
        <v>VO379</v>
      </c>
      <c r="C1857" t="s">
        <v>4822</v>
      </c>
      <c r="D1857" t="s">
        <v>1071</v>
      </c>
      <c r="E1857" t="s">
        <v>68</v>
      </c>
      <c r="F1857" t="s">
        <v>3667</v>
      </c>
      <c r="G1857" t="s">
        <v>241</v>
      </c>
      <c r="H1857" t="s">
        <v>58</v>
      </c>
      <c r="I1857">
        <v>1037061</v>
      </c>
      <c r="J1857">
        <v>5</v>
      </c>
      <c r="K1857" t="s">
        <v>47</v>
      </c>
      <c r="L1857" t="s">
        <v>6172</v>
      </c>
      <c r="M1857" t="s">
        <v>55</v>
      </c>
      <c r="N1857">
        <v>60</v>
      </c>
      <c r="O1857">
        <v>100</v>
      </c>
      <c r="P1857" t="s">
        <v>6219</v>
      </c>
      <c r="Q1857">
        <v>2700</v>
      </c>
      <c r="R1857">
        <v>50</v>
      </c>
      <c r="S1857">
        <v>300</v>
      </c>
      <c r="V1857" t="s">
        <v>6174</v>
      </c>
      <c r="W1857" s="2">
        <v>44270.398055555554</v>
      </c>
      <c r="X1857" t="s">
        <v>329</v>
      </c>
      <c r="Y1857" s="2">
        <v>44270.398055555554</v>
      </c>
      <c r="Z1857" t="s">
        <v>329</v>
      </c>
    </row>
    <row r="1858" spans="1:26" x14ac:dyDescent="0.25">
      <c r="A1858" t="s">
        <v>4849</v>
      </c>
      <c r="B1858" t="str">
        <f>VLOOKUP(A1858,'dump '!A:A,1,FALSE)</f>
        <v>VO380</v>
      </c>
      <c r="C1858" t="s">
        <v>4848</v>
      </c>
      <c r="D1858" t="s">
        <v>1930</v>
      </c>
      <c r="E1858" t="s">
        <v>93</v>
      </c>
      <c r="F1858" t="s">
        <v>3659</v>
      </c>
      <c r="G1858" t="s">
        <v>241</v>
      </c>
      <c r="H1858" t="s">
        <v>58</v>
      </c>
      <c r="I1858">
        <v>1037237</v>
      </c>
      <c r="J1858">
        <v>5</v>
      </c>
      <c r="K1858" t="s">
        <v>47</v>
      </c>
      <c r="L1858" t="s">
        <v>6172</v>
      </c>
      <c r="M1858" t="s">
        <v>55</v>
      </c>
      <c r="N1858">
        <v>60</v>
      </c>
      <c r="O1858">
        <v>100</v>
      </c>
      <c r="P1858" t="s">
        <v>6219</v>
      </c>
      <c r="Q1858">
        <v>2700</v>
      </c>
      <c r="R1858">
        <v>50</v>
      </c>
      <c r="S1858">
        <v>300</v>
      </c>
      <c r="V1858" t="s">
        <v>6174</v>
      </c>
      <c r="W1858" s="2">
        <v>44270.435057870367</v>
      </c>
      <c r="X1858" t="s">
        <v>329</v>
      </c>
      <c r="Y1858" s="2">
        <v>44270.435057870367</v>
      </c>
      <c r="Z1858" t="s">
        <v>329</v>
      </c>
    </row>
    <row r="1859" spans="1:26" x14ac:dyDescent="0.25">
      <c r="A1859" t="s">
        <v>4792</v>
      </c>
      <c r="B1859" t="str">
        <f>VLOOKUP(A1859,'dump '!A:A,1,FALSE)</f>
        <v>VO381</v>
      </c>
      <c r="C1859" t="s">
        <v>4791</v>
      </c>
      <c r="D1859" t="s">
        <v>1103</v>
      </c>
      <c r="E1859" t="s">
        <v>4314</v>
      </c>
      <c r="F1859" t="s">
        <v>4315</v>
      </c>
      <c r="G1859" t="s">
        <v>241</v>
      </c>
      <c r="H1859" t="s">
        <v>58</v>
      </c>
      <c r="I1859">
        <v>1037067</v>
      </c>
      <c r="J1859">
        <v>5</v>
      </c>
      <c r="K1859" t="s">
        <v>47</v>
      </c>
      <c r="L1859" t="s">
        <v>6172</v>
      </c>
      <c r="M1859" t="s">
        <v>55</v>
      </c>
      <c r="N1859">
        <v>60</v>
      </c>
      <c r="O1859">
        <v>100</v>
      </c>
      <c r="P1859" t="s">
        <v>6219</v>
      </c>
      <c r="Q1859">
        <v>2700</v>
      </c>
      <c r="R1859">
        <v>50</v>
      </c>
      <c r="S1859">
        <v>300</v>
      </c>
      <c r="V1859" t="s">
        <v>6174</v>
      </c>
      <c r="W1859" s="2">
        <v>44270.414988425924</v>
      </c>
      <c r="X1859" t="s">
        <v>329</v>
      </c>
      <c r="Y1859" s="2">
        <v>44270.414988425924</v>
      </c>
      <c r="Z1859" t="s">
        <v>329</v>
      </c>
    </row>
    <row r="1860" spans="1:26" x14ac:dyDescent="0.25">
      <c r="A1860" t="s">
        <v>4851</v>
      </c>
      <c r="B1860" t="str">
        <f>VLOOKUP(A1860,'dump '!A:A,1,FALSE)</f>
        <v>VO382</v>
      </c>
      <c r="C1860" t="s">
        <v>4850</v>
      </c>
      <c r="D1860" t="s">
        <v>4838</v>
      </c>
      <c r="E1860" t="s">
        <v>4839</v>
      </c>
      <c r="F1860" t="s">
        <v>4840</v>
      </c>
      <c r="G1860" t="s">
        <v>241</v>
      </c>
      <c r="H1860" t="s">
        <v>58</v>
      </c>
      <c r="I1860">
        <v>1037253</v>
      </c>
      <c r="J1860">
        <v>5</v>
      </c>
      <c r="K1860" t="s">
        <v>47</v>
      </c>
      <c r="L1860" t="s">
        <v>6172</v>
      </c>
      <c r="M1860" t="s">
        <v>55</v>
      </c>
      <c r="N1860">
        <v>60</v>
      </c>
      <c r="O1860">
        <v>100</v>
      </c>
      <c r="P1860" t="s">
        <v>6219</v>
      </c>
      <c r="Q1860">
        <v>2700</v>
      </c>
      <c r="R1860">
        <v>50</v>
      </c>
      <c r="S1860">
        <v>300</v>
      </c>
      <c r="V1860" t="s">
        <v>6174</v>
      </c>
      <c r="W1860" s="2">
        <v>44266.625393518516</v>
      </c>
      <c r="X1860" t="s">
        <v>329</v>
      </c>
      <c r="Y1860" s="2">
        <v>44266.625393518516</v>
      </c>
      <c r="Z1860" t="s">
        <v>329</v>
      </c>
    </row>
    <row r="1861" spans="1:26" x14ac:dyDescent="0.25">
      <c r="A1861" t="s">
        <v>4833</v>
      </c>
      <c r="B1861" t="str">
        <f>VLOOKUP(A1861,'dump '!A:A,1,FALSE)</f>
        <v>VO383</v>
      </c>
      <c r="C1861" t="s">
        <v>4832</v>
      </c>
      <c r="D1861" t="s">
        <v>216</v>
      </c>
      <c r="E1861" t="s">
        <v>3325</v>
      </c>
      <c r="F1861" t="s">
        <v>3326</v>
      </c>
      <c r="G1861" t="s">
        <v>241</v>
      </c>
      <c r="H1861" t="s">
        <v>58</v>
      </c>
      <c r="I1861">
        <v>1036964</v>
      </c>
      <c r="J1861">
        <v>5</v>
      </c>
      <c r="K1861" t="s">
        <v>47</v>
      </c>
      <c r="L1861" t="s">
        <v>6172</v>
      </c>
      <c r="M1861" t="s">
        <v>55</v>
      </c>
      <c r="N1861">
        <v>60</v>
      </c>
      <c r="O1861">
        <v>100</v>
      </c>
      <c r="P1861" t="s">
        <v>6219</v>
      </c>
      <c r="Q1861">
        <v>2700</v>
      </c>
      <c r="R1861">
        <v>50</v>
      </c>
      <c r="S1861">
        <v>300</v>
      </c>
      <c r="V1861" t="s">
        <v>6174</v>
      </c>
      <c r="W1861" s="2">
        <v>44270.406701388885</v>
      </c>
      <c r="X1861" t="s">
        <v>329</v>
      </c>
      <c r="Y1861" s="2">
        <v>44270.406701388885</v>
      </c>
      <c r="Z1861" t="s">
        <v>329</v>
      </c>
    </row>
    <row r="1862" spans="1:26" x14ac:dyDescent="0.25">
      <c r="A1862" t="s">
        <v>4890</v>
      </c>
      <c r="B1862" t="str">
        <f>VLOOKUP(A1862,'dump '!A:A,1,FALSE)</f>
        <v>VO384</v>
      </c>
      <c r="C1862" t="s">
        <v>4889</v>
      </c>
      <c r="D1862" t="s">
        <v>2509</v>
      </c>
      <c r="E1862" t="s">
        <v>920</v>
      </c>
      <c r="F1862" t="s">
        <v>3608</v>
      </c>
      <c r="G1862" t="s">
        <v>177</v>
      </c>
      <c r="H1862" t="s">
        <v>58</v>
      </c>
      <c r="I1862">
        <v>1037147</v>
      </c>
      <c r="J1862">
        <v>5</v>
      </c>
      <c r="K1862" t="s">
        <v>47</v>
      </c>
      <c r="L1862" t="s">
        <v>6172</v>
      </c>
      <c r="M1862" t="s">
        <v>55</v>
      </c>
      <c r="N1862">
        <v>60</v>
      </c>
      <c r="O1862">
        <v>100</v>
      </c>
      <c r="P1862" t="s">
        <v>6219</v>
      </c>
      <c r="Q1862">
        <v>2600</v>
      </c>
      <c r="R1862">
        <v>50</v>
      </c>
      <c r="S1862">
        <v>300</v>
      </c>
      <c r="V1862" t="s">
        <v>6174</v>
      </c>
      <c r="W1862" s="2">
        <v>44284.538182870368</v>
      </c>
      <c r="X1862" t="s">
        <v>329</v>
      </c>
      <c r="Y1862" s="2">
        <v>44284.538182870368</v>
      </c>
      <c r="Z1862" t="s">
        <v>329</v>
      </c>
    </row>
    <row r="1863" spans="1:26" x14ac:dyDescent="0.25">
      <c r="A1863" t="s">
        <v>4477</v>
      </c>
      <c r="B1863" t="str">
        <f>VLOOKUP(A1863,'dump '!A:A,1,FALSE)</f>
        <v>VO385</v>
      </c>
      <c r="C1863" t="s">
        <v>4476</v>
      </c>
      <c r="D1863" t="s">
        <v>324</v>
      </c>
      <c r="E1863" t="s">
        <v>1834</v>
      </c>
      <c r="F1863" t="s">
        <v>1835</v>
      </c>
      <c r="G1863" t="s">
        <v>177</v>
      </c>
      <c r="H1863" t="s">
        <v>58</v>
      </c>
      <c r="I1863">
        <v>1034639</v>
      </c>
      <c r="J1863">
        <v>5</v>
      </c>
      <c r="K1863" t="s">
        <v>47</v>
      </c>
      <c r="L1863" t="s">
        <v>6172</v>
      </c>
      <c r="M1863" t="s">
        <v>55</v>
      </c>
      <c r="N1863">
        <v>60</v>
      </c>
      <c r="O1863">
        <v>100</v>
      </c>
      <c r="P1863" t="s">
        <v>6219</v>
      </c>
      <c r="Q1863">
        <v>2700</v>
      </c>
      <c r="R1863">
        <v>50</v>
      </c>
      <c r="S1863">
        <v>300</v>
      </c>
      <c r="V1863" t="s">
        <v>6174</v>
      </c>
      <c r="W1863" s="2">
        <v>44284.534675925926</v>
      </c>
      <c r="X1863" t="s">
        <v>329</v>
      </c>
      <c r="Y1863" s="2">
        <v>44284.534675925926</v>
      </c>
      <c r="Z1863" t="s">
        <v>329</v>
      </c>
    </row>
    <row r="1864" spans="1:26" x14ac:dyDescent="0.25">
      <c r="A1864" t="s">
        <v>4845</v>
      </c>
      <c r="B1864" t="str">
        <f>VLOOKUP(A1864,'dump '!A:A,1,FALSE)</f>
        <v>VO386</v>
      </c>
      <c r="C1864" t="s">
        <v>4844</v>
      </c>
      <c r="D1864" t="s">
        <v>324</v>
      </c>
      <c r="E1864" t="s">
        <v>3679</v>
      </c>
      <c r="F1864" t="s">
        <v>326</v>
      </c>
      <c r="G1864" t="s">
        <v>177</v>
      </c>
      <c r="H1864" t="s">
        <v>58</v>
      </c>
      <c r="I1864">
        <v>1036979</v>
      </c>
      <c r="J1864">
        <v>5</v>
      </c>
      <c r="K1864" t="s">
        <v>47</v>
      </c>
      <c r="L1864" t="s">
        <v>6172</v>
      </c>
      <c r="M1864" t="s">
        <v>55</v>
      </c>
      <c r="N1864">
        <v>60</v>
      </c>
      <c r="O1864">
        <v>100</v>
      </c>
      <c r="P1864" t="s">
        <v>6219</v>
      </c>
      <c r="Q1864">
        <v>2700</v>
      </c>
      <c r="R1864">
        <v>50</v>
      </c>
      <c r="S1864">
        <v>300</v>
      </c>
      <c r="V1864" t="s">
        <v>6174</v>
      </c>
      <c r="W1864" s="2">
        <v>44284.537627314814</v>
      </c>
      <c r="X1864" t="s">
        <v>329</v>
      </c>
      <c r="Y1864" s="2">
        <v>44284.537627314814</v>
      </c>
      <c r="Z1864" t="s">
        <v>329</v>
      </c>
    </row>
    <row r="1865" spans="1:26" x14ac:dyDescent="0.25">
      <c r="A1865" t="s">
        <v>4489</v>
      </c>
      <c r="B1865" t="str">
        <f>VLOOKUP(A1865,'dump '!A:A,1,FALSE)</f>
        <v>VO387</v>
      </c>
      <c r="C1865" t="s">
        <v>4488</v>
      </c>
      <c r="D1865" t="s">
        <v>3523</v>
      </c>
      <c r="E1865" t="s">
        <v>3524</v>
      </c>
      <c r="F1865" t="s">
        <v>3525</v>
      </c>
      <c r="G1865" t="s">
        <v>177</v>
      </c>
      <c r="H1865" t="s">
        <v>58</v>
      </c>
      <c r="I1865">
        <v>1034612</v>
      </c>
      <c r="J1865">
        <v>5</v>
      </c>
      <c r="K1865" t="s">
        <v>47</v>
      </c>
      <c r="L1865" t="s">
        <v>6172</v>
      </c>
      <c r="M1865" t="s">
        <v>55</v>
      </c>
      <c r="N1865">
        <v>60</v>
      </c>
      <c r="O1865">
        <v>100</v>
      </c>
      <c r="P1865" t="s">
        <v>6219</v>
      </c>
      <c r="Q1865">
        <v>2700</v>
      </c>
      <c r="R1865">
        <v>50</v>
      </c>
      <c r="S1865">
        <v>300</v>
      </c>
      <c r="V1865" t="s">
        <v>6174</v>
      </c>
      <c r="W1865" s="2">
        <v>44284.536874999998</v>
      </c>
      <c r="X1865" t="s">
        <v>329</v>
      </c>
      <c r="Y1865" s="2">
        <v>44284.536874999998</v>
      </c>
      <c r="Z1865" t="s">
        <v>329</v>
      </c>
    </row>
    <row r="1866" spans="1:26" x14ac:dyDescent="0.25">
      <c r="A1866" t="s">
        <v>3223</v>
      </c>
      <c r="B1866" t="str">
        <f>VLOOKUP(A1866,'dump '!A:A,1,FALSE)</f>
        <v>VO388</v>
      </c>
      <c r="C1866" t="s">
        <v>3222</v>
      </c>
      <c r="D1866" t="s">
        <v>174</v>
      </c>
      <c r="E1866" t="s">
        <v>3224</v>
      </c>
      <c r="F1866" t="s">
        <v>3225</v>
      </c>
      <c r="G1866" t="s">
        <v>177</v>
      </c>
      <c r="H1866" t="s">
        <v>58</v>
      </c>
      <c r="I1866">
        <v>1016172</v>
      </c>
      <c r="J1866">
        <v>5</v>
      </c>
      <c r="K1866" t="s">
        <v>47</v>
      </c>
      <c r="L1866" t="s">
        <v>6142</v>
      </c>
      <c r="M1866" t="s">
        <v>55</v>
      </c>
      <c r="N1866">
        <v>80</v>
      </c>
      <c r="O1866">
        <v>100</v>
      </c>
      <c r="P1866" t="s">
        <v>6218</v>
      </c>
      <c r="Q1866">
        <v>2700</v>
      </c>
      <c r="R1866">
        <v>50</v>
      </c>
      <c r="S1866">
        <v>300</v>
      </c>
      <c r="V1866" t="s">
        <v>6144</v>
      </c>
      <c r="W1866" s="2">
        <v>44284.536296296297</v>
      </c>
      <c r="X1866" t="s">
        <v>329</v>
      </c>
      <c r="Y1866" s="2">
        <v>44284.536296296297</v>
      </c>
      <c r="Z1866" t="s">
        <v>329</v>
      </c>
    </row>
    <row r="1867" spans="1:26" x14ac:dyDescent="0.25">
      <c r="A1867" t="s">
        <v>4740</v>
      </c>
      <c r="B1867" t="str">
        <f>VLOOKUP(A1867,'dump '!A:A,1,FALSE)</f>
        <v>VO389</v>
      </c>
      <c r="C1867" t="s">
        <v>4739</v>
      </c>
      <c r="D1867" t="s">
        <v>3693</v>
      </c>
      <c r="E1867" t="s">
        <v>3694</v>
      </c>
      <c r="F1867" t="s">
        <v>3695</v>
      </c>
      <c r="G1867" t="s">
        <v>184</v>
      </c>
      <c r="H1867" t="s">
        <v>58</v>
      </c>
      <c r="I1867">
        <v>1038413</v>
      </c>
      <c r="J1867">
        <v>5</v>
      </c>
      <c r="K1867" t="s">
        <v>47</v>
      </c>
      <c r="L1867" t="s">
        <v>6172</v>
      </c>
      <c r="M1867" t="s">
        <v>55</v>
      </c>
      <c r="N1867">
        <v>60</v>
      </c>
      <c r="O1867">
        <v>100</v>
      </c>
      <c r="P1867" t="s">
        <v>6219</v>
      </c>
      <c r="Q1867">
        <v>2700</v>
      </c>
      <c r="R1867">
        <v>50</v>
      </c>
      <c r="S1867">
        <v>300</v>
      </c>
      <c r="V1867" t="s">
        <v>6174</v>
      </c>
      <c r="W1867" s="2">
        <v>44284.535763888889</v>
      </c>
      <c r="X1867" t="s">
        <v>329</v>
      </c>
      <c r="Y1867" s="2">
        <v>44284.535763888889</v>
      </c>
      <c r="Z1867" t="s">
        <v>329</v>
      </c>
    </row>
    <row r="1868" spans="1:26" x14ac:dyDescent="0.25">
      <c r="A1868" t="s">
        <v>4113</v>
      </c>
      <c r="B1868" t="str">
        <f>VLOOKUP(A1868,'dump '!A:A,1,FALSE)</f>
        <v>VO390</v>
      </c>
      <c r="C1868" t="s">
        <v>4112</v>
      </c>
      <c r="D1868" t="s">
        <v>2972</v>
      </c>
      <c r="E1868" t="s">
        <v>281</v>
      </c>
      <c r="F1868" t="s">
        <v>2973</v>
      </c>
      <c r="G1868" t="s">
        <v>177</v>
      </c>
      <c r="H1868" t="s">
        <v>58</v>
      </c>
      <c r="I1868">
        <v>1030328</v>
      </c>
      <c r="J1868">
        <v>5</v>
      </c>
      <c r="K1868" t="s">
        <v>47</v>
      </c>
      <c r="L1868" t="s">
        <v>6172</v>
      </c>
      <c r="M1868" t="s">
        <v>55</v>
      </c>
      <c r="N1868">
        <v>60</v>
      </c>
      <c r="O1868">
        <v>100</v>
      </c>
      <c r="P1868" t="s">
        <v>6219</v>
      </c>
      <c r="Q1868">
        <v>2700</v>
      </c>
      <c r="R1868">
        <v>50</v>
      </c>
      <c r="S1868">
        <v>300</v>
      </c>
      <c r="V1868" t="s">
        <v>6174</v>
      </c>
      <c r="W1868" s="2">
        <v>44299.354930555557</v>
      </c>
      <c r="X1868" t="s">
        <v>329</v>
      </c>
      <c r="Y1868" s="2">
        <v>44299.354930555557</v>
      </c>
      <c r="Z1868" t="s">
        <v>329</v>
      </c>
    </row>
    <row r="1869" spans="1:26" x14ac:dyDescent="0.25">
      <c r="A1869" t="s">
        <v>4855</v>
      </c>
      <c r="B1869" t="str">
        <f>VLOOKUP(A1869,'dump '!A:A,1,FALSE)</f>
        <v>VO391</v>
      </c>
      <c r="C1869" t="s">
        <v>4854</v>
      </c>
      <c r="D1869" t="s">
        <v>3626</v>
      </c>
      <c r="E1869" t="s">
        <v>775</v>
      </c>
      <c r="F1869" t="s">
        <v>3627</v>
      </c>
      <c r="G1869" t="s">
        <v>177</v>
      </c>
      <c r="H1869" t="s">
        <v>58</v>
      </c>
      <c r="I1869">
        <v>1037255</v>
      </c>
      <c r="J1869">
        <v>5</v>
      </c>
      <c r="K1869" t="s">
        <v>47</v>
      </c>
      <c r="L1869" t="s">
        <v>6172</v>
      </c>
      <c r="M1869" t="s">
        <v>55</v>
      </c>
      <c r="N1869">
        <v>60</v>
      </c>
      <c r="O1869">
        <v>100</v>
      </c>
      <c r="P1869" t="s">
        <v>6219</v>
      </c>
      <c r="Q1869">
        <v>2700</v>
      </c>
      <c r="R1869">
        <v>50</v>
      </c>
      <c r="S1869">
        <v>300</v>
      </c>
      <c r="V1869" t="s">
        <v>6174</v>
      </c>
      <c r="W1869" s="2">
        <v>44299.356261574074</v>
      </c>
      <c r="X1869" t="s">
        <v>329</v>
      </c>
      <c r="Y1869" s="2">
        <v>44299.356261574074</v>
      </c>
      <c r="Z1869" t="s">
        <v>329</v>
      </c>
    </row>
    <row r="1870" spans="1:26" x14ac:dyDescent="0.25">
      <c r="A1870" t="s">
        <v>4736</v>
      </c>
      <c r="B1870" t="str">
        <f>VLOOKUP(A1870,'dump '!A:A,1,FALSE)</f>
        <v>VO392</v>
      </c>
      <c r="C1870" t="s">
        <v>4735</v>
      </c>
      <c r="D1870" t="s">
        <v>4377</v>
      </c>
      <c r="E1870" t="s">
        <v>4378</v>
      </c>
      <c r="F1870" t="s">
        <v>4379</v>
      </c>
      <c r="G1870" t="s">
        <v>177</v>
      </c>
      <c r="H1870" t="s">
        <v>58</v>
      </c>
      <c r="I1870">
        <v>1038405</v>
      </c>
      <c r="J1870">
        <v>5</v>
      </c>
      <c r="K1870" t="s">
        <v>47</v>
      </c>
      <c r="L1870" t="s">
        <v>6172</v>
      </c>
      <c r="M1870" t="s">
        <v>55</v>
      </c>
      <c r="N1870">
        <v>60</v>
      </c>
      <c r="O1870">
        <v>100</v>
      </c>
      <c r="P1870" t="s">
        <v>6219</v>
      </c>
      <c r="Q1870">
        <v>2700</v>
      </c>
      <c r="R1870">
        <v>50</v>
      </c>
      <c r="S1870">
        <v>300</v>
      </c>
      <c r="V1870" t="s">
        <v>6174</v>
      </c>
      <c r="W1870" s="2">
        <v>44299.355451388888</v>
      </c>
      <c r="X1870" t="s">
        <v>329</v>
      </c>
      <c r="Y1870" s="2">
        <v>44299.355451388888</v>
      </c>
      <c r="Z1870" t="s">
        <v>329</v>
      </c>
    </row>
    <row r="1871" spans="1:26" x14ac:dyDescent="0.25">
      <c r="A1871" t="s">
        <v>4949</v>
      </c>
      <c r="B1871" t="str">
        <f>VLOOKUP(A1871,'dump '!A:A,1,FALSE)</f>
        <v>VO393</v>
      </c>
      <c r="C1871" t="s">
        <v>4948</v>
      </c>
      <c r="D1871" t="s">
        <v>3394</v>
      </c>
      <c r="E1871" t="s">
        <v>81</v>
      </c>
      <c r="F1871" t="s">
        <v>3864</v>
      </c>
      <c r="G1871" t="s">
        <v>241</v>
      </c>
      <c r="H1871" t="s">
        <v>58</v>
      </c>
      <c r="I1871">
        <v>1041955</v>
      </c>
      <c r="J1871">
        <v>5</v>
      </c>
      <c r="K1871" t="s">
        <v>47</v>
      </c>
      <c r="L1871" t="s">
        <v>6142</v>
      </c>
      <c r="M1871" t="s">
        <v>55</v>
      </c>
      <c r="N1871">
        <v>80</v>
      </c>
      <c r="O1871">
        <v>100</v>
      </c>
      <c r="P1871" t="s">
        <v>6218</v>
      </c>
      <c r="Q1871">
        <v>2600</v>
      </c>
      <c r="R1871">
        <v>50</v>
      </c>
      <c r="S1871">
        <v>300</v>
      </c>
      <c r="V1871" t="s">
        <v>6144</v>
      </c>
      <c r="W1871" s="2">
        <v>44305.58865740741</v>
      </c>
      <c r="X1871" t="s">
        <v>329</v>
      </c>
      <c r="Y1871" s="2">
        <v>44305.58865740741</v>
      </c>
      <c r="Z1871" t="s">
        <v>329</v>
      </c>
    </row>
    <row r="1872" spans="1:26" x14ac:dyDescent="0.25">
      <c r="A1872" t="s">
        <v>4863</v>
      </c>
      <c r="B1872" t="str">
        <f>VLOOKUP(A1872,'dump '!A:A,1,FALSE)</f>
        <v>VO394</v>
      </c>
      <c r="C1872" t="s">
        <v>4862</v>
      </c>
      <c r="D1872" t="s">
        <v>3038</v>
      </c>
      <c r="E1872" t="s">
        <v>652</v>
      </c>
      <c r="F1872" t="s">
        <v>3635</v>
      </c>
      <c r="G1872" t="s">
        <v>177</v>
      </c>
      <c r="H1872" t="s">
        <v>58</v>
      </c>
      <c r="I1872">
        <v>1037231</v>
      </c>
      <c r="J1872">
        <v>5</v>
      </c>
      <c r="K1872" t="s">
        <v>47</v>
      </c>
      <c r="L1872" t="s">
        <v>6172</v>
      </c>
      <c r="M1872" t="s">
        <v>55</v>
      </c>
      <c r="N1872">
        <v>60</v>
      </c>
      <c r="O1872">
        <v>100</v>
      </c>
      <c r="P1872" t="s">
        <v>6219</v>
      </c>
      <c r="Q1872">
        <v>2700</v>
      </c>
      <c r="R1872">
        <v>50</v>
      </c>
      <c r="S1872">
        <v>300</v>
      </c>
      <c r="V1872" t="s">
        <v>6174</v>
      </c>
      <c r="W1872" s="2">
        <v>44305.592962962961</v>
      </c>
      <c r="X1872" t="s">
        <v>329</v>
      </c>
      <c r="Y1872" s="2">
        <v>44305.605451388888</v>
      </c>
      <c r="Z1872" t="s">
        <v>329</v>
      </c>
    </row>
    <row r="1873" spans="1:26" x14ac:dyDescent="0.25">
      <c r="A1873" t="s">
        <v>4160</v>
      </c>
      <c r="B1873" t="str">
        <f>VLOOKUP(A1873,'dump '!A:A,1,FALSE)</f>
        <v>VO395</v>
      </c>
      <c r="C1873" t="s">
        <v>4159</v>
      </c>
      <c r="D1873" t="s">
        <v>2509</v>
      </c>
      <c r="E1873" t="s">
        <v>724</v>
      </c>
      <c r="F1873" t="s">
        <v>4157</v>
      </c>
      <c r="G1873" t="s">
        <v>177</v>
      </c>
      <c r="H1873" t="s">
        <v>58</v>
      </c>
      <c r="I1873">
        <v>1030348</v>
      </c>
      <c r="J1873">
        <v>5</v>
      </c>
      <c r="K1873" t="s">
        <v>47</v>
      </c>
      <c r="L1873" t="s">
        <v>6172</v>
      </c>
      <c r="M1873" t="s">
        <v>55</v>
      </c>
      <c r="N1873">
        <v>60</v>
      </c>
      <c r="O1873">
        <v>100</v>
      </c>
      <c r="P1873" t="s">
        <v>6219</v>
      </c>
      <c r="Q1873">
        <v>2700</v>
      </c>
      <c r="R1873">
        <v>50</v>
      </c>
      <c r="S1873">
        <v>300</v>
      </c>
      <c r="V1873" t="s">
        <v>6174</v>
      </c>
      <c r="W1873" s="2">
        <v>44284.533946759257</v>
      </c>
      <c r="X1873" t="s">
        <v>329</v>
      </c>
      <c r="Y1873" s="2">
        <v>44284.533946759257</v>
      </c>
      <c r="Z1873" t="s">
        <v>329</v>
      </c>
    </row>
    <row r="1874" spans="1:26" x14ac:dyDescent="0.25">
      <c r="A1874" t="s">
        <v>4097</v>
      </c>
      <c r="B1874" t="str">
        <f>VLOOKUP(A1874,'dump '!A:A,1,FALSE)</f>
        <v>VO396</v>
      </c>
      <c r="C1874" t="s">
        <v>4096</v>
      </c>
      <c r="D1874" t="s">
        <v>376</v>
      </c>
      <c r="E1874" t="s">
        <v>377</v>
      </c>
      <c r="F1874" t="s">
        <v>378</v>
      </c>
      <c r="G1874" t="s">
        <v>177</v>
      </c>
      <c r="H1874" t="s">
        <v>58</v>
      </c>
      <c r="I1874">
        <v>1030395</v>
      </c>
      <c r="J1874">
        <v>5</v>
      </c>
      <c r="K1874" t="s">
        <v>47</v>
      </c>
      <c r="L1874" t="s">
        <v>6172</v>
      </c>
      <c r="M1874" t="s">
        <v>55</v>
      </c>
      <c r="N1874">
        <v>60</v>
      </c>
      <c r="O1874">
        <v>100</v>
      </c>
      <c r="P1874" t="s">
        <v>6219</v>
      </c>
      <c r="Q1874">
        <v>2700</v>
      </c>
      <c r="R1874">
        <v>50</v>
      </c>
      <c r="S1874">
        <v>300</v>
      </c>
      <c r="V1874" t="s">
        <v>6174</v>
      </c>
      <c r="W1874" s="2">
        <v>44305.592268518521</v>
      </c>
      <c r="X1874" t="s">
        <v>329</v>
      </c>
      <c r="Y1874" s="2">
        <v>44305.605243055557</v>
      </c>
      <c r="Z1874" t="s">
        <v>329</v>
      </c>
    </row>
    <row r="1875" spans="1:26" x14ac:dyDescent="0.25">
      <c r="A1875" t="s">
        <v>4073</v>
      </c>
      <c r="B1875" t="str">
        <f>VLOOKUP(A1875,'dump '!A:A,1,FALSE)</f>
        <v>VO397</v>
      </c>
      <c r="C1875" t="s">
        <v>4072</v>
      </c>
      <c r="D1875" t="s">
        <v>3038</v>
      </c>
      <c r="E1875" t="s">
        <v>281</v>
      </c>
      <c r="F1875" t="s">
        <v>3039</v>
      </c>
      <c r="G1875" t="s">
        <v>177</v>
      </c>
      <c r="H1875" t="s">
        <v>58</v>
      </c>
      <c r="I1875">
        <v>1030408</v>
      </c>
      <c r="J1875">
        <v>5</v>
      </c>
      <c r="K1875" t="s">
        <v>47</v>
      </c>
      <c r="L1875" t="s">
        <v>6172</v>
      </c>
      <c r="M1875" t="s">
        <v>55</v>
      </c>
      <c r="N1875">
        <v>60</v>
      </c>
      <c r="O1875">
        <v>100</v>
      </c>
      <c r="P1875" t="s">
        <v>6219</v>
      </c>
      <c r="Q1875">
        <v>2900</v>
      </c>
      <c r="R1875">
        <v>300</v>
      </c>
      <c r="S1875">
        <v>300</v>
      </c>
      <c r="V1875" t="s">
        <v>6174</v>
      </c>
      <c r="W1875" s="2">
        <v>44305.591678240744</v>
      </c>
      <c r="X1875" t="s">
        <v>329</v>
      </c>
      <c r="Y1875" s="2">
        <v>44305.591678240744</v>
      </c>
      <c r="Z1875" t="s">
        <v>329</v>
      </c>
    </row>
    <row r="1876" spans="1:26" x14ac:dyDescent="0.25">
      <c r="A1876" t="s">
        <v>3197</v>
      </c>
      <c r="B1876" t="str">
        <f>VLOOKUP(A1876,'dump '!A:A,1,FALSE)</f>
        <v>VO398</v>
      </c>
      <c r="C1876" t="s">
        <v>3196</v>
      </c>
      <c r="D1876" t="s">
        <v>2385</v>
      </c>
      <c r="E1876" t="s">
        <v>569</v>
      </c>
      <c r="F1876" t="s">
        <v>3198</v>
      </c>
      <c r="G1876" t="s">
        <v>177</v>
      </c>
      <c r="H1876" t="s">
        <v>58</v>
      </c>
      <c r="I1876">
        <v>1031306</v>
      </c>
      <c r="J1876">
        <v>5</v>
      </c>
      <c r="K1876" t="s">
        <v>47</v>
      </c>
      <c r="L1876" t="s">
        <v>6142</v>
      </c>
      <c r="M1876" t="s">
        <v>55</v>
      </c>
      <c r="N1876">
        <v>80</v>
      </c>
      <c r="O1876">
        <v>100</v>
      </c>
      <c r="P1876" t="s">
        <v>6218</v>
      </c>
      <c r="Q1876">
        <v>2400</v>
      </c>
      <c r="R1876">
        <v>50</v>
      </c>
      <c r="S1876">
        <v>300</v>
      </c>
      <c r="V1876" t="s">
        <v>6144</v>
      </c>
      <c r="W1876" s="2">
        <v>44305.590648148151</v>
      </c>
      <c r="X1876" t="s">
        <v>329</v>
      </c>
      <c r="Y1876" s="2">
        <v>44305.590648148151</v>
      </c>
      <c r="Z1876" t="s">
        <v>329</v>
      </c>
    </row>
    <row r="1877" spans="1:26" x14ac:dyDescent="0.25">
      <c r="A1877" t="s">
        <v>2942</v>
      </c>
      <c r="B1877" t="str">
        <f>VLOOKUP(A1877,'dump '!A:A,1,FALSE)</f>
        <v>VO399</v>
      </c>
      <c r="C1877" t="s">
        <v>2941</v>
      </c>
      <c r="D1877" t="s">
        <v>2943</v>
      </c>
      <c r="E1877" t="s">
        <v>473</v>
      </c>
      <c r="F1877" t="s">
        <v>2944</v>
      </c>
      <c r="G1877" t="s">
        <v>241</v>
      </c>
      <c r="H1877" t="s">
        <v>58</v>
      </c>
      <c r="I1877">
        <v>1017278</v>
      </c>
      <c r="J1877">
        <v>5</v>
      </c>
      <c r="K1877" t="s">
        <v>47</v>
      </c>
      <c r="L1877" t="s">
        <v>6142</v>
      </c>
      <c r="M1877" t="s">
        <v>55</v>
      </c>
      <c r="N1877">
        <v>80</v>
      </c>
      <c r="O1877">
        <v>100</v>
      </c>
      <c r="P1877" t="s">
        <v>6218</v>
      </c>
      <c r="Q1877">
        <v>2600</v>
      </c>
      <c r="R1877">
        <v>50</v>
      </c>
      <c r="S1877">
        <v>300</v>
      </c>
      <c r="V1877" t="s">
        <v>6144</v>
      </c>
      <c r="W1877" s="2">
        <v>44312.37195601852</v>
      </c>
      <c r="X1877" t="s">
        <v>329</v>
      </c>
      <c r="Y1877" s="2">
        <v>44312.37195601852</v>
      </c>
      <c r="Z1877" t="s">
        <v>329</v>
      </c>
    </row>
    <row r="1878" spans="1:26" x14ac:dyDescent="0.25">
      <c r="A1878" t="s">
        <v>4493</v>
      </c>
      <c r="B1878" t="str">
        <f>VLOOKUP(A1878,'dump '!A:A,1,FALSE)</f>
        <v>VO400</v>
      </c>
      <c r="C1878" t="s">
        <v>4492</v>
      </c>
      <c r="D1878" t="s">
        <v>624</v>
      </c>
      <c r="E1878" t="s">
        <v>482</v>
      </c>
      <c r="F1878" t="s">
        <v>4389</v>
      </c>
      <c r="G1878" t="s">
        <v>107</v>
      </c>
      <c r="H1878" t="s">
        <v>58</v>
      </c>
      <c r="I1878">
        <v>1034597</v>
      </c>
      <c r="J1878">
        <v>5</v>
      </c>
      <c r="K1878" t="s">
        <v>47</v>
      </c>
      <c r="L1878" t="s">
        <v>6172</v>
      </c>
      <c r="M1878" t="s">
        <v>55</v>
      </c>
      <c r="N1878">
        <v>60</v>
      </c>
      <c r="O1878">
        <v>100</v>
      </c>
      <c r="P1878" t="s">
        <v>6219</v>
      </c>
      <c r="Q1878">
        <v>2700</v>
      </c>
      <c r="R1878">
        <v>50</v>
      </c>
      <c r="S1878">
        <v>300</v>
      </c>
      <c r="V1878" t="s">
        <v>6174</v>
      </c>
      <c r="W1878" s="2">
        <v>44312.373449074075</v>
      </c>
      <c r="X1878" t="s">
        <v>329</v>
      </c>
      <c r="Y1878" s="2">
        <v>44312.373449074075</v>
      </c>
      <c r="Z1878" t="s">
        <v>329</v>
      </c>
    </row>
    <row r="1879" spans="1:26" x14ac:dyDescent="0.25">
      <c r="A1879" t="s">
        <v>4794</v>
      </c>
      <c r="B1879" t="str">
        <f>VLOOKUP(A1879,'dump '!A:A,1,FALSE)</f>
        <v>VO401</v>
      </c>
      <c r="C1879" t="s">
        <v>4793</v>
      </c>
      <c r="D1879" t="s">
        <v>4215</v>
      </c>
      <c r="E1879" t="s">
        <v>154</v>
      </c>
      <c r="F1879" t="s">
        <v>4216</v>
      </c>
      <c r="G1879" t="s">
        <v>107</v>
      </c>
      <c r="H1879" t="s">
        <v>58</v>
      </c>
      <c r="I1879">
        <v>1037068</v>
      </c>
      <c r="J1879">
        <v>5</v>
      </c>
      <c r="K1879" t="s">
        <v>47</v>
      </c>
      <c r="L1879" t="s">
        <v>6172</v>
      </c>
      <c r="M1879" t="s">
        <v>55</v>
      </c>
      <c r="N1879">
        <v>60</v>
      </c>
      <c r="O1879">
        <v>100</v>
      </c>
      <c r="P1879" t="s">
        <v>6219</v>
      </c>
      <c r="Q1879">
        <v>2700</v>
      </c>
      <c r="R1879">
        <v>50</v>
      </c>
      <c r="S1879">
        <v>300</v>
      </c>
      <c r="V1879" t="s">
        <v>6174</v>
      </c>
      <c r="W1879" s="2">
        <v>44312.372685185182</v>
      </c>
      <c r="X1879" t="s">
        <v>329</v>
      </c>
      <c r="Y1879" s="2">
        <v>44312.372685185182</v>
      </c>
      <c r="Z1879" t="s">
        <v>329</v>
      </c>
    </row>
    <row r="1880" spans="1:26" x14ac:dyDescent="0.25">
      <c r="A1880" t="s">
        <v>4615</v>
      </c>
      <c r="B1880" t="str">
        <f>VLOOKUP(A1880,'dump '!A:A,1,FALSE)</f>
        <v>VO402</v>
      </c>
      <c r="C1880" t="s">
        <v>4614</v>
      </c>
      <c r="D1880" t="s">
        <v>4253</v>
      </c>
      <c r="E1880" t="s">
        <v>222</v>
      </c>
      <c r="F1880" t="s">
        <v>4616</v>
      </c>
      <c r="G1880" t="s">
        <v>177</v>
      </c>
      <c r="H1880" t="s">
        <v>58</v>
      </c>
      <c r="I1880">
        <v>1037508</v>
      </c>
      <c r="J1880">
        <v>5</v>
      </c>
      <c r="K1880" t="s">
        <v>47</v>
      </c>
      <c r="L1880" t="s">
        <v>6172</v>
      </c>
      <c r="M1880" t="s">
        <v>55</v>
      </c>
      <c r="N1880">
        <v>60</v>
      </c>
      <c r="O1880">
        <v>100</v>
      </c>
      <c r="P1880" t="s">
        <v>6219</v>
      </c>
      <c r="Q1880">
        <v>2700</v>
      </c>
      <c r="R1880">
        <v>50</v>
      </c>
      <c r="S1880">
        <v>300</v>
      </c>
      <c r="V1880" t="s">
        <v>6174</v>
      </c>
      <c r="W1880" s="2">
        <v>44322.410902777781</v>
      </c>
      <c r="X1880" t="s">
        <v>329</v>
      </c>
      <c r="Y1880" s="2">
        <v>44322.411006944443</v>
      </c>
      <c r="Z1880" t="s">
        <v>329</v>
      </c>
    </row>
    <row r="1881" spans="1:26" x14ac:dyDescent="0.25">
      <c r="A1881" t="s">
        <v>3997</v>
      </c>
      <c r="B1881" t="str">
        <f>VLOOKUP(A1881,'dump '!A:A,1,FALSE)</f>
        <v>VO403</v>
      </c>
      <c r="C1881" t="s">
        <v>3996</v>
      </c>
      <c r="D1881" t="s">
        <v>3984</v>
      </c>
      <c r="E1881" t="s">
        <v>1522</v>
      </c>
      <c r="F1881" t="s">
        <v>3985</v>
      </c>
      <c r="G1881" t="s">
        <v>177</v>
      </c>
      <c r="H1881" t="s">
        <v>58</v>
      </c>
      <c r="I1881">
        <v>1017310</v>
      </c>
      <c r="J1881">
        <v>5</v>
      </c>
      <c r="K1881" t="s">
        <v>47</v>
      </c>
      <c r="L1881" t="s">
        <v>6142</v>
      </c>
      <c r="M1881" t="s">
        <v>55</v>
      </c>
      <c r="N1881">
        <v>80</v>
      </c>
      <c r="O1881">
        <v>100</v>
      </c>
      <c r="P1881" t="s">
        <v>6218</v>
      </c>
      <c r="Q1881">
        <v>2550</v>
      </c>
      <c r="R1881">
        <v>50</v>
      </c>
      <c r="S1881">
        <v>300</v>
      </c>
      <c r="V1881" t="s">
        <v>6144</v>
      </c>
      <c r="W1881" s="2">
        <v>44328.594293981485</v>
      </c>
      <c r="X1881" t="s">
        <v>329</v>
      </c>
      <c r="Y1881" s="2">
        <v>44328.594293981485</v>
      </c>
      <c r="Z1881" t="s">
        <v>329</v>
      </c>
    </row>
    <row r="1882" spans="1:26" x14ac:dyDescent="0.25">
      <c r="A1882" t="s">
        <v>3983</v>
      </c>
      <c r="B1882" t="str">
        <f>VLOOKUP(A1882,'dump '!A:A,1,FALSE)</f>
        <v>VO404</v>
      </c>
      <c r="C1882" t="s">
        <v>3982</v>
      </c>
      <c r="D1882" t="s">
        <v>3984</v>
      </c>
      <c r="E1882" t="s">
        <v>93</v>
      </c>
      <c r="F1882" t="s">
        <v>3985</v>
      </c>
      <c r="G1882" t="s">
        <v>177</v>
      </c>
      <c r="H1882" t="s">
        <v>58</v>
      </c>
      <c r="I1882">
        <v>1017272</v>
      </c>
      <c r="J1882">
        <v>5</v>
      </c>
      <c r="K1882" t="s">
        <v>47</v>
      </c>
      <c r="L1882" t="s">
        <v>6142</v>
      </c>
      <c r="M1882" t="s">
        <v>55</v>
      </c>
      <c r="N1882">
        <v>80</v>
      </c>
      <c r="O1882">
        <v>100</v>
      </c>
      <c r="P1882" t="s">
        <v>6218</v>
      </c>
      <c r="Q1882">
        <v>2700</v>
      </c>
      <c r="R1882">
        <v>50</v>
      </c>
      <c r="S1882">
        <v>300</v>
      </c>
      <c r="V1882" t="s">
        <v>6144</v>
      </c>
      <c r="W1882" s="2">
        <v>44328.598460648151</v>
      </c>
      <c r="X1882" t="s">
        <v>329</v>
      </c>
      <c r="Y1882" s="2">
        <v>44328.598460648151</v>
      </c>
      <c r="Z1882" t="s">
        <v>329</v>
      </c>
    </row>
    <row r="1883" spans="1:26" x14ac:dyDescent="0.25">
      <c r="A1883" t="s">
        <v>4101</v>
      </c>
      <c r="B1883" t="str">
        <f>VLOOKUP(A1883,'dump '!A:A,1,FALSE)</f>
        <v>VO405</v>
      </c>
      <c r="C1883" t="s">
        <v>4100</v>
      </c>
      <c r="D1883" t="s">
        <v>3013</v>
      </c>
      <c r="E1883" t="s">
        <v>3014</v>
      </c>
      <c r="F1883" t="s">
        <v>3015</v>
      </c>
      <c r="G1883" t="s">
        <v>241</v>
      </c>
      <c r="H1883" t="s">
        <v>58</v>
      </c>
      <c r="I1883">
        <v>1030382</v>
      </c>
      <c r="J1883">
        <v>5</v>
      </c>
      <c r="K1883" t="s">
        <v>47</v>
      </c>
      <c r="L1883" t="s">
        <v>6172</v>
      </c>
      <c r="M1883" t="s">
        <v>55</v>
      </c>
      <c r="N1883">
        <v>60</v>
      </c>
      <c r="O1883">
        <v>100</v>
      </c>
      <c r="P1883" t="s">
        <v>6219</v>
      </c>
      <c r="Q1883">
        <v>2700</v>
      </c>
      <c r="R1883">
        <v>50</v>
      </c>
      <c r="S1883">
        <v>300</v>
      </c>
      <c r="V1883" t="s">
        <v>6174</v>
      </c>
      <c r="W1883" s="2">
        <v>44364.330092592594</v>
      </c>
      <c r="X1883" t="s">
        <v>329</v>
      </c>
      <c r="Y1883" s="2">
        <v>44364.330092592594</v>
      </c>
      <c r="Z1883" t="s">
        <v>329</v>
      </c>
    </row>
    <row r="1884" spans="1:26" x14ac:dyDescent="0.25">
      <c r="A1884" t="s">
        <v>1874</v>
      </c>
      <c r="B1884" t="str">
        <f>VLOOKUP(A1884,'dump '!A:A,1,FALSE)</f>
        <v>VO406</v>
      </c>
      <c r="C1884" t="s">
        <v>1873</v>
      </c>
      <c r="D1884" t="s">
        <v>1875</v>
      </c>
      <c r="E1884" t="s">
        <v>1876</v>
      </c>
      <c r="F1884" t="s">
        <v>1877</v>
      </c>
      <c r="G1884" t="s">
        <v>277</v>
      </c>
      <c r="H1884" t="s">
        <v>58</v>
      </c>
      <c r="I1884">
        <v>1015790</v>
      </c>
      <c r="J1884">
        <v>5</v>
      </c>
      <c r="K1884" t="s">
        <v>47</v>
      </c>
      <c r="L1884" t="s">
        <v>6172</v>
      </c>
      <c r="M1884" t="s">
        <v>55</v>
      </c>
      <c r="N1884">
        <v>60</v>
      </c>
      <c r="O1884">
        <v>100</v>
      </c>
      <c r="P1884" t="s">
        <v>6219</v>
      </c>
      <c r="Q1884">
        <v>2600</v>
      </c>
      <c r="R1884">
        <v>50</v>
      </c>
      <c r="S1884">
        <v>300</v>
      </c>
      <c r="V1884" t="s">
        <v>6174</v>
      </c>
      <c r="W1884" s="2">
        <v>44371.468680555554</v>
      </c>
      <c r="X1884" t="s">
        <v>329</v>
      </c>
      <c r="Y1884" s="2">
        <v>44371.468680555554</v>
      </c>
      <c r="Z1884" t="s">
        <v>329</v>
      </c>
    </row>
    <row r="1885" spans="1:26" x14ac:dyDescent="0.25">
      <c r="A1885" t="s">
        <v>4582</v>
      </c>
      <c r="B1885" t="str">
        <f>VLOOKUP(A1885,'dump '!A:A,1,FALSE)</f>
        <v>VO407</v>
      </c>
      <c r="C1885" t="s">
        <v>4581</v>
      </c>
      <c r="D1885" t="s">
        <v>1895</v>
      </c>
      <c r="E1885" t="s">
        <v>195</v>
      </c>
      <c r="F1885" t="s">
        <v>1896</v>
      </c>
      <c r="G1885" t="s">
        <v>177</v>
      </c>
      <c r="H1885" t="s">
        <v>58</v>
      </c>
      <c r="I1885">
        <v>1015771</v>
      </c>
      <c r="J1885">
        <v>5</v>
      </c>
      <c r="K1885" t="s">
        <v>47</v>
      </c>
      <c r="L1885" t="s">
        <v>6172</v>
      </c>
      <c r="M1885" t="s">
        <v>55</v>
      </c>
      <c r="N1885">
        <v>60</v>
      </c>
      <c r="O1885">
        <v>100</v>
      </c>
      <c r="P1885" t="s">
        <v>6219</v>
      </c>
      <c r="Q1885">
        <v>2700</v>
      </c>
      <c r="R1885">
        <v>50</v>
      </c>
      <c r="S1885">
        <v>300</v>
      </c>
      <c r="V1885" t="s">
        <v>6174</v>
      </c>
      <c r="W1885" s="2">
        <v>44383.520960648151</v>
      </c>
      <c r="X1885" t="s">
        <v>329</v>
      </c>
      <c r="Y1885" s="2">
        <v>44383.520960648151</v>
      </c>
      <c r="Z1885" t="s">
        <v>329</v>
      </c>
    </row>
    <row r="1886" spans="1:26" x14ac:dyDescent="0.25">
      <c r="A1886" t="s">
        <v>1011</v>
      </c>
      <c r="B1886" t="str">
        <f>VLOOKUP(A1886,'dump '!A:A,1,FALSE)</f>
        <v>VO408</v>
      </c>
      <c r="C1886" t="s">
        <v>1010</v>
      </c>
      <c r="D1886" t="s">
        <v>1012</v>
      </c>
      <c r="E1886" t="s">
        <v>49</v>
      </c>
      <c r="F1886" t="s">
        <v>1013</v>
      </c>
      <c r="G1886" t="s">
        <v>184</v>
      </c>
      <c r="H1886" t="s">
        <v>58</v>
      </c>
      <c r="I1886">
        <v>1020002</v>
      </c>
      <c r="J1886">
        <v>5</v>
      </c>
      <c r="K1886" t="s">
        <v>47</v>
      </c>
      <c r="L1886" t="s">
        <v>6142</v>
      </c>
      <c r="M1886" t="s">
        <v>55</v>
      </c>
      <c r="N1886">
        <v>80</v>
      </c>
      <c r="O1886">
        <v>100</v>
      </c>
      <c r="P1886" t="s">
        <v>6218</v>
      </c>
      <c r="Q1886">
        <v>2600</v>
      </c>
      <c r="R1886">
        <v>50</v>
      </c>
      <c r="S1886">
        <v>300</v>
      </c>
      <c r="V1886" t="s">
        <v>6144</v>
      </c>
      <c r="W1886" s="2">
        <v>44383.518738425926</v>
      </c>
      <c r="X1886" t="s">
        <v>329</v>
      </c>
      <c r="Y1886" s="2">
        <v>44383.518738425926</v>
      </c>
      <c r="Z1886" t="s">
        <v>329</v>
      </c>
    </row>
    <row r="1887" spans="1:26" x14ac:dyDescent="0.25">
      <c r="A1887" t="s">
        <v>1130</v>
      </c>
      <c r="B1887" t="str">
        <f>VLOOKUP(A1887,'dump '!A:A,1,FALSE)</f>
        <v>VO409</v>
      </c>
      <c r="C1887" t="s">
        <v>1129</v>
      </c>
      <c r="D1887" t="s">
        <v>1012</v>
      </c>
      <c r="E1887" t="s">
        <v>49</v>
      </c>
      <c r="F1887" t="s">
        <v>1013</v>
      </c>
      <c r="G1887" t="s">
        <v>184</v>
      </c>
      <c r="H1887" t="s">
        <v>58</v>
      </c>
      <c r="I1887">
        <v>1031121</v>
      </c>
      <c r="J1887">
        <v>5</v>
      </c>
      <c r="K1887" t="s">
        <v>47</v>
      </c>
      <c r="L1887" t="s">
        <v>6142</v>
      </c>
      <c r="M1887" t="s">
        <v>55</v>
      </c>
      <c r="N1887">
        <v>80</v>
      </c>
      <c r="O1887">
        <v>100</v>
      </c>
      <c r="P1887" t="s">
        <v>6218</v>
      </c>
      <c r="Q1887">
        <v>2600</v>
      </c>
      <c r="R1887">
        <v>50</v>
      </c>
      <c r="S1887">
        <v>300</v>
      </c>
      <c r="V1887" t="s">
        <v>6144</v>
      </c>
      <c r="W1887" s="2">
        <v>44383.518923611111</v>
      </c>
      <c r="X1887" t="s">
        <v>329</v>
      </c>
      <c r="Y1887" s="2">
        <v>44383.518923611111</v>
      </c>
      <c r="Z1887" t="s">
        <v>329</v>
      </c>
    </row>
    <row r="1888" spans="1:26" x14ac:dyDescent="0.25">
      <c r="A1888" t="s">
        <v>4809</v>
      </c>
      <c r="B1888" t="str">
        <f>VLOOKUP(A1888,'dump '!A:A,1,FALSE)</f>
        <v>VO410</v>
      </c>
      <c r="C1888" t="s">
        <v>4808</v>
      </c>
      <c r="D1888" t="s">
        <v>696</v>
      </c>
      <c r="E1888" t="s">
        <v>81</v>
      </c>
      <c r="F1888" t="s">
        <v>4037</v>
      </c>
      <c r="G1888" t="s">
        <v>177</v>
      </c>
      <c r="H1888" t="s">
        <v>58</v>
      </c>
      <c r="I1888">
        <v>1037039</v>
      </c>
      <c r="J1888">
        <v>5</v>
      </c>
      <c r="K1888" t="s">
        <v>47</v>
      </c>
      <c r="L1888" t="s">
        <v>6142</v>
      </c>
      <c r="M1888" t="s">
        <v>55</v>
      </c>
      <c r="N1888">
        <v>80</v>
      </c>
      <c r="O1888">
        <v>100</v>
      </c>
      <c r="P1888" t="s">
        <v>6218</v>
      </c>
      <c r="Q1888">
        <v>2700</v>
      </c>
      <c r="R1888">
        <v>50</v>
      </c>
      <c r="S1888">
        <v>300</v>
      </c>
      <c r="V1888" t="s">
        <v>6144</v>
      </c>
      <c r="W1888" s="2">
        <v>44383.519988425927</v>
      </c>
      <c r="X1888" t="s">
        <v>329</v>
      </c>
      <c r="Y1888" s="2">
        <v>44383.519988425927</v>
      </c>
      <c r="Z1888" t="s">
        <v>329</v>
      </c>
    </row>
    <row r="1889" spans="1:26" x14ac:dyDescent="0.25">
      <c r="A1889" t="s">
        <v>4732</v>
      </c>
      <c r="B1889" t="str">
        <f>VLOOKUP(A1889,'dump '!A:A,1,FALSE)</f>
        <v>VO411</v>
      </c>
      <c r="C1889" t="s">
        <v>4731</v>
      </c>
      <c r="D1889" t="s">
        <v>3710</v>
      </c>
      <c r="E1889" t="s">
        <v>561</v>
      </c>
      <c r="F1889" t="s">
        <v>3711</v>
      </c>
      <c r="G1889" t="s">
        <v>241</v>
      </c>
      <c r="H1889" t="s">
        <v>58</v>
      </c>
      <c r="I1889">
        <v>1038472</v>
      </c>
      <c r="J1889">
        <v>5</v>
      </c>
      <c r="K1889" t="s">
        <v>47</v>
      </c>
      <c r="L1889" t="s">
        <v>6172</v>
      </c>
      <c r="M1889" t="s">
        <v>55</v>
      </c>
      <c r="N1889">
        <v>60</v>
      </c>
      <c r="O1889">
        <v>100</v>
      </c>
      <c r="P1889" t="s">
        <v>6219</v>
      </c>
      <c r="Q1889">
        <v>2700</v>
      </c>
      <c r="R1889">
        <v>50</v>
      </c>
      <c r="S1889">
        <v>300</v>
      </c>
      <c r="V1889" t="s">
        <v>6174</v>
      </c>
      <c r="W1889" s="2">
        <v>44385.64744212963</v>
      </c>
      <c r="X1889" t="s">
        <v>329</v>
      </c>
      <c r="Y1889" s="2">
        <v>44385.649062500001</v>
      </c>
      <c r="Z1889" t="s">
        <v>329</v>
      </c>
    </row>
    <row r="1890" spans="1:26" x14ac:dyDescent="0.25">
      <c r="A1890" t="s">
        <v>4176</v>
      </c>
      <c r="B1890" t="str">
        <f>VLOOKUP(A1890,'dump '!A:A,1,FALSE)</f>
        <v>VO412</v>
      </c>
      <c r="C1890" t="s">
        <v>4175</v>
      </c>
      <c r="D1890" t="s">
        <v>2790</v>
      </c>
      <c r="E1890" t="s">
        <v>281</v>
      </c>
      <c r="F1890" t="s">
        <v>2791</v>
      </c>
      <c r="G1890" t="s">
        <v>241</v>
      </c>
      <c r="H1890" t="s">
        <v>58</v>
      </c>
      <c r="I1890">
        <v>1020007</v>
      </c>
      <c r="J1890">
        <v>5</v>
      </c>
      <c r="K1890" t="s">
        <v>47</v>
      </c>
      <c r="L1890" t="s">
        <v>6172</v>
      </c>
      <c r="M1890" t="s">
        <v>55</v>
      </c>
      <c r="N1890">
        <v>60</v>
      </c>
      <c r="O1890">
        <v>100</v>
      </c>
      <c r="P1890" t="s">
        <v>6219</v>
      </c>
      <c r="Q1890">
        <v>2700</v>
      </c>
      <c r="R1890">
        <v>50</v>
      </c>
      <c r="S1890">
        <v>300</v>
      </c>
      <c r="V1890" t="s">
        <v>6174</v>
      </c>
      <c r="W1890" s="2">
        <v>44389.363738425927</v>
      </c>
      <c r="X1890" t="s">
        <v>329</v>
      </c>
      <c r="Y1890" s="2">
        <v>44389.363738425927</v>
      </c>
      <c r="Z1890" t="s">
        <v>329</v>
      </c>
    </row>
    <row r="1891" spans="1:26" x14ac:dyDescent="0.25">
      <c r="A1891" t="s">
        <v>4756</v>
      </c>
      <c r="B1891" t="str">
        <f>VLOOKUP(A1891,'dump '!A:A,1,FALSE)</f>
        <v>VO413</v>
      </c>
      <c r="C1891" t="s">
        <v>4755</v>
      </c>
      <c r="D1891" t="s">
        <v>3137</v>
      </c>
      <c r="E1891" t="s">
        <v>309</v>
      </c>
      <c r="F1891" t="s">
        <v>3138</v>
      </c>
      <c r="G1891" t="s">
        <v>241</v>
      </c>
      <c r="H1891" t="s">
        <v>58</v>
      </c>
      <c r="I1891">
        <v>1038134</v>
      </c>
      <c r="J1891">
        <v>5</v>
      </c>
      <c r="K1891" t="s">
        <v>47</v>
      </c>
      <c r="L1891" t="s">
        <v>6172</v>
      </c>
      <c r="M1891" t="s">
        <v>55</v>
      </c>
      <c r="N1891">
        <v>60</v>
      </c>
      <c r="O1891">
        <v>100</v>
      </c>
      <c r="P1891" t="s">
        <v>6219</v>
      </c>
      <c r="Q1891">
        <v>2550</v>
      </c>
      <c r="R1891">
        <v>50</v>
      </c>
      <c r="S1891">
        <v>300</v>
      </c>
      <c r="V1891" t="s">
        <v>6174</v>
      </c>
      <c r="W1891" s="2">
        <v>44385.636967592596</v>
      </c>
      <c r="X1891" t="s">
        <v>329</v>
      </c>
      <c r="Y1891" s="2">
        <v>44385.636967592596</v>
      </c>
      <c r="Z1891" t="s">
        <v>329</v>
      </c>
    </row>
    <row r="1892" spans="1:26" x14ac:dyDescent="0.25">
      <c r="A1892" t="s">
        <v>4085</v>
      </c>
      <c r="B1892" t="str">
        <f>VLOOKUP(A1892,'dump '!A:A,1,FALSE)</f>
        <v>VO414</v>
      </c>
      <c r="C1892" t="s">
        <v>4084</v>
      </c>
      <c r="D1892" t="s">
        <v>3344</v>
      </c>
      <c r="E1892" t="s">
        <v>1360</v>
      </c>
      <c r="F1892" t="s">
        <v>4086</v>
      </c>
      <c r="G1892" t="s">
        <v>241</v>
      </c>
      <c r="H1892" t="s">
        <v>58</v>
      </c>
      <c r="I1892">
        <v>1030417</v>
      </c>
      <c r="J1892">
        <v>5</v>
      </c>
      <c r="K1892" t="s">
        <v>47</v>
      </c>
      <c r="L1892" t="s">
        <v>6172</v>
      </c>
      <c r="M1892" t="s">
        <v>55</v>
      </c>
      <c r="N1892">
        <v>60</v>
      </c>
      <c r="O1892">
        <v>100</v>
      </c>
      <c r="P1892" t="s">
        <v>6219</v>
      </c>
      <c r="Q1892">
        <v>2600</v>
      </c>
      <c r="R1892">
        <v>50</v>
      </c>
      <c r="S1892">
        <v>300</v>
      </c>
      <c r="V1892" t="s">
        <v>6174</v>
      </c>
      <c r="W1892" s="2">
        <v>44392.53402777778</v>
      </c>
      <c r="X1892" t="s">
        <v>329</v>
      </c>
      <c r="Y1892" s="2">
        <v>44392.53402777778</v>
      </c>
      <c r="Z1892" t="s">
        <v>329</v>
      </c>
    </row>
    <row r="1893" spans="1:26" x14ac:dyDescent="0.25">
      <c r="A1893" t="s">
        <v>4301</v>
      </c>
      <c r="B1893" t="str">
        <f>VLOOKUP(A1893,'dump '!A:A,1,FALSE)</f>
        <v>VO415</v>
      </c>
      <c r="C1893" t="s">
        <v>4300</v>
      </c>
      <c r="D1893" t="s">
        <v>3979</v>
      </c>
      <c r="E1893" t="s">
        <v>281</v>
      </c>
      <c r="F1893" t="s">
        <v>3980</v>
      </c>
      <c r="G1893" t="s">
        <v>184</v>
      </c>
      <c r="H1893" t="s">
        <v>58</v>
      </c>
      <c r="I1893">
        <v>1037209</v>
      </c>
      <c r="J1893">
        <v>5</v>
      </c>
      <c r="K1893" t="s">
        <v>47</v>
      </c>
      <c r="L1893" t="s">
        <v>6142</v>
      </c>
      <c r="M1893" t="s">
        <v>55</v>
      </c>
      <c r="N1893">
        <v>80</v>
      </c>
      <c r="O1893">
        <v>100</v>
      </c>
      <c r="P1893" t="s">
        <v>6218</v>
      </c>
      <c r="Q1893">
        <v>2700</v>
      </c>
      <c r="R1893">
        <v>50</v>
      </c>
      <c r="S1893">
        <v>300</v>
      </c>
      <c r="V1893" t="s">
        <v>6144</v>
      </c>
      <c r="W1893" s="2">
        <v>44392.569340277776</v>
      </c>
      <c r="X1893" t="s">
        <v>329</v>
      </c>
      <c r="Y1893" s="2">
        <v>44392.569340277776</v>
      </c>
      <c r="Z1893" t="s">
        <v>329</v>
      </c>
    </row>
    <row r="1894" spans="1:26" x14ac:dyDescent="0.25">
      <c r="A1894" t="s">
        <v>4093</v>
      </c>
      <c r="B1894" t="str">
        <f>VLOOKUP(A1894,'dump '!A:A,1,FALSE)</f>
        <v>VO416</v>
      </c>
      <c r="C1894" t="s">
        <v>4092</v>
      </c>
      <c r="D1894" t="s">
        <v>2972</v>
      </c>
      <c r="E1894" t="s">
        <v>979</v>
      </c>
      <c r="F1894" t="s">
        <v>3050</v>
      </c>
      <c r="G1894" t="s">
        <v>177</v>
      </c>
      <c r="H1894" t="s">
        <v>58</v>
      </c>
      <c r="I1894">
        <v>1030402</v>
      </c>
      <c r="J1894">
        <v>5</v>
      </c>
      <c r="K1894" t="s">
        <v>47</v>
      </c>
      <c r="L1894" t="s">
        <v>6172</v>
      </c>
      <c r="M1894" t="s">
        <v>55</v>
      </c>
      <c r="N1894">
        <v>60</v>
      </c>
      <c r="O1894">
        <v>100</v>
      </c>
      <c r="P1894" t="s">
        <v>6219</v>
      </c>
      <c r="Q1894">
        <v>2700</v>
      </c>
      <c r="R1894">
        <v>50</v>
      </c>
      <c r="S1894">
        <v>300</v>
      </c>
      <c r="V1894" t="s">
        <v>6174</v>
      </c>
      <c r="W1894" s="2">
        <v>44392.611608796295</v>
      </c>
      <c r="X1894" t="s">
        <v>329</v>
      </c>
      <c r="Y1894" s="2">
        <v>44392.611608796295</v>
      </c>
      <c r="Z1894" t="s">
        <v>329</v>
      </c>
    </row>
    <row r="1895" spans="1:26" x14ac:dyDescent="0.25">
      <c r="A1895" t="s">
        <v>5933</v>
      </c>
      <c r="B1895" t="str">
        <f>VLOOKUP(A1895,'dump '!A:A,1,FALSE)</f>
        <v>VO417</v>
      </c>
      <c r="C1895" t="s">
        <v>5932</v>
      </c>
      <c r="D1895" t="s">
        <v>5922</v>
      </c>
      <c r="E1895" t="s">
        <v>5923</v>
      </c>
      <c r="F1895" t="s">
        <v>5924</v>
      </c>
      <c r="G1895" t="s">
        <v>241</v>
      </c>
      <c r="H1895" t="s">
        <v>58</v>
      </c>
      <c r="I1895">
        <v>1037152</v>
      </c>
      <c r="J1895">
        <v>5</v>
      </c>
      <c r="K1895" t="s">
        <v>47</v>
      </c>
      <c r="L1895" t="s">
        <v>6142</v>
      </c>
      <c r="M1895" t="s">
        <v>55</v>
      </c>
      <c r="N1895">
        <v>80</v>
      </c>
      <c r="O1895">
        <v>100</v>
      </c>
      <c r="P1895" t="s">
        <v>6218</v>
      </c>
      <c r="Q1895">
        <v>2700</v>
      </c>
      <c r="R1895">
        <v>50</v>
      </c>
      <c r="S1895">
        <v>300</v>
      </c>
      <c r="V1895" t="s">
        <v>6144</v>
      </c>
      <c r="W1895" s="2">
        <v>44396.464780092596</v>
      </c>
      <c r="X1895" t="s">
        <v>37</v>
      </c>
      <c r="Y1895" s="2">
        <v>44396.464780092596</v>
      </c>
      <c r="Z1895" t="s">
        <v>37</v>
      </c>
    </row>
    <row r="1896" spans="1:26" x14ac:dyDescent="0.25">
      <c r="A1896" t="s">
        <v>4095</v>
      </c>
      <c r="B1896" t="str">
        <f>VLOOKUP(A1896,'dump '!A:A,1,FALSE)</f>
        <v>VO418</v>
      </c>
      <c r="C1896" t="s">
        <v>4094</v>
      </c>
      <c r="D1896" t="s">
        <v>2289</v>
      </c>
      <c r="E1896" t="s">
        <v>2785</v>
      </c>
      <c r="F1896" t="s">
        <v>2786</v>
      </c>
      <c r="G1896" t="s">
        <v>177</v>
      </c>
      <c r="H1896" t="s">
        <v>58</v>
      </c>
      <c r="I1896">
        <v>1020003</v>
      </c>
      <c r="J1896">
        <v>5</v>
      </c>
      <c r="K1896" t="s">
        <v>47</v>
      </c>
      <c r="L1896" t="s">
        <v>6172</v>
      </c>
      <c r="M1896" t="s">
        <v>55</v>
      </c>
      <c r="N1896">
        <v>60</v>
      </c>
      <c r="O1896">
        <v>100</v>
      </c>
      <c r="P1896" t="s">
        <v>6219</v>
      </c>
      <c r="Q1896">
        <v>2700</v>
      </c>
      <c r="R1896">
        <v>50</v>
      </c>
      <c r="S1896">
        <v>300</v>
      </c>
      <c r="V1896" t="s">
        <v>6174</v>
      </c>
      <c r="W1896" s="2">
        <v>44433.52412037037</v>
      </c>
      <c r="X1896" t="s">
        <v>329</v>
      </c>
      <c r="Y1896" s="2">
        <v>44433.52412037037</v>
      </c>
      <c r="Z1896" t="s">
        <v>329</v>
      </c>
    </row>
    <row r="1897" spans="1:26" x14ac:dyDescent="0.25">
      <c r="A1897" t="s">
        <v>4481</v>
      </c>
      <c r="B1897" t="str">
        <f>VLOOKUP(A1897,'dump '!A:A,1,FALSE)</f>
        <v>VO419</v>
      </c>
      <c r="C1897" t="s">
        <v>4480</v>
      </c>
      <c r="D1897" t="s">
        <v>1071</v>
      </c>
      <c r="E1897" t="s">
        <v>2801</v>
      </c>
      <c r="F1897" t="s">
        <v>2802</v>
      </c>
      <c r="G1897" t="s">
        <v>241</v>
      </c>
      <c r="H1897" t="s">
        <v>58</v>
      </c>
      <c r="I1897">
        <v>1034917</v>
      </c>
      <c r="J1897">
        <v>5</v>
      </c>
      <c r="K1897" t="s">
        <v>47</v>
      </c>
      <c r="L1897" t="s">
        <v>6172</v>
      </c>
      <c r="M1897" t="s">
        <v>55</v>
      </c>
      <c r="N1897">
        <v>60</v>
      </c>
      <c r="O1897">
        <v>100</v>
      </c>
      <c r="P1897" t="s">
        <v>6219</v>
      </c>
      <c r="Q1897">
        <v>2700</v>
      </c>
      <c r="R1897">
        <v>50</v>
      </c>
      <c r="S1897">
        <v>300</v>
      </c>
      <c r="V1897" t="s">
        <v>6174</v>
      </c>
      <c r="W1897" s="2">
        <v>44438.520127314812</v>
      </c>
      <c r="X1897" t="s">
        <v>329</v>
      </c>
      <c r="Y1897" s="2">
        <v>44438.520127314812</v>
      </c>
      <c r="Z1897" t="s">
        <v>329</v>
      </c>
    </row>
    <row r="1898" spans="1:26" x14ac:dyDescent="0.25">
      <c r="A1898" t="s">
        <v>997</v>
      </c>
      <c r="B1898" t="str">
        <f>VLOOKUP(A1898,'dump '!A:A,1,FALSE)</f>
        <v>VO420</v>
      </c>
      <c r="C1898" t="s">
        <v>996</v>
      </c>
      <c r="D1898" t="s">
        <v>238</v>
      </c>
      <c r="E1898" t="s">
        <v>239</v>
      </c>
      <c r="F1898" t="s">
        <v>240</v>
      </c>
      <c r="G1898" t="s">
        <v>241</v>
      </c>
      <c r="H1898" t="s">
        <v>58</v>
      </c>
      <c r="I1898">
        <v>1015769</v>
      </c>
      <c r="J1898">
        <v>5</v>
      </c>
      <c r="K1898" t="s">
        <v>47</v>
      </c>
      <c r="L1898" t="s">
        <v>6142</v>
      </c>
      <c r="M1898" t="s">
        <v>55</v>
      </c>
      <c r="N1898">
        <v>80</v>
      </c>
      <c r="O1898">
        <v>100</v>
      </c>
      <c r="P1898" t="s">
        <v>6218</v>
      </c>
      <c r="Q1898">
        <v>2700</v>
      </c>
      <c r="R1898">
        <v>50</v>
      </c>
      <c r="S1898">
        <v>300</v>
      </c>
      <c r="V1898" t="s">
        <v>6144</v>
      </c>
      <c r="W1898" s="2">
        <v>44440.488958333335</v>
      </c>
      <c r="X1898" t="s">
        <v>37</v>
      </c>
      <c r="Y1898" s="2">
        <v>44440.488958333335</v>
      </c>
      <c r="Z1898" t="s">
        <v>37</v>
      </c>
    </row>
    <row r="1899" spans="1:26" x14ac:dyDescent="0.25">
      <c r="A1899" t="s">
        <v>4726</v>
      </c>
      <c r="B1899" t="str">
        <f>VLOOKUP(A1899,'dump '!A:A,1,FALSE)</f>
        <v>VO421</v>
      </c>
      <c r="C1899" t="s">
        <v>4725</v>
      </c>
      <c r="D1899" t="s">
        <v>696</v>
      </c>
      <c r="E1899" t="s">
        <v>4727</v>
      </c>
      <c r="F1899" t="s">
        <v>709</v>
      </c>
      <c r="G1899" t="s">
        <v>177</v>
      </c>
      <c r="H1899" t="s">
        <v>58</v>
      </c>
      <c r="I1899">
        <v>1038449</v>
      </c>
      <c r="J1899">
        <v>5</v>
      </c>
      <c r="K1899" t="s">
        <v>47</v>
      </c>
      <c r="L1899" t="s">
        <v>6172</v>
      </c>
      <c r="M1899" t="s">
        <v>55</v>
      </c>
      <c r="N1899">
        <v>60</v>
      </c>
      <c r="O1899">
        <v>100</v>
      </c>
      <c r="P1899" t="s">
        <v>6219</v>
      </c>
      <c r="Q1899">
        <v>2700</v>
      </c>
      <c r="R1899">
        <v>50</v>
      </c>
      <c r="S1899">
        <v>300</v>
      </c>
      <c r="V1899" t="s">
        <v>6174</v>
      </c>
      <c r="W1899" s="2">
        <v>44441.338182870371</v>
      </c>
      <c r="X1899" t="s">
        <v>329</v>
      </c>
      <c r="Y1899" s="2">
        <v>44441.338182870371</v>
      </c>
      <c r="Z1899" t="s">
        <v>329</v>
      </c>
    </row>
    <row r="1900" spans="1:26" x14ac:dyDescent="0.25">
      <c r="A1900" t="s">
        <v>4178</v>
      </c>
      <c r="B1900" t="str">
        <f>VLOOKUP(A1900,'dump '!A:A,1,FALSE)</f>
        <v>VO422</v>
      </c>
      <c r="C1900" t="s">
        <v>4177</v>
      </c>
      <c r="D1900" t="s">
        <v>1282</v>
      </c>
      <c r="E1900" t="s">
        <v>1283</v>
      </c>
      <c r="F1900" t="s">
        <v>1284</v>
      </c>
      <c r="G1900" t="s">
        <v>277</v>
      </c>
      <c r="H1900" t="s">
        <v>58</v>
      </c>
      <c r="I1900">
        <v>1020001</v>
      </c>
      <c r="J1900">
        <v>5</v>
      </c>
      <c r="K1900" t="s">
        <v>47</v>
      </c>
      <c r="L1900" t="s">
        <v>6172</v>
      </c>
      <c r="M1900" t="s">
        <v>55</v>
      </c>
      <c r="N1900">
        <v>60</v>
      </c>
      <c r="O1900">
        <v>100</v>
      </c>
      <c r="P1900" t="s">
        <v>6219</v>
      </c>
      <c r="Q1900">
        <v>2600</v>
      </c>
      <c r="R1900">
        <v>50</v>
      </c>
      <c r="S1900">
        <v>300</v>
      </c>
      <c r="V1900" t="s">
        <v>6174</v>
      </c>
      <c r="W1900" s="2">
        <v>44447.494039351855</v>
      </c>
      <c r="X1900" t="s">
        <v>37</v>
      </c>
      <c r="Y1900" s="2">
        <v>44447.494039351855</v>
      </c>
      <c r="Z1900" t="s">
        <v>37</v>
      </c>
    </row>
    <row r="1901" spans="1:26" x14ac:dyDescent="0.25">
      <c r="A1901" t="s">
        <v>1303</v>
      </c>
      <c r="B1901" t="str">
        <f>VLOOKUP(A1901,'dump '!A:A,1,FALSE)</f>
        <v>VO423</v>
      </c>
      <c r="C1901" t="s">
        <v>1302</v>
      </c>
      <c r="D1901" t="s">
        <v>410</v>
      </c>
      <c r="E1901" t="s">
        <v>411</v>
      </c>
      <c r="F1901" t="s">
        <v>412</v>
      </c>
      <c r="G1901" t="s">
        <v>184</v>
      </c>
      <c r="H1901" t="s">
        <v>58</v>
      </c>
      <c r="I1901">
        <v>1034577</v>
      </c>
      <c r="J1901">
        <v>5</v>
      </c>
      <c r="K1901" t="s">
        <v>47</v>
      </c>
      <c r="L1901" t="s">
        <v>6142</v>
      </c>
      <c r="M1901" t="s">
        <v>55</v>
      </c>
      <c r="N1901">
        <v>80</v>
      </c>
      <c r="O1901">
        <v>100</v>
      </c>
      <c r="P1901" t="s">
        <v>6218</v>
      </c>
      <c r="Q1901">
        <v>1600</v>
      </c>
      <c r="R1901">
        <v>50</v>
      </c>
      <c r="S1901">
        <v>300</v>
      </c>
      <c r="V1901" t="s">
        <v>6144</v>
      </c>
      <c r="W1901" s="2">
        <v>43474.373831018522</v>
      </c>
      <c r="Y1901" s="2">
        <v>44692.44803240741</v>
      </c>
      <c r="Z1901" t="s">
        <v>329</v>
      </c>
    </row>
    <row r="1902" spans="1:26" x14ac:dyDescent="0.25">
      <c r="A1902" t="s">
        <v>4861</v>
      </c>
      <c r="B1902" t="str">
        <f>VLOOKUP(A1902,'dump '!A:A,1,FALSE)</f>
        <v>VO424</v>
      </c>
      <c r="C1902" t="s">
        <v>4860</v>
      </c>
      <c r="D1902" t="s">
        <v>1492</v>
      </c>
      <c r="E1902" t="s">
        <v>3616</v>
      </c>
      <c r="F1902" t="s">
        <v>3617</v>
      </c>
      <c r="G1902" t="s">
        <v>241</v>
      </c>
      <c r="H1902" t="s">
        <v>58</v>
      </c>
      <c r="I1902">
        <v>1037251</v>
      </c>
      <c r="J1902">
        <v>5</v>
      </c>
      <c r="K1902" t="s">
        <v>47</v>
      </c>
      <c r="L1902" t="s">
        <v>6172</v>
      </c>
      <c r="M1902" t="s">
        <v>55</v>
      </c>
      <c r="N1902">
        <v>60</v>
      </c>
      <c r="O1902">
        <v>100</v>
      </c>
      <c r="P1902" t="s">
        <v>6219</v>
      </c>
      <c r="Q1902">
        <v>2700</v>
      </c>
      <c r="R1902">
        <v>50</v>
      </c>
      <c r="S1902">
        <v>300</v>
      </c>
      <c r="V1902" t="s">
        <v>6174</v>
      </c>
      <c r="W1902" s="2">
        <v>44539.527766203704</v>
      </c>
      <c r="X1902" t="s">
        <v>329</v>
      </c>
      <c r="Y1902" s="2">
        <v>44539.527766203704</v>
      </c>
      <c r="Z1902" t="s">
        <v>329</v>
      </c>
    </row>
    <row r="1903" spans="1:26" x14ac:dyDescent="0.25">
      <c r="A1903" t="s">
        <v>4186</v>
      </c>
      <c r="B1903" t="str">
        <f>VLOOKUP(A1903,'dump '!A:A,1,FALSE)</f>
        <v>VO425</v>
      </c>
      <c r="C1903" t="s">
        <v>4185</v>
      </c>
      <c r="D1903" t="s">
        <v>3989</v>
      </c>
      <c r="E1903" t="s">
        <v>2368</v>
      </c>
      <c r="F1903" t="s">
        <v>3990</v>
      </c>
      <c r="G1903" t="s">
        <v>177</v>
      </c>
      <c r="H1903" t="s">
        <v>58</v>
      </c>
      <c r="I1903">
        <v>1019994</v>
      </c>
      <c r="J1903">
        <v>5</v>
      </c>
      <c r="K1903" t="s">
        <v>47</v>
      </c>
      <c r="L1903" t="s">
        <v>6142</v>
      </c>
      <c r="M1903" t="s">
        <v>55</v>
      </c>
      <c r="N1903">
        <v>80</v>
      </c>
      <c r="O1903">
        <v>100</v>
      </c>
      <c r="P1903" t="s">
        <v>6218</v>
      </c>
      <c r="Q1903">
        <v>2600</v>
      </c>
      <c r="R1903">
        <v>50</v>
      </c>
      <c r="S1903">
        <v>300</v>
      </c>
      <c r="V1903" t="s">
        <v>6144</v>
      </c>
      <c r="W1903" s="2">
        <v>44546.462152777778</v>
      </c>
      <c r="X1903" t="s">
        <v>329</v>
      </c>
      <c r="Y1903" s="2">
        <v>44546.462152777778</v>
      </c>
      <c r="Z1903" t="s">
        <v>329</v>
      </c>
    </row>
    <row r="1904" spans="1:26" x14ac:dyDescent="0.25">
      <c r="A1904" t="s">
        <v>4180</v>
      </c>
      <c r="B1904" t="str">
        <f>VLOOKUP(A1904,'dump '!A:A,1,FALSE)</f>
        <v>VO426</v>
      </c>
      <c r="C1904" t="s">
        <v>4179</v>
      </c>
      <c r="D1904" t="s">
        <v>4181</v>
      </c>
      <c r="E1904" t="s">
        <v>4182</v>
      </c>
      <c r="F1904" t="s">
        <v>4183</v>
      </c>
      <c r="G1904" t="s">
        <v>177</v>
      </c>
      <c r="H1904" t="s">
        <v>58</v>
      </c>
      <c r="I1904">
        <v>1019992</v>
      </c>
      <c r="J1904">
        <v>5</v>
      </c>
      <c r="K1904" t="s">
        <v>47</v>
      </c>
      <c r="L1904" t="s">
        <v>6142</v>
      </c>
      <c r="M1904" t="s">
        <v>55</v>
      </c>
      <c r="N1904">
        <v>80</v>
      </c>
      <c r="O1904">
        <v>100</v>
      </c>
      <c r="P1904" t="s">
        <v>6218</v>
      </c>
      <c r="Q1904">
        <v>2600</v>
      </c>
      <c r="R1904">
        <v>50</v>
      </c>
      <c r="S1904">
        <v>300</v>
      </c>
      <c r="V1904" t="s">
        <v>6144</v>
      </c>
      <c r="W1904" s="2">
        <v>44546.461284722223</v>
      </c>
      <c r="X1904" t="s">
        <v>329</v>
      </c>
      <c r="Y1904" s="2">
        <v>44546.461284722223</v>
      </c>
      <c r="Z1904" t="s">
        <v>329</v>
      </c>
    </row>
    <row r="1905" spans="1:26" x14ac:dyDescent="0.25">
      <c r="A1905" t="s">
        <v>3705</v>
      </c>
      <c r="B1905" t="str">
        <f>VLOOKUP(A1905,'dump '!A:A,1,FALSE)</f>
        <v>VO427</v>
      </c>
      <c r="C1905" t="s">
        <v>3704</v>
      </c>
      <c r="D1905" t="s">
        <v>1492</v>
      </c>
      <c r="E1905" t="s">
        <v>1645</v>
      </c>
      <c r="F1905" t="s">
        <v>2966</v>
      </c>
      <c r="G1905" t="s">
        <v>241</v>
      </c>
      <c r="H1905" t="s">
        <v>58</v>
      </c>
      <c r="I1905">
        <v>1038051</v>
      </c>
      <c r="J1905">
        <v>5</v>
      </c>
      <c r="K1905" t="s">
        <v>47</v>
      </c>
      <c r="L1905" t="s">
        <v>6142</v>
      </c>
      <c r="M1905" t="s">
        <v>55</v>
      </c>
      <c r="N1905">
        <v>80</v>
      </c>
      <c r="O1905">
        <v>100</v>
      </c>
      <c r="P1905" t="s">
        <v>6218</v>
      </c>
      <c r="Q1905">
        <v>2700</v>
      </c>
      <c r="R1905">
        <v>50</v>
      </c>
      <c r="S1905">
        <v>300</v>
      </c>
      <c r="V1905" t="s">
        <v>6144</v>
      </c>
      <c r="W1905" s="2">
        <v>44552.601087962961</v>
      </c>
      <c r="X1905" t="s">
        <v>329</v>
      </c>
      <c r="Y1905" s="2">
        <v>44552.601087962961</v>
      </c>
      <c r="Z1905" t="s">
        <v>329</v>
      </c>
    </row>
    <row r="1906" spans="1:26" x14ac:dyDescent="0.25">
      <c r="A1906" t="s">
        <v>3721</v>
      </c>
      <c r="B1906" t="str">
        <f>VLOOKUP(A1906,'dump '!A:A,1,FALSE)</f>
        <v>VO428</v>
      </c>
      <c r="C1906" t="s">
        <v>3720</v>
      </c>
      <c r="D1906" t="s">
        <v>257</v>
      </c>
      <c r="E1906" t="s">
        <v>1312</v>
      </c>
      <c r="F1906" t="s">
        <v>259</v>
      </c>
      <c r="G1906" t="s">
        <v>51</v>
      </c>
      <c r="H1906" t="s">
        <v>58</v>
      </c>
      <c r="I1906">
        <v>1038447</v>
      </c>
      <c r="J1906">
        <v>5</v>
      </c>
      <c r="K1906" t="s">
        <v>47</v>
      </c>
      <c r="L1906" t="s">
        <v>6142</v>
      </c>
      <c r="M1906" t="s">
        <v>55</v>
      </c>
      <c r="N1906">
        <v>80</v>
      </c>
      <c r="O1906">
        <v>100</v>
      </c>
      <c r="P1906" t="s">
        <v>6218</v>
      </c>
      <c r="Q1906">
        <v>2700</v>
      </c>
      <c r="R1906">
        <v>50</v>
      </c>
      <c r="S1906">
        <v>300</v>
      </c>
      <c r="V1906" t="s">
        <v>6144</v>
      </c>
      <c r="W1906" s="2">
        <v>44553.425636574073</v>
      </c>
      <c r="X1906" t="s">
        <v>329</v>
      </c>
      <c r="Y1906" s="2">
        <v>44553.425636574073</v>
      </c>
      <c r="Z1906" t="s">
        <v>329</v>
      </c>
    </row>
    <row r="1907" spans="1:26" x14ac:dyDescent="0.25">
      <c r="A1907" t="s">
        <v>4771</v>
      </c>
      <c r="B1907" t="str">
        <f>VLOOKUP(A1907,'dump '!A:A,1,FALSE)</f>
        <v>VO429</v>
      </c>
      <c r="C1907" t="s">
        <v>4770</v>
      </c>
      <c r="D1907" t="s">
        <v>3644</v>
      </c>
      <c r="E1907" t="s">
        <v>4041</v>
      </c>
      <c r="F1907" t="s">
        <v>4042</v>
      </c>
      <c r="G1907" t="s">
        <v>51</v>
      </c>
      <c r="H1907" t="s">
        <v>58</v>
      </c>
      <c r="I1907">
        <v>1038041</v>
      </c>
      <c r="J1907">
        <v>5</v>
      </c>
      <c r="K1907" t="s">
        <v>47</v>
      </c>
      <c r="L1907" t="s">
        <v>6142</v>
      </c>
      <c r="M1907" t="s">
        <v>55</v>
      </c>
      <c r="N1907">
        <v>80</v>
      </c>
      <c r="O1907">
        <v>100</v>
      </c>
      <c r="P1907" t="s">
        <v>6218</v>
      </c>
      <c r="Q1907">
        <v>2600</v>
      </c>
      <c r="R1907">
        <v>50</v>
      </c>
      <c r="S1907">
        <v>300</v>
      </c>
      <c r="V1907" t="s">
        <v>6144</v>
      </c>
      <c r="W1907" s="2">
        <v>44567.482118055559</v>
      </c>
      <c r="X1907" t="s">
        <v>329</v>
      </c>
      <c r="Y1907" s="2">
        <v>44567.533622685187</v>
      </c>
      <c r="Z1907" t="s">
        <v>329</v>
      </c>
    </row>
    <row r="1908" spans="1:26" x14ac:dyDescent="0.25">
      <c r="A1908" t="s">
        <v>4876</v>
      </c>
      <c r="B1908" t="str">
        <f>VLOOKUP(A1908,'dump '!A:A,1,FALSE)</f>
        <v>VO431</v>
      </c>
      <c r="C1908" t="s">
        <v>4875</v>
      </c>
      <c r="D1908" t="s">
        <v>245</v>
      </c>
      <c r="E1908" t="s">
        <v>468</v>
      </c>
      <c r="F1908" t="s">
        <v>3650</v>
      </c>
      <c r="G1908" t="s">
        <v>62</v>
      </c>
      <c r="H1908" t="s">
        <v>58</v>
      </c>
      <c r="I1908">
        <v>1037221</v>
      </c>
      <c r="J1908">
        <v>5</v>
      </c>
      <c r="K1908" t="s">
        <v>47</v>
      </c>
      <c r="L1908" t="s">
        <v>6172</v>
      </c>
      <c r="M1908" t="s">
        <v>55</v>
      </c>
      <c r="N1908">
        <v>60</v>
      </c>
      <c r="O1908">
        <v>100</v>
      </c>
      <c r="P1908" t="s">
        <v>6219</v>
      </c>
      <c r="Q1908">
        <v>2700</v>
      </c>
      <c r="R1908">
        <v>50</v>
      </c>
      <c r="S1908">
        <v>300</v>
      </c>
      <c r="V1908" t="s">
        <v>6174</v>
      </c>
      <c r="W1908" s="2">
        <v>44593.434016203704</v>
      </c>
      <c r="X1908" t="s">
        <v>329</v>
      </c>
      <c r="Y1908" s="2">
        <v>44593.434016203704</v>
      </c>
      <c r="Z1908" t="s">
        <v>329</v>
      </c>
    </row>
    <row r="1909" spans="1:26" x14ac:dyDescent="0.25">
      <c r="A1909" t="s">
        <v>4937</v>
      </c>
      <c r="B1909" t="str">
        <f>VLOOKUP(A1909,'dump '!A:A,1,FALSE)</f>
        <v>VO432</v>
      </c>
      <c r="C1909" t="s">
        <v>4936</v>
      </c>
      <c r="D1909" t="s">
        <v>245</v>
      </c>
      <c r="E1909" t="s">
        <v>3310</v>
      </c>
      <c r="F1909" t="s">
        <v>3934</v>
      </c>
      <c r="G1909" t="s">
        <v>62</v>
      </c>
      <c r="H1909" t="s">
        <v>58</v>
      </c>
      <c r="I1909">
        <v>1040744</v>
      </c>
      <c r="J1909">
        <v>5</v>
      </c>
      <c r="K1909" t="s">
        <v>47</v>
      </c>
      <c r="L1909" t="s">
        <v>6172</v>
      </c>
      <c r="M1909" t="s">
        <v>55</v>
      </c>
      <c r="N1909">
        <v>60</v>
      </c>
      <c r="O1909">
        <v>100</v>
      </c>
      <c r="P1909" t="s">
        <v>6219</v>
      </c>
      <c r="Q1909">
        <v>2700</v>
      </c>
      <c r="R1909">
        <v>50</v>
      </c>
      <c r="S1909">
        <v>300</v>
      </c>
      <c r="V1909" t="s">
        <v>6174</v>
      </c>
      <c r="W1909" s="2">
        <v>44593.433634259258</v>
      </c>
      <c r="X1909" t="s">
        <v>329</v>
      </c>
      <c r="Y1909" s="2">
        <v>44593.433634259258</v>
      </c>
      <c r="Z1909" t="s">
        <v>329</v>
      </c>
    </row>
    <row r="1910" spans="1:26" x14ac:dyDescent="0.25">
      <c r="A1910" t="s">
        <v>4935</v>
      </c>
      <c r="B1910" t="str">
        <f>VLOOKUP(A1910,'dump '!A:A,1,FALSE)</f>
        <v>VO433</v>
      </c>
      <c r="C1910" t="s">
        <v>4934</v>
      </c>
      <c r="D1910" t="s">
        <v>3829</v>
      </c>
      <c r="E1910" t="s">
        <v>1082</v>
      </c>
      <c r="F1910" t="s">
        <v>3830</v>
      </c>
      <c r="G1910" t="s">
        <v>177</v>
      </c>
      <c r="H1910" t="s">
        <v>58</v>
      </c>
      <c r="I1910">
        <v>1040820</v>
      </c>
      <c r="J1910">
        <v>5</v>
      </c>
      <c r="K1910" t="s">
        <v>47</v>
      </c>
      <c r="L1910" t="s">
        <v>6172</v>
      </c>
      <c r="M1910" t="s">
        <v>55</v>
      </c>
      <c r="N1910">
        <v>60</v>
      </c>
      <c r="O1910">
        <v>100</v>
      </c>
      <c r="P1910" t="s">
        <v>6219</v>
      </c>
      <c r="Q1910">
        <v>2700</v>
      </c>
      <c r="R1910">
        <v>50</v>
      </c>
      <c r="S1910">
        <v>300</v>
      </c>
      <c r="V1910" t="s">
        <v>6174</v>
      </c>
      <c r="W1910" s="2">
        <v>44593.43304398148</v>
      </c>
      <c r="X1910" t="s">
        <v>329</v>
      </c>
      <c r="Y1910" s="2">
        <v>44593.43304398148</v>
      </c>
      <c r="Z1910" t="s">
        <v>329</v>
      </c>
    </row>
    <row r="1911" spans="1:26" x14ac:dyDescent="0.25">
      <c r="A1911" t="s">
        <v>4657</v>
      </c>
      <c r="B1911" t="str">
        <f>VLOOKUP(A1911,'dump '!A:A,1,FALSE)</f>
        <v>VO434</v>
      </c>
      <c r="C1911" t="s">
        <v>4656</v>
      </c>
      <c r="D1911" t="s">
        <v>3882</v>
      </c>
      <c r="E1911" t="s">
        <v>1312</v>
      </c>
      <c r="F1911" t="s">
        <v>3883</v>
      </c>
      <c r="G1911" t="s">
        <v>177</v>
      </c>
      <c r="H1911" t="s">
        <v>58</v>
      </c>
      <c r="I1911">
        <v>1040781</v>
      </c>
      <c r="J1911">
        <v>5</v>
      </c>
      <c r="K1911" t="s">
        <v>47</v>
      </c>
      <c r="L1911" t="s">
        <v>6172</v>
      </c>
      <c r="M1911" t="s">
        <v>55</v>
      </c>
      <c r="N1911">
        <v>60</v>
      </c>
      <c r="O1911">
        <v>100</v>
      </c>
      <c r="P1911" t="s">
        <v>6219</v>
      </c>
      <c r="Q1911">
        <v>2600</v>
      </c>
      <c r="R1911">
        <v>50</v>
      </c>
      <c r="S1911">
        <v>300</v>
      </c>
      <c r="V1911" t="s">
        <v>6174</v>
      </c>
      <c r="W1911" s="2">
        <v>44593.432511574072</v>
      </c>
      <c r="X1911" t="s">
        <v>329</v>
      </c>
      <c r="Y1911" s="2">
        <v>44593.432511574072</v>
      </c>
      <c r="Z1911" t="s">
        <v>329</v>
      </c>
    </row>
    <row r="1912" spans="1:26" x14ac:dyDescent="0.25">
      <c r="A1912" t="s">
        <v>4752</v>
      </c>
      <c r="B1912" t="str">
        <f>VLOOKUP(A1912,'dump '!A:A,1,FALSE)</f>
        <v>VO435</v>
      </c>
      <c r="C1912" t="s">
        <v>4751</v>
      </c>
      <c r="D1912" t="s">
        <v>1930</v>
      </c>
      <c r="E1912" t="s">
        <v>3759</v>
      </c>
      <c r="F1912" t="s">
        <v>3760</v>
      </c>
      <c r="G1912" t="s">
        <v>177</v>
      </c>
      <c r="H1912" t="s">
        <v>58</v>
      </c>
      <c r="I1912">
        <v>1038131</v>
      </c>
      <c r="J1912">
        <v>5</v>
      </c>
      <c r="K1912" t="s">
        <v>47</v>
      </c>
      <c r="L1912" t="s">
        <v>6142</v>
      </c>
      <c r="M1912" t="s">
        <v>55</v>
      </c>
      <c r="N1912">
        <v>80</v>
      </c>
      <c r="O1912">
        <v>100</v>
      </c>
      <c r="P1912" t="s">
        <v>6218</v>
      </c>
      <c r="Q1912">
        <v>2550</v>
      </c>
      <c r="R1912">
        <v>50</v>
      </c>
      <c r="S1912">
        <v>300</v>
      </c>
      <c r="V1912" t="s">
        <v>6144</v>
      </c>
      <c r="W1912" s="2">
        <v>44594.526898148149</v>
      </c>
      <c r="X1912" t="s">
        <v>329</v>
      </c>
      <c r="Y1912" s="2">
        <v>44594.526898148149</v>
      </c>
      <c r="Z1912" t="s">
        <v>329</v>
      </c>
    </row>
    <row r="1913" spans="1:26" x14ac:dyDescent="0.25">
      <c r="A1913" t="s">
        <v>4640</v>
      </c>
      <c r="B1913" t="str">
        <f>VLOOKUP(A1913,'dump '!A:A,1,FALSE)</f>
        <v>VO436</v>
      </c>
      <c r="C1913" t="s">
        <v>4639</v>
      </c>
      <c r="D1913" t="s">
        <v>2385</v>
      </c>
      <c r="E1913" t="s">
        <v>652</v>
      </c>
      <c r="F1913" t="s">
        <v>2392</v>
      </c>
      <c r="G1913" t="s">
        <v>177</v>
      </c>
      <c r="H1913" t="s">
        <v>58</v>
      </c>
      <c r="I1913">
        <v>1041025</v>
      </c>
      <c r="J1913">
        <v>5</v>
      </c>
      <c r="K1913" t="s">
        <v>47</v>
      </c>
      <c r="L1913" t="s">
        <v>6172</v>
      </c>
      <c r="M1913" t="s">
        <v>55</v>
      </c>
      <c r="N1913">
        <v>60</v>
      </c>
      <c r="O1913">
        <v>100</v>
      </c>
      <c r="P1913" t="s">
        <v>6219</v>
      </c>
      <c r="Q1913">
        <v>2600</v>
      </c>
      <c r="R1913">
        <v>50</v>
      </c>
      <c r="S1913">
        <v>300</v>
      </c>
      <c r="V1913" t="s">
        <v>6174</v>
      </c>
      <c r="W1913" s="2">
        <v>44601.347384259258</v>
      </c>
      <c r="X1913" t="s">
        <v>329</v>
      </c>
      <c r="Y1913" s="2">
        <v>44601.347384259258</v>
      </c>
      <c r="Z1913" t="s">
        <v>329</v>
      </c>
    </row>
    <row r="1914" spans="1:26" x14ac:dyDescent="0.25">
      <c r="A1914" t="s">
        <v>4599</v>
      </c>
      <c r="B1914" t="str">
        <f>VLOOKUP(A1914,'dump '!A:A,1,FALSE)</f>
        <v>VO437</v>
      </c>
      <c r="C1914" t="s">
        <v>4598</v>
      </c>
      <c r="D1914" t="s">
        <v>4046</v>
      </c>
      <c r="E1914" t="s">
        <v>281</v>
      </c>
      <c r="F1914" t="s">
        <v>4047</v>
      </c>
      <c r="G1914" t="s">
        <v>34</v>
      </c>
      <c r="H1914" t="s">
        <v>58</v>
      </c>
      <c r="I1914">
        <v>1018871</v>
      </c>
      <c r="J1914">
        <v>5</v>
      </c>
      <c r="K1914" t="s">
        <v>47</v>
      </c>
      <c r="L1914" t="s">
        <v>6142</v>
      </c>
      <c r="M1914" t="s">
        <v>55</v>
      </c>
      <c r="N1914">
        <v>80</v>
      </c>
      <c r="O1914">
        <v>100</v>
      </c>
      <c r="P1914" t="s">
        <v>6218</v>
      </c>
      <c r="Q1914">
        <v>2600</v>
      </c>
      <c r="R1914">
        <v>50</v>
      </c>
      <c r="S1914">
        <v>300</v>
      </c>
      <c r="V1914" t="s">
        <v>6144</v>
      </c>
      <c r="W1914" s="2">
        <v>44602.518564814818</v>
      </c>
      <c r="X1914" t="s">
        <v>329</v>
      </c>
      <c r="Y1914" s="2">
        <v>44602.518564814818</v>
      </c>
      <c r="Z1914" t="s">
        <v>329</v>
      </c>
    </row>
    <row r="1915" spans="1:26" x14ac:dyDescent="0.25">
      <c r="A1915" t="s">
        <v>3751</v>
      </c>
      <c r="B1915" t="str">
        <f>VLOOKUP(A1915,'dump '!A:A,1,FALSE)</f>
        <v>VO438</v>
      </c>
      <c r="C1915" t="s">
        <v>3750</v>
      </c>
      <c r="D1915" t="s">
        <v>3204</v>
      </c>
      <c r="E1915" t="s">
        <v>462</v>
      </c>
      <c r="F1915" t="s">
        <v>3205</v>
      </c>
      <c r="G1915" t="s">
        <v>241</v>
      </c>
      <c r="H1915" t="s">
        <v>58</v>
      </c>
      <c r="I1915">
        <v>1015806</v>
      </c>
      <c r="J1915">
        <v>5</v>
      </c>
      <c r="K1915" t="s">
        <v>47</v>
      </c>
      <c r="L1915" t="s">
        <v>6142</v>
      </c>
      <c r="M1915" t="s">
        <v>55</v>
      </c>
      <c r="N1915">
        <v>80</v>
      </c>
      <c r="O1915">
        <v>100</v>
      </c>
      <c r="P1915" t="s">
        <v>6218</v>
      </c>
      <c r="Q1915">
        <v>2700</v>
      </c>
      <c r="R1915">
        <v>50</v>
      </c>
      <c r="S1915">
        <v>300</v>
      </c>
      <c r="V1915" t="s">
        <v>6144</v>
      </c>
      <c r="W1915" s="2">
        <v>44602.517685185187</v>
      </c>
      <c r="X1915" t="s">
        <v>329</v>
      </c>
      <c r="Y1915" s="2">
        <v>44602.517685185187</v>
      </c>
      <c r="Z1915" t="s">
        <v>329</v>
      </c>
    </row>
    <row r="1916" spans="1:26" x14ac:dyDescent="0.25">
      <c r="A1916" t="s">
        <v>4075</v>
      </c>
      <c r="B1916" t="str">
        <f>VLOOKUP(A1916,'dump '!A:A,1,FALSE)</f>
        <v>VO439</v>
      </c>
      <c r="C1916" t="s">
        <v>4074</v>
      </c>
      <c r="D1916" t="s">
        <v>2076</v>
      </c>
      <c r="E1916" t="s">
        <v>4076</v>
      </c>
      <c r="F1916" t="s">
        <v>3046</v>
      </c>
      <c r="G1916" t="s">
        <v>241</v>
      </c>
      <c r="H1916" t="s">
        <v>58</v>
      </c>
      <c r="I1916">
        <v>1030412</v>
      </c>
      <c r="J1916">
        <v>5</v>
      </c>
      <c r="K1916" t="s">
        <v>47</v>
      </c>
      <c r="L1916" t="s">
        <v>6172</v>
      </c>
      <c r="M1916" t="s">
        <v>55</v>
      </c>
      <c r="N1916">
        <v>60</v>
      </c>
      <c r="O1916">
        <v>100</v>
      </c>
      <c r="P1916" t="s">
        <v>6219</v>
      </c>
      <c r="Q1916">
        <v>2700</v>
      </c>
      <c r="R1916">
        <v>50</v>
      </c>
      <c r="S1916">
        <v>300</v>
      </c>
      <c r="V1916" t="s">
        <v>6174</v>
      </c>
      <c r="W1916" s="2">
        <v>44602.517141203702</v>
      </c>
      <c r="X1916" t="s">
        <v>329</v>
      </c>
      <c r="Y1916" s="2">
        <v>44602.517141203702</v>
      </c>
      <c r="Z1916" t="s">
        <v>329</v>
      </c>
    </row>
    <row r="1917" spans="1:26" x14ac:dyDescent="0.25">
      <c r="A1917" t="s">
        <v>4495</v>
      </c>
      <c r="B1917" t="str">
        <f>VLOOKUP(A1917,'dump '!A:A,1,FALSE)</f>
        <v>VO440</v>
      </c>
      <c r="C1917" t="s">
        <v>4494</v>
      </c>
      <c r="D1917" t="s">
        <v>1739</v>
      </c>
      <c r="E1917" t="s">
        <v>3493</v>
      </c>
      <c r="F1917" t="s">
        <v>3494</v>
      </c>
      <c r="G1917" t="s">
        <v>177</v>
      </c>
      <c r="H1917" t="s">
        <v>58</v>
      </c>
      <c r="I1917">
        <v>1034599</v>
      </c>
      <c r="J1917">
        <v>5</v>
      </c>
      <c r="K1917" t="s">
        <v>47</v>
      </c>
      <c r="L1917" t="s">
        <v>6172</v>
      </c>
      <c r="M1917" t="s">
        <v>55</v>
      </c>
      <c r="N1917">
        <v>60</v>
      </c>
      <c r="O1917">
        <v>100</v>
      </c>
      <c r="P1917" t="s">
        <v>6219</v>
      </c>
      <c r="Q1917">
        <v>2700</v>
      </c>
      <c r="R1917">
        <v>50</v>
      </c>
      <c r="S1917">
        <v>300</v>
      </c>
      <c r="V1917" t="s">
        <v>6174</v>
      </c>
      <c r="W1917" s="2">
        <v>44602.516365740739</v>
      </c>
      <c r="X1917" t="s">
        <v>329</v>
      </c>
      <c r="Y1917" s="2">
        <v>44602.516365740739</v>
      </c>
      <c r="Z1917" t="s">
        <v>329</v>
      </c>
    </row>
    <row r="1918" spans="1:26" x14ac:dyDescent="0.25">
      <c r="A1918" t="s">
        <v>2389</v>
      </c>
      <c r="B1918" t="str">
        <f>VLOOKUP(A1918,'dump '!A:A,1,FALSE)</f>
        <v>VO441</v>
      </c>
      <c r="C1918" t="s">
        <v>2388</v>
      </c>
      <c r="D1918" t="s">
        <v>2385</v>
      </c>
      <c r="E1918" t="s">
        <v>356</v>
      </c>
      <c r="F1918" t="s">
        <v>2386</v>
      </c>
      <c r="G1918" t="s">
        <v>177</v>
      </c>
      <c r="H1918" t="s">
        <v>58</v>
      </c>
      <c r="I1918">
        <v>1018585</v>
      </c>
      <c r="J1918">
        <v>5</v>
      </c>
      <c r="K1918" t="s">
        <v>47</v>
      </c>
      <c r="L1918" t="s">
        <v>6142</v>
      </c>
      <c r="M1918" t="s">
        <v>55</v>
      </c>
      <c r="N1918">
        <v>80</v>
      </c>
      <c r="O1918">
        <v>100</v>
      </c>
      <c r="P1918" t="s">
        <v>6218</v>
      </c>
      <c r="Q1918">
        <v>2550</v>
      </c>
      <c r="R1918">
        <v>50</v>
      </c>
      <c r="S1918">
        <v>300</v>
      </c>
      <c r="V1918" t="s">
        <v>6144</v>
      </c>
      <c r="W1918" s="2">
        <v>44628.43949074074</v>
      </c>
      <c r="X1918" t="s">
        <v>329</v>
      </c>
      <c r="Y1918" s="2">
        <v>44628.43949074074</v>
      </c>
      <c r="Z1918" t="s">
        <v>329</v>
      </c>
    </row>
    <row r="1919" spans="1:26" x14ac:dyDescent="0.25">
      <c r="A1919" t="s">
        <v>2395</v>
      </c>
      <c r="B1919" t="str">
        <f>VLOOKUP(A1919,'dump '!A:A,1,FALSE)</f>
        <v>VO442</v>
      </c>
      <c r="C1919" t="s">
        <v>2394</v>
      </c>
      <c r="D1919" t="s">
        <v>2385</v>
      </c>
      <c r="E1919" t="s">
        <v>775</v>
      </c>
      <c r="F1919" t="s">
        <v>2392</v>
      </c>
      <c r="G1919" t="s">
        <v>177</v>
      </c>
      <c r="H1919" t="s">
        <v>58</v>
      </c>
      <c r="I1919">
        <v>1018592</v>
      </c>
      <c r="J1919">
        <v>5</v>
      </c>
      <c r="K1919" t="s">
        <v>47</v>
      </c>
      <c r="L1919" t="s">
        <v>6142</v>
      </c>
      <c r="M1919" t="s">
        <v>55</v>
      </c>
      <c r="N1919">
        <v>80</v>
      </c>
      <c r="O1919">
        <v>100</v>
      </c>
      <c r="P1919" t="s">
        <v>6218</v>
      </c>
      <c r="Q1919">
        <v>2550</v>
      </c>
      <c r="R1919">
        <v>50</v>
      </c>
      <c r="S1919">
        <v>300</v>
      </c>
      <c r="V1919" t="s">
        <v>6144</v>
      </c>
      <c r="W1919" s="2">
        <v>44628.440011574072</v>
      </c>
      <c r="X1919" t="s">
        <v>329</v>
      </c>
      <c r="Y1919" s="2">
        <v>44628.440011574072</v>
      </c>
      <c r="Z1919" t="s">
        <v>329</v>
      </c>
    </row>
    <row r="1920" spans="1:26" x14ac:dyDescent="0.25">
      <c r="A1920" t="s">
        <v>2401</v>
      </c>
      <c r="B1920" t="str">
        <f>VLOOKUP(A1920,'dump '!A:A,1,FALSE)</f>
        <v>VO443</v>
      </c>
      <c r="C1920" t="s">
        <v>2400</v>
      </c>
      <c r="D1920" t="s">
        <v>2385</v>
      </c>
      <c r="E1920" t="s">
        <v>399</v>
      </c>
      <c r="F1920" t="s">
        <v>2398</v>
      </c>
      <c r="G1920" t="s">
        <v>177</v>
      </c>
      <c r="H1920" t="s">
        <v>58</v>
      </c>
      <c r="I1920">
        <v>1018594</v>
      </c>
      <c r="J1920">
        <v>5</v>
      </c>
      <c r="K1920" t="s">
        <v>47</v>
      </c>
      <c r="L1920" t="s">
        <v>6142</v>
      </c>
      <c r="M1920" t="s">
        <v>55</v>
      </c>
      <c r="N1920">
        <v>80</v>
      </c>
      <c r="O1920">
        <v>100</v>
      </c>
      <c r="P1920" t="s">
        <v>6218</v>
      </c>
      <c r="Q1920">
        <v>2700</v>
      </c>
      <c r="R1920">
        <v>50</v>
      </c>
      <c r="S1920">
        <v>300</v>
      </c>
      <c r="V1920" t="s">
        <v>6144</v>
      </c>
      <c r="W1920" s="2">
        <v>44628.439803240741</v>
      </c>
      <c r="X1920" t="s">
        <v>329</v>
      </c>
      <c r="Y1920" s="2">
        <v>44628.439803240741</v>
      </c>
      <c r="Z1920" t="s">
        <v>329</v>
      </c>
    </row>
    <row r="1921" spans="1:26" x14ac:dyDescent="0.25">
      <c r="A1921" t="s">
        <v>2513</v>
      </c>
      <c r="B1921" t="str">
        <f>VLOOKUP(A1921,'dump '!A:A,1,FALSE)</f>
        <v>VO444</v>
      </c>
      <c r="C1921" t="s">
        <v>2512</v>
      </c>
      <c r="D1921" t="s">
        <v>2509</v>
      </c>
      <c r="E1921" t="s">
        <v>93</v>
      </c>
      <c r="F1921" t="s">
        <v>2510</v>
      </c>
      <c r="G1921" t="s">
        <v>177</v>
      </c>
      <c r="H1921" t="s">
        <v>58</v>
      </c>
      <c r="I1921">
        <v>1018875</v>
      </c>
      <c r="J1921">
        <v>5</v>
      </c>
      <c r="K1921" t="s">
        <v>47</v>
      </c>
      <c r="L1921" t="s">
        <v>6142</v>
      </c>
      <c r="M1921" t="s">
        <v>55</v>
      </c>
      <c r="N1921">
        <v>80</v>
      </c>
      <c r="O1921">
        <v>100</v>
      </c>
      <c r="P1921" t="s">
        <v>6218</v>
      </c>
      <c r="Q1921">
        <v>2600</v>
      </c>
      <c r="R1921">
        <v>50</v>
      </c>
      <c r="S1921">
        <v>300</v>
      </c>
      <c r="V1921" t="s">
        <v>6144</v>
      </c>
      <c r="W1921" s="2">
        <v>44641.460023148145</v>
      </c>
      <c r="X1921" t="s">
        <v>329</v>
      </c>
      <c r="Y1921" s="2">
        <v>44641.462210648147</v>
      </c>
      <c r="Z1921" t="s">
        <v>329</v>
      </c>
    </row>
    <row r="1922" spans="1:26" x14ac:dyDescent="0.25">
      <c r="A1922" t="s">
        <v>601</v>
      </c>
      <c r="B1922" t="str">
        <f>VLOOKUP(A1922,'dump '!A:A,1,FALSE)</f>
        <v>VO445</v>
      </c>
      <c r="C1922" t="s">
        <v>600</v>
      </c>
      <c r="D1922" t="s">
        <v>602</v>
      </c>
      <c r="E1922" t="s">
        <v>528</v>
      </c>
      <c r="F1922" t="s">
        <v>603</v>
      </c>
      <c r="G1922" t="s">
        <v>177</v>
      </c>
      <c r="H1922" t="s">
        <v>58</v>
      </c>
      <c r="I1922">
        <v>1015802</v>
      </c>
      <c r="J1922">
        <v>5</v>
      </c>
      <c r="K1922" t="s">
        <v>47</v>
      </c>
      <c r="L1922" t="s">
        <v>6172</v>
      </c>
      <c r="M1922" t="s">
        <v>55</v>
      </c>
      <c r="N1922">
        <v>60</v>
      </c>
      <c r="O1922">
        <v>100</v>
      </c>
      <c r="P1922" t="s">
        <v>6173</v>
      </c>
      <c r="Q1922">
        <v>2700</v>
      </c>
      <c r="R1922">
        <v>50</v>
      </c>
      <c r="S1922">
        <v>300</v>
      </c>
      <c r="V1922" t="s">
        <v>6174</v>
      </c>
      <c r="W1922" s="2">
        <v>44637.493692129632</v>
      </c>
      <c r="X1922" t="s">
        <v>37</v>
      </c>
      <c r="Y1922" s="2">
        <v>44637.493692129632</v>
      </c>
      <c r="Z1922" t="s">
        <v>37</v>
      </c>
    </row>
    <row r="1923" spans="1:26" x14ac:dyDescent="0.25">
      <c r="A1923" t="s">
        <v>4886</v>
      </c>
      <c r="B1923" t="str">
        <f>VLOOKUP(A1923,'dump '!A:A,1,FALSE)</f>
        <v>VO446</v>
      </c>
      <c r="C1923" t="s">
        <v>4885</v>
      </c>
      <c r="D1923" t="s">
        <v>3639</v>
      </c>
      <c r="E1923" t="s">
        <v>334</v>
      </c>
      <c r="F1923" t="s">
        <v>3640</v>
      </c>
      <c r="G1923" t="s">
        <v>241</v>
      </c>
      <c r="H1923" t="s">
        <v>58</v>
      </c>
      <c r="I1923">
        <v>1037102</v>
      </c>
      <c r="J1923">
        <v>5</v>
      </c>
      <c r="K1923" t="s">
        <v>47</v>
      </c>
      <c r="L1923" t="s">
        <v>6172</v>
      </c>
      <c r="M1923" t="s">
        <v>55</v>
      </c>
      <c r="N1923">
        <v>60</v>
      </c>
      <c r="O1923">
        <v>100</v>
      </c>
      <c r="P1923" t="s">
        <v>6173</v>
      </c>
      <c r="Q1923">
        <v>2600</v>
      </c>
      <c r="R1923">
        <v>50</v>
      </c>
      <c r="S1923">
        <v>300</v>
      </c>
      <c r="V1923" t="s">
        <v>6174</v>
      </c>
      <c r="W1923" s="2">
        <v>44643.579942129632</v>
      </c>
      <c r="X1923" t="s">
        <v>329</v>
      </c>
      <c r="Y1923" s="2">
        <v>44643.579942129632</v>
      </c>
      <c r="Z1923" t="s">
        <v>329</v>
      </c>
    </row>
    <row r="1924" spans="1:26" x14ac:dyDescent="0.25">
      <c r="A1924" t="s">
        <v>3509</v>
      </c>
      <c r="B1924" t="str">
        <f>VLOOKUP(A1924,'dump '!A:A,1,FALSE)</f>
        <v>VO447</v>
      </c>
      <c r="C1924" t="s">
        <v>3508</v>
      </c>
      <c r="D1924" t="s">
        <v>2795</v>
      </c>
      <c r="E1924" t="s">
        <v>2796</v>
      </c>
      <c r="F1924" t="s">
        <v>2797</v>
      </c>
      <c r="G1924" t="s">
        <v>51</v>
      </c>
      <c r="H1924" t="s">
        <v>58</v>
      </c>
      <c r="I1924">
        <v>1034620</v>
      </c>
      <c r="J1924">
        <v>5</v>
      </c>
      <c r="K1924" t="s">
        <v>47</v>
      </c>
      <c r="L1924" t="s">
        <v>6172</v>
      </c>
      <c r="M1924" t="s">
        <v>55</v>
      </c>
      <c r="N1924">
        <v>60</v>
      </c>
      <c r="O1924">
        <v>100</v>
      </c>
      <c r="P1924" t="s">
        <v>6173</v>
      </c>
      <c r="Q1924">
        <v>2600</v>
      </c>
      <c r="R1924">
        <v>50</v>
      </c>
      <c r="S1924">
        <v>300</v>
      </c>
      <c r="V1924" t="s">
        <v>6174</v>
      </c>
      <c r="W1924" s="2">
        <v>44643.579270833332</v>
      </c>
      <c r="X1924" t="s">
        <v>329</v>
      </c>
      <c r="Y1924" s="2">
        <v>44643.579270833332</v>
      </c>
      <c r="Z1924" t="s">
        <v>329</v>
      </c>
    </row>
    <row r="1925" spans="1:26" x14ac:dyDescent="0.25">
      <c r="A1925" t="s">
        <v>3719</v>
      </c>
      <c r="B1925" t="str">
        <f>VLOOKUP(A1925,'dump '!A:A,1,FALSE)</f>
        <v>VO448</v>
      </c>
      <c r="C1925" t="s">
        <v>3718</v>
      </c>
      <c r="D1925" t="s">
        <v>3644</v>
      </c>
      <c r="E1925" t="s">
        <v>3715</v>
      </c>
      <c r="F1925" t="s">
        <v>3716</v>
      </c>
      <c r="G1925" t="s">
        <v>51</v>
      </c>
      <c r="H1925" t="s">
        <v>58</v>
      </c>
      <c r="I1925">
        <v>1038433</v>
      </c>
      <c r="J1925">
        <v>5</v>
      </c>
      <c r="K1925" t="s">
        <v>47</v>
      </c>
      <c r="L1925" t="s">
        <v>6172</v>
      </c>
      <c r="M1925" t="s">
        <v>55</v>
      </c>
      <c r="N1925">
        <v>60</v>
      </c>
      <c r="O1925">
        <v>100</v>
      </c>
      <c r="P1925" t="s">
        <v>6173</v>
      </c>
      <c r="Q1925">
        <v>2600</v>
      </c>
      <c r="R1925">
        <v>50</v>
      </c>
      <c r="S1925">
        <v>300</v>
      </c>
      <c r="V1925" t="s">
        <v>6174</v>
      </c>
      <c r="W1925" s="2">
        <v>44643.578379629631</v>
      </c>
      <c r="X1925" t="s">
        <v>329</v>
      </c>
      <c r="Y1925" s="2">
        <v>44643.578379629631</v>
      </c>
      <c r="Z1925" t="s">
        <v>329</v>
      </c>
    </row>
    <row r="1926" spans="1:26" x14ac:dyDescent="0.25">
      <c r="A1926" t="s">
        <v>3779</v>
      </c>
      <c r="B1926" t="str">
        <f>VLOOKUP(A1926,'dump '!A:A,1,FALSE)</f>
        <v>VO449</v>
      </c>
      <c r="C1926" t="s">
        <v>3778</v>
      </c>
      <c r="D1926" t="s">
        <v>461</v>
      </c>
      <c r="E1926" t="s">
        <v>462</v>
      </c>
      <c r="F1926" t="s">
        <v>463</v>
      </c>
      <c r="G1926" t="s">
        <v>62</v>
      </c>
      <c r="H1926" t="s">
        <v>58</v>
      </c>
      <c r="I1926">
        <v>1038441</v>
      </c>
      <c r="J1926">
        <v>5</v>
      </c>
      <c r="K1926" t="s">
        <v>47</v>
      </c>
      <c r="L1926" t="s">
        <v>6172</v>
      </c>
      <c r="M1926" t="s">
        <v>55</v>
      </c>
      <c r="N1926">
        <v>60</v>
      </c>
      <c r="O1926">
        <v>100</v>
      </c>
      <c r="P1926" t="s">
        <v>6173</v>
      </c>
      <c r="Q1926">
        <v>2600</v>
      </c>
      <c r="R1926">
        <v>50</v>
      </c>
      <c r="S1926">
        <v>300</v>
      </c>
      <c r="V1926" t="s">
        <v>6174</v>
      </c>
      <c r="W1926" s="2">
        <v>44643.55363425926</v>
      </c>
      <c r="X1926" t="s">
        <v>329</v>
      </c>
      <c r="Y1926" s="2">
        <v>44643.55363425926</v>
      </c>
      <c r="Z1926" t="s">
        <v>329</v>
      </c>
    </row>
    <row r="1927" spans="1:26" x14ac:dyDescent="0.25">
      <c r="A1927" t="s">
        <v>4925</v>
      </c>
      <c r="B1927" t="str">
        <f>VLOOKUP(A1927,'dump '!A:A,1,FALSE)</f>
        <v>VO450</v>
      </c>
      <c r="C1927" t="s">
        <v>4924</v>
      </c>
      <c r="D1927" t="s">
        <v>461</v>
      </c>
      <c r="E1927" t="s">
        <v>3914</v>
      </c>
      <c r="F1927" t="s">
        <v>3915</v>
      </c>
      <c r="G1927" t="s">
        <v>62</v>
      </c>
      <c r="H1927" t="s">
        <v>58</v>
      </c>
      <c r="I1927">
        <v>1041132</v>
      </c>
      <c r="J1927">
        <v>5</v>
      </c>
      <c r="K1927" t="s">
        <v>47</v>
      </c>
      <c r="L1927" t="s">
        <v>6172</v>
      </c>
      <c r="M1927" t="s">
        <v>55</v>
      </c>
      <c r="N1927">
        <v>60</v>
      </c>
      <c r="O1927">
        <v>100</v>
      </c>
      <c r="P1927" t="s">
        <v>6173</v>
      </c>
      <c r="Q1927">
        <v>2600</v>
      </c>
      <c r="R1927">
        <v>50</v>
      </c>
      <c r="S1927">
        <v>300</v>
      </c>
      <c r="V1927" t="s">
        <v>6174</v>
      </c>
      <c r="W1927" s="2">
        <v>44658.371307870373</v>
      </c>
      <c r="X1927" t="s">
        <v>329</v>
      </c>
      <c r="Y1927" s="2">
        <v>44658.371307870373</v>
      </c>
      <c r="Z1927" t="s">
        <v>329</v>
      </c>
    </row>
    <row r="1928" spans="1:26" x14ac:dyDescent="0.25">
      <c r="A1928" t="s">
        <v>4927</v>
      </c>
      <c r="B1928" t="str">
        <f>VLOOKUP(A1928,'dump '!A:A,1,FALSE)</f>
        <v>VO451</v>
      </c>
      <c r="C1928" t="s">
        <v>4926</v>
      </c>
      <c r="D1928" t="s">
        <v>461</v>
      </c>
      <c r="E1928" t="s">
        <v>411</v>
      </c>
      <c r="F1928" t="s">
        <v>3910</v>
      </c>
      <c r="G1928" t="s">
        <v>62</v>
      </c>
      <c r="H1928" t="s">
        <v>58</v>
      </c>
      <c r="I1928">
        <v>1041120</v>
      </c>
      <c r="J1928">
        <v>5</v>
      </c>
      <c r="K1928" t="s">
        <v>47</v>
      </c>
      <c r="L1928" t="s">
        <v>6172</v>
      </c>
      <c r="M1928" t="s">
        <v>55</v>
      </c>
      <c r="N1928">
        <v>60</v>
      </c>
      <c r="O1928">
        <v>100</v>
      </c>
      <c r="P1928" t="s">
        <v>6173</v>
      </c>
      <c r="Q1928">
        <v>2600</v>
      </c>
      <c r="R1928">
        <v>50</v>
      </c>
      <c r="S1928">
        <v>300</v>
      </c>
      <c r="V1928" t="s">
        <v>6174</v>
      </c>
      <c r="W1928" s="2">
        <v>44658.371921296297</v>
      </c>
      <c r="X1928" t="s">
        <v>329</v>
      </c>
      <c r="Y1928" s="2">
        <v>44658.371921296297</v>
      </c>
      <c r="Z1928" t="s">
        <v>329</v>
      </c>
    </row>
    <row r="1929" spans="1:26" x14ac:dyDescent="0.25">
      <c r="A1929" t="s">
        <v>4763</v>
      </c>
      <c r="B1929" t="str">
        <f>VLOOKUP(A1929,'dump '!A:A,1,FALSE)</f>
        <v>VO452</v>
      </c>
      <c r="C1929" t="s">
        <v>4762</v>
      </c>
      <c r="D1929" t="s">
        <v>2404</v>
      </c>
      <c r="E1929" t="s">
        <v>482</v>
      </c>
      <c r="F1929" t="s">
        <v>2405</v>
      </c>
      <c r="G1929" t="s">
        <v>177</v>
      </c>
      <c r="H1929" t="s">
        <v>58</v>
      </c>
      <c r="I1929">
        <v>1038149</v>
      </c>
      <c r="J1929">
        <v>5</v>
      </c>
      <c r="K1929" t="s">
        <v>47</v>
      </c>
      <c r="L1929" t="s">
        <v>6142</v>
      </c>
      <c r="M1929" t="s">
        <v>55</v>
      </c>
      <c r="N1929">
        <v>80</v>
      </c>
      <c r="O1929">
        <v>100</v>
      </c>
      <c r="P1929" t="s">
        <v>6216</v>
      </c>
      <c r="Q1929">
        <v>2600</v>
      </c>
      <c r="R1929">
        <v>50</v>
      </c>
      <c r="S1929">
        <v>300</v>
      </c>
      <c r="V1929" t="s">
        <v>6144</v>
      </c>
      <c r="W1929" s="2">
        <v>44670.355081018519</v>
      </c>
      <c r="X1929" t="s">
        <v>329</v>
      </c>
      <c r="Y1929" s="2">
        <v>44670.355081018519</v>
      </c>
      <c r="Z1929" t="s">
        <v>329</v>
      </c>
    </row>
    <row r="1930" spans="1:26" x14ac:dyDescent="0.25">
      <c r="A1930" t="s">
        <v>4919</v>
      </c>
      <c r="B1930" t="str">
        <f>VLOOKUP(A1930,'dump '!A:A,1,FALSE)</f>
        <v>VO453</v>
      </c>
      <c r="C1930" t="s">
        <v>4918</v>
      </c>
      <c r="D1930" t="s">
        <v>3808</v>
      </c>
      <c r="E1930" t="s">
        <v>3809</v>
      </c>
      <c r="F1930" t="s">
        <v>3810</v>
      </c>
      <c r="G1930" t="s">
        <v>177</v>
      </c>
      <c r="H1930" t="s">
        <v>58</v>
      </c>
      <c r="I1930">
        <v>1041089</v>
      </c>
      <c r="J1930">
        <v>5</v>
      </c>
      <c r="K1930" t="s">
        <v>47</v>
      </c>
      <c r="L1930" t="s">
        <v>6172</v>
      </c>
      <c r="M1930" t="s">
        <v>55</v>
      </c>
      <c r="N1930">
        <v>60</v>
      </c>
      <c r="O1930">
        <v>100</v>
      </c>
      <c r="P1930" t="s">
        <v>6173</v>
      </c>
      <c r="Q1930">
        <v>2600</v>
      </c>
      <c r="R1930">
        <v>50</v>
      </c>
      <c r="S1930">
        <v>300</v>
      </c>
      <c r="V1930" t="s">
        <v>6174</v>
      </c>
      <c r="W1930" s="2">
        <v>44670.35428240741</v>
      </c>
      <c r="X1930" t="s">
        <v>329</v>
      </c>
      <c r="Y1930" s="2">
        <v>44670.35428240741</v>
      </c>
      <c r="Z1930" t="s">
        <v>329</v>
      </c>
    </row>
    <row r="1931" spans="1:26" x14ac:dyDescent="0.25">
      <c r="A1931" t="s">
        <v>1600</v>
      </c>
      <c r="B1931" t="str">
        <f>VLOOKUP(A1931,'dump '!A:A,1,FALSE)</f>
        <v>VO454</v>
      </c>
      <c r="C1931" t="s">
        <v>1599</v>
      </c>
      <c r="D1931" t="s">
        <v>194</v>
      </c>
      <c r="E1931" t="s">
        <v>195</v>
      </c>
      <c r="F1931" t="s">
        <v>196</v>
      </c>
      <c r="G1931" t="s">
        <v>177</v>
      </c>
      <c r="H1931" t="s">
        <v>58</v>
      </c>
      <c r="I1931">
        <v>1038143</v>
      </c>
      <c r="J1931">
        <v>5</v>
      </c>
      <c r="K1931" t="s">
        <v>47</v>
      </c>
      <c r="L1931" t="s">
        <v>6142</v>
      </c>
      <c r="M1931" t="s">
        <v>55</v>
      </c>
      <c r="N1931">
        <v>80</v>
      </c>
      <c r="O1931">
        <v>100</v>
      </c>
      <c r="P1931" t="s">
        <v>6216</v>
      </c>
      <c r="Q1931">
        <v>2500</v>
      </c>
      <c r="R1931">
        <v>50</v>
      </c>
      <c r="S1931">
        <v>300</v>
      </c>
      <c r="V1931" t="s">
        <v>6144</v>
      </c>
      <c r="W1931" s="2">
        <v>44665.508692129632</v>
      </c>
      <c r="X1931" t="s">
        <v>329</v>
      </c>
      <c r="Y1931" s="2">
        <v>44665.508692129632</v>
      </c>
      <c r="Z1931" t="s">
        <v>329</v>
      </c>
    </row>
    <row r="1932" spans="1:26" x14ac:dyDescent="0.25">
      <c r="A1932" t="s">
        <v>4091</v>
      </c>
      <c r="B1932" t="str">
        <f>VLOOKUP(A1932,'dump '!A:A,1,FALSE)</f>
        <v>VO455</v>
      </c>
      <c r="C1932" t="s">
        <v>4090</v>
      </c>
      <c r="D1932" t="s">
        <v>3054</v>
      </c>
      <c r="E1932" t="s">
        <v>3055</v>
      </c>
      <c r="F1932" t="s">
        <v>3056</v>
      </c>
      <c r="G1932" t="s">
        <v>241</v>
      </c>
      <c r="H1932" t="s">
        <v>58</v>
      </c>
      <c r="I1932">
        <v>1030410</v>
      </c>
      <c r="J1932">
        <v>5</v>
      </c>
      <c r="K1932" t="s">
        <v>47</v>
      </c>
      <c r="L1932" t="s">
        <v>6172</v>
      </c>
      <c r="M1932" t="s">
        <v>55</v>
      </c>
      <c r="N1932">
        <v>60</v>
      </c>
      <c r="O1932">
        <v>100</v>
      </c>
      <c r="P1932" t="s">
        <v>6173</v>
      </c>
      <c r="Q1932">
        <v>2600</v>
      </c>
      <c r="R1932">
        <v>50</v>
      </c>
      <c r="S1932">
        <v>300</v>
      </c>
      <c r="V1932" t="s">
        <v>6174</v>
      </c>
      <c r="W1932" s="2">
        <v>44651.451990740738</v>
      </c>
      <c r="X1932" t="s">
        <v>329</v>
      </c>
      <c r="Y1932" s="2">
        <v>44651.451990740738</v>
      </c>
      <c r="Z1932" t="s">
        <v>329</v>
      </c>
    </row>
    <row r="1933" spans="1:26" x14ac:dyDescent="0.25">
      <c r="A1933" t="s">
        <v>4632</v>
      </c>
      <c r="B1933" t="str">
        <f>VLOOKUP(A1933,'dump '!A:A,1,FALSE)</f>
        <v>VO456</v>
      </c>
      <c r="C1933" t="s">
        <v>4631</v>
      </c>
      <c r="D1933" t="s">
        <v>3938</v>
      </c>
      <c r="E1933" t="s">
        <v>112</v>
      </c>
      <c r="F1933" t="s">
        <v>3939</v>
      </c>
      <c r="G1933" t="s">
        <v>177</v>
      </c>
      <c r="H1933" t="s">
        <v>58</v>
      </c>
      <c r="I1933">
        <v>1040782</v>
      </c>
      <c r="J1933">
        <v>5</v>
      </c>
      <c r="K1933" t="s">
        <v>47</v>
      </c>
      <c r="L1933" t="s">
        <v>6172</v>
      </c>
      <c r="M1933" t="s">
        <v>55</v>
      </c>
      <c r="N1933">
        <v>60</v>
      </c>
      <c r="O1933">
        <v>100</v>
      </c>
      <c r="P1933" t="s">
        <v>6173</v>
      </c>
      <c r="Q1933">
        <v>2600</v>
      </c>
      <c r="R1933">
        <v>50</v>
      </c>
      <c r="S1933">
        <v>300</v>
      </c>
      <c r="V1933" t="s">
        <v>6174</v>
      </c>
      <c r="W1933" s="2">
        <v>44670.353703703702</v>
      </c>
      <c r="X1933" t="s">
        <v>329</v>
      </c>
      <c r="Y1933" s="2">
        <v>44670.353703703702</v>
      </c>
      <c r="Z1933" t="s">
        <v>329</v>
      </c>
    </row>
    <row r="1934" spans="1:26" x14ac:dyDescent="0.25">
      <c r="A1934" t="s">
        <v>4915</v>
      </c>
      <c r="B1934" t="str">
        <f>VLOOKUP(A1934,'dump '!A:A,1,FALSE)</f>
        <v>VO457</v>
      </c>
      <c r="C1934" t="s">
        <v>4914</v>
      </c>
      <c r="D1934" t="s">
        <v>3814</v>
      </c>
      <c r="E1934" t="s">
        <v>298</v>
      </c>
      <c r="F1934" t="s">
        <v>3815</v>
      </c>
      <c r="G1934" t="s">
        <v>177</v>
      </c>
      <c r="H1934" t="s">
        <v>58</v>
      </c>
      <c r="I1934">
        <v>1041122</v>
      </c>
      <c r="J1934">
        <v>5</v>
      </c>
      <c r="K1934" t="s">
        <v>47</v>
      </c>
      <c r="L1934" t="s">
        <v>6172</v>
      </c>
      <c r="M1934" t="s">
        <v>55</v>
      </c>
      <c r="N1934">
        <v>60</v>
      </c>
      <c r="O1934">
        <v>100</v>
      </c>
      <c r="P1934" t="s">
        <v>6173</v>
      </c>
      <c r="Q1934">
        <v>2600</v>
      </c>
      <c r="R1934">
        <v>50</v>
      </c>
      <c r="S1934">
        <v>300</v>
      </c>
      <c r="V1934" t="s">
        <v>6174</v>
      </c>
      <c r="W1934" s="2">
        <v>44671.381296296298</v>
      </c>
      <c r="X1934" t="s">
        <v>329</v>
      </c>
      <c r="Y1934" s="2">
        <v>44671.381296296298</v>
      </c>
      <c r="Z1934" t="s">
        <v>329</v>
      </c>
    </row>
    <row r="1935" spans="1:26" x14ac:dyDescent="0.25">
      <c r="A1935" t="s">
        <v>4483</v>
      </c>
      <c r="B1935" t="str">
        <f>VLOOKUP(A1935,'dump '!A:A,1,FALSE)</f>
        <v>VO458</v>
      </c>
      <c r="C1935" t="s">
        <v>4482</v>
      </c>
      <c r="D1935" t="s">
        <v>2948</v>
      </c>
      <c r="E1935" t="s">
        <v>195</v>
      </c>
      <c r="F1935" t="s">
        <v>3519</v>
      </c>
      <c r="G1935" t="s">
        <v>177</v>
      </c>
      <c r="H1935" t="s">
        <v>58</v>
      </c>
      <c r="I1935">
        <v>1034627</v>
      </c>
      <c r="J1935">
        <v>5</v>
      </c>
      <c r="K1935" t="s">
        <v>47</v>
      </c>
      <c r="L1935" t="s">
        <v>6172</v>
      </c>
      <c r="M1935" t="s">
        <v>55</v>
      </c>
      <c r="N1935">
        <v>60</v>
      </c>
      <c r="O1935">
        <v>100</v>
      </c>
      <c r="P1935" t="s">
        <v>6173</v>
      </c>
      <c r="Q1935">
        <v>2600</v>
      </c>
      <c r="R1935">
        <v>50</v>
      </c>
      <c r="S1935">
        <v>300</v>
      </c>
      <c r="V1935" t="s">
        <v>6174</v>
      </c>
      <c r="W1935" s="2">
        <v>44671.379687499997</v>
      </c>
      <c r="X1935" t="s">
        <v>329</v>
      </c>
      <c r="Y1935" s="2">
        <v>44671.379687499997</v>
      </c>
      <c r="Z1935" t="s">
        <v>329</v>
      </c>
    </row>
    <row r="1936" spans="1:26" x14ac:dyDescent="0.25">
      <c r="A1936" t="s">
        <v>4923</v>
      </c>
      <c r="B1936" t="str">
        <f>VLOOKUP(A1936,'dump '!A:A,1,FALSE)</f>
        <v>VO459</v>
      </c>
      <c r="C1936" t="s">
        <v>4922</v>
      </c>
      <c r="D1936" t="s">
        <v>2489</v>
      </c>
      <c r="E1936" t="s">
        <v>3843</v>
      </c>
      <c r="F1936" t="s">
        <v>3844</v>
      </c>
      <c r="G1936" t="s">
        <v>177</v>
      </c>
      <c r="H1936" t="s">
        <v>58</v>
      </c>
      <c r="I1936">
        <v>1041124</v>
      </c>
      <c r="J1936">
        <v>5</v>
      </c>
      <c r="K1936" t="s">
        <v>47</v>
      </c>
      <c r="L1936" t="s">
        <v>6172</v>
      </c>
      <c r="M1936" t="s">
        <v>55</v>
      </c>
      <c r="N1936">
        <v>60</v>
      </c>
      <c r="O1936">
        <v>100</v>
      </c>
      <c r="P1936" t="s">
        <v>6173</v>
      </c>
      <c r="Q1936">
        <v>2600</v>
      </c>
      <c r="R1936">
        <v>50</v>
      </c>
      <c r="S1936">
        <v>300</v>
      </c>
      <c r="V1936" t="s">
        <v>6174</v>
      </c>
      <c r="W1936" s="2">
        <v>44671.38040509259</v>
      </c>
      <c r="X1936" t="s">
        <v>329</v>
      </c>
      <c r="Y1936" s="2">
        <v>44671.38040509259</v>
      </c>
      <c r="Z1936" t="s">
        <v>329</v>
      </c>
    </row>
    <row r="1937" spans="1:26" x14ac:dyDescent="0.25">
      <c r="A1937" t="s">
        <v>4921</v>
      </c>
      <c r="B1937" t="str">
        <f>VLOOKUP(A1937,'dump '!A:A,1,FALSE)</f>
        <v>VO460</v>
      </c>
      <c r="C1937" t="s">
        <v>4920</v>
      </c>
      <c r="D1937" t="s">
        <v>3889</v>
      </c>
      <c r="E1937" t="s">
        <v>169</v>
      </c>
      <c r="F1937" t="s">
        <v>3890</v>
      </c>
      <c r="G1937" t="s">
        <v>34</v>
      </c>
      <c r="H1937" t="s">
        <v>58</v>
      </c>
      <c r="I1937">
        <v>1041121</v>
      </c>
      <c r="J1937">
        <v>5</v>
      </c>
      <c r="K1937" t="s">
        <v>47</v>
      </c>
      <c r="L1937" t="s">
        <v>6172</v>
      </c>
      <c r="M1937" t="s">
        <v>55</v>
      </c>
      <c r="N1937">
        <v>60</v>
      </c>
      <c r="O1937">
        <v>100</v>
      </c>
      <c r="P1937" t="s">
        <v>6173</v>
      </c>
      <c r="Q1937">
        <v>2600</v>
      </c>
      <c r="R1937">
        <v>50</v>
      </c>
      <c r="S1937">
        <v>300</v>
      </c>
      <c r="V1937" t="s">
        <v>6174</v>
      </c>
      <c r="W1937" s="2">
        <v>44672.595578703702</v>
      </c>
      <c r="X1937" t="s">
        <v>329</v>
      </c>
      <c r="Y1937" s="2">
        <v>44672.595578703702</v>
      </c>
      <c r="Z1937" t="s">
        <v>329</v>
      </c>
    </row>
    <row r="1938" spans="1:26" x14ac:dyDescent="0.25">
      <c r="A1938" t="s">
        <v>4748</v>
      </c>
      <c r="B1938" t="str">
        <f>VLOOKUP(A1938,'dump '!A:A,1,FALSE)</f>
        <v>VO461</v>
      </c>
      <c r="C1938" t="s">
        <v>4747</v>
      </c>
      <c r="D1938" t="s">
        <v>324</v>
      </c>
      <c r="E1938" t="s">
        <v>4471</v>
      </c>
      <c r="F1938" t="s">
        <v>4472</v>
      </c>
      <c r="G1938" t="s">
        <v>177</v>
      </c>
      <c r="H1938" t="s">
        <v>58</v>
      </c>
      <c r="I1938">
        <v>1038166</v>
      </c>
      <c r="J1938">
        <v>5</v>
      </c>
      <c r="K1938" t="s">
        <v>47</v>
      </c>
      <c r="L1938" t="s">
        <v>6142</v>
      </c>
      <c r="M1938" t="s">
        <v>55</v>
      </c>
      <c r="N1938">
        <v>80</v>
      </c>
      <c r="O1938">
        <v>100</v>
      </c>
      <c r="P1938" t="s">
        <v>6216</v>
      </c>
      <c r="Q1938">
        <v>2600</v>
      </c>
      <c r="R1938">
        <v>50</v>
      </c>
      <c r="S1938">
        <v>300</v>
      </c>
      <c r="V1938" t="s">
        <v>6144</v>
      </c>
      <c r="W1938" s="2">
        <v>44677.602500000001</v>
      </c>
      <c r="X1938" t="s">
        <v>329</v>
      </c>
      <c r="Y1938" s="2">
        <v>44677.602500000001</v>
      </c>
      <c r="Z1938" t="s">
        <v>329</v>
      </c>
    </row>
    <row r="1939" spans="1:26" x14ac:dyDescent="0.25">
      <c r="A1939" t="s">
        <v>4744</v>
      </c>
      <c r="B1939" t="str">
        <f>VLOOKUP(A1939,'dump '!A:A,1,FALSE)</f>
        <v>VO462</v>
      </c>
      <c r="C1939" t="s">
        <v>4743</v>
      </c>
      <c r="D1939" t="s">
        <v>4548</v>
      </c>
      <c r="E1939" t="s">
        <v>1082</v>
      </c>
      <c r="F1939" t="s">
        <v>4549</v>
      </c>
      <c r="G1939" t="s">
        <v>34</v>
      </c>
      <c r="H1939" t="s">
        <v>58</v>
      </c>
      <c r="I1939">
        <v>1038164</v>
      </c>
      <c r="J1939">
        <v>5</v>
      </c>
      <c r="K1939" t="s">
        <v>47</v>
      </c>
      <c r="L1939" t="s">
        <v>6142</v>
      </c>
      <c r="M1939" t="s">
        <v>55</v>
      </c>
      <c r="N1939">
        <v>80</v>
      </c>
      <c r="O1939">
        <v>100</v>
      </c>
      <c r="P1939" t="s">
        <v>6216</v>
      </c>
      <c r="Q1939">
        <v>2600</v>
      </c>
      <c r="R1939">
        <v>50</v>
      </c>
      <c r="S1939">
        <v>300</v>
      </c>
      <c r="V1939" t="s">
        <v>6144</v>
      </c>
      <c r="W1939" s="2">
        <v>44691.472060185188</v>
      </c>
      <c r="X1939" t="s">
        <v>329</v>
      </c>
      <c r="Y1939" s="2">
        <v>44691.472060185188</v>
      </c>
      <c r="Z1939" t="s">
        <v>329</v>
      </c>
    </row>
    <row r="1940" spans="1:26" x14ac:dyDescent="0.25">
      <c r="A1940" t="s">
        <v>3777</v>
      </c>
      <c r="B1940" t="str">
        <f>VLOOKUP(A1940,'dump '!A:A,1,FALSE)</f>
        <v>VO463</v>
      </c>
      <c r="C1940" t="s">
        <v>3776</v>
      </c>
      <c r="D1940" t="s">
        <v>2634</v>
      </c>
      <c r="E1940" t="s">
        <v>2635</v>
      </c>
      <c r="F1940" t="s">
        <v>2636</v>
      </c>
      <c r="G1940" t="s">
        <v>2125</v>
      </c>
      <c r="H1940" t="s">
        <v>58</v>
      </c>
      <c r="I1940">
        <v>1039019</v>
      </c>
      <c r="J1940">
        <v>6</v>
      </c>
      <c r="K1940" t="s">
        <v>47</v>
      </c>
      <c r="L1940" t="s">
        <v>6142</v>
      </c>
      <c r="M1940" t="s">
        <v>55</v>
      </c>
      <c r="N1940">
        <v>80</v>
      </c>
      <c r="O1940">
        <v>100</v>
      </c>
      <c r="P1940" t="s">
        <v>6216</v>
      </c>
      <c r="Q1940">
        <v>2600</v>
      </c>
      <c r="R1940">
        <v>50</v>
      </c>
      <c r="S1940">
        <v>300</v>
      </c>
      <c r="V1940" t="s">
        <v>6144</v>
      </c>
      <c r="W1940" s="2">
        <v>44697.381423611114</v>
      </c>
      <c r="X1940" t="s">
        <v>329</v>
      </c>
      <c r="Y1940" s="2">
        <v>44697.381423611114</v>
      </c>
      <c r="Z1940" t="s">
        <v>329</v>
      </c>
    </row>
    <row r="1941" spans="1:26" x14ac:dyDescent="0.25">
      <c r="A1941" t="s">
        <v>4667</v>
      </c>
      <c r="B1941" t="str">
        <f>VLOOKUP(A1941,'dump '!A:A,1,FALSE)</f>
        <v>VO464</v>
      </c>
      <c r="C1941" t="s">
        <v>4666</v>
      </c>
      <c r="D1941" t="s">
        <v>1047</v>
      </c>
      <c r="E1941" t="s">
        <v>3768</v>
      </c>
      <c r="F1941" t="s">
        <v>3769</v>
      </c>
      <c r="G1941" t="s">
        <v>241</v>
      </c>
      <c r="H1941" t="s">
        <v>58</v>
      </c>
      <c r="I1941">
        <v>1039024</v>
      </c>
      <c r="J1941">
        <v>6</v>
      </c>
      <c r="K1941" t="s">
        <v>47</v>
      </c>
      <c r="L1941" t="s">
        <v>6172</v>
      </c>
      <c r="M1941" t="s">
        <v>55</v>
      </c>
      <c r="N1941">
        <v>60</v>
      </c>
      <c r="O1941">
        <v>100</v>
      </c>
      <c r="P1941" t="s">
        <v>6173</v>
      </c>
      <c r="Q1941">
        <v>2600</v>
      </c>
      <c r="R1941">
        <v>50</v>
      </c>
      <c r="S1941">
        <v>300</v>
      </c>
      <c r="V1941" t="s">
        <v>6174</v>
      </c>
      <c r="W1941" s="2">
        <v>44697.393935185188</v>
      </c>
      <c r="X1941" t="s">
        <v>329</v>
      </c>
      <c r="Y1941" s="2">
        <v>44697.393935185188</v>
      </c>
      <c r="Z1941" t="s">
        <v>329</v>
      </c>
    </row>
    <row r="1942" spans="1:26" x14ac:dyDescent="0.25">
      <c r="A1942" t="s">
        <v>3061</v>
      </c>
      <c r="B1942" t="str">
        <f>VLOOKUP(A1942,'dump '!A:A,1,FALSE)</f>
        <v>VO465</v>
      </c>
      <c r="C1942" t="s">
        <v>3060</v>
      </c>
      <c r="D1942" t="s">
        <v>1930</v>
      </c>
      <c r="E1942" t="s">
        <v>724</v>
      </c>
      <c r="F1942" t="s">
        <v>3062</v>
      </c>
      <c r="G1942" t="s">
        <v>177</v>
      </c>
      <c r="H1942" t="s">
        <v>58</v>
      </c>
      <c r="I1942">
        <v>1031102</v>
      </c>
      <c r="J1942">
        <v>6</v>
      </c>
      <c r="K1942" t="s">
        <v>47</v>
      </c>
      <c r="L1942" t="s">
        <v>6142</v>
      </c>
      <c r="M1942" t="s">
        <v>55</v>
      </c>
      <c r="N1942">
        <v>80</v>
      </c>
      <c r="O1942">
        <v>100</v>
      </c>
      <c r="P1942" t="s">
        <v>6216</v>
      </c>
      <c r="Q1942">
        <v>2500</v>
      </c>
      <c r="R1942">
        <v>50</v>
      </c>
      <c r="S1942">
        <v>300</v>
      </c>
      <c r="V1942" t="s">
        <v>6144</v>
      </c>
      <c r="W1942" s="2">
        <v>44700.30846064815</v>
      </c>
      <c r="X1942" t="s">
        <v>329</v>
      </c>
      <c r="Y1942" s="2">
        <v>44700.30846064815</v>
      </c>
      <c r="Z1942" t="s">
        <v>329</v>
      </c>
    </row>
    <row r="1943" spans="1:26" x14ac:dyDescent="0.25">
      <c r="A1943" t="s">
        <v>3490</v>
      </c>
      <c r="B1943" t="str">
        <f>VLOOKUP(A1943,'dump '!A:A,1,FALSE)</f>
        <v>VO466</v>
      </c>
      <c r="C1943" t="s">
        <v>3489</v>
      </c>
      <c r="D1943" t="s">
        <v>1930</v>
      </c>
      <c r="E1943" t="s">
        <v>3258</v>
      </c>
      <c r="F1943" t="s">
        <v>3259</v>
      </c>
      <c r="G1943" t="s">
        <v>177</v>
      </c>
      <c r="H1943" t="s">
        <v>58</v>
      </c>
      <c r="I1943">
        <v>1034393</v>
      </c>
      <c r="J1943">
        <v>6</v>
      </c>
      <c r="K1943" t="s">
        <v>47</v>
      </c>
      <c r="L1943" t="s">
        <v>6142</v>
      </c>
      <c r="M1943" t="s">
        <v>55</v>
      </c>
      <c r="N1943">
        <v>80</v>
      </c>
      <c r="O1943">
        <v>100</v>
      </c>
      <c r="P1943" t="s">
        <v>6216</v>
      </c>
      <c r="Q1943">
        <v>2500</v>
      </c>
      <c r="R1943">
        <v>50</v>
      </c>
      <c r="S1943">
        <v>300</v>
      </c>
      <c r="V1943" t="s">
        <v>6144</v>
      </c>
      <c r="W1943" s="2">
        <v>44700.306608796294</v>
      </c>
      <c r="X1943" t="s">
        <v>329</v>
      </c>
      <c r="Y1943" s="2">
        <v>44700.306608796294</v>
      </c>
      <c r="Z1943" t="s">
        <v>329</v>
      </c>
    </row>
    <row r="1944" spans="1:26" x14ac:dyDescent="0.25">
      <c r="A1944" t="s">
        <v>3530</v>
      </c>
      <c r="B1944" t="str">
        <f>VLOOKUP(A1944,'dump '!A:A,1,FALSE)</f>
        <v>VO467</v>
      </c>
      <c r="C1944" t="s">
        <v>3529</v>
      </c>
      <c r="D1944" t="s">
        <v>1930</v>
      </c>
      <c r="E1944" t="s">
        <v>1931</v>
      </c>
      <c r="F1944" t="s">
        <v>1932</v>
      </c>
      <c r="G1944" t="s">
        <v>177</v>
      </c>
      <c r="H1944" t="s">
        <v>58</v>
      </c>
      <c r="I1944">
        <v>1034882</v>
      </c>
      <c r="J1944">
        <v>6</v>
      </c>
      <c r="K1944" t="s">
        <v>47</v>
      </c>
      <c r="L1944" t="s">
        <v>6142</v>
      </c>
      <c r="M1944" t="s">
        <v>55</v>
      </c>
      <c r="N1944">
        <v>80</v>
      </c>
      <c r="O1944">
        <v>100</v>
      </c>
      <c r="P1944" t="s">
        <v>6216</v>
      </c>
      <c r="Q1944">
        <v>2500</v>
      </c>
      <c r="R1944">
        <v>50</v>
      </c>
      <c r="S1944">
        <v>300</v>
      </c>
      <c r="V1944" t="s">
        <v>6144</v>
      </c>
      <c r="W1944" s="2">
        <v>44700.305983796294</v>
      </c>
      <c r="X1944" t="s">
        <v>329</v>
      </c>
      <c r="Y1944" s="2">
        <v>44700.305983796294</v>
      </c>
      <c r="Z1944" t="s">
        <v>329</v>
      </c>
    </row>
    <row r="1945" spans="1:26" x14ac:dyDescent="0.25">
      <c r="A1945" t="s">
        <v>4624</v>
      </c>
      <c r="B1945" t="str">
        <f>VLOOKUP(A1945,'dump '!A:A,1,FALSE)</f>
        <v>VO468</v>
      </c>
      <c r="C1945" t="s">
        <v>4623</v>
      </c>
      <c r="D1945" t="s">
        <v>3894</v>
      </c>
      <c r="E1945" t="s">
        <v>93</v>
      </c>
      <c r="F1945" t="s">
        <v>3895</v>
      </c>
      <c r="G1945" t="s">
        <v>177</v>
      </c>
      <c r="H1945" t="s">
        <v>58</v>
      </c>
      <c r="I1945">
        <v>1040805</v>
      </c>
      <c r="J1945">
        <v>6</v>
      </c>
      <c r="K1945" t="s">
        <v>47</v>
      </c>
      <c r="L1945" t="s">
        <v>6172</v>
      </c>
      <c r="M1945" t="s">
        <v>55</v>
      </c>
      <c r="N1945">
        <v>60</v>
      </c>
      <c r="O1945">
        <v>100</v>
      </c>
      <c r="P1945" t="s">
        <v>6173</v>
      </c>
      <c r="Q1945">
        <v>2600</v>
      </c>
      <c r="R1945">
        <v>50</v>
      </c>
      <c r="S1945">
        <v>300</v>
      </c>
      <c r="V1945" t="s">
        <v>6174</v>
      </c>
      <c r="W1945" s="2">
        <v>44706.382870370369</v>
      </c>
      <c r="X1945" t="s">
        <v>329</v>
      </c>
      <c r="Y1945" s="2">
        <v>44706.384363425925</v>
      </c>
      <c r="Z1945" t="s">
        <v>329</v>
      </c>
    </row>
    <row r="1946" spans="1:26" x14ac:dyDescent="0.25">
      <c r="A1946" t="s">
        <v>3783</v>
      </c>
      <c r="B1946" t="str">
        <f>VLOOKUP(A1946,'dump '!A:A,1,FALSE)</f>
        <v>VO469</v>
      </c>
      <c r="C1946" t="s">
        <v>3782</v>
      </c>
      <c r="D1946" t="s">
        <v>3773</v>
      </c>
      <c r="E1946" t="s">
        <v>281</v>
      </c>
      <c r="F1946" t="s">
        <v>3774</v>
      </c>
      <c r="G1946" t="s">
        <v>43</v>
      </c>
      <c r="H1946" t="s">
        <v>58</v>
      </c>
      <c r="I1946">
        <v>1038427</v>
      </c>
      <c r="J1946">
        <v>6</v>
      </c>
      <c r="K1946" t="s">
        <v>47</v>
      </c>
      <c r="L1946" t="s">
        <v>6172</v>
      </c>
      <c r="M1946" t="s">
        <v>55</v>
      </c>
      <c r="N1946">
        <v>60</v>
      </c>
      <c r="O1946">
        <v>100</v>
      </c>
      <c r="P1946" t="s">
        <v>6173</v>
      </c>
      <c r="Q1946">
        <v>2700</v>
      </c>
      <c r="R1946">
        <v>50</v>
      </c>
      <c r="S1946">
        <v>300</v>
      </c>
      <c r="V1946" t="s">
        <v>6174</v>
      </c>
      <c r="W1946" s="2">
        <v>44706.384664351855</v>
      </c>
      <c r="X1946" t="s">
        <v>329</v>
      </c>
      <c r="Y1946" s="2">
        <v>44706.384664351855</v>
      </c>
      <c r="Z1946" t="s">
        <v>329</v>
      </c>
    </row>
    <row r="1947" spans="1:26" x14ac:dyDescent="0.25">
      <c r="A1947" t="s">
        <v>4679</v>
      </c>
      <c r="B1947" t="str">
        <f>VLOOKUP(A1947,'dump '!A:A,1,FALSE)</f>
        <v>VO470</v>
      </c>
      <c r="C1947" t="s">
        <v>4678</v>
      </c>
      <c r="D1947" t="s">
        <v>2534</v>
      </c>
      <c r="E1947" t="s">
        <v>2094</v>
      </c>
      <c r="F1947" t="s">
        <v>4523</v>
      </c>
      <c r="G1947" t="s">
        <v>62</v>
      </c>
      <c r="H1947" t="s">
        <v>58</v>
      </c>
      <c r="I1947">
        <v>1039009</v>
      </c>
      <c r="J1947">
        <v>6</v>
      </c>
      <c r="K1947" t="s">
        <v>47</v>
      </c>
      <c r="L1947" t="s">
        <v>6172</v>
      </c>
      <c r="M1947" t="s">
        <v>55</v>
      </c>
      <c r="N1947">
        <v>60</v>
      </c>
      <c r="O1947">
        <v>100</v>
      </c>
      <c r="P1947" t="s">
        <v>6173</v>
      </c>
      <c r="Q1947">
        <v>2600</v>
      </c>
      <c r="R1947">
        <v>50</v>
      </c>
      <c r="S1947">
        <v>300</v>
      </c>
      <c r="V1947" t="s">
        <v>6174</v>
      </c>
      <c r="W1947" s="2">
        <v>44725.547962962963</v>
      </c>
      <c r="X1947" t="s">
        <v>329</v>
      </c>
      <c r="Y1947" s="2">
        <v>44725.547962962963</v>
      </c>
      <c r="Z1947" t="s">
        <v>329</v>
      </c>
    </row>
    <row r="1948" spans="1:26" x14ac:dyDescent="0.25">
      <c r="A1948" t="s">
        <v>4767</v>
      </c>
      <c r="B1948" t="str">
        <f>VLOOKUP(A1948,'dump '!A:A,1,FALSE)</f>
        <v>VO471</v>
      </c>
      <c r="C1948" t="s">
        <v>4766</v>
      </c>
      <c r="D1948" t="s">
        <v>3248</v>
      </c>
      <c r="E1948" t="s">
        <v>2475</v>
      </c>
      <c r="F1948" t="s">
        <v>3249</v>
      </c>
      <c r="G1948" t="s">
        <v>241</v>
      </c>
      <c r="H1948" t="s">
        <v>58</v>
      </c>
      <c r="I1948">
        <v>1038162</v>
      </c>
      <c r="J1948">
        <v>6</v>
      </c>
      <c r="K1948" t="s">
        <v>47</v>
      </c>
      <c r="L1948" t="s">
        <v>6142</v>
      </c>
      <c r="M1948" t="s">
        <v>55</v>
      </c>
      <c r="N1948">
        <v>80</v>
      </c>
      <c r="O1948">
        <v>100</v>
      </c>
      <c r="P1948" t="s">
        <v>6216</v>
      </c>
      <c r="Q1948">
        <v>2600</v>
      </c>
      <c r="R1948">
        <v>50</v>
      </c>
      <c r="S1948">
        <v>300</v>
      </c>
      <c r="V1948" t="s">
        <v>6144</v>
      </c>
      <c r="W1948" s="2">
        <v>44726.579085648147</v>
      </c>
      <c r="X1948" t="s">
        <v>329</v>
      </c>
      <c r="Y1948" s="2">
        <v>44726.579085648147</v>
      </c>
      <c r="Z1948" t="s">
        <v>329</v>
      </c>
    </row>
    <row r="1949" spans="1:26" x14ac:dyDescent="0.25">
      <c r="A1949" t="s">
        <v>3929</v>
      </c>
      <c r="B1949" t="str">
        <f>VLOOKUP(A1949,'dump '!A:A,1,FALSE)</f>
        <v>VO472</v>
      </c>
      <c r="C1949" t="s">
        <v>3928</v>
      </c>
      <c r="D1949" t="s">
        <v>3904</v>
      </c>
      <c r="E1949" t="s">
        <v>3905</v>
      </c>
      <c r="F1949" t="s">
        <v>3906</v>
      </c>
      <c r="G1949" t="s">
        <v>241</v>
      </c>
      <c r="H1949" t="s">
        <v>58</v>
      </c>
      <c r="I1949">
        <v>1040775</v>
      </c>
      <c r="J1949">
        <v>6</v>
      </c>
      <c r="K1949" t="s">
        <v>47</v>
      </c>
      <c r="L1949" t="s">
        <v>6172</v>
      </c>
      <c r="M1949" t="s">
        <v>55</v>
      </c>
      <c r="N1949">
        <v>60</v>
      </c>
      <c r="O1949">
        <v>100</v>
      </c>
      <c r="P1949" t="s">
        <v>6173</v>
      </c>
      <c r="Q1949">
        <v>2600</v>
      </c>
      <c r="R1949">
        <v>50</v>
      </c>
      <c r="S1949">
        <v>300</v>
      </c>
      <c r="V1949" t="s">
        <v>6174</v>
      </c>
      <c r="W1949" s="2">
        <v>44726.578634259262</v>
      </c>
      <c r="X1949" t="s">
        <v>329</v>
      </c>
      <c r="Y1949" s="2">
        <v>44726.578634259262</v>
      </c>
      <c r="Z1949" t="s">
        <v>329</v>
      </c>
    </row>
    <row r="1950" spans="1:26" x14ac:dyDescent="0.25">
      <c r="A1950" t="s">
        <v>4760</v>
      </c>
      <c r="B1950" t="str">
        <f>VLOOKUP(A1950,'dump '!A:A,1,FALSE)</f>
        <v>VO473</v>
      </c>
      <c r="C1950" t="s">
        <v>4759</v>
      </c>
      <c r="D1950" t="s">
        <v>2943</v>
      </c>
      <c r="E1950" t="s">
        <v>105</v>
      </c>
      <c r="F1950" t="s">
        <v>2944</v>
      </c>
      <c r="G1950" t="s">
        <v>241</v>
      </c>
      <c r="H1950" t="s">
        <v>58</v>
      </c>
      <c r="I1950">
        <v>1038141</v>
      </c>
      <c r="J1950">
        <v>6</v>
      </c>
      <c r="K1950" t="s">
        <v>47</v>
      </c>
      <c r="L1950" t="s">
        <v>6142</v>
      </c>
      <c r="M1950" t="s">
        <v>55</v>
      </c>
      <c r="N1950">
        <v>80</v>
      </c>
      <c r="O1950">
        <v>100</v>
      </c>
      <c r="P1950" t="s">
        <v>6216</v>
      </c>
      <c r="Q1950">
        <v>2550</v>
      </c>
      <c r="R1950">
        <v>50</v>
      </c>
      <c r="S1950">
        <v>300</v>
      </c>
      <c r="V1950" t="s">
        <v>6144</v>
      </c>
      <c r="W1950" s="2">
        <v>44726.577962962961</v>
      </c>
      <c r="X1950" t="s">
        <v>329</v>
      </c>
      <c r="Y1950" s="2">
        <v>44734.519583333335</v>
      </c>
      <c r="Z1950" t="s">
        <v>37</v>
      </c>
    </row>
    <row r="1951" spans="1:26" x14ac:dyDescent="0.25">
      <c r="A1951" t="s">
        <v>4671</v>
      </c>
      <c r="B1951" t="str">
        <f>VLOOKUP(A1951,'dump '!A:A,1,FALSE)</f>
        <v>VO474</v>
      </c>
      <c r="C1951" t="s">
        <v>4670</v>
      </c>
      <c r="D1951" t="s">
        <v>4531</v>
      </c>
      <c r="E1951" t="s">
        <v>1283</v>
      </c>
      <c r="F1951" t="s">
        <v>4532</v>
      </c>
      <c r="G1951" t="s">
        <v>43</v>
      </c>
      <c r="H1951" t="s">
        <v>58</v>
      </c>
      <c r="I1951">
        <v>1038483</v>
      </c>
      <c r="J1951">
        <v>6</v>
      </c>
      <c r="K1951" t="s">
        <v>47</v>
      </c>
      <c r="L1951" t="s">
        <v>6172</v>
      </c>
      <c r="M1951" t="s">
        <v>55</v>
      </c>
      <c r="N1951">
        <v>60</v>
      </c>
      <c r="O1951">
        <v>100</v>
      </c>
      <c r="P1951" t="s">
        <v>6173</v>
      </c>
      <c r="Q1951">
        <v>2600</v>
      </c>
      <c r="R1951">
        <v>50</v>
      </c>
      <c r="S1951">
        <v>300</v>
      </c>
      <c r="V1951" t="s">
        <v>6174</v>
      </c>
      <c r="W1951" s="2">
        <v>44726.577465277776</v>
      </c>
      <c r="X1951" t="s">
        <v>329</v>
      </c>
      <c r="Y1951" s="2">
        <v>44726.577465277776</v>
      </c>
      <c r="Z1951" t="s">
        <v>329</v>
      </c>
    </row>
    <row r="1952" spans="1:26" x14ac:dyDescent="0.25">
      <c r="A1952" t="s">
        <v>4681</v>
      </c>
      <c r="B1952" t="str">
        <f>VLOOKUP(A1952,'dump '!A:A,1,FALSE)</f>
        <v>VO475</v>
      </c>
      <c r="C1952" t="s">
        <v>4680</v>
      </c>
      <c r="D1952" t="s">
        <v>3970</v>
      </c>
      <c r="E1952" t="s">
        <v>93</v>
      </c>
      <c r="F1952" t="s">
        <v>3971</v>
      </c>
      <c r="G1952" t="s">
        <v>43</v>
      </c>
      <c r="H1952" t="s">
        <v>58</v>
      </c>
      <c r="I1952">
        <v>1038477</v>
      </c>
      <c r="J1952">
        <v>6</v>
      </c>
      <c r="K1952" t="s">
        <v>47</v>
      </c>
      <c r="L1952" t="s">
        <v>6142</v>
      </c>
      <c r="M1952" t="s">
        <v>55</v>
      </c>
      <c r="N1952">
        <v>80</v>
      </c>
      <c r="O1952">
        <v>100</v>
      </c>
      <c r="P1952" t="s">
        <v>6216</v>
      </c>
      <c r="Q1952">
        <v>2600</v>
      </c>
      <c r="R1952">
        <v>50</v>
      </c>
      <c r="S1952">
        <v>300</v>
      </c>
      <c r="V1952" t="s">
        <v>6144</v>
      </c>
      <c r="W1952" s="2">
        <v>44726.576064814813</v>
      </c>
      <c r="X1952" t="s">
        <v>329</v>
      </c>
      <c r="Y1952" s="2">
        <v>44726.576064814813</v>
      </c>
      <c r="Z1952" t="s">
        <v>329</v>
      </c>
    </row>
    <row r="1953" spans="1:26" x14ac:dyDescent="0.25">
      <c r="A1953" t="s">
        <v>4655</v>
      </c>
      <c r="B1953" t="str">
        <f>VLOOKUP(A1953,'dump '!A:A,1,FALSE)</f>
        <v>VO476</v>
      </c>
      <c r="C1953" t="s">
        <v>4654</v>
      </c>
      <c r="D1953" t="s">
        <v>3925</v>
      </c>
      <c r="E1953" t="s">
        <v>1041</v>
      </c>
      <c r="F1953" t="s">
        <v>3926</v>
      </c>
      <c r="G1953" t="s">
        <v>51</v>
      </c>
      <c r="H1953" t="s">
        <v>58</v>
      </c>
      <c r="I1953">
        <v>1040758</v>
      </c>
      <c r="J1953">
        <v>6</v>
      </c>
      <c r="K1953" t="s">
        <v>47</v>
      </c>
      <c r="L1953" t="s">
        <v>6172</v>
      </c>
      <c r="M1953" t="s">
        <v>55</v>
      </c>
      <c r="N1953">
        <v>60</v>
      </c>
      <c r="O1953">
        <v>100</v>
      </c>
      <c r="P1953" t="s">
        <v>6173</v>
      </c>
      <c r="Q1953">
        <v>2600</v>
      </c>
      <c r="R1953">
        <v>50</v>
      </c>
      <c r="S1953">
        <v>300</v>
      </c>
      <c r="V1953" t="s">
        <v>6174</v>
      </c>
      <c r="W1953" s="2">
        <v>44746.447696759256</v>
      </c>
      <c r="X1953" t="s">
        <v>329</v>
      </c>
      <c r="Y1953" s="2">
        <v>44767.309340277781</v>
      </c>
      <c r="Z1953" t="s">
        <v>329</v>
      </c>
    </row>
    <row r="1954" spans="1:26" x14ac:dyDescent="0.25">
      <c r="A1954" t="s">
        <v>4651</v>
      </c>
      <c r="B1954" t="str">
        <f>VLOOKUP(A1954,'dump '!A:A,1,FALSE)</f>
        <v>VO477</v>
      </c>
      <c r="C1954" t="s">
        <v>4650</v>
      </c>
      <c r="D1954" t="s">
        <v>3919</v>
      </c>
      <c r="E1954" t="s">
        <v>3920</v>
      </c>
      <c r="F1954" t="s">
        <v>3921</v>
      </c>
      <c r="G1954" t="s">
        <v>241</v>
      </c>
      <c r="H1954" t="s">
        <v>58</v>
      </c>
      <c r="I1954">
        <v>1040786</v>
      </c>
      <c r="J1954">
        <v>6</v>
      </c>
      <c r="K1954" t="s">
        <v>47</v>
      </c>
      <c r="L1954" t="s">
        <v>6172</v>
      </c>
      <c r="M1954" t="s">
        <v>55</v>
      </c>
      <c r="N1954">
        <v>60</v>
      </c>
      <c r="O1954">
        <v>100</v>
      </c>
      <c r="P1954" t="s">
        <v>6173</v>
      </c>
      <c r="Q1954">
        <v>2600</v>
      </c>
      <c r="R1954">
        <v>50</v>
      </c>
      <c r="S1954">
        <v>300</v>
      </c>
      <c r="V1954" t="s">
        <v>6174</v>
      </c>
      <c r="W1954" s="2">
        <v>44746.419432870367</v>
      </c>
      <c r="X1954" t="s">
        <v>329</v>
      </c>
      <c r="Y1954" s="2">
        <v>44746.419432870367</v>
      </c>
      <c r="Z1954" t="s">
        <v>329</v>
      </c>
    </row>
    <row r="1955" spans="1:26" x14ac:dyDescent="0.25">
      <c r="A1955" t="s">
        <v>4636</v>
      </c>
      <c r="B1955" t="str">
        <f>VLOOKUP(A1955,'dump '!A:A,1,FALSE)</f>
        <v>VO478</v>
      </c>
      <c r="C1955" t="s">
        <v>4635</v>
      </c>
      <c r="D1955" t="s">
        <v>4540</v>
      </c>
      <c r="E1955" t="s">
        <v>1082</v>
      </c>
      <c r="F1955" t="s">
        <v>4541</v>
      </c>
      <c r="G1955" t="s">
        <v>4542</v>
      </c>
      <c r="H1955" t="s">
        <v>58</v>
      </c>
      <c r="I1955">
        <v>1041053</v>
      </c>
      <c r="J1955">
        <v>6</v>
      </c>
      <c r="K1955" t="s">
        <v>47</v>
      </c>
      <c r="L1955" t="s">
        <v>6172</v>
      </c>
      <c r="M1955" t="s">
        <v>55</v>
      </c>
      <c r="N1955">
        <v>60</v>
      </c>
      <c r="O1955">
        <v>100</v>
      </c>
      <c r="P1955" t="s">
        <v>6173</v>
      </c>
      <c r="Q1955">
        <v>2600</v>
      </c>
      <c r="R1955">
        <v>50</v>
      </c>
      <c r="S1955">
        <v>300</v>
      </c>
      <c r="V1955" t="s">
        <v>6174</v>
      </c>
      <c r="W1955" s="2">
        <v>44746.486770833333</v>
      </c>
      <c r="X1955" t="s">
        <v>329</v>
      </c>
      <c r="Y1955" s="2">
        <v>44746.486770833333</v>
      </c>
      <c r="Z1955" t="s">
        <v>329</v>
      </c>
    </row>
    <row r="1956" spans="1:26" x14ac:dyDescent="0.25">
      <c r="A1956" t="s">
        <v>4689</v>
      </c>
      <c r="B1956" t="str">
        <f>VLOOKUP(A1956,'dump '!A:A,1,FALSE)</f>
        <v>VO479</v>
      </c>
      <c r="C1956" t="s">
        <v>4688</v>
      </c>
      <c r="D1956" t="s">
        <v>3729</v>
      </c>
      <c r="E1956" t="s">
        <v>222</v>
      </c>
      <c r="F1956" t="s">
        <v>3730</v>
      </c>
      <c r="G1956" t="s">
        <v>62</v>
      </c>
      <c r="H1956" t="s">
        <v>58</v>
      </c>
      <c r="I1956">
        <v>1038440</v>
      </c>
      <c r="J1956">
        <v>6</v>
      </c>
      <c r="K1956" t="s">
        <v>47</v>
      </c>
      <c r="L1956" t="s">
        <v>6172</v>
      </c>
      <c r="M1956" t="s">
        <v>55</v>
      </c>
      <c r="N1956">
        <v>60</v>
      </c>
      <c r="O1956">
        <v>100</v>
      </c>
      <c r="P1956" t="s">
        <v>6173</v>
      </c>
      <c r="Q1956">
        <v>2600</v>
      </c>
      <c r="R1956">
        <v>50</v>
      </c>
      <c r="S1956">
        <v>300</v>
      </c>
      <c r="V1956" t="s">
        <v>6174</v>
      </c>
      <c r="W1956" s="2">
        <v>44749.368113425924</v>
      </c>
      <c r="X1956" t="s">
        <v>329</v>
      </c>
      <c r="Y1956" s="2">
        <v>44749.368113425924</v>
      </c>
      <c r="Z1956" t="s">
        <v>329</v>
      </c>
    </row>
    <row r="1957" spans="1:26" x14ac:dyDescent="0.25">
      <c r="A1957" t="s">
        <v>4706</v>
      </c>
      <c r="B1957" t="str">
        <f>VLOOKUP(A1957,'dump '!A:A,1,FALSE)</f>
        <v>VO480</v>
      </c>
      <c r="C1957" t="s">
        <v>4705</v>
      </c>
      <c r="D1957" t="s">
        <v>3734</v>
      </c>
      <c r="E1957" t="s">
        <v>399</v>
      </c>
      <c r="F1957" t="s">
        <v>3735</v>
      </c>
      <c r="G1957" t="s">
        <v>177</v>
      </c>
      <c r="H1957" t="s">
        <v>58</v>
      </c>
      <c r="I1957">
        <v>1038395</v>
      </c>
      <c r="J1957">
        <v>6</v>
      </c>
      <c r="K1957" t="s">
        <v>47</v>
      </c>
      <c r="L1957" t="s">
        <v>6172</v>
      </c>
      <c r="M1957" t="s">
        <v>55</v>
      </c>
      <c r="N1957">
        <v>60</v>
      </c>
      <c r="O1957">
        <v>100</v>
      </c>
      <c r="P1957" t="s">
        <v>6173</v>
      </c>
      <c r="Q1957">
        <v>2600</v>
      </c>
      <c r="R1957">
        <v>50</v>
      </c>
      <c r="S1957">
        <v>300</v>
      </c>
      <c r="V1957" t="s">
        <v>6174</v>
      </c>
      <c r="W1957" s="2">
        <v>44749.376296296294</v>
      </c>
      <c r="X1957" t="s">
        <v>329</v>
      </c>
      <c r="Y1957" s="2">
        <v>44749.376296296294</v>
      </c>
      <c r="Z1957" t="s">
        <v>329</v>
      </c>
    </row>
    <row r="1958" spans="1:26" x14ac:dyDescent="0.25">
      <c r="A1958" t="s">
        <v>3723</v>
      </c>
      <c r="B1958" t="str">
        <f>VLOOKUP(A1958,'dump '!A:A,1,FALSE)</f>
        <v>VO481</v>
      </c>
      <c r="C1958" t="s">
        <v>3722</v>
      </c>
      <c r="D1958" t="s">
        <v>3724</v>
      </c>
      <c r="E1958" t="s">
        <v>334</v>
      </c>
      <c r="F1958" t="s">
        <v>3725</v>
      </c>
      <c r="G1958" t="s">
        <v>750</v>
      </c>
      <c r="H1958" t="s">
        <v>58</v>
      </c>
      <c r="I1958">
        <v>1038382</v>
      </c>
      <c r="J1958">
        <v>6</v>
      </c>
      <c r="K1958" t="s">
        <v>47</v>
      </c>
      <c r="L1958" t="s">
        <v>6172</v>
      </c>
      <c r="M1958" t="s">
        <v>55</v>
      </c>
      <c r="N1958">
        <v>60</v>
      </c>
      <c r="O1958">
        <v>100</v>
      </c>
      <c r="P1958" t="s">
        <v>6173</v>
      </c>
      <c r="Q1958">
        <v>2600</v>
      </c>
      <c r="R1958">
        <v>50</v>
      </c>
      <c r="S1958">
        <v>300</v>
      </c>
      <c r="V1958" t="s">
        <v>6174</v>
      </c>
      <c r="W1958" s="2">
        <v>44749.372337962966</v>
      </c>
      <c r="X1958" t="s">
        <v>329</v>
      </c>
      <c r="Y1958" s="2">
        <v>44749.372337962966</v>
      </c>
      <c r="Z1958" t="s">
        <v>329</v>
      </c>
    </row>
    <row r="1959" spans="1:26" x14ac:dyDescent="0.25">
      <c r="A1959" t="s">
        <v>4754</v>
      </c>
      <c r="B1959" t="str">
        <f>VLOOKUP(A1959,'dump '!A:A,1,FALSE)</f>
        <v>VO482</v>
      </c>
      <c r="C1959" t="s">
        <v>4753</v>
      </c>
      <c r="D1959" t="s">
        <v>3556</v>
      </c>
      <c r="E1959" t="s">
        <v>281</v>
      </c>
      <c r="F1959" t="s">
        <v>4173</v>
      </c>
      <c r="G1959" t="s">
        <v>241</v>
      </c>
      <c r="H1959" t="s">
        <v>58</v>
      </c>
      <c r="I1959">
        <v>1038132</v>
      </c>
      <c r="J1959">
        <v>6</v>
      </c>
      <c r="K1959" t="s">
        <v>47</v>
      </c>
      <c r="L1959" t="s">
        <v>6142</v>
      </c>
      <c r="M1959" t="s">
        <v>55</v>
      </c>
      <c r="N1959">
        <v>80</v>
      </c>
      <c r="O1959">
        <v>100</v>
      </c>
      <c r="P1959" t="s">
        <v>6216</v>
      </c>
      <c r="Q1959">
        <v>2600</v>
      </c>
      <c r="R1959">
        <v>50</v>
      </c>
      <c r="S1959">
        <v>300</v>
      </c>
      <c r="V1959" t="s">
        <v>6144</v>
      </c>
      <c r="W1959" s="2">
        <v>44749.379016203704</v>
      </c>
      <c r="X1959" t="s">
        <v>329</v>
      </c>
      <c r="Y1959" s="2">
        <v>44749.379016203704</v>
      </c>
      <c r="Z1959" t="s">
        <v>329</v>
      </c>
    </row>
    <row r="1960" spans="1:26" x14ac:dyDescent="0.25">
      <c r="A1960" t="s">
        <v>3749</v>
      </c>
      <c r="B1960" t="str">
        <f>VLOOKUP(A1960,'dump '!A:A,1,FALSE)</f>
        <v>VO483</v>
      </c>
      <c r="C1960" t="s">
        <v>3748</v>
      </c>
      <c r="D1960" t="s">
        <v>345</v>
      </c>
      <c r="E1960" t="s">
        <v>1557</v>
      </c>
      <c r="F1960" t="s">
        <v>1558</v>
      </c>
      <c r="G1960" t="s">
        <v>241</v>
      </c>
      <c r="H1960" t="s">
        <v>58</v>
      </c>
      <c r="I1960">
        <v>1038423</v>
      </c>
      <c r="J1960">
        <v>6</v>
      </c>
      <c r="K1960" t="s">
        <v>47</v>
      </c>
      <c r="L1960" t="s">
        <v>6172</v>
      </c>
      <c r="M1960" t="s">
        <v>55</v>
      </c>
      <c r="N1960">
        <v>60</v>
      </c>
      <c r="O1960">
        <v>100</v>
      </c>
      <c r="P1960" t="s">
        <v>6173</v>
      </c>
      <c r="Q1960">
        <v>2600</v>
      </c>
      <c r="R1960">
        <v>50</v>
      </c>
      <c r="S1960">
        <v>300</v>
      </c>
      <c r="V1960" t="s">
        <v>6174</v>
      </c>
      <c r="W1960" s="2">
        <v>44777.350590277776</v>
      </c>
      <c r="X1960" t="s">
        <v>329</v>
      </c>
      <c r="Y1960" s="2">
        <v>44777.350590277776</v>
      </c>
      <c r="Z1960" t="s">
        <v>329</v>
      </c>
    </row>
    <row r="1961" spans="1:26" x14ac:dyDescent="0.25">
      <c r="A1961" t="s">
        <v>4708</v>
      </c>
      <c r="B1961" t="str">
        <f>VLOOKUP(A1961,'dump '!A:A,1,FALSE)</f>
        <v>VO484</v>
      </c>
      <c r="C1961" t="s">
        <v>4707</v>
      </c>
      <c r="D1961" t="s">
        <v>2025</v>
      </c>
      <c r="E1961" t="s">
        <v>2368</v>
      </c>
      <c r="F1961" t="s">
        <v>4527</v>
      </c>
      <c r="G1961" t="s">
        <v>241</v>
      </c>
      <c r="H1961" t="s">
        <v>58</v>
      </c>
      <c r="I1961">
        <v>1038396</v>
      </c>
      <c r="J1961">
        <v>6</v>
      </c>
      <c r="K1961" t="s">
        <v>47</v>
      </c>
      <c r="L1961" t="s">
        <v>6142</v>
      </c>
      <c r="M1961" t="s">
        <v>55</v>
      </c>
      <c r="N1961">
        <v>80</v>
      </c>
      <c r="O1961">
        <v>100</v>
      </c>
      <c r="P1961" t="s">
        <v>6216</v>
      </c>
      <c r="Q1961">
        <v>2600</v>
      </c>
      <c r="R1961">
        <v>50</v>
      </c>
      <c r="S1961">
        <v>300</v>
      </c>
      <c r="V1961" t="s">
        <v>6144</v>
      </c>
      <c r="W1961" s="2">
        <v>44797.591921296298</v>
      </c>
      <c r="X1961" t="s">
        <v>329</v>
      </c>
      <c r="Y1961" s="2">
        <v>44797.591921296298</v>
      </c>
      <c r="Z1961" t="s">
        <v>329</v>
      </c>
    </row>
    <row r="1962" spans="1:26" x14ac:dyDescent="0.25">
      <c r="A1962" t="s">
        <v>4647</v>
      </c>
      <c r="B1962" t="str">
        <f>VLOOKUP(A1962,'dump '!A:A,1,FALSE)</f>
        <v>VO485</v>
      </c>
      <c r="C1962" t="s">
        <v>4646</v>
      </c>
      <c r="D1962" t="s">
        <v>333</v>
      </c>
      <c r="E1962" t="s">
        <v>334</v>
      </c>
      <c r="F1962" t="s">
        <v>335</v>
      </c>
      <c r="G1962" t="s">
        <v>34</v>
      </c>
      <c r="H1962" t="s">
        <v>58</v>
      </c>
      <c r="I1962">
        <v>1041029</v>
      </c>
      <c r="J1962">
        <v>6</v>
      </c>
      <c r="K1962" t="s">
        <v>47</v>
      </c>
      <c r="L1962" t="s">
        <v>6142</v>
      </c>
      <c r="M1962" t="s">
        <v>55</v>
      </c>
      <c r="N1962">
        <v>80</v>
      </c>
      <c r="O1962">
        <v>100</v>
      </c>
      <c r="P1962" t="s">
        <v>6216</v>
      </c>
      <c r="Q1962">
        <v>2600</v>
      </c>
      <c r="R1962">
        <v>50</v>
      </c>
      <c r="S1962">
        <v>300</v>
      </c>
      <c r="V1962" t="s">
        <v>6144</v>
      </c>
      <c r="W1962" s="2">
        <v>44775.574386574073</v>
      </c>
      <c r="X1962" t="s">
        <v>329</v>
      </c>
      <c r="Y1962" s="2">
        <v>44775.574386574073</v>
      </c>
      <c r="Z1962" t="s">
        <v>329</v>
      </c>
    </row>
    <row r="1963" spans="1:26" x14ac:dyDescent="0.25">
      <c r="A1963" t="s">
        <v>4917</v>
      </c>
      <c r="B1963" t="str">
        <f>VLOOKUP(A1963,'dump '!A:A,1,FALSE)</f>
        <v>VO486</v>
      </c>
      <c r="C1963" t="s">
        <v>4916</v>
      </c>
      <c r="D1963" t="s">
        <v>333</v>
      </c>
      <c r="E1963" t="s">
        <v>334</v>
      </c>
      <c r="F1963" t="s">
        <v>335</v>
      </c>
      <c r="G1963" t="s">
        <v>34</v>
      </c>
      <c r="H1963" t="s">
        <v>58</v>
      </c>
      <c r="I1963">
        <v>1041102</v>
      </c>
      <c r="J1963">
        <v>6</v>
      </c>
      <c r="K1963" t="s">
        <v>47</v>
      </c>
      <c r="L1963" t="s">
        <v>6172</v>
      </c>
      <c r="M1963" t="s">
        <v>55</v>
      </c>
      <c r="N1963">
        <v>60</v>
      </c>
      <c r="O1963">
        <v>100</v>
      </c>
      <c r="P1963" t="s">
        <v>6173</v>
      </c>
      <c r="Q1963">
        <v>2600</v>
      </c>
      <c r="R1963">
        <v>50</v>
      </c>
      <c r="S1963">
        <v>300</v>
      </c>
      <c r="V1963" t="s">
        <v>6174</v>
      </c>
      <c r="W1963" s="2">
        <v>44819.638368055559</v>
      </c>
      <c r="X1963" t="s">
        <v>329</v>
      </c>
      <c r="Y1963" s="2">
        <v>44819.638368055559</v>
      </c>
      <c r="Z1963" t="s">
        <v>329</v>
      </c>
    </row>
    <row r="1964" spans="1:26" x14ac:dyDescent="0.25">
      <c r="A1964" t="s">
        <v>4718</v>
      </c>
      <c r="B1964" t="str">
        <f>VLOOKUP(A1964,'dump '!A:A,1,FALSE)</f>
        <v>VO487</v>
      </c>
      <c r="C1964" t="s">
        <v>4717</v>
      </c>
      <c r="D1964" t="s">
        <v>4714</v>
      </c>
      <c r="E1964" t="s">
        <v>93</v>
      </c>
      <c r="F1964" t="s">
        <v>4715</v>
      </c>
      <c r="G1964" t="s">
        <v>62</v>
      </c>
      <c r="H1964" t="s">
        <v>58</v>
      </c>
      <c r="I1964">
        <v>1038400</v>
      </c>
      <c r="J1964">
        <v>6</v>
      </c>
      <c r="K1964" t="s">
        <v>47</v>
      </c>
      <c r="L1964" t="s">
        <v>6172</v>
      </c>
      <c r="M1964" t="s">
        <v>55</v>
      </c>
      <c r="N1964">
        <v>60</v>
      </c>
      <c r="O1964">
        <v>100</v>
      </c>
      <c r="P1964" t="s">
        <v>6173</v>
      </c>
      <c r="Q1964">
        <v>2600</v>
      </c>
      <c r="R1964">
        <v>50</v>
      </c>
      <c r="S1964">
        <v>300</v>
      </c>
      <c r="V1964" t="s">
        <v>6174</v>
      </c>
      <c r="W1964" s="2">
        <v>44844.485300925924</v>
      </c>
      <c r="X1964" t="s">
        <v>329</v>
      </c>
      <c r="Y1964" s="2">
        <v>44844.485300925924</v>
      </c>
      <c r="Z1964" t="s">
        <v>329</v>
      </c>
    </row>
    <row r="1965" spans="1:26" x14ac:dyDescent="0.25">
      <c r="A1965" t="s">
        <v>4642</v>
      </c>
      <c r="B1965" t="str">
        <f>VLOOKUP(A1965,'dump '!A:A,1,FALSE)</f>
        <v>VO488</v>
      </c>
      <c r="C1965" t="s">
        <v>4641</v>
      </c>
      <c r="D1965" t="s">
        <v>161</v>
      </c>
      <c r="E1965" t="s">
        <v>4643</v>
      </c>
      <c r="F1965" t="s">
        <v>4644</v>
      </c>
      <c r="G1965" t="s">
        <v>62</v>
      </c>
      <c r="H1965" t="s">
        <v>58</v>
      </c>
      <c r="I1965">
        <v>1041081</v>
      </c>
      <c r="J1965">
        <v>6</v>
      </c>
      <c r="K1965" t="s">
        <v>47</v>
      </c>
      <c r="L1965" t="s">
        <v>6142</v>
      </c>
      <c r="M1965" t="s">
        <v>55</v>
      </c>
      <c r="N1965">
        <v>80</v>
      </c>
      <c r="O1965">
        <v>100</v>
      </c>
      <c r="P1965" t="s">
        <v>6216</v>
      </c>
      <c r="Q1965">
        <v>2600</v>
      </c>
      <c r="R1965">
        <v>50</v>
      </c>
      <c r="S1965">
        <v>300</v>
      </c>
      <c r="V1965" t="s">
        <v>6144</v>
      </c>
      <c r="W1965" s="2">
        <v>44844.505231481482</v>
      </c>
      <c r="X1965" t="s">
        <v>329</v>
      </c>
      <c r="Y1965" s="2">
        <v>44844.505231481482</v>
      </c>
      <c r="Z1965" t="s">
        <v>329</v>
      </c>
    </row>
    <row r="1966" spans="1:26" x14ac:dyDescent="0.25">
      <c r="A1966" t="s">
        <v>4704</v>
      </c>
      <c r="B1966" t="str">
        <f>VLOOKUP(A1966,'dump '!A:A,1,FALSE)</f>
        <v>VO489</v>
      </c>
      <c r="C1966" t="s">
        <v>4703</v>
      </c>
      <c r="D1966" t="s">
        <v>1521</v>
      </c>
      <c r="E1966" t="s">
        <v>1522</v>
      </c>
      <c r="F1966" t="s">
        <v>1523</v>
      </c>
      <c r="G1966" t="s">
        <v>62</v>
      </c>
      <c r="H1966" t="s">
        <v>58</v>
      </c>
      <c r="I1966">
        <v>1038422</v>
      </c>
      <c r="J1966">
        <v>6</v>
      </c>
      <c r="K1966" t="s">
        <v>47</v>
      </c>
      <c r="L1966" t="s">
        <v>6172</v>
      </c>
      <c r="M1966" t="s">
        <v>55</v>
      </c>
      <c r="N1966">
        <v>60</v>
      </c>
      <c r="O1966">
        <v>100</v>
      </c>
      <c r="P1966" t="s">
        <v>6173</v>
      </c>
      <c r="Q1966">
        <v>2600</v>
      </c>
      <c r="R1966">
        <v>50</v>
      </c>
      <c r="S1966">
        <v>300</v>
      </c>
      <c r="V1966" t="s">
        <v>6174</v>
      </c>
      <c r="W1966" s="2">
        <v>44844.506655092591</v>
      </c>
      <c r="X1966" t="s">
        <v>329</v>
      </c>
      <c r="Y1966" s="2">
        <v>44844.506655092591</v>
      </c>
      <c r="Z1966" t="s">
        <v>329</v>
      </c>
    </row>
    <row r="1967" spans="1:26" x14ac:dyDescent="0.25">
      <c r="A1967" t="s">
        <v>3740</v>
      </c>
      <c r="B1967" t="str">
        <f>VLOOKUP(A1967,'dump '!A:A,1,FALSE)</f>
        <v>VO490</v>
      </c>
      <c r="C1967" t="s">
        <v>3739</v>
      </c>
      <c r="D1967" t="s">
        <v>651</v>
      </c>
      <c r="E1967" t="s">
        <v>3741</v>
      </c>
      <c r="F1967" t="s">
        <v>3742</v>
      </c>
      <c r="G1967" t="s">
        <v>177</v>
      </c>
      <c r="H1967" t="s">
        <v>58</v>
      </c>
      <c r="I1967">
        <v>1038416</v>
      </c>
      <c r="J1967">
        <v>6</v>
      </c>
      <c r="K1967" t="s">
        <v>47</v>
      </c>
      <c r="L1967" t="s">
        <v>6142</v>
      </c>
      <c r="M1967" t="s">
        <v>55</v>
      </c>
      <c r="N1967">
        <v>80</v>
      </c>
      <c r="O1967">
        <v>100</v>
      </c>
      <c r="P1967" t="s">
        <v>6216</v>
      </c>
      <c r="Q1967">
        <v>2600</v>
      </c>
      <c r="R1967">
        <v>50</v>
      </c>
      <c r="S1967">
        <v>300</v>
      </c>
      <c r="V1967" t="s">
        <v>6144</v>
      </c>
      <c r="W1967" s="2">
        <v>44851.466215277775</v>
      </c>
      <c r="X1967" t="s">
        <v>329</v>
      </c>
      <c r="Y1967" s="2">
        <v>44851.466215277775</v>
      </c>
      <c r="Z1967" t="s">
        <v>329</v>
      </c>
    </row>
    <row r="1968" spans="1:26" x14ac:dyDescent="0.25">
      <c r="A1968" t="s">
        <v>4673</v>
      </c>
      <c r="B1968" t="str">
        <f>VLOOKUP(A1968,'dump '!A:A,1,FALSE)</f>
        <v>VO491</v>
      </c>
      <c r="C1968" t="s">
        <v>4672</v>
      </c>
      <c r="D1968" t="s">
        <v>1527</v>
      </c>
      <c r="E1968" t="s">
        <v>1528</v>
      </c>
      <c r="F1968" t="s">
        <v>1529</v>
      </c>
      <c r="G1968" t="s">
        <v>177</v>
      </c>
      <c r="H1968" t="s">
        <v>58</v>
      </c>
      <c r="I1968">
        <v>1038484</v>
      </c>
      <c r="J1968">
        <v>6</v>
      </c>
      <c r="K1968" t="s">
        <v>47</v>
      </c>
      <c r="L1968" t="s">
        <v>6172</v>
      </c>
      <c r="M1968" t="s">
        <v>55</v>
      </c>
      <c r="N1968">
        <v>60</v>
      </c>
      <c r="O1968">
        <v>100</v>
      </c>
      <c r="P1968" t="s">
        <v>6173</v>
      </c>
      <c r="Q1968">
        <v>2600</v>
      </c>
      <c r="R1968">
        <v>50</v>
      </c>
      <c r="S1968">
        <v>300</v>
      </c>
      <c r="V1968" t="s">
        <v>6174</v>
      </c>
      <c r="W1968" s="2">
        <v>44851.442858796298</v>
      </c>
      <c r="X1968" t="s">
        <v>329</v>
      </c>
      <c r="Y1968" s="2">
        <v>44851.442916666667</v>
      </c>
      <c r="Z1968" t="s">
        <v>329</v>
      </c>
    </row>
    <row r="1969" spans="1:26" x14ac:dyDescent="0.25">
      <c r="A1969" t="s">
        <v>4941</v>
      </c>
      <c r="B1969" t="str">
        <f>VLOOKUP(A1969,'dump '!A:A,1,FALSE)</f>
        <v>VO492</v>
      </c>
      <c r="C1969" t="s">
        <v>4940</v>
      </c>
      <c r="D1969" t="s">
        <v>345</v>
      </c>
      <c r="E1969" t="s">
        <v>246</v>
      </c>
      <c r="F1969" t="s">
        <v>346</v>
      </c>
      <c r="G1969" t="s">
        <v>241</v>
      </c>
      <c r="H1969" t="s">
        <v>58</v>
      </c>
      <c r="I1969">
        <v>1040784</v>
      </c>
      <c r="J1969">
        <v>6</v>
      </c>
      <c r="K1969" t="s">
        <v>47</v>
      </c>
      <c r="L1969" t="s">
        <v>6172</v>
      </c>
      <c r="M1969" t="s">
        <v>55</v>
      </c>
      <c r="N1969">
        <v>60</v>
      </c>
      <c r="O1969">
        <v>100</v>
      </c>
      <c r="P1969" t="s">
        <v>6173</v>
      </c>
      <c r="Q1969">
        <v>2600</v>
      </c>
      <c r="R1969">
        <v>50</v>
      </c>
      <c r="S1969">
        <v>300</v>
      </c>
      <c r="V1969" t="s">
        <v>6174</v>
      </c>
      <c r="W1969" s="2">
        <v>44858.439849537041</v>
      </c>
      <c r="X1969" t="s">
        <v>329</v>
      </c>
      <c r="Y1969" s="2">
        <v>44858.439849537041</v>
      </c>
      <c r="Z1969" t="s">
        <v>329</v>
      </c>
    </row>
    <row r="1970" spans="1:26" x14ac:dyDescent="0.25">
      <c r="A1970" t="s">
        <v>4720</v>
      </c>
      <c r="B1970" t="str">
        <f>VLOOKUP(A1970,'dump '!A:A,1,FALSE)</f>
        <v>VO493</v>
      </c>
      <c r="C1970" t="s">
        <v>4719</v>
      </c>
      <c r="D1970" t="s">
        <v>1066</v>
      </c>
      <c r="E1970" t="s">
        <v>1533</v>
      </c>
      <c r="F1970" t="s">
        <v>4711</v>
      </c>
      <c r="G1970" t="s">
        <v>241</v>
      </c>
      <c r="H1970" t="s">
        <v>58</v>
      </c>
      <c r="I1970">
        <v>1038401</v>
      </c>
      <c r="J1970">
        <v>6</v>
      </c>
      <c r="K1970" t="s">
        <v>47</v>
      </c>
      <c r="L1970" t="s">
        <v>6172</v>
      </c>
      <c r="M1970" t="s">
        <v>55</v>
      </c>
      <c r="N1970">
        <v>60</v>
      </c>
      <c r="O1970">
        <v>100</v>
      </c>
      <c r="P1970" t="s">
        <v>6173</v>
      </c>
      <c r="Q1970">
        <v>2600</v>
      </c>
      <c r="R1970">
        <v>50</v>
      </c>
      <c r="S1970">
        <v>300</v>
      </c>
      <c r="V1970" t="s">
        <v>6174</v>
      </c>
      <c r="W1970" s="2">
        <v>44852.526539351849</v>
      </c>
      <c r="X1970" t="s">
        <v>329</v>
      </c>
      <c r="Y1970" s="2">
        <v>44858.434421296297</v>
      </c>
      <c r="Z1970" t="s">
        <v>329</v>
      </c>
    </row>
    <row r="1971" spans="1:26" x14ac:dyDescent="0.25">
      <c r="A1971" t="s">
        <v>4691</v>
      </c>
      <c r="B1971" t="str">
        <f>VLOOKUP(A1971,'dump '!A:A,1,FALSE)</f>
        <v>VO494</v>
      </c>
      <c r="C1971" t="s">
        <v>4690</v>
      </c>
      <c r="D1971" t="s">
        <v>4692</v>
      </c>
      <c r="E1971" t="s">
        <v>482</v>
      </c>
      <c r="F1971" t="s">
        <v>4693</v>
      </c>
      <c r="G1971" t="s">
        <v>241</v>
      </c>
      <c r="H1971" t="s">
        <v>58</v>
      </c>
      <c r="I1971">
        <v>1038429</v>
      </c>
      <c r="J1971">
        <v>6</v>
      </c>
      <c r="K1971" t="s">
        <v>47</v>
      </c>
      <c r="L1971" t="s">
        <v>6172</v>
      </c>
      <c r="M1971" t="s">
        <v>55</v>
      </c>
      <c r="N1971">
        <v>60</v>
      </c>
      <c r="O1971">
        <v>100</v>
      </c>
      <c r="P1971" t="s">
        <v>6173</v>
      </c>
      <c r="Q1971">
        <v>2600</v>
      </c>
      <c r="R1971">
        <v>50</v>
      </c>
      <c r="S1971">
        <v>300</v>
      </c>
      <c r="V1971" t="s">
        <v>6174</v>
      </c>
      <c r="W1971" s="2">
        <v>44852.524467592593</v>
      </c>
      <c r="X1971" t="s">
        <v>329</v>
      </c>
      <c r="Y1971" s="2">
        <v>44858.434884259259</v>
      </c>
      <c r="Z1971" t="s">
        <v>329</v>
      </c>
    </row>
    <row r="1972" spans="1:26" x14ac:dyDescent="0.25">
      <c r="A1972" t="s">
        <v>4981</v>
      </c>
      <c r="B1972" t="str">
        <f>VLOOKUP(A1972,'dump '!A:A,1,FALSE)</f>
        <v>VO495</v>
      </c>
      <c r="C1972" t="s">
        <v>4980</v>
      </c>
      <c r="D1972" t="s">
        <v>404</v>
      </c>
      <c r="E1972" t="s">
        <v>510</v>
      </c>
      <c r="F1972" t="s">
        <v>4982</v>
      </c>
      <c r="G1972" t="s">
        <v>177</v>
      </c>
      <c r="H1972" t="s">
        <v>58</v>
      </c>
      <c r="I1972">
        <v>1040730</v>
      </c>
      <c r="J1972">
        <v>6</v>
      </c>
      <c r="K1972" t="s">
        <v>47</v>
      </c>
      <c r="L1972" t="s">
        <v>6172</v>
      </c>
      <c r="M1972" t="s">
        <v>55</v>
      </c>
      <c r="N1972">
        <v>60</v>
      </c>
      <c r="O1972">
        <v>100</v>
      </c>
      <c r="P1972" t="s">
        <v>6173</v>
      </c>
      <c r="Q1972">
        <v>2600</v>
      </c>
      <c r="R1972">
        <v>50</v>
      </c>
      <c r="S1972">
        <v>300</v>
      </c>
      <c r="V1972" t="s">
        <v>6174</v>
      </c>
      <c r="W1972" s="2">
        <v>44860.375902777778</v>
      </c>
      <c r="X1972" t="s">
        <v>329</v>
      </c>
      <c r="Y1972" s="2">
        <v>44860.375902777778</v>
      </c>
      <c r="Z1972" t="s">
        <v>329</v>
      </c>
    </row>
    <row r="1973" spans="1:26" x14ac:dyDescent="0.25">
      <c r="A1973" t="s">
        <v>5014</v>
      </c>
      <c r="B1973" t="str">
        <f>VLOOKUP(A1973,'dump '!A:A,1,FALSE)</f>
        <v>VO496</v>
      </c>
      <c r="C1973" t="s">
        <v>5013</v>
      </c>
      <c r="D1973" t="s">
        <v>4991</v>
      </c>
      <c r="E1973" t="s">
        <v>222</v>
      </c>
      <c r="F1973" t="s">
        <v>4992</v>
      </c>
      <c r="G1973" t="s">
        <v>177</v>
      </c>
      <c r="H1973" t="s">
        <v>58</v>
      </c>
      <c r="I1973">
        <v>1041112</v>
      </c>
      <c r="J1973">
        <v>6</v>
      </c>
      <c r="K1973" t="s">
        <v>47</v>
      </c>
      <c r="L1973" t="s">
        <v>6172</v>
      </c>
      <c r="M1973" t="s">
        <v>55</v>
      </c>
      <c r="N1973">
        <v>60</v>
      </c>
      <c r="O1973">
        <v>100</v>
      </c>
      <c r="P1973" t="s">
        <v>6173</v>
      </c>
      <c r="Q1973">
        <v>2600</v>
      </c>
      <c r="R1973">
        <v>50</v>
      </c>
      <c r="S1973">
        <v>300</v>
      </c>
      <c r="V1973" t="s">
        <v>6174</v>
      </c>
      <c r="W1973" s="2">
        <v>44860.375381944446</v>
      </c>
      <c r="X1973" t="s">
        <v>329</v>
      </c>
      <c r="Y1973" s="2">
        <v>44860.375381944446</v>
      </c>
      <c r="Z1973" t="s">
        <v>329</v>
      </c>
    </row>
    <row r="1974" spans="1:26" x14ac:dyDescent="0.25">
      <c r="A1974" t="s">
        <v>3822</v>
      </c>
      <c r="B1974" t="str">
        <f>VLOOKUP(A1974,'dump '!A:A,1,FALSE)</f>
        <v>VO497</v>
      </c>
      <c r="C1974" t="s">
        <v>3821</v>
      </c>
      <c r="D1974" t="s">
        <v>382</v>
      </c>
      <c r="E1974" t="s">
        <v>383</v>
      </c>
      <c r="F1974" t="s">
        <v>384</v>
      </c>
      <c r="G1974" t="s">
        <v>177</v>
      </c>
      <c r="H1974" t="s">
        <v>58</v>
      </c>
      <c r="I1974">
        <v>1041026</v>
      </c>
      <c r="J1974">
        <v>6</v>
      </c>
      <c r="K1974" t="s">
        <v>47</v>
      </c>
      <c r="L1974" t="s">
        <v>6172</v>
      </c>
      <c r="M1974" t="s">
        <v>55</v>
      </c>
      <c r="N1974">
        <v>60</v>
      </c>
      <c r="O1974">
        <v>100</v>
      </c>
      <c r="P1974" t="s">
        <v>6173</v>
      </c>
      <c r="Q1974">
        <v>2600</v>
      </c>
      <c r="R1974">
        <v>50</v>
      </c>
      <c r="S1974">
        <v>300</v>
      </c>
      <c r="V1974" t="s">
        <v>6174</v>
      </c>
      <c r="W1974" s="2">
        <v>44860.374374999999</v>
      </c>
      <c r="X1974" t="s">
        <v>329</v>
      </c>
      <c r="Y1974" s="2">
        <v>44860.374374999999</v>
      </c>
      <c r="Z1974" t="s">
        <v>329</v>
      </c>
    </row>
    <row r="1975" spans="1:26" x14ac:dyDescent="0.25">
      <c r="A1975" t="s">
        <v>4653</v>
      </c>
      <c r="B1975" t="str">
        <f>VLOOKUP(A1975,'dump '!A:A,1,FALSE)</f>
        <v>VO498</v>
      </c>
      <c r="C1975" t="s">
        <v>4652</v>
      </c>
      <c r="D1975" t="s">
        <v>3462</v>
      </c>
      <c r="E1975" t="s">
        <v>1007</v>
      </c>
      <c r="F1975" t="s">
        <v>3825</v>
      </c>
      <c r="G1975" t="s">
        <v>177</v>
      </c>
      <c r="H1975" t="s">
        <v>58</v>
      </c>
      <c r="I1975">
        <v>1040754</v>
      </c>
      <c r="J1975">
        <v>6</v>
      </c>
      <c r="K1975" t="s">
        <v>47</v>
      </c>
      <c r="L1975" t="s">
        <v>6172</v>
      </c>
      <c r="M1975" t="s">
        <v>55</v>
      </c>
      <c r="N1975">
        <v>60</v>
      </c>
      <c r="O1975">
        <v>100</v>
      </c>
      <c r="P1975" t="s">
        <v>6173</v>
      </c>
      <c r="Q1975">
        <v>2600</v>
      </c>
      <c r="R1975">
        <v>50</v>
      </c>
      <c r="S1975">
        <v>300</v>
      </c>
      <c r="V1975" t="s">
        <v>6174</v>
      </c>
      <c r="W1975" s="2">
        <v>44867.419120370374</v>
      </c>
      <c r="X1975" t="s">
        <v>329</v>
      </c>
      <c r="Y1975" s="2">
        <v>44867.419120370374</v>
      </c>
      <c r="Z1975" t="s">
        <v>329</v>
      </c>
    </row>
    <row r="1976" spans="1:26" x14ac:dyDescent="0.25">
      <c r="A1976" t="s">
        <v>4939</v>
      </c>
      <c r="B1976" t="str">
        <f>VLOOKUP(A1976,'dump '!A:A,1,FALSE)</f>
        <v>VO499</v>
      </c>
      <c r="C1976" t="s">
        <v>4938</v>
      </c>
      <c r="D1976" t="s">
        <v>376</v>
      </c>
      <c r="E1976" t="s">
        <v>1569</v>
      </c>
      <c r="F1976" t="s">
        <v>1570</v>
      </c>
      <c r="G1976" t="s">
        <v>177</v>
      </c>
      <c r="H1976" t="s">
        <v>58</v>
      </c>
      <c r="I1976">
        <v>1040741</v>
      </c>
      <c r="J1976">
        <v>6</v>
      </c>
      <c r="K1976" t="s">
        <v>47</v>
      </c>
      <c r="L1976" t="s">
        <v>6172</v>
      </c>
      <c r="M1976" t="s">
        <v>55</v>
      </c>
      <c r="N1976">
        <v>60</v>
      </c>
      <c r="O1976">
        <v>100</v>
      </c>
      <c r="P1976" t="s">
        <v>6173</v>
      </c>
      <c r="Q1976">
        <v>2600</v>
      </c>
      <c r="R1976">
        <v>50</v>
      </c>
      <c r="S1976">
        <v>300</v>
      </c>
      <c r="V1976" t="s">
        <v>6174</v>
      </c>
      <c r="W1976" s="2">
        <v>44867.418657407405</v>
      </c>
      <c r="X1976" t="s">
        <v>329</v>
      </c>
      <c r="Y1976" s="2">
        <v>44867.418657407405</v>
      </c>
      <c r="Z1976" t="s">
        <v>329</v>
      </c>
    </row>
    <row r="1977" spans="1:26" x14ac:dyDescent="0.25">
      <c r="A1977" t="s">
        <v>4685</v>
      </c>
      <c r="B1977" t="str">
        <f>VLOOKUP(A1977,'dump '!A:A,1,FALSE)</f>
        <v>VO500</v>
      </c>
      <c r="C1977" t="s">
        <v>4684</v>
      </c>
      <c r="D1977" t="s">
        <v>355</v>
      </c>
      <c r="E1977" t="s">
        <v>356</v>
      </c>
      <c r="F1977" t="s">
        <v>357</v>
      </c>
      <c r="G1977" t="s">
        <v>177</v>
      </c>
      <c r="H1977" t="s">
        <v>58</v>
      </c>
      <c r="I1977">
        <v>1038479</v>
      </c>
      <c r="J1977">
        <v>6</v>
      </c>
      <c r="K1977" t="s">
        <v>47</v>
      </c>
      <c r="L1977" t="s">
        <v>6172</v>
      </c>
      <c r="M1977" t="s">
        <v>55</v>
      </c>
      <c r="N1977">
        <v>60</v>
      </c>
      <c r="O1977">
        <v>100</v>
      </c>
      <c r="P1977" t="s">
        <v>6173</v>
      </c>
      <c r="Q1977">
        <v>2600</v>
      </c>
      <c r="R1977">
        <v>50</v>
      </c>
      <c r="S1977">
        <v>300</v>
      </c>
      <c r="V1977" t="s">
        <v>6174</v>
      </c>
      <c r="W1977" s="2">
        <v>44867.419606481482</v>
      </c>
      <c r="X1977" t="s">
        <v>329</v>
      </c>
      <c r="Y1977" s="2">
        <v>44867.419606481482</v>
      </c>
      <c r="Z1977" t="s">
        <v>329</v>
      </c>
    </row>
    <row r="1978" spans="1:26" x14ac:dyDescent="0.25">
      <c r="A1978" t="s">
        <v>4638</v>
      </c>
      <c r="B1978" t="str">
        <f>VLOOKUP(A1978,'dump '!A:A,1,FALSE)</f>
        <v>VO501</v>
      </c>
      <c r="C1978" t="s">
        <v>4637</v>
      </c>
      <c r="D1978" t="s">
        <v>324</v>
      </c>
      <c r="E1978" t="s">
        <v>325</v>
      </c>
      <c r="F1978" t="s">
        <v>326</v>
      </c>
      <c r="G1978" t="s">
        <v>177</v>
      </c>
      <c r="H1978" t="s">
        <v>58</v>
      </c>
      <c r="I1978">
        <v>1041080</v>
      </c>
      <c r="J1978">
        <v>6</v>
      </c>
      <c r="K1978" t="s">
        <v>47</v>
      </c>
      <c r="L1978" t="s">
        <v>6172</v>
      </c>
      <c r="M1978" t="s">
        <v>55</v>
      </c>
      <c r="N1978">
        <v>60</v>
      </c>
      <c r="O1978">
        <v>100</v>
      </c>
      <c r="P1978" t="s">
        <v>6173</v>
      </c>
      <c r="Q1978">
        <v>2600</v>
      </c>
      <c r="R1978">
        <v>50</v>
      </c>
      <c r="S1978">
        <v>300</v>
      </c>
      <c r="V1978" t="s">
        <v>6174</v>
      </c>
      <c r="W1978" s="2">
        <v>44867.417349537034</v>
      </c>
      <c r="X1978" t="s">
        <v>329</v>
      </c>
      <c r="Y1978" s="2">
        <v>44867.417349537034</v>
      </c>
      <c r="Z1978" t="s">
        <v>329</v>
      </c>
    </row>
    <row r="1979" spans="1:26" x14ac:dyDescent="0.25">
      <c r="A1979" t="s">
        <v>4170</v>
      </c>
      <c r="B1979" t="str">
        <f>VLOOKUP(A1979,'dump '!A:A,1,FALSE)</f>
        <v>VO502</v>
      </c>
      <c r="C1979" t="s">
        <v>4169</v>
      </c>
      <c r="D1979" t="s">
        <v>324</v>
      </c>
      <c r="E1979" t="s">
        <v>350</v>
      </c>
      <c r="F1979" t="s">
        <v>351</v>
      </c>
      <c r="G1979" t="s">
        <v>177</v>
      </c>
      <c r="H1979" t="s">
        <v>58</v>
      </c>
      <c r="I1979">
        <v>1020012</v>
      </c>
      <c r="J1979">
        <v>6</v>
      </c>
      <c r="K1979" t="s">
        <v>47</v>
      </c>
      <c r="L1979" t="s">
        <v>6172</v>
      </c>
      <c r="M1979" t="s">
        <v>55</v>
      </c>
      <c r="N1979">
        <v>60</v>
      </c>
      <c r="O1979">
        <v>100</v>
      </c>
      <c r="P1979" t="s">
        <v>6173</v>
      </c>
      <c r="Q1979">
        <v>2600</v>
      </c>
      <c r="R1979">
        <v>50</v>
      </c>
      <c r="S1979">
        <v>300</v>
      </c>
      <c r="V1979" t="s">
        <v>6174</v>
      </c>
      <c r="W1979" s="2">
        <v>44867.417893518519</v>
      </c>
      <c r="X1979" t="s">
        <v>329</v>
      </c>
      <c r="Y1979" s="2">
        <v>44867.417893518519</v>
      </c>
      <c r="Z1979" t="s">
        <v>329</v>
      </c>
    </row>
    <row r="1980" spans="1:26" x14ac:dyDescent="0.25">
      <c r="A1980" t="s">
        <v>5005</v>
      </c>
      <c r="B1980" t="str">
        <f>VLOOKUP(A1980,'dump '!A:A,1,FALSE)</f>
        <v>VO503</v>
      </c>
      <c r="C1980" t="s">
        <v>5004</v>
      </c>
      <c r="D1980" t="s">
        <v>363</v>
      </c>
      <c r="E1980" t="s">
        <v>207</v>
      </c>
      <c r="F1980" t="s">
        <v>364</v>
      </c>
      <c r="G1980" t="s">
        <v>62</v>
      </c>
      <c r="H1980" t="s">
        <v>58</v>
      </c>
      <c r="I1980">
        <v>1048743</v>
      </c>
      <c r="J1980">
        <v>6</v>
      </c>
      <c r="K1980" t="s">
        <v>47</v>
      </c>
      <c r="L1980" t="s">
        <v>6172</v>
      </c>
      <c r="M1980" t="s">
        <v>55</v>
      </c>
      <c r="N1980">
        <v>60</v>
      </c>
      <c r="O1980">
        <v>100</v>
      </c>
      <c r="P1980" t="s">
        <v>6173</v>
      </c>
      <c r="Q1980">
        <v>2600</v>
      </c>
      <c r="R1980">
        <v>50</v>
      </c>
      <c r="S1980">
        <v>300</v>
      </c>
      <c r="V1980" t="s">
        <v>6174</v>
      </c>
      <c r="W1980" s="2">
        <v>44894.451539351852</v>
      </c>
      <c r="X1980" t="s">
        <v>329</v>
      </c>
      <c r="Y1980" s="2">
        <v>44894.451539351852</v>
      </c>
      <c r="Z1980" t="s">
        <v>329</v>
      </c>
    </row>
    <row r="1981" spans="1:26" x14ac:dyDescent="0.25">
      <c r="A1981" t="s">
        <v>5139</v>
      </c>
      <c r="B1981" t="str">
        <f>VLOOKUP(A1981,'dump '!A:A,1,FALSE)</f>
        <v>VO504</v>
      </c>
      <c r="C1981" t="s">
        <v>5138</v>
      </c>
      <c r="D1981" t="s">
        <v>393</v>
      </c>
      <c r="E1981" t="s">
        <v>112</v>
      </c>
      <c r="F1981" t="s">
        <v>394</v>
      </c>
      <c r="G1981" t="s">
        <v>177</v>
      </c>
      <c r="H1981" t="s">
        <v>58</v>
      </c>
      <c r="I1981">
        <v>1015788</v>
      </c>
      <c r="J1981">
        <v>6</v>
      </c>
      <c r="K1981" t="s">
        <v>47</v>
      </c>
      <c r="L1981" t="s">
        <v>6172</v>
      </c>
      <c r="M1981" t="s">
        <v>55</v>
      </c>
      <c r="N1981">
        <v>60</v>
      </c>
      <c r="O1981">
        <v>100</v>
      </c>
      <c r="P1981" t="s">
        <v>6173</v>
      </c>
      <c r="Q1981">
        <v>2600</v>
      </c>
      <c r="R1981">
        <v>50</v>
      </c>
      <c r="S1981">
        <v>300</v>
      </c>
      <c r="V1981" t="s">
        <v>6174</v>
      </c>
      <c r="W1981" s="2">
        <v>44900.455196759256</v>
      </c>
      <c r="X1981" t="s">
        <v>329</v>
      </c>
      <c r="Y1981" s="2">
        <v>44900.455578703702</v>
      </c>
      <c r="Z1981" t="s">
        <v>329</v>
      </c>
    </row>
    <row r="1982" spans="1:26" x14ac:dyDescent="0.25">
      <c r="A1982" t="s">
        <v>4995</v>
      </c>
      <c r="B1982" t="str">
        <f>VLOOKUP(A1982,'dump '!A:A,1,FALSE)</f>
        <v>VO505</v>
      </c>
      <c r="C1982" t="s">
        <v>4994</v>
      </c>
      <c r="D1982" t="s">
        <v>339</v>
      </c>
      <c r="E1982" t="s">
        <v>340</v>
      </c>
      <c r="F1982" t="s">
        <v>341</v>
      </c>
      <c r="G1982" t="s">
        <v>177</v>
      </c>
      <c r="H1982" t="s">
        <v>58</v>
      </c>
      <c r="I1982">
        <v>1048924</v>
      </c>
      <c r="J1982">
        <v>6</v>
      </c>
      <c r="K1982" t="s">
        <v>47</v>
      </c>
      <c r="L1982" t="s">
        <v>6172</v>
      </c>
      <c r="M1982" t="s">
        <v>55</v>
      </c>
      <c r="N1982">
        <v>60</v>
      </c>
      <c r="O1982">
        <v>100</v>
      </c>
      <c r="P1982" t="s">
        <v>6173</v>
      </c>
      <c r="Q1982">
        <v>2600</v>
      </c>
      <c r="R1982">
        <v>50</v>
      </c>
      <c r="S1982">
        <v>300</v>
      </c>
      <c r="V1982" t="s">
        <v>6174</v>
      </c>
      <c r="W1982" s="2">
        <v>44894.445914351854</v>
      </c>
      <c r="X1982" t="s">
        <v>329</v>
      </c>
      <c r="Y1982" s="2">
        <v>44894.445914351854</v>
      </c>
      <c r="Z1982" t="s">
        <v>329</v>
      </c>
    </row>
    <row r="1983" spans="1:26" x14ac:dyDescent="0.25">
      <c r="A1983" t="s">
        <v>4975</v>
      </c>
      <c r="B1983" t="str">
        <f>VLOOKUP(A1983,'dump '!A:A,1,FALSE)</f>
        <v>VO506</v>
      </c>
      <c r="C1983" t="s">
        <v>4974</v>
      </c>
      <c r="D1983" t="s">
        <v>339</v>
      </c>
      <c r="E1983" t="s">
        <v>388</v>
      </c>
      <c r="F1983" t="s">
        <v>389</v>
      </c>
      <c r="G1983" t="s">
        <v>177</v>
      </c>
      <c r="H1983" t="s">
        <v>58</v>
      </c>
      <c r="I1983">
        <v>1048914</v>
      </c>
      <c r="J1983">
        <v>6</v>
      </c>
      <c r="K1983" t="s">
        <v>47</v>
      </c>
      <c r="L1983" t="s">
        <v>6172</v>
      </c>
      <c r="M1983" t="s">
        <v>55</v>
      </c>
      <c r="N1983">
        <v>60</v>
      </c>
      <c r="O1983">
        <v>100</v>
      </c>
      <c r="P1983" t="s">
        <v>6173</v>
      </c>
      <c r="Q1983">
        <v>2600</v>
      </c>
      <c r="R1983">
        <v>50</v>
      </c>
      <c r="S1983">
        <v>300</v>
      </c>
      <c r="V1983" t="s">
        <v>6174</v>
      </c>
      <c r="W1983" s="2">
        <v>44894.443101851852</v>
      </c>
      <c r="X1983" t="s">
        <v>329</v>
      </c>
      <c r="Y1983" s="2">
        <v>44894.443101851852</v>
      </c>
      <c r="Z1983" t="s">
        <v>329</v>
      </c>
    </row>
    <row r="1984" spans="1:26" x14ac:dyDescent="0.25">
      <c r="A1984" t="s">
        <v>5931</v>
      </c>
      <c r="B1984" t="str">
        <f>VLOOKUP(A1984,'dump '!A:A,1,FALSE)</f>
        <v>VO507</v>
      </c>
      <c r="C1984" t="s">
        <v>5930</v>
      </c>
      <c r="D1984" t="s">
        <v>368</v>
      </c>
      <c r="E1984" t="s">
        <v>369</v>
      </c>
      <c r="F1984" t="s">
        <v>370</v>
      </c>
      <c r="G1984" t="s">
        <v>177</v>
      </c>
      <c r="H1984" t="s">
        <v>58</v>
      </c>
      <c r="I1984">
        <v>1038151</v>
      </c>
      <c r="J1984">
        <v>6</v>
      </c>
      <c r="K1984" t="s">
        <v>47</v>
      </c>
      <c r="L1984" t="s">
        <v>6142</v>
      </c>
      <c r="M1984" t="s">
        <v>55</v>
      </c>
      <c r="N1984">
        <v>80</v>
      </c>
      <c r="O1984">
        <v>100</v>
      </c>
      <c r="P1984" t="s">
        <v>6216</v>
      </c>
      <c r="Q1984">
        <v>2600</v>
      </c>
      <c r="R1984">
        <v>50</v>
      </c>
      <c r="S1984">
        <v>300</v>
      </c>
      <c r="V1984" t="s">
        <v>6144</v>
      </c>
      <c r="W1984" s="2">
        <v>44894.424247685187</v>
      </c>
      <c r="X1984" t="s">
        <v>329</v>
      </c>
      <c r="Y1984" s="2">
        <v>44894.424247685187</v>
      </c>
      <c r="Z1984" t="s">
        <v>329</v>
      </c>
    </row>
    <row r="1985" spans="1:26" x14ac:dyDescent="0.25">
      <c r="A1985" t="s">
        <v>5851</v>
      </c>
      <c r="B1985" t="str">
        <f>VLOOKUP(A1985,'dump '!A:A,1,FALSE)</f>
        <v>VO508</v>
      </c>
      <c r="C1985" t="s">
        <v>5850</v>
      </c>
      <c r="D1985" t="s">
        <v>368</v>
      </c>
      <c r="E1985" t="s">
        <v>1007</v>
      </c>
      <c r="F1985" t="s">
        <v>1538</v>
      </c>
      <c r="G1985" t="s">
        <v>177</v>
      </c>
      <c r="H1985" t="s">
        <v>58</v>
      </c>
      <c r="I1985">
        <v>1038428</v>
      </c>
      <c r="J1985">
        <v>6</v>
      </c>
      <c r="K1985" t="s">
        <v>47</v>
      </c>
      <c r="L1985" t="s">
        <v>6142</v>
      </c>
      <c r="M1985" t="s">
        <v>55</v>
      </c>
      <c r="N1985">
        <v>80</v>
      </c>
      <c r="O1985">
        <v>100</v>
      </c>
      <c r="P1985" t="s">
        <v>6216</v>
      </c>
      <c r="Q1985">
        <v>2600</v>
      </c>
      <c r="R1985">
        <v>50</v>
      </c>
      <c r="S1985">
        <v>300</v>
      </c>
      <c r="V1985" t="s">
        <v>6144</v>
      </c>
      <c r="W1985" s="2">
        <v>44894.434467592589</v>
      </c>
      <c r="X1985" t="s">
        <v>329</v>
      </c>
      <c r="Y1985" s="2">
        <v>44894.434467592589</v>
      </c>
      <c r="Z1985" t="s">
        <v>329</v>
      </c>
    </row>
    <row r="1986" spans="1:26" x14ac:dyDescent="0.25">
      <c r="A1986" t="s">
        <v>4945</v>
      </c>
      <c r="B1986" t="str">
        <f>VLOOKUP(A1986,'dump '!A:A,1,FALSE)</f>
        <v>VO509</v>
      </c>
      <c r="C1986" t="s">
        <v>4944</v>
      </c>
      <c r="D1986" t="s">
        <v>584</v>
      </c>
      <c r="E1986" t="s">
        <v>585</v>
      </c>
      <c r="F1986" t="s">
        <v>586</v>
      </c>
      <c r="G1986" t="s">
        <v>177</v>
      </c>
      <c r="H1986" t="s">
        <v>58</v>
      </c>
      <c r="I1986">
        <v>1048936</v>
      </c>
      <c r="J1986">
        <v>6</v>
      </c>
      <c r="K1986" t="s">
        <v>47</v>
      </c>
      <c r="L1986" t="s">
        <v>6172</v>
      </c>
      <c r="M1986" t="s">
        <v>55</v>
      </c>
      <c r="N1986">
        <v>60</v>
      </c>
      <c r="O1986">
        <v>100</v>
      </c>
      <c r="P1986" t="s">
        <v>6173</v>
      </c>
      <c r="Q1986">
        <v>2600</v>
      </c>
      <c r="R1986">
        <v>50</v>
      </c>
      <c r="S1986">
        <v>300</v>
      </c>
      <c r="V1986" t="s">
        <v>6174</v>
      </c>
      <c r="W1986" s="2">
        <v>44894.498495370368</v>
      </c>
      <c r="X1986" t="s">
        <v>329</v>
      </c>
      <c r="Y1986" s="2">
        <v>44894.498495370368</v>
      </c>
      <c r="Z1986" t="s">
        <v>329</v>
      </c>
    </row>
    <row r="1987" spans="1:26" x14ac:dyDescent="0.25">
      <c r="A1987" t="s">
        <v>5007</v>
      </c>
      <c r="B1987" t="str">
        <f>VLOOKUP(A1987,'dump '!A:A,1,FALSE)</f>
        <v>VO510</v>
      </c>
      <c r="C1987" t="s">
        <v>5006</v>
      </c>
      <c r="D1987" t="s">
        <v>1551</v>
      </c>
      <c r="E1987" t="s">
        <v>1552</v>
      </c>
      <c r="F1987" t="s">
        <v>1553</v>
      </c>
      <c r="G1987" t="s">
        <v>241</v>
      </c>
      <c r="H1987" t="s">
        <v>58</v>
      </c>
      <c r="I1987">
        <v>1038154</v>
      </c>
      <c r="J1987">
        <v>6</v>
      </c>
      <c r="K1987" t="s">
        <v>47</v>
      </c>
      <c r="L1987" t="s">
        <v>6142</v>
      </c>
      <c r="M1987" t="s">
        <v>55</v>
      </c>
      <c r="N1987">
        <v>80</v>
      </c>
      <c r="O1987">
        <v>100</v>
      </c>
      <c r="P1987" t="s">
        <v>6216</v>
      </c>
      <c r="Q1987">
        <v>2600</v>
      </c>
      <c r="R1987">
        <v>50</v>
      </c>
      <c r="S1987">
        <v>300</v>
      </c>
      <c r="V1987" t="s">
        <v>6144</v>
      </c>
      <c r="W1987" s="2">
        <v>44894.464999999997</v>
      </c>
      <c r="X1987" t="s">
        <v>329</v>
      </c>
      <c r="Y1987" s="2">
        <v>44894.464999999997</v>
      </c>
      <c r="Z1987" t="s">
        <v>329</v>
      </c>
    </row>
    <row r="1988" spans="1:26" x14ac:dyDescent="0.25">
      <c r="A1988" t="s">
        <v>4977</v>
      </c>
      <c r="B1988" t="str">
        <f>VLOOKUP(A1988,'dump '!A:A,1,FALSE)</f>
        <v>VO511</v>
      </c>
      <c r="C1988" t="s">
        <v>4976</v>
      </c>
      <c r="D1988" t="s">
        <v>404</v>
      </c>
      <c r="E1988" t="s">
        <v>4971</v>
      </c>
      <c r="F1988" t="s">
        <v>4972</v>
      </c>
      <c r="G1988" t="s">
        <v>177</v>
      </c>
      <c r="H1988" t="s">
        <v>58</v>
      </c>
      <c r="I1988">
        <v>1048935</v>
      </c>
      <c r="J1988">
        <v>6</v>
      </c>
      <c r="K1988" t="s">
        <v>47</v>
      </c>
      <c r="L1988" t="s">
        <v>6142</v>
      </c>
      <c r="M1988" t="s">
        <v>55</v>
      </c>
      <c r="N1988">
        <v>80</v>
      </c>
      <c r="O1988">
        <v>100</v>
      </c>
      <c r="P1988" t="s">
        <v>6216</v>
      </c>
      <c r="Q1988">
        <v>2600</v>
      </c>
      <c r="R1988">
        <v>50</v>
      </c>
      <c r="S1988">
        <v>300</v>
      </c>
      <c r="V1988" t="s">
        <v>6144</v>
      </c>
      <c r="W1988" s="2">
        <v>44914.420497685183</v>
      </c>
      <c r="X1988" t="s">
        <v>329</v>
      </c>
      <c r="Y1988" s="2">
        <v>44914.420497685183</v>
      </c>
      <c r="Z1988" t="s">
        <v>329</v>
      </c>
    </row>
    <row r="1989" spans="1:26" x14ac:dyDescent="0.25">
      <c r="A1989" t="s">
        <v>4985</v>
      </c>
      <c r="B1989" t="str">
        <f>VLOOKUP(A1989,'dump '!A:A,1,FALSE)</f>
        <v>VO512</v>
      </c>
      <c r="C1989" t="s">
        <v>4984</v>
      </c>
      <c r="D1989" t="s">
        <v>404</v>
      </c>
      <c r="E1989" t="s">
        <v>3551</v>
      </c>
      <c r="F1989" t="s">
        <v>4972</v>
      </c>
      <c r="G1989" t="s">
        <v>177</v>
      </c>
      <c r="H1989" t="s">
        <v>58</v>
      </c>
      <c r="I1989">
        <v>1040737</v>
      </c>
      <c r="J1989">
        <v>6</v>
      </c>
      <c r="K1989" t="s">
        <v>47</v>
      </c>
      <c r="L1989" t="s">
        <v>6172</v>
      </c>
      <c r="M1989" t="s">
        <v>55</v>
      </c>
      <c r="N1989">
        <v>60</v>
      </c>
      <c r="O1989">
        <v>100</v>
      </c>
      <c r="P1989" t="s">
        <v>6319</v>
      </c>
      <c r="Q1989">
        <v>2600</v>
      </c>
      <c r="R1989">
        <v>50</v>
      </c>
      <c r="S1989">
        <v>300</v>
      </c>
      <c r="V1989" t="s">
        <v>6174</v>
      </c>
      <c r="W1989" s="2">
        <v>44951.367013888892</v>
      </c>
      <c r="X1989" t="s">
        <v>329</v>
      </c>
      <c r="Y1989" s="2">
        <v>44951.368715277778</v>
      </c>
      <c r="Z1989" t="s">
        <v>329</v>
      </c>
    </row>
    <row r="1990" spans="1:26" x14ac:dyDescent="0.25">
      <c r="A1990" t="s">
        <v>5003</v>
      </c>
      <c r="B1990" t="str">
        <f>VLOOKUP(A1990,'dump '!A:A,1,FALSE)</f>
        <v>VO513</v>
      </c>
      <c r="C1990" t="s">
        <v>5002</v>
      </c>
      <c r="D1990" t="s">
        <v>404</v>
      </c>
      <c r="E1990" t="s">
        <v>4998</v>
      </c>
      <c r="F1990" t="s">
        <v>4982</v>
      </c>
      <c r="G1990" t="s">
        <v>177</v>
      </c>
      <c r="H1990" t="s">
        <v>58</v>
      </c>
      <c r="I1990">
        <v>1048762</v>
      </c>
      <c r="J1990">
        <v>6</v>
      </c>
      <c r="K1990" t="s">
        <v>47</v>
      </c>
      <c r="L1990" t="s">
        <v>6172</v>
      </c>
      <c r="M1990" t="s">
        <v>55</v>
      </c>
      <c r="N1990">
        <v>60</v>
      </c>
      <c r="O1990">
        <v>100</v>
      </c>
      <c r="P1990" t="s">
        <v>6319</v>
      </c>
      <c r="Q1990">
        <v>2600</v>
      </c>
      <c r="R1990">
        <v>50</v>
      </c>
      <c r="S1990">
        <v>300</v>
      </c>
      <c r="V1990" t="s">
        <v>6174</v>
      </c>
      <c r="W1990" s="2">
        <v>44951.377083333333</v>
      </c>
      <c r="X1990" t="s">
        <v>329</v>
      </c>
      <c r="Y1990" s="2">
        <v>44951.377083333333</v>
      </c>
      <c r="Z1990" t="s">
        <v>329</v>
      </c>
    </row>
    <row r="1991" spans="1:26" x14ac:dyDescent="0.25">
      <c r="A1991" t="s">
        <v>5009</v>
      </c>
      <c r="B1991" t="str">
        <f>VLOOKUP(A1991,'dump '!A:A,1,FALSE)</f>
        <v>VO514</v>
      </c>
      <c r="C1991" t="s">
        <v>5008</v>
      </c>
      <c r="D1991" t="s">
        <v>5010</v>
      </c>
      <c r="E1991" t="s">
        <v>2926</v>
      </c>
      <c r="F1991" t="s">
        <v>5011</v>
      </c>
      <c r="G1991" t="s">
        <v>177</v>
      </c>
      <c r="H1991" t="s">
        <v>58</v>
      </c>
      <c r="I1991">
        <v>1041028</v>
      </c>
      <c r="J1991">
        <v>6</v>
      </c>
      <c r="K1991" t="s">
        <v>47</v>
      </c>
      <c r="L1991" t="s">
        <v>6172</v>
      </c>
      <c r="M1991" t="s">
        <v>55</v>
      </c>
      <c r="N1991">
        <v>60</v>
      </c>
      <c r="O1991">
        <v>100</v>
      </c>
      <c r="P1991" t="s">
        <v>6319</v>
      </c>
      <c r="Q1991">
        <v>2600</v>
      </c>
      <c r="R1991">
        <v>50</v>
      </c>
      <c r="S1991">
        <v>300</v>
      </c>
      <c r="V1991" t="s">
        <v>6174</v>
      </c>
      <c r="W1991" s="2">
        <v>44952.442129629628</v>
      </c>
      <c r="X1991" t="s">
        <v>329</v>
      </c>
      <c r="Y1991" s="2">
        <v>44952.442129629628</v>
      </c>
      <c r="Z1991" t="s">
        <v>329</v>
      </c>
    </row>
    <row r="1992" spans="1:26" x14ac:dyDescent="0.25">
      <c r="A1992" t="s">
        <v>589</v>
      </c>
      <c r="B1992" t="str">
        <f>VLOOKUP(A1992,'dump '!A:A,1,FALSE)</f>
        <v>X01</v>
      </c>
      <c r="C1992" t="s">
        <v>588</v>
      </c>
      <c r="D1992" t="s">
        <v>59</v>
      </c>
      <c r="E1992" t="s">
        <v>60</v>
      </c>
      <c r="F1992" t="s">
        <v>61</v>
      </c>
      <c r="G1992" t="s">
        <v>62</v>
      </c>
      <c r="H1992" t="s">
        <v>323</v>
      </c>
      <c r="I1992" s="2"/>
      <c r="J1992">
        <v>3</v>
      </c>
      <c r="K1992" t="s">
        <v>167</v>
      </c>
      <c r="L1992" t="s">
        <v>6243</v>
      </c>
      <c r="M1992" t="s">
        <v>55</v>
      </c>
      <c r="N1992">
        <v>0</v>
      </c>
      <c r="O1992">
        <v>100</v>
      </c>
      <c r="P1992" t="s">
        <v>6249</v>
      </c>
      <c r="Q1992">
        <v>1600</v>
      </c>
      <c r="R1992">
        <v>50</v>
      </c>
      <c r="S1992">
        <v>301</v>
      </c>
      <c r="V1992" t="s">
        <v>6214</v>
      </c>
      <c r="W1992" s="2">
        <v>43732.473946759259</v>
      </c>
      <c r="X1992" t="s">
        <v>37</v>
      </c>
      <c r="Y1992" s="2">
        <v>43732.473946759259</v>
      </c>
      <c r="Z1992" t="s">
        <v>37</v>
      </c>
    </row>
    <row r="1993" spans="1:26" x14ac:dyDescent="0.25">
      <c r="A1993" t="s">
        <v>6344</v>
      </c>
      <c r="B1993" t="e">
        <f>VLOOKUP(A1993,'dump '!A:A,1,FALSE)</f>
        <v>#N/A</v>
      </c>
      <c r="C1993" s="2"/>
      <c r="D1993" s="2"/>
      <c r="E1993" s="2"/>
      <c r="F1993" s="2"/>
      <c r="G1993" s="2"/>
      <c r="H1993" t="s">
        <v>58</v>
      </c>
      <c r="I1993" s="2"/>
      <c r="J1993">
        <v>3</v>
      </c>
      <c r="K1993" t="s">
        <v>79</v>
      </c>
      <c r="L1993" t="s">
        <v>6243</v>
      </c>
      <c r="M1993" t="s">
        <v>55</v>
      </c>
      <c r="N1993">
        <v>0</v>
      </c>
      <c r="O1993">
        <v>100</v>
      </c>
      <c r="P1993" t="s">
        <v>6311</v>
      </c>
      <c r="Q1993">
        <v>1600</v>
      </c>
      <c r="R1993">
        <v>50</v>
      </c>
      <c r="S1993">
        <v>302</v>
      </c>
      <c r="V1993" t="s">
        <v>6214</v>
      </c>
      <c r="W1993" s="2">
        <v>43775.398773148147</v>
      </c>
      <c r="X1993" t="s">
        <v>37</v>
      </c>
      <c r="Y1993" s="2">
        <v>43775.398773148147</v>
      </c>
      <c r="Z1993" t="s">
        <v>37</v>
      </c>
    </row>
    <row r="1994" spans="1:26" x14ac:dyDescent="0.25">
      <c r="A1994" t="s">
        <v>6345</v>
      </c>
      <c r="B1994" t="e">
        <f>VLOOKUP(A1994,'dump '!A:A,1,FALSE)</f>
        <v>#N/A</v>
      </c>
      <c r="C1994" s="2"/>
      <c r="D1994" s="2"/>
      <c r="E1994" s="2"/>
      <c r="F1994" s="2"/>
      <c r="G1994" s="2"/>
      <c r="H1994" t="s">
        <v>58</v>
      </c>
      <c r="I1994" s="2"/>
      <c r="J1994">
        <v>3</v>
      </c>
      <c r="K1994" t="s">
        <v>79</v>
      </c>
      <c r="L1994" t="s">
        <v>6243</v>
      </c>
      <c r="M1994" t="s">
        <v>55</v>
      </c>
      <c r="N1994">
        <v>0</v>
      </c>
      <c r="O1994">
        <v>100</v>
      </c>
      <c r="P1994" t="s">
        <v>6223</v>
      </c>
      <c r="Q1994" s="2"/>
      <c r="R1994" s="2"/>
      <c r="S1994" s="2"/>
      <c r="V1994" t="s">
        <v>6214</v>
      </c>
      <c r="W1994" s="2">
        <v>43775.39984953704</v>
      </c>
      <c r="X1994" t="s">
        <v>37</v>
      </c>
      <c r="Y1994" s="2">
        <v>44116.637488425928</v>
      </c>
      <c r="Z1994" t="s">
        <v>37</v>
      </c>
    </row>
    <row r="1995" spans="1:26" x14ac:dyDescent="0.25">
      <c r="A1995" t="s">
        <v>4007</v>
      </c>
      <c r="B1995" t="str">
        <f>VLOOKUP(A1995,'dump '!A:A,1,FALSE)</f>
        <v>X05</v>
      </c>
      <c r="C1995" t="s">
        <v>4006</v>
      </c>
      <c r="D1995" t="s">
        <v>4008</v>
      </c>
      <c r="E1995" t="s">
        <v>118</v>
      </c>
      <c r="F1995" t="s">
        <v>4009</v>
      </c>
      <c r="G1995" t="s">
        <v>177</v>
      </c>
      <c r="H1995" t="s">
        <v>58</v>
      </c>
      <c r="I1995" s="2"/>
      <c r="J1995">
        <v>3</v>
      </c>
      <c r="K1995" t="s">
        <v>79</v>
      </c>
      <c r="L1995" t="s">
        <v>6243</v>
      </c>
      <c r="M1995" t="s">
        <v>55</v>
      </c>
      <c r="N1995">
        <v>0</v>
      </c>
      <c r="O1995">
        <v>100</v>
      </c>
      <c r="P1995" t="s">
        <v>6223</v>
      </c>
      <c r="Q1995" s="2"/>
      <c r="R1995" s="2"/>
      <c r="S1995" s="2"/>
      <c r="V1995" t="s">
        <v>6214</v>
      </c>
      <c r="W1995" s="2">
        <v>43775.400254629632</v>
      </c>
      <c r="X1995" t="s">
        <v>37</v>
      </c>
      <c r="Y1995" s="2">
        <v>44116.637604166666</v>
      </c>
      <c r="Z1995" t="s">
        <v>37</v>
      </c>
    </row>
    <row r="1996" spans="1:26" x14ac:dyDescent="0.25">
      <c r="A1996" t="s">
        <v>6355</v>
      </c>
      <c r="B1996" t="e">
        <f>VLOOKUP(A1996,'dump '!A:A,1,FALSE)</f>
        <v>#N/A</v>
      </c>
      <c r="C1996" s="2"/>
      <c r="D1996" s="2"/>
      <c r="E1996" s="2"/>
      <c r="F1996" s="2"/>
      <c r="G1996" s="2"/>
      <c r="H1996" t="s">
        <v>58</v>
      </c>
      <c r="I1996" s="2"/>
      <c r="J1996">
        <v>3</v>
      </c>
      <c r="K1996" t="s">
        <v>79</v>
      </c>
      <c r="L1996" t="s">
        <v>6243</v>
      </c>
      <c r="M1996" t="s">
        <v>55</v>
      </c>
      <c r="N1996">
        <v>0</v>
      </c>
      <c r="O1996">
        <v>100</v>
      </c>
      <c r="P1996" t="s">
        <v>6356</v>
      </c>
      <c r="Q1996">
        <v>1600</v>
      </c>
      <c r="R1996">
        <v>50</v>
      </c>
      <c r="S1996">
        <v>302</v>
      </c>
      <c r="V1996" t="s">
        <v>6214</v>
      </c>
      <c r="W1996" s="2">
        <v>43775.400925925926</v>
      </c>
      <c r="X1996" t="s">
        <v>37</v>
      </c>
      <c r="Y1996" s="2">
        <v>43775.400925925926</v>
      </c>
      <c r="Z1996" t="s">
        <v>37</v>
      </c>
    </row>
    <row r="1997" spans="1:26" x14ac:dyDescent="0.25">
      <c r="A1997" t="s">
        <v>6360</v>
      </c>
      <c r="B1997" t="e">
        <f>VLOOKUP(A1997,'dump '!A:A,1,FALSE)</f>
        <v>#N/A</v>
      </c>
      <c r="C1997" s="2"/>
      <c r="D1997" s="2"/>
      <c r="E1997" s="2"/>
      <c r="F1997" s="2"/>
      <c r="G1997" s="2"/>
      <c r="H1997" t="s">
        <v>58</v>
      </c>
      <c r="I1997" s="2"/>
      <c r="J1997">
        <v>3</v>
      </c>
      <c r="K1997" t="s">
        <v>79</v>
      </c>
      <c r="L1997" t="s">
        <v>6243</v>
      </c>
      <c r="M1997" t="s">
        <v>55</v>
      </c>
      <c r="N1997">
        <v>0</v>
      </c>
      <c r="O1997">
        <v>100</v>
      </c>
      <c r="P1997" t="s">
        <v>6148</v>
      </c>
      <c r="Q1997">
        <v>1400</v>
      </c>
      <c r="R1997">
        <v>50</v>
      </c>
      <c r="S1997">
        <v>302</v>
      </c>
      <c r="V1997" t="s">
        <v>6214</v>
      </c>
      <c r="W1997" s="2">
        <v>43775.401666666665</v>
      </c>
      <c r="X1997" t="s">
        <v>37</v>
      </c>
      <c r="Y1997" s="2">
        <v>43937.532048611109</v>
      </c>
      <c r="Z1997" t="s">
        <v>5969</v>
      </c>
    </row>
    <row r="1998" spans="1:26" x14ac:dyDescent="0.25">
      <c r="A1998" t="s">
        <v>4012</v>
      </c>
      <c r="B1998" t="str">
        <f>VLOOKUP(A1998,'dump '!A:A,1,FALSE)</f>
        <v>X11</v>
      </c>
      <c r="C1998" t="s">
        <v>4011</v>
      </c>
      <c r="D1998" t="s">
        <v>4008</v>
      </c>
      <c r="E1998" t="s">
        <v>118</v>
      </c>
      <c r="F1998" t="s">
        <v>4009</v>
      </c>
      <c r="G1998" t="s">
        <v>177</v>
      </c>
      <c r="H1998" t="s">
        <v>58</v>
      </c>
      <c r="I1998" s="2"/>
      <c r="J1998">
        <v>3</v>
      </c>
      <c r="K1998" t="s">
        <v>79</v>
      </c>
      <c r="L1998" t="s">
        <v>6243</v>
      </c>
      <c r="M1998" t="s">
        <v>55</v>
      </c>
      <c r="N1998">
        <v>0</v>
      </c>
      <c r="O1998">
        <v>100</v>
      </c>
      <c r="P1998" t="s">
        <v>6213</v>
      </c>
      <c r="Q1998">
        <v>1600</v>
      </c>
      <c r="R1998">
        <v>50</v>
      </c>
      <c r="S1998">
        <v>302</v>
      </c>
      <c r="V1998" t="s">
        <v>6214</v>
      </c>
      <c r="W1998" s="2">
        <v>43775.402268518519</v>
      </c>
      <c r="X1998" t="s">
        <v>37</v>
      </c>
      <c r="Y1998" s="2">
        <v>43775.402268518519</v>
      </c>
      <c r="Z1998" t="s">
        <v>37</v>
      </c>
    </row>
    <row r="1999" spans="1:26" x14ac:dyDescent="0.25">
      <c r="A1999" t="s">
        <v>6349</v>
      </c>
      <c r="B1999" t="e">
        <f>VLOOKUP(A1999,'dump '!A:A,1,FALSE)</f>
        <v>#N/A</v>
      </c>
      <c r="C1999" s="2"/>
      <c r="D1999" s="2"/>
      <c r="E1999" s="2"/>
      <c r="F1999" s="2"/>
      <c r="G1999" s="2"/>
      <c r="H1999" t="s">
        <v>58</v>
      </c>
      <c r="I1999" s="2"/>
      <c r="J1999">
        <v>3</v>
      </c>
      <c r="K1999" t="s">
        <v>79</v>
      </c>
      <c r="L1999" t="s">
        <v>6243</v>
      </c>
      <c r="M1999" t="s">
        <v>55</v>
      </c>
      <c r="N1999">
        <v>0</v>
      </c>
      <c r="O1999">
        <v>100</v>
      </c>
      <c r="P1999" t="s">
        <v>6190</v>
      </c>
      <c r="Q1999">
        <v>2600</v>
      </c>
      <c r="R1999">
        <v>50</v>
      </c>
      <c r="S1999">
        <v>302</v>
      </c>
      <c r="V1999" t="s">
        <v>6214</v>
      </c>
      <c r="W1999" s="2">
        <v>43775.403009259258</v>
      </c>
      <c r="X1999" t="s">
        <v>37</v>
      </c>
      <c r="Y1999" s="2">
        <v>43775.403009259258</v>
      </c>
      <c r="Z1999" t="s">
        <v>37</v>
      </c>
    </row>
    <row r="2000" spans="1:26" x14ac:dyDescent="0.25">
      <c r="A2000" t="s">
        <v>6242</v>
      </c>
      <c r="B2000" t="e">
        <f>VLOOKUP(A2000,'dump '!A:A,1,FALSE)</f>
        <v>#N/A</v>
      </c>
      <c r="C2000" s="2"/>
      <c r="D2000" s="2"/>
      <c r="E2000" s="2"/>
      <c r="F2000" s="2"/>
      <c r="G2000" s="2"/>
      <c r="H2000" t="s">
        <v>58</v>
      </c>
      <c r="I2000" s="2"/>
      <c r="J2000">
        <v>3</v>
      </c>
      <c r="K2000" t="s">
        <v>79</v>
      </c>
      <c r="L2000" t="s">
        <v>6243</v>
      </c>
      <c r="M2000" t="s">
        <v>55</v>
      </c>
      <c r="N2000">
        <v>0</v>
      </c>
      <c r="O2000">
        <v>100</v>
      </c>
      <c r="P2000" t="s">
        <v>6244</v>
      </c>
      <c r="Q2000">
        <v>2600</v>
      </c>
      <c r="R2000">
        <v>50</v>
      </c>
      <c r="S2000">
        <v>302</v>
      </c>
      <c r="V2000" t="s">
        <v>6214</v>
      </c>
      <c r="W2000" s="2">
        <v>43775.403287037036</v>
      </c>
      <c r="X2000" t="s">
        <v>37</v>
      </c>
      <c r="Y2000" s="2">
        <v>44426.394236111111</v>
      </c>
      <c r="Z2000" t="s">
        <v>329</v>
      </c>
    </row>
    <row r="2001" spans="1:26" x14ac:dyDescent="0.25">
      <c r="A2001" t="s">
        <v>6346</v>
      </c>
      <c r="B2001" t="e">
        <f>VLOOKUP(A2001,'dump '!A:A,1,FALSE)</f>
        <v>#N/A</v>
      </c>
      <c r="C2001" s="2"/>
      <c r="D2001" s="2"/>
      <c r="E2001" s="2"/>
      <c r="F2001" s="2"/>
      <c r="G2001" s="2"/>
      <c r="H2001" t="s">
        <v>58</v>
      </c>
      <c r="I2001" s="2"/>
      <c r="J2001">
        <v>3</v>
      </c>
      <c r="K2001" t="s">
        <v>79</v>
      </c>
      <c r="L2001" t="s">
        <v>6243</v>
      </c>
      <c r="M2001" t="s">
        <v>55</v>
      </c>
      <c r="N2001">
        <v>0</v>
      </c>
      <c r="O2001">
        <v>100</v>
      </c>
      <c r="P2001" t="s">
        <v>6311</v>
      </c>
      <c r="Q2001">
        <v>1600</v>
      </c>
      <c r="R2001">
        <v>50</v>
      </c>
      <c r="S2001">
        <v>302</v>
      </c>
      <c r="V2001" t="s">
        <v>6214</v>
      </c>
      <c r="W2001" s="2">
        <v>43775.403564814813</v>
      </c>
      <c r="X2001" t="s">
        <v>37</v>
      </c>
      <c r="Y2001" s="2">
        <v>43775.403564814813</v>
      </c>
      <c r="Z2001" t="s">
        <v>37</v>
      </c>
    </row>
    <row r="2002" spans="1:26" x14ac:dyDescent="0.25">
      <c r="A2002" t="s">
        <v>6357</v>
      </c>
      <c r="B2002" t="e">
        <f>VLOOKUP(A2002,'dump '!A:A,1,FALSE)</f>
        <v>#N/A</v>
      </c>
      <c r="C2002" s="2"/>
      <c r="D2002" s="2"/>
      <c r="E2002" s="2"/>
      <c r="F2002" s="2"/>
      <c r="G2002" s="2"/>
      <c r="H2002" t="s">
        <v>58</v>
      </c>
      <c r="I2002" s="2"/>
      <c r="J2002">
        <v>3</v>
      </c>
      <c r="K2002" t="s">
        <v>167</v>
      </c>
      <c r="L2002" t="s">
        <v>6243</v>
      </c>
      <c r="M2002" t="s">
        <v>55</v>
      </c>
      <c r="N2002">
        <v>0</v>
      </c>
      <c r="O2002">
        <v>100</v>
      </c>
      <c r="P2002" t="s">
        <v>6213</v>
      </c>
      <c r="Q2002">
        <v>1600</v>
      </c>
      <c r="R2002">
        <v>50</v>
      </c>
      <c r="S2002">
        <v>302</v>
      </c>
      <c r="V2002" t="s">
        <v>6214</v>
      </c>
      <c r="W2002" s="2">
        <v>43775.401319444441</v>
      </c>
      <c r="X2002" t="s">
        <v>37</v>
      </c>
      <c r="Y2002" s="2">
        <v>44382.459918981483</v>
      </c>
      <c r="Z2002" t="s">
        <v>37</v>
      </c>
    </row>
    <row r="2003" spans="1:26" x14ac:dyDescent="0.25">
      <c r="A2003" t="s">
        <v>6323</v>
      </c>
      <c r="B2003" t="e">
        <f>VLOOKUP(A2003,'dump '!A:A,1,FALSE)</f>
        <v>#N/A</v>
      </c>
      <c r="C2003" s="2"/>
      <c r="D2003" s="2"/>
      <c r="E2003" s="2"/>
      <c r="F2003" s="2"/>
      <c r="G2003" s="2"/>
      <c r="H2003" t="s">
        <v>5022</v>
      </c>
      <c r="I2003">
        <v>3004391</v>
      </c>
      <c r="J2003">
        <v>3</v>
      </c>
      <c r="K2003" t="s">
        <v>167</v>
      </c>
      <c r="L2003" t="s">
        <v>6243</v>
      </c>
      <c r="M2003" t="s">
        <v>55</v>
      </c>
      <c r="N2003">
        <v>0</v>
      </c>
      <c r="O2003">
        <v>100</v>
      </c>
      <c r="P2003" t="s">
        <v>6324</v>
      </c>
      <c r="Q2003">
        <v>1400</v>
      </c>
      <c r="R2003">
        <v>50</v>
      </c>
      <c r="S2003">
        <v>300</v>
      </c>
      <c r="V2003" t="s">
        <v>6321</v>
      </c>
      <c r="W2003" s="2">
        <v>43474.373842592591</v>
      </c>
      <c r="Y2003" s="2">
        <v>44382.46166666667</v>
      </c>
      <c r="Z2003" t="s">
        <v>37</v>
      </c>
    </row>
    <row r="2004" spans="1:26" x14ac:dyDescent="0.25">
      <c r="A2004" t="s">
        <v>6121</v>
      </c>
      <c r="B2004" t="str">
        <f>VLOOKUP(A2004,'dump '!A:A,1,FALSE)</f>
        <v>X17</v>
      </c>
      <c r="C2004" t="s">
        <v>6120</v>
      </c>
      <c r="D2004" t="s">
        <v>2166</v>
      </c>
      <c r="E2004" t="s">
        <v>5179</v>
      </c>
      <c r="F2004" t="s">
        <v>5180</v>
      </c>
      <c r="G2004" t="s">
        <v>277</v>
      </c>
      <c r="H2004" t="s">
        <v>5022</v>
      </c>
      <c r="I2004">
        <v>3011448</v>
      </c>
      <c r="J2004">
        <v>3</v>
      </c>
      <c r="K2004" t="s">
        <v>167</v>
      </c>
      <c r="L2004" t="s">
        <v>6243</v>
      </c>
      <c r="M2004" t="s">
        <v>55</v>
      </c>
      <c r="N2004">
        <v>0</v>
      </c>
      <c r="O2004">
        <v>100</v>
      </c>
      <c r="P2004" t="s">
        <v>6313</v>
      </c>
      <c r="Q2004">
        <v>2700</v>
      </c>
      <c r="R2004">
        <v>50</v>
      </c>
      <c r="S2004">
        <v>300</v>
      </c>
      <c r="V2004" t="s">
        <v>6321</v>
      </c>
      <c r="W2004" s="2">
        <v>43474.373842592591</v>
      </c>
      <c r="Y2004" s="2">
        <v>44382.461215277777</v>
      </c>
      <c r="Z2004" t="s">
        <v>37</v>
      </c>
    </row>
    <row r="2005" spans="1:26" x14ac:dyDescent="0.25">
      <c r="A2005" t="s">
        <v>6348</v>
      </c>
      <c r="B2005" t="e">
        <f>VLOOKUP(A2005,'dump '!A:A,1,FALSE)</f>
        <v>#N/A</v>
      </c>
      <c r="C2005" s="2"/>
      <c r="D2005" s="2"/>
      <c r="E2005" s="2"/>
      <c r="F2005" s="2"/>
      <c r="G2005" s="2"/>
      <c r="H2005" t="s">
        <v>58</v>
      </c>
      <c r="I2005" s="2"/>
      <c r="J2005">
        <v>3</v>
      </c>
      <c r="K2005" t="s">
        <v>167</v>
      </c>
      <c r="L2005" t="s">
        <v>6243</v>
      </c>
      <c r="M2005" t="s">
        <v>55</v>
      </c>
      <c r="N2005">
        <v>0</v>
      </c>
      <c r="O2005">
        <v>100</v>
      </c>
      <c r="P2005" t="s">
        <v>6148</v>
      </c>
      <c r="Q2005">
        <v>1400</v>
      </c>
      <c r="R2005">
        <v>50</v>
      </c>
      <c r="S2005">
        <v>302</v>
      </c>
      <c r="V2005" t="s">
        <v>6214</v>
      </c>
      <c r="W2005" s="2">
        <v>43775.401979166665</v>
      </c>
      <c r="X2005" t="s">
        <v>37</v>
      </c>
      <c r="Y2005" s="2">
        <v>44382.460150462961</v>
      </c>
      <c r="Z2005" t="s">
        <v>37</v>
      </c>
    </row>
    <row r="2006" spans="1:26" x14ac:dyDescent="0.25">
      <c r="A2006" t="s">
        <v>5268</v>
      </c>
      <c r="B2006" t="str">
        <f>VLOOKUP(A2006,'dump '!A:A,1,FALSE)</f>
        <v>X19</v>
      </c>
      <c r="C2006" t="s">
        <v>5267</v>
      </c>
      <c r="D2006" t="s">
        <v>5262</v>
      </c>
      <c r="E2006" t="s">
        <v>879</v>
      </c>
      <c r="F2006" t="s">
        <v>5263</v>
      </c>
      <c r="G2006" t="s">
        <v>62</v>
      </c>
      <c r="H2006" t="s">
        <v>6222</v>
      </c>
      <c r="I2006" s="2"/>
      <c r="J2006">
        <v>3.5</v>
      </c>
      <c r="K2006" t="s">
        <v>79</v>
      </c>
      <c r="L2006" t="s">
        <v>6257</v>
      </c>
      <c r="M2006" t="s">
        <v>55</v>
      </c>
      <c r="N2006">
        <v>60</v>
      </c>
      <c r="O2006">
        <v>100</v>
      </c>
      <c r="P2006" t="s">
        <v>6258</v>
      </c>
      <c r="Q2006" s="2"/>
      <c r="R2006" s="2"/>
      <c r="S2006" s="2"/>
      <c r="V2006" t="s">
        <v>6259</v>
      </c>
      <c r="W2006" s="2">
        <v>44840.495625000003</v>
      </c>
      <c r="X2006" t="s">
        <v>329</v>
      </c>
      <c r="Y2006" s="2">
        <v>44840.495625000003</v>
      </c>
      <c r="Z2006" t="s">
        <v>329</v>
      </c>
    </row>
    <row r="2007" spans="1:26" x14ac:dyDescent="0.25">
      <c r="A2007" t="s">
        <v>5270</v>
      </c>
      <c r="B2007" t="str">
        <f>VLOOKUP(A2007,'dump '!A:A,1,FALSE)</f>
        <v>X20</v>
      </c>
      <c r="C2007" t="s">
        <v>5269</v>
      </c>
      <c r="D2007" t="s">
        <v>5262</v>
      </c>
      <c r="E2007" t="s">
        <v>879</v>
      </c>
      <c r="F2007" t="s">
        <v>5263</v>
      </c>
      <c r="G2007" t="s">
        <v>62</v>
      </c>
      <c r="H2007" t="s">
        <v>6222</v>
      </c>
      <c r="I2007" s="2"/>
      <c r="J2007">
        <v>3.5</v>
      </c>
      <c r="K2007" t="s">
        <v>79</v>
      </c>
      <c r="L2007" t="s">
        <v>6257</v>
      </c>
      <c r="M2007" t="s">
        <v>55</v>
      </c>
      <c r="N2007">
        <v>60</v>
      </c>
      <c r="O2007">
        <v>100</v>
      </c>
      <c r="P2007" t="s">
        <v>6258</v>
      </c>
      <c r="Q2007" s="2"/>
      <c r="R2007" s="2"/>
      <c r="S2007" s="2"/>
      <c r="V2007" t="s">
        <v>6259</v>
      </c>
      <c r="W2007" s="2">
        <v>44840.495740740742</v>
      </c>
      <c r="X2007" t="s">
        <v>329</v>
      </c>
      <c r="Y2007" s="2">
        <v>44840.495740740742</v>
      </c>
      <c r="Z2007" t="s">
        <v>329</v>
      </c>
    </row>
    <row r="2008" spans="1:26" x14ac:dyDescent="0.25">
      <c r="A2008" t="s">
        <v>5903</v>
      </c>
      <c r="B2008" t="str">
        <f>VLOOKUP(A2008,'dump '!A:A,1,FALSE)</f>
        <v>X21</v>
      </c>
      <c r="C2008" t="s">
        <v>5902</v>
      </c>
      <c r="D2008" t="s">
        <v>5262</v>
      </c>
      <c r="E2008" t="s">
        <v>879</v>
      </c>
      <c r="F2008" t="s">
        <v>5263</v>
      </c>
      <c r="G2008" t="s">
        <v>62</v>
      </c>
      <c r="H2008" t="s">
        <v>6222</v>
      </c>
      <c r="I2008" s="2"/>
      <c r="J2008">
        <v>3.5</v>
      </c>
      <c r="K2008" t="s">
        <v>47</v>
      </c>
      <c r="L2008" t="s">
        <v>6257</v>
      </c>
      <c r="M2008" t="s">
        <v>55</v>
      </c>
      <c r="N2008">
        <v>60</v>
      </c>
      <c r="O2008">
        <v>100</v>
      </c>
      <c r="P2008" t="s">
        <v>6258</v>
      </c>
      <c r="Q2008" s="2"/>
      <c r="R2008" s="2"/>
      <c r="S2008" s="2"/>
      <c r="V2008" t="s">
        <v>6259</v>
      </c>
      <c r="W2008" s="2">
        <v>44840.495879629627</v>
      </c>
      <c r="X2008" t="s">
        <v>329</v>
      </c>
      <c r="Y2008" s="2">
        <v>44840.495879629627</v>
      </c>
      <c r="Z2008" t="s">
        <v>329</v>
      </c>
    </row>
    <row r="2009" spans="1:26" x14ac:dyDescent="0.25">
      <c r="A2009" t="s">
        <v>5905</v>
      </c>
      <c r="B2009" t="str">
        <f>VLOOKUP(A2009,'dump '!A:A,1,FALSE)</f>
        <v>X22</v>
      </c>
      <c r="C2009" t="s">
        <v>5904</v>
      </c>
      <c r="D2009" t="s">
        <v>5262</v>
      </c>
      <c r="E2009" t="s">
        <v>879</v>
      </c>
      <c r="F2009" t="s">
        <v>5263</v>
      </c>
      <c r="G2009" t="s">
        <v>62</v>
      </c>
      <c r="H2009" t="s">
        <v>6222</v>
      </c>
      <c r="I2009" s="2"/>
      <c r="J2009">
        <v>3.5</v>
      </c>
      <c r="K2009" t="s">
        <v>167</v>
      </c>
      <c r="L2009" t="s">
        <v>6257</v>
      </c>
      <c r="M2009" t="s">
        <v>55</v>
      </c>
      <c r="N2009">
        <v>60</v>
      </c>
      <c r="O2009">
        <v>100</v>
      </c>
      <c r="P2009" t="s">
        <v>6258</v>
      </c>
      <c r="Q2009" s="2"/>
      <c r="R2009" s="2"/>
      <c r="S2009" s="2"/>
      <c r="V2009" t="s">
        <v>6259</v>
      </c>
      <c r="W2009" s="2">
        <v>44840.496099537035</v>
      </c>
      <c r="X2009" t="s">
        <v>329</v>
      </c>
      <c r="Y2009" s="2">
        <v>44840.496099537035</v>
      </c>
      <c r="Z2009" t="s">
        <v>329</v>
      </c>
    </row>
  </sheetData>
  <autoFilter ref="A1:Z2009" xr:uid="{00000000-0009-0000-0000-000000000000}">
    <sortState xmlns:xlrd2="http://schemas.microsoft.com/office/spreadsheetml/2017/richdata2" ref="A2:Z2009">
      <sortCondition ref="A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BBA0C-BCF2-4838-8D5F-20192A2760FA}">
  <dimension ref="A1:F18"/>
  <sheetViews>
    <sheetView topLeftCell="A2" workbookViewId="0">
      <selection activeCell="B44" sqref="B44"/>
    </sheetView>
  </sheetViews>
  <sheetFormatPr defaultRowHeight="15" x14ac:dyDescent="0.25"/>
  <cols>
    <col min="2" max="2" width="65" customWidth="1"/>
  </cols>
  <sheetData>
    <row r="1" spans="1:6" x14ac:dyDescent="0.25">
      <c r="C1" t="s">
        <v>6369</v>
      </c>
    </row>
    <row r="2" spans="1:6" x14ac:dyDescent="0.25">
      <c r="A2" t="s">
        <v>6366</v>
      </c>
      <c r="B2" t="s">
        <v>6373</v>
      </c>
      <c r="C2">
        <v>1870</v>
      </c>
      <c r="E2" s="9">
        <f>COUNTA('Te gebruiken Rein'!J2:J1950)</f>
        <v>1870</v>
      </c>
      <c r="F2" s="9" t="s">
        <v>6379</v>
      </c>
    </row>
    <row r="3" spans="1:6" x14ac:dyDescent="0.25">
      <c r="A3" t="s">
        <v>6367</v>
      </c>
      <c r="B3" t="s">
        <v>6368</v>
      </c>
      <c r="C3">
        <v>1940</v>
      </c>
      <c r="E3" s="9">
        <f>COUNTIF('Te gebruiken Rein'!$G2:$G1900,"Ankeveen")</f>
        <v>5</v>
      </c>
      <c r="F3" s="9" t="s">
        <v>2825</v>
      </c>
    </row>
    <row r="4" spans="1:6" x14ac:dyDescent="0.25">
      <c r="E4" s="9">
        <f>COUNTIF('Te gebruiken Rein'!$G2:$G1900,"Blaricum")</f>
        <v>59</v>
      </c>
      <c r="F4" s="9" t="s">
        <v>107</v>
      </c>
    </row>
    <row r="5" spans="1:6" x14ac:dyDescent="0.25">
      <c r="B5" t="s">
        <v>6370</v>
      </c>
      <c r="C5">
        <f>SUM(C3-C2)</f>
        <v>70</v>
      </c>
      <c r="E5" s="9">
        <f>COUNTIF('Te gebruiken Rein'!$G2:$G1900,"Bussum")</f>
        <v>280</v>
      </c>
      <c r="F5" s="9" t="s">
        <v>241</v>
      </c>
    </row>
    <row r="6" spans="1:6" x14ac:dyDescent="0.25">
      <c r="A6" t="s">
        <v>6371</v>
      </c>
      <c r="C6">
        <v>2007</v>
      </c>
      <c r="E6" s="9">
        <f>COUNTIF('Te gebruiken Rein'!$G2:$G1900,"Hilversum")</f>
        <v>675</v>
      </c>
      <c r="F6" s="9" t="s">
        <v>177</v>
      </c>
    </row>
    <row r="7" spans="1:6" x14ac:dyDescent="0.25">
      <c r="B7" t="s">
        <v>6372</v>
      </c>
      <c r="C7">
        <f>SUM(C6-C3)</f>
        <v>67</v>
      </c>
      <c r="E7" s="9">
        <f>COUNTIF('Te gebruiken Rein'!$G2:$G1804,"Huizen")</f>
        <v>354</v>
      </c>
      <c r="F7" s="9" t="s">
        <v>62</v>
      </c>
    </row>
    <row r="8" spans="1:6" x14ac:dyDescent="0.25">
      <c r="E8" s="9">
        <f>COUNTIF('Te gebruiken Rein'!$G2:$G1900,"Kortenhoef")</f>
        <v>19</v>
      </c>
      <c r="F8" s="9" t="s">
        <v>2125</v>
      </c>
    </row>
    <row r="9" spans="1:6" x14ac:dyDescent="0.25">
      <c r="E9" s="9">
        <f>COUNTIF('Te gebruiken Rein'!$G2:$G1900,"Laren")</f>
        <v>84</v>
      </c>
      <c r="F9" s="9" t="s">
        <v>43</v>
      </c>
    </row>
    <row r="10" spans="1:6" x14ac:dyDescent="0.25">
      <c r="A10" t="s">
        <v>6374</v>
      </c>
      <c r="B10" t="s">
        <v>6375</v>
      </c>
      <c r="E10" s="9">
        <f>COUNTIF('Te gebruiken Rein'!$G2:$G1900,"Loosdrecht")</f>
        <v>48</v>
      </c>
      <c r="F10" s="9" t="s">
        <v>184</v>
      </c>
    </row>
    <row r="11" spans="1:6" x14ac:dyDescent="0.25">
      <c r="E11" s="9">
        <f>COUNTIF('Te gebruiken Rein'!$G2:$G1900,"Muiden")</f>
        <v>54</v>
      </c>
      <c r="F11" s="9" t="s">
        <v>6378</v>
      </c>
    </row>
    <row r="12" spans="1:6" x14ac:dyDescent="0.25">
      <c r="E12" s="9">
        <f>COUNTIF('Te gebruiken Rein'!$G2:$G1809,"Muiderberg")</f>
        <v>13</v>
      </c>
      <c r="F12" s="9" t="s">
        <v>1043</v>
      </c>
    </row>
    <row r="13" spans="1:6" x14ac:dyDescent="0.25">
      <c r="E13" s="9">
        <f>COUNTIF('Te gebruiken Rein'!$G2:$G1900,"Naarden")</f>
        <v>105</v>
      </c>
      <c r="F13" s="9" t="s">
        <v>51</v>
      </c>
    </row>
    <row r="14" spans="1:6" x14ac:dyDescent="0.25">
      <c r="E14" s="9">
        <f>COUNTIF('Te gebruiken Rein'!$G2:$G1900,"Nederhorst den Berg")</f>
        <v>24</v>
      </c>
      <c r="F14" s="9" t="s">
        <v>750</v>
      </c>
    </row>
    <row r="15" spans="1:6" x14ac:dyDescent="0.25">
      <c r="E15" s="9">
        <f>COUNTIF('Te gebruiken Rein'!$G2:$G1900,"'s-Graveland")</f>
        <v>6</v>
      </c>
      <c r="F15" s="9" t="s">
        <v>643</v>
      </c>
    </row>
    <row r="16" spans="1:6" x14ac:dyDescent="0.25">
      <c r="E16" s="9">
        <f>COUNTIF('Te gebruiken Rein'!$G2:$G1900,"Weesp")</f>
        <v>144</v>
      </c>
      <c r="F16" s="9" t="s">
        <v>277</v>
      </c>
    </row>
    <row r="17" spans="5:6" x14ac:dyDescent="0.25">
      <c r="E17" s="9"/>
      <c r="F17" s="9"/>
    </row>
    <row r="18" spans="5:6" x14ac:dyDescent="0.25">
      <c r="E18" s="9">
        <f>SUM(E3:E16)</f>
        <v>1870</v>
      </c>
      <c r="F18" s="9" t="s">
        <v>6379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B80CB-1E56-44E6-9C2D-5F5DF93E42B0}">
  <sheetPr filterMode="1"/>
  <dimension ref="A1:AG2005"/>
  <sheetViews>
    <sheetView workbookViewId="0">
      <selection activeCell="X291" sqref="X291"/>
    </sheetView>
  </sheetViews>
  <sheetFormatPr defaultRowHeight="15" x14ac:dyDescent="0.25"/>
  <cols>
    <col min="2" max="2" width="13.7109375" customWidth="1"/>
    <col min="3" max="3" width="29.7109375" customWidth="1"/>
    <col min="7" max="7" width="7.140625" style="5" customWidth="1"/>
    <col min="8" max="8" width="10.140625" style="5" customWidth="1"/>
    <col min="9" max="9" width="5.42578125" customWidth="1"/>
    <col min="10" max="10" width="9" customWidth="1"/>
    <col min="11" max="11" width="17.85546875" customWidth="1"/>
    <col min="12" max="12" width="9.140625" style="5"/>
    <col min="15" max="15" width="16" customWidth="1"/>
    <col min="16" max="20" width="9.140625" style="5"/>
    <col min="21" max="21" width="16.85546875" style="5" customWidth="1"/>
    <col min="22" max="22" width="15.85546875" style="5" customWidth="1"/>
    <col min="23" max="26" width="9.140625" style="5"/>
    <col min="27" max="33" width="20.7109375" customWidth="1"/>
  </cols>
  <sheetData>
    <row r="1" spans="1:33" s="7" customFormat="1" x14ac:dyDescent="0.25">
      <c r="A1" s="3" t="s">
        <v>6122</v>
      </c>
      <c r="B1" s="3" t="s">
        <v>0</v>
      </c>
      <c r="C1" s="3" t="s">
        <v>9</v>
      </c>
      <c r="D1" s="3" t="s">
        <v>10</v>
      </c>
      <c r="E1" s="3" t="s">
        <v>11</v>
      </c>
      <c r="F1" s="3" t="s">
        <v>12</v>
      </c>
      <c r="G1" s="4" t="s">
        <v>3</v>
      </c>
      <c r="H1" s="4" t="s">
        <v>4</v>
      </c>
      <c r="I1" s="3" t="s">
        <v>6123</v>
      </c>
      <c r="J1" s="3" t="s">
        <v>6124</v>
      </c>
      <c r="K1" s="3" t="s">
        <v>7</v>
      </c>
      <c r="L1" s="4" t="s">
        <v>29</v>
      </c>
      <c r="M1" s="3" t="s">
        <v>6125</v>
      </c>
      <c r="N1" s="3" t="s">
        <v>6126</v>
      </c>
      <c r="O1" s="3" t="s">
        <v>6127</v>
      </c>
      <c r="P1" s="4" t="s">
        <v>6128</v>
      </c>
      <c r="Q1" s="4" t="s">
        <v>6129</v>
      </c>
      <c r="R1" s="4" t="s">
        <v>6130</v>
      </c>
      <c r="S1" s="4" t="s">
        <v>6131</v>
      </c>
      <c r="T1" s="4" t="s">
        <v>6132</v>
      </c>
      <c r="U1" s="4" t="s">
        <v>6133</v>
      </c>
      <c r="V1" s="4" t="s">
        <v>25</v>
      </c>
      <c r="W1" s="4" t="s">
        <v>26</v>
      </c>
      <c r="X1" s="4" t="s">
        <v>27</v>
      </c>
      <c r="Y1" s="4" t="s">
        <v>28</v>
      </c>
      <c r="Z1" s="5"/>
      <c r="AA1" s="6" t="s">
        <v>6134</v>
      </c>
      <c r="AB1" s="6" t="s">
        <v>6135</v>
      </c>
      <c r="AC1" s="6" t="s">
        <v>6136</v>
      </c>
      <c r="AD1" s="6" t="s">
        <v>6137</v>
      </c>
      <c r="AE1" s="6" t="s">
        <v>6138</v>
      </c>
      <c r="AF1" s="6" t="s">
        <v>6139</v>
      </c>
      <c r="AG1" s="6" t="s">
        <v>6140</v>
      </c>
    </row>
    <row r="2" spans="1:33" hidden="1" x14ac:dyDescent="0.25">
      <c r="A2" t="s">
        <v>6141</v>
      </c>
      <c r="B2" s="2"/>
      <c r="C2" s="2"/>
      <c r="D2" s="2"/>
      <c r="E2" s="2"/>
      <c r="F2" s="2"/>
      <c r="G2" t="s">
        <v>58</v>
      </c>
      <c r="H2" s="2"/>
      <c r="I2">
        <v>5</v>
      </c>
      <c r="J2" t="s">
        <v>47</v>
      </c>
      <c r="K2" t="s">
        <v>6142</v>
      </c>
      <c r="L2" t="s">
        <v>55</v>
      </c>
      <c r="M2">
        <v>80</v>
      </c>
      <c r="N2">
        <v>100</v>
      </c>
      <c r="O2" t="s">
        <v>6143</v>
      </c>
      <c r="P2">
        <v>2600</v>
      </c>
      <c r="Q2">
        <v>50</v>
      </c>
      <c r="R2">
        <v>304</v>
      </c>
      <c r="S2"/>
      <c r="T2"/>
      <c r="U2" t="s">
        <v>6144</v>
      </c>
      <c r="V2" s="2">
        <v>43474.373831018522</v>
      </c>
      <c r="W2"/>
      <c r="X2" s="2">
        <v>43474.373831018522</v>
      </c>
      <c r="Y2"/>
      <c r="Z2"/>
    </row>
    <row r="3" spans="1:33" hidden="1" x14ac:dyDescent="0.25">
      <c r="A3" t="s">
        <v>6145</v>
      </c>
      <c r="B3" s="2"/>
      <c r="C3" s="2"/>
      <c r="D3" s="2"/>
      <c r="E3" s="2"/>
      <c r="F3" s="2"/>
      <c r="G3" t="s">
        <v>58</v>
      </c>
      <c r="H3" s="2"/>
      <c r="I3">
        <v>5</v>
      </c>
      <c r="J3" t="s">
        <v>79</v>
      </c>
      <c r="K3" t="s">
        <v>6142</v>
      </c>
      <c r="L3" t="s">
        <v>55</v>
      </c>
      <c r="M3">
        <v>80</v>
      </c>
      <c r="N3">
        <v>100</v>
      </c>
      <c r="O3" t="s">
        <v>6146</v>
      </c>
      <c r="P3">
        <v>2500</v>
      </c>
      <c r="Q3">
        <v>50</v>
      </c>
      <c r="R3">
        <v>403</v>
      </c>
      <c r="S3"/>
      <c r="T3"/>
      <c r="U3" t="s">
        <v>6144</v>
      </c>
      <c r="V3" s="2">
        <v>43474.373831018522</v>
      </c>
      <c r="W3"/>
      <c r="X3" s="2">
        <v>43474.373831018522</v>
      </c>
      <c r="Y3"/>
      <c r="Z3"/>
    </row>
    <row r="4" spans="1:33" hidden="1" x14ac:dyDescent="0.25">
      <c r="A4" t="s">
        <v>6147</v>
      </c>
      <c r="B4" s="2"/>
      <c r="C4" s="2"/>
      <c r="D4" s="2"/>
      <c r="E4" s="2"/>
      <c r="F4" s="2"/>
      <c r="G4" t="s">
        <v>58</v>
      </c>
      <c r="H4" s="2"/>
      <c r="I4">
        <v>5</v>
      </c>
      <c r="J4" t="s">
        <v>79</v>
      </c>
      <c r="K4" t="s">
        <v>6142</v>
      </c>
      <c r="L4" t="s">
        <v>55</v>
      </c>
      <c r="M4">
        <v>80</v>
      </c>
      <c r="N4">
        <v>100</v>
      </c>
      <c r="O4" t="s">
        <v>6148</v>
      </c>
      <c r="P4">
        <v>1400</v>
      </c>
      <c r="Q4">
        <v>50</v>
      </c>
      <c r="R4">
        <v>300</v>
      </c>
      <c r="S4"/>
      <c r="T4"/>
      <c r="U4" t="s">
        <v>6144</v>
      </c>
      <c r="V4" s="2">
        <v>43474.373831018522</v>
      </c>
      <c r="W4"/>
      <c r="X4" s="2">
        <v>43474.373831018522</v>
      </c>
      <c r="Y4"/>
      <c r="Z4"/>
    </row>
    <row r="5" spans="1:33" hidden="1" x14ac:dyDescent="0.25">
      <c r="A5" t="s">
        <v>6149</v>
      </c>
      <c r="B5" s="2"/>
      <c r="C5" s="2"/>
      <c r="D5" s="2"/>
      <c r="E5" s="2"/>
      <c r="F5" s="2"/>
      <c r="G5" t="s">
        <v>58</v>
      </c>
      <c r="H5" s="2"/>
      <c r="I5">
        <v>5</v>
      </c>
      <c r="J5" t="s">
        <v>79</v>
      </c>
      <c r="K5" t="s">
        <v>6142</v>
      </c>
      <c r="L5" t="s">
        <v>55</v>
      </c>
      <c r="M5">
        <v>80</v>
      </c>
      <c r="N5">
        <v>100</v>
      </c>
      <c r="O5" t="s">
        <v>6146</v>
      </c>
      <c r="P5">
        <v>2500</v>
      </c>
      <c r="Q5">
        <v>50</v>
      </c>
      <c r="R5">
        <v>403</v>
      </c>
      <c r="S5"/>
      <c r="T5"/>
      <c r="U5" t="s">
        <v>6144</v>
      </c>
      <c r="V5" s="2">
        <v>43474.373831018522</v>
      </c>
      <c r="W5"/>
      <c r="X5" s="2">
        <v>43474.373831018522</v>
      </c>
      <c r="Y5"/>
      <c r="Z5"/>
    </row>
    <row r="6" spans="1:33" hidden="1" x14ac:dyDescent="0.25">
      <c r="A6" t="s">
        <v>6150</v>
      </c>
      <c r="B6" s="2"/>
      <c r="C6" s="2"/>
      <c r="D6" s="2"/>
      <c r="E6" s="2"/>
      <c r="F6" s="2"/>
      <c r="G6" t="s">
        <v>58</v>
      </c>
      <c r="H6" s="2"/>
      <c r="I6">
        <v>5</v>
      </c>
      <c r="J6" t="s">
        <v>79</v>
      </c>
      <c r="K6" t="s">
        <v>6142</v>
      </c>
      <c r="L6" t="s">
        <v>55</v>
      </c>
      <c r="M6">
        <v>80</v>
      </c>
      <c r="N6">
        <v>100</v>
      </c>
      <c r="O6" t="s">
        <v>6143</v>
      </c>
      <c r="P6">
        <v>2600</v>
      </c>
      <c r="Q6">
        <v>50</v>
      </c>
      <c r="R6">
        <v>302</v>
      </c>
      <c r="S6"/>
      <c r="T6"/>
      <c r="U6" t="s">
        <v>6144</v>
      </c>
      <c r="V6" s="2">
        <v>43474.373842592591</v>
      </c>
      <c r="W6"/>
      <c r="X6" s="2">
        <v>43474.373842592591</v>
      </c>
      <c r="Y6"/>
      <c r="Z6"/>
    </row>
    <row r="7" spans="1:33" hidden="1" x14ac:dyDescent="0.25">
      <c r="A7" t="s">
        <v>6151</v>
      </c>
      <c r="B7" s="2"/>
      <c r="C7" s="2"/>
      <c r="D7" s="2"/>
      <c r="E7" s="2"/>
      <c r="F7" s="2"/>
      <c r="G7" t="s">
        <v>58</v>
      </c>
      <c r="H7" s="2"/>
      <c r="I7">
        <v>5</v>
      </c>
      <c r="J7" t="s">
        <v>79</v>
      </c>
      <c r="K7" t="s">
        <v>6142</v>
      </c>
      <c r="L7" t="s">
        <v>55</v>
      </c>
      <c r="M7">
        <v>80</v>
      </c>
      <c r="N7">
        <v>100</v>
      </c>
      <c r="O7" t="s">
        <v>6143</v>
      </c>
      <c r="P7">
        <v>2600</v>
      </c>
      <c r="Q7">
        <v>50</v>
      </c>
      <c r="R7">
        <v>300</v>
      </c>
      <c r="S7"/>
      <c r="T7"/>
      <c r="U7" t="s">
        <v>6144</v>
      </c>
      <c r="V7" s="2">
        <v>43474.373842592591</v>
      </c>
      <c r="W7"/>
      <c r="X7" s="2">
        <v>43474.373842592591</v>
      </c>
      <c r="Y7"/>
      <c r="Z7"/>
    </row>
    <row r="8" spans="1:33" hidden="1" x14ac:dyDescent="0.25">
      <c r="A8" t="s">
        <v>6152</v>
      </c>
      <c r="B8" s="2"/>
      <c r="C8" s="2"/>
      <c r="D8" s="2"/>
      <c r="E8" s="2"/>
      <c r="F8" s="2"/>
      <c r="G8" t="s">
        <v>58</v>
      </c>
      <c r="H8" s="2"/>
      <c r="I8">
        <v>5</v>
      </c>
      <c r="J8" t="s">
        <v>79</v>
      </c>
      <c r="K8" t="s">
        <v>6142</v>
      </c>
      <c r="L8" t="s">
        <v>55</v>
      </c>
      <c r="M8">
        <v>80</v>
      </c>
      <c r="N8">
        <v>100</v>
      </c>
      <c r="O8" t="s">
        <v>6143</v>
      </c>
      <c r="P8">
        <v>2600</v>
      </c>
      <c r="Q8">
        <v>50</v>
      </c>
      <c r="R8">
        <v>300</v>
      </c>
      <c r="S8"/>
      <c r="T8"/>
      <c r="U8" t="s">
        <v>6144</v>
      </c>
      <c r="V8" s="2">
        <v>43474.373842592591</v>
      </c>
      <c r="W8"/>
      <c r="X8" s="2">
        <v>43474.373842592591</v>
      </c>
      <c r="Y8"/>
      <c r="Z8"/>
    </row>
    <row r="9" spans="1:33" hidden="1" x14ac:dyDescent="0.25">
      <c r="A9" t="s">
        <v>6153</v>
      </c>
      <c r="B9" s="2"/>
      <c r="C9" s="2"/>
      <c r="D9" s="2"/>
      <c r="E9" s="2"/>
      <c r="F9" s="2"/>
      <c r="G9" t="s">
        <v>58</v>
      </c>
      <c r="H9" s="2"/>
      <c r="I9">
        <v>5</v>
      </c>
      <c r="J9" t="s">
        <v>79</v>
      </c>
      <c r="K9" t="s">
        <v>6142</v>
      </c>
      <c r="L9" t="s">
        <v>55</v>
      </c>
      <c r="M9">
        <v>80</v>
      </c>
      <c r="N9">
        <v>100</v>
      </c>
      <c r="O9" t="s">
        <v>6143</v>
      </c>
      <c r="P9">
        <v>2600</v>
      </c>
      <c r="Q9">
        <v>50</v>
      </c>
      <c r="R9">
        <v>300</v>
      </c>
      <c r="S9"/>
      <c r="T9"/>
      <c r="U9" t="s">
        <v>6144</v>
      </c>
      <c r="V9" s="2">
        <v>43474.373842592591</v>
      </c>
      <c r="W9"/>
      <c r="X9" s="2">
        <v>43474.373842592591</v>
      </c>
      <c r="Y9"/>
      <c r="Z9"/>
    </row>
    <row r="10" spans="1:33" hidden="1" x14ac:dyDescent="0.25">
      <c r="A10" t="s">
        <v>6154</v>
      </c>
      <c r="B10" s="2"/>
      <c r="C10" s="2"/>
      <c r="D10" s="2"/>
      <c r="E10" s="2"/>
      <c r="F10" s="2"/>
      <c r="G10" t="s">
        <v>58</v>
      </c>
      <c r="H10" s="2"/>
      <c r="I10">
        <v>5</v>
      </c>
      <c r="J10" t="s">
        <v>79</v>
      </c>
      <c r="K10" t="s">
        <v>6142</v>
      </c>
      <c r="L10" t="s">
        <v>55</v>
      </c>
      <c r="M10">
        <v>80</v>
      </c>
      <c r="N10">
        <v>100</v>
      </c>
      <c r="O10" t="s">
        <v>6143</v>
      </c>
      <c r="P10">
        <v>2600</v>
      </c>
      <c r="Q10">
        <v>50</v>
      </c>
      <c r="R10">
        <v>300</v>
      </c>
      <c r="S10"/>
      <c r="T10"/>
      <c r="U10" t="s">
        <v>6144</v>
      </c>
      <c r="V10" s="2">
        <v>43474.373842592591</v>
      </c>
      <c r="W10"/>
      <c r="X10" s="2">
        <v>43474.373842592591</v>
      </c>
      <c r="Y10"/>
      <c r="Z10"/>
    </row>
    <row r="11" spans="1:33" hidden="1" x14ac:dyDescent="0.25">
      <c r="A11" t="s">
        <v>6155</v>
      </c>
      <c r="B11" s="2"/>
      <c r="C11" s="2"/>
      <c r="D11" s="2"/>
      <c r="E11" s="2"/>
      <c r="F11" s="2"/>
      <c r="G11" t="s">
        <v>58</v>
      </c>
      <c r="H11" s="2"/>
      <c r="I11">
        <v>5</v>
      </c>
      <c r="J11" t="s">
        <v>79</v>
      </c>
      <c r="K11" t="s">
        <v>6142</v>
      </c>
      <c r="L11" t="s">
        <v>55</v>
      </c>
      <c r="M11">
        <v>80</v>
      </c>
      <c r="N11">
        <v>100</v>
      </c>
      <c r="O11" t="s">
        <v>6156</v>
      </c>
      <c r="P11">
        <v>2600</v>
      </c>
      <c r="Q11">
        <v>50</v>
      </c>
      <c r="R11">
        <v>300</v>
      </c>
      <c r="S11"/>
      <c r="T11"/>
      <c r="U11" t="s">
        <v>6144</v>
      </c>
      <c r="V11" s="2">
        <v>43474.373842592591</v>
      </c>
      <c r="W11"/>
      <c r="X11" s="2">
        <v>43474.373842592591</v>
      </c>
      <c r="Y11"/>
      <c r="Z11"/>
    </row>
    <row r="12" spans="1:33" hidden="1" x14ac:dyDescent="0.25">
      <c r="A12" t="s">
        <v>6157</v>
      </c>
      <c r="B12" s="2"/>
      <c r="C12" s="2"/>
      <c r="D12" s="2"/>
      <c r="E12" s="2"/>
      <c r="F12" s="2"/>
      <c r="G12" t="s">
        <v>58</v>
      </c>
      <c r="H12" s="2"/>
      <c r="I12">
        <v>5</v>
      </c>
      <c r="J12" t="s">
        <v>79</v>
      </c>
      <c r="K12" t="s">
        <v>6142</v>
      </c>
      <c r="L12" t="s">
        <v>55</v>
      </c>
      <c r="M12">
        <v>80</v>
      </c>
      <c r="N12">
        <v>100</v>
      </c>
      <c r="O12" t="s">
        <v>6143</v>
      </c>
      <c r="P12">
        <v>2600</v>
      </c>
      <c r="Q12">
        <v>50</v>
      </c>
      <c r="R12">
        <v>302</v>
      </c>
      <c r="S12"/>
      <c r="T12"/>
      <c r="U12" t="s">
        <v>6144</v>
      </c>
      <c r="V12" s="2">
        <v>43474.373842592591</v>
      </c>
      <c r="W12"/>
      <c r="X12" s="2">
        <v>43474.373842592591</v>
      </c>
      <c r="Y12"/>
      <c r="Z12"/>
    </row>
    <row r="13" spans="1:33" hidden="1" x14ac:dyDescent="0.25">
      <c r="A13" t="s">
        <v>6158</v>
      </c>
      <c r="B13" s="2"/>
      <c r="C13" s="2"/>
      <c r="D13" s="2"/>
      <c r="E13" s="2"/>
      <c r="F13" s="2"/>
      <c r="G13" t="s">
        <v>58</v>
      </c>
      <c r="H13" s="2"/>
      <c r="I13">
        <v>5</v>
      </c>
      <c r="J13" t="s">
        <v>79</v>
      </c>
      <c r="K13" t="s">
        <v>6142</v>
      </c>
      <c r="L13" t="s">
        <v>55</v>
      </c>
      <c r="M13">
        <v>80</v>
      </c>
      <c r="N13">
        <v>100</v>
      </c>
      <c r="O13" t="s">
        <v>6143</v>
      </c>
      <c r="P13">
        <v>2600</v>
      </c>
      <c r="Q13">
        <v>50</v>
      </c>
      <c r="R13">
        <v>302</v>
      </c>
      <c r="S13"/>
      <c r="T13"/>
      <c r="U13" t="s">
        <v>6144</v>
      </c>
      <c r="V13" s="2">
        <v>43474.373842592591</v>
      </c>
      <c r="W13"/>
      <c r="X13" s="2">
        <v>43474.373842592591</v>
      </c>
      <c r="Y13"/>
      <c r="Z13"/>
    </row>
    <row r="14" spans="1:33" hidden="1" x14ac:dyDescent="0.25">
      <c r="A14" t="s">
        <v>6159</v>
      </c>
      <c r="B14" s="2"/>
      <c r="C14" s="2"/>
      <c r="D14" s="2"/>
      <c r="E14" s="2"/>
      <c r="F14" s="2"/>
      <c r="G14" t="s">
        <v>323</v>
      </c>
      <c r="H14" s="2"/>
      <c r="I14">
        <v>5</v>
      </c>
      <c r="J14" t="s">
        <v>79</v>
      </c>
      <c r="K14" t="s">
        <v>6142</v>
      </c>
      <c r="L14" t="s">
        <v>55</v>
      </c>
      <c r="M14">
        <v>80</v>
      </c>
      <c r="N14">
        <v>100</v>
      </c>
      <c r="O14" t="s">
        <v>6160</v>
      </c>
      <c r="P14">
        <v>2600</v>
      </c>
      <c r="Q14">
        <v>50</v>
      </c>
      <c r="R14">
        <v>302</v>
      </c>
      <c r="S14"/>
      <c r="T14"/>
      <c r="U14" t="s">
        <v>6144</v>
      </c>
      <c r="V14" s="2">
        <v>43474.373842592591</v>
      </c>
      <c r="W14"/>
      <c r="X14" s="2">
        <v>43474.373842592591</v>
      </c>
      <c r="Y14"/>
      <c r="Z14"/>
    </row>
    <row r="15" spans="1:33" hidden="1" x14ac:dyDescent="0.25">
      <c r="A15" t="s">
        <v>6161</v>
      </c>
      <c r="B15" s="2"/>
      <c r="C15" s="2"/>
      <c r="D15" s="2"/>
      <c r="E15" s="2"/>
      <c r="F15" s="2"/>
      <c r="G15" t="s">
        <v>58</v>
      </c>
      <c r="H15" s="2"/>
      <c r="I15">
        <v>5</v>
      </c>
      <c r="J15" t="s">
        <v>79</v>
      </c>
      <c r="K15" t="s">
        <v>6142</v>
      </c>
      <c r="L15" t="s">
        <v>55</v>
      </c>
      <c r="M15">
        <v>80</v>
      </c>
      <c r="N15">
        <v>100</v>
      </c>
      <c r="O15" t="s">
        <v>6143</v>
      </c>
      <c r="P15">
        <v>2600</v>
      </c>
      <c r="Q15">
        <v>50</v>
      </c>
      <c r="R15">
        <v>302</v>
      </c>
      <c r="S15"/>
      <c r="T15"/>
      <c r="U15" t="s">
        <v>6144</v>
      </c>
      <c r="V15" s="2">
        <v>43474.373842592591</v>
      </c>
      <c r="W15"/>
      <c r="X15" s="2">
        <v>43474.373842592591</v>
      </c>
      <c r="Y15"/>
      <c r="Z15"/>
    </row>
    <row r="16" spans="1:33" hidden="1" x14ac:dyDescent="0.25">
      <c r="A16" t="s">
        <v>6162</v>
      </c>
      <c r="B16" s="2"/>
      <c r="C16" s="2"/>
      <c r="D16" s="2"/>
      <c r="E16" s="2"/>
      <c r="F16" s="2"/>
      <c r="G16" t="s">
        <v>58</v>
      </c>
      <c r="H16" s="2"/>
      <c r="I16">
        <v>5</v>
      </c>
      <c r="J16" t="s">
        <v>79</v>
      </c>
      <c r="K16" t="s">
        <v>6142</v>
      </c>
      <c r="L16" t="s">
        <v>55</v>
      </c>
      <c r="M16">
        <v>80</v>
      </c>
      <c r="N16">
        <v>100</v>
      </c>
      <c r="O16" t="s">
        <v>6163</v>
      </c>
      <c r="P16">
        <v>2600</v>
      </c>
      <c r="Q16">
        <v>50</v>
      </c>
      <c r="R16">
        <v>302</v>
      </c>
      <c r="S16"/>
      <c r="T16"/>
      <c r="U16" t="s">
        <v>6144</v>
      </c>
      <c r="V16" s="2">
        <v>43474.373842592591</v>
      </c>
      <c r="W16"/>
      <c r="X16" s="2">
        <v>43474.373842592591</v>
      </c>
      <c r="Y16"/>
      <c r="Z16"/>
    </row>
    <row r="17" spans="1:26" hidden="1" x14ac:dyDescent="0.25">
      <c r="A17" t="s">
        <v>6164</v>
      </c>
      <c r="B17" s="2"/>
      <c r="C17" s="2"/>
      <c r="D17" s="2"/>
      <c r="E17" s="2"/>
      <c r="F17" s="2"/>
      <c r="G17" t="s">
        <v>58</v>
      </c>
      <c r="H17" s="2"/>
      <c r="I17">
        <v>5</v>
      </c>
      <c r="J17" t="s">
        <v>79</v>
      </c>
      <c r="K17" t="s">
        <v>6142</v>
      </c>
      <c r="L17" t="s">
        <v>55</v>
      </c>
      <c r="M17">
        <v>80</v>
      </c>
      <c r="N17">
        <v>100</v>
      </c>
      <c r="O17" t="s">
        <v>6165</v>
      </c>
      <c r="P17">
        <v>2500</v>
      </c>
      <c r="Q17">
        <v>50</v>
      </c>
      <c r="R17">
        <v>301</v>
      </c>
      <c r="S17"/>
      <c r="T17"/>
      <c r="U17" t="s">
        <v>6144</v>
      </c>
      <c r="V17" s="2">
        <v>43474.373842592591</v>
      </c>
      <c r="W17"/>
      <c r="X17" s="2">
        <v>43474.373842592591</v>
      </c>
      <c r="Y17"/>
      <c r="Z17"/>
    </row>
    <row r="18" spans="1:26" hidden="1" x14ac:dyDescent="0.25">
      <c r="A18" t="s">
        <v>6166</v>
      </c>
      <c r="B18" s="2"/>
      <c r="C18" s="2"/>
      <c r="D18" s="2"/>
      <c r="E18" s="2"/>
      <c r="F18" s="2"/>
      <c r="G18" t="s">
        <v>58</v>
      </c>
      <c r="H18" s="2"/>
      <c r="I18">
        <v>5</v>
      </c>
      <c r="J18" t="s">
        <v>79</v>
      </c>
      <c r="K18" t="s">
        <v>6142</v>
      </c>
      <c r="L18" t="s">
        <v>55</v>
      </c>
      <c r="M18">
        <v>80</v>
      </c>
      <c r="N18">
        <v>100</v>
      </c>
      <c r="O18" t="s">
        <v>6143</v>
      </c>
      <c r="P18">
        <v>2600</v>
      </c>
      <c r="Q18">
        <v>50</v>
      </c>
      <c r="R18">
        <v>302</v>
      </c>
      <c r="S18"/>
      <c r="T18"/>
      <c r="U18" t="s">
        <v>6144</v>
      </c>
      <c r="V18" s="2">
        <v>43474.373842592591</v>
      </c>
      <c r="W18"/>
      <c r="X18" s="2">
        <v>43474.373842592591</v>
      </c>
      <c r="Y18"/>
      <c r="Z18"/>
    </row>
    <row r="19" spans="1:26" hidden="1" x14ac:dyDescent="0.25">
      <c r="A19" t="s">
        <v>6167</v>
      </c>
      <c r="B19" s="2"/>
      <c r="C19" s="2"/>
      <c r="D19" s="2"/>
      <c r="E19" s="2"/>
      <c r="F19" s="2"/>
      <c r="G19" t="s">
        <v>58</v>
      </c>
      <c r="H19" s="2"/>
      <c r="I19">
        <v>5</v>
      </c>
      <c r="J19" t="s">
        <v>79</v>
      </c>
      <c r="K19" t="s">
        <v>6142</v>
      </c>
      <c r="L19" t="s">
        <v>55</v>
      </c>
      <c r="M19">
        <v>80</v>
      </c>
      <c r="N19">
        <v>100</v>
      </c>
      <c r="O19" t="s">
        <v>6165</v>
      </c>
      <c r="P19">
        <v>2500</v>
      </c>
      <c r="Q19">
        <v>50</v>
      </c>
      <c r="R19">
        <v>300</v>
      </c>
      <c r="S19"/>
      <c r="T19"/>
      <c r="U19" t="s">
        <v>6144</v>
      </c>
      <c r="V19" s="2">
        <v>43474.373842592591</v>
      </c>
      <c r="W19"/>
      <c r="X19" s="2">
        <v>43474.373842592591</v>
      </c>
      <c r="Y19"/>
      <c r="Z19"/>
    </row>
    <row r="20" spans="1:26" hidden="1" x14ac:dyDescent="0.25">
      <c r="A20" t="s">
        <v>6168</v>
      </c>
      <c r="B20" s="2"/>
      <c r="C20" s="2"/>
      <c r="D20" s="2"/>
      <c r="E20" s="2"/>
      <c r="F20" s="2"/>
      <c r="G20" t="s">
        <v>58</v>
      </c>
      <c r="H20" s="2"/>
      <c r="I20">
        <v>5</v>
      </c>
      <c r="J20" t="s">
        <v>79</v>
      </c>
      <c r="K20" t="s">
        <v>6142</v>
      </c>
      <c r="L20" t="s">
        <v>55</v>
      </c>
      <c r="M20">
        <v>80</v>
      </c>
      <c r="N20">
        <v>100</v>
      </c>
      <c r="O20" t="s">
        <v>6146</v>
      </c>
      <c r="P20">
        <v>2600</v>
      </c>
      <c r="Q20">
        <v>50</v>
      </c>
      <c r="R20">
        <v>300</v>
      </c>
      <c r="S20"/>
      <c r="T20"/>
      <c r="U20" t="s">
        <v>6144</v>
      </c>
      <c r="V20" s="2">
        <v>43474.373854166668</v>
      </c>
      <c r="W20"/>
      <c r="X20" s="2">
        <v>43474.373854166668</v>
      </c>
      <c r="Y20"/>
      <c r="Z20"/>
    </row>
    <row r="21" spans="1:26" hidden="1" x14ac:dyDescent="0.25">
      <c r="A21" t="s">
        <v>6169</v>
      </c>
      <c r="B21" s="2"/>
      <c r="C21" s="2"/>
      <c r="D21" s="2"/>
      <c r="E21" s="2"/>
      <c r="F21" s="2"/>
      <c r="G21" t="s">
        <v>58</v>
      </c>
      <c r="H21" s="2"/>
      <c r="I21">
        <v>5</v>
      </c>
      <c r="J21" t="s">
        <v>47</v>
      </c>
      <c r="K21" t="s">
        <v>6142</v>
      </c>
      <c r="L21" t="s">
        <v>55</v>
      </c>
      <c r="M21">
        <v>80</v>
      </c>
      <c r="N21">
        <v>100</v>
      </c>
      <c r="O21" t="s">
        <v>6143</v>
      </c>
      <c r="P21">
        <v>2600</v>
      </c>
      <c r="Q21">
        <v>50</v>
      </c>
      <c r="R21">
        <v>301</v>
      </c>
      <c r="S21"/>
      <c r="T21"/>
      <c r="U21" t="s">
        <v>6144</v>
      </c>
      <c r="V21" s="2">
        <v>43474.373842592591</v>
      </c>
      <c r="W21"/>
      <c r="X21" s="2">
        <v>43474.373842592591</v>
      </c>
      <c r="Y21"/>
      <c r="Z21"/>
    </row>
    <row r="22" spans="1:26" hidden="1" x14ac:dyDescent="0.25">
      <c r="A22" t="s">
        <v>2810</v>
      </c>
      <c r="B22" t="s">
        <v>2809</v>
      </c>
      <c r="C22" t="s">
        <v>2025</v>
      </c>
      <c r="D22" t="s">
        <v>112</v>
      </c>
      <c r="E22" t="s">
        <v>2026</v>
      </c>
      <c r="F22" t="s">
        <v>177</v>
      </c>
      <c r="G22" t="s">
        <v>323</v>
      </c>
      <c r="H22" s="2"/>
      <c r="I22">
        <v>5</v>
      </c>
      <c r="J22" t="s">
        <v>47</v>
      </c>
      <c r="K22" t="s">
        <v>6142</v>
      </c>
      <c r="L22" t="s">
        <v>2811</v>
      </c>
      <c r="M22">
        <v>80</v>
      </c>
      <c r="N22">
        <v>100</v>
      </c>
      <c r="O22" t="s">
        <v>6170</v>
      </c>
      <c r="P22" s="2"/>
      <c r="Q22" s="2"/>
      <c r="R22" s="2"/>
      <c r="S22"/>
      <c r="T22"/>
      <c r="U22" t="s">
        <v>6171</v>
      </c>
      <c r="V22" s="2">
        <v>43474.373831018522</v>
      </c>
      <c r="W22"/>
      <c r="X22" s="2">
        <v>43474.373831018522</v>
      </c>
      <c r="Y22"/>
      <c r="Z22"/>
    </row>
    <row r="23" spans="1:26" hidden="1" x14ac:dyDescent="0.25">
      <c r="A23" t="s">
        <v>2813</v>
      </c>
      <c r="B23" t="s">
        <v>2812</v>
      </c>
      <c r="C23" t="s">
        <v>1977</v>
      </c>
      <c r="D23" t="s">
        <v>2084</v>
      </c>
      <c r="E23" t="s">
        <v>2085</v>
      </c>
      <c r="F23" t="s">
        <v>177</v>
      </c>
      <c r="G23" t="s">
        <v>323</v>
      </c>
      <c r="H23" s="2"/>
      <c r="I23">
        <v>5</v>
      </c>
      <c r="J23" t="s">
        <v>47</v>
      </c>
      <c r="K23" t="s">
        <v>6142</v>
      </c>
      <c r="L23" t="s">
        <v>2811</v>
      </c>
      <c r="M23">
        <v>80</v>
      </c>
      <c r="N23">
        <v>100</v>
      </c>
      <c r="O23" t="s">
        <v>6170</v>
      </c>
      <c r="P23" s="2"/>
      <c r="Q23" s="2"/>
      <c r="R23" s="2"/>
      <c r="S23"/>
      <c r="T23"/>
      <c r="U23" t="s">
        <v>6171</v>
      </c>
      <c r="V23" s="2">
        <v>43474.373831018522</v>
      </c>
      <c r="W23"/>
      <c r="X23" s="2">
        <v>43474.373831018522</v>
      </c>
      <c r="Y23"/>
      <c r="Z23"/>
    </row>
    <row r="24" spans="1:26" x14ac:dyDescent="0.25">
      <c r="A24" t="s">
        <v>4710</v>
      </c>
      <c r="B24" t="s">
        <v>4709</v>
      </c>
      <c r="C24" t="s">
        <v>1066</v>
      </c>
      <c r="D24" t="s">
        <v>1533</v>
      </c>
      <c r="E24" t="s">
        <v>4711</v>
      </c>
      <c r="F24" t="s">
        <v>241</v>
      </c>
      <c r="G24" s="5" t="s">
        <v>58</v>
      </c>
      <c r="H24" s="5">
        <v>1038398</v>
      </c>
      <c r="I24">
        <v>6</v>
      </c>
      <c r="J24" t="s">
        <v>79</v>
      </c>
      <c r="K24" t="s">
        <v>6172</v>
      </c>
      <c r="L24" s="5" t="s">
        <v>55</v>
      </c>
      <c r="M24">
        <v>60</v>
      </c>
      <c r="N24">
        <v>100</v>
      </c>
      <c r="O24" t="s">
        <v>6173</v>
      </c>
      <c r="P24" s="5">
        <v>2500</v>
      </c>
      <c r="Q24" s="5">
        <v>50</v>
      </c>
      <c r="R24" s="5">
        <v>300</v>
      </c>
      <c r="U24" s="5" t="s">
        <v>6174</v>
      </c>
      <c r="V24" s="8">
        <v>44852.526412037034</v>
      </c>
      <c r="W24" s="5" t="s">
        <v>329</v>
      </c>
      <c r="X24" s="8">
        <v>44858.434293981481</v>
      </c>
      <c r="Y24" s="5" t="s">
        <v>329</v>
      </c>
    </row>
    <row r="25" spans="1:26" x14ac:dyDescent="0.25">
      <c r="A25" t="s">
        <v>4720</v>
      </c>
      <c r="B25" t="s">
        <v>4719</v>
      </c>
      <c r="C25" t="s">
        <v>1066</v>
      </c>
      <c r="D25" t="s">
        <v>1533</v>
      </c>
      <c r="E25" t="s">
        <v>4711</v>
      </c>
      <c r="F25" t="s">
        <v>241</v>
      </c>
      <c r="G25" s="5" t="s">
        <v>58</v>
      </c>
      <c r="H25" s="5">
        <v>1038401</v>
      </c>
      <c r="I25">
        <v>6</v>
      </c>
      <c r="J25" t="s">
        <v>47</v>
      </c>
      <c r="K25" t="s">
        <v>6172</v>
      </c>
      <c r="L25" s="5" t="s">
        <v>55</v>
      </c>
      <c r="M25">
        <v>60</v>
      </c>
      <c r="N25">
        <v>100</v>
      </c>
      <c r="O25" t="s">
        <v>6173</v>
      </c>
      <c r="P25" s="5">
        <v>2600</v>
      </c>
      <c r="Q25" s="5">
        <v>50</v>
      </c>
      <c r="R25" s="5">
        <v>300</v>
      </c>
      <c r="U25" s="5" t="s">
        <v>6174</v>
      </c>
      <c r="V25" s="8">
        <v>44852.526539351849</v>
      </c>
      <c r="W25" s="5" t="s">
        <v>329</v>
      </c>
      <c r="X25" s="8">
        <v>44858.434421296297</v>
      </c>
      <c r="Y25" s="5" t="s">
        <v>329</v>
      </c>
    </row>
    <row r="26" spans="1:26" hidden="1" x14ac:dyDescent="0.25">
      <c r="A26" t="s">
        <v>1532</v>
      </c>
      <c r="B26" t="s">
        <v>1531</v>
      </c>
      <c r="C26" t="s">
        <v>1066</v>
      </c>
      <c r="D26" t="s">
        <v>1533</v>
      </c>
      <c r="E26" t="s">
        <v>1534</v>
      </c>
      <c r="F26" t="s">
        <v>241</v>
      </c>
      <c r="G26" t="s">
        <v>323</v>
      </c>
      <c r="H26">
        <v>1050279</v>
      </c>
      <c r="I26">
        <v>1</v>
      </c>
      <c r="J26" t="s">
        <v>193</v>
      </c>
      <c r="K26" t="s">
        <v>6175</v>
      </c>
      <c r="L26" t="s">
        <v>330</v>
      </c>
      <c r="M26">
        <v>20</v>
      </c>
      <c r="N26">
        <v>100</v>
      </c>
      <c r="O26" t="s">
        <v>6176</v>
      </c>
      <c r="P26" s="2"/>
      <c r="Q26" s="2"/>
      <c r="R26" s="2"/>
      <c r="S26"/>
      <c r="T26"/>
      <c r="U26" t="s">
        <v>6177</v>
      </c>
      <c r="V26" s="2">
        <v>44858.469259259262</v>
      </c>
      <c r="W26" t="s">
        <v>329</v>
      </c>
      <c r="X26" s="2">
        <v>44858.469259259262</v>
      </c>
      <c r="Y26" t="s">
        <v>329</v>
      </c>
      <c r="Z26"/>
    </row>
    <row r="27" spans="1:26" hidden="1" x14ac:dyDescent="0.25">
      <c r="A27" t="s">
        <v>1443</v>
      </c>
      <c r="B27" t="s">
        <v>1442</v>
      </c>
      <c r="C27" t="s">
        <v>1066</v>
      </c>
      <c r="D27" t="s">
        <v>316</v>
      </c>
      <c r="E27" t="s">
        <v>1119</v>
      </c>
      <c r="F27" t="s">
        <v>241</v>
      </c>
      <c r="G27" t="s">
        <v>323</v>
      </c>
      <c r="H27">
        <v>1034645</v>
      </c>
      <c r="I27">
        <v>0.24</v>
      </c>
      <c r="J27" t="s">
        <v>193</v>
      </c>
      <c r="K27" t="s">
        <v>6175</v>
      </c>
      <c r="L27" t="s">
        <v>330</v>
      </c>
      <c r="M27">
        <v>20</v>
      </c>
      <c r="N27">
        <v>100</v>
      </c>
      <c r="O27" t="s">
        <v>6178</v>
      </c>
      <c r="P27">
        <v>1400</v>
      </c>
      <c r="Q27">
        <v>50</v>
      </c>
      <c r="R27">
        <v>301</v>
      </c>
      <c r="S27"/>
      <c r="T27"/>
      <c r="U27" t="s">
        <v>6179</v>
      </c>
      <c r="V27" s="2">
        <v>43892.397175925929</v>
      </c>
      <c r="W27" t="s">
        <v>37</v>
      </c>
      <c r="X27" s="2">
        <v>43892.397175925929</v>
      </c>
      <c r="Y27" t="s">
        <v>37</v>
      </c>
      <c r="Z27"/>
    </row>
    <row r="28" spans="1:26" hidden="1" x14ac:dyDescent="0.25">
      <c r="A28" t="s">
        <v>1499</v>
      </c>
      <c r="B28" t="s">
        <v>1498</v>
      </c>
      <c r="C28" t="s">
        <v>1066</v>
      </c>
      <c r="D28" t="s">
        <v>32</v>
      </c>
      <c r="E28" t="s">
        <v>1067</v>
      </c>
      <c r="F28" t="s">
        <v>241</v>
      </c>
      <c r="G28" t="s">
        <v>323</v>
      </c>
      <c r="H28">
        <v>1034723</v>
      </c>
      <c r="I28">
        <v>0.24</v>
      </c>
      <c r="J28" t="s">
        <v>193</v>
      </c>
      <c r="K28" t="s">
        <v>6175</v>
      </c>
      <c r="L28" t="s">
        <v>330</v>
      </c>
      <c r="M28">
        <v>20</v>
      </c>
      <c r="N28">
        <v>100</v>
      </c>
      <c r="O28" t="s">
        <v>6178</v>
      </c>
      <c r="P28">
        <v>1400</v>
      </c>
      <c r="Q28">
        <v>50</v>
      </c>
      <c r="R28">
        <v>301</v>
      </c>
      <c r="S28"/>
      <c r="T28"/>
      <c r="U28" t="s">
        <v>6179</v>
      </c>
      <c r="V28" s="2">
        <v>43892.393159722225</v>
      </c>
      <c r="W28" t="s">
        <v>37</v>
      </c>
      <c r="X28" s="2">
        <v>43892.393159722225</v>
      </c>
      <c r="Y28" t="s">
        <v>37</v>
      </c>
      <c r="Z28"/>
    </row>
    <row r="29" spans="1:26" hidden="1" x14ac:dyDescent="0.25">
      <c r="A29" t="s">
        <v>2899</v>
      </c>
      <c r="B29" t="s">
        <v>2898</v>
      </c>
      <c r="C29" t="s">
        <v>2900</v>
      </c>
      <c r="D29" t="s">
        <v>2355</v>
      </c>
      <c r="E29" t="s">
        <v>2901</v>
      </c>
      <c r="F29" t="s">
        <v>51</v>
      </c>
      <c r="G29" t="s">
        <v>323</v>
      </c>
      <c r="H29" s="2"/>
      <c r="I29">
        <v>5</v>
      </c>
      <c r="J29" t="s">
        <v>47</v>
      </c>
      <c r="K29" t="s">
        <v>6142</v>
      </c>
      <c r="L29" t="s">
        <v>55</v>
      </c>
      <c r="M29">
        <v>80</v>
      </c>
      <c r="N29">
        <v>100</v>
      </c>
      <c r="O29" t="s">
        <v>6180</v>
      </c>
      <c r="P29">
        <v>2500</v>
      </c>
      <c r="Q29">
        <v>50</v>
      </c>
      <c r="R29">
        <v>300</v>
      </c>
      <c r="S29"/>
      <c r="T29"/>
      <c r="U29" t="s">
        <v>6144</v>
      </c>
      <c r="V29" s="2">
        <v>43474.373854166668</v>
      </c>
      <c r="W29"/>
      <c r="X29" s="2">
        <v>43474.373854166668</v>
      </c>
      <c r="Y29"/>
      <c r="Z29"/>
    </row>
    <row r="30" spans="1:26" hidden="1" x14ac:dyDescent="0.25">
      <c r="A30" t="s">
        <v>6181</v>
      </c>
      <c r="B30" t="s">
        <v>2843</v>
      </c>
      <c r="C30" t="s">
        <v>2845</v>
      </c>
      <c r="D30" t="s">
        <v>93</v>
      </c>
      <c r="E30" t="s">
        <v>2846</v>
      </c>
      <c r="F30" t="s">
        <v>51</v>
      </c>
      <c r="G30" t="s">
        <v>58</v>
      </c>
      <c r="H30">
        <v>1015860</v>
      </c>
      <c r="I30">
        <v>5</v>
      </c>
      <c r="J30" t="s">
        <v>79</v>
      </c>
      <c r="K30" t="s">
        <v>6142</v>
      </c>
      <c r="L30" t="s">
        <v>55</v>
      </c>
      <c r="M30">
        <v>80</v>
      </c>
      <c r="N30">
        <v>100</v>
      </c>
      <c r="O30" t="s">
        <v>6143</v>
      </c>
      <c r="P30">
        <v>2500</v>
      </c>
      <c r="Q30">
        <v>50</v>
      </c>
      <c r="R30">
        <v>300</v>
      </c>
      <c r="S30"/>
      <c r="T30"/>
      <c r="U30" t="s">
        <v>6144</v>
      </c>
      <c r="V30" s="2">
        <v>43474.373854166668</v>
      </c>
      <c r="W30"/>
      <c r="X30" s="2">
        <v>43474.373854166668</v>
      </c>
      <c r="Y30"/>
      <c r="Z30"/>
    </row>
    <row r="31" spans="1:26" hidden="1" x14ac:dyDescent="0.25">
      <c r="A31" t="s">
        <v>2835</v>
      </c>
      <c r="B31" t="s">
        <v>2834</v>
      </c>
      <c r="C31" t="s">
        <v>2239</v>
      </c>
      <c r="D31" t="s">
        <v>2836</v>
      </c>
      <c r="E31" t="s">
        <v>2837</v>
      </c>
      <c r="F31" t="s">
        <v>277</v>
      </c>
      <c r="G31" t="s">
        <v>58</v>
      </c>
      <c r="H31" s="2"/>
      <c r="I31">
        <v>5</v>
      </c>
      <c r="J31" t="s">
        <v>79</v>
      </c>
      <c r="K31" t="s">
        <v>6142</v>
      </c>
      <c r="L31" t="s">
        <v>55</v>
      </c>
      <c r="M31">
        <v>80</v>
      </c>
      <c r="N31">
        <v>100</v>
      </c>
      <c r="O31" t="s">
        <v>6182</v>
      </c>
      <c r="P31">
        <v>2500</v>
      </c>
      <c r="Q31">
        <v>50</v>
      </c>
      <c r="R31">
        <v>300</v>
      </c>
      <c r="S31"/>
      <c r="T31"/>
      <c r="U31" t="s">
        <v>6144</v>
      </c>
      <c r="V31" s="2">
        <v>43474.373842592591</v>
      </c>
      <c r="W31"/>
      <c r="X31" s="2">
        <v>43474.373842592591</v>
      </c>
      <c r="Y31"/>
      <c r="Z31"/>
    </row>
    <row r="32" spans="1:26" hidden="1" x14ac:dyDescent="0.25">
      <c r="A32" t="s">
        <v>2840</v>
      </c>
      <c r="B32" t="s">
        <v>2839</v>
      </c>
      <c r="C32" t="s">
        <v>2239</v>
      </c>
      <c r="D32" t="s">
        <v>2836</v>
      </c>
      <c r="E32" t="s">
        <v>2837</v>
      </c>
      <c r="F32" t="s">
        <v>277</v>
      </c>
      <c r="G32" t="s">
        <v>58</v>
      </c>
      <c r="H32" s="2"/>
      <c r="I32">
        <v>5</v>
      </c>
      <c r="J32" t="s">
        <v>79</v>
      </c>
      <c r="K32" t="s">
        <v>6142</v>
      </c>
      <c r="L32" t="s">
        <v>55</v>
      </c>
      <c r="M32">
        <v>80</v>
      </c>
      <c r="N32">
        <v>100</v>
      </c>
      <c r="O32" t="s">
        <v>6182</v>
      </c>
      <c r="P32">
        <v>2500</v>
      </c>
      <c r="Q32">
        <v>50</v>
      </c>
      <c r="R32">
        <v>300</v>
      </c>
      <c r="S32"/>
      <c r="T32"/>
      <c r="U32" t="s">
        <v>6144</v>
      </c>
      <c r="V32" s="2">
        <v>43474.373842592591</v>
      </c>
      <c r="W32"/>
      <c r="X32" s="2">
        <v>43474.373842592591</v>
      </c>
      <c r="Y32"/>
      <c r="Z32"/>
    </row>
    <row r="33" spans="1:26" hidden="1" x14ac:dyDescent="0.25">
      <c r="A33" t="s">
        <v>2842</v>
      </c>
      <c r="B33" t="s">
        <v>2841</v>
      </c>
      <c r="C33" t="s">
        <v>2239</v>
      </c>
      <c r="D33" t="s">
        <v>2836</v>
      </c>
      <c r="E33" t="s">
        <v>2837</v>
      </c>
      <c r="F33" t="s">
        <v>277</v>
      </c>
      <c r="G33" t="s">
        <v>58</v>
      </c>
      <c r="H33" s="2"/>
      <c r="I33">
        <v>5</v>
      </c>
      <c r="J33" t="s">
        <v>79</v>
      </c>
      <c r="K33" t="s">
        <v>6142</v>
      </c>
      <c r="L33" t="s">
        <v>55</v>
      </c>
      <c r="M33">
        <v>80</v>
      </c>
      <c r="N33">
        <v>100</v>
      </c>
      <c r="O33" t="s">
        <v>6182</v>
      </c>
      <c r="P33">
        <v>2500</v>
      </c>
      <c r="Q33">
        <v>50</v>
      </c>
      <c r="R33">
        <v>300</v>
      </c>
      <c r="S33"/>
      <c r="T33"/>
      <c r="U33" t="s">
        <v>6144</v>
      </c>
      <c r="V33" s="2">
        <v>43474.373842592591</v>
      </c>
      <c r="W33"/>
      <c r="X33" s="2">
        <v>43474.373842592591</v>
      </c>
      <c r="Y33"/>
      <c r="Z33"/>
    </row>
    <row r="34" spans="1:26" hidden="1" x14ac:dyDescent="0.25">
      <c r="A34" t="s">
        <v>3371</v>
      </c>
      <c r="B34" t="s">
        <v>3370</v>
      </c>
      <c r="C34" t="s">
        <v>3372</v>
      </c>
      <c r="D34" t="s">
        <v>93</v>
      </c>
      <c r="E34" t="s">
        <v>3373</v>
      </c>
      <c r="F34" t="s">
        <v>277</v>
      </c>
      <c r="G34" t="s">
        <v>58</v>
      </c>
      <c r="H34" s="2"/>
      <c r="I34">
        <v>5</v>
      </c>
      <c r="J34" t="s">
        <v>47</v>
      </c>
      <c r="K34" t="s">
        <v>6142</v>
      </c>
      <c r="L34" t="s">
        <v>55</v>
      </c>
      <c r="M34">
        <v>80</v>
      </c>
      <c r="N34">
        <v>100</v>
      </c>
      <c r="O34" t="s">
        <v>6160</v>
      </c>
      <c r="P34">
        <v>2600</v>
      </c>
      <c r="Q34">
        <v>50</v>
      </c>
      <c r="R34">
        <v>550</v>
      </c>
      <c r="S34"/>
      <c r="T34"/>
      <c r="U34" t="s">
        <v>6144</v>
      </c>
      <c r="V34" s="2">
        <v>43474.373842592591</v>
      </c>
      <c r="W34"/>
      <c r="X34" s="2">
        <v>43474.373842592591</v>
      </c>
      <c r="Y34"/>
      <c r="Z34"/>
    </row>
    <row r="35" spans="1:26" hidden="1" x14ac:dyDescent="0.25">
      <c r="A35" t="s">
        <v>6183</v>
      </c>
      <c r="B35" t="s">
        <v>2850</v>
      </c>
      <c r="C35" t="s">
        <v>2845</v>
      </c>
      <c r="D35" t="s">
        <v>93</v>
      </c>
      <c r="E35" t="s">
        <v>2846</v>
      </c>
      <c r="F35" t="s">
        <v>51</v>
      </c>
      <c r="G35" t="s">
        <v>58</v>
      </c>
      <c r="H35">
        <v>1015855</v>
      </c>
      <c r="I35">
        <v>5</v>
      </c>
      <c r="J35" t="s">
        <v>167</v>
      </c>
      <c r="K35" t="s">
        <v>6142</v>
      </c>
      <c r="L35" t="s">
        <v>55</v>
      </c>
      <c r="M35">
        <v>80</v>
      </c>
      <c r="N35">
        <v>100</v>
      </c>
      <c r="O35" t="s">
        <v>6143</v>
      </c>
      <c r="P35">
        <v>2600</v>
      </c>
      <c r="Q35">
        <v>50</v>
      </c>
      <c r="R35">
        <v>300</v>
      </c>
      <c r="S35"/>
      <c r="T35"/>
      <c r="U35" t="s">
        <v>6144</v>
      </c>
      <c r="V35" s="2">
        <v>43474.373854166668</v>
      </c>
      <c r="W35"/>
      <c r="X35" s="2">
        <v>43474.373854166668</v>
      </c>
      <c r="Y35"/>
      <c r="Z35"/>
    </row>
    <row r="36" spans="1:26" hidden="1" x14ac:dyDescent="0.25">
      <c r="A36" t="s">
        <v>2855</v>
      </c>
      <c r="B36" t="s">
        <v>2854</v>
      </c>
      <c r="C36" t="s">
        <v>1947</v>
      </c>
      <c r="D36" t="s">
        <v>281</v>
      </c>
      <c r="E36" t="s">
        <v>1948</v>
      </c>
      <c r="F36" t="s">
        <v>51</v>
      </c>
      <c r="G36" t="s">
        <v>58</v>
      </c>
      <c r="H36">
        <v>1016703</v>
      </c>
      <c r="I36">
        <v>5</v>
      </c>
      <c r="J36" t="s">
        <v>167</v>
      </c>
      <c r="K36" t="s">
        <v>6142</v>
      </c>
      <c r="L36" t="s">
        <v>55</v>
      </c>
      <c r="M36">
        <v>80</v>
      </c>
      <c r="N36">
        <v>100</v>
      </c>
      <c r="O36" t="s">
        <v>6143</v>
      </c>
      <c r="P36">
        <v>2600</v>
      </c>
      <c r="Q36">
        <v>50</v>
      </c>
      <c r="R36">
        <v>300</v>
      </c>
      <c r="S36"/>
      <c r="T36"/>
      <c r="U36" t="s">
        <v>6144</v>
      </c>
      <c r="V36" s="2">
        <v>43474.373854166668</v>
      </c>
      <c r="W36"/>
      <c r="X36" s="2">
        <v>43474.373854166668</v>
      </c>
      <c r="Y36"/>
      <c r="Z36"/>
    </row>
    <row r="37" spans="1:26" hidden="1" x14ac:dyDescent="0.25">
      <c r="A37" t="s">
        <v>2857</v>
      </c>
      <c r="B37" t="s">
        <v>2856</v>
      </c>
      <c r="C37" t="s">
        <v>1947</v>
      </c>
      <c r="D37" t="s">
        <v>281</v>
      </c>
      <c r="E37" t="s">
        <v>1948</v>
      </c>
      <c r="F37" t="s">
        <v>51</v>
      </c>
      <c r="G37" t="s">
        <v>58</v>
      </c>
      <c r="H37">
        <v>1015864</v>
      </c>
      <c r="I37">
        <v>5</v>
      </c>
      <c r="J37" t="s">
        <v>47</v>
      </c>
      <c r="K37" t="s">
        <v>6142</v>
      </c>
      <c r="L37" t="s">
        <v>55</v>
      </c>
      <c r="M37">
        <v>80</v>
      </c>
      <c r="N37">
        <v>100</v>
      </c>
      <c r="O37" t="s">
        <v>6143</v>
      </c>
      <c r="P37">
        <v>2550</v>
      </c>
      <c r="Q37">
        <v>50</v>
      </c>
      <c r="R37">
        <v>300</v>
      </c>
      <c r="S37"/>
      <c r="T37"/>
      <c r="U37" t="s">
        <v>6144</v>
      </c>
      <c r="V37" s="2">
        <v>43474.373854166668</v>
      </c>
      <c r="W37"/>
      <c r="X37" s="2">
        <v>43474.373854166668</v>
      </c>
      <c r="Y37"/>
      <c r="Z37"/>
    </row>
    <row r="38" spans="1:26" hidden="1" x14ac:dyDescent="0.25">
      <c r="A38" t="s">
        <v>2859</v>
      </c>
      <c r="B38" t="s">
        <v>2858</v>
      </c>
      <c r="C38" t="s">
        <v>2860</v>
      </c>
      <c r="D38" t="s">
        <v>132</v>
      </c>
      <c r="E38" t="s">
        <v>2861</v>
      </c>
      <c r="F38" t="s">
        <v>51</v>
      </c>
      <c r="G38" t="s">
        <v>58</v>
      </c>
      <c r="H38">
        <v>1015862</v>
      </c>
      <c r="I38">
        <v>5</v>
      </c>
      <c r="J38" t="s">
        <v>79</v>
      </c>
      <c r="K38" t="s">
        <v>6142</v>
      </c>
      <c r="L38" t="s">
        <v>55</v>
      </c>
      <c r="M38">
        <v>80</v>
      </c>
      <c r="N38">
        <v>100</v>
      </c>
      <c r="O38" t="s">
        <v>6143</v>
      </c>
      <c r="P38">
        <v>2600</v>
      </c>
      <c r="Q38">
        <v>50</v>
      </c>
      <c r="R38">
        <v>300</v>
      </c>
      <c r="S38"/>
      <c r="T38"/>
      <c r="U38" t="s">
        <v>6144</v>
      </c>
      <c r="V38" s="2">
        <v>43474.373854166668</v>
      </c>
      <c r="W38"/>
      <c r="X38" s="2">
        <v>43474.373854166668</v>
      </c>
      <c r="Y38"/>
      <c r="Z38"/>
    </row>
    <row r="39" spans="1:26" hidden="1" x14ac:dyDescent="0.25">
      <c r="A39" t="s">
        <v>2864</v>
      </c>
      <c r="B39" t="s">
        <v>2863</v>
      </c>
      <c r="C39" t="s">
        <v>2860</v>
      </c>
      <c r="D39" t="s">
        <v>132</v>
      </c>
      <c r="E39" t="s">
        <v>2861</v>
      </c>
      <c r="F39" t="s">
        <v>51</v>
      </c>
      <c r="G39" t="s">
        <v>58</v>
      </c>
      <c r="H39">
        <v>1016709</v>
      </c>
      <c r="I39">
        <v>5</v>
      </c>
      <c r="J39" t="s">
        <v>47</v>
      </c>
      <c r="K39" t="s">
        <v>6142</v>
      </c>
      <c r="L39" t="s">
        <v>55</v>
      </c>
      <c r="M39">
        <v>80</v>
      </c>
      <c r="N39">
        <v>100</v>
      </c>
      <c r="O39" t="s">
        <v>6143</v>
      </c>
      <c r="P39">
        <v>2600</v>
      </c>
      <c r="Q39">
        <v>50</v>
      </c>
      <c r="R39">
        <v>300</v>
      </c>
      <c r="S39"/>
      <c r="T39"/>
      <c r="U39" t="s">
        <v>6144</v>
      </c>
      <c r="V39" s="2">
        <v>43474.373854166668</v>
      </c>
      <c r="W39"/>
      <c r="X39" s="2">
        <v>43474.373854166668</v>
      </c>
      <c r="Y39"/>
      <c r="Z39"/>
    </row>
    <row r="40" spans="1:26" hidden="1" x14ac:dyDescent="0.25">
      <c r="A40" t="s">
        <v>2866</v>
      </c>
      <c r="B40" t="s">
        <v>2865</v>
      </c>
      <c r="C40" t="s">
        <v>2860</v>
      </c>
      <c r="D40" t="s">
        <v>132</v>
      </c>
      <c r="E40" t="s">
        <v>2861</v>
      </c>
      <c r="F40" t="s">
        <v>51</v>
      </c>
      <c r="G40" t="s">
        <v>58</v>
      </c>
      <c r="H40">
        <v>1016702</v>
      </c>
      <c r="I40">
        <v>5</v>
      </c>
      <c r="J40" t="s">
        <v>167</v>
      </c>
      <c r="K40" t="s">
        <v>6142</v>
      </c>
      <c r="L40" t="s">
        <v>55</v>
      </c>
      <c r="M40">
        <v>80</v>
      </c>
      <c r="N40">
        <v>100</v>
      </c>
      <c r="O40" t="s">
        <v>6143</v>
      </c>
      <c r="P40">
        <v>2600</v>
      </c>
      <c r="Q40">
        <v>50</v>
      </c>
      <c r="R40">
        <v>300</v>
      </c>
      <c r="S40"/>
      <c r="T40"/>
      <c r="U40" t="s">
        <v>6144</v>
      </c>
      <c r="V40" s="2">
        <v>43474.373854166668</v>
      </c>
      <c r="W40"/>
      <c r="X40" s="2">
        <v>43474.373854166668</v>
      </c>
      <c r="Y40"/>
      <c r="Z40"/>
    </row>
    <row r="41" spans="1:26" hidden="1" x14ac:dyDescent="0.25">
      <c r="A41" t="s">
        <v>2870</v>
      </c>
      <c r="B41" t="s">
        <v>2869</v>
      </c>
      <c r="C41" t="s">
        <v>2871</v>
      </c>
      <c r="D41" t="s">
        <v>2711</v>
      </c>
      <c r="E41" t="s">
        <v>2872</v>
      </c>
      <c r="F41" t="s">
        <v>51</v>
      </c>
      <c r="G41" t="s">
        <v>58</v>
      </c>
      <c r="H41">
        <v>1015863</v>
      </c>
      <c r="I41">
        <v>5</v>
      </c>
      <c r="J41" t="s">
        <v>79</v>
      </c>
      <c r="K41" t="s">
        <v>6142</v>
      </c>
      <c r="L41" t="s">
        <v>55</v>
      </c>
      <c r="M41">
        <v>80</v>
      </c>
      <c r="N41">
        <v>100</v>
      </c>
      <c r="O41" t="s">
        <v>6143</v>
      </c>
      <c r="P41">
        <v>2600</v>
      </c>
      <c r="Q41">
        <v>50</v>
      </c>
      <c r="R41">
        <v>300</v>
      </c>
      <c r="S41"/>
      <c r="T41"/>
      <c r="U41" t="s">
        <v>6144</v>
      </c>
      <c r="V41" s="2">
        <v>43474.373854166668</v>
      </c>
      <c r="W41"/>
      <c r="X41" s="2">
        <v>43474.373854166668</v>
      </c>
      <c r="Y41"/>
      <c r="Z41"/>
    </row>
    <row r="42" spans="1:26" hidden="1" x14ac:dyDescent="0.25">
      <c r="A42" t="s">
        <v>2875</v>
      </c>
      <c r="B42" t="s">
        <v>2874</v>
      </c>
      <c r="C42" t="s">
        <v>2871</v>
      </c>
      <c r="D42" t="s">
        <v>2711</v>
      </c>
      <c r="E42" t="s">
        <v>2872</v>
      </c>
      <c r="F42" t="s">
        <v>51</v>
      </c>
      <c r="G42" t="s">
        <v>58</v>
      </c>
      <c r="H42">
        <v>1016659</v>
      </c>
      <c r="I42">
        <v>5</v>
      </c>
      <c r="J42" t="s">
        <v>79</v>
      </c>
      <c r="K42" t="s">
        <v>6142</v>
      </c>
      <c r="L42" t="s">
        <v>55</v>
      </c>
      <c r="M42">
        <v>80</v>
      </c>
      <c r="N42">
        <v>100</v>
      </c>
      <c r="O42" t="s">
        <v>6143</v>
      </c>
      <c r="P42">
        <v>2600</v>
      </c>
      <c r="Q42">
        <v>50</v>
      </c>
      <c r="R42">
        <v>300</v>
      </c>
      <c r="S42"/>
      <c r="T42"/>
      <c r="U42" t="s">
        <v>6144</v>
      </c>
      <c r="V42" s="2">
        <v>43474.373854166668</v>
      </c>
      <c r="W42"/>
      <c r="X42" s="2">
        <v>43474.373854166668</v>
      </c>
      <c r="Y42"/>
      <c r="Z42"/>
    </row>
    <row r="43" spans="1:26" hidden="1" x14ac:dyDescent="0.25">
      <c r="A43" t="s">
        <v>2877</v>
      </c>
      <c r="B43" t="s">
        <v>2876</v>
      </c>
      <c r="C43" t="s">
        <v>2871</v>
      </c>
      <c r="D43" t="s">
        <v>2711</v>
      </c>
      <c r="E43" t="s">
        <v>2872</v>
      </c>
      <c r="F43" t="s">
        <v>51</v>
      </c>
      <c r="G43" t="s">
        <v>58</v>
      </c>
      <c r="H43">
        <v>1016710</v>
      </c>
      <c r="I43">
        <v>5</v>
      </c>
      <c r="J43" t="s">
        <v>47</v>
      </c>
      <c r="K43" t="s">
        <v>6142</v>
      </c>
      <c r="L43" t="s">
        <v>55</v>
      </c>
      <c r="M43">
        <v>80</v>
      </c>
      <c r="N43">
        <v>100</v>
      </c>
      <c r="O43" t="s">
        <v>6143</v>
      </c>
      <c r="P43">
        <v>2600</v>
      </c>
      <c r="Q43">
        <v>50</v>
      </c>
      <c r="R43">
        <v>300</v>
      </c>
      <c r="S43"/>
      <c r="T43"/>
      <c r="U43" t="s">
        <v>6144</v>
      </c>
      <c r="V43" s="2">
        <v>43474.373854166668</v>
      </c>
      <c r="W43"/>
      <c r="X43" s="2">
        <v>43474.373854166668</v>
      </c>
      <c r="Y43"/>
      <c r="Z43"/>
    </row>
    <row r="44" spans="1:26" hidden="1" x14ac:dyDescent="0.25">
      <c r="A44" t="s">
        <v>2817</v>
      </c>
      <c r="B44" t="s">
        <v>2816</v>
      </c>
      <c r="C44" t="s">
        <v>1820</v>
      </c>
      <c r="D44" t="s">
        <v>2818</v>
      </c>
      <c r="E44" t="s">
        <v>2819</v>
      </c>
      <c r="F44" t="s">
        <v>177</v>
      </c>
      <c r="G44" t="s">
        <v>58</v>
      </c>
      <c r="H44" s="2"/>
      <c r="I44">
        <v>3</v>
      </c>
      <c r="J44" t="s">
        <v>79</v>
      </c>
      <c r="K44" t="s">
        <v>6184</v>
      </c>
      <c r="L44" t="s">
        <v>55</v>
      </c>
      <c r="M44">
        <v>0</v>
      </c>
      <c r="N44">
        <v>100</v>
      </c>
      <c r="O44" t="s">
        <v>6185</v>
      </c>
      <c r="P44">
        <v>1600</v>
      </c>
      <c r="Q44">
        <v>50</v>
      </c>
      <c r="R44">
        <v>302</v>
      </c>
      <c r="S44"/>
      <c r="T44"/>
      <c r="U44" t="s">
        <v>6184</v>
      </c>
      <c r="V44" s="2">
        <v>43474.373842592591</v>
      </c>
      <c r="W44"/>
      <c r="X44" s="2">
        <v>43474.373842592591</v>
      </c>
      <c r="Y44"/>
      <c r="Z44"/>
    </row>
    <row r="45" spans="1:26" hidden="1" x14ac:dyDescent="0.25">
      <c r="A45" t="s">
        <v>2883</v>
      </c>
      <c r="B45" t="s">
        <v>2882</v>
      </c>
      <c r="C45" t="s">
        <v>2884</v>
      </c>
      <c r="D45" t="s">
        <v>482</v>
      </c>
      <c r="E45" t="s">
        <v>2885</v>
      </c>
      <c r="F45" t="s">
        <v>51</v>
      </c>
      <c r="G45" t="s">
        <v>58</v>
      </c>
      <c r="H45">
        <v>1016657</v>
      </c>
      <c r="I45">
        <v>5</v>
      </c>
      <c r="J45" t="s">
        <v>79</v>
      </c>
      <c r="K45" t="s">
        <v>6142</v>
      </c>
      <c r="L45" t="s">
        <v>55</v>
      </c>
      <c r="M45">
        <v>80</v>
      </c>
      <c r="N45">
        <v>100</v>
      </c>
      <c r="O45" t="s">
        <v>6143</v>
      </c>
      <c r="P45">
        <v>2900</v>
      </c>
      <c r="Q45">
        <v>50</v>
      </c>
      <c r="R45">
        <v>300</v>
      </c>
      <c r="S45"/>
      <c r="T45"/>
      <c r="U45" t="s">
        <v>6144</v>
      </c>
      <c r="V45" s="2">
        <v>43474.373854166668</v>
      </c>
      <c r="W45"/>
      <c r="X45" s="2">
        <v>43474.373854166668</v>
      </c>
      <c r="Y45"/>
      <c r="Z45"/>
    </row>
    <row r="46" spans="1:26" hidden="1" x14ac:dyDescent="0.25">
      <c r="A46" t="s">
        <v>2888</v>
      </c>
      <c r="B46" t="s">
        <v>2887</v>
      </c>
      <c r="C46" t="s">
        <v>2884</v>
      </c>
      <c r="D46" t="s">
        <v>482</v>
      </c>
      <c r="E46" t="s">
        <v>2885</v>
      </c>
      <c r="F46" t="s">
        <v>51</v>
      </c>
      <c r="G46" t="s">
        <v>58</v>
      </c>
      <c r="H46">
        <v>1016704</v>
      </c>
      <c r="I46">
        <v>5</v>
      </c>
      <c r="J46" t="s">
        <v>47</v>
      </c>
      <c r="K46" t="s">
        <v>6142</v>
      </c>
      <c r="L46" t="s">
        <v>55</v>
      </c>
      <c r="M46">
        <v>80</v>
      </c>
      <c r="N46">
        <v>100</v>
      </c>
      <c r="O46" t="s">
        <v>6143</v>
      </c>
      <c r="P46">
        <v>2600</v>
      </c>
      <c r="Q46">
        <v>50</v>
      </c>
      <c r="R46">
        <v>300</v>
      </c>
      <c r="S46"/>
      <c r="T46"/>
      <c r="U46" t="s">
        <v>6144</v>
      </c>
      <c r="V46" s="2">
        <v>43474.373854166668</v>
      </c>
      <c r="W46"/>
      <c r="X46" s="2">
        <v>43474.373854166668</v>
      </c>
      <c r="Y46"/>
      <c r="Z46"/>
    </row>
    <row r="47" spans="1:26" hidden="1" x14ac:dyDescent="0.25">
      <c r="A47" t="s">
        <v>2890</v>
      </c>
      <c r="B47" t="s">
        <v>2889</v>
      </c>
      <c r="C47" t="s">
        <v>2884</v>
      </c>
      <c r="D47" t="s">
        <v>482</v>
      </c>
      <c r="E47" t="s">
        <v>2885</v>
      </c>
      <c r="F47" t="s">
        <v>51</v>
      </c>
      <c r="G47" t="s">
        <v>58</v>
      </c>
      <c r="H47">
        <v>1015859</v>
      </c>
      <c r="I47">
        <v>5</v>
      </c>
      <c r="J47" t="s">
        <v>167</v>
      </c>
      <c r="K47" t="s">
        <v>6142</v>
      </c>
      <c r="L47" t="s">
        <v>55</v>
      </c>
      <c r="M47">
        <v>80</v>
      </c>
      <c r="N47">
        <v>100</v>
      </c>
      <c r="O47" t="s">
        <v>6143</v>
      </c>
      <c r="P47">
        <v>2600</v>
      </c>
      <c r="Q47">
        <v>50</v>
      </c>
      <c r="R47">
        <v>300</v>
      </c>
      <c r="S47"/>
      <c r="T47"/>
      <c r="U47" t="s">
        <v>6144</v>
      </c>
      <c r="V47" s="2">
        <v>43474.373854166668</v>
      </c>
      <c r="W47"/>
      <c r="X47" s="2">
        <v>43474.373854166668</v>
      </c>
      <c r="Y47"/>
      <c r="Z47"/>
    </row>
    <row r="48" spans="1:26" hidden="1" x14ac:dyDescent="0.25">
      <c r="A48" t="s">
        <v>2892</v>
      </c>
      <c r="B48" t="s">
        <v>2891</v>
      </c>
      <c r="C48" t="s">
        <v>2893</v>
      </c>
      <c r="D48" t="s">
        <v>112</v>
      </c>
      <c r="E48" t="s">
        <v>2894</v>
      </c>
      <c r="F48" t="s">
        <v>51</v>
      </c>
      <c r="G48" t="s">
        <v>58</v>
      </c>
      <c r="H48">
        <v>1015852</v>
      </c>
      <c r="I48">
        <v>5</v>
      </c>
      <c r="J48" t="s">
        <v>79</v>
      </c>
      <c r="K48" t="s">
        <v>6142</v>
      </c>
      <c r="L48" t="s">
        <v>55</v>
      </c>
      <c r="M48">
        <v>80</v>
      </c>
      <c r="N48">
        <v>100</v>
      </c>
      <c r="O48" t="s">
        <v>6143</v>
      </c>
      <c r="P48">
        <v>2600</v>
      </c>
      <c r="Q48">
        <v>50</v>
      </c>
      <c r="R48">
        <v>300</v>
      </c>
      <c r="S48"/>
      <c r="T48"/>
      <c r="U48" t="s">
        <v>6144</v>
      </c>
      <c r="V48" s="2">
        <v>43474.373854166668</v>
      </c>
      <c r="W48"/>
      <c r="X48" s="2">
        <v>43474.373854166668</v>
      </c>
      <c r="Y48"/>
      <c r="Z48"/>
    </row>
    <row r="49" spans="1:26" hidden="1" x14ac:dyDescent="0.25">
      <c r="A49" t="s">
        <v>2897</v>
      </c>
      <c r="B49" t="s">
        <v>2896</v>
      </c>
      <c r="C49" t="s">
        <v>2893</v>
      </c>
      <c r="D49" t="s">
        <v>112</v>
      </c>
      <c r="E49" t="s">
        <v>2894</v>
      </c>
      <c r="F49" t="s">
        <v>51</v>
      </c>
      <c r="G49" t="s">
        <v>58</v>
      </c>
      <c r="H49">
        <v>1016658</v>
      </c>
      <c r="I49">
        <v>5</v>
      </c>
      <c r="J49" t="s">
        <v>47</v>
      </c>
      <c r="K49" t="s">
        <v>6142</v>
      </c>
      <c r="L49" t="s">
        <v>55</v>
      </c>
      <c r="M49">
        <v>80</v>
      </c>
      <c r="N49">
        <v>100</v>
      </c>
      <c r="O49" t="s">
        <v>6143</v>
      </c>
      <c r="P49">
        <v>2600</v>
      </c>
      <c r="Q49">
        <v>50</v>
      </c>
      <c r="R49">
        <v>300</v>
      </c>
      <c r="S49"/>
      <c r="T49"/>
      <c r="U49" t="s">
        <v>6144</v>
      </c>
      <c r="V49" s="2">
        <v>43474.373854166668</v>
      </c>
      <c r="W49"/>
      <c r="X49" s="2">
        <v>43474.373854166668</v>
      </c>
      <c r="Y49"/>
      <c r="Z49"/>
    </row>
    <row r="50" spans="1:26" hidden="1" x14ac:dyDescent="0.25">
      <c r="A50" t="s">
        <v>199</v>
      </c>
      <c r="B50" t="s">
        <v>198</v>
      </c>
      <c r="C50" t="s">
        <v>200</v>
      </c>
      <c r="D50" t="s">
        <v>201</v>
      </c>
      <c r="E50" t="s">
        <v>202</v>
      </c>
      <c r="F50" t="s">
        <v>177</v>
      </c>
      <c r="G50" t="s">
        <v>58</v>
      </c>
      <c r="H50">
        <v>1017311</v>
      </c>
      <c r="I50">
        <v>5</v>
      </c>
      <c r="J50" t="s">
        <v>47</v>
      </c>
      <c r="K50" t="s">
        <v>6142</v>
      </c>
      <c r="L50" t="s">
        <v>55</v>
      </c>
      <c r="M50">
        <v>80</v>
      </c>
      <c r="N50">
        <v>100</v>
      </c>
      <c r="O50" t="s">
        <v>6160</v>
      </c>
      <c r="P50">
        <v>2600</v>
      </c>
      <c r="Q50">
        <v>50</v>
      </c>
      <c r="R50">
        <v>300</v>
      </c>
      <c r="S50"/>
      <c r="T50"/>
      <c r="U50" t="s">
        <v>6144</v>
      </c>
      <c r="V50" s="2">
        <v>43474.373842592591</v>
      </c>
      <c r="W50"/>
      <c r="X50" s="2">
        <v>43474.373842592591</v>
      </c>
      <c r="Y50"/>
      <c r="Z50"/>
    </row>
    <row r="51" spans="1:26" hidden="1" x14ac:dyDescent="0.25">
      <c r="A51" t="s">
        <v>1848</v>
      </c>
      <c r="B51" t="s">
        <v>1847</v>
      </c>
      <c r="C51" t="s">
        <v>679</v>
      </c>
      <c r="D51" t="s">
        <v>105</v>
      </c>
      <c r="E51" t="s">
        <v>680</v>
      </c>
      <c r="F51" t="s">
        <v>62</v>
      </c>
      <c r="G51" t="s">
        <v>58</v>
      </c>
      <c r="H51">
        <v>1017328</v>
      </c>
      <c r="I51">
        <v>5</v>
      </c>
      <c r="J51" t="s">
        <v>79</v>
      </c>
      <c r="K51" t="s">
        <v>6142</v>
      </c>
      <c r="L51" t="s">
        <v>55</v>
      </c>
      <c r="M51">
        <v>80</v>
      </c>
      <c r="N51">
        <v>100</v>
      </c>
      <c r="O51" t="s">
        <v>6160</v>
      </c>
      <c r="P51">
        <v>2600</v>
      </c>
      <c r="Q51">
        <v>50</v>
      </c>
      <c r="R51">
        <v>300</v>
      </c>
      <c r="S51"/>
      <c r="T51"/>
      <c r="U51" t="s">
        <v>6144</v>
      </c>
      <c r="V51" s="2">
        <v>43474.373842592591</v>
      </c>
      <c r="W51"/>
      <c r="X51" s="2">
        <v>43474.373842592591</v>
      </c>
      <c r="Y51"/>
      <c r="Z51"/>
    </row>
    <row r="52" spans="1:26" hidden="1" x14ac:dyDescent="0.25">
      <c r="A52" t="s">
        <v>6186</v>
      </c>
      <c r="B52" s="2"/>
      <c r="C52" s="2"/>
      <c r="D52" s="2"/>
      <c r="E52" s="2"/>
      <c r="F52" s="2"/>
      <c r="G52" t="s">
        <v>58</v>
      </c>
      <c r="H52">
        <v>1017871</v>
      </c>
      <c r="I52">
        <v>5</v>
      </c>
      <c r="J52" t="s">
        <v>79</v>
      </c>
      <c r="K52" t="s">
        <v>6142</v>
      </c>
      <c r="L52" t="s">
        <v>55</v>
      </c>
      <c r="M52">
        <v>80</v>
      </c>
      <c r="N52">
        <v>100</v>
      </c>
      <c r="O52" t="s">
        <v>6143</v>
      </c>
      <c r="P52">
        <v>2600</v>
      </c>
      <c r="Q52">
        <v>50</v>
      </c>
      <c r="R52">
        <v>304</v>
      </c>
      <c r="S52"/>
      <c r="T52"/>
      <c r="U52" t="s">
        <v>6144</v>
      </c>
      <c r="V52" s="2">
        <v>43474.373831018522</v>
      </c>
      <c r="W52"/>
      <c r="X52" s="2">
        <v>43474.373831018522</v>
      </c>
      <c r="Y52"/>
      <c r="Z52"/>
    </row>
    <row r="53" spans="1:26" hidden="1" x14ac:dyDescent="0.25">
      <c r="A53" t="s">
        <v>1851</v>
      </c>
      <c r="B53" t="s">
        <v>1850</v>
      </c>
      <c r="C53" t="s">
        <v>1852</v>
      </c>
      <c r="D53" t="s">
        <v>1853</v>
      </c>
      <c r="E53" t="s">
        <v>1854</v>
      </c>
      <c r="F53" t="s">
        <v>177</v>
      </c>
      <c r="G53" t="s">
        <v>58</v>
      </c>
      <c r="H53">
        <v>1017872</v>
      </c>
      <c r="I53">
        <v>5</v>
      </c>
      <c r="J53" t="s">
        <v>47</v>
      </c>
      <c r="K53" t="s">
        <v>6142</v>
      </c>
      <c r="L53" t="s">
        <v>55</v>
      </c>
      <c r="M53">
        <v>80</v>
      </c>
      <c r="N53">
        <v>100</v>
      </c>
      <c r="O53" t="s">
        <v>6143</v>
      </c>
      <c r="P53">
        <v>2550</v>
      </c>
      <c r="Q53">
        <v>50</v>
      </c>
      <c r="R53">
        <v>300</v>
      </c>
      <c r="S53"/>
      <c r="T53"/>
      <c r="U53" t="s">
        <v>6144</v>
      </c>
      <c r="V53" s="2">
        <v>43474.373831018522</v>
      </c>
      <c r="W53"/>
      <c r="X53" s="2">
        <v>43474.373831018522</v>
      </c>
      <c r="Y53"/>
      <c r="Z53"/>
    </row>
    <row r="54" spans="1:26" hidden="1" x14ac:dyDescent="0.25">
      <c r="A54" t="s">
        <v>6187</v>
      </c>
      <c r="B54" s="2"/>
      <c r="C54" s="2"/>
      <c r="D54" s="2"/>
      <c r="E54" s="2"/>
      <c r="F54" s="2"/>
      <c r="G54" t="s">
        <v>58</v>
      </c>
      <c r="H54">
        <v>1017873</v>
      </c>
      <c r="I54">
        <v>5</v>
      </c>
      <c r="J54" t="s">
        <v>193</v>
      </c>
      <c r="K54" t="s">
        <v>6142</v>
      </c>
      <c r="L54" t="s">
        <v>55</v>
      </c>
      <c r="M54">
        <v>80</v>
      </c>
      <c r="N54">
        <v>100</v>
      </c>
      <c r="O54" t="s">
        <v>6143</v>
      </c>
      <c r="P54">
        <v>2550</v>
      </c>
      <c r="Q54">
        <v>50</v>
      </c>
      <c r="R54">
        <v>1000</v>
      </c>
      <c r="S54"/>
      <c r="T54"/>
      <c r="U54" t="s">
        <v>6144</v>
      </c>
      <c r="V54" s="2">
        <v>43474.373831018522</v>
      </c>
      <c r="W54"/>
      <c r="X54" s="2">
        <v>43474.373831018522</v>
      </c>
      <c r="Y54"/>
      <c r="Z54"/>
    </row>
    <row r="55" spans="1:26" hidden="1" x14ac:dyDescent="0.25">
      <c r="A55" t="s">
        <v>1860</v>
      </c>
      <c r="B55" t="s">
        <v>1859</v>
      </c>
      <c r="C55" t="s">
        <v>1803</v>
      </c>
      <c r="D55" t="s">
        <v>935</v>
      </c>
      <c r="E55" t="s">
        <v>1804</v>
      </c>
      <c r="F55" t="s">
        <v>177</v>
      </c>
      <c r="G55" t="s">
        <v>58</v>
      </c>
      <c r="H55">
        <v>1017875</v>
      </c>
      <c r="I55">
        <v>5</v>
      </c>
      <c r="J55" t="s">
        <v>47</v>
      </c>
      <c r="K55" t="s">
        <v>6142</v>
      </c>
      <c r="L55" t="s">
        <v>55</v>
      </c>
      <c r="M55">
        <v>80</v>
      </c>
      <c r="N55">
        <v>100</v>
      </c>
      <c r="O55" t="s">
        <v>6143</v>
      </c>
      <c r="P55">
        <v>2600</v>
      </c>
      <c r="Q55">
        <v>50</v>
      </c>
      <c r="R55">
        <v>300</v>
      </c>
      <c r="S55"/>
      <c r="T55"/>
      <c r="U55" t="s">
        <v>6144</v>
      </c>
      <c r="V55" s="2">
        <v>43474.373831018522</v>
      </c>
      <c r="W55"/>
      <c r="X55" s="2">
        <v>43474.373831018522</v>
      </c>
      <c r="Y55"/>
      <c r="Z55"/>
    </row>
    <row r="56" spans="1:26" hidden="1" x14ac:dyDescent="0.25">
      <c r="A56" t="s">
        <v>1862</v>
      </c>
      <c r="B56" t="s">
        <v>1861</v>
      </c>
      <c r="C56" t="s">
        <v>1863</v>
      </c>
      <c r="D56" t="s">
        <v>1864</v>
      </c>
      <c r="E56" t="s">
        <v>1865</v>
      </c>
      <c r="F56" t="s">
        <v>177</v>
      </c>
      <c r="G56" t="s">
        <v>58</v>
      </c>
      <c r="H56">
        <v>1017876</v>
      </c>
      <c r="I56">
        <v>5</v>
      </c>
      <c r="J56" t="s">
        <v>193</v>
      </c>
      <c r="K56" t="s">
        <v>6142</v>
      </c>
      <c r="L56" t="s">
        <v>55</v>
      </c>
      <c r="M56">
        <v>80</v>
      </c>
      <c r="N56">
        <v>100</v>
      </c>
      <c r="O56" t="s">
        <v>6156</v>
      </c>
      <c r="P56">
        <v>2600</v>
      </c>
      <c r="Q56">
        <v>50</v>
      </c>
      <c r="R56">
        <v>300</v>
      </c>
      <c r="S56"/>
      <c r="T56"/>
      <c r="U56" t="s">
        <v>6144</v>
      </c>
      <c r="V56" s="2">
        <v>43474.373831018522</v>
      </c>
      <c r="W56"/>
      <c r="X56" s="2">
        <v>43474.373831018522</v>
      </c>
      <c r="Y56"/>
      <c r="Z56"/>
    </row>
    <row r="57" spans="1:26" hidden="1" x14ac:dyDescent="0.25">
      <c r="A57" t="s">
        <v>1752</v>
      </c>
      <c r="B57" t="s">
        <v>1751</v>
      </c>
      <c r="C57" t="s">
        <v>1753</v>
      </c>
      <c r="D57" t="s">
        <v>1754</v>
      </c>
      <c r="E57" t="s">
        <v>1755</v>
      </c>
      <c r="F57" t="s">
        <v>177</v>
      </c>
      <c r="G57" t="s">
        <v>58</v>
      </c>
      <c r="H57">
        <v>1017878</v>
      </c>
      <c r="I57">
        <v>5</v>
      </c>
      <c r="J57" t="s">
        <v>47</v>
      </c>
      <c r="K57" t="s">
        <v>6142</v>
      </c>
      <c r="L57" t="s">
        <v>55</v>
      </c>
      <c r="M57">
        <v>80</v>
      </c>
      <c r="N57">
        <v>100</v>
      </c>
      <c r="O57" t="s">
        <v>6143</v>
      </c>
      <c r="P57">
        <v>2600</v>
      </c>
      <c r="Q57">
        <v>50</v>
      </c>
      <c r="R57">
        <v>300</v>
      </c>
      <c r="S57"/>
      <c r="T57"/>
      <c r="U57" t="s">
        <v>6144</v>
      </c>
      <c r="V57" s="2">
        <v>43474.373831018522</v>
      </c>
      <c r="W57"/>
      <c r="X57" s="2">
        <v>43474.373831018522</v>
      </c>
      <c r="Y57"/>
      <c r="Z57"/>
    </row>
    <row r="58" spans="1:26" hidden="1" x14ac:dyDescent="0.25">
      <c r="A58" t="s">
        <v>1763</v>
      </c>
      <c r="B58" t="s">
        <v>1762</v>
      </c>
      <c r="C58" t="s">
        <v>1764</v>
      </c>
      <c r="D58" t="s">
        <v>1765</v>
      </c>
      <c r="E58" t="s">
        <v>1766</v>
      </c>
      <c r="F58" t="s">
        <v>177</v>
      </c>
      <c r="G58" t="s">
        <v>58</v>
      </c>
      <c r="H58">
        <v>1017880</v>
      </c>
      <c r="I58">
        <v>5</v>
      </c>
      <c r="J58" t="s">
        <v>47</v>
      </c>
      <c r="K58" t="s">
        <v>6142</v>
      </c>
      <c r="L58" t="s">
        <v>55</v>
      </c>
      <c r="M58">
        <v>80</v>
      </c>
      <c r="N58">
        <v>100</v>
      </c>
      <c r="O58" t="s">
        <v>6143</v>
      </c>
      <c r="P58">
        <v>2600</v>
      </c>
      <c r="Q58">
        <v>50</v>
      </c>
      <c r="R58">
        <v>300</v>
      </c>
      <c r="S58"/>
      <c r="T58"/>
      <c r="U58" t="s">
        <v>6144</v>
      </c>
      <c r="V58" s="2">
        <v>43474.373831018522</v>
      </c>
      <c r="W58"/>
      <c r="X58" s="2">
        <v>43474.373831018522</v>
      </c>
      <c r="Y58"/>
      <c r="Z58"/>
    </row>
    <row r="59" spans="1:26" hidden="1" x14ac:dyDescent="0.25">
      <c r="A59" t="s">
        <v>1819</v>
      </c>
      <c r="B59" t="s">
        <v>1818</v>
      </c>
      <c r="C59" t="s">
        <v>1820</v>
      </c>
      <c r="D59" t="s">
        <v>1552</v>
      </c>
      <c r="E59" t="s">
        <v>1821</v>
      </c>
      <c r="F59" t="s">
        <v>177</v>
      </c>
      <c r="G59" t="s">
        <v>58</v>
      </c>
      <c r="H59">
        <v>1017893</v>
      </c>
      <c r="I59">
        <v>5</v>
      </c>
      <c r="J59" t="s">
        <v>47</v>
      </c>
      <c r="K59" t="s">
        <v>6142</v>
      </c>
      <c r="L59" t="s">
        <v>55</v>
      </c>
      <c r="M59">
        <v>80</v>
      </c>
      <c r="N59">
        <v>100</v>
      </c>
      <c r="O59" t="s">
        <v>6143</v>
      </c>
      <c r="P59">
        <v>2550</v>
      </c>
      <c r="Q59">
        <v>50</v>
      </c>
      <c r="R59">
        <v>300</v>
      </c>
      <c r="S59"/>
      <c r="T59"/>
      <c r="U59" t="s">
        <v>6144</v>
      </c>
      <c r="V59" s="2">
        <v>43474.373831018522</v>
      </c>
      <c r="W59"/>
      <c r="X59" s="2">
        <v>43474.373831018522</v>
      </c>
      <c r="Y59"/>
      <c r="Z59"/>
    </row>
    <row r="60" spans="1:26" hidden="1" x14ac:dyDescent="0.25">
      <c r="A60" t="s">
        <v>1824</v>
      </c>
      <c r="B60" t="s">
        <v>1823</v>
      </c>
      <c r="C60" t="s">
        <v>913</v>
      </c>
      <c r="D60" t="s">
        <v>1825</v>
      </c>
      <c r="E60" t="s">
        <v>1826</v>
      </c>
      <c r="F60" t="s">
        <v>177</v>
      </c>
      <c r="G60" t="s">
        <v>58</v>
      </c>
      <c r="H60">
        <v>1017894</v>
      </c>
      <c r="I60">
        <v>5</v>
      </c>
      <c r="J60" t="s">
        <v>47</v>
      </c>
      <c r="K60" t="s">
        <v>6142</v>
      </c>
      <c r="L60" t="s">
        <v>55</v>
      </c>
      <c r="M60">
        <v>80</v>
      </c>
      <c r="N60">
        <v>100</v>
      </c>
      <c r="O60" t="s">
        <v>6165</v>
      </c>
      <c r="P60">
        <v>2500</v>
      </c>
      <c r="Q60">
        <v>50</v>
      </c>
      <c r="R60">
        <v>300</v>
      </c>
      <c r="S60"/>
      <c r="T60"/>
      <c r="U60" t="s">
        <v>6144</v>
      </c>
      <c r="V60" s="2">
        <v>43474.373831018522</v>
      </c>
      <c r="W60"/>
      <c r="X60" s="2">
        <v>43474.373831018522</v>
      </c>
      <c r="Y60"/>
      <c r="Z60"/>
    </row>
    <row r="61" spans="1:26" hidden="1" x14ac:dyDescent="0.25">
      <c r="A61" t="s">
        <v>1829</v>
      </c>
      <c r="B61" t="s">
        <v>1828</v>
      </c>
      <c r="C61" t="s">
        <v>1793</v>
      </c>
      <c r="D61" t="s">
        <v>1086</v>
      </c>
      <c r="E61" t="s">
        <v>1794</v>
      </c>
      <c r="F61" t="s">
        <v>177</v>
      </c>
      <c r="G61" t="s">
        <v>58</v>
      </c>
      <c r="H61">
        <v>1017895</v>
      </c>
      <c r="I61">
        <v>5</v>
      </c>
      <c r="J61" t="s">
        <v>47</v>
      </c>
      <c r="K61" t="s">
        <v>6142</v>
      </c>
      <c r="L61" t="s">
        <v>55</v>
      </c>
      <c r="M61">
        <v>80</v>
      </c>
      <c r="N61">
        <v>100</v>
      </c>
      <c r="O61" t="s">
        <v>6143</v>
      </c>
      <c r="P61">
        <v>2600</v>
      </c>
      <c r="Q61">
        <v>50</v>
      </c>
      <c r="R61">
        <v>300</v>
      </c>
      <c r="S61"/>
      <c r="T61"/>
      <c r="U61" t="s">
        <v>6144</v>
      </c>
      <c r="V61" s="2">
        <v>43474.373831018522</v>
      </c>
      <c r="W61"/>
      <c r="X61" s="2">
        <v>43474.373831018522</v>
      </c>
      <c r="Y61"/>
      <c r="Z61"/>
    </row>
    <row r="62" spans="1:26" hidden="1" x14ac:dyDescent="0.25">
      <c r="A62" t="s">
        <v>1831</v>
      </c>
      <c r="B62" t="s">
        <v>1830</v>
      </c>
      <c r="C62" t="s">
        <v>913</v>
      </c>
      <c r="D62" t="s">
        <v>1798</v>
      </c>
      <c r="E62" t="s">
        <v>1799</v>
      </c>
      <c r="F62" t="s">
        <v>177</v>
      </c>
      <c r="G62" t="s">
        <v>58</v>
      </c>
      <c r="H62">
        <v>1017896</v>
      </c>
      <c r="I62">
        <v>5</v>
      </c>
      <c r="J62" t="s">
        <v>47</v>
      </c>
      <c r="K62" t="s">
        <v>6142</v>
      </c>
      <c r="L62" t="s">
        <v>55</v>
      </c>
      <c r="M62">
        <v>80</v>
      </c>
      <c r="N62">
        <v>100</v>
      </c>
      <c r="O62" t="s">
        <v>6143</v>
      </c>
      <c r="P62">
        <v>2600</v>
      </c>
      <c r="Q62">
        <v>50</v>
      </c>
      <c r="R62">
        <v>300</v>
      </c>
      <c r="S62"/>
      <c r="T62"/>
      <c r="U62" t="s">
        <v>6144</v>
      </c>
      <c r="V62" s="2">
        <v>43474.373831018522</v>
      </c>
      <c r="W62"/>
      <c r="X62" s="2">
        <v>43474.373831018522</v>
      </c>
      <c r="Y62"/>
      <c r="Z62"/>
    </row>
    <row r="63" spans="1:26" hidden="1" x14ac:dyDescent="0.25">
      <c r="A63" t="s">
        <v>1935</v>
      </c>
      <c r="B63" t="s">
        <v>1934</v>
      </c>
      <c r="C63" t="s">
        <v>1674</v>
      </c>
      <c r="D63" t="s">
        <v>561</v>
      </c>
      <c r="E63" t="s">
        <v>1675</v>
      </c>
      <c r="F63" t="s">
        <v>177</v>
      </c>
      <c r="G63" t="s">
        <v>58</v>
      </c>
      <c r="H63">
        <v>1017869</v>
      </c>
      <c r="I63">
        <v>5</v>
      </c>
      <c r="J63" t="s">
        <v>47</v>
      </c>
      <c r="K63" t="s">
        <v>6142</v>
      </c>
      <c r="L63" t="s">
        <v>55</v>
      </c>
      <c r="M63">
        <v>80</v>
      </c>
      <c r="N63">
        <v>100</v>
      </c>
      <c r="O63" t="s">
        <v>6143</v>
      </c>
      <c r="P63">
        <v>2600</v>
      </c>
      <c r="Q63">
        <v>50</v>
      </c>
      <c r="R63">
        <v>300</v>
      </c>
      <c r="S63"/>
      <c r="T63"/>
      <c r="U63" t="s">
        <v>6144</v>
      </c>
      <c r="V63" s="2">
        <v>43474.373831018522</v>
      </c>
      <c r="W63"/>
      <c r="X63" s="2">
        <v>43474.373831018522</v>
      </c>
      <c r="Y63"/>
      <c r="Z63"/>
    </row>
    <row r="64" spans="1:26" hidden="1" x14ac:dyDescent="0.25">
      <c r="A64" t="s">
        <v>1838</v>
      </c>
      <c r="B64" t="s">
        <v>1837</v>
      </c>
      <c r="C64" t="s">
        <v>1839</v>
      </c>
      <c r="D64" t="s">
        <v>281</v>
      </c>
      <c r="E64" t="s">
        <v>1840</v>
      </c>
      <c r="F64" t="s">
        <v>177</v>
      </c>
      <c r="G64" t="s">
        <v>58</v>
      </c>
      <c r="H64">
        <v>1015781</v>
      </c>
      <c r="I64">
        <v>5</v>
      </c>
      <c r="J64" t="s">
        <v>79</v>
      </c>
      <c r="K64" t="s">
        <v>6142</v>
      </c>
      <c r="L64" t="s">
        <v>55</v>
      </c>
      <c r="M64">
        <v>80</v>
      </c>
      <c r="N64">
        <v>100</v>
      </c>
      <c r="O64" t="s">
        <v>6165</v>
      </c>
      <c r="P64">
        <v>2500</v>
      </c>
      <c r="Q64">
        <v>50</v>
      </c>
      <c r="R64">
        <v>300</v>
      </c>
      <c r="S64"/>
      <c r="T64"/>
      <c r="U64" t="s">
        <v>6144</v>
      </c>
      <c r="V64" s="2">
        <v>43474.373842592591</v>
      </c>
      <c r="W64"/>
      <c r="X64" s="2">
        <v>43474.373842592591</v>
      </c>
      <c r="Y64"/>
      <c r="Z64"/>
    </row>
    <row r="65" spans="1:26" hidden="1" x14ac:dyDescent="0.25">
      <c r="A65" t="s">
        <v>1880</v>
      </c>
      <c r="B65" t="s">
        <v>1879</v>
      </c>
      <c r="C65" t="s">
        <v>1881</v>
      </c>
      <c r="D65" t="s">
        <v>49</v>
      </c>
      <c r="E65" t="s">
        <v>1882</v>
      </c>
      <c r="F65" t="s">
        <v>51</v>
      </c>
      <c r="G65" t="s">
        <v>58</v>
      </c>
      <c r="H65">
        <v>1015793</v>
      </c>
      <c r="I65">
        <v>3</v>
      </c>
      <c r="J65" t="s">
        <v>79</v>
      </c>
      <c r="K65" t="s">
        <v>6184</v>
      </c>
      <c r="L65" t="s">
        <v>55</v>
      </c>
      <c r="M65">
        <v>0</v>
      </c>
      <c r="N65">
        <v>100</v>
      </c>
      <c r="O65" t="s">
        <v>6185</v>
      </c>
      <c r="P65">
        <v>1600</v>
      </c>
      <c r="Q65">
        <v>50</v>
      </c>
      <c r="R65">
        <v>300</v>
      </c>
      <c r="S65"/>
      <c r="T65"/>
      <c r="U65" t="s">
        <v>6184</v>
      </c>
      <c r="V65" s="2">
        <v>43474.373854166668</v>
      </c>
      <c r="W65"/>
      <c r="X65" s="2">
        <v>43474.373854166668</v>
      </c>
      <c r="Y65"/>
      <c r="Z65"/>
    </row>
    <row r="66" spans="1:26" hidden="1" x14ac:dyDescent="0.25">
      <c r="A66" t="s">
        <v>6188</v>
      </c>
      <c r="B66" s="2"/>
      <c r="C66" s="2"/>
      <c r="D66" s="2"/>
      <c r="E66" s="2"/>
      <c r="F66" s="2"/>
      <c r="G66" t="s">
        <v>58</v>
      </c>
      <c r="H66">
        <v>1015796</v>
      </c>
      <c r="I66">
        <v>5</v>
      </c>
      <c r="J66" t="s">
        <v>79</v>
      </c>
      <c r="K66" t="s">
        <v>6142</v>
      </c>
      <c r="L66" t="s">
        <v>55</v>
      </c>
      <c r="M66">
        <v>80</v>
      </c>
      <c r="N66">
        <v>100</v>
      </c>
      <c r="O66" t="s">
        <v>6143</v>
      </c>
      <c r="P66">
        <v>2600</v>
      </c>
      <c r="Q66">
        <v>50</v>
      </c>
      <c r="R66">
        <v>302</v>
      </c>
      <c r="S66"/>
      <c r="T66"/>
      <c r="U66" t="s">
        <v>6144</v>
      </c>
      <c r="V66" s="2">
        <v>43474.373842592591</v>
      </c>
      <c r="W66"/>
      <c r="X66" s="2">
        <v>43474.373842592591</v>
      </c>
      <c r="Y66"/>
      <c r="Z66"/>
    </row>
    <row r="67" spans="1:26" hidden="1" x14ac:dyDescent="0.25">
      <c r="A67" t="s">
        <v>1885</v>
      </c>
      <c r="B67" t="s">
        <v>1884</v>
      </c>
      <c r="C67" t="s">
        <v>382</v>
      </c>
      <c r="D67" t="s">
        <v>1886</v>
      </c>
      <c r="E67" t="s">
        <v>1887</v>
      </c>
      <c r="F67" t="s">
        <v>177</v>
      </c>
      <c r="G67" t="s">
        <v>58</v>
      </c>
      <c r="H67">
        <v>1015803</v>
      </c>
      <c r="I67">
        <v>5</v>
      </c>
      <c r="J67" t="s">
        <v>79</v>
      </c>
      <c r="K67" t="s">
        <v>6142</v>
      </c>
      <c r="L67" t="s">
        <v>55</v>
      </c>
      <c r="M67">
        <v>80</v>
      </c>
      <c r="N67">
        <v>100</v>
      </c>
      <c r="O67" t="s">
        <v>6143</v>
      </c>
      <c r="P67">
        <v>2600</v>
      </c>
      <c r="Q67">
        <v>50</v>
      </c>
      <c r="R67">
        <v>300</v>
      </c>
      <c r="S67"/>
      <c r="T67"/>
      <c r="U67" t="s">
        <v>6144</v>
      </c>
      <c r="V67" s="2">
        <v>43474.373842592591</v>
      </c>
      <c r="W67"/>
      <c r="X67" s="2">
        <v>43474.373842592591</v>
      </c>
      <c r="Y67"/>
      <c r="Z67"/>
    </row>
    <row r="68" spans="1:26" hidden="1" x14ac:dyDescent="0.25">
      <c r="A68" t="s">
        <v>1890</v>
      </c>
      <c r="B68" t="s">
        <v>1889</v>
      </c>
      <c r="C68" t="s">
        <v>245</v>
      </c>
      <c r="D68" t="s">
        <v>807</v>
      </c>
      <c r="E68" t="s">
        <v>1891</v>
      </c>
      <c r="F68" t="s">
        <v>62</v>
      </c>
      <c r="G68" t="s">
        <v>58</v>
      </c>
      <c r="H68">
        <v>1015804</v>
      </c>
      <c r="I68">
        <v>5</v>
      </c>
      <c r="J68" t="s">
        <v>79</v>
      </c>
      <c r="K68" t="s">
        <v>6142</v>
      </c>
      <c r="L68" t="s">
        <v>55</v>
      </c>
      <c r="M68">
        <v>80</v>
      </c>
      <c r="N68">
        <v>100</v>
      </c>
      <c r="O68" t="s">
        <v>6189</v>
      </c>
      <c r="P68">
        <v>2500</v>
      </c>
      <c r="Q68">
        <v>50</v>
      </c>
      <c r="R68">
        <v>300</v>
      </c>
      <c r="S68"/>
      <c r="T68"/>
      <c r="U68" t="s">
        <v>6144</v>
      </c>
      <c r="V68" s="2">
        <v>43474.373842592591</v>
      </c>
      <c r="W68"/>
      <c r="X68" s="2">
        <v>43474.373842592591</v>
      </c>
      <c r="Y68"/>
      <c r="Z68"/>
    </row>
    <row r="69" spans="1:26" x14ac:dyDescent="0.25">
      <c r="A69" t="s">
        <v>1118</v>
      </c>
      <c r="B69" t="s">
        <v>1117</v>
      </c>
      <c r="C69" t="s">
        <v>1066</v>
      </c>
      <c r="D69" t="s">
        <v>316</v>
      </c>
      <c r="E69" t="s">
        <v>1119</v>
      </c>
      <c r="F69" t="s">
        <v>241</v>
      </c>
      <c r="G69" s="5" t="s">
        <v>58</v>
      </c>
      <c r="H69" s="5">
        <v>1030411</v>
      </c>
      <c r="I69">
        <v>5</v>
      </c>
      <c r="J69" t="s">
        <v>47</v>
      </c>
      <c r="K69" t="s">
        <v>6172</v>
      </c>
      <c r="L69" s="5" t="s">
        <v>55</v>
      </c>
      <c r="M69">
        <v>60</v>
      </c>
      <c r="N69">
        <v>100</v>
      </c>
      <c r="O69" t="s">
        <v>6190</v>
      </c>
      <c r="P69" s="5">
        <v>2550</v>
      </c>
      <c r="Q69" s="5">
        <v>50</v>
      </c>
      <c r="R69" s="5">
        <v>300</v>
      </c>
      <c r="U69" s="5" t="s">
        <v>6174</v>
      </c>
      <c r="V69" s="8">
        <v>43866.639039351852</v>
      </c>
      <c r="W69" s="5" t="s">
        <v>37</v>
      </c>
      <c r="X69" s="8">
        <v>43866.639039351852</v>
      </c>
      <c r="Y69" s="5" t="s">
        <v>37</v>
      </c>
    </row>
    <row r="70" spans="1:26" hidden="1" x14ac:dyDescent="0.25">
      <c r="A70" t="s">
        <v>1774</v>
      </c>
      <c r="B70" t="s">
        <v>1773</v>
      </c>
      <c r="C70" t="s">
        <v>651</v>
      </c>
      <c r="D70" t="s">
        <v>1775</v>
      </c>
      <c r="E70" t="s">
        <v>1776</v>
      </c>
      <c r="F70" t="s">
        <v>177</v>
      </c>
      <c r="G70" t="s">
        <v>58</v>
      </c>
      <c r="H70">
        <v>1017884</v>
      </c>
      <c r="I70">
        <v>5</v>
      </c>
      <c r="J70" t="s">
        <v>47</v>
      </c>
      <c r="K70" t="s">
        <v>6142</v>
      </c>
      <c r="L70" t="s">
        <v>55</v>
      </c>
      <c r="M70">
        <v>80</v>
      </c>
      <c r="N70">
        <v>100</v>
      </c>
      <c r="O70" t="s">
        <v>6143</v>
      </c>
      <c r="P70">
        <v>2600</v>
      </c>
      <c r="Q70">
        <v>50</v>
      </c>
      <c r="R70">
        <v>300</v>
      </c>
      <c r="S70"/>
      <c r="T70"/>
      <c r="U70" t="s">
        <v>6144</v>
      </c>
      <c r="V70" s="2">
        <v>43474.373831018522</v>
      </c>
      <c r="W70"/>
      <c r="X70" s="2">
        <v>43474.373831018522</v>
      </c>
      <c r="Y70"/>
      <c r="Z70"/>
    </row>
    <row r="71" spans="1:26" hidden="1" x14ac:dyDescent="0.25">
      <c r="A71" t="s">
        <v>1779</v>
      </c>
      <c r="B71" t="s">
        <v>1778</v>
      </c>
      <c r="C71" t="s">
        <v>651</v>
      </c>
      <c r="D71" t="s">
        <v>1775</v>
      </c>
      <c r="E71" t="s">
        <v>1776</v>
      </c>
      <c r="F71" t="s">
        <v>177</v>
      </c>
      <c r="G71" t="s">
        <v>58</v>
      </c>
      <c r="H71">
        <v>1017885</v>
      </c>
      <c r="I71">
        <v>5</v>
      </c>
      <c r="J71" t="s">
        <v>79</v>
      </c>
      <c r="K71" t="s">
        <v>6142</v>
      </c>
      <c r="L71" t="s">
        <v>55</v>
      </c>
      <c r="M71">
        <v>80</v>
      </c>
      <c r="N71">
        <v>100</v>
      </c>
      <c r="O71" t="s">
        <v>6143</v>
      </c>
      <c r="P71">
        <v>2600</v>
      </c>
      <c r="Q71">
        <v>50</v>
      </c>
      <c r="R71">
        <v>300</v>
      </c>
      <c r="S71"/>
      <c r="T71"/>
      <c r="U71" t="s">
        <v>6144</v>
      </c>
      <c r="V71" s="2">
        <v>43474.373831018522</v>
      </c>
      <c r="W71"/>
      <c r="X71" s="2">
        <v>43474.373831018522</v>
      </c>
      <c r="Y71"/>
      <c r="Z71"/>
    </row>
    <row r="72" spans="1:26" hidden="1" x14ac:dyDescent="0.25">
      <c r="A72" t="s">
        <v>1781</v>
      </c>
      <c r="B72" t="s">
        <v>1780</v>
      </c>
      <c r="C72" t="s">
        <v>1782</v>
      </c>
      <c r="D72" t="s">
        <v>1783</v>
      </c>
      <c r="E72" t="s">
        <v>1784</v>
      </c>
      <c r="F72" t="s">
        <v>177</v>
      </c>
      <c r="G72" t="s">
        <v>58</v>
      </c>
      <c r="H72">
        <v>1017886</v>
      </c>
      <c r="I72">
        <v>5</v>
      </c>
      <c r="J72" t="s">
        <v>79</v>
      </c>
      <c r="K72" t="s">
        <v>6142</v>
      </c>
      <c r="L72" t="s">
        <v>55</v>
      </c>
      <c r="M72">
        <v>80</v>
      </c>
      <c r="N72">
        <v>100</v>
      </c>
      <c r="O72" t="s">
        <v>6143</v>
      </c>
      <c r="P72">
        <v>2600</v>
      </c>
      <c r="Q72">
        <v>50</v>
      </c>
      <c r="R72">
        <v>300</v>
      </c>
      <c r="S72"/>
      <c r="T72"/>
      <c r="U72" t="s">
        <v>6144</v>
      </c>
      <c r="V72" s="2">
        <v>43474.373831018522</v>
      </c>
      <c r="W72"/>
      <c r="X72" s="2">
        <v>43474.373831018522</v>
      </c>
      <c r="Y72"/>
      <c r="Z72"/>
    </row>
    <row r="73" spans="1:26" hidden="1" x14ac:dyDescent="0.25">
      <c r="A73" t="s">
        <v>1792</v>
      </c>
      <c r="B73" t="s">
        <v>1791</v>
      </c>
      <c r="C73" t="s">
        <v>1793</v>
      </c>
      <c r="D73" t="s">
        <v>1086</v>
      </c>
      <c r="E73" t="s">
        <v>1794</v>
      </c>
      <c r="F73" t="s">
        <v>177</v>
      </c>
      <c r="G73" t="s">
        <v>58</v>
      </c>
      <c r="H73">
        <v>1017888</v>
      </c>
      <c r="I73">
        <v>5</v>
      </c>
      <c r="J73" t="s">
        <v>47</v>
      </c>
      <c r="K73" t="s">
        <v>6142</v>
      </c>
      <c r="L73" t="s">
        <v>55</v>
      </c>
      <c r="M73">
        <v>80</v>
      </c>
      <c r="N73">
        <v>100</v>
      </c>
      <c r="O73" t="s">
        <v>6143</v>
      </c>
      <c r="P73">
        <v>2600</v>
      </c>
      <c r="Q73">
        <v>50</v>
      </c>
      <c r="R73">
        <v>300</v>
      </c>
      <c r="S73"/>
      <c r="T73"/>
      <c r="U73" t="s">
        <v>6144</v>
      </c>
      <c r="V73" s="2">
        <v>43474.373831018522</v>
      </c>
      <c r="W73"/>
      <c r="X73" s="2">
        <v>43474.373831018522</v>
      </c>
      <c r="Y73"/>
      <c r="Z73"/>
    </row>
    <row r="74" spans="1:26" hidden="1" x14ac:dyDescent="0.25">
      <c r="A74" t="s">
        <v>1797</v>
      </c>
      <c r="B74" t="s">
        <v>1796</v>
      </c>
      <c r="C74" t="s">
        <v>913</v>
      </c>
      <c r="D74" t="s">
        <v>1798</v>
      </c>
      <c r="E74" t="s">
        <v>1799</v>
      </c>
      <c r="F74" t="s">
        <v>177</v>
      </c>
      <c r="G74" t="s">
        <v>58</v>
      </c>
      <c r="H74">
        <v>1017889</v>
      </c>
      <c r="I74">
        <v>5</v>
      </c>
      <c r="J74" t="s">
        <v>193</v>
      </c>
      <c r="K74" t="s">
        <v>6142</v>
      </c>
      <c r="L74" t="s">
        <v>55</v>
      </c>
      <c r="M74">
        <v>80</v>
      </c>
      <c r="N74">
        <v>100</v>
      </c>
      <c r="O74" t="s">
        <v>6165</v>
      </c>
      <c r="P74">
        <v>1300</v>
      </c>
      <c r="Q74">
        <v>50</v>
      </c>
      <c r="R74">
        <v>300</v>
      </c>
      <c r="S74"/>
      <c r="T74"/>
      <c r="U74" t="s">
        <v>6144</v>
      </c>
      <c r="V74" s="2">
        <v>43474.373831018522</v>
      </c>
      <c r="W74"/>
      <c r="X74" s="2">
        <v>43474.373831018522</v>
      </c>
      <c r="Y74"/>
      <c r="Z74"/>
    </row>
    <row r="75" spans="1:26" hidden="1" x14ac:dyDescent="0.25">
      <c r="A75" t="s">
        <v>1922</v>
      </c>
      <c r="B75" t="s">
        <v>1921</v>
      </c>
      <c r="C75" t="s">
        <v>1917</v>
      </c>
      <c r="D75" t="s">
        <v>1918</v>
      </c>
      <c r="E75" t="s">
        <v>1919</v>
      </c>
      <c r="F75" t="s">
        <v>177</v>
      </c>
      <c r="G75" t="s">
        <v>58</v>
      </c>
      <c r="H75">
        <v>1017903</v>
      </c>
      <c r="I75">
        <v>5</v>
      </c>
      <c r="J75" t="s">
        <v>79</v>
      </c>
      <c r="K75" t="s">
        <v>6142</v>
      </c>
      <c r="L75" t="s">
        <v>55</v>
      </c>
      <c r="M75">
        <v>80</v>
      </c>
      <c r="N75">
        <v>100</v>
      </c>
      <c r="O75" t="s">
        <v>6165</v>
      </c>
      <c r="P75">
        <v>2600</v>
      </c>
      <c r="Q75">
        <v>50</v>
      </c>
      <c r="R75">
        <v>300</v>
      </c>
      <c r="S75"/>
      <c r="T75"/>
      <c r="U75" t="s">
        <v>6144</v>
      </c>
      <c r="V75" s="2">
        <v>43474.373831018522</v>
      </c>
      <c r="W75"/>
      <c r="X75" s="2">
        <v>43474.373831018522</v>
      </c>
      <c r="Y75"/>
      <c r="Z75"/>
    </row>
    <row r="76" spans="1:26" hidden="1" x14ac:dyDescent="0.25">
      <c r="A76" t="s">
        <v>1924</v>
      </c>
      <c r="B76" t="s">
        <v>1923</v>
      </c>
      <c r="C76" t="s">
        <v>1808</v>
      </c>
      <c r="D76" t="s">
        <v>1925</v>
      </c>
      <c r="E76" t="s">
        <v>1926</v>
      </c>
      <c r="F76" t="s">
        <v>177</v>
      </c>
      <c r="G76" t="s">
        <v>58</v>
      </c>
      <c r="H76">
        <v>1017968</v>
      </c>
      <c r="I76">
        <v>5</v>
      </c>
      <c r="J76" t="s">
        <v>47</v>
      </c>
      <c r="K76" t="s">
        <v>6142</v>
      </c>
      <c r="L76" t="s">
        <v>55</v>
      </c>
      <c r="M76">
        <v>80</v>
      </c>
      <c r="N76">
        <v>100</v>
      </c>
      <c r="O76" t="s">
        <v>6143</v>
      </c>
      <c r="P76">
        <v>2600</v>
      </c>
      <c r="Q76">
        <v>50</v>
      </c>
      <c r="R76">
        <v>300</v>
      </c>
      <c r="S76"/>
      <c r="T76"/>
      <c r="U76" t="s">
        <v>6144</v>
      </c>
      <c r="V76" s="2">
        <v>43474.373842592591</v>
      </c>
      <c r="W76"/>
      <c r="X76" s="2">
        <v>43474.373842592591</v>
      </c>
      <c r="Y76"/>
      <c r="Z76"/>
    </row>
    <row r="77" spans="1:26" hidden="1" x14ac:dyDescent="0.25">
      <c r="A77" t="s">
        <v>1988</v>
      </c>
      <c r="B77" t="s">
        <v>1987</v>
      </c>
      <c r="C77" t="s">
        <v>1959</v>
      </c>
      <c r="D77" t="s">
        <v>169</v>
      </c>
      <c r="E77" t="s">
        <v>1960</v>
      </c>
      <c r="F77" t="s">
        <v>177</v>
      </c>
      <c r="G77" t="s">
        <v>58</v>
      </c>
      <c r="H77">
        <v>1017993</v>
      </c>
      <c r="I77">
        <v>5</v>
      </c>
      <c r="J77" t="s">
        <v>79</v>
      </c>
      <c r="K77" t="s">
        <v>6142</v>
      </c>
      <c r="L77" t="s">
        <v>55</v>
      </c>
      <c r="M77">
        <v>80</v>
      </c>
      <c r="N77">
        <v>100</v>
      </c>
      <c r="O77" t="s">
        <v>6148</v>
      </c>
      <c r="P77">
        <v>2600</v>
      </c>
      <c r="Q77">
        <v>50</v>
      </c>
      <c r="R77">
        <v>300</v>
      </c>
      <c r="S77"/>
      <c r="T77"/>
      <c r="U77" t="s">
        <v>6144</v>
      </c>
      <c r="V77" s="2">
        <v>43474.373831018522</v>
      </c>
      <c r="W77"/>
      <c r="X77" s="2">
        <v>43474.373831018522</v>
      </c>
      <c r="Y77"/>
      <c r="Z77"/>
    </row>
    <row r="78" spans="1:26" hidden="1" x14ac:dyDescent="0.25">
      <c r="A78" t="s">
        <v>1991</v>
      </c>
      <c r="B78" t="s">
        <v>1990</v>
      </c>
      <c r="C78" t="s">
        <v>913</v>
      </c>
      <c r="D78" t="s">
        <v>1825</v>
      </c>
      <c r="E78" t="s">
        <v>1826</v>
      </c>
      <c r="F78" t="s">
        <v>177</v>
      </c>
      <c r="G78" t="s">
        <v>58</v>
      </c>
      <c r="H78">
        <v>1017994</v>
      </c>
      <c r="I78">
        <v>5</v>
      </c>
      <c r="J78" t="s">
        <v>79</v>
      </c>
      <c r="K78" t="s">
        <v>6142</v>
      </c>
      <c r="L78" t="s">
        <v>55</v>
      </c>
      <c r="M78">
        <v>80</v>
      </c>
      <c r="N78">
        <v>100</v>
      </c>
      <c r="O78" t="s">
        <v>6165</v>
      </c>
      <c r="P78">
        <v>2600</v>
      </c>
      <c r="Q78">
        <v>50</v>
      </c>
      <c r="R78">
        <v>300</v>
      </c>
      <c r="S78"/>
      <c r="T78"/>
      <c r="U78" t="s">
        <v>6144</v>
      </c>
      <c r="V78" s="2">
        <v>43474.373831018522</v>
      </c>
      <c r="W78"/>
      <c r="X78" s="2">
        <v>43474.373831018522</v>
      </c>
      <c r="Y78"/>
      <c r="Z78"/>
    </row>
    <row r="79" spans="1:26" hidden="1" x14ac:dyDescent="0.25">
      <c r="A79" t="s">
        <v>1997</v>
      </c>
      <c r="B79" t="s">
        <v>1996</v>
      </c>
      <c r="C79" t="s">
        <v>1863</v>
      </c>
      <c r="D79" t="s">
        <v>1864</v>
      </c>
      <c r="E79" t="s">
        <v>1865</v>
      </c>
      <c r="F79" t="s">
        <v>177</v>
      </c>
      <c r="G79" t="s">
        <v>58</v>
      </c>
      <c r="H79">
        <v>1017998</v>
      </c>
      <c r="I79">
        <v>5</v>
      </c>
      <c r="J79" t="s">
        <v>79</v>
      </c>
      <c r="K79" t="s">
        <v>6142</v>
      </c>
      <c r="L79" t="s">
        <v>55</v>
      </c>
      <c r="M79">
        <v>80</v>
      </c>
      <c r="N79">
        <v>100</v>
      </c>
      <c r="O79" t="s">
        <v>6160</v>
      </c>
      <c r="P79">
        <v>2600</v>
      </c>
      <c r="Q79">
        <v>50</v>
      </c>
      <c r="R79">
        <v>300</v>
      </c>
      <c r="S79"/>
      <c r="T79"/>
      <c r="U79" t="s">
        <v>6144</v>
      </c>
      <c r="V79" s="2">
        <v>43474.373831018522</v>
      </c>
      <c r="W79"/>
      <c r="X79" s="2">
        <v>43474.373831018522</v>
      </c>
      <c r="Y79"/>
      <c r="Z79"/>
    </row>
    <row r="80" spans="1:26" hidden="1" x14ac:dyDescent="0.25">
      <c r="A80" t="s">
        <v>1999</v>
      </c>
      <c r="B80" t="s">
        <v>1998</v>
      </c>
      <c r="C80" t="s">
        <v>1863</v>
      </c>
      <c r="D80" t="s">
        <v>1864</v>
      </c>
      <c r="E80" t="s">
        <v>1865</v>
      </c>
      <c r="F80" t="s">
        <v>177</v>
      </c>
      <c r="G80" t="s">
        <v>58</v>
      </c>
      <c r="H80">
        <v>1018000</v>
      </c>
      <c r="I80">
        <v>5</v>
      </c>
      <c r="J80" t="s">
        <v>47</v>
      </c>
      <c r="K80" t="s">
        <v>6142</v>
      </c>
      <c r="L80" t="s">
        <v>55</v>
      </c>
      <c r="M80">
        <v>80</v>
      </c>
      <c r="N80">
        <v>100</v>
      </c>
      <c r="O80" t="s">
        <v>6160</v>
      </c>
      <c r="P80">
        <v>2600</v>
      </c>
      <c r="Q80">
        <v>50</v>
      </c>
      <c r="R80">
        <v>300</v>
      </c>
      <c r="S80"/>
      <c r="T80"/>
      <c r="U80" t="s">
        <v>6144</v>
      </c>
      <c r="V80" s="2">
        <v>43474.373831018522</v>
      </c>
      <c r="W80"/>
      <c r="X80" s="2">
        <v>43474.373831018522</v>
      </c>
      <c r="Y80"/>
      <c r="Z80"/>
    </row>
    <row r="81" spans="1:26" hidden="1" x14ac:dyDescent="0.25">
      <c r="A81" t="s">
        <v>2001</v>
      </c>
      <c r="B81" t="s">
        <v>2000</v>
      </c>
      <c r="C81" t="s">
        <v>913</v>
      </c>
      <c r="D81" t="s">
        <v>1798</v>
      </c>
      <c r="E81" t="s">
        <v>1799</v>
      </c>
      <c r="F81" t="s">
        <v>177</v>
      </c>
      <c r="G81" t="s">
        <v>58</v>
      </c>
      <c r="H81">
        <v>1018001</v>
      </c>
      <c r="I81">
        <v>5</v>
      </c>
      <c r="J81" t="s">
        <v>79</v>
      </c>
      <c r="K81" t="s">
        <v>6142</v>
      </c>
      <c r="L81" t="s">
        <v>55</v>
      </c>
      <c r="M81">
        <v>80</v>
      </c>
      <c r="N81">
        <v>100</v>
      </c>
      <c r="O81" t="s">
        <v>6143</v>
      </c>
      <c r="P81">
        <v>2600</v>
      </c>
      <c r="Q81">
        <v>50</v>
      </c>
      <c r="R81">
        <v>300</v>
      </c>
      <c r="S81"/>
      <c r="T81"/>
      <c r="U81" t="s">
        <v>6144</v>
      </c>
      <c r="V81" s="2">
        <v>43474.373831018522</v>
      </c>
      <c r="W81"/>
      <c r="X81" s="2">
        <v>43474.373831018522</v>
      </c>
      <c r="Y81"/>
      <c r="Z81"/>
    </row>
    <row r="82" spans="1:26" hidden="1" x14ac:dyDescent="0.25">
      <c r="A82" t="s">
        <v>2003</v>
      </c>
      <c r="B82" t="s">
        <v>2002</v>
      </c>
      <c r="C82" t="s">
        <v>1793</v>
      </c>
      <c r="D82" t="s">
        <v>1086</v>
      </c>
      <c r="E82" t="s">
        <v>1794</v>
      </c>
      <c r="F82" t="s">
        <v>177</v>
      </c>
      <c r="G82" t="s">
        <v>58</v>
      </c>
      <c r="H82">
        <v>1018003</v>
      </c>
      <c r="I82">
        <v>5</v>
      </c>
      <c r="J82" t="s">
        <v>79</v>
      </c>
      <c r="K82" t="s">
        <v>6142</v>
      </c>
      <c r="L82" t="s">
        <v>55</v>
      </c>
      <c r="M82">
        <v>80</v>
      </c>
      <c r="N82">
        <v>100</v>
      </c>
      <c r="O82" t="s">
        <v>6165</v>
      </c>
      <c r="P82">
        <v>2600</v>
      </c>
      <c r="Q82">
        <v>50</v>
      </c>
      <c r="R82">
        <v>300</v>
      </c>
      <c r="S82"/>
      <c r="T82"/>
      <c r="U82" t="s">
        <v>6144</v>
      </c>
      <c r="V82" s="2">
        <v>43474.373831018522</v>
      </c>
      <c r="W82"/>
      <c r="X82" s="2">
        <v>43474.373831018522</v>
      </c>
      <c r="Y82"/>
      <c r="Z82"/>
    </row>
    <row r="83" spans="1:26" hidden="1" x14ac:dyDescent="0.25">
      <c r="A83" t="s">
        <v>2005</v>
      </c>
      <c r="B83" t="s">
        <v>2004</v>
      </c>
      <c r="C83" t="s">
        <v>1793</v>
      </c>
      <c r="D83" t="s">
        <v>1086</v>
      </c>
      <c r="E83" t="s">
        <v>1794</v>
      </c>
      <c r="F83" t="s">
        <v>177</v>
      </c>
      <c r="G83" t="s">
        <v>58</v>
      </c>
      <c r="H83">
        <v>1018004</v>
      </c>
      <c r="I83">
        <v>5</v>
      </c>
      <c r="J83" t="s">
        <v>79</v>
      </c>
      <c r="K83" t="s">
        <v>6142</v>
      </c>
      <c r="L83" t="s">
        <v>55</v>
      </c>
      <c r="M83">
        <v>80</v>
      </c>
      <c r="N83">
        <v>100</v>
      </c>
      <c r="O83" t="s">
        <v>6165</v>
      </c>
      <c r="P83">
        <v>2500</v>
      </c>
      <c r="Q83">
        <v>50</v>
      </c>
      <c r="R83">
        <v>300</v>
      </c>
      <c r="S83"/>
      <c r="T83"/>
      <c r="U83" t="s">
        <v>6144</v>
      </c>
      <c r="V83" s="2">
        <v>43474.373831018522</v>
      </c>
      <c r="W83"/>
      <c r="X83" s="2">
        <v>43474.373831018522</v>
      </c>
      <c r="Y83"/>
      <c r="Z83"/>
    </row>
    <row r="84" spans="1:26" hidden="1" x14ac:dyDescent="0.25">
      <c r="A84" t="s">
        <v>4570</v>
      </c>
      <c r="B84" t="s">
        <v>4569</v>
      </c>
      <c r="C84" t="s">
        <v>1793</v>
      </c>
      <c r="D84" t="s">
        <v>281</v>
      </c>
      <c r="E84" t="s">
        <v>1794</v>
      </c>
      <c r="F84" t="s">
        <v>177</v>
      </c>
      <c r="G84" t="s">
        <v>58</v>
      </c>
      <c r="H84">
        <v>1018005</v>
      </c>
      <c r="I84">
        <v>5</v>
      </c>
      <c r="J84" t="s">
        <v>79</v>
      </c>
      <c r="K84" t="s">
        <v>6142</v>
      </c>
      <c r="L84" t="s">
        <v>55</v>
      </c>
      <c r="M84">
        <v>80</v>
      </c>
      <c r="N84">
        <v>100</v>
      </c>
      <c r="O84" t="s">
        <v>6143</v>
      </c>
      <c r="P84">
        <v>2600</v>
      </c>
      <c r="Q84">
        <v>50</v>
      </c>
      <c r="R84">
        <v>300</v>
      </c>
      <c r="S84"/>
      <c r="T84"/>
      <c r="U84" t="s">
        <v>6144</v>
      </c>
      <c r="V84" s="2">
        <v>43474.373831018522</v>
      </c>
      <c r="W84"/>
      <c r="X84" s="2">
        <v>43474.373831018522</v>
      </c>
      <c r="Y84"/>
      <c r="Z84"/>
    </row>
    <row r="85" spans="1:26" hidden="1" x14ac:dyDescent="0.25">
      <c r="A85" t="s">
        <v>2050</v>
      </c>
      <c r="B85" t="s">
        <v>2049</v>
      </c>
      <c r="C85" t="s">
        <v>651</v>
      </c>
      <c r="D85" t="s">
        <v>2051</v>
      </c>
      <c r="E85" t="s">
        <v>2052</v>
      </c>
      <c r="F85" t="s">
        <v>177</v>
      </c>
      <c r="G85" t="s">
        <v>58</v>
      </c>
      <c r="H85">
        <v>1018006</v>
      </c>
      <c r="I85">
        <v>5</v>
      </c>
      <c r="J85" t="s">
        <v>79</v>
      </c>
      <c r="K85" t="s">
        <v>6142</v>
      </c>
      <c r="L85" t="s">
        <v>55</v>
      </c>
      <c r="M85">
        <v>80</v>
      </c>
      <c r="N85">
        <v>100</v>
      </c>
      <c r="O85" t="s">
        <v>6143</v>
      </c>
      <c r="P85">
        <v>2600</v>
      </c>
      <c r="Q85">
        <v>50</v>
      </c>
      <c r="R85">
        <v>300</v>
      </c>
      <c r="S85"/>
      <c r="T85"/>
      <c r="U85" t="s">
        <v>6144</v>
      </c>
      <c r="V85" s="2">
        <v>43474.373831018522</v>
      </c>
      <c r="W85"/>
      <c r="X85" s="2">
        <v>43474.373831018522</v>
      </c>
      <c r="Y85"/>
      <c r="Z85"/>
    </row>
    <row r="86" spans="1:26" hidden="1" x14ac:dyDescent="0.25">
      <c r="A86" t="s">
        <v>2055</v>
      </c>
      <c r="B86" t="s">
        <v>2054</v>
      </c>
      <c r="C86" t="s">
        <v>497</v>
      </c>
      <c r="D86" t="s">
        <v>281</v>
      </c>
      <c r="E86" t="s">
        <v>498</v>
      </c>
      <c r="F86" t="s">
        <v>177</v>
      </c>
      <c r="G86" t="s">
        <v>58</v>
      </c>
      <c r="H86">
        <v>1018007</v>
      </c>
      <c r="I86">
        <v>5</v>
      </c>
      <c r="J86" t="s">
        <v>79</v>
      </c>
      <c r="K86" t="s">
        <v>6142</v>
      </c>
      <c r="L86" t="s">
        <v>55</v>
      </c>
      <c r="M86">
        <v>80</v>
      </c>
      <c r="N86">
        <v>100</v>
      </c>
      <c r="O86" t="s">
        <v>6143</v>
      </c>
      <c r="P86">
        <v>2550</v>
      </c>
      <c r="Q86">
        <v>50</v>
      </c>
      <c r="R86">
        <v>300</v>
      </c>
      <c r="S86"/>
      <c r="T86"/>
      <c r="U86" t="s">
        <v>6144</v>
      </c>
      <c r="V86" s="2">
        <v>43474.373831018522</v>
      </c>
      <c r="W86"/>
      <c r="X86" s="2">
        <v>43474.373831018522</v>
      </c>
      <c r="Y86"/>
      <c r="Z86"/>
    </row>
    <row r="87" spans="1:26" hidden="1" x14ac:dyDescent="0.25">
      <c r="A87" t="s">
        <v>2057</v>
      </c>
      <c r="B87" t="s">
        <v>2056</v>
      </c>
      <c r="C87" t="s">
        <v>188</v>
      </c>
      <c r="D87" t="s">
        <v>340</v>
      </c>
      <c r="E87" t="s">
        <v>2008</v>
      </c>
      <c r="F87" t="s">
        <v>177</v>
      </c>
      <c r="G87" t="s">
        <v>58</v>
      </c>
      <c r="H87">
        <v>1018008</v>
      </c>
      <c r="I87">
        <v>5</v>
      </c>
      <c r="J87" t="s">
        <v>79</v>
      </c>
      <c r="K87" t="s">
        <v>6142</v>
      </c>
      <c r="L87" t="s">
        <v>55</v>
      </c>
      <c r="M87">
        <v>80</v>
      </c>
      <c r="N87">
        <v>100</v>
      </c>
      <c r="O87" t="s">
        <v>6143</v>
      </c>
      <c r="P87">
        <v>2600</v>
      </c>
      <c r="Q87">
        <v>50</v>
      </c>
      <c r="R87">
        <v>300</v>
      </c>
      <c r="S87"/>
      <c r="T87"/>
      <c r="U87" t="s">
        <v>6144</v>
      </c>
      <c r="V87" s="2">
        <v>43474.373831018522</v>
      </c>
      <c r="W87"/>
      <c r="X87" s="2">
        <v>43474.373831018522</v>
      </c>
      <c r="Y87"/>
      <c r="Z87"/>
    </row>
    <row r="88" spans="1:26" hidden="1" x14ac:dyDescent="0.25">
      <c r="A88" t="s">
        <v>1944</v>
      </c>
      <c r="B88" t="s">
        <v>1943</v>
      </c>
      <c r="C88" t="s">
        <v>1863</v>
      </c>
      <c r="D88" t="s">
        <v>1864</v>
      </c>
      <c r="E88" t="s">
        <v>1865</v>
      </c>
      <c r="F88" t="s">
        <v>177</v>
      </c>
      <c r="G88" t="s">
        <v>58</v>
      </c>
      <c r="H88">
        <v>1017977</v>
      </c>
      <c r="I88">
        <v>5</v>
      </c>
      <c r="J88" t="s">
        <v>167</v>
      </c>
      <c r="K88" t="s">
        <v>6142</v>
      </c>
      <c r="L88" t="s">
        <v>55</v>
      </c>
      <c r="M88">
        <v>80</v>
      </c>
      <c r="N88">
        <v>100</v>
      </c>
      <c r="O88" t="s">
        <v>6160</v>
      </c>
      <c r="P88">
        <v>2600</v>
      </c>
      <c r="Q88">
        <v>50</v>
      </c>
      <c r="R88">
        <v>300</v>
      </c>
      <c r="S88"/>
      <c r="T88"/>
      <c r="U88" t="s">
        <v>6144</v>
      </c>
      <c r="V88" s="2">
        <v>43474.373831018522</v>
      </c>
      <c r="W88"/>
      <c r="X88" s="2">
        <v>43474.373831018522</v>
      </c>
      <c r="Y88"/>
      <c r="Z88"/>
    </row>
    <row r="89" spans="1:26" hidden="1" x14ac:dyDescent="0.25">
      <c r="A89" t="s">
        <v>6191</v>
      </c>
      <c r="B89" t="s">
        <v>1945</v>
      </c>
      <c r="C89" t="s">
        <v>1947</v>
      </c>
      <c r="D89" t="s">
        <v>281</v>
      </c>
      <c r="E89" t="s">
        <v>1948</v>
      </c>
      <c r="F89" t="s">
        <v>51</v>
      </c>
      <c r="G89" t="s">
        <v>58</v>
      </c>
      <c r="H89">
        <v>1017980</v>
      </c>
      <c r="I89">
        <v>5</v>
      </c>
      <c r="J89" t="s">
        <v>79</v>
      </c>
      <c r="K89" t="s">
        <v>6142</v>
      </c>
      <c r="L89" t="s">
        <v>55</v>
      </c>
      <c r="M89">
        <v>80</v>
      </c>
      <c r="N89">
        <v>100</v>
      </c>
      <c r="O89" t="s">
        <v>6143</v>
      </c>
      <c r="P89">
        <v>2550</v>
      </c>
      <c r="Q89">
        <v>50</v>
      </c>
      <c r="R89">
        <v>300</v>
      </c>
      <c r="S89"/>
      <c r="T89"/>
      <c r="U89" t="s">
        <v>6144</v>
      </c>
      <c r="V89" s="2">
        <v>43474.373854166668</v>
      </c>
      <c r="W89"/>
      <c r="X89" s="2">
        <v>43474.373854166668</v>
      </c>
      <c r="Y89"/>
      <c r="Z89"/>
    </row>
    <row r="90" spans="1:26" hidden="1" x14ac:dyDescent="0.25">
      <c r="A90" t="s">
        <v>1951</v>
      </c>
      <c r="B90" t="s">
        <v>1950</v>
      </c>
      <c r="C90" t="s">
        <v>1808</v>
      </c>
      <c r="D90" t="s">
        <v>1925</v>
      </c>
      <c r="E90" t="s">
        <v>1926</v>
      </c>
      <c r="F90" t="s">
        <v>177</v>
      </c>
      <c r="G90" t="s">
        <v>58</v>
      </c>
      <c r="H90">
        <v>1017981</v>
      </c>
      <c r="I90">
        <v>5</v>
      </c>
      <c r="J90" t="s">
        <v>47</v>
      </c>
      <c r="K90" t="s">
        <v>6142</v>
      </c>
      <c r="L90" t="s">
        <v>55</v>
      </c>
      <c r="M90">
        <v>80</v>
      </c>
      <c r="N90">
        <v>100</v>
      </c>
      <c r="O90" t="s">
        <v>6143</v>
      </c>
      <c r="P90">
        <v>2600</v>
      </c>
      <c r="Q90">
        <v>50</v>
      </c>
      <c r="R90">
        <v>300</v>
      </c>
      <c r="S90"/>
      <c r="T90"/>
      <c r="U90" t="s">
        <v>6144</v>
      </c>
      <c r="V90" s="2">
        <v>43474.373842592591</v>
      </c>
      <c r="W90"/>
      <c r="X90" s="2">
        <v>43474.373842592591</v>
      </c>
      <c r="Y90"/>
      <c r="Z90"/>
    </row>
    <row r="91" spans="1:26" hidden="1" x14ac:dyDescent="0.25">
      <c r="A91" t="s">
        <v>1953</v>
      </c>
      <c r="B91" t="s">
        <v>1952</v>
      </c>
      <c r="C91" t="s">
        <v>1954</v>
      </c>
      <c r="D91" t="s">
        <v>246</v>
      </c>
      <c r="E91" t="s">
        <v>1955</v>
      </c>
      <c r="F91" t="s">
        <v>177</v>
      </c>
      <c r="G91" t="s">
        <v>58</v>
      </c>
      <c r="H91">
        <v>1017984</v>
      </c>
      <c r="I91">
        <v>5</v>
      </c>
      <c r="J91" t="s">
        <v>79</v>
      </c>
      <c r="K91" t="s">
        <v>6142</v>
      </c>
      <c r="L91" t="s">
        <v>55</v>
      </c>
      <c r="M91">
        <v>80</v>
      </c>
      <c r="N91">
        <v>100</v>
      </c>
      <c r="O91" t="s">
        <v>6146</v>
      </c>
      <c r="P91">
        <v>2500</v>
      </c>
      <c r="Q91">
        <v>50</v>
      </c>
      <c r="R91">
        <v>403</v>
      </c>
      <c r="S91"/>
      <c r="T91"/>
      <c r="U91" t="s">
        <v>6144</v>
      </c>
      <c r="V91" s="2">
        <v>43474.373831018522</v>
      </c>
      <c r="W91"/>
      <c r="X91" s="2">
        <v>43474.373831018522</v>
      </c>
      <c r="Y91"/>
      <c r="Z91"/>
    </row>
    <row r="92" spans="1:26" hidden="1" x14ac:dyDescent="0.25">
      <c r="A92" t="s">
        <v>1958</v>
      </c>
      <c r="B92" t="s">
        <v>1957</v>
      </c>
      <c r="C92" t="s">
        <v>1959</v>
      </c>
      <c r="D92" t="s">
        <v>281</v>
      </c>
      <c r="E92" t="s">
        <v>1960</v>
      </c>
      <c r="F92" t="s">
        <v>177</v>
      </c>
      <c r="G92" t="s">
        <v>58</v>
      </c>
      <c r="H92">
        <v>1017985</v>
      </c>
      <c r="I92">
        <v>5</v>
      </c>
      <c r="J92" t="s">
        <v>79</v>
      </c>
      <c r="K92" t="s">
        <v>6142</v>
      </c>
      <c r="L92" t="s">
        <v>55</v>
      </c>
      <c r="M92">
        <v>80</v>
      </c>
      <c r="N92">
        <v>100</v>
      </c>
      <c r="O92" t="s">
        <v>6143</v>
      </c>
      <c r="P92">
        <v>2600</v>
      </c>
      <c r="Q92">
        <v>50</v>
      </c>
      <c r="R92">
        <v>300</v>
      </c>
      <c r="S92"/>
      <c r="T92"/>
      <c r="U92" t="s">
        <v>6144</v>
      </c>
      <c r="V92" s="2">
        <v>43474.373831018522</v>
      </c>
      <c r="W92"/>
      <c r="X92" s="2">
        <v>43474.373831018522</v>
      </c>
      <c r="Y92"/>
      <c r="Z92"/>
    </row>
    <row r="93" spans="1:26" hidden="1" x14ac:dyDescent="0.25">
      <c r="A93" t="s">
        <v>1963</v>
      </c>
      <c r="B93" t="s">
        <v>1962</v>
      </c>
      <c r="C93" t="s">
        <v>541</v>
      </c>
      <c r="D93" t="s">
        <v>984</v>
      </c>
      <c r="E93" t="s">
        <v>1964</v>
      </c>
      <c r="F93" t="s">
        <v>177</v>
      </c>
      <c r="G93" t="s">
        <v>58</v>
      </c>
      <c r="H93">
        <v>1017986</v>
      </c>
      <c r="I93">
        <v>5</v>
      </c>
      <c r="J93" t="s">
        <v>79</v>
      </c>
      <c r="K93" t="s">
        <v>6142</v>
      </c>
      <c r="L93" t="s">
        <v>55</v>
      </c>
      <c r="M93">
        <v>80</v>
      </c>
      <c r="N93">
        <v>100</v>
      </c>
      <c r="O93" t="s">
        <v>6146</v>
      </c>
      <c r="P93">
        <v>2500</v>
      </c>
      <c r="Q93">
        <v>50</v>
      </c>
      <c r="R93">
        <v>403</v>
      </c>
      <c r="S93"/>
      <c r="T93"/>
      <c r="U93" t="s">
        <v>6144</v>
      </c>
      <c r="V93" s="2">
        <v>43474.373842592591</v>
      </c>
      <c r="W93"/>
      <c r="X93" s="2">
        <v>43474.373842592591</v>
      </c>
      <c r="Y93"/>
      <c r="Z93"/>
    </row>
    <row r="94" spans="1:26" hidden="1" x14ac:dyDescent="0.25">
      <c r="A94" t="s">
        <v>2007</v>
      </c>
      <c r="B94" t="s">
        <v>2006</v>
      </c>
      <c r="C94" t="s">
        <v>188</v>
      </c>
      <c r="D94" t="s">
        <v>340</v>
      </c>
      <c r="E94" t="s">
        <v>2008</v>
      </c>
      <c r="F94" t="s">
        <v>177</v>
      </c>
      <c r="G94" t="s">
        <v>58</v>
      </c>
      <c r="H94">
        <v>1018010</v>
      </c>
      <c r="I94">
        <v>5</v>
      </c>
      <c r="J94" t="s">
        <v>79</v>
      </c>
      <c r="K94" t="s">
        <v>6142</v>
      </c>
      <c r="L94" t="s">
        <v>55</v>
      </c>
      <c r="M94">
        <v>80</v>
      </c>
      <c r="N94">
        <v>100</v>
      </c>
      <c r="O94" t="s">
        <v>6143</v>
      </c>
      <c r="P94">
        <v>2600</v>
      </c>
      <c r="Q94">
        <v>50</v>
      </c>
      <c r="R94">
        <v>300</v>
      </c>
      <c r="S94"/>
      <c r="T94"/>
      <c r="U94" t="s">
        <v>6144</v>
      </c>
      <c r="V94" s="2">
        <v>43474.373831018522</v>
      </c>
      <c r="W94"/>
      <c r="X94" s="2">
        <v>43474.373831018522</v>
      </c>
      <c r="Y94"/>
      <c r="Z94"/>
    </row>
    <row r="95" spans="1:26" hidden="1" x14ac:dyDescent="0.25">
      <c r="A95" t="s">
        <v>2011</v>
      </c>
      <c r="B95" t="s">
        <v>2010</v>
      </c>
      <c r="C95" t="s">
        <v>1764</v>
      </c>
      <c r="D95" t="s">
        <v>1765</v>
      </c>
      <c r="E95" t="s">
        <v>1766</v>
      </c>
      <c r="F95" t="s">
        <v>177</v>
      </c>
      <c r="G95" t="s">
        <v>58</v>
      </c>
      <c r="H95">
        <v>1018011</v>
      </c>
      <c r="I95">
        <v>5</v>
      </c>
      <c r="J95" t="s">
        <v>79</v>
      </c>
      <c r="K95" t="s">
        <v>6142</v>
      </c>
      <c r="L95" t="s">
        <v>55</v>
      </c>
      <c r="M95">
        <v>80</v>
      </c>
      <c r="N95">
        <v>100</v>
      </c>
      <c r="O95" t="s">
        <v>6143</v>
      </c>
      <c r="P95">
        <v>2600</v>
      </c>
      <c r="Q95">
        <v>50</v>
      </c>
      <c r="R95">
        <v>300</v>
      </c>
      <c r="S95"/>
      <c r="T95"/>
      <c r="U95" t="s">
        <v>6144</v>
      </c>
      <c r="V95" s="2">
        <v>43474.373831018522</v>
      </c>
      <c r="W95"/>
      <c r="X95" s="2">
        <v>43474.373831018522</v>
      </c>
      <c r="Y95"/>
      <c r="Z95"/>
    </row>
    <row r="96" spans="1:26" hidden="1" x14ac:dyDescent="0.25">
      <c r="A96" t="s">
        <v>2013</v>
      </c>
      <c r="B96" t="s">
        <v>2012</v>
      </c>
      <c r="C96" t="s">
        <v>908</v>
      </c>
      <c r="D96" t="s">
        <v>281</v>
      </c>
      <c r="E96" t="s">
        <v>909</v>
      </c>
      <c r="F96" t="s">
        <v>177</v>
      </c>
      <c r="G96" t="s">
        <v>58</v>
      </c>
      <c r="H96">
        <v>1018012</v>
      </c>
      <c r="I96">
        <v>5</v>
      </c>
      <c r="J96" t="s">
        <v>79</v>
      </c>
      <c r="K96" t="s">
        <v>6142</v>
      </c>
      <c r="L96" t="s">
        <v>55</v>
      </c>
      <c r="M96">
        <v>80</v>
      </c>
      <c r="N96">
        <v>100</v>
      </c>
      <c r="O96" t="s">
        <v>6143</v>
      </c>
      <c r="P96">
        <v>2600</v>
      </c>
      <c r="Q96">
        <v>50</v>
      </c>
      <c r="R96">
        <v>300</v>
      </c>
      <c r="S96"/>
      <c r="T96"/>
      <c r="U96" t="s">
        <v>6144</v>
      </c>
      <c r="V96" s="2">
        <v>43474.373831018522</v>
      </c>
      <c r="W96"/>
      <c r="X96" s="2">
        <v>43474.373831018522</v>
      </c>
      <c r="Y96"/>
      <c r="Z96"/>
    </row>
    <row r="97" spans="1:26" hidden="1" x14ac:dyDescent="0.25">
      <c r="A97" t="s">
        <v>2015</v>
      </c>
      <c r="B97" t="s">
        <v>2014</v>
      </c>
      <c r="C97" t="s">
        <v>1764</v>
      </c>
      <c r="D97" t="s">
        <v>2016</v>
      </c>
      <c r="E97" t="s">
        <v>2017</v>
      </c>
      <c r="F97" t="s">
        <v>177</v>
      </c>
      <c r="G97" t="s">
        <v>58</v>
      </c>
      <c r="H97">
        <v>1018013</v>
      </c>
      <c r="I97">
        <v>5</v>
      </c>
      <c r="J97" t="s">
        <v>79</v>
      </c>
      <c r="K97" t="s">
        <v>6142</v>
      </c>
      <c r="L97" t="s">
        <v>55</v>
      </c>
      <c r="M97">
        <v>80</v>
      </c>
      <c r="N97">
        <v>100</v>
      </c>
      <c r="O97" t="s">
        <v>6143</v>
      </c>
      <c r="P97">
        <v>2600</v>
      </c>
      <c r="Q97">
        <v>50</v>
      </c>
      <c r="R97">
        <v>300</v>
      </c>
      <c r="S97"/>
      <c r="T97"/>
      <c r="U97" t="s">
        <v>6144</v>
      </c>
      <c r="V97" s="2">
        <v>43474.373831018522</v>
      </c>
      <c r="W97"/>
      <c r="X97" s="2">
        <v>43474.373831018522</v>
      </c>
      <c r="Y97"/>
      <c r="Z97"/>
    </row>
    <row r="98" spans="1:26" hidden="1" x14ac:dyDescent="0.25">
      <c r="A98" t="s">
        <v>1976</v>
      </c>
      <c r="B98" t="s">
        <v>1975</v>
      </c>
      <c r="C98" t="s">
        <v>1977</v>
      </c>
      <c r="D98" t="s">
        <v>411</v>
      </c>
      <c r="E98" t="s">
        <v>1978</v>
      </c>
      <c r="F98" t="s">
        <v>177</v>
      </c>
      <c r="G98" t="s">
        <v>58</v>
      </c>
      <c r="H98">
        <v>1017990</v>
      </c>
      <c r="I98">
        <v>5</v>
      </c>
      <c r="J98" t="s">
        <v>79</v>
      </c>
      <c r="K98" t="s">
        <v>6142</v>
      </c>
      <c r="L98" t="s">
        <v>55</v>
      </c>
      <c r="M98">
        <v>80</v>
      </c>
      <c r="N98">
        <v>100</v>
      </c>
      <c r="O98" t="s">
        <v>6146</v>
      </c>
      <c r="P98">
        <v>2500</v>
      </c>
      <c r="Q98">
        <v>50</v>
      </c>
      <c r="R98">
        <v>403</v>
      </c>
      <c r="S98"/>
      <c r="T98"/>
      <c r="U98" t="s">
        <v>6144</v>
      </c>
      <c r="V98" s="2">
        <v>43474.373831018522</v>
      </c>
      <c r="W98"/>
      <c r="X98" s="2">
        <v>43474.373831018522</v>
      </c>
      <c r="Y98"/>
      <c r="Z98"/>
    </row>
    <row r="99" spans="1:26" hidden="1" x14ac:dyDescent="0.25">
      <c r="A99" t="s">
        <v>1937</v>
      </c>
      <c r="B99" t="s">
        <v>1936</v>
      </c>
      <c r="C99" t="s">
        <v>1782</v>
      </c>
      <c r="D99" t="s">
        <v>1783</v>
      </c>
      <c r="E99" t="s">
        <v>1784</v>
      </c>
      <c r="F99" t="s">
        <v>177</v>
      </c>
      <c r="G99" t="s">
        <v>58</v>
      </c>
      <c r="H99">
        <v>1017972</v>
      </c>
      <c r="I99">
        <v>5</v>
      </c>
      <c r="J99" t="s">
        <v>47</v>
      </c>
      <c r="K99" t="s">
        <v>6142</v>
      </c>
      <c r="L99" t="s">
        <v>55</v>
      </c>
      <c r="M99">
        <v>80</v>
      </c>
      <c r="N99">
        <v>100</v>
      </c>
      <c r="O99" t="s">
        <v>6143</v>
      </c>
      <c r="P99">
        <v>2600</v>
      </c>
      <c r="Q99">
        <v>50</v>
      </c>
      <c r="R99">
        <v>300</v>
      </c>
      <c r="S99"/>
      <c r="T99"/>
      <c r="U99" t="s">
        <v>6144</v>
      </c>
      <c r="V99" s="2">
        <v>43474.373831018522</v>
      </c>
      <c r="W99"/>
      <c r="X99" s="2">
        <v>43474.373831018522</v>
      </c>
      <c r="Y99"/>
      <c r="Z99"/>
    </row>
    <row r="100" spans="1:26" hidden="1" x14ac:dyDescent="0.25">
      <c r="A100" t="s">
        <v>4574</v>
      </c>
      <c r="B100" t="s">
        <v>4573</v>
      </c>
      <c r="C100" t="s">
        <v>2289</v>
      </c>
      <c r="D100" t="s">
        <v>4575</v>
      </c>
      <c r="E100" t="s">
        <v>2505</v>
      </c>
      <c r="F100" t="s">
        <v>177</v>
      </c>
      <c r="G100" t="s">
        <v>58</v>
      </c>
      <c r="H100">
        <v>1017975</v>
      </c>
      <c r="I100">
        <v>5</v>
      </c>
      <c r="J100" t="s">
        <v>47</v>
      </c>
      <c r="K100" t="s">
        <v>6142</v>
      </c>
      <c r="L100" t="s">
        <v>55</v>
      </c>
      <c r="M100">
        <v>80</v>
      </c>
      <c r="N100">
        <v>100</v>
      </c>
      <c r="O100" t="s">
        <v>6143</v>
      </c>
      <c r="P100">
        <v>2600</v>
      </c>
      <c r="Q100">
        <v>50</v>
      </c>
      <c r="R100">
        <v>300</v>
      </c>
      <c r="S100"/>
      <c r="T100"/>
      <c r="U100" t="s">
        <v>6144</v>
      </c>
      <c r="V100" s="2">
        <v>43474.373842592591</v>
      </c>
      <c r="W100"/>
      <c r="X100" s="2">
        <v>43474.373842592591</v>
      </c>
      <c r="Y100"/>
      <c r="Z100"/>
    </row>
    <row r="101" spans="1:26" hidden="1" x14ac:dyDescent="0.25">
      <c r="A101" t="s">
        <v>2022</v>
      </c>
      <c r="B101" t="s">
        <v>2021</v>
      </c>
      <c r="C101" t="s">
        <v>1764</v>
      </c>
      <c r="D101" t="s">
        <v>2016</v>
      </c>
      <c r="E101" t="s">
        <v>2017</v>
      </c>
      <c r="F101" t="s">
        <v>177</v>
      </c>
      <c r="G101" t="s">
        <v>58</v>
      </c>
      <c r="H101">
        <v>1018016</v>
      </c>
      <c r="I101">
        <v>5</v>
      </c>
      <c r="J101" t="s">
        <v>47</v>
      </c>
      <c r="K101" t="s">
        <v>6142</v>
      </c>
      <c r="L101" t="s">
        <v>55</v>
      </c>
      <c r="M101">
        <v>80</v>
      </c>
      <c r="N101">
        <v>100</v>
      </c>
      <c r="O101" t="s">
        <v>6143</v>
      </c>
      <c r="P101">
        <v>2600</v>
      </c>
      <c r="Q101">
        <v>50</v>
      </c>
      <c r="R101">
        <v>300</v>
      </c>
      <c r="S101"/>
      <c r="T101"/>
      <c r="U101" t="s">
        <v>6144</v>
      </c>
      <c r="V101" s="2">
        <v>43474.373831018522</v>
      </c>
      <c r="W101"/>
      <c r="X101" s="2">
        <v>43474.373831018522</v>
      </c>
      <c r="Y101"/>
      <c r="Z101"/>
    </row>
    <row r="102" spans="1:26" hidden="1" x14ac:dyDescent="0.25">
      <c r="A102" t="s">
        <v>2024</v>
      </c>
      <c r="B102" t="s">
        <v>2023</v>
      </c>
      <c r="C102" t="s">
        <v>2025</v>
      </c>
      <c r="D102" t="s">
        <v>112</v>
      </c>
      <c r="E102" t="s">
        <v>2026</v>
      </c>
      <c r="F102" t="s">
        <v>177</v>
      </c>
      <c r="G102" t="s">
        <v>58</v>
      </c>
      <c r="H102">
        <v>1018017</v>
      </c>
      <c r="I102">
        <v>5</v>
      </c>
      <c r="J102" t="s">
        <v>79</v>
      </c>
      <c r="K102" t="s">
        <v>6142</v>
      </c>
      <c r="L102" t="s">
        <v>55</v>
      </c>
      <c r="M102">
        <v>80</v>
      </c>
      <c r="N102">
        <v>100</v>
      </c>
      <c r="O102" t="s">
        <v>6143</v>
      </c>
      <c r="P102">
        <v>2600</v>
      </c>
      <c r="Q102">
        <v>50</v>
      </c>
      <c r="R102">
        <v>300</v>
      </c>
      <c r="S102"/>
      <c r="T102"/>
      <c r="U102" t="s">
        <v>6144</v>
      </c>
      <c r="V102" s="2">
        <v>43474.373831018522</v>
      </c>
      <c r="W102"/>
      <c r="X102" s="2">
        <v>43474.373831018522</v>
      </c>
      <c r="Y102"/>
      <c r="Z102"/>
    </row>
    <row r="103" spans="1:26" hidden="1" x14ac:dyDescent="0.25">
      <c r="A103" t="s">
        <v>2038</v>
      </c>
      <c r="B103" t="s">
        <v>2037</v>
      </c>
      <c r="C103" t="s">
        <v>541</v>
      </c>
      <c r="D103" t="s">
        <v>984</v>
      </c>
      <c r="E103" t="s">
        <v>1964</v>
      </c>
      <c r="F103" t="s">
        <v>177</v>
      </c>
      <c r="G103" t="s">
        <v>58</v>
      </c>
      <c r="H103">
        <v>1018022</v>
      </c>
      <c r="I103">
        <v>5</v>
      </c>
      <c r="J103" t="s">
        <v>79</v>
      </c>
      <c r="K103" t="s">
        <v>6142</v>
      </c>
      <c r="L103" t="s">
        <v>55</v>
      </c>
      <c r="M103">
        <v>80</v>
      </c>
      <c r="N103">
        <v>100</v>
      </c>
      <c r="O103" t="s">
        <v>6146</v>
      </c>
      <c r="P103">
        <v>2500</v>
      </c>
      <c r="Q103">
        <v>50</v>
      </c>
      <c r="R103">
        <v>403</v>
      </c>
      <c r="S103"/>
      <c r="T103"/>
      <c r="U103" t="s">
        <v>6144</v>
      </c>
      <c r="V103" s="2">
        <v>43474.373842592591</v>
      </c>
      <c r="W103"/>
      <c r="X103" s="2">
        <v>43474.373842592591</v>
      </c>
      <c r="Y103"/>
      <c r="Z103"/>
    </row>
    <row r="104" spans="1:26" hidden="1" x14ac:dyDescent="0.25">
      <c r="A104" t="s">
        <v>2040</v>
      </c>
      <c r="B104" t="s">
        <v>2039</v>
      </c>
      <c r="C104" t="s">
        <v>2041</v>
      </c>
      <c r="D104" t="s">
        <v>1173</v>
      </c>
      <c r="E104" t="s">
        <v>2042</v>
      </c>
      <c r="F104" t="s">
        <v>177</v>
      </c>
      <c r="G104" t="s">
        <v>58</v>
      </c>
      <c r="H104">
        <v>1018025</v>
      </c>
      <c r="I104">
        <v>5</v>
      </c>
      <c r="J104" t="s">
        <v>79</v>
      </c>
      <c r="K104" t="s">
        <v>6142</v>
      </c>
      <c r="L104" t="s">
        <v>55</v>
      </c>
      <c r="M104">
        <v>80</v>
      </c>
      <c r="N104">
        <v>100</v>
      </c>
      <c r="O104" t="s">
        <v>6146</v>
      </c>
      <c r="P104">
        <v>2500</v>
      </c>
      <c r="Q104">
        <v>50</v>
      </c>
      <c r="R104">
        <v>300</v>
      </c>
      <c r="S104"/>
      <c r="T104"/>
      <c r="U104" t="s">
        <v>6144</v>
      </c>
      <c r="V104" s="2">
        <v>43474.373831018522</v>
      </c>
      <c r="W104"/>
      <c r="X104" s="2">
        <v>43474.373831018522</v>
      </c>
      <c r="Y104"/>
      <c r="Z104"/>
    </row>
    <row r="105" spans="1:26" hidden="1" x14ac:dyDescent="0.25">
      <c r="A105" t="s">
        <v>2045</v>
      </c>
      <c r="B105" t="s">
        <v>2044</v>
      </c>
      <c r="C105" t="s">
        <v>2041</v>
      </c>
      <c r="D105" t="s">
        <v>2046</v>
      </c>
      <c r="E105" t="s">
        <v>2047</v>
      </c>
      <c r="F105" t="s">
        <v>177</v>
      </c>
      <c r="G105" t="s">
        <v>58</v>
      </c>
      <c r="H105">
        <v>1018026</v>
      </c>
      <c r="I105">
        <v>5</v>
      </c>
      <c r="J105" t="s">
        <v>79</v>
      </c>
      <c r="K105" t="s">
        <v>6142</v>
      </c>
      <c r="L105" t="s">
        <v>55</v>
      </c>
      <c r="M105">
        <v>80</v>
      </c>
      <c r="N105">
        <v>100</v>
      </c>
      <c r="O105" t="s">
        <v>6146</v>
      </c>
      <c r="P105">
        <v>2500</v>
      </c>
      <c r="Q105">
        <v>50</v>
      </c>
      <c r="R105">
        <v>403</v>
      </c>
      <c r="S105"/>
      <c r="T105"/>
      <c r="U105" t="s">
        <v>6144</v>
      </c>
      <c r="V105" s="2">
        <v>43474.373831018522</v>
      </c>
      <c r="W105"/>
      <c r="X105" s="2">
        <v>43474.373831018522</v>
      </c>
      <c r="Y105"/>
      <c r="Z105"/>
    </row>
    <row r="106" spans="1:26" x14ac:dyDescent="0.25">
      <c r="A106" t="s">
        <v>3042</v>
      </c>
      <c r="B106" t="s">
        <v>3041</v>
      </c>
      <c r="C106" t="s">
        <v>1066</v>
      </c>
      <c r="D106" t="s">
        <v>316</v>
      </c>
      <c r="E106" t="s">
        <v>1119</v>
      </c>
      <c r="F106" t="s">
        <v>241</v>
      </c>
      <c r="G106" s="5" t="s">
        <v>58</v>
      </c>
      <c r="H106" s="5">
        <v>1030413</v>
      </c>
      <c r="I106">
        <v>5</v>
      </c>
      <c r="J106" t="s">
        <v>79</v>
      </c>
      <c r="K106" t="s">
        <v>6172</v>
      </c>
      <c r="L106" s="5" t="s">
        <v>55</v>
      </c>
      <c r="M106">
        <v>60</v>
      </c>
      <c r="N106">
        <v>100</v>
      </c>
      <c r="O106" t="s">
        <v>6190</v>
      </c>
      <c r="P106" s="5">
        <v>2600</v>
      </c>
      <c r="Q106" s="5">
        <v>50</v>
      </c>
      <c r="R106" s="5">
        <v>300</v>
      </c>
      <c r="U106" s="5" t="s">
        <v>6174</v>
      </c>
      <c r="V106" s="8">
        <v>43866.638437499998</v>
      </c>
      <c r="W106" s="5" t="s">
        <v>37</v>
      </c>
      <c r="X106" s="8">
        <v>43866.638437499998</v>
      </c>
      <c r="Y106" s="5" t="s">
        <v>37</v>
      </c>
    </row>
    <row r="107" spans="1:26" hidden="1" x14ac:dyDescent="0.25">
      <c r="A107" t="s">
        <v>2080</v>
      </c>
      <c r="B107" t="s">
        <v>2079</v>
      </c>
      <c r="C107" t="s">
        <v>104</v>
      </c>
      <c r="D107" t="s">
        <v>1007</v>
      </c>
      <c r="E107" t="s">
        <v>106</v>
      </c>
      <c r="F107" t="s">
        <v>107</v>
      </c>
      <c r="G107" t="s">
        <v>58</v>
      </c>
      <c r="H107">
        <v>1018052</v>
      </c>
      <c r="I107">
        <v>5</v>
      </c>
      <c r="J107" t="s">
        <v>47</v>
      </c>
      <c r="K107" t="s">
        <v>6142</v>
      </c>
      <c r="L107" t="s">
        <v>55</v>
      </c>
      <c r="M107">
        <v>80</v>
      </c>
      <c r="N107">
        <v>100</v>
      </c>
      <c r="O107" t="s">
        <v>6192</v>
      </c>
      <c r="P107">
        <v>2600</v>
      </c>
      <c r="Q107">
        <v>50</v>
      </c>
      <c r="R107">
        <v>300</v>
      </c>
      <c r="S107"/>
      <c r="T107"/>
      <c r="U107" t="s">
        <v>6144</v>
      </c>
      <c r="V107" s="2">
        <v>43474.373842592591</v>
      </c>
      <c r="W107"/>
      <c r="X107" s="2">
        <v>43474.373842592591</v>
      </c>
      <c r="Y107"/>
      <c r="Z107"/>
    </row>
    <row r="108" spans="1:26" hidden="1" x14ac:dyDescent="0.25">
      <c r="A108" t="s">
        <v>2083</v>
      </c>
      <c r="B108" t="s">
        <v>2082</v>
      </c>
      <c r="C108" t="s">
        <v>1977</v>
      </c>
      <c r="D108" t="s">
        <v>2084</v>
      </c>
      <c r="E108" t="s">
        <v>2085</v>
      </c>
      <c r="F108" t="s">
        <v>177</v>
      </c>
      <c r="G108" t="s">
        <v>58</v>
      </c>
      <c r="H108">
        <v>1018055</v>
      </c>
      <c r="I108">
        <v>5</v>
      </c>
      <c r="J108" t="s">
        <v>79</v>
      </c>
      <c r="K108" t="s">
        <v>6142</v>
      </c>
      <c r="L108" t="s">
        <v>55</v>
      </c>
      <c r="M108">
        <v>80</v>
      </c>
      <c r="N108">
        <v>100</v>
      </c>
      <c r="O108" t="s">
        <v>6146</v>
      </c>
      <c r="P108">
        <v>2500</v>
      </c>
      <c r="Q108">
        <v>50</v>
      </c>
      <c r="R108">
        <v>403</v>
      </c>
      <c r="S108"/>
      <c r="T108"/>
      <c r="U108" t="s">
        <v>6144</v>
      </c>
      <c r="V108" s="2">
        <v>43474.373831018522</v>
      </c>
      <c r="W108"/>
      <c r="X108" s="2">
        <v>43474.373831018522</v>
      </c>
      <c r="Y108"/>
      <c r="Z108"/>
    </row>
    <row r="109" spans="1:26" hidden="1" x14ac:dyDescent="0.25">
      <c r="A109" t="s">
        <v>2088</v>
      </c>
      <c r="B109" t="s">
        <v>2087</v>
      </c>
      <c r="C109" t="s">
        <v>1977</v>
      </c>
      <c r="D109" t="s">
        <v>2089</v>
      </c>
      <c r="E109" t="s">
        <v>2090</v>
      </c>
      <c r="F109" t="s">
        <v>177</v>
      </c>
      <c r="G109" t="s">
        <v>58</v>
      </c>
      <c r="H109">
        <v>1018056</v>
      </c>
      <c r="I109">
        <v>5</v>
      </c>
      <c r="J109" t="s">
        <v>79</v>
      </c>
      <c r="K109" t="s">
        <v>6142</v>
      </c>
      <c r="L109" t="s">
        <v>55</v>
      </c>
      <c r="M109">
        <v>80</v>
      </c>
      <c r="N109">
        <v>100</v>
      </c>
      <c r="O109" t="s">
        <v>6146</v>
      </c>
      <c r="P109">
        <v>2500</v>
      </c>
      <c r="Q109">
        <v>50</v>
      </c>
      <c r="R109">
        <v>403</v>
      </c>
      <c r="S109"/>
      <c r="T109"/>
      <c r="U109" t="s">
        <v>6144</v>
      </c>
      <c r="V109" s="2">
        <v>43474.373831018522</v>
      </c>
      <c r="W109"/>
      <c r="X109" s="2">
        <v>43474.373831018522</v>
      </c>
      <c r="Y109"/>
      <c r="Z109"/>
    </row>
    <row r="110" spans="1:26" hidden="1" x14ac:dyDescent="0.25">
      <c r="A110" t="s">
        <v>2093</v>
      </c>
      <c r="B110" t="s">
        <v>2092</v>
      </c>
      <c r="C110" t="s">
        <v>1977</v>
      </c>
      <c r="D110" t="s">
        <v>2094</v>
      </c>
      <c r="E110" t="s">
        <v>2090</v>
      </c>
      <c r="F110" t="s">
        <v>177</v>
      </c>
      <c r="G110" t="s">
        <v>58</v>
      </c>
      <c r="H110">
        <v>1018057</v>
      </c>
      <c r="I110">
        <v>5</v>
      </c>
      <c r="J110" t="s">
        <v>79</v>
      </c>
      <c r="K110" t="s">
        <v>6142</v>
      </c>
      <c r="L110" t="s">
        <v>55</v>
      </c>
      <c r="M110">
        <v>80</v>
      </c>
      <c r="N110">
        <v>100</v>
      </c>
      <c r="O110" t="s">
        <v>6146</v>
      </c>
      <c r="P110">
        <v>2500</v>
      </c>
      <c r="Q110">
        <v>50</v>
      </c>
      <c r="R110">
        <v>403</v>
      </c>
      <c r="S110"/>
      <c r="T110"/>
      <c r="U110" t="s">
        <v>6144</v>
      </c>
      <c r="V110" s="2">
        <v>43474.373831018522</v>
      </c>
      <c r="W110"/>
      <c r="X110" s="2">
        <v>43474.373831018522</v>
      </c>
      <c r="Y110"/>
      <c r="Z110"/>
    </row>
    <row r="111" spans="1:26" hidden="1" x14ac:dyDescent="0.25">
      <c r="A111" t="s">
        <v>2059</v>
      </c>
      <c r="B111" t="s">
        <v>2058</v>
      </c>
      <c r="C111" t="s">
        <v>339</v>
      </c>
      <c r="D111" t="s">
        <v>93</v>
      </c>
      <c r="E111" t="s">
        <v>2060</v>
      </c>
      <c r="F111" t="s">
        <v>177</v>
      </c>
      <c r="G111" t="s">
        <v>58</v>
      </c>
      <c r="H111">
        <v>1018039</v>
      </c>
      <c r="I111">
        <v>5</v>
      </c>
      <c r="J111" t="s">
        <v>79</v>
      </c>
      <c r="K111" t="s">
        <v>6142</v>
      </c>
      <c r="L111" t="s">
        <v>55</v>
      </c>
      <c r="M111">
        <v>80</v>
      </c>
      <c r="N111">
        <v>100</v>
      </c>
      <c r="O111" t="s">
        <v>6143</v>
      </c>
      <c r="P111">
        <v>2600</v>
      </c>
      <c r="Q111">
        <v>50</v>
      </c>
      <c r="R111">
        <v>300</v>
      </c>
      <c r="S111"/>
      <c r="T111"/>
      <c r="U111" t="s">
        <v>6144</v>
      </c>
      <c r="V111" s="2">
        <v>43474.373842592591</v>
      </c>
      <c r="W111"/>
      <c r="X111" s="2">
        <v>43474.373842592591</v>
      </c>
      <c r="Y111"/>
      <c r="Z111"/>
    </row>
    <row r="112" spans="1:26" hidden="1" x14ac:dyDescent="0.25">
      <c r="A112" t="s">
        <v>2063</v>
      </c>
      <c r="B112" t="s">
        <v>2062</v>
      </c>
      <c r="C112" t="s">
        <v>2064</v>
      </c>
      <c r="D112" t="s">
        <v>1453</v>
      </c>
      <c r="E112" t="s">
        <v>2065</v>
      </c>
      <c r="F112" t="s">
        <v>177</v>
      </c>
      <c r="G112" t="s">
        <v>58</v>
      </c>
      <c r="H112">
        <v>1018040</v>
      </c>
      <c r="I112">
        <v>5</v>
      </c>
      <c r="J112" t="s">
        <v>79</v>
      </c>
      <c r="K112" t="s">
        <v>6142</v>
      </c>
      <c r="L112" t="s">
        <v>55</v>
      </c>
      <c r="M112">
        <v>80</v>
      </c>
      <c r="N112">
        <v>100</v>
      </c>
      <c r="O112" t="s">
        <v>6143</v>
      </c>
      <c r="P112">
        <v>2600</v>
      </c>
      <c r="Q112">
        <v>50</v>
      </c>
      <c r="R112">
        <v>300</v>
      </c>
      <c r="S112"/>
      <c r="T112"/>
      <c r="U112" t="s">
        <v>6144</v>
      </c>
      <c r="V112" s="2">
        <v>43474.373842592591</v>
      </c>
      <c r="W112"/>
      <c r="X112" s="2">
        <v>43474.373842592591</v>
      </c>
      <c r="Y112"/>
      <c r="Z112"/>
    </row>
    <row r="113" spans="1:26" hidden="1" x14ac:dyDescent="0.25">
      <c r="A113" t="s">
        <v>2068</v>
      </c>
      <c r="B113" t="s">
        <v>2067</v>
      </c>
      <c r="C113" t="s">
        <v>339</v>
      </c>
      <c r="D113" t="s">
        <v>93</v>
      </c>
      <c r="E113" t="s">
        <v>2060</v>
      </c>
      <c r="F113" t="s">
        <v>177</v>
      </c>
      <c r="G113" t="s">
        <v>58</v>
      </c>
      <c r="H113">
        <v>1018041</v>
      </c>
      <c r="I113">
        <v>5</v>
      </c>
      <c r="J113" t="s">
        <v>79</v>
      </c>
      <c r="K113" t="s">
        <v>6142</v>
      </c>
      <c r="L113" t="s">
        <v>55</v>
      </c>
      <c r="M113">
        <v>80</v>
      </c>
      <c r="N113">
        <v>100</v>
      </c>
      <c r="O113" t="s">
        <v>6143</v>
      </c>
      <c r="P113">
        <v>2600</v>
      </c>
      <c r="Q113">
        <v>50</v>
      </c>
      <c r="R113">
        <v>300</v>
      </c>
      <c r="S113"/>
      <c r="T113"/>
      <c r="U113" t="s">
        <v>6144</v>
      </c>
      <c r="V113" s="2">
        <v>43474.373842592591</v>
      </c>
      <c r="W113"/>
      <c r="X113" s="2">
        <v>43474.373842592591</v>
      </c>
      <c r="Y113"/>
      <c r="Z113"/>
    </row>
    <row r="114" spans="1:26" hidden="1" x14ac:dyDescent="0.25">
      <c r="A114" t="s">
        <v>6193</v>
      </c>
      <c r="B114" s="2"/>
      <c r="C114" s="2"/>
      <c r="D114" s="2"/>
      <c r="E114" s="2"/>
      <c r="F114" s="2"/>
      <c r="G114" t="s">
        <v>58</v>
      </c>
      <c r="H114">
        <v>1018042</v>
      </c>
      <c r="I114">
        <v>5</v>
      </c>
      <c r="J114" t="s">
        <v>79</v>
      </c>
      <c r="K114" t="s">
        <v>6142</v>
      </c>
      <c r="L114" t="s">
        <v>55</v>
      </c>
      <c r="M114">
        <v>80</v>
      </c>
      <c r="N114">
        <v>100</v>
      </c>
      <c r="O114" t="s">
        <v>6146</v>
      </c>
      <c r="P114">
        <v>2500</v>
      </c>
      <c r="Q114">
        <v>50</v>
      </c>
      <c r="R114">
        <v>403</v>
      </c>
      <c r="S114"/>
      <c r="T114"/>
      <c r="U114" t="s">
        <v>6144</v>
      </c>
      <c r="V114" s="2">
        <v>43474.373831018522</v>
      </c>
      <c r="W114"/>
      <c r="X114" s="2">
        <v>43474.373831018522</v>
      </c>
      <c r="Y114"/>
      <c r="Z114"/>
    </row>
    <row r="115" spans="1:26" hidden="1" x14ac:dyDescent="0.25">
      <c r="A115" t="s">
        <v>2097</v>
      </c>
      <c r="B115" t="s">
        <v>2096</v>
      </c>
      <c r="C115" t="s">
        <v>1875</v>
      </c>
      <c r="D115" t="s">
        <v>2098</v>
      </c>
      <c r="E115" t="s">
        <v>2099</v>
      </c>
      <c r="F115" t="s">
        <v>277</v>
      </c>
      <c r="G115" t="s">
        <v>58</v>
      </c>
      <c r="H115">
        <v>1018464</v>
      </c>
      <c r="I115">
        <v>5</v>
      </c>
      <c r="J115" t="s">
        <v>79</v>
      </c>
      <c r="K115" t="s">
        <v>6142</v>
      </c>
      <c r="L115" t="s">
        <v>55</v>
      </c>
      <c r="M115">
        <v>80</v>
      </c>
      <c r="N115">
        <v>100</v>
      </c>
      <c r="O115" t="s">
        <v>6163</v>
      </c>
      <c r="P115">
        <v>2600</v>
      </c>
      <c r="Q115">
        <v>50</v>
      </c>
      <c r="R115">
        <v>550</v>
      </c>
      <c r="S115"/>
      <c r="T115"/>
      <c r="U115" t="s">
        <v>6144</v>
      </c>
      <c r="V115" s="2">
        <v>43474.373842592591</v>
      </c>
      <c r="W115"/>
      <c r="X115" s="2">
        <v>43474.373842592591</v>
      </c>
      <c r="Y115"/>
      <c r="Z115"/>
    </row>
    <row r="116" spans="1:26" hidden="1" x14ac:dyDescent="0.25">
      <c r="A116" t="s">
        <v>2102</v>
      </c>
      <c r="B116" t="s">
        <v>2101</v>
      </c>
      <c r="C116" t="s">
        <v>2103</v>
      </c>
      <c r="D116" t="s">
        <v>32</v>
      </c>
      <c r="E116" t="s">
        <v>2104</v>
      </c>
      <c r="F116" t="s">
        <v>34</v>
      </c>
      <c r="G116" t="s">
        <v>58</v>
      </c>
      <c r="H116">
        <v>1018465</v>
      </c>
      <c r="I116">
        <v>5</v>
      </c>
      <c r="J116" t="s">
        <v>79</v>
      </c>
      <c r="K116" t="s">
        <v>6142</v>
      </c>
      <c r="L116" t="s">
        <v>55</v>
      </c>
      <c r="M116">
        <v>80</v>
      </c>
      <c r="N116">
        <v>100</v>
      </c>
      <c r="O116" t="s">
        <v>6194</v>
      </c>
      <c r="P116">
        <v>2500</v>
      </c>
      <c r="Q116">
        <v>50</v>
      </c>
      <c r="R116">
        <v>300</v>
      </c>
      <c r="S116"/>
      <c r="T116"/>
      <c r="U116" t="s">
        <v>6144</v>
      </c>
      <c r="V116" s="2">
        <v>43474.373842592591</v>
      </c>
      <c r="W116"/>
      <c r="X116" s="2">
        <v>43474.373842592591</v>
      </c>
      <c r="Y116"/>
      <c r="Z116"/>
    </row>
    <row r="117" spans="1:26" hidden="1" x14ac:dyDescent="0.25">
      <c r="A117" t="s">
        <v>2107</v>
      </c>
      <c r="B117" t="s">
        <v>2106</v>
      </c>
      <c r="C117" t="s">
        <v>1875</v>
      </c>
      <c r="D117" t="s">
        <v>2098</v>
      </c>
      <c r="E117" t="s">
        <v>2099</v>
      </c>
      <c r="F117" t="s">
        <v>277</v>
      </c>
      <c r="G117" t="s">
        <v>58</v>
      </c>
      <c r="H117">
        <v>1018466</v>
      </c>
      <c r="I117">
        <v>5</v>
      </c>
      <c r="J117" t="s">
        <v>79</v>
      </c>
      <c r="K117" t="s">
        <v>6142</v>
      </c>
      <c r="L117" t="s">
        <v>55</v>
      </c>
      <c r="M117">
        <v>80</v>
      </c>
      <c r="N117">
        <v>100</v>
      </c>
      <c r="O117" t="s">
        <v>6163</v>
      </c>
      <c r="P117">
        <v>2600</v>
      </c>
      <c r="Q117">
        <v>50</v>
      </c>
      <c r="R117">
        <v>550</v>
      </c>
      <c r="S117"/>
      <c r="T117"/>
      <c r="U117" t="s">
        <v>6144</v>
      </c>
      <c r="V117" s="2">
        <v>43474.373842592591</v>
      </c>
      <c r="W117"/>
      <c r="X117" s="2">
        <v>43474.373842592591</v>
      </c>
      <c r="Y117"/>
      <c r="Z117"/>
    </row>
    <row r="118" spans="1:26" hidden="1" x14ac:dyDescent="0.25">
      <c r="A118" t="s">
        <v>2109</v>
      </c>
      <c r="B118" t="s">
        <v>2108</v>
      </c>
      <c r="C118" t="s">
        <v>2110</v>
      </c>
      <c r="D118" t="s">
        <v>32</v>
      </c>
      <c r="E118" t="s">
        <v>2111</v>
      </c>
      <c r="F118" t="s">
        <v>277</v>
      </c>
      <c r="G118" t="s">
        <v>58</v>
      </c>
      <c r="H118">
        <v>1018467</v>
      </c>
      <c r="I118">
        <v>5</v>
      </c>
      <c r="J118" t="s">
        <v>79</v>
      </c>
      <c r="K118" t="s">
        <v>6142</v>
      </c>
      <c r="L118" t="s">
        <v>55</v>
      </c>
      <c r="M118">
        <v>80</v>
      </c>
      <c r="N118">
        <v>100</v>
      </c>
      <c r="O118" t="s">
        <v>6182</v>
      </c>
      <c r="P118">
        <v>2500</v>
      </c>
      <c r="Q118">
        <v>50</v>
      </c>
      <c r="R118">
        <v>300</v>
      </c>
      <c r="S118"/>
      <c r="T118"/>
      <c r="U118" t="s">
        <v>6144</v>
      </c>
      <c r="V118" s="2">
        <v>43474.373842592591</v>
      </c>
      <c r="W118"/>
      <c r="X118" s="2">
        <v>43474.373842592591</v>
      </c>
      <c r="Y118"/>
      <c r="Z118"/>
    </row>
    <row r="119" spans="1:26" hidden="1" x14ac:dyDescent="0.25">
      <c r="A119" t="s">
        <v>2128</v>
      </c>
      <c r="B119" t="s">
        <v>2127</v>
      </c>
      <c r="C119" t="s">
        <v>2129</v>
      </c>
      <c r="D119" t="s">
        <v>2130</v>
      </c>
      <c r="E119" t="s">
        <v>2131</v>
      </c>
      <c r="F119" t="s">
        <v>277</v>
      </c>
      <c r="G119" t="s">
        <v>58</v>
      </c>
      <c r="H119">
        <v>1018484</v>
      </c>
      <c r="I119">
        <v>5</v>
      </c>
      <c r="J119" t="s">
        <v>79</v>
      </c>
      <c r="K119" t="s">
        <v>6142</v>
      </c>
      <c r="L119" t="s">
        <v>55</v>
      </c>
      <c r="M119">
        <v>80</v>
      </c>
      <c r="N119">
        <v>100</v>
      </c>
      <c r="O119" t="s">
        <v>6163</v>
      </c>
      <c r="P119">
        <v>2600</v>
      </c>
      <c r="Q119">
        <v>50</v>
      </c>
      <c r="R119">
        <v>300</v>
      </c>
      <c r="S119"/>
      <c r="T119"/>
      <c r="U119" t="s">
        <v>6144</v>
      </c>
      <c r="V119" s="2">
        <v>43474.373842592591</v>
      </c>
      <c r="W119"/>
      <c r="X119" s="2">
        <v>43474.373842592591</v>
      </c>
      <c r="Y119"/>
      <c r="Z119"/>
    </row>
    <row r="120" spans="1:26" hidden="1" x14ac:dyDescent="0.25">
      <c r="A120" t="s">
        <v>2134</v>
      </c>
      <c r="B120" t="s">
        <v>2133</v>
      </c>
      <c r="C120" t="s">
        <v>2135</v>
      </c>
      <c r="D120" t="s">
        <v>281</v>
      </c>
      <c r="E120" t="s">
        <v>2136</v>
      </c>
      <c r="F120" t="s">
        <v>277</v>
      </c>
      <c r="G120" t="s">
        <v>58</v>
      </c>
      <c r="H120">
        <v>1018486</v>
      </c>
      <c r="I120">
        <v>5</v>
      </c>
      <c r="J120" t="s">
        <v>79</v>
      </c>
      <c r="K120" t="s">
        <v>6142</v>
      </c>
      <c r="L120" t="s">
        <v>55</v>
      </c>
      <c r="M120">
        <v>80</v>
      </c>
      <c r="N120">
        <v>100</v>
      </c>
      <c r="O120" t="s">
        <v>6163</v>
      </c>
      <c r="P120">
        <v>2600</v>
      </c>
      <c r="Q120">
        <v>50</v>
      </c>
      <c r="R120">
        <v>550</v>
      </c>
      <c r="S120"/>
      <c r="T120"/>
      <c r="U120" t="s">
        <v>6144</v>
      </c>
      <c r="V120" s="2">
        <v>43474.373842592591</v>
      </c>
      <c r="W120"/>
      <c r="X120" s="2">
        <v>43474.373842592591</v>
      </c>
      <c r="Y120"/>
      <c r="Z120"/>
    </row>
    <row r="121" spans="1:26" hidden="1" x14ac:dyDescent="0.25">
      <c r="A121" t="s">
        <v>2144</v>
      </c>
      <c r="B121" t="s">
        <v>2143</v>
      </c>
      <c r="C121" t="s">
        <v>2145</v>
      </c>
      <c r="D121" t="s">
        <v>93</v>
      </c>
      <c r="E121" t="s">
        <v>2146</v>
      </c>
      <c r="F121" t="s">
        <v>277</v>
      </c>
      <c r="G121" t="s">
        <v>58</v>
      </c>
      <c r="H121">
        <v>1018489</v>
      </c>
      <c r="I121">
        <v>5</v>
      </c>
      <c r="J121" t="s">
        <v>79</v>
      </c>
      <c r="K121" t="s">
        <v>6142</v>
      </c>
      <c r="L121" t="s">
        <v>55</v>
      </c>
      <c r="M121">
        <v>80</v>
      </c>
      <c r="N121">
        <v>100</v>
      </c>
      <c r="O121" t="s">
        <v>6156</v>
      </c>
      <c r="P121">
        <v>2600</v>
      </c>
      <c r="Q121">
        <v>50</v>
      </c>
      <c r="R121">
        <v>550</v>
      </c>
      <c r="S121"/>
      <c r="T121"/>
      <c r="U121" t="s">
        <v>6144</v>
      </c>
      <c r="V121" s="2">
        <v>43474.373842592591</v>
      </c>
      <c r="W121"/>
      <c r="X121" s="2">
        <v>43474.373842592591</v>
      </c>
      <c r="Y121"/>
      <c r="Z121"/>
    </row>
    <row r="122" spans="1:26" hidden="1" x14ac:dyDescent="0.25">
      <c r="A122" t="s">
        <v>2149</v>
      </c>
      <c r="B122" t="s">
        <v>2148</v>
      </c>
      <c r="C122" t="s">
        <v>2150</v>
      </c>
      <c r="D122" t="s">
        <v>281</v>
      </c>
      <c r="E122" t="s">
        <v>2151</v>
      </c>
      <c r="F122" t="s">
        <v>277</v>
      </c>
      <c r="G122" t="s">
        <v>58</v>
      </c>
      <c r="H122">
        <v>1018490</v>
      </c>
      <c r="I122">
        <v>5</v>
      </c>
      <c r="J122" t="s">
        <v>79</v>
      </c>
      <c r="K122" t="s">
        <v>6142</v>
      </c>
      <c r="L122" t="s">
        <v>55</v>
      </c>
      <c r="M122">
        <v>80</v>
      </c>
      <c r="N122">
        <v>100</v>
      </c>
      <c r="O122" t="s">
        <v>6156</v>
      </c>
      <c r="P122">
        <v>2600</v>
      </c>
      <c r="Q122">
        <v>50</v>
      </c>
      <c r="R122">
        <v>550</v>
      </c>
      <c r="S122"/>
      <c r="T122"/>
      <c r="U122" t="s">
        <v>6144</v>
      </c>
      <c r="V122" s="2">
        <v>43474.373842592591</v>
      </c>
      <c r="W122"/>
      <c r="X122" s="2">
        <v>43474.373842592591</v>
      </c>
      <c r="Y122"/>
      <c r="Z122"/>
    </row>
    <row r="123" spans="1:26" hidden="1" x14ac:dyDescent="0.25">
      <c r="A123" t="s">
        <v>2154</v>
      </c>
      <c r="B123" t="s">
        <v>2153</v>
      </c>
      <c r="C123" t="s">
        <v>2150</v>
      </c>
      <c r="D123" t="s">
        <v>281</v>
      </c>
      <c r="E123" t="s">
        <v>2151</v>
      </c>
      <c r="F123" t="s">
        <v>277</v>
      </c>
      <c r="G123" t="s">
        <v>58</v>
      </c>
      <c r="H123">
        <v>1018491</v>
      </c>
      <c r="I123">
        <v>5</v>
      </c>
      <c r="J123" t="s">
        <v>79</v>
      </c>
      <c r="K123" t="s">
        <v>6142</v>
      </c>
      <c r="L123" t="s">
        <v>55</v>
      </c>
      <c r="M123">
        <v>80</v>
      </c>
      <c r="N123">
        <v>100</v>
      </c>
      <c r="O123" t="s">
        <v>6163</v>
      </c>
      <c r="P123">
        <v>2600</v>
      </c>
      <c r="Q123">
        <v>50</v>
      </c>
      <c r="R123">
        <v>550</v>
      </c>
      <c r="S123"/>
      <c r="T123"/>
      <c r="U123" t="s">
        <v>6144</v>
      </c>
      <c r="V123" s="2">
        <v>43474.373842592591</v>
      </c>
      <c r="W123"/>
      <c r="X123" s="2">
        <v>43474.373842592591</v>
      </c>
      <c r="Y123"/>
      <c r="Z123"/>
    </row>
    <row r="124" spans="1:26" hidden="1" x14ac:dyDescent="0.25">
      <c r="A124" t="s">
        <v>2156</v>
      </c>
      <c r="B124" t="s">
        <v>2155</v>
      </c>
      <c r="C124" t="s">
        <v>2157</v>
      </c>
      <c r="D124" t="s">
        <v>879</v>
      </c>
      <c r="E124" t="s">
        <v>2151</v>
      </c>
      <c r="F124" t="s">
        <v>277</v>
      </c>
      <c r="G124" t="s">
        <v>58</v>
      </c>
      <c r="H124">
        <v>1018492</v>
      </c>
      <c r="I124">
        <v>5</v>
      </c>
      <c r="J124" t="s">
        <v>79</v>
      </c>
      <c r="K124" t="s">
        <v>6142</v>
      </c>
      <c r="L124" t="s">
        <v>55</v>
      </c>
      <c r="M124">
        <v>80</v>
      </c>
      <c r="N124">
        <v>100</v>
      </c>
      <c r="O124" t="s">
        <v>6163</v>
      </c>
      <c r="P124">
        <v>2600</v>
      </c>
      <c r="Q124">
        <v>50</v>
      </c>
      <c r="R124">
        <v>550</v>
      </c>
      <c r="S124"/>
      <c r="T124"/>
      <c r="U124" t="s">
        <v>6144</v>
      </c>
      <c r="V124" s="2">
        <v>43474.373842592591</v>
      </c>
      <c r="W124"/>
      <c r="X124" s="2">
        <v>43474.373842592591</v>
      </c>
      <c r="Y124"/>
      <c r="Z124"/>
    </row>
    <row r="125" spans="1:26" hidden="1" x14ac:dyDescent="0.25">
      <c r="A125" t="s">
        <v>2160</v>
      </c>
      <c r="B125" t="s">
        <v>2159</v>
      </c>
      <c r="C125" t="s">
        <v>2161</v>
      </c>
      <c r="D125" t="s">
        <v>585</v>
      </c>
      <c r="E125" t="s">
        <v>2162</v>
      </c>
      <c r="F125" t="s">
        <v>277</v>
      </c>
      <c r="G125" t="s">
        <v>58</v>
      </c>
      <c r="H125">
        <v>1018493</v>
      </c>
      <c r="I125">
        <v>5</v>
      </c>
      <c r="J125" t="s">
        <v>79</v>
      </c>
      <c r="K125" t="s">
        <v>6142</v>
      </c>
      <c r="L125" t="s">
        <v>55</v>
      </c>
      <c r="M125">
        <v>80</v>
      </c>
      <c r="N125">
        <v>100</v>
      </c>
      <c r="O125" t="s">
        <v>6182</v>
      </c>
      <c r="P125">
        <v>2500</v>
      </c>
      <c r="Q125">
        <v>50</v>
      </c>
      <c r="R125">
        <v>300</v>
      </c>
      <c r="S125"/>
      <c r="T125"/>
      <c r="U125" t="s">
        <v>6144</v>
      </c>
      <c r="V125" s="2">
        <v>43474.373842592591</v>
      </c>
      <c r="W125"/>
      <c r="X125" s="2">
        <v>43474.373842592591</v>
      </c>
      <c r="Y125"/>
      <c r="Z125"/>
    </row>
    <row r="126" spans="1:26" hidden="1" x14ac:dyDescent="0.25">
      <c r="A126" t="s">
        <v>2165</v>
      </c>
      <c r="B126" t="s">
        <v>2164</v>
      </c>
      <c r="C126" t="s">
        <v>2166</v>
      </c>
      <c r="D126" t="s">
        <v>2167</v>
      </c>
      <c r="E126" t="s">
        <v>2168</v>
      </c>
      <c r="F126" t="s">
        <v>277</v>
      </c>
      <c r="G126" t="s">
        <v>58</v>
      </c>
      <c r="H126">
        <v>1018494</v>
      </c>
      <c r="I126">
        <v>5</v>
      </c>
      <c r="J126" t="s">
        <v>47</v>
      </c>
      <c r="K126" t="s">
        <v>6142</v>
      </c>
      <c r="L126" t="s">
        <v>55</v>
      </c>
      <c r="M126">
        <v>80</v>
      </c>
      <c r="N126">
        <v>100</v>
      </c>
      <c r="O126" t="s">
        <v>6182</v>
      </c>
      <c r="P126">
        <v>2500</v>
      </c>
      <c r="Q126">
        <v>50</v>
      </c>
      <c r="R126">
        <v>300</v>
      </c>
      <c r="S126"/>
      <c r="T126"/>
      <c r="U126" t="s">
        <v>6144</v>
      </c>
      <c r="V126" s="2">
        <v>43474.373842592591</v>
      </c>
      <c r="W126"/>
      <c r="X126" s="2">
        <v>43474.373842592591</v>
      </c>
      <c r="Y126"/>
      <c r="Z126"/>
    </row>
    <row r="127" spans="1:26" hidden="1" x14ac:dyDescent="0.25">
      <c r="A127" t="s">
        <v>2171</v>
      </c>
      <c r="B127" t="s">
        <v>2170</v>
      </c>
      <c r="C127" t="s">
        <v>2172</v>
      </c>
      <c r="D127" t="s">
        <v>293</v>
      </c>
      <c r="E127" t="s">
        <v>2173</v>
      </c>
      <c r="F127" t="s">
        <v>277</v>
      </c>
      <c r="G127" t="s">
        <v>58</v>
      </c>
      <c r="H127">
        <v>1018495</v>
      </c>
      <c r="I127">
        <v>5</v>
      </c>
      <c r="J127" t="s">
        <v>79</v>
      </c>
      <c r="K127" t="s">
        <v>6142</v>
      </c>
      <c r="L127" t="s">
        <v>55</v>
      </c>
      <c r="M127">
        <v>80</v>
      </c>
      <c r="N127">
        <v>100</v>
      </c>
      <c r="O127" t="s">
        <v>6182</v>
      </c>
      <c r="P127">
        <v>2600</v>
      </c>
      <c r="Q127">
        <v>50</v>
      </c>
      <c r="R127">
        <v>300</v>
      </c>
      <c r="S127"/>
      <c r="T127"/>
      <c r="U127" t="s">
        <v>6144</v>
      </c>
      <c r="V127" s="2">
        <v>43474.373842592591</v>
      </c>
      <c r="W127"/>
      <c r="X127" s="2">
        <v>43474.373842592591</v>
      </c>
      <c r="Y127"/>
      <c r="Z127"/>
    </row>
    <row r="128" spans="1:26" hidden="1" x14ac:dyDescent="0.25">
      <c r="A128" t="s">
        <v>2176</v>
      </c>
      <c r="B128" t="s">
        <v>2175</v>
      </c>
      <c r="C128" t="s">
        <v>2166</v>
      </c>
      <c r="D128" t="s">
        <v>2167</v>
      </c>
      <c r="E128" t="s">
        <v>2168</v>
      </c>
      <c r="F128" t="s">
        <v>277</v>
      </c>
      <c r="G128" t="s">
        <v>58</v>
      </c>
      <c r="H128">
        <v>1018496</v>
      </c>
      <c r="I128">
        <v>5</v>
      </c>
      <c r="J128" t="s">
        <v>79</v>
      </c>
      <c r="K128" t="s">
        <v>6142</v>
      </c>
      <c r="L128" t="s">
        <v>55</v>
      </c>
      <c r="M128">
        <v>80</v>
      </c>
      <c r="N128">
        <v>100</v>
      </c>
      <c r="O128" t="s">
        <v>6182</v>
      </c>
      <c r="P128">
        <v>2500</v>
      </c>
      <c r="Q128">
        <v>50</v>
      </c>
      <c r="R128">
        <v>300</v>
      </c>
      <c r="S128"/>
      <c r="T128"/>
      <c r="U128" t="s">
        <v>6144</v>
      </c>
      <c r="V128" s="2">
        <v>43474.373842592591</v>
      </c>
      <c r="W128"/>
      <c r="X128" s="2">
        <v>43474.373842592591</v>
      </c>
      <c r="Y128"/>
      <c r="Z128"/>
    </row>
    <row r="129" spans="1:26" hidden="1" x14ac:dyDescent="0.25">
      <c r="A129" t="s">
        <v>2454</v>
      </c>
      <c r="B129" t="s">
        <v>2453</v>
      </c>
      <c r="C129" t="s">
        <v>1323</v>
      </c>
      <c r="D129" t="s">
        <v>281</v>
      </c>
      <c r="E129" t="s">
        <v>1324</v>
      </c>
      <c r="F129" t="s">
        <v>62</v>
      </c>
      <c r="G129" t="s">
        <v>58</v>
      </c>
      <c r="H129">
        <v>1018514</v>
      </c>
      <c r="I129">
        <v>5</v>
      </c>
      <c r="J129" t="s">
        <v>79</v>
      </c>
      <c r="K129" t="s">
        <v>6142</v>
      </c>
      <c r="L129" t="s">
        <v>55</v>
      </c>
      <c r="M129">
        <v>80</v>
      </c>
      <c r="N129">
        <v>100</v>
      </c>
      <c r="O129" t="s">
        <v>6160</v>
      </c>
      <c r="P129">
        <v>2600</v>
      </c>
      <c r="Q129">
        <v>50</v>
      </c>
      <c r="R129">
        <v>300</v>
      </c>
      <c r="S129"/>
      <c r="T129"/>
      <c r="U129" t="s">
        <v>6144</v>
      </c>
      <c r="V129" s="2">
        <v>43474.373842592591</v>
      </c>
      <c r="W129"/>
      <c r="X129" s="2">
        <v>43474.373842592591</v>
      </c>
      <c r="Y129"/>
      <c r="Z129"/>
    </row>
    <row r="130" spans="1:26" hidden="1" x14ac:dyDescent="0.25">
      <c r="A130" t="s">
        <v>2259</v>
      </c>
      <c r="B130" t="s">
        <v>2258</v>
      </c>
      <c r="C130" t="s">
        <v>2202</v>
      </c>
      <c r="D130" t="s">
        <v>487</v>
      </c>
      <c r="E130" t="s">
        <v>2260</v>
      </c>
      <c r="F130" t="s">
        <v>277</v>
      </c>
      <c r="G130" t="s">
        <v>58</v>
      </c>
      <c r="H130">
        <v>1018525</v>
      </c>
      <c r="I130">
        <v>5</v>
      </c>
      <c r="J130" t="s">
        <v>79</v>
      </c>
      <c r="K130" t="s">
        <v>6142</v>
      </c>
      <c r="L130" t="s">
        <v>55</v>
      </c>
      <c r="M130">
        <v>80</v>
      </c>
      <c r="N130">
        <v>100</v>
      </c>
      <c r="O130" t="s">
        <v>6195</v>
      </c>
      <c r="P130">
        <v>2600</v>
      </c>
      <c r="Q130">
        <v>50</v>
      </c>
      <c r="R130">
        <v>550</v>
      </c>
      <c r="S130"/>
      <c r="T130"/>
      <c r="U130" t="s">
        <v>6144</v>
      </c>
      <c r="V130" s="2">
        <v>43474.373842592591</v>
      </c>
      <c r="W130"/>
      <c r="X130" s="2">
        <v>43474.373842592591</v>
      </c>
      <c r="Y130"/>
      <c r="Z130"/>
    </row>
    <row r="131" spans="1:26" hidden="1" x14ac:dyDescent="0.25">
      <c r="A131" t="s">
        <v>2263</v>
      </c>
      <c r="B131" t="s">
        <v>2262</v>
      </c>
      <c r="C131" t="s">
        <v>1335</v>
      </c>
      <c r="D131" t="s">
        <v>1336</v>
      </c>
      <c r="E131" t="s">
        <v>1337</v>
      </c>
      <c r="F131" t="s">
        <v>62</v>
      </c>
      <c r="G131" t="s">
        <v>58</v>
      </c>
      <c r="H131">
        <v>1018526</v>
      </c>
      <c r="I131">
        <v>5</v>
      </c>
      <c r="J131" t="s">
        <v>79</v>
      </c>
      <c r="K131" t="s">
        <v>6142</v>
      </c>
      <c r="L131" t="s">
        <v>55</v>
      </c>
      <c r="M131">
        <v>80</v>
      </c>
      <c r="N131">
        <v>100</v>
      </c>
      <c r="O131" t="s">
        <v>6160</v>
      </c>
      <c r="P131">
        <v>2600</v>
      </c>
      <c r="Q131">
        <v>50</v>
      </c>
      <c r="R131">
        <v>300</v>
      </c>
      <c r="S131"/>
      <c r="T131"/>
      <c r="U131" t="s">
        <v>6144</v>
      </c>
      <c r="V131" s="2">
        <v>43474.373842592591</v>
      </c>
      <c r="W131"/>
      <c r="X131" s="2">
        <v>43474.373842592591</v>
      </c>
      <c r="Y131"/>
      <c r="Z131"/>
    </row>
    <row r="132" spans="1:26" hidden="1" x14ac:dyDescent="0.25">
      <c r="A132" t="s">
        <v>2265</v>
      </c>
      <c r="B132" t="s">
        <v>2264</v>
      </c>
      <c r="C132" t="s">
        <v>2266</v>
      </c>
      <c r="D132" t="s">
        <v>1283</v>
      </c>
      <c r="E132" t="s">
        <v>2267</v>
      </c>
      <c r="F132" t="s">
        <v>277</v>
      </c>
      <c r="G132" t="s">
        <v>58</v>
      </c>
      <c r="H132">
        <v>1018528</v>
      </c>
      <c r="I132">
        <v>5</v>
      </c>
      <c r="J132" t="s">
        <v>79</v>
      </c>
      <c r="K132" t="s">
        <v>6142</v>
      </c>
      <c r="L132" t="s">
        <v>55</v>
      </c>
      <c r="M132">
        <v>80</v>
      </c>
      <c r="N132">
        <v>100</v>
      </c>
      <c r="O132" t="s">
        <v>6160</v>
      </c>
      <c r="P132">
        <v>2600</v>
      </c>
      <c r="Q132">
        <v>50</v>
      </c>
      <c r="R132">
        <v>550</v>
      </c>
      <c r="S132"/>
      <c r="T132"/>
      <c r="U132" t="s">
        <v>6144</v>
      </c>
      <c r="V132" s="2">
        <v>43474.373842592591</v>
      </c>
      <c r="W132"/>
      <c r="X132" s="2">
        <v>43474.373842592591</v>
      </c>
      <c r="Y132"/>
      <c r="Z132"/>
    </row>
    <row r="133" spans="1:26" hidden="1" x14ac:dyDescent="0.25">
      <c r="A133" t="s">
        <v>2270</v>
      </c>
      <c r="B133" t="s">
        <v>2269</v>
      </c>
      <c r="C133" t="s">
        <v>2202</v>
      </c>
      <c r="D133" t="s">
        <v>2167</v>
      </c>
      <c r="E133" t="s">
        <v>2271</v>
      </c>
      <c r="F133" t="s">
        <v>277</v>
      </c>
      <c r="G133" t="s">
        <v>58</v>
      </c>
      <c r="H133">
        <v>1018529</v>
      </c>
      <c r="I133">
        <v>5</v>
      </c>
      <c r="J133" t="s">
        <v>79</v>
      </c>
      <c r="K133" t="s">
        <v>6142</v>
      </c>
      <c r="L133" t="s">
        <v>55</v>
      </c>
      <c r="M133">
        <v>80</v>
      </c>
      <c r="N133">
        <v>100</v>
      </c>
      <c r="O133" t="s">
        <v>6163</v>
      </c>
      <c r="P133">
        <v>2600</v>
      </c>
      <c r="Q133">
        <v>50</v>
      </c>
      <c r="R133">
        <v>300</v>
      </c>
      <c r="S133"/>
      <c r="T133"/>
      <c r="U133" t="s">
        <v>6144</v>
      </c>
      <c r="V133" s="2">
        <v>43474.373842592591</v>
      </c>
      <c r="W133"/>
      <c r="X133" s="2">
        <v>43474.373842592591</v>
      </c>
      <c r="Y133"/>
      <c r="Z133"/>
    </row>
    <row r="134" spans="1:26" hidden="1" x14ac:dyDescent="0.25">
      <c r="A134" t="s">
        <v>6196</v>
      </c>
      <c r="B134" t="s">
        <v>3874</v>
      </c>
      <c r="C134" t="s">
        <v>2266</v>
      </c>
      <c r="D134" t="s">
        <v>1283</v>
      </c>
      <c r="E134" t="s">
        <v>2267</v>
      </c>
      <c r="F134" t="s">
        <v>277</v>
      </c>
      <c r="G134" t="s">
        <v>58</v>
      </c>
      <c r="H134">
        <v>1018530</v>
      </c>
      <c r="I134">
        <v>5</v>
      </c>
      <c r="J134" t="s">
        <v>79</v>
      </c>
      <c r="K134" t="s">
        <v>6142</v>
      </c>
      <c r="L134" t="s">
        <v>55</v>
      </c>
      <c r="M134">
        <v>80</v>
      </c>
      <c r="N134">
        <v>100</v>
      </c>
      <c r="O134" t="s">
        <v>6160</v>
      </c>
      <c r="P134">
        <v>2600</v>
      </c>
      <c r="Q134">
        <v>50</v>
      </c>
      <c r="R134">
        <v>550</v>
      </c>
      <c r="S134"/>
      <c r="T134"/>
      <c r="U134" t="s">
        <v>6144</v>
      </c>
      <c r="V134" s="2">
        <v>43474.373842592591</v>
      </c>
      <c r="W134"/>
      <c r="X134" s="2">
        <v>43474.373842592591</v>
      </c>
      <c r="Y134"/>
      <c r="Z134"/>
    </row>
    <row r="135" spans="1:26" hidden="1" x14ac:dyDescent="0.25">
      <c r="A135" t="s">
        <v>2274</v>
      </c>
      <c r="B135" t="s">
        <v>2273</v>
      </c>
      <c r="C135" t="s">
        <v>2202</v>
      </c>
      <c r="D135" t="s">
        <v>1072</v>
      </c>
      <c r="E135" t="s">
        <v>2275</v>
      </c>
      <c r="F135" t="s">
        <v>277</v>
      </c>
      <c r="G135" t="s">
        <v>58</v>
      </c>
      <c r="H135">
        <v>1018531</v>
      </c>
      <c r="I135">
        <v>5</v>
      </c>
      <c r="J135" t="s">
        <v>79</v>
      </c>
      <c r="K135" t="s">
        <v>6142</v>
      </c>
      <c r="L135" t="s">
        <v>55</v>
      </c>
      <c r="M135">
        <v>80</v>
      </c>
      <c r="N135">
        <v>100</v>
      </c>
      <c r="O135" t="s">
        <v>6195</v>
      </c>
      <c r="P135">
        <v>2600</v>
      </c>
      <c r="Q135">
        <v>50</v>
      </c>
      <c r="R135">
        <v>550</v>
      </c>
      <c r="S135"/>
      <c r="T135"/>
      <c r="U135" t="s">
        <v>6144</v>
      </c>
      <c r="V135" s="2">
        <v>43474.373842592591</v>
      </c>
      <c r="W135"/>
      <c r="X135" s="2">
        <v>43474.373842592591</v>
      </c>
      <c r="Y135"/>
      <c r="Z135"/>
    </row>
    <row r="136" spans="1:26" hidden="1" x14ac:dyDescent="0.25">
      <c r="A136" t="s">
        <v>2278</v>
      </c>
      <c r="B136" t="s">
        <v>2277</v>
      </c>
      <c r="C136" t="s">
        <v>1335</v>
      </c>
      <c r="D136" t="s">
        <v>1336</v>
      </c>
      <c r="E136" t="s">
        <v>1337</v>
      </c>
      <c r="F136" t="s">
        <v>62</v>
      </c>
      <c r="G136" t="s">
        <v>58</v>
      </c>
      <c r="H136">
        <v>1018532</v>
      </c>
      <c r="I136">
        <v>5</v>
      </c>
      <c r="J136" t="s">
        <v>47</v>
      </c>
      <c r="K136" t="s">
        <v>6142</v>
      </c>
      <c r="L136" t="s">
        <v>55</v>
      </c>
      <c r="M136">
        <v>80</v>
      </c>
      <c r="N136">
        <v>100</v>
      </c>
      <c r="O136" t="s">
        <v>6160</v>
      </c>
      <c r="P136">
        <v>2600</v>
      </c>
      <c r="Q136">
        <v>50</v>
      </c>
      <c r="R136">
        <v>300</v>
      </c>
      <c r="S136"/>
      <c r="T136"/>
      <c r="U136" t="s">
        <v>6144</v>
      </c>
      <c r="V136" s="2">
        <v>43474.373842592591</v>
      </c>
      <c r="W136"/>
      <c r="X136" s="2">
        <v>43474.373842592591</v>
      </c>
      <c r="Y136"/>
      <c r="Z136"/>
    </row>
    <row r="137" spans="1:26" hidden="1" x14ac:dyDescent="0.25">
      <c r="A137" t="s">
        <v>2280</v>
      </c>
      <c r="B137" t="s">
        <v>2279</v>
      </c>
      <c r="C137" t="s">
        <v>2239</v>
      </c>
      <c r="D137" t="s">
        <v>2247</v>
      </c>
      <c r="E137" t="s">
        <v>2241</v>
      </c>
      <c r="F137" t="s">
        <v>277</v>
      </c>
      <c r="G137" t="s">
        <v>58</v>
      </c>
      <c r="H137">
        <v>1018534</v>
      </c>
      <c r="I137">
        <v>5</v>
      </c>
      <c r="J137" t="s">
        <v>79</v>
      </c>
      <c r="K137" t="s">
        <v>6142</v>
      </c>
      <c r="L137" t="s">
        <v>55</v>
      </c>
      <c r="M137">
        <v>80</v>
      </c>
      <c r="N137">
        <v>100</v>
      </c>
      <c r="O137" t="s">
        <v>6182</v>
      </c>
      <c r="P137">
        <v>2500</v>
      </c>
      <c r="Q137">
        <v>50</v>
      </c>
      <c r="R137">
        <v>300</v>
      </c>
      <c r="S137"/>
      <c r="T137"/>
      <c r="U137" t="s">
        <v>6144</v>
      </c>
      <c r="V137" s="2">
        <v>43474.373842592591</v>
      </c>
      <c r="W137"/>
      <c r="X137" s="2">
        <v>43474.373842592591</v>
      </c>
      <c r="Y137"/>
      <c r="Z137"/>
    </row>
    <row r="138" spans="1:26" hidden="1" x14ac:dyDescent="0.25">
      <c r="A138" t="s">
        <v>650</v>
      </c>
      <c r="B138" t="s">
        <v>649</v>
      </c>
      <c r="C138" t="s">
        <v>651</v>
      </c>
      <c r="D138" t="s">
        <v>652</v>
      </c>
      <c r="E138" t="s">
        <v>653</v>
      </c>
      <c r="F138" t="s">
        <v>177</v>
      </c>
      <c r="G138" t="s">
        <v>58</v>
      </c>
      <c r="H138">
        <v>1018535</v>
      </c>
      <c r="I138">
        <v>5</v>
      </c>
      <c r="J138" t="s">
        <v>47</v>
      </c>
      <c r="K138" t="s">
        <v>6142</v>
      </c>
      <c r="L138" t="s">
        <v>55</v>
      </c>
      <c r="M138">
        <v>80</v>
      </c>
      <c r="N138">
        <v>100</v>
      </c>
      <c r="O138" t="s">
        <v>6143</v>
      </c>
      <c r="P138">
        <v>2600</v>
      </c>
      <c r="Q138">
        <v>50</v>
      </c>
      <c r="R138">
        <v>300</v>
      </c>
      <c r="S138"/>
      <c r="T138"/>
      <c r="U138" t="s">
        <v>6144</v>
      </c>
      <c r="V138" s="2">
        <v>43474.373842592591</v>
      </c>
      <c r="W138"/>
      <c r="X138" s="2">
        <v>43474.373842592591</v>
      </c>
      <c r="Y138"/>
      <c r="Z138"/>
    </row>
    <row r="139" spans="1:26" hidden="1" x14ac:dyDescent="0.25">
      <c r="A139" t="s">
        <v>5043</v>
      </c>
      <c r="B139" t="s">
        <v>5042</v>
      </c>
      <c r="C139" t="s">
        <v>333</v>
      </c>
      <c r="D139" t="s">
        <v>68</v>
      </c>
      <c r="E139" t="s">
        <v>335</v>
      </c>
      <c r="F139" t="s">
        <v>34</v>
      </c>
      <c r="G139" t="s">
        <v>58</v>
      </c>
      <c r="H139">
        <v>1018536</v>
      </c>
      <c r="I139">
        <v>5</v>
      </c>
      <c r="J139" t="s">
        <v>47</v>
      </c>
      <c r="K139" t="s">
        <v>6142</v>
      </c>
      <c r="L139" t="s">
        <v>55</v>
      </c>
      <c r="M139">
        <v>80</v>
      </c>
      <c r="N139">
        <v>100</v>
      </c>
      <c r="O139" t="s">
        <v>6156</v>
      </c>
      <c r="P139">
        <v>2600</v>
      </c>
      <c r="Q139">
        <v>50</v>
      </c>
      <c r="R139">
        <v>300</v>
      </c>
      <c r="S139"/>
      <c r="T139"/>
      <c r="U139" t="s">
        <v>6144</v>
      </c>
      <c r="V139" s="2">
        <v>43474.373842592591</v>
      </c>
      <c r="W139"/>
      <c r="X139" s="2">
        <v>43474.373842592591</v>
      </c>
      <c r="Y139"/>
      <c r="Z139"/>
    </row>
    <row r="140" spans="1:26" hidden="1" x14ac:dyDescent="0.25">
      <c r="A140" t="s">
        <v>6197</v>
      </c>
      <c r="B140" s="2"/>
      <c r="C140" s="2"/>
      <c r="D140" s="2"/>
      <c r="E140" s="2"/>
      <c r="F140" s="2"/>
      <c r="G140" t="s">
        <v>58</v>
      </c>
      <c r="H140">
        <v>1018538</v>
      </c>
      <c r="I140">
        <v>5</v>
      </c>
      <c r="J140" t="s">
        <v>79</v>
      </c>
      <c r="K140" t="s">
        <v>6142</v>
      </c>
      <c r="L140" t="s">
        <v>55</v>
      </c>
      <c r="M140">
        <v>80</v>
      </c>
      <c r="N140">
        <v>100</v>
      </c>
      <c r="O140" t="s">
        <v>6156</v>
      </c>
      <c r="P140">
        <v>2600</v>
      </c>
      <c r="Q140">
        <v>50</v>
      </c>
      <c r="R140">
        <v>301</v>
      </c>
      <c r="S140"/>
      <c r="T140"/>
      <c r="U140" t="s">
        <v>6144</v>
      </c>
      <c r="V140" s="2">
        <v>43474.373842592591</v>
      </c>
      <c r="W140"/>
      <c r="X140" s="2">
        <v>43474.373842592591</v>
      </c>
      <c r="Y140"/>
      <c r="Z140"/>
    </row>
    <row r="141" spans="1:26" hidden="1" x14ac:dyDescent="0.25">
      <c r="A141" t="s">
        <v>2282</v>
      </c>
      <c r="B141" t="s">
        <v>2281</v>
      </c>
      <c r="C141" t="s">
        <v>2283</v>
      </c>
      <c r="D141" t="s">
        <v>2284</v>
      </c>
      <c r="E141" t="s">
        <v>2285</v>
      </c>
      <c r="F141" t="s">
        <v>277</v>
      </c>
      <c r="G141" t="s">
        <v>58</v>
      </c>
      <c r="H141">
        <v>1018539</v>
      </c>
      <c r="I141">
        <v>5</v>
      </c>
      <c r="J141" t="s">
        <v>79</v>
      </c>
      <c r="K141" t="s">
        <v>6142</v>
      </c>
      <c r="L141" t="s">
        <v>55</v>
      </c>
      <c r="M141">
        <v>80</v>
      </c>
      <c r="N141">
        <v>100</v>
      </c>
      <c r="O141" t="s">
        <v>6163</v>
      </c>
      <c r="P141">
        <v>2600</v>
      </c>
      <c r="Q141">
        <v>50</v>
      </c>
      <c r="R141">
        <v>550</v>
      </c>
      <c r="S141"/>
      <c r="T141"/>
      <c r="U141" t="s">
        <v>6144</v>
      </c>
      <c r="V141" s="2">
        <v>43474.373842592591</v>
      </c>
      <c r="W141"/>
      <c r="X141" s="2">
        <v>43474.373842592591</v>
      </c>
      <c r="Y141"/>
      <c r="Z141"/>
    </row>
    <row r="142" spans="1:26" hidden="1" x14ac:dyDescent="0.25">
      <c r="A142" t="s">
        <v>2288</v>
      </c>
      <c r="B142" t="s">
        <v>2287</v>
      </c>
      <c r="C142" t="s">
        <v>2289</v>
      </c>
      <c r="D142" t="s">
        <v>2089</v>
      </c>
      <c r="E142" t="s">
        <v>2290</v>
      </c>
      <c r="F142" t="s">
        <v>177</v>
      </c>
      <c r="G142" t="s">
        <v>58</v>
      </c>
      <c r="H142">
        <v>1018540</v>
      </c>
      <c r="I142">
        <v>5</v>
      </c>
      <c r="J142" t="s">
        <v>79</v>
      </c>
      <c r="K142" t="s">
        <v>6142</v>
      </c>
      <c r="L142" t="s">
        <v>55</v>
      </c>
      <c r="M142">
        <v>80</v>
      </c>
      <c r="N142">
        <v>100</v>
      </c>
      <c r="O142" t="s">
        <v>6143</v>
      </c>
      <c r="P142">
        <v>2600</v>
      </c>
      <c r="Q142">
        <v>50</v>
      </c>
      <c r="R142">
        <v>300</v>
      </c>
      <c r="S142"/>
      <c r="T142"/>
      <c r="U142" t="s">
        <v>6144</v>
      </c>
      <c r="V142" s="2">
        <v>43474.373842592591</v>
      </c>
      <c r="W142"/>
      <c r="X142" s="2">
        <v>43474.373842592591</v>
      </c>
      <c r="Y142"/>
      <c r="Z142"/>
    </row>
    <row r="143" spans="1:26" hidden="1" x14ac:dyDescent="0.25">
      <c r="A143" t="s">
        <v>2293</v>
      </c>
      <c r="B143" t="s">
        <v>2292</v>
      </c>
      <c r="C143" t="s">
        <v>2294</v>
      </c>
      <c r="D143" t="s">
        <v>2295</v>
      </c>
      <c r="E143" t="s">
        <v>2296</v>
      </c>
      <c r="F143" t="s">
        <v>277</v>
      </c>
      <c r="G143" t="s">
        <v>58</v>
      </c>
      <c r="H143">
        <v>1018541</v>
      </c>
      <c r="I143">
        <v>5</v>
      </c>
      <c r="J143" t="s">
        <v>79</v>
      </c>
      <c r="K143" t="s">
        <v>6142</v>
      </c>
      <c r="L143" t="s">
        <v>55</v>
      </c>
      <c r="M143">
        <v>80</v>
      </c>
      <c r="N143">
        <v>100</v>
      </c>
      <c r="O143" t="s">
        <v>6160</v>
      </c>
      <c r="P143">
        <v>2600</v>
      </c>
      <c r="Q143">
        <v>50</v>
      </c>
      <c r="R143">
        <v>550</v>
      </c>
      <c r="S143"/>
      <c r="T143"/>
      <c r="U143" t="s">
        <v>6144</v>
      </c>
      <c r="V143" s="2">
        <v>43474.373842592591</v>
      </c>
      <c r="W143"/>
      <c r="X143" s="2">
        <v>43474.373842592591</v>
      </c>
      <c r="Y143"/>
      <c r="Z143"/>
    </row>
    <row r="144" spans="1:26" hidden="1" x14ac:dyDescent="0.25">
      <c r="A144" t="s">
        <v>2299</v>
      </c>
      <c r="B144" t="s">
        <v>2298</v>
      </c>
      <c r="C144" t="s">
        <v>2300</v>
      </c>
      <c r="D144" t="s">
        <v>41</v>
      </c>
      <c r="E144" t="s">
        <v>2301</v>
      </c>
      <c r="F144" t="s">
        <v>277</v>
      </c>
      <c r="G144" t="s">
        <v>58</v>
      </c>
      <c r="H144">
        <v>1018542</v>
      </c>
      <c r="I144">
        <v>5</v>
      </c>
      <c r="J144" t="s">
        <v>79</v>
      </c>
      <c r="K144" t="s">
        <v>6142</v>
      </c>
      <c r="L144" t="s">
        <v>55</v>
      </c>
      <c r="M144">
        <v>80</v>
      </c>
      <c r="N144">
        <v>100</v>
      </c>
      <c r="O144" t="s">
        <v>6163</v>
      </c>
      <c r="P144">
        <v>2600</v>
      </c>
      <c r="Q144">
        <v>50</v>
      </c>
      <c r="R144">
        <v>550</v>
      </c>
      <c r="S144"/>
      <c r="T144"/>
      <c r="U144" t="s">
        <v>6144</v>
      </c>
      <c r="V144" s="2">
        <v>43474.373842592591</v>
      </c>
      <c r="W144"/>
      <c r="X144" s="2">
        <v>43474.373842592591</v>
      </c>
      <c r="Y144"/>
      <c r="Z144"/>
    </row>
    <row r="145" spans="1:26" hidden="1" x14ac:dyDescent="0.25">
      <c r="A145" t="s">
        <v>2304</v>
      </c>
      <c r="B145" t="s">
        <v>2303</v>
      </c>
      <c r="C145" t="s">
        <v>2294</v>
      </c>
      <c r="D145" t="s">
        <v>2295</v>
      </c>
      <c r="E145" t="s">
        <v>2296</v>
      </c>
      <c r="F145" t="s">
        <v>277</v>
      </c>
      <c r="G145" t="s">
        <v>58</v>
      </c>
      <c r="H145">
        <v>1018543</v>
      </c>
      <c r="I145">
        <v>5</v>
      </c>
      <c r="J145" t="s">
        <v>79</v>
      </c>
      <c r="K145" t="s">
        <v>6142</v>
      </c>
      <c r="L145" t="s">
        <v>55</v>
      </c>
      <c r="M145">
        <v>80</v>
      </c>
      <c r="N145">
        <v>100</v>
      </c>
      <c r="O145" t="s">
        <v>6160</v>
      </c>
      <c r="P145">
        <v>2600</v>
      </c>
      <c r="Q145">
        <v>50</v>
      </c>
      <c r="R145">
        <v>550</v>
      </c>
      <c r="S145"/>
      <c r="T145"/>
      <c r="U145" t="s">
        <v>6144</v>
      </c>
      <c r="V145" s="2">
        <v>43474.373842592591</v>
      </c>
      <c r="W145"/>
      <c r="X145" s="2">
        <v>43474.373842592591</v>
      </c>
      <c r="Y145"/>
      <c r="Z145"/>
    </row>
    <row r="146" spans="1:26" hidden="1" x14ac:dyDescent="0.25">
      <c r="A146" t="s">
        <v>6198</v>
      </c>
      <c r="B146" t="s">
        <v>3697</v>
      </c>
      <c r="C146" t="s">
        <v>2189</v>
      </c>
      <c r="D146" t="s">
        <v>2190</v>
      </c>
      <c r="E146" t="s">
        <v>2191</v>
      </c>
      <c r="F146" t="s">
        <v>277</v>
      </c>
      <c r="G146" t="s">
        <v>58</v>
      </c>
      <c r="H146">
        <v>1018544</v>
      </c>
      <c r="I146">
        <v>5</v>
      </c>
      <c r="J146" t="s">
        <v>79</v>
      </c>
      <c r="K146" t="s">
        <v>6142</v>
      </c>
      <c r="L146" t="s">
        <v>55</v>
      </c>
      <c r="M146">
        <v>80</v>
      </c>
      <c r="N146">
        <v>100</v>
      </c>
      <c r="O146" t="s">
        <v>6160</v>
      </c>
      <c r="P146">
        <v>2600</v>
      </c>
      <c r="Q146">
        <v>50</v>
      </c>
      <c r="R146">
        <v>550</v>
      </c>
      <c r="S146"/>
      <c r="T146"/>
      <c r="U146" t="s">
        <v>6144</v>
      </c>
      <c r="V146" s="2">
        <v>43474.373842592591</v>
      </c>
      <c r="W146"/>
      <c r="X146" s="2">
        <v>43474.373842592591</v>
      </c>
      <c r="Y146"/>
      <c r="Z146"/>
    </row>
    <row r="147" spans="1:26" hidden="1" x14ac:dyDescent="0.25">
      <c r="A147" t="s">
        <v>2306</v>
      </c>
      <c r="B147" t="s">
        <v>2305</v>
      </c>
      <c r="C147" t="s">
        <v>2294</v>
      </c>
      <c r="D147" t="s">
        <v>93</v>
      </c>
      <c r="E147" t="s">
        <v>2307</v>
      </c>
      <c r="F147" t="s">
        <v>277</v>
      </c>
      <c r="G147" t="s">
        <v>58</v>
      </c>
      <c r="H147">
        <v>1018545</v>
      </c>
      <c r="I147">
        <v>5</v>
      </c>
      <c r="J147" t="s">
        <v>79</v>
      </c>
      <c r="K147" t="s">
        <v>6142</v>
      </c>
      <c r="L147" t="s">
        <v>55</v>
      </c>
      <c r="M147">
        <v>80</v>
      </c>
      <c r="N147">
        <v>100</v>
      </c>
      <c r="O147" t="s">
        <v>6195</v>
      </c>
      <c r="P147">
        <v>2600</v>
      </c>
      <c r="Q147">
        <v>50</v>
      </c>
      <c r="R147">
        <v>550</v>
      </c>
      <c r="S147"/>
      <c r="T147"/>
      <c r="U147" t="s">
        <v>6144</v>
      </c>
      <c r="V147" s="2">
        <v>43474.373842592591</v>
      </c>
      <c r="W147"/>
      <c r="X147" s="2">
        <v>43474.373842592591</v>
      </c>
      <c r="Y147"/>
      <c r="Z147"/>
    </row>
    <row r="148" spans="1:26" hidden="1" x14ac:dyDescent="0.25">
      <c r="A148" t="s">
        <v>2310</v>
      </c>
      <c r="B148" t="s">
        <v>2309</v>
      </c>
      <c r="C148" t="s">
        <v>2311</v>
      </c>
      <c r="D148" t="s">
        <v>2284</v>
      </c>
      <c r="E148" t="s">
        <v>2312</v>
      </c>
      <c r="F148" t="s">
        <v>277</v>
      </c>
      <c r="G148" t="s">
        <v>58</v>
      </c>
      <c r="H148">
        <v>1018546</v>
      </c>
      <c r="I148">
        <v>5</v>
      </c>
      <c r="J148" t="s">
        <v>79</v>
      </c>
      <c r="K148" t="s">
        <v>6142</v>
      </c>
      <c r="L148" t="s">
        <v>55</v>
      </c>
      <c r="M148">
        <v>80</v>
      </c>
      <c r="N148">
        <v>100</v>
      </c>
      <c r="O148" t="s">
        <v>6156</v>
      </c>
      <c r="P148">
        <v>2600</v>
      </c>
      <c r="Q148">
        <v>50</v>
      </c>
      <c r="R148">
        <v>550</v>
      </c>
      <c r="S148"/>
      <c r="T148"/>
      <c r="U148" t="s">
        <v>6144</v>
      </c>
      <c r="V148" s="2">
        <v>43474.373842592591</v>
      </c>
      <c r="W148"/>
      <c r="X148" s="2">
        <v>43474.373842592591</v>
      </c>
      <c r="Y148"/>
      <c r="Z148"/>
    </row>
    <row r="149" spans="1:26" hidden="1" x14ac:dyDescent="0.25">
      <c r="A149" t="s">
        <v>2315</v>
      </c>
      <c r="B149" t="s">
        <v>2314</v>
      </c>
      <c r="C149" t="s">
        <v>2283</v>
      </c>
      <c r="D149" t="s">
        <v>2284</v>
      </c>
      <c r="E149" t="s">
        <v>2285</v>
      </c>
      <c r="F149" t="s">
        <v>277</v>
      </c>
      <c r="G149" t="s">
        <v>58</v>
      </c>
      <c r="H149">
        <v>1018547</v>
      </c>
      <c r="I149">
        <v>5</v>
      </c>
      <c r="J149" t="s">
        <v>79</v>
      </c>
      <c r="K149" t="s">
        <v>6142</v>
      </c>
      <c r="L149" t="s">
        <v>55</v>
      </c>
      <c r="M149">
        <v>80</v>
      </c>
      <c r="N149">
        <v>100</v>
      </c>
      <c r="O149" t="s">
        <v>6163</v>
      </c>
      <c r="P149">
        <v>2600</v>
      </c>
      <c r="Q149">
        <v>50</v>
      </c>
      <c r="R149">
        <v>550</v>
      </c>
      <c r="S149"/>
      <c r="T149"/>
      <c r="U149" t="s">
        <v>6144</v>
      </c>
      <c r="V149" s="2">
        <v>43474.373842592591</v>
      </c>
      <c r="W149"/>
      <c r="X149" s="2">
        <v>43474.373842592591</v>
      </c>
      <c r="Y149"/>
      <c r="Z149"/>
    </row>
    <row r="150" spans="1:26" hidden="1" x14ac:dyDescent="0.25">
      <c r="A150" t="s">
        <v>2317</v>
      </c>
      <c r="B150" t="s">
        <v>2316</v>
      </c>
      <c r="C150" t="s">
        <v>2318</v>
      </c>
      <c r="D150" t="s">
        <v>2319</v>
      </c>
      <c r="E150" t="s">
        <v>2320</v>
      </c>
      <c r="F150" t="s">
        <v>277</v>
      </c>
      <c r="G150" t="s">
        <v>58</v>
      </c>
      <c r="H150">
        <v>1018548</v>
      </c>
      <c r="I150">
        <v>5</v>
      </c>
      <c r="J150" t="s">
        <v>79</v>
      </c>
      <c r="K150" t="s">
        <v>6142</v>
      </c>
      <c r="L150" t="s">
        <v>55</v>
      </c>
      <c r="M150">
        <v>80</v>
      </c>
      <c r="N150">
        <v>100</v>
      </c>
      <c r="O150" t="s">
        <v>6156</v>
      </c>
      <c r="P150">
        <v>2600</v>
      </c>
      <c r="Q150">
        <v>50</v>
      </c>
      <c r="R150">
        <v>550</v>
      </c>
      <c r="S150"/>
      <c r="T150"/>
      <c r="U150" t="s">
        <v>6144</v>
      </c>
      <c r="V150" s="2">
        <v>43474.373842592591</v>
      </c>
      <c r="W150"/>
      <c r="X150" s="2">
        <v>43474.373842592591</v>
      </c>
      <c r="Y150"/>
      <c r="Z150"/>
    </row>
    <row r="151" spans="1:26" hidden="1" x14ac:dyDescent="0.25">
      <c r="A151" t="s">
        <v>2323</v>
      </c>
      <c r="B151" t="s">
        <v>2322</v>
      </c>
      <c r="C151" t="s">
        <v>2324</v>
      </c>
      <c r="D151" t="s">
        <v>246</v>
      </c>
      <c r="E151" t="s">
        <v>2325</v>
      </c>
      <c r="F151" t="s">
        <v>277</v>
      </c>
      <c r="G151" t="s">
        <v>58</v>
      </c>
      <c r="H151">
        <v>1018549</v>
      </c>
      <c r="I151">
        <v>5</v>
      </c>
      <c r="J151" t="s">
        <v>79</v>
      </c>
      <c r="K151" t="s">
        <v>6142</v>
      </c>
      <c r="L151" t="s">
        <v>55</v>
      </c>
      <c r="M151">
        <v>80</v>
      </c>
      <c r="N151">
        <v>100</v>
      </c>
      <c r="O151" t="s">
        <v>6182</v>
      </c>
      <c r="P151">
        <v>2550</v>
      </c>
      <c r="Q151">
        <v>50</v>
      </c>
      <c r="R151">
        <v>300</v>
      </c>
      <c r="S151"/>
      <c r="T151"/>
      <c r="U151" t="s">
        <v>6144</v>
      </c>
      <c r="V151" s="2">
        <v>43474.373842592591</v>
      </c>
      <c r="W151"/>
      <c r="X151" s="2">
        <v>43474.373842592591</v>
      </c>
      <c r="Y151"/>
      <c r="Z151"/>
    </row>
    <row r="152" spans="1:26" hidden="1" x14ac:dyDescent="0.25">
      <c r="A152" t="s">
        <v>2328</v>
      </c>
      <c r="B152" t="s">
        <v>2327</v>
      </c>
      <c r="C152" t="s">
        <v>2329</v>
      </c>
      <c r="D152" t="s">
        <v>60</v>
      </c>
      <c r="E152" t="s">
        <v>2330</v>
      </c>
      <c r="F152" t="s">
        <v>277</v>
      </c>
      <c r="G152" t="s">
        <v>58</v>
      </c>
      <c r="H152">
        <v>1018550</v>
      </c>
      <c r="I152">
        <v>5</v>
      </c>
      <c r="J152" t="s">
        <v>79</v>
      </c>
      <c r="K152" t="s">
        <v>6142</v>
      </c>
      <c r="L152" t="s">
        <v>55</v>
      </c>
      <c r="M152">
        <v>80</v>
      </c>
      <c r="N152">
        <v>100</v>
      </c>
      <c r="O152" t="s">
        <v>6156</v>
      </c>
      <c r="P152">
        <v>2600</v>
      </c>
      <c r="Q152">
        <v>50</v>
      </c>
      <c r="R152">
        <v>550</v>
      </c>
      <c r="S152"/>
      <c r="T152"/>
      <c r="U152" t="s">
        <v>6144</v>
      </c>
      <c r="V152" s="2">
        <v>43474.373842592591</v>
      </c>
      <c r="W152"/>
      <c r="X152" s="2">
        <v>43474.373842592591</v>
      </c>
      <c r="Y152"/>
      <c r="Z152"/>
    </row>
    <row r="153" spans="1:26" hidden="1" x14ac:dyDescent="0.25">
      <c r="A153" t="s">
        <v>2333</v>
      </c>
      <c r="B153" t="s">
        <v>2332</v>
      </c>
      <c r="C153" t="s">
        <v>2311</v>
      </c>
      <c r="D153" t="s">
        <v>2284</v>
      </c>
      <c r="E153" t="s">
        <v>2312</v>
      </c>
      <c r="F153" t="s">
        <v>277</v>
      </c>
      <c r="G153" t="s">
        <v>58</v>
      </c>
      <c r="H153">
        <v>1018551</v>
      </c>
      <c r="I153">
        <v>5</v>
      </c>
      <c r="J153" t="s">
        <v>79</v>
      </c>
      <c r="K153" t="s">
        <v>6142</v>
      </c>
      <c r="L153" t="s">
        <v>55</v>
      </c>
      <c r="M153">
        <v>80</v>
      </c>
      <c r="N153">
        <v>100</v>
      </c>
      <c r="O153" t="s">
        <v>6156</v>
      </c>
      <c r="P153">
        <v>2600</v>
      </c>
      <c r="Q153">
        <v>50</v>
      </c>
      <c r="R153">
        <v>550</v>
      </c>
      <c r="S153"/>
      <c r="T153"/>
      <c r="U153" t="s">
        <v>6144</v>
      </c>
      <c r="V153" s="2">
        <v>43474.373842592591</v>
      </c>
      <c r="W153"/>
      <c r="X153" s="2">
        <v>43474.373842592591</v>
      </c>
      <c r="Y153"/>
      <c r="Z153"/>
    </row>
    <row r="154" spans="1:26" x14ac:dyDescent="0.25">
      <c r="A154" t="s">
        <v>1065</v>
      </c>
      <c r="B154" t="s">
        <v>1064</v>
      </c>
      <c r="C154" t="s">
        <v>1066</v>
      </c>
      <c r="D154" t="s">
        <v>32</v>
      </c>
      <c r="E154" t="s">
        <v>1067</v>
      </c>
      <c r="F154" t="s">
        <v>241</v>
      </c>
      <c r="G154" s="5" t="s">
        <v>58</v>
      </c>
      <c r="H154" s="5">
        <v>1030371</v>
      </c>
      <c r="I154">
        <v>5</v>
      </c>
      <c r="J154" t="s">
        <v>47</v>
      </c>
      <c r="K154" t="s">
        <v>6172</v>
      </c>
      <c r="L154" s="5" t="s">
        <v>55</v>
      </c>
      <c r="M154">
        <v>60</v>
      </c>
      <c r="N154">
        <v>100</v>
      </c>
      <c r="O154" t="s">
        <v>6190</v>
      </c>
      <c r="P154" s="5">
        <v>2600</v>
      </c>
      <c r="Q154" s="5">
        <v>50</v>
      </c>
      <c r="R154" s="5">
        <v>300</v>
      </c>
      <c r="U154" s="5" t="s">
        <v>6174</v>
      </c>
      <c r="V154" s="8">
        <v>43866.632106481484</v>
      </c>
      <c r="W154" s="5" t="s">
        <v>37</v>
      </c>
      <c r="X154" s="8">
        <v>43866.632106481484</v>
      </c>
      <c r="Y154" s="5" t="s">
        <v>37</v>
      </c>
    </row>
    <row r="155" spans="1:26" hidden="1" x14ac:dyDescent="0.25">
      <c r="A155" t="s">
        <v>2340</v>
      </c>
      <c r="B155" t="s">
        <v>2339</v>
      </c>
      <c r="C155" t="s">
        <v>2341</v>
      </c>
      <c r="D155" t="s">
        <v>74</v>
      </c>
      <c r="E155" t="s">
        <v>2342</v>
      </c>
      <c r="F155" t="s">
        <v>2125</v>
      </c>
      <c r="G155" t="s">
        <v>58</v>
      </c>
      <c r="H155">
        <v>1018553</v>
      </c>
      <c r="I155">
        <v>5</v>
      </c>
      <c r="J155" t="s">
        <v>47</v>
      </c>
      <c r="K155" t="s">
        <v>6142</v>
      </c>
      <c r="L155" t="s">
        <v>55</v>
      </c>
      <c r="M155">
        <v>80</v>
      </c>
      <c r="N155">
        <v>100</v>
      </c>
      <c r="O155" t="s">
        <v>6146</v>
      </c>
      <c r="P155">
        <v>2600</v>
      </c>
      <c r="Q155">
        <v>50</v>
      </c>
      <c r="R155">
        <v>300</v>
      </c>
      <c r="S155"/>
      <c r="T155"/>
      <c r="U155" t="s">
        <v>6144</v>
      </c>
      <c r="V155" s="2">
        <v>43474.373842592591</v>
      </c>
      <c r="W155"/>
      <c r="X155" s="2">
        <v>43474.373842592591</v>
      </c>
      <c r="Y155"/>
      <c r="Z155"/>
    </row>
    <row r="156" spans="1:26" hidden="1" x14ac:dyDescent="0.25">
      <c r="A156" t="s">
        <v>2236</v>
      </c>
      <c r="B156" t="s">
        <v>2235</v>
      </c>
      <c r="C156" t="s">
        <v>1875</v>
      </c>
      <c r="D156" t="s">
        <v>2098</v>
      </c>
      <c r="E156" t="s">
        <v>2099</v>
      </c>
      <c r="F156" t="s">
        <v>277</v>
      </c>
      <c r="G156" t="s">
        <v>58</v>
      </c>
      <c r="H156">
        <v>1018516</v>
      </c>
      <c r="I156">
        <v>5</v>
      </c>
      <c r="J156" t="s">
        <v>47</v>
      </c>
      <c r="K156" t="s">
        <v>6142</v>
      </c>
      <c r="L156" t="s">
        <v>55</v>
      </c>
      <c r="M156">
        <v>80</v>
      </c>
      <c r="N156">
        <v>100</v>
      </c>
      <c r="O156" t="s">
        <v>6199</v>
      </c>
      <c r="P156">
        <v>2600</v>
      </c>
      <c r="Q156">
        <v>50</v>
      </c>
      <c r="R156">
        <v>550</v>
      </c>
      <c r="S156"/>
      <c r="T156"/>
      <c r="U156" t="s">
        <v>6144</v>
      </c>
      <c r="V156" s="2">
        <v>43474.373842592591</v>
      </c>
      <c r="W156"/>
      <c r="X156" s="2">
        <v>43474.373842592591</v>
      </c>
      <c r="Y156"/>
      <c r="Z156"/>
    </row>
    <row r="157" spans="1:26" hidden="1" x14ac:dyDescent="0.25">
      <c r="A157" t="s">
        <v>2238</v>
      </c>
      <c r="B157" t="s">
        <v>2237</v>
      </c>
      <c r="C157" t="s">
        <v>2239</v>
      </c>
      <c r="D157" t="s">
        <v>2240</v>
      </c>
      <c r="E157" t="s">
        <v>2241</v>
      </c>
      <c r="F157" t="s">
        <v>277</v>
      </c>
      <c r="G157" t="s">
        <v>58</v>
      </c>
      <c r="H157">
        <v>1018517</v>
      </c>
      <c r="I157">
        <v>5</v>
      </c>
      <c r="J157" t="s">
        <v>79</v>
      </c>
      <c r="K157" t="s">
        <v>6142</v>
      </c>
      <c r="L157" t="s">
        <v>55</v>
      </c>
      <c r="M157">
        <v>80</v>
      </c>
      <c r="N157">
        <v>100</v>
      </c>
      <c r="O157" t="s">
        <v>6156</v>
      </c>
      <c r="P157">
        <v>2600</v>
      </c>
      <c r="Q157">
        <v>50</v>
      </c>
      <c r="R157">
        <v>300</v>
      </c>
      <c r="S157"/>
      <c r="T157"/>
      <c r="U157" t="s">
        <v>6144</v>
      </c>
      <c r="V157" s="2">
        <v>43474.373842592591</v>
      </c>
      <c r="W157"/>
      <c r="X157" s="2">
        <v>43474.373842592591</v>
      </c>
      <c r="Y157"/>
      <c r="Z157"/>
    </row>
    <row r="158" spans="1:26" hidden="1" x14ac:dyDescent="0.25">
      <c r="A158" t="s">
        <v>2244</v>
      </c>
      <c r="B158" t="s">
        <v>2243</v>
      </c>
      <c r="C158" t="s">
        <v>1875</v>
      </c>
      <c r="D158" t="s">
        <v>2217</v>
      </c>
      <c r="E158" t="s">
        <v>2218</v>
      </c>
      <c r="F158" t="s">
        <v>277</v>
      </c>
      <c r="G158" t="s">
        <v>58</v>
      </c>
      <c r="H158">
        <v>1018519</v>
      </c>
      <c r="I158">
        <v>5</v>
      </c>
      <c r="J158" t="s">
        <v>79</v>
      </c>
      <c r="K158" t="s">
        <v>6142</v>
      </c>
      <c r="L158" t="s">
        <v>55</v>
      </c>
      <c r="M158">
        <v>80</v>
      </c>
      <c r="N158">
        <v>100</v>
      </c>
      <c r="O158" t="s">
        <v>6163</v>
      </c>
      <c r="P158">
        <v>2600</v>
      </c>
      <c r="Q158">
        <v>50</v>
      </c>
      <c r="R158">
        <v>550</v>
      </c>
      <c r="S158"/>
      <c r="T158"/>
      <c r="U158" t="s">
        <v>6144</v>
      </c>
      <c r="V158" s="2">
        <v>43474.373842592591</v>
      </c>
      <c r="W158"/>
      <c r="X158" s="2">
        <v>43474.373842592591</v>
      </c>
      <c r="Y158"/>
      <c r="Z158"/>
    </row>
    <row r="159" spans="1:26" hidden="1" x14ac:dyDescent="0.25">
      <c r="A159" t="s">
        <v>2246</v>
      </c>
      <c r="B159" t="s">
        <v>2245</v>
      </c>
      <c r="C159" t="s">
        <v>2239</v>
      </c>
      <c r="D159" t="s">
        <v>2247</v>
      </c>
      <c r="E159" t="s">
        <v>2241</v>
      </c>
      <c r="F159" t="s">
        <v>277</v>
      </c>
      <c r="G159" t="s">
        <v>58</v>
      </c>
      <c r="H159">
        <v>1018520</v>
      </c>
      <c r="I159">
        <v>5</v>
      </c>
      <c r="J159" t="s">
        <v>79</v>
      </c>
      <c r="K159" t="s">
        <v>6142</v>
      </c>
      <c r="L159" t="s">
        <v>55</v>
      </c>
      <c r="M159">
        <v>80</v>
      </c>
      <c r="N159">
        <v>100</v>
      </c>
      <c r="O159" t="s">
        <v>6182</v>
      </c>
      <c r="P159">
        <v>2600</v>
      </c>
      <c r="Q159">
        <v>50</v>
      </c>
      <c r="R159">
        <v>300</v>
      </c>
      <c r="S159"/>
      <c r="T159"/>
      <c r="U159" t="s">
        <v>6144</v>
      </c>
      <c r="V159" s="2">
        <v>43474.373842592591</v>
      </c>
      <c r="W159"/>
      <c r="X159" s="2">
        <v>43474.373842592591</v>
      </c>
      <c r="Y159"/>
      <c r="Z159"/>
    </row>
    <row r="160" spans="1:26" hidden="1" x14ac:dyDescent="0.25">
      <c r="A160" t="s">
        <v>2194</v>
      </c>
      <c r="B160" t="s">
        <v>2193</v>
      </c>
      <c r="C160" t="s">
        <v>2145</v>
      </c>
      <c r="D160" t="s">
        <v>93</v>
      </c>
      <c r="E160" t="s">
        <v>2146</v>
      </c>
      <c r="F160" t="s">
        <v>277</v>
      </c>
      <c r="G160" t="s">
        <v>58</v>
      </c>
      <c r="H160">
        <v>1018500</v>
      </c>
      <c r="I160">
        <v>5</v>
      </c>
      <c r="J160" t="s">
        <v>79</v>
      </c>
      <c r="K160" t="s">
        <v>6142</v>
      </c>
      <c r="L160" t="s">
        <v>55</v>
      </c>
      <c r="M160">
        <v>80</v>
      </c>
      <c r="N160">
        <v>100</v>
      </c>
      <c r="O160" t="s">
        <v>6156</v>
      </c>
      <c r="P160">
        <v>2600</v>
      </c>
      <c r="Q160">
        <v>50</v>
      </c>
      <c r="R160">
        <v>550</v>
      </c>
      <c r="S160"/>
      <c r="T160"/>
      <c r="U160" t="s">
        <v>6144</v>
      </c>
      <c r="V160" s="2">
        <v>43474.373842592591</v>
      </c>
      <c r="W160"/>
      <c r="X160" s="2">
        <v>43474.373842592591</v>
      </c>
      <c r="Y160"/>
      <c r="Z160"/>
    </row>
    <row r="161" spans="1:26" hidden="1" x14ac:dyDescent="0.25">
      <c r="A161" t="s">
        <v>2196</v>
      </c>
      <c r="B161" t="s">
        <v>2195</v>
      </c>
      <c r="C161" t="s">
        <v>2189</v>
      </c>
      <c r="D161" t="s">
        <v>2197</v>
      </c>
      <c r="E161" t="s">
        <v>2198</v>
      </c>
      <c r="F161" t="s">
        <v>277</v>
      </c>
      <c r="G161" t="s">
        <v>58</v>
      </c>
      <c r="H161">
        <v>1018501</v>
      </c>
      <c r="I161">
        <v>5</v>
      </c>
      <c r="J161" t="s">
        <v>79</v>
      </c>
      <c r="K161" t="s">
        <v>6142</v>
      </c>
      <c r="L161" t="s">
        <v>55</v>
      </c>
      <c r="M161">
        <v>80</v>
      </c>
      <c r="N161">
        <v>100</v>
      </c>
      <c r="O161" t="s">
        <v>6160</v>
      </c>
      <c r="P161">
        <v>2600</v>
      </c>
      <c r="Q161">
        <v>50</v>
      </c>
      <c r="R161">
        <v>550</v>
      </c>
      <c r="S161"/>
      <c r="T161"/>
      <c r="U161" t="s">
        <v>6144</v>
      </c>
      <c r="V161" s="2">
        <v>43474.373842592591</v>
      </c>
      <c r="W161"/>
      <c r="X161" s="2">
        <v>43474.373842592591</v>
      </c>
      <c r="Y161"/>
      <c r="Z161"/>
    </row>
    <row r="162" spans="1:26" hidden="1" x14ac:dyDescent="0.25">
      <c r="A162" t="s">
        <v>2201</v>
      </c>
      <c r="B162" t="s">
        <v>2200</v>
      </c>
      <c r="C162" t="s">
        <v>2202</v>
      </c>
      <c r="D162" t="s">
        <v>2203</v>
      </c>
      <c r="E162" t="s">
        <v>2204</v>
      </c>
      <c r="F162" t="s">
        <v>277</v>
      </c>
      <c r="G162" t="s">
        <v>58</v>
      </c>
      <c r="H162">
        <v>1018502</v>
      </c>
      <c r="I162">
        <v>5</v>
      </c>
      <c r="J162" t="s">
        <v>79</v>
      </c>
      <c r="K162" t="s">
        <v>6142</v>
      </c>
      <c r="L162" t="s">
        <v>55</v>
      </c>
      <c r="M162">
        <v>80</v>
      </c>
      <c r="N162">
        <v>100</v>
      </c>
      <c r="O162" t="s">
        <v>6163</v>
      </c>
      <c r="P162">
        <v>2600</v>
      </c>
      <c r="Q162">
        <v>50</v>
      </c>
      <c r="R162">
        <v>550</v>
      </c>
      <c r="S162"/>
      <c r="T162"/>
      <c r="U162" t="s">
        <v>6144</v>
      </c>
      <c r="V162" s="2">
        <v>43474.373842592591</v>
      </c>
      <c r="W162"/>
      <c r="X162" s="2">
        <v>43474.373842592591</v>
      </c>
      <c r="Y162"/>
      <c r="Z162"/>
    </row>
    <row r="163" spans="1:26" hidden="1" x14ac:dyDescent="0.25">
      <c r="A163" t="s">
        <v>2207</v>
      </c>
      <c r="B163" t="s">
        <v>2206</v>
      </c>
      <c r="C163" t="s">
        <v>2189</v>
      </c>
      <c r="D163" t="s">
        <v>2190</v>
      </c>
      <c r="E163" t="s">
        <v>2191</v>
      </c>
      <c r="F163" t="s">
        <v>277</v>
      </c>
      <c r="G163" t="s">
        <v>58</v>
      </c>
      <c r="H163">
        <v>1018503</v>
      </c>
      <c r="I163">
        <v>5</v>
      </c>
      <c r="J163" t="s">
        <v>79</v>
      </c>
      <c r="K163" t="s">
        <v>6142</v>
      </c>
      <c r="L163" t="s">
        <v>55</v>
      </c>
      <c r="M163">
        <v>80</v>
      </c>
      <c r="N163">
        <v>100</v>
      </c>
      <c r="O163" t="s">
        <v>6160</v>
      </c>
      <c r="P163">
        <v>2600</v>
      </c>
      <c r="Q163">
        <v>50</v>
      </c>
      <c r="R163">
        <v>550</v>
      </c>
      <c r="S163"/>
      <c r="T163"/>
      <c r="U163" t="s">
        <v>6144</v>
      </c>
      <c r="V163" s="2">
        <v>43474.373842592591</v>
      </c>
      <c r="W163"/>
      <c r="X163" s="2">
        <v>43474.373842592591</v>
      </c>
      <c r="Y163"/>
      <c r="Z163"/>
    </row>
    <row r="164" spans="1:26" hidden="1" x14ac:dyDescent="0.25">
      <c r="A164" t="s">
        <v>6200</v>
      </c>
      <c r="B164" t="s">
        <v>3876</v>
      </c>
      <c r="C164" t="s">
        <v>2189</v>
      </c>
      <c r="D164" t="s">
        <v>2197</v>
      </c>
      <c r="E164" t="s">
        <v>2198</v>
      </c>
      <c r="F164" t="s">
        <v>277</v>
      </c>
      <c r="G164" t="s">
        <v>58</v>
      </c>
      <c r="H164">
        <v>1018504</v>
      </c>
      <c r="I164">
        <v>5</v>
      </c>
      <c r="J164" t="s">
        <v>79</v>
      </c>
      <c r="K164" t="s">
        <v>6142</v>
      </c>
      <c r="L164" t="s">
        <v>55</v>
      </c>
      <c r="M164">
        <v>80</v>
      </c>
      <c r="N164">
        <v>100</v>
      </c>
      <c r="O164" t="s">
        <v>6160</v>
      </c>
      <c r="P164">
        <v>2600</v>
      </c>
      <c r="Q164">
        <v>50</v>
      </c>
      <c r="R164">
        <v>550</v>
      </c>
      <c r="S164"/>
      <c r="T164"/>
      <c r="U164" t="s">
        <v>6144</v>
      </c>
      <c r="V164" s="2">
        <v>43474.373842592591</v>
      </c>
      <c r="W164"/>
      <c r="X164" s="2">
        <v>43474.373842592591</v>
      </c>
      <c r="Y164"/>
      <c r="Z164"/>
    </row>
    <row r="165" spans="1:26" hidden="1" x14ac:dyDescent="0.25">
      <c r="A165" t="s">
        <v>2209</v>
      </c>
      <c r="B165" t="s">
        <v>2208</v>
      </c>
      <c r="C165" t="s">
        <v>1298</v>
      </c>
      <c r="D165" t="s">
        <v>1299</v>
      </c>
      <c r="E165" t="s">
        <v>1300</v>
      </c>
      <c r="F165" t="s">
        <v>62</v>
      </c>
      <c r="G165" t="s">
        <v>58</v>
      </c>
      <c r="H165">
        <v>1018506</v>
      </c>
      <c r="I165">
        <v>5</v>
      </c>
      <c r="J165" t="s">
        <v>79</v>
      </c>
      <c r="K165" t="s">
        <v>6142</v>
      </c>
      <c r="L165" t="s">
        <v>55</v>
      </c>
      <c r="M165">
        <v>80</v>
      </c>
      <c r="N165">
        <v>100</v>
      </c>
      <c r="O165" t="s">
        <v>6156</v>
      </c>
      <c r="P165">
        <v>2600</v>
      </c>
      <c r="Q165">
        <v>50</v>
      </c>
      <c r="R165">
        <v>300</v>
      </c>
      <c r="S165"/>
      <c r="T165"/>
      <c r="U165" t="s">
        <v>6144</v>
      </c>
      <c r="V165" s="2">
        <v>43474.373842592591</v>
      </c>
      <c r="W165"/>
      <c r="X165" s="2">
        <v>43474.373842592591</v>
      </c>
      <c r="Y165"/>
      <c r="Z165"/>
    </row>
    <row r="166" spans="1:26" hidden="1" x14ac:dyDescent="0.25">
      <c r="A166" t="s">
        <v>2211</v>
      </c>
      <c r="B166" t="s">
        <v>2210</v>
      </c>
      <c r="C166" t="s">
        <v>2212</v>
      </c>
      <c r="D166" t="s">
        <v>1360</v>
      </c>
      <c r="E166" t="s">
        <v>2213</v>
      </c>
      <c r="F166" t="s">
        <v>277</v>
      </c>
      <c r="G166" t="s">
        <v>58</v>
      </c>
      <c r="H166">
        <v>1018474</v>
      </c>
      <c r="I166">
        <v>5</v>
      </c>
      <c r="J166" t="s">
        <v>79</v>
      </c>
      <c r="K166" t="s">
        <v>6142</v>
      </c>
      <c r="L166" t="s">
        <v>55</v>
      </c>
      <c r="M166">
        <v>80</v>
      </c>
      <c r="N166">
        <v>100</v>
      </c>
      <c r="O166" t="s">
        <v>6182</v>
      </c>
      <c r="P166">
        <v>2500</v>
      </c>
      <c r="Q166">
        <v>50</v>
      </c>
      <c r="R166">
        <v>300</v>
      </c>
      <c r="S166"/>
      <c r="T166"/>
      <c r="U166" t="s">
        <v>6144</v>
      </c>
      <c r="V166" s="2">
        <v>43474.373842592591</v>
      </c>
      <c r="W166"/>
      <c r="X166" s="2">
        <v>43474.373842592591</v>
      </c>
      <c r="Y166"/>
      <c r="Z166"/>
    </row>
    <row r="167" spans="1:26" hidden="1" x14ac:dyDescent="0.25">
      <c r="A167" t="s">
        <v>2216</v>
      </c>
      <c r="B167" t="s">
        <v>2215</v>
      </c>
      <c r="C167" t="s">
        <v>1875</v>
      </c>
      <c r="D167" t="s">
        <v>2217</v>
      </c>
      <c r="E167" t="s">
        <v>2218</v>
      </c>
      <c r="F167" t="s">
        <v>277</v>
      </c>
      <c r="G167" t="s">
        <v>58</v>
      </c>
      <c r="H167">
        <v>1018475</v>
      </c>
      <c r="I167">
        <v>5</v>
      </c>
      <c r="J167" t="s">
        <v>79</v>
      </c>
      <c r="K167" t="s">
        <v>6142</v>
      </c>
      <c r="L167" t="s">
        <v>55</v>
      </c>
      <c r="M167">
        <v>80</v>
      </c>
      <c r="N167">
        <v>100</v>
      </c>
      <c r="O167" t="s">
        <v>6195</v>
      </c>
      <c r="P167">
        <v>2600</v>
      </c>
      <c r="Q167">
        <v>50</v>
      </c>
      <c r="R167">
        <v>550</v>
      </c>
      <c r="S167"/>
      <c r="T167"/>
      <c r="U167" t="s">
        <v>6144</v>
      </c>
      <c r="V167" s="2">
        <v>43474.373842592591</v>
      </c>
      <c r="W167"/>
      <c r="X167" s="2">
        <v>43474.373842592591</v>
      </c>
      <c r="Y167"/>
      <c r="Z167"/>
    </row>
    <row r="168" spans="1:26" hidden="1" x14ac:dyDescent="0.25">
      <c r="A168" t="s">
        <v>2227</v>
      </c>
      <c r="B168" t="s">
        <v>2226</v>
      </c>
      <c r="C168" t="s">
        <v>2145</v>
      </c>
      <c r="D168" t="s">
        <v>2228</v>
      </c>
      <c r="E168" t="s">
        <v>2146</v>
      </c>
      <c r="F168" t="s">
        <v>277</v>
      </c>
      <c r="G168" t="s">
        <v>58</v>
      </c>
      <c r="H168">
        <v>1018480</v>
      </c>
      <c r="I168">
        <v>5</v>
      </c>
      <c r="J168" t="s">
        <v>79</v>
      </c>
      <c r="K168" t="s">
        <v>6142</v>
      </c>
      <c r="L168" t="s">
        <v>55</v>
      </c>
      <c r="M168">
        <v>80</v>
      </c>
      <c r="N168">
        <v>100</v>
      </c>
      <c r="O168" t="s">
        <v>6156</v>
      </c>
      <c r="P168">
        <v>2600</v>
      </c>
      <c r="Q168">
        <v>50</v>
      </c>
      <c r="R168">
        <v>550</v>
      </c>
      <c r="S168"/>
      <c r="T168"/>
      <c r="U168" t="s">
        <v>6144</v>
      </c>
      <c r="V168" s="2">
        <v>43474.373842592591</v>
      </c>
      <c r="W168"/>
      <c r="X168" s="2">
        <v>43474.373842592591</v>
      </c>
      <c r="Y168"/>
      <c r="Z168"/>
    </row>
    <row r="169" spans="1:26" hidden="1" x14ac:dyDescent="0.25">
      <c r="A169" t="s">
        <v>2231</v>
      </c>
      <c r="B169" t="s">
        <v>2230</v>
      </c>
      <c r="C169" t="s">
        <v>2150</v>
      </c>
      <c r="D169" t="s">
        <v>316</v>
      </c>
      <c r="E169" t="s">
        <v>2151</v>
      </c>
      <c r="F169" t="s">
        <v>277</v>
      </c>
      <c r="G169" t="s">
        <v>58</v>
      </c>
      <c r="H169">
        <v>1018481</v>
      </c>
      <c r="I169">
        <v>5</v>
      </c>
      <c r="J169" t="s">
        <v>79</v>
      </c>
      <c r="K169" t="s">
        <v>6142</v>
      </c>
      <c r="L169" t="s">
        <v>55</v>
      </c>
      <c r="M169">
        <v>80</v>
      </c>
      <c r="N169">
        <v>100</v>
      </c>
      <c r="O169" t="s">
        <v>6163</v>
      </c>
      <c r="P169">
        <v>2600</v>
      </c>
      <c r="Q169">
        <v>50</v>
      </c>
      <c r="R169">
        <v>300</v>
      </c>
      <c r="S169"/>
      <c r="T169"/>
      <c r="U169" t="s">
        <v>6144</v>
      </c>
      <c r="V169" s="2">
        <v>43474.373842592591</v>
      </c>
      <c r="W169"/>
      <c r="X169" s="2">
        <v>43474.373842592591</v>
      </c>
      <c r="Y169"/>
      <c r="Z169"/>
    </row>
    <row r="170" spans="1:26" hidden="1" x14ac:dyDescent="0.25">
      <c r="A170" t="s">
        <v>2234</v>
      </c>
      <c r="B170" t="s">
        <v>2233</v>
      </c>
      <c r="C170" t="s">
        <v>2157</v>
      </c>
      <c r="D170" t="s">
        <v>879</v>
      </c>
      <c r="E170" t="s">
        <v>2151</v>
      </c>
      <c r="F170" t="s">
        <v>277</v>
      </c>
      <c r="G170" t="s">
        <v>58</v>
      </c>
      <c r="H170">
        <v>1018482</v>
      </c>
      <c r="I170">
        <v>5</v>
      </c>
      <c r="J170" t="s">
        <v>79</v>
      </c>
      <c r="K170" t="s">
        <v>6142</v>
      </c>
      <c r="L170" t="s">
        <v>55</v>
      </c>
      <c r="M170">
        <v>80</v>
      </c>
      <c r="N170">
        <v>100</v>
      </c>
      <c r="O170" t="s">
        <v>6163</v>
      </c>
      <c r="P170">
        <v>2600</v>
      </c>
      <c r="Q170">
        <v>50</v>
      </c>
      <c r="R170">
        <v>550</v>
      </c>
      <c r="S170"/>
      <c r="T170"/>
      <c r="U170" t="s">
        <v>6144</v>
      </c>
      <c r="V170" s="2">
        <v>43474.373842592591</v>
      </c>
      <c r="W170"/>
      <c r="X170" s="2">
        <v>43474.373842592591</v>
      </c>
      <c r="Y170"/>
      <c r="Z170"/>
    </row>
    <row r="171" spans="1:26" hidden="1" x14ac:dyDescent="0.25">
      <c r="A171" t="s">
        <v>2114</v>
      </c>
      <c r="B171" t="s">
        <v>2113</v>
      </c>
      <c r="C171" t="s">
        <v>2115</v>
      </c>
      <c r="D171" t="s">
        <v>281</v>
      </c>
      <c r="E171" t="s">
        <v>2116</v>
      </c>
      <c r="F171" t="s">
        <v>184</v>
      </c>
      <c r="G171" t="s">
        <v>58</v>
      </c>
      <c r="H171">
        <v>1018469</v>
      </c>
      <c r="I171">
        <v>5</v>
      </c>
      <c r="J171" t="s">
        <v>79</v>
      </c>
      <c r="K171" t="s">
        <v>6142</v>
      </c>
      <c r="L171" t="s">
        <v>55</v>
      </c>
      <c r="M171">
        <v>80</v>
      </c>
      <c r="N171">
        <v>100</v>
      </c>
      <c r="O171" t="s">
        <v>6201</v>
      </c>
      <c r="P171">
        <v>2600</v>
      </c>
      <c r="Q171">
        <v>50</v>
      </c>
      <c r="R171">
        <v>500</v>
      </c>
      <c r="S171"/>
      <c r="T171"/>
      <c r="U171" t="s">
        <v>6144</v>
      </c>
      <c r="V171" s="2">
        <v>43474.373842592591</v>
      </c>
      <c r="W171"/>
      <c r="X171" s="2">
        <v>43474.373842592591</v>
      </c>
      <c r="Y171"/>
      <c r="Z171"/>
    </row>
    <row r="172" spans="1:26" hidden="1" x14ac:dyDescent="0.25">
      <c r="A172" t="s">
        <v>2119</v>
      </c>
      <c r="B172" t="s">
        <v>2118</v>
      </c>
      <c r="C172" t="s">
        <v>497</v>
      </c>
      <c r="D172" t="s">
        <v>281</v>
      </c>
      <c r="E172" t="s">
        <v>498</v>
      </c>
      <c r="F172" t="s">
        <v>177</v>
      </c>
      <c r="G172" t="s">
        <v>58</v>
      </c>
      <c r="H172">
        <v>1018470</v>
      </c>
      <c r="I172">
        <v>5</v>
      </c>
      <c r="J172" t="s">
        <v>47</v>
      </c>
      <c r="K172" t="s">
        <v>6142</v>
      </c>
      <c r="L172" t="s">
        <v>55</v>
      </c>
      <c r="M172">
        <v>80</v>
      </c>
      <c r="N172">
        <v>100</v>
      </c>
      <c r="O172" t="s">
        <v>6143</v>
      </c>
      <c r="P172">
        <v>2600</v>
      </c>
      <c r="Q172">
        <v>50</v>
      </c>
      <c r="R172">
        <v>300</v>
      </c>
      <c r="S172"/>
      <c r="T172"/>
      <c r="U172" t="s">
        <v>6144</v>
      </c>
      <c r="V172" s="2">
        <v>43474.373842592591</v>
      </c>
      <c r="W172"/>
      <c r="X172" s="2">
        <v>43474.373842592591</v>
      </c>
      <c r="Y172"/>
      <c r="Z172"/>
    </row>
    <row r="173" spans="1:26" hidden="1" x14ac:dyDescent="0.25">
      <c r="A173" t="s">
        <v>2121</v>
      </c>
      <c r="B173" t="s">
        <v>2120</v>
      </c>
      <c r="C173" t="s">
        <v>2122</v>
      </c>
      <c r="D173" t="s">
        <v>2123</v>
      </c>
      <c r="E173" t="s">
        <v>2124</v>
      </c>
      <c r="F173" t="s">
        <v>2125</v>
      </c>
      <c r="G173" t="s">
        <v>58</v>
      </c>
      <c r="H173">
        <v>1018471</v>
      </c>
      <c r="I173">
        <v>5</v>
      </c>
      <c r="J173" t="s">
        <v>79</v>
      </c>
      <c r="K173" t="s">
        <v>6142</v>
      </c>
      <c r="L173" t="s">
        <v>55</v>
      </c>
      <c r="M173">
        <v>80</v>
      </c>
      <c r="N173">
        <v>100</v>
      </c>
      <c r="O173" t="s">
        <v>6146</v>
      </c>
      <c r="P173">
        <v>2500</v>
      </c>
      <c r="Q173">
        <v>50</v>
      </c>
      <c r="R173">
        <v>300</v>
      </c>
      <c r="S173"/>
      <c r="T173"/>
      <c r="U173" t="s">
        <v>6144</v>
      </c>
      <c r="V173" s="2">
        <v>43474.373842592591</v>
      </c>
      <c r="W173"/>
      <c r="X173" s="2">
        <v>43474.373842592591</v>
      </c>
      <c r="Y173"/>
      <c r="Z173"/>
    </row>
    <row r="174" spans="1:26" hidden="1" x14ac:dyDescent="0.25">
      <c r="A174" t="s">
        <v>6202</v>
      </c>
      <c r="B174" s="2"/>
      <c r="C174" s="2"/>
      <c r="D174" s="2"/>
      <c r="E174" s="2"/>
      <c r="F174" s="2"/>
      <c r="G174" t="s">
        <v>58</v>
      </c>
      <c r="H174">
        <v>1018509</v>
      </c>
      <c r="I174">
        <v>5</v>
      </c>
      <c r="J174" t="s">
        <v>79</v>
      </c>
      <c r="K174" t="s">
        <v>6142</v>
      </c>
      <c r="L174" t="s">
        <v>55</v>
      </c>
      <c r="M174">
        <v>80</v>
      </c>
      <c r="N174">
        <v>100</v>
      </c>
      <c r="O174" t="s">
        <v>6160</v>
      </c>
      <c r="P174">
        <v>2600</v>
      </c>
      <c r="Q174">
        <v>50</v>
      </c>
      <c r="R174">
        <v>300</v>
      </c>
      <c r="S174"/>
      <c r="T174"/>
      <c r="U174" t="s">
        <v>6144</v>
      </c>
      <c r="V174" s="2">
        <v>43474.373842592591</v>
      </c>
      <c r="W174"/>
      <c r="X174" s="2">
        <v>43474.373842592591</v>
      </c>
      <c r="Y174"/>
      <c r="Z174"/>
    </row>
    <row r="175" spans="1:26" hidden="1" x14ac:dyDescent="0.25">
      <c r="A175" t="s">
        <v>2446</v>
      </c>
      <c r="B175" t="s">
        <v>2445</v>
      </c>
      <c r="C175" t="s">
        <v>1323</v>
      </c>
      <c r="D175" t="s">
        <v>281</v>
      </c>
      <c r="E175" t="s">
        <v>1324</v>
      </c>
      <c r="F175" t="s">
        <v>62</v>
      </c>
      <c r="G175" t="s">
        <v>58</v>
      </c>
      <c r="H175">
        <v>1018510</v>
      </c>
      <c r="I175">
        <v>5</v>
      </c>
      <c r="J175" t="s">
        <v>47</v>
      </c>
      <c r="K175" t="s">
        <v>6142</v>
      </c>
      <c r="L175" t="s">
        <v>55</v>
      </c>
      <c r="M175">
        <v>80</v>
      </c>
      <c r="N175">
        <v>100</v>
      </c>
      <c r="O175" t="s">
        <v>6160</v>
      </c>
      <c r="P175">
        <v>2600</v>
      </c>
      <c r="Q175">
        <v>50</v>
      </c>
      <c r="R175">
        <v>300</v>
      </c>
      <c r="S175"/>
      <c r="T175"/>
      <c r="U175" t="s">
        <v>6144</v>
      </c>
      <c r="V175" s="2">
        <v>43474.373842592591</v>
      </c>
      <c r="W175"/>
      <c r="X175" s="2">
        <v>43474.373842592591</v>
      </c>
      <c r="Y175"/>
      <c r="Z175"/>
    </row>
    <row r="176" spans="1:26" hidden="1" x14ac:dyDescent="0.25">
      <c r="A176" t="s">
        <v>2448</v>
      </c>
      <c r="B176" t="s">
        <v>2447</v>
      </c>
      <c r="C176" t="s">
        <v>92</v>
      </c>
      <c r="D176" t="s">
        <v>546</v>
      </c>
      <c r="E176" t="s">
        <v>547</v>
      </c>
      <c r="F176" t="s">
        <v>62</v>
      </c>
      <c r="G176" t="s">
        <v>58</v>
      </c>
      <c r="H176">
        <v>1018511</v>
      </c>
      <c r="I176">
        <v>5</v>
      </c>
      <c r="J176" t="s">
        <v>47</v>
      </c>
      <c r="K176" t="s">
        <v>6142</v>
      </c>
      <c r="L176" t="s">
        <v>55</v>
      </c>
      <c r="M176">
        <v>80</v>
      </c>
      <c r="N176">
        <v>100</v>
      </c>
      <c r="O176" t="s">
        <v>6160</v>
      </c>
      <c r="P176">
        <v>2600</v>
      </c>
      <c r="Q176">
        <v>50</v>
      </c>
      <c r="R176">
        <v>300</v>
      </c>
      <c r="S176"/>
      <c r="T176"/>
      <c r="U176" t="s">
        <v>6144</v>
      </c>
      <c r="V176" s="2">
        <v>43474.373842592591</v>
      </c>
      <c r="W176"/>
      <c r="X176" s="2">
        <v>43474.373842592591</v>
      </c>
      <c r="Y176"/>
      <c r="Z176"/>
    </row>
    <row r="177" spans="1:26" hidden="1" x14ac:dyDescent="0.25">
      <c r="A177" t="s">
        <v>2450</v>
      </c>
      <c r="B177" t="s">
        <v>2449</v>
      </c>
      <c r="C177" t="s">
        <v>1298</v>
      </c>
      <c r="D177" t="s">
        <v>1299</v>
      </c>
      <c r="E177" t="s">
        <v>1300</v>
      </c>
      <c r="F177" t="s">
        <v>62</v>
      </c>
      <c r="G177" t="s">
        <v>58</v>
      </c>
      <c r="H177">
        <v>1018512</v>
      </c>
      <c r="I177">
        <v>5</v>
      </c>
      <c r="J177" t="s">
        <v>47</v>
      </c>
      <c r="K177" t="s">
        <v>6142</v>
      </c>
      <c r="L177" t="s">
        <v>55</v>
      </c>
      <c r="M177">
        <v>80</v>
      </c>
      <c r="N177">
        <v>100</v>
      </c>
      <c r="O177" t="s">
        <v>6160</v>
      </c>
      <c r="P177">
        <v>2600</v>
      </c>
      <c r="Q177">
        <v>50</v>
      </c>
      <c r="R177">
        <v>300</v>
      </c>
      <c r="S177"/>
      <c r="T177"/>
      <c r="U177" t="s">
        <v>6144</v>
      </c>
      <c r="V177" s="2">
        <v>43474.373842592591</v>
      </c>
      <c r="W177"/>
      <c r="X177" s="2">
        <v>43474.373842592591</v>
      </c>
      <c r="Y177"/>
      <c r="Z177"/>
    </row>
    <row r="178" spans="1:26" hidden="1" x14ac:dyDescent="0.25">
      <c r="A178" t="s">
        <v>3230</v>
      </c>
      <c r="B178" t="s">
        <v>3229</v>
      </c>
      <c r="C178" t="s">
        <v>2294</v>
      </c>
      <c r="D178" t="s">
        <v>2480</v>
      </c>
      <c r="E178" t="s">
        <v>2481</v>
      </c>
      <c r="F178" t="s">
        <v>277</v>
      </c>
      <c r="G178" t="s">
        <v>58</v>
      </c>
      <c r="H178">
        <v>1018568</v>
      </c>
      <c r="I178">
        <v>5</v>
      </c>
      <c r="J178" t="s">
        <v>79</v>
      </c>
      <c r="K178" t="s">
        <v>6142</v>
      </c>
      <c r="L178" t="s">
        <v>55</v>
      </c>
      <c r="M178">
        <v>80</v>
      </c>
      <c r="N178">
        <v>100</v>
      </c>
      <c r="O178" t="s">
        <v>6156</v>
      </c>
      <c r="P178">
        <v>2600</v>
      </c>
      <c r="Q178">
        <v>50</v>
      </c>
      <c r="R178">
        <v>500</v>
      </c>
      <c r="S178"/>
      <c r="T178"/>
      <c r="U178" t="s">
        <v>6144</v>
      </c>
      <c r="V178" s="2">
        <v>43474.373842592591</v>
      </c>
      <c r="W178"/>
      <c r="X178" s="2">
        <v>43474.373842592591</v>
      </c>
      <c r="Y178"/>
      <c r="Z178"/>
    </row>
    <row r="179" spans="1:26" hidden="1" x14ac:dyDescent="0.25">
      <c r="A179" t="s">
        <v>2359</v>
      </c>
      <c r="B179" t="s">
        <v>2358</v>
      </c>
      <c r="C179" t="s">
        <v>2360</v>
      </c>
      <c r="D179" t="s">
        <v>2347</v>
      </c>
      <c r="E179" t="s">
        <v>2361</v>
      </c>
      <c r="F179" t="s">
        <v>107</v>
      </c>
      <c r="G179" t="s">
        <v>58</v>
      </c>
      <c r="H179">
        <v>1018570</v>
      </c>
      <c r="I179">
        <v>5</v>
      </c>
      <c r="J179" t="s">
        <v>79</v>
      </c>
      <c r="K179" t="s">
        <v>6142</v>
      </c>
      <c r="L179" t="s">
        <v>55</v>
      </c>
      <c r="M179">
        <v>80</v>
      </c>
      <c r="N179">
        <v>100</v>
      </c>
      <c r="O179" t="s">
        <v>6203</v>
      </c>
      <c r="P179">
        <v>2600</v>
      </c>
      <c r="Q179">
        <v>50</v>
      </c>
      <c r="R179">
        <v>300</v>
      </c>
      <c r="S179"/>
      <c r="T179"/>
      <c r="U179" t="s">
        <v>6144</v>
      </c>
      <c r="V179" s="2">
        <v>43474.373842592591</v>
      </c>
      <c r="W179"/>
      <c r="X179" s="2">
        <v>43474.373842592591</v>
      </c>
      <c r="Y179"/>
      <c r="Z179"/>
    </row>
    <row r="180" spans="1:26" hidden="1" x14ac:dyDescent="0.25">
      <c r="A180" t="s">
        <v>2366</v>
      </c>
      <c r="B180" t="s">
        <v>2365</v>
      </c>
      <c r="C180" t="s">
        <v>2367</v>
      </c>
      <c r="D180" t="s">
        <v>2368</v>
      </c>
      <c r="E180" t="s">
        <v>2369</v>
      </c>
      <c r="F180" t="s">
        <v>277</v>
      </c>
      <c r="G180" t="s">
        <v>58</v>
      </c>
      <c r="H180">
        <v>1018572</v>
      </c>
      <c r="I180">
        <v>5</v>
      </c>
      <c r="J180" t="s">
        <v>79</v>
      </c>
      <c r="K180" t="s">
        <v>6142</v>
      </c>
      <c r="L180" t="s">
        <v>55</v>
      </c>
      <c r="M180">
        <v>80</v>
      </c>
      <c r="N180">
        <v>100</v>
      </c>
      <c r="O180" t="s">
        <v>6156</v>
      </c>
      <c r="P180">
        <v>2600</v>
      </c>
      <c r="Q180">
        <v>50</v>
      </c>
      <c r="R180">
        <v>550</v>
      </c>
      <c r="S180"/>
      <c r="T180"/>
      <c r="U180" t="s">
        <v>6144</v>
      </c>
      <c r="V180" s="2">
        <v>43474.373842592591</v>
      </c>
      <c r="W180"/>
      <c r="X180" s="2">
        <v>43474.373842592591</v>
      </c>
      <c r="Y180"/>
      <c r="Z180"/>
    </row>
    <row r="181" spans="1:26" hidden="1" x14ac:dyDescent="0.25">
      <c r="A181" t="s">
        <v>2372</v>
      </c>
      <c r="B181" t="s">
        <v>2371</v>
      </c>
      <c r="C181" t="s">
        <v>2373</v>
      </c>
      <c r="D181" t="s">
        <v>316</v>
      </c>
      <c r="E181" t="s">
        <v>2374</v>
      </c>
      <c r="F181" t="s">
        <v>177</v>
      </c>
      <c r="G181" t="s">
        <v>58</v>
      </c>
      <c r="H181">
        <v>1018574</v>
      </c>
      <c r="I181">
        <v>5</v>
      </c>
      <c r="J181" t="s">
        <v>79</v>
      </c>
      <c r="K181" t="s">
        <v>6142</v>
      </c>
      <c r="L181" t="s">
        <v>55</v>
      </c>
      <c r="M181">
        <v>80</v>
      </c>
      <c r="N181">
        <v>100</v>
      </c>
      <c r="O181" t="s">
        <v>6146</v>
      </c>
      <c r="P181">
        <v>2600</v>
      </c>
      <c r="Q181">
        <v>50</v>
      </c>
      <c r="R181">
        <v>300</v>
      </c>
      <c r="S181"/>
      <c r="T181"/>
      <c r="U181" t="s">
        <v>6144</v>
      </c>
      <c r="V181" s="2">
        <v>43474.373831018522</v>
      </c>
      <c r="W181"/>
      <c r="X181" s="2">
        <v>43474.373831018522</v>
      </c>
      <c r="Y181"/>
      <c r="Z181"/>
    </row>
    <row r="182" spans="1:26" hidden="1" x14ac:dyDescent="0.25">
      <c r="A182" t="s">
        <v>6204</v>
      </c>
      <c r="B182" s="2"/>
      <c r="C182" s="2"/>
      <c r="D182" s="2"/>
      <c r="E182" s="2"/>
      <c r="F182" s="2"/>
      <c r="G182" t="s">
        <v>58</v>
      </c>
      <c r="H182">
        <v>1018576</v>
      </c>
      <c r="I182">
        <v>5</v>
      </c>
      <c r="J182" t="s">
        <v>79</v>
      </c>
      <c r="K182" t="s">
        <v>6142</v>
      </c>
      <c r="L182" t="s">
        <v>55</v>
      </c>
      <c r="M182">
        <v>80</v>
      </c>
      <c r="N182">
        <v>100</v>
      </c>
      <c r="O182" t="s">
        <v>6165</v>
      </c>
      <c r="P182">
        <v>2500</v>
      </c>
      <c r="Q182">
        <v>50</v>
      </c>
      <c r="R182">
        <v>306</v>
      </c>
      <c r="S182"/>
      <c r="T182"/>
      <c r="U182" t="s">
        <v>6144</v>
      </c>
      <c r="V182" s="2">
        <v>43474.373842592591</v>
      </c>
      <c r="W182"/>
      <c r="X182" s="2">
        <v>43474.373842592591</v>
      </c>
      <c r="Y182"/>
      <c r="Z182"/>
    </row>
    <row r="183" spans="1:26" hidden="1" x14ac:dyDescent="0.25">
      <c r="A183" t="s">
        <v>2377</v>
      </c>
      <c r="B183" t="s">
        <v>2376</v>
      </c>
      <c r="C183" t="s">
        <v>2324</v>
      </c>
      <c r="D183" t="s">
        <v>281</v>
      </c>
      <c r="E183" t="s">
        <v>2378</v>
      </c>
      <c r="F183" t="s">
        <v>277</v>
      </c>
      <c r="G183" t="s">
        <v>58</v>
      </c>
      <c r="H183">
        <v>1018578</v>
      </c>
      <c r="I183">
        <v>5</v>
      </c>
      <c r="J183" t="s">
        <v>79</v>
      </c>
      <c r="K183" t="s">
        <v>6142</v>
      </c>
      <c r="L183" t="s">
        <v>55</v>
      </c>
      <c r="M183">
        <v>80</v>
      </c>
      <c r="N183">
        <v>100</v>
      </c>
      <c r="O183" t="s">
        <v>6182</v>
      </c>
      <c r="P183">
        <v>2550</v>
      </c>
      <c r="Q183">
        <v>50</v>
      </c>
      <c r="R183">
        <v>300</v>
      </c>
      <c r="S183"/>
      <c r="T183"/>
      <c r="U183" t="s">
        <v>6144</v>
      </c>
      <c r="V183" s="2">
        <v>43474.373842592591</v>
      </c>
      <c r="W183"/>
      <c r="X183" s="2">
        <v>43474.373842592591</v>
      </c>
      <c r="Y183"/>
      <c r="Z183"/>
    </row>
    <row r="184" spans="1:26" hidden="1" x14ac:dyDescent="0.25">
      <c r="A184" t="s">
        <v>2381</v>
      </c>
      <c r="B184" t="s">
        <v>2380</v>
      </c>
      <c r="C184" t="s">
        <v>339</v>
      </c>
      <c r="D184" t="s">
        <v>207</v>
      </c>
      <c r="E184" t="s">
        <v>2060</v>
      </c>
      <c r="F184" t="s">
        <v>177</v>
      </c>
      <c r="G184" t="s">
        <v>58</v>
      </c>
      <c r="H184">
        <v>1018580</v>
      </c>
      <c r="I184">
        <v>5</v>
      </c>
      <c r="J184" t="s">
        <v>79</v>
      </c>
      <c r="K184" t="s">
        <v>6142</v>
      </c>
      <c r="L184" t="s">
        <v>55</v>
      </c>
      <c r="M184">
        <v>80</v>
      </c>
      <c r="N184">
        <v>100</v>
      </c>
      <c r="O184" t="s">
        <v>6143</v>
      </c>
      <c r="P184">
        <v>2600</v>
      </c>
      <c r="Q184">
        <v>50</v>
      </c>
      <c r="R184">
        <v>300</v>
      </c>
      <c r="S184"/>
      <c r="T184"/>
      <c r="U184" t="s">
        <v>6144</v>
      </c>
      <c r="V184" s="2">
        <v>43474.373842592591</v>
      </c>
      <c r="W184"/>
      <c r="X184" s="2">
        <v>43474.373842592591</v>
      </c>
      <c r="Y184"/>
      <c r="Z184"/>
    </row>
    <row r="185" spans="1:26" hidden="1" x14ac:dyDescent="0.25">
      <c r="A185" t="s">
        <v>2384</v>
      </c>
      <c r="B185" t="s">
        <v>2383</v>
      </c>
      <c r="C185" t="s">
        <v>2385</v>
      </c>
      <c r="D185" t="s">
        <v>356</v>
      </c>
      <c r="E185" t="s">
        <v>2386</v>
      </c>
      <c r="F185" t="s">
        <v>177</v>
      </c>
      <c r="G185" t="s">
        <v>58</v>
      </c>
      <c r="H185">
        <v>1018584</v>
      </c>
      <c r="I185">
        <v>5</v>
      </c>
      <c r="J185" t="s">
        <v>79</v>
      </c>
      <c r="K185" t="s">
        <v>6142</v>
      </c>
      <c r="L185" t="s">
        <v>55</v>
      </c>
      <c r="M185">
        <v>80</v>
      </c>
      <c r="N185">
        <v>100</v>
      </c>
      <c r="O185" t="s">
        <v>6143</v>
      </c>
      <c r="P185">
        <v>2600</v>
      </c>
      <c r="Q185">
        <v>50</v>
      </c>
      <c r="R185">
        <v>300</v>
      </c>
      <c r="S185"/>
      <c r="T185"/>
      <c r="U185" t="s">
        <v>6144</v>
      </c>
      <c r="V185" s="2">
        <v>43474.373842592591</v>
      </c>
      <c r="W185"/>
      <c r="X185" s="2">
        <v>43474.373842592591</v>
      </c>
      <c r="Y185"/>
      <c r="Z185"/>
    </row>
    <row r="186" spans="1:26" hidden="1" x14ac:dyDescent="0.25">
      <c r="A186" t="s">
        <v>1868</v>
      </c>
      <c r="B186" t="s">
        <v>1867</v>
      </c>
      <c r="C186" t="s">
        <v>1869</v>
      </c>
      <c r="D186" t="s">
        <v>1870</v>
      </c>
      <c r="E186" t="s">
        <v>1871</v>
      </c>
      <c r="F186" t="s">
        <v>177</v>
      </c>
      <c r="G186" t="s">
        <v>58</v>
      </c>
      <c r="H186">
        <v>1015789</v>
      </c>
      <c r="I186">
        <v>5</v>
      </c>
      <c r="J186" t="s">
        <v>79</v>
      </c>
      <c r="K186" t="s">
        <v>6142</v>
      </c>
      <c r="L186" t="s">
        <v>55</v>
      </c>
      <c r="M186">
        <v>80</v>
      </c>
      <c r="N186">
        <v>100</v>
      </c>
      <c r="O186" t="s">
        <v>6165</v>
      </c>
      <c r="P186">
        <v>2500</v>
      </c>
      <c r="Q186">
        <v>50</v>
      </c>
      <c r="R186">
        <v>300</v>
      </c>
      <c r="S186"/>
      <c r="T186"/>
      <c r="U186" t="s">
        <v>6144</v>
      </c>
      <c r="V186" s="2">
        <v>43474.373842592591</v>
      </c>
      <c r="W186"/>
      <c r="X186" s="2">
        <v>43474.373842592591</v>
      </c>
      <c r="Y186"/>
      <c r="Z186"/>
    </row>
    <row r="187" spans="1:26" hidden="1" x14ac:dyDescent="0.25">
      <c r="A187" t="s">
        <v>6205</v>
      </c>
      <c r="B187" s="2"/>
      <c r="C187" s="2"/>
      <c r="D187" s="2"/>
      <c r="E187" s="2"/>
      <c r="F187" s="2"/>
      <c r="G187" t="s">
        <v>58</v>
      </c>
      <c r="H187">
        <v>1018588</v>
      </c>
      <c r="I187">
        <v>5</v>
      </c>
      <c r="J187" t="s">
        <v>79</v>
      </c>
      <c r="K187" t="s">
        <v>6142</v>
      </c>
      <c r="L187" t="s">
        <v>55</v>
      </c>
      <c r="M187">
        <v>80</v>
      </c>
      <c r="N187">
        <v>100</v>
      </c>
      <c r="O187" t="s">
        <v>6143</v>
      </c>
      <c r="P187">
        <v>2600</v>
      </c>
      <c r="Q187">
        <v>50</v>
      </c>
      <c r="R187">
        <v>302</v>
      </c>
      <c r="S187"/>
      <c r="T187"/>
      <c r="U187" t="s">
        <v>6144</v>
      </c>
      <c r="V187" s="2">
        <v>43474.373842592591</v>
      </c>
      <c r="W187"/>
      <c r="X187" s="2">
        <v>43474.373842592591</v>
      </c>
      <c r="Y187"/>
      <c r="Z187"/>
    </row>
    <row r="188" spans="1:26" hidden="1" x14ac:dyDescent="0.25">
      <c r="A188" t="s">
        <v>2391</v>
      </c>
      <c r="B188" t="s">
        <v>2390</v>
      </c>
      <c r="C188" t="s">
        <v>2385</v>
      </c>
      <c r="D188" t="s">
        <v>775</v>
      </c>
      <c r="E188" t="s">
        <v>2392</v>
      </c>
      <c r="F188" t="s">
        <v>177</v>
      </c>
      <c r="G188" t="s">
        <v>58</v>
      </c>
      <c r="H188">
        <v>1018591</v>
      </c>
      <c r="I188">
        <v>5</v>
      </c>
      <c r="J188" t="s">
        <v>79</v>
      </c>
      <c r="K188" t="s">
        <v>6142</v>
      </c>
      <c r="L188" t="s">
        <v>55</v>
      </c>
      <c r="M188">
        <v>80</v>
      </c>
      <c r="N188">
        <v>100</v>
      </c>
      <c r="O188" t="s">
        <v>6143</v>
      </c>
      <c r="P188">
        <v>2600</v>
      </c>
      <c r="Q188">
        <v>50</v>
      </c>
      <c r="R188">
        <v>300</v>
      </c>
      <c r="S188"/>
      <c r="T188"/>
      <c r="U188" t="s">
        <v>6144</v>
      </c>
      <c r="V188" s="2">
        <v>43474.373842592591</v>
      </c>
      <c r="W188"/>
      <c r="X188" s="2">
        <v>43474.373842592591</v>
      </c>
      <c r="Y188"/>
      <c r="Z188"/>
    </row>
    <row r="189" spans="1:26" hidden="1" x14ac:dyDescent="0.25">
      <c r="A189" t="s">
        <v>2403</v>
      </c>
      <c r="B189" t="s">
        <v>2402</v>
      </c>
      <c r="C189" t="s">
        <v>2404</v>
      </c>
      <c r="D189" t="s">
        <v>32</v>
      </c>
      <c r="E189" t="s">
        <v>2405</v>
      </c>
      <c r="F189" t="s">
        <v>177</v>
      </c>
      <c r="G189" t="s">
        <v>58</v>
      </c>
      <c r="H189">
        <v>1018595</v>
      </c>
      <c r="I189">
        <v>5</v>
      </c>
      <c r="J189" t="s">
        <v>79</v>
      </c>
      <c r="K189" t="s">
        <v>6142</v>
      </c>
      <c r="L189" t="s">
        <v>55</v>
      </c>
      <c r="M189">
        <v>80</v>
      </c>
      <c r="N189">
        <v>100</v>
      </c>
      <c r="O189" t="s">
        <v>6143</v>
      </c>
      <c r="P189">
        <v>2600</v>
      </c>
      <c r="Q189">
        <v>50</v>
      </c>
      <c r="R189">
        <v>300</v>
      </c>
      <c r="S189"/>
      <c r="T189"/>
      <c r="U189" t="s">
        <v>6144</v>
      </c>
      <c r="V189" s="2">
        <v>43474.373842592591</v>
      </c>
      <c r="W189"/>
      <c r="X189" s="2">
        <v>43474.373842592591</v>
      </c>
      <c r="Y189"/>
      <c r="Z189"/>
    </row>
    <row r="190" spans="1:26" hidden="1" x14ac:dyDescent="0.25">
      <c r="A190" t="s">
        <v>2408</v>
      </c>
      <c r="B190" t="s">
        <v>2407</v>
      </c>
      <c r="C190" t="s">
        <v>339</v>
      </c>
      <c r="D190" t="s">
        <v>207</v>
      </c>
      <c r="E190" t="s">
        <v>2060</v>
      </c>
      <c r="F190" t="s">
        <v>177</v>
      </c>
      <c r="G190" t="s">
        <v>58</v>
      </c>
      <c r="H190">
        <v>1018596</v>
      </c>
      <c r="I190">
        <v>5</v>
      </c>
      <c r="J190" t="s">
        <v>79</v>
      </c>
      <c r="K190" t="s">
        <v>6142</v>
      </c>
      <c r="L190" t="s">
        <v>55</v>
      </c>
      <c r="M190">
        <v>80</v>
      </c>
      <c r="N190">
        <v>100</v>
      </c>
      <c r="O190" t="s">
        <v>6143</v>
      </c>
      <c r="P190">
        <v>2600</v>
      </c>
      <c r="Q190">
        <v>50</v>
      </c>
      <c r="R190">
        <v>300</v>
      </c>
      <c r="S190"/>
      <c r="T190"/>
      <c r="U190" t="s">
        <v>6144</v>
      </c>
      <c r="V190" s="2">
        <v>43474.373842592591</v>
      </c>
      <c r="W190"/>
      <c r="X190" s="2">
        <v>43474.373842592591</v>
      </c>
      <c r="Y190"/>
      <c r="Z190"/>
    </row>
    <row r="191" spans="1:26" hidden="1" x14ac:dyDescent="0.25">
      <c r="A191" t="s">
        <v>2410</v>
      </c>
      <c r="B191" t="s">
        <v>2409</v>
      </c>
      <c r="C191" t="s">
        <v>206</v>
      </c>
      <c r="D191" t="s">
        <v>207</v>
      </c>
      <c r="E191" t="s">
        <v>208</v>
      </c>
      <c r="F191" t="s">
        <v>62</v>
      </c>
      <c r="G191" t="s">
        <v>58</v>
      </c>
      <c r="H191">
        <v>1018599</v>
      </c>
      <c r="I191">
        <v>5</v>
      </c>
      <c r="J191" t="s">
        <v>79</v>
      </c>
      <c r="K191" t="s">
        <v>6142</v>
      </c>
      <c r="L191" t="s">
        <v>55</v>
      </c>
      <c r="M191">
        <v>80</v>
      </c>
      <c r="N191">
        <v>100</v>
      </c>
      <c r="O191" t="s">
        <v>6143</v>
      </c>
      <c r="P191">
        <v>2600</v>
      </c>
      <c r="Q191">
        <v>50</v>
      </c>
      <c r="R191">
        <v>300</v>
      </c>
      <c r="S191"/>
      <c r="T191"/>
      <c r="U191" t="s">
        <v>6144</v>
      </c>
      <c r="V191" s="2">
        <v>43474.373842592591</v>
      </c>
      <c r="W191"/>
      <c r="X191" s="2">
        <v>43474.373842592591</v>
      </c>
      <c r="Y191"/>
      <c r="Z191"/>
    </row>
    <row r="192" spans="1:26" hidden="1" x14ac:dyDescent="0.25">
      <c r="A192" t="s">
        <v>6206</v>
      </c>
      <c r="B192" s="2"/>
      <c r="C192" s="2"/>
      <c r="D192" s="2"/>
      <c r="E192" s="2"/>
      <c r="F192" s="2"/>
      <c r="G192" t="s">
        <v>58</v>
      </c>
      <c r="H192">
        <v>1018600</v>
      </c>
      <c r="I192">
        <v>5</v>
      </c>
      <c r="J192" t="s">
        <v>79</v>
      </c>
      <c r="K192" t="s">
        <v>6142</v>
      </c>
      <c r="L192" t="s">
        <v>55</v>
      </c>
      <c r="M192">
        <v>80</v>
      </c>
      <c r="N192">
        <v>100</v>
      </c>
      <c r="O192" t="s">
        <v>6143</v>
      </c>
      <c r="P192">
        <v>2600</v>
      </c>
      <c r="Q192">
        <v>50</v>
      </c>
      <c r="R192">
        <v>302</v>
      </c>
      <c r="S192"/>
      <c r="T192"/>
      <c r="U192" t="s">
        <v>6144</v>
      </c>
      <c r="V192" s="2">
        <v>43474.373842592591</v>
      </c>
      <c r="W192"/>
      <c r="X192" s="2">
        <v>43474.373842592591</v>
      </c>
      <c r="Y192"/>
      <c r="Z192"/>
    </row>
    <row r="193" spans="1:26" hidden="1" x14ac:dyDescent="0.25">
      <c r="A193" t="s">
        <v>2412</v>
      </c>
      <c r="B193" t="s">
        <v>2411</v>
      </c>
      <c r="C193" t="s">
        <v>2413</v>
      </c>
      <c r="D193" t="s">
        <v>60</v>
      </c>
      <c r="E193" t="s">
        <v>2414</v>
      </c>
      <c r="F193" t="s">
        <v>177</v>
      </c>
      <c r="G193" t="s">
        <v>58</v>
      </c>
      <c r="H193">
        <v>1018602</v>
      </c>
      <c r="I193">
        <v>5</v>
      </c>
      <c r="J193" t="s">
        <v>79</v>
      </c>
      <c r="K193" t="s">
        <v>6142</v>
      </c>
      <c r="L193" t="s">
        <v>55</v>
      </c>
      <c r="M193">
        <v>80</v>
      </c>
      <c r="N193">
        <v>100</v>
      </c>
      <c r="O193" t="s">
        <v>6143</v>
      </c>
      <c r="P193">
        <v>2600</v>
      </c>
      <c r="Q193">
        <v>50</v>
      </c>
      <c r="R193">
        <v>300</v>
      </c>
      <c r="S193"/>
      <c r="T193"/>
      <c r="U193" t="s">
        <v>6144</v>
      </c>
      <c r="V193" s="2">
        <v>43474.373842592591</v>
      </c>
      <c r="W193"/>
      <c r="X193" s="2">
        <v>43474.373842592591</v>
      </c>
      <c r="Y193"/>
      <c r="Z193"/>
    </row>
    <row r="194" spans="1:26" hidden="1" x14ac:dyDescent="0.25">
      <c r="A194" t="s">
        <v>2417</v>
      </c>
      <c r="B194" t="s">
        <v>2416</v>
      </c>
      <c r="C194" t="s">
        <v>2413</v>
      </c>
      <c r="D194" t="s">
        <v>60</v>
      </c>
      <c r="E194" t="s">
        <v>2414</v>
      </c>
      <c r="F194" t="s">
        <v>177</v>
      </c>
      <c r="G194" t="s">
        <v>58</v>
      </c>
      <c r="H194">
        <v>1018603</v>
      </c>
      <c r="I194">
        <v>5</v>
      </c>
      <c r="J194" t="s">
        <v>79</v>
      </c>
      <c r="K194" t="s">
        <v>6142</v>
      </c>
      <c r="L194" t="s">
        <v>55</v>
      </c>
      <c r="M194">
        <v>80</v>
      </c>
      <c r="N194">
        <v>100</v>
      </c>
      <c r="O194" t="s">
        <v>6143</v>
      </c>
      <c r="P194">
        <v>2600</v>
      </c>
      <c r="Q194">
        <v>50</v>
      </c>
      <c r="R194">
        <v>300</v>
      </c>
      <c r="S194"/>
      <c r="T194"/>
      <c r="U194" t="s">
        <v>6144</v>
      </c>
      <c r="V194" s="2">
        <v>43474.373842592591</v>
      </c>
      <c r="W194"/>
      <c r="X194" s="2">
        <v>43474.373842592591</v>
      </c>
      <c r="Y194"/>
      <c r="Z194"/>
    </row>
    <row r="195" spans="1:26" hidden="1" x14ac:dyDescent="0.25">
      <c r="A195" t="s">
        <v>2429</v>
      </c>
      <c r="B195" t="s">
        <v>2428</v>
      </c>
      <c r="C195" t="s">
        <v>1141</v>
      </c>
      <c r="D195" t="s">
        <v>1142</v>
      </c>
      <c r="E195" t="s">
        <v>1143</v>
      </c>
      <c r="F195" t="s">
        <v>184</v>
      </c>
      <c r="G195" t="s">
        <v>58</v>
      </c>
      <c r="H195">
        <v>1018607</v>
      </c>
      <c r="I195">
        <v>5</v>
      </c>
      <c r="J195" t="s">
        <v>79</v>
      </c>
      <c r="K195" t="s">
        <v>6142</v>
      </c>
      <c r="L195" t="s">
        <v>55</v>
      </c>
      <c r="M195">
        <v>80</v>
      </c>
      <c r="N195">
        <v>100</v>
      </c>
      <c r="O195" t="s">
        <v>6201</v>
      </c>
      <c r="P195">
        <v>2600</v>
      </c>
      <c r="Q195">
        <v>50</v>
      </c>
      <c r="R195">
        <v>500</v>
      </c>
      <c r="S195"/>
      <c r="T195"/>
      <c r="U195" t="s">
        <v>6144</v>
      </c>
      <c r="V195" s="2">
        <v>43474.373842592591</v>
      </c>
      <c r="W195"/>
      <c r="X195" s="2">
        <v>43474.373842592591</v>
      </c>
      <c r="Y195"/>
      <c r="Z195"/>
    </row>
    <row r="196" spans="1:26" hidden="1" x14ac:dyDescent="0.25">
      <c r="A196" t="s">
        <v>2431</v>
      </c>
      <c r="B196" t="s">
        <v>2430</v>
      </c>
      <c r="C196" t="s">
        <v>2432</v>
      </c>
      <c r="D196" t="s">
        <v>281</v>
      </c>
      <c r="E196" t="s">
        <v>2433</v>
      </c>
      <c r="F196" t="s">
        <v>107</v>
      </c>
      <c r="G196" t="s">
        <v>58</v>
      </c>
      <c r="H196">
        <v>1018609</v>
      </c>
      <c r="I196">
        <v>5</v>
      </c>
      <c r="J196" t="s">
        <v>79</v>
      </c>
      <c r="K196" t="s">
        <v>6142</v>
      </c>
      <c r="L196" t="s">
        <v>55</v>
      </c>
      <c r="M196">
        <v>80</v>
      </c>
      <c r="N196">
        <v>100</v>
      </c>
      <c r="O196" t="s">
        <v>6203</v>
      </c>
      <c r="P196">
        <v>2600</v>
      </c>
      <c r="Q196">
        <v>50</v>
      </c>
      <c r="R196">
        <v>300</v>
      </c>
      <c r="S196"/>
      <c r="T196"/>
      <c r="U196" t="s">
        <v>6144</v>
      </c>
      <c r="V196" s="2">
        <v>43474.373842592591</v>
      </c>
      <c r="W196"/>
      <c r="X196" s="2">
        <v>43474.373842592591</v>
      </c>
      <c r="Y196"/>
      <c r="Z196"/>
    </row>
    <row r="197" spans="1:26" hidden="1" x14ac:dyDescent="0.25">
      <c r="A197" t="s">
        <v>2436</v>
      </c>
      <c r="B197" t="s">
        <v>2435</v>
      </c>
      <c r="C197" t="s">
        <v>2437</v>
      </c>
      <c r="D197" t="s">
        <v>49</v>
      </c>
      <c r="E197" t="s">
        <v>2438</v>
      </c>
      <c r="F197" t="s">
        <v>2125</v>
      </c>
      <c r="G197" t="s">
        <v>58</v>
      </c>
      <c r="H197">
        <v>1018610</v>
      </c>
      <c r="I197">
        <v>5</v>
      </c>
      <c r="J197" t="s">
        <v>79</v>
      </c>
      <c r="K197" t="s">
        <v>6142</v>
      </c>
      <c r="L197" t="s">
        <v>55</v>
      </c>
      <c r="M197">
        <v>80</v>
      </c>
      <c r="N197">
        <v>100</v>
      </c>
      <c r="O197" t="s">
        <v>6146</v>
      </c>
      <c r="P197">
        <v>2550</v>
      </c>
      <c r="Q197">
        <v>50</v>
      </c>
      <c r="R197">
        <v>300</v>
      </c>
      <c r="S197"/>
      <c r="T197"/>
      <c r="U197" t="s">
        <v>6144</v>
      </c>
      <c r="V197" s="2">
        <v>43474.373842592591</v>
      </c>
      <c r="W197"/>
      <c r="X197" s="2">
        <v>43474.373842592591</v>
      </c>
      <c r="Y197"/>
      <c r="Z197"/>
    </row>
    <row r="198" spans="1:26" hidden="1" x14ac:dyDescent="0.25">
      <c r="A198" t="s">
        <v>2441</v>
      </c>
      <c r="B198" t="s">
        <v>2440</v>
      </c>
      <c r="C198" t="s">
        <v>2442</v>
      </c>
      <c r="D198" t="s">
        <v>195</v>
      </c>
      <c r="E198" t="s">
        <v>2443</v>
      </c>
      <c r="F198" t="s">
        <v>277</v>
      </c>
      <c r="G198" t="s">
        <v>58</v>
      </c>
      <c r="H198">
        <v>1018611</v>
      </c>
      <c r="I198">
        <v>5</v>
      </c>
      <c r="J198" t="s">
        <v>79</v>
      </c>
      <c r="K198" t="s">
        <v>6142</v>
      </c>
      <c r="L198" t="s">
        <v>55</v>
      </c>
      <c r="M198">
        <v>80</v>
      </c>
      <c r="N198">
        <v>100</v>
      </c>
      <c r="O198" t="s">
        <v>6143</v>
      </c>
      <c r="P198">
        <v>2600</v>
      </c>
      <c r="Q198">
        <v>50</v>
      </c>
      <c r="R198">
        <v>550</v>
      </c>
      <c r="S198"/>
      <c r="T198"/>
      <c r="U198" t="s">
        <v>6144</v>
      </c>
      <c r="V198" s="2">
        <v>43474.373842592591</v>
      </c>
      <c r="W198"/>
      <c r="X198" s="2">
        <v>43474.373842592591</v>
      </c>
      <c r="Y198"/>
      <c r="Z198"/>
    </row>
    <row r="199" spans="1:26" hidden="1" x14ac:dyDescent="0.25">
      <c r="A199" t="s">
        <v>2488</v>
      </c>
      <c r="B199" t="s">
        <v>2487</v>
      </c>
      <c r="C199" t="s">
        <v>2489</v>
      </c>
      <c r="D199" t="s">
        <v>2490</v>
      </c>
      <c r="E199" t="s">
        <v>2491</v>
      </c>
      <c r="F199" t="s">
        <v>177</v>
      </c>
      <c r="G199" t="s">
        <v>58</v>
      </c>
      <c r="H199">
        <v>1018859</v>
      </c>
      <c r="I199">
        <v>5</v>
      </c>
      <c r="J199" t="s">
        <v>79</v>
      </c>
      <c r="K199" t="s">
        <v>6142</v>
      </c>
      <c r="L199" t="s">
        <v>55</v>
      </c>
      <c r="M199">
        <v>80</v>
      </c>
      <c r="N199">
        <v>100</v>
      </c>
      <c r="O199" t="s">
        <v>6143</v>
      </c>
      <c r="P199">
        <v>2600</v>
      </c>
      <c r="Q199">
        <v>50</v>
      </c>
      <c r="R199">
        <v>300</v>
      </c>
      <c r="S199"/>
      <c r="T199"/>
      <c r="U199" t="s">
        <v>6144</v>
      </c>
      <c r="V199" s="2">
        <v>43474.373842592591</v>
      </c>
      <c r="W199"/>
      <c r="X199" s="2">
        <v>43474.373842592591</v>
      </c>
      <c r="Y199"/>
      <c r="Z199"/>
    </row>
    <row r="200" spans="1:26" hidden="1" x14ac:dyDescent="0.25">
      <c r="A200" t="s">
        <v>2494</v>
      </c>
      <c r="B200" t="s">
        <v>2493</v>
      </c>
      <c r="C200" t="s">
        <v>2495</v>
      </c>
      <c r="D200" t="s">
        <v>1283</v>
      </c>
      <c r="E200" t="s">
        <v>2496</v>
      </c>
      <c r="F200" t="s">
        <v>184</v>
      </c>
      <c r="G200" t="s">
        <v>58</v>
      </c>
      <c r="H200">
        <v>1018861</v>
      </c>
      <c r="I200">
        <v>5</v>
      </c>
      <c r="J200" t="s">
        <v>79</v>
      </c>
      <c r="K200" t="s">
        <v>6142</v>
      </c>
      <c r="L200" t="s">
        <v>55</v>
      </c>
      <c r="M200">
        <v>80</v>
      </c>
      <c r="N200">
        <v>100</v>
      </c>
      <c r="O200" t="s">
        <v>6201</v>
      </c>
      <c r="P200">
        <v>2600</v>
      </c>
      <c r="Q200">
        <v>50</v>
      </c>
      <c r="R200">
        <v>300</v>
      </c>
      <c r="S200"/>
      <c r="T200"/>
      <c r="U200" t="s">
        <v>6144</v>
      </c>
      <c r="V200" s="2">
        <v>43474.373842592591</v>
      </c>
      <c r="W200"/>
      <c r="X200" s="2">
        <v>43474.373842592591</v>
      </c>
      <c r="Y200"/>
      <c r="Z200"/>
    </row>
    <row r="201" spans="1:26" hidden="1" x14ac:dyDescent="0.25">
      <c r="A201" t="s">
        <v>2499</v>
      </c>
      <c r="B201" t="s">
        <v>2498</v>
      </c>
      <c r="C201" t="s">
        <v>2360</v>
      </c>
      <c r="D201" t="s">
        <v>1072</v>
      </c>
      <c r="E201" t="s">
        <v>2500</v>
      </c>
      <c r="F201" t="s">
        <v>107</v>
      </c>
      <c r="G201" t="s">
        <v>58</v>
      </c>
      <c r="H201">
        <v>1018862</v>
      </c>
      <c r="I201">
        <v>5</v>
      </c>
      <c r="J201" t="s">
        <v>79</v>
      </c>
      <c r="K201" t="s">
        <v>6142</v>
      </c>
      <c r="L201" t="s">
        <v>55</v>
      </c>
      <c r="M201">
        <v>80</v>
      </c>
      <c r="N201">
        <v>100</v>
      </c>
      <c r="O201" t="s">
        <v>6203</v>
      </c>
      <c r="P201">
        <v>2600</v>
      </c>
      <c r="Q201">
        <v>50</v>
      </c>
      <c r="R201">
        <v>300</v>
      </c>
      <c r="S201"/>
      <c r="T201"/>
      <c r="U201" t="s">
        <v>6144</v>
      </c>
      <c r="V201" s="2">
        <v>43474.373842592591</v>
      </c>
      <c r="W201"/>
      <c r="X201" s="2">
        <v>43474.373842592591</v>
      </c>
      <c r="Y201"/>
      <c r="Z201"/>
    </row>
    <row r="202" spans="1:26" hidden="1" x14ac:dyDescent="0.25">
      <c r="A202" t="s">
        <v>712</v>
      </c>
      <c r="B202" t="s">
        <v>711</v>
      </c>
      <c r="C202" t="s">
        <v>444</v>
      </c>
      <c r="D202" t="s">
        <v>118</v>
      </c>
      <c r="E202" t="s">
        <v>445</v>
      </c>
      <c r="F202" t="s">
        <v>107</v>
      </c>
      <c r="G202" t="s">
        <v>58</v>
      </c>
      <c r="H202">
        <v>1018863</v>
      </c>
      <c r="I202">
        <v>5</v>
      </c>
      <c r="J202" t="s">
        <v>79</v>
      </c>
      <c r="K202" t="s">
        <v>6142</v>
      </c>
      <c r="L202" t="s">
        <v>55</v>
      </c>
      <c r="M202">
        <v>80</v>
      </c>
      <c r="N202">
        <v>100</v>
      </c>
      <c r="O202" t="s">
        <v>6203</v>
      </c>
      <c r="P202">
        <v>2600</v>
      </c>
      <c r="Q202">
        <v>50</v>
      </c>
      <c r="R202">
        <v>300</v>
      </c>
      <c r="S202"/>
      <c r="T202"/>
      <c r="U202" t="s">
        <v>6144</v>
      </c>
      <c r="V202" s="2">
        <v>43474.373842592591</v>
      </c>
      <c r="W202"/>
      <c r="X202" s="2">
        <v>43474.373842592591</v>
      </c>
      <c r="Y202"/>
      <c r="Z202"/>
    </row>
    <row r="203" spans="1:26" hidden="1" x14ac:dyDescent="0.25">
      <c r="A203" t="s">
        <v>2533</v>
      </c>
      <c r="B203" t="s">
        <v>2532</v>
      </c>
      <c r="C203" t="s">
        <v>2534</v>
      </c>
      <c r="D203" t="s">
        <v>1453</v>
      </c>
      <c r="E203" t="s">
        <v>2535</v>
      </c>
      <c r="F203" t="s">
        <v>43</v>
      </c>
      <c r="G203" t="s">
        <v>58</v>
      </c>
      <c r="H203">
        <v>1018867</v>
      </c>
      <c r="I203">
        <v>5</v>
      </c>
      <c r="J203" t="s">
        <v>79</v>
      </c>
      <c r="K203" t="s">
        <v>6142</v>
      </c>
      <c r="L203" t="s">
        <v>55</v>
      </c>
      <c r="M203">
        <v>80</v>
      </c>
      <c r="N203">
        <v>100</v>
      </c>
      <c r="O203" t="s">
        <v>6203</v>
      </c>
      <c r="P203">
        <v>2600</v>
      </c>
      <c r="Q203">
        <v>50</v>
      </c>
      <c r="R203">
        <v>300</v>
      </c>
      <c r="S203"/>
      <c r="T203"/>
      <c r="U203" t="s">
        <v>6144</v>
      </c>
      <c r="V203" s="2">
        <v>43474.373842592591</v>
      </c>
      <c r="W203"/>
      <c r="X203" s="2">
        <v>43474.373842592591</v>
      </c>
      <c r="Y203"/>
      <c r="Z203"/>
    </row>
    <row r="204" spans="1:26" hidden="1" x14ac:dyDescent="0.25">
      <c r="A204" t="s">
        <v>2538</v>
      </c>
      <c r="B204" t="s">
        <v>2537</v>
      </c>
      <c r="C204" t="s">
        <v>1141</v>
      </c>
      <c r="D204" t="s">
        <v>1142</v>
      </c>
      <c r="E204" t="s">
        <v>1143</v>
      </c>
      <c r="F204" t="s">
        <v>184</v>
      </c>
      <c r="G204" t="s">
        <v>58</v>
      </c>
      <c r="H204">
        <v>1018870</v>
      </c>
      <c r="I204">
        <v>5</v>
      </c>
      <c r="J204" t="s">
        <v>79</v>
      </c>
      <c r="K204" t="s">
        <v>6142</v>
      </c>
      <c r="L204" t="s">
        <v>55</v>
      </c>
      <c r="M204">
        <v>80</v>
      </c>
      <c r="N204">
        <v>100</v>
      </c>
      <c r="O204" t="s">
        <v>6201</v>
      </c>
      <c r="P204">
        <v>2600</v>
      </c>
      <c r="Q204">
        <v>50</v>
      </c>
      <c r="R204">
        <v>300</v>
      </c>
      <c r="S204"/>
      <c r="T204"/>
      <c r="U204" t="s">
        <v>6144</v>
      </c>
      <c r="V204" s="2">
        <v>43474.373842592591</v>
      </c>
      <c r="W204"/>
      <c r="X204" s="2">
        <v>43474.373842592591</v>
      </c>
      <c r="Y204"/>
      <c r="Z204"/>
    </row>
    <row r="205" spans="1:26" hidden="1" x14ac:dyDescent="0.25">
      <c r="A205" t="s">
        <v>2397</v>
      </c>
      <c r="B205" t="s">
        <v>2396</v>
      </c>
      <c r="C205" t="s">
        <v>2385</v>
      </c>
      <c r="D205" t="s">
        <v>399</v>
      </c>
      <c r="E205" t="s">
        <v>2398</v>
      </c>
      <c r="F205" t="s">
        <v>177</v>
      </c>
      <c r="G205" t="s">
        <v>58</v>
      </c>
      <c r="H205">
        <v>1018593</v>
      </c>
      <c r="I205">
        <v>5</v>
      </c>
      <c r="J205" t="s">
        <v>79</v>
      </c>
      <c r="K205" t="s">
        <v>6142</v>
      </c>
      <c r="L205" t="s">
        <v>55</v>
      </c>
      <c r="M205">
        <v>80</v>
      </c>
      <c r="N205">
        <v>100</v>
      </c>
      <c r="O205" t="s">
        <v>6143</v>
      </c>
      <c r="P205">
        <v>2600</v>
      </c>
      <c r="Q205">
        <v>50</v>
      </c>
      <c r="R205">
        <v>300</v>
      </c>
      <c r="S205"/>
      <c r="T205"/>
      <c r="U205" t="s">
        <v>6144</v>
      </c>
      <c r="V205" s="2">
        <v>43474.373842592591</v>
      </c>
      <c r="W205"/>
      <c r="X205" s="2">
        <v>43474.373842592591</v>
      </c>
      <c r="Y205"/>
      <c r="Z205"/>
    </row>
    <row r="206" spans="1:26" hidden="1" x14ac:dyDescent="0.25">
      <c r="A206" t="s">
        <v>2503</v>
      </c>
      <c r="B206" t="s">
        <v>2502</v>
      </c>
      <c r="C206" t="s">
        <v>2289</v>
      </c>
      <c r="D206" t="s">
        <v>2504</v>
      </c>
      <c r="E206" t="s">
        <v>2505</v>
      </c>
      <c r="F206" t="s">
        <v>177</v>
      </c>
      <c r="G206" t="s">
        <v>58</v>
      </c>
      <c r="H206">
        <v>1018873</v>
      </c>
      <c r="I206">
        <v>5</v>
      </c>
      <c r="J206" t="s">
        <v>79</v>
      </c>
      <c r="K206" t="s">
        <v>6142</v>
      </c>
      <c r="L206" t="s">
        <v>55</v>
      </c>
      <c r="M206">
        <v>80</v>
      </c>
      <c r="N206">
        <v>100</v>
      </c>
      <c r="O206" t="s">
        <v>6143</v>
      </c>
      <c r="P206">
        <v>2600</v>
      </c>
      <c r="Q206">
        <v>50</v>
      </c>
      <c r="R206">
        <v>300</v>
      </c>
      <c r="S206"/>
      <c r="T206"/>
      <c r="U206" t="s">
        <v>6144</v>
      </c>
      <c r="V206" s="2">
        <v>43474.373842592591</v>
      </c>
      <c r="W206"/>
      <c r="X206" s="2">
        <v>43474.373842592591</v>
      </c>
      <c r="Y206"/>
      <c r="Z206"/>
    </row>
    <row r="207" spans="1:26" hidden="1" x14ac:dyDescent="0.25">
      <c r="A207" t="s">
        <v>2508</v>
      </c>
      <c r="B207" t="s">
        <v>2507</v>
      </c>
      <c r="C207" t="s">
        <v>2509</v>
      </c>
      <c r="D207" t="s">
        <v>93</v>
      </c>
      <c r="E207" t="s">
        <v>2510</v>
      </c>
      <c r="F207" t="s">
        <v>177</v>
      </c>
      <c r="G207" t="s">
        <v>58</v>
      </c>
      <c r="H207">
        <v>1018874</v>
      </c>
      <c r="I207">
        <v>5</v>
      </c>
      <c r="J207" t="s">
        <v>79</v>
      </c>
      <c r="K207" t="s">
        <v>6142</v>
      </c>
      <c r="L207" t="s">
        <v>55</v>
      </c>
      <c r="M207">
        <v>80</v>
      </c>
      <c r="N207">
        <v>100</v>
      </c>
      <c r="O207" t="s">
        <v>6143</v>
      </c>
      <c r="P207">
        <v>2600</v>
      </c>
      <c r="Q207">
        <v>50</v>
      </c>
      <c r="R207">
        <v>300</v>
      </c>
      <c r="S207"/>
      <c r="T207"/>
      <c r="U207" t="s">
        <v>6144</v>
      </c>
      <c r="V207" s="2">
        <v>43474.373842592591</v>
      </c>
      <c r="W207"/>
      <c r="X207" s="2">
        <v>43474.373842592591</v>
      </c>
      <c r="Y207"/>
      <c r="Z207"/>
    </row>
    <row r="208" spans="1:26" hidden="1" x14ac:dyDescent="0.25">
      <c r="A208" t="s">
        <v>2515</v>
      </c>
      <c r="B208" t="s">
        <v>2514</v>
      </c>
      <c r="C208" t="s">
        <v>2516</v>
      </c>
      <c r="D208" t="s">
        <v>2517</v>
      </c>
      <c r="E208" t="s">
        <v>2518</v>
      </c>
      <c r="F208" t="s">
        <v>277</v>
      </c>
      <c r="G208" t="s">
        <v>58</v>
      </c>
      <c r="H208">
        <v>1018876</v>
      </c>
      <c r="I208">
        <v>5</v>
      </c>
      <c r="J208" t="s">
        <v>79</v>
      </c>
      <c r="K208" t="s">
        <v>6142</v>
      </c>
      <c r="L208" t="s">
        <v>55</v>
      </c>
      <c r="M208">
        <v>80</v>
      </c>
      <c r="N208">
        <v>100</v>
      </c>
      <c r="O208" t="s">
        <v>6143</v>
      </c>
      <c r="P208">
        <v>2600</v>
      </c>
      <c r="Q208">
        <v>50</v>
      </c>
      <c r="R208">
        <v>550</v>
      </c>
      <c r="S208"/>
      <c r="T208"/>
      <c r="U208" t="s">
        <v>6144</v>
      </c>
      <c r="V208" s="2">
        <v>43474.373842592591</v>
      </c>
      <c r="W208"/>
      <c r="X208" s="2">
        <v>43474.373842592591</v>
      </c>
      <c r="Y208"/>
      <c r="Z208"/>
    </row>
    <row r="209" spans="1:26" hidden="1" x14ac:dyDescent="0.25">
      <c r="A209" t="s">
        <v>2521</v>
      </c>
      <c r="B209" t="s">
        <v>2520</v>
      </c>
      <c r="C209" t="s">
        <v>2437</v>
      </c>
      <c r="D209" t="s">
        <v>49</v>
      </c>
      <c r="E209" t="s">
        <v>2438</v>
      </c>
      <c r="F209" t="s">
        <v>2125</v>
      </c>
      <c r="G209" t="s">
        <v>58</v>
      </c>
      <c r="H209">
        <v>1018877</v>
      </c>
      <c r="I209">
        <v>5</v>
      </c>
      <c r="J209" t="s">
        <v>47</v>
      </c>
      <c r="K209" t="s">
        <v>6142</v>
      </c>
      <c r="L209" t="s">
        <v>55</v>
      </c>
      <c r="M209">
        <v>80</v>
      </c>
      <c r="N209">
        <v>100</v>
      </c>
      <c r="O209" t="s">
        <v>6146</v>
      </c>
      <c r="P209">
        <v>2500</v>
      </c>
      <c r="Q209">
        <v>50</v>
      </c>
      <c r="R209">
        <v>300</v>
      </c>
      <c r="S209"/>
      <c r="T209"/>
      <c r="U209" t="s">
        <v>6144</v>
      </c>
      <c r="V209" s="2">
        <v>43474.373842592591</v>
      </c>
      <c r="W209"/>
      <c r="X209" s="2">
        <v>43474.373842592591</v>
      </c>
      <c r="Y209"/>
      <c r="Z209"/>
    </row>
    <row r="210" spans="1:26" hidden="1" x14ac:dyDescent="0.25">
      <c r="A210" t="s">
        <v>2523</v>
      </c>
      <c r="B210" t="s">
        <v>2522</v>
      </c>
      <c r="C210" t="s">
        <v>2437</v>
      </c>
      <c r="D210" t="s">
        <v>49</v>
      </c>
      <c r="E210" t="s">
        <v>2438</v>
      </c>
      <c r="F210" t="s">
        <v>2524</v>
      </c>
      <c r="G210" t="s">
        <v>58</v>
      </c>
      <c r="H210">
        <v>1018881</v>
      </c>
      <c r="I210">
        <v>5</v>
      </c>
      <c r="J210" t="s">
        <v>47</v>
      </c>
      <c r="K210" t="s">
        <v>6142</v>
      </c>
      <c r="L210" t="s">
        <v>55</v>
      </c>
      <c r="M210">
        <v>80</v>
      </c>
      <c r="N210">
        <v>100</v>
      </c>
      <c r="O210" t="s">
        <v>6146</v>
      </c>
      <c r="P210">
        <v>2500</v>
      </c>
      <c r="Q210">
        <v>50</v>
      </c>
      <c r="R210">
        <v>300</v>
      </c>
      <c r="S210"/>
      <c r="T210"/>
      <c r="U210" t="s">
        <v>6144</v>
      </c>
      <c r="V210" s="2">
        <v>43474.373842592591</v>
      </c>
      <c r="W210"/>
      <c r="X210" s="2">
        <v>43474.373842592591</v>
      </c>
      <c r="Y210"/>
      <c r="Z210"/>
    </row>
    <row r="211" spans="1:26" hidden="1" x14ac:dyDescent="0.25">
      <c r="A211" t="s">
        <v>2526</v>
      </c>
      <c r="B211" t="s">
        <v>2525</v>
      </c>
      <c r="C211" t="s">
        <v>2311</v>
      </c>
      <c r="D211" t="s">
        <v>849</v>
      </c>
      <c r="E211" t="s">
        <v>2312</v>
      </c>
      <c r="F211" t="s">
        <v>277</v>
      </c>
      <c r="G211" t="s">
        <v>58</v>
      </c>
      <c r="H211">
        <v>1018882</v>
      </c>
      <c r="I211">
        <v>5</v>
      </c>
      <c r="J211" t="s">
        <v>79</v>
      </c>
      <c r="K211" t="s">
        <v>6142</v>
      </c>
      <c r="L211" t="s">
        <v>55</v>
      </c>
      <c r="M211">
        <v>80</v>
      </c>
      <c r="N211">
        <v>100</v>
      </c>
      <c r="O211" t="s">
        <v>6156</v>
      </c>
      <c r="P211">
        <v>2600</v>
      </c>
      <c r="Q211">
        <v>50</v>
      </c>
      <c r="R211">
        <v>550</v>
      </c>
      <c r="S211"/>
      <c r="T211"/>
      <c r="U211" t="s">
        <v>6144</v>
      </c>
      <c r="V211" s="2">
        <v>43474.373842592591</v>
      </c>
      <c r="W211"/>
      <c r="X211" s="2">
        <v>43474.373842592591</v>
      </c>
      <c r="Y211"/>
      <c r="Z211"/>
    </row>
    <row r="212" spans="1:26" hidden="1" x14ac:dyDescent="0.25">
      <c r="A212" t="s">
        <v>4601</v>
      </c>
      <c r="B212" t="s">
        <v>4600</v>
      </c>
      <c r="C212" t="s">
        <v>2311</v>
      </c>
      <c r="D212" t="s">
        <v>1114</v>
      </c>
      <c r="E212" t="s">
        <v>4602</v>
      </c>
      <c r="F212" t="s">
        <v>277</v>
      </c>
      <c r="G212" t="s">
        <v>58</v>
      </c>
      <c r="H212">
        <v>1018883</v>
      </c>
      <c r="I212">
        <v>5</v>
      </c>
      <c r="J212" t="s">
        <v>79</v>
      </c>
      <c r="K212" t="s">
        <v>6142</v>
      </c>
      <c r="L212" t="s">
        <v>55</v>
      </c>
      <c r="M212">
        <v>80</v>
      </c>
      <c r="N212">
        <v>100</v>
      </c>
      <c r="O212" t="s">
        <v>6156</v>
      </c>
      <c r="P212">
        <v>2600</v>
      </c>
      <c r="Q212">
        <v>50</v>
      </c>
      <c r="R212">
        <v>550</v>
      </c>
      <c r="S212"/>
      <c r="T212"/>
      <c r="U212" t="s">
        <v>6144</v>
      </c>
      <c r="V212" s="2">
        <v>43474.373842592591</v>
      </c>
      <c r="W212"/>
      <c r="X212" s="2">
        <v>43474.373842592591</v>
      </c>
      <c r="Y212"/>
      <c r="Z212"/>
    </row>
    <row r="213" spans="1:26" hidden="1" x14ac:dyDescent="0.25">
      <c r="A213" t="s">
        <v>2540</v>
      </c>
      <c r="B213" t="s">
        <v>2539</v>
      </c>
      <c r="C213" t="s">
        <v>2283</v>
      </c>
      <c r="D213" t="s">
        <v>60</v>
      </c>
      <c r="E213" t="s">
        <v>2541</v>
      </c>
      <c r="F213" t="s">
        <v>277</v>
      </c>
      <c r="G213" t="s">
        <v>58</v>
      </c>
      <c r="H213">
        <v>1018884</v>
      </c>
      <c r="I213">
        <v>5</v>
      </c>
      <c r="J213" t="s">
        <v>79</v>
      </c>
      <c r="K213" t="s">
        <v>6142</v>
      </c>
      <c r="L213" t="s">
        <v>55</v>
      </c>
      <c r="M213">
        <v>80</v>
      </c>
      <c r="N213">
        <v>100</v>
      </c>
      <c r="O213" t="s">
        <v>6195</v>
      </c>
      <c r="P213">
        <v>2600</v>
      </c>
      <c r="Q213">
        <v>50</v>
      </c>
      <c r="R213">
        <v>550</v>
      </c>
      <c r="S213"/>
      <c r="T213"/>
      <c r="U213" t="s">
        <v>6144</v>
      </c>
      <c r="V213" s="2">
        <v>43474.373842592591</v>
      </c>
      <c r="W213"/>
      <c r="X213" s="2">
        <v>43474.373842592591</v>
      </c>
      <c r="Y213"/>
      <c r="Z213"/>
    </row>
    <row r="214" spans="1:26" hidden="1" x14ac:dyDescent="0.25">
      <c r="A214" t="s">
        <v>2255</v>
      </c>
      <c r="B214" t="s">
        <v>2254</v>
      </c>
      <c r="C214" t="s">
        <v>2239</v>
      </c>
      <c r="D214" t="s">
        <v>2247</v>
      </c>
      <c r="E214" t="s">
        <v>2241</v>
      </c>
      <c r="F214" t="s">
        <v>277</v>
      </c>
      <c r="G214" t="s">
        <v>58</v>
      </c>
      <c r="H214">
        <v>1018522</v>
      </c>
      <c r="I214">
        <v>5</v>
      </c>
      <c r="J214" t="s">
        <v>79</v>
      </c>
      <c r="K214" t="s">
        <v>6142</v>
      </c>
      <c r="L214" t="s">
        <v>55</v>
      </c>
      <c r="M214">
        <v>80</v>
      </c>
      <c r="N214">
        <v>100</v>
      </c>
      <c r="O214" t="s">
        <v>6182</v>
      </c>
      <c r="P214">
        <v>2500</v>
      </c>
      <c r="Q214">
        <v>50</v>
      </c>
      <c r="R214">
        <v>300</v>
      </c>
      <c r="S214"/>
      <c r="T214"/>
      <c r="U214" t="s">
        <v>6144</v>
      </c>
      <c r="V214" s="2">
        <v>43474.373842592591</v>
      </c>
      <c r="W214"/>
      <c r="X214" s="2">
        <v>43474.373842592591</v>
      </c>
      <c r="Y214"/>
      <c r="Z214"/>
    </row>
    <row r="215" spans="1:26" hidden="1" x14ac:dyDescent="0.25">
      <c r="A215" t="s">
        <v>2351</v>
      </c>
      <c r="B215" t="s">
        <v>2350</v>
      </c>
      <c r="C215" t="s">
        <v>2341</v>
      </c>
      <c r="D215" t="s">
        <v>74</v>
      </c>
      <c r="E215" t="s">
        <v>2342</v>
      </c>
      <c r="F215" t="s">
        <v>2125</v>
      </c>
      <c r="G215" t="s">
        <v>58</v>
      </c>
      <c r="H215">
        <v>1018555</v>
      </c>
      <c r="I215">
        <v>5</v>
      </c>
      <c r="J215" t="s">
        <v>47</v>
      </c>
      <c r="K215" t="s">
        <v>6142</v>
      </c>
      <c r="L215" t="s">
        <v>55</v>
      </c>
      <c r="M215">
        <v>80</v>
      </c>
      <c r="N215">
        <v>100</v>
      </c>
      <c r="O215" t="s">
        <v>6146</v>
      </c>
      <c r="P215">
        <v>2600</v>
      </c>
      <c r="Q215">
        <v>50</v>
      </c>
      <c r="R215">
        <v>300</v>
      </c>
      <c r="S215"/>
      <c r="T215"/>
      <c r="U215" t="s">
        <v>6144</v>
      </c>
      <c r="V215" s="2">
        <v>43474.373842592591</v>
      </c>
      <c r="W215"/>
      <c r="X215" s="2">
        <v>43474.373842592591</v>
      </c>
      <c r="Y215"/>
      <c r="Z215"/>
    </row>
    <row r="216" spans="1:26" hidden="1" x14ac:dyDescent="0.25">
      <c r="A216" t="s">
        <v>656</v>
      </c>
      <c r="B216" t="s">
        <v>655</v>
      </c>
      <c r="C216" t="s">
        <v>174</v>
      </c>
      <c r="D216" t="s">
        <v>175</v>
      </c>
      <c r="E216" t="s">
        <v>176</v>
      </c>
      <c r="F216" t="s">
        <v>177</v>
      </c>
      <c r="G216" t="s">
        <v>58</v>
      </c>
      <c r="H216">
        <v>1018556</v>
      </c>
      <c r="I216">
        <v>5</v>
      </c>
      <c r="J216" t="s">
        <v>79</v>
      </c>
      <c r="K216" t="s">
        <v>6142</v>
      </c>
      <c r="L216" t="s">
        <v>55</v>
      </c>
      <c r="M216">
        <v>80</v>
      </c>
      <c r="N216">
        <v>100</v>
      </c>
      <c r="O216" t="s">
        <v>6160</v>
      </c>
      <c r="P216">
        <v>2600</v>
      </c>
      <c r="Q216">
        <v>50</v>
      </c>
      <c r="R216">
        <v>300</v>
      </c>
      <c r="S216"/>
      <c r="T216"/>
      <c r="U216" t="s">
        <v>6144</v>
      </c>
      <c r="V216" s="2">
        <v>43474.373842592591</v>
      </c>
      <c r="W216"/>
      <c r="X216" s="2">
        <v>43474.373842592591</v>
      </c>
      <c r="Y216"/>
      <c r="Z216"/>
    </row>
    <row r="217" spans="1:26" hidden="1" x14ac:dyDescent="0.25">
      <c r="A217" t="s">
        <v>2456</v>
      </c>
      <c r="B217" t="s">
        <v>2455</v>
      </c>
      <c r="C217" t="s">
        <v>2457</v>
      </c>
      <c r="D217" t="s">
        <v>105</v>
      </c>
      <c r="E217" t="s">
        <v>2458</v>
      </c>
      <c r="F217" t="s">
        <v>277</v>
      </c>
      <c r="G217" t="s">
        <v>58</v>
      </c>
      <c r="H217">
        <v>1018557</v>
      </c>
      <c r="I217">
        <v>5</v>
      </c>
      <c r="J217" t="s">
        <v>79</v>
      </c>
      <c r="K217" t="s">
        <v>6142</v>
      </c>
      <c r="L217" t="s">
        <v>55</v>
      </c>
      <c r="M217">
        <v>80</v>
      </c>
      <c r="N217">
        <v>100</v>
      </c>
      <c r="O217" t="s">
        <v>6156</v>
      </c>
      <c r="P217">
        <v>2600</v>
      </c>
      <c r="Q217">
        <v>50</v>
      </c>
      <c r="R217">
        <v>550</v>
      </c>
      <c r="S217"/>
      <c r="T217"/>
      <c r="U217" t="s">
        <v>6144</v>
      </c>
      <c r="V217" s="2">
        <v>43474.373842592591</v>
      </c>
      <c r="W217"/>
      <c r="X217" s="2">
        <v>43474.373842592591</v>
      </c>
      <c r="Y217"/>
      <c r="Z217"/>
    </row>
    <row r="218" spans="1:26" hidden="1" x14ac:dyDescent="0.25">
      <c r="A218" t="s">
        <v>2461</v>
      </c>
      <c r="B218" t="s">
        <v>2460</v>
      </c>
      <c r="C218" t="s">
        <v>2329</v>
      </c>
      <c r="D218" t="s">
        <v>2462</v>
      </c>
      <c r="E218" t="s">
        <v>2463</v>
      </c>
      <c r="F218" t="s">
        <v>277</v>
      </c>
      <c r="G218" t="s">
        <v>58</v>
      </c>
      <c r="H218">
        <v>1018558</v>
      </c>
      <c r="I218">
        <v>5</v>
      </c>
      <c r="J218" t="s">
        <v>79</v>
      </c>
      <c r="K218" t="s">
        <v>6142</v>
      </c>
      <c r="L218" t="s">
        <v>55</v>
      </c>
      <c r="M218">
        <v>80</v>
      </c>
      <c r="N218">
        <v>100</v>
      </c>
      <c r="O218" t="s">
        <v>6156</v>
      </c>
      <c r="P218">
        <v>2600</v>
      </c>
      <c r="Q218">
        <v>50</v>
      </c>
      <c r="R218">
        <v>550</v>
      </c>
      <c r="S218"/>
      <c r="T218"/>
      <c r="U218" t="s">
        <v>6144</v>
      </c>
      <c r="V218" s="2">
        <v>43474.373842592591</v>
      </c>
      <c r="W218"/>
      <c r="X218" s="2">
        <v>43474.373842592591</v>
      </c>
      <c r="Y218"/>
      <c r="Z218"/>
    </row>
    <row r="219" spans="1:26" hidden="1" x14ac:dyDescent="0.25">
      <c r="A219" t="s">
        <v>2466</v>
      </c>
      <c r="B219" t="s">
        <v>2465</v>
      </c>
      <c r="C219" t="s">
        <v>2457</v>
      </c>
      <c r="D219" t="s">
        <v>1565</v>
      </c>
      <c r="E219" t="s">
        <v>2467</v>
      </c>
      <c r="F219" t="s">
        <v>277</v>
      </c>
      <c r="G219" t="s">
        <v>58</v>
      </c>
      <c r="H219">
        <v>1018559</v>
      </c>
      <c r="I219">
        <v>5</v>
      </c>
      <c r="J219" t="s">
        <v>79</v>
      </c>
      <c r="K219" t="s">
        <v>6142</v>
      </c>
      <c r="L219" t="s">
        <v>55</v>
      </c>
      <c r="M219">
        <v>80</v>
      </c>
      <c r="N219">
        <v>100</v>
      </c>
      <c r="O219" t="s">
        <v>6156</v>
      </c>
      <c r="P219">
        <v>2600</v>
      </c>
      <c r="Q219">
        <v>50</v>
      </c>
      <c r="R219">
        <v>550</v>
      </c>
      <c r="S219"/>
      <c r="T219"/>
      <c r="U219" t="s">
        <v>6144</v>
      </c>
      <c r="V219" s="2">
        <v>43474.373842592591</v>
      </c>
      <c r="W219"/>
      <c r="X219" s="2">
        <v>43474.373842592591</v>
      </c>
      <c r="Y219"/>
      <c r="Z219"/>
    </row>
    <row r="220" spans="1:26" hidden="1" x14ac:dyDescent="0.25">
      <c r="A220" t="s">
        <v>2470</v>
      </c>
      <c r="B220" t="s">
        <v>2469</v>
      </c>
      <c r="C220" t="s">
        <v>2202</v>
      </c>
      <c r="D220" t="s">
        <v>787</v>
      </c>
      <c r="E220" t="s">
        <v>2471</v>
      </c>
      <c r="F220" t="s">
        <v>277</v>
      </c>
      <c r="G220" t="s">
        <v>58</v>
      </c>
      <c r="H220">
        <v>1018560</v>
      </c>
      <c r="I220">
        <v>5</v>
      </c>
      <c r="J220" t="s">
        <v>79</v>
      </c>
      <c r="K220" t="s">
        <v>6142</v>
      </c>
      <c r="L220" t="s">
        <v>55</v>
      </c>
      <c r="M220">
        <v>80</v>
      </c>
      <c r="N220">
        <v>100</v>
      </c>
      <c r="O220" t="s">
        <v>6163</v>
      </c>
      <c r="P220">
        <v>2600</v>
      </c>
      <c r="Q220">
        <v>50</v>
      </c>
      <c r="R220">
        <v>550</v>
      </c>
      <c r="S220"/>
      <c r="T220"/>
      <c r="U220" t="s">
        <v>6144</v>
      </c>
      <c r="V220" s="2">
        <v>43474.373842592591</v>
      </c>
      <c r="W220"/>
      <c r="X220" s="2">
        <v>43474.373842592591</v>
      </c>
      <c r="Y220"/>
      <c r="Z220"/>
    </row>
    <row r="221" spans="1:26" hidden="1" x14ac:dyDescent="0.25">
      <c r="A221" t="s">
        <v>2474</v>
      </c>
      <c r="B221" t="s">
        <v>2473</v>
      </c>
      <c r="C221" t="s">
        <v>2283</v>
      </c>
      <c r="D221" t="s">
        <v>2475</v>
      </c>
      <c r="E221" t="s">
        <v>2476</v>
      </c>
      <c r="F221" t="s">
        <v>277</v>
      </c>
      <c r="G221" t="s">
        <v>58</v>
      </c>
      <c r="H221">
        <v>1018562</v>
      </c>
      <c r="I221">
        <v>5</v>
      </c>
      <c r="J221" t="s">
        <v>79</v>
      </c>
      <c r="K221" t="s">
        <v>6142</v>
      </c>
      <c r="L221" t="s">
        <v>55</v>
      </c>
      <c r="M221">
        <v>80</v>
      </c>
      <c r="N221">
        <v>100</v>
      </c>
      <c r="O221" t="s">
        <v>6163</v>
      </c>
      <c r="P221">
        <v>2600</v>
      </c>
      <c r="Q221">
        <v>50</v>
      </c>
      <c r="R221">
        <v>550</v>
      </c>
      <c r="S221"/>
      <c r="T221"/>
      <c r="U221" t="s">
        <v>6144</v>
      </c>
      <c r="V221" s="2">
        <v>43474.373842592591</v>
      </c>
      <c r="W221"/>
      <c r="X221" s="2">
        <v>43474.373842592591</v>
      </c>
      <c r="Y221"/>
      <c r="Z221"/>
    </row>
    <row r="222" spans="1:26" hidden="1" x14ac:dyDescent="0.25">
      <c r="A222" t="s">
        <v>2479</v>
      </c>
      <c r="B222" t="s">
        <v>2478</v>
      </c>
      <c r="C222" t="s">
        <v>2294</v>
      </c>
      <c r="D222" t="s">
        <v>2480</v>
      </c>
      <c r="E222" t="s">
        <v>2481</v>
      </c>
      <c r="F222" t="s">
        <v>277</v>
      </c>
      <c r="G222" t="s">
        <v>58</v>
      </c>
      <c r="H222">
        <v>1018563</v>
      </c>
      <c r="I222">
        <v>5</v>
      </c>
      <c r="J222" t="s">
        <v>79</v>
      </c>
      <c r="K222" t="s">
        <v>6142</v>
      </c>
      <c r="L222" t="s">
        <v>55</v>
      </c>
      <c r="M222">
        <v>80</v>
      </c>
      <c r="N222">
        <v>100</v>
      </c>
      <c r="O222" t="s">
        <v>6156</v>
      </c>
      <c r="P222">
        <v>2600</v>
      </c>
      <c r="Q222">
        <v>50</v>
      </c>
      <c r="R222">
        <v>550</v>
      </c>
      <c r="S222"/>
      <c r="T222"/>
      <c r="U222" t="s">
        <v>6144</v>
      </c>
      <c r="V222" s="2">
        <v>43474.373842592591</v>
      </c>
      <c r="W222"/>
      <c r="X222" s="2">
        <v>43474.373842592591</v>
      </c>
      <c r="Y222"/>
      <c r="Z222"/>
    </row>
    <row r="223" spans="1:26" hidden="1" x14ac:dyDescent="0.25">
      <c r="A223" t="s">
        <v>2484</v>
      </c>
      <c r="B223" t="s">
        <v>2483</v>
      </c>
      <c r="C223" t="s">
        <v>630</v>
      </c>
      <c r="D223" t="s">
        <v>281</v>
      </c>
      <c r="E223" t="s">
        <v>2485</v>
      </c>
      <c r="F223" t="s">
        <v>62</v>
      </c>
      <c r="G223" t="s">
        <v>58</v>
      </c>
      <c r="H223">
        <v>1018564</v>
      </c>
      <c r="I223">
        <v>5</v>
      </c>
      <c r="J223" t="s">
        <v>79</v>
      </c>
      <c r="K223" t="s">
        <v>6142</v>
      </c>
      <c r="L223" t="s">
        <v>55</v>
      </c>
      <c r="M223">
        <v>80</v>
      </c>
      <c r="N223">
        <v>100</v>
      </c>
      <c r="O223" t="s">
        <v>6189</v>
      </c>
      <c r="P223">
        <v>2550</v>
      </c>
      <c r="Q223">
        <v>50</v>
      </c>
      <c r="R223">
        <v>300</v>
      </c>
      <c r="S223"/>
      <c r="T223"/>
      <c r="U223" t="s">
        <v>6144</v>
      </c>
      <c r="V223" s="2">
        <v>43474.373842592591</v>
      </c>
      <c r="W223"/>
      <c r="X223" s="2">
        <v>43474.373842592591</v>
      </c>
      <c r="Y223"/>
      <c r="Z223"/>
    </row>
    <row r="224" spans="1:26" hidden="1" x14ac:dyDescent="0.25">
      <c r="A224" t="s">
        <v>2353</v>
      </c>
      <c r="B224" t="s">
        <v>2352</v>
      </c>
      <c r="C224" t="s">
        <v>2354</v>
      </c>
      <c r="D224" t="s">
        <v>2355</v>
      </c>
      <c r="E224" t="s">
        <v>2356</v>
      </c>
      <c r="F224" t="s">
        <v>1043</v>
      </c>
      <c r="G224" t="s">
        <v>58</v>
      </c>
      <c r="H224">
        <v>1018566</v>
      </c>
      <c r="I224">
        <v>5</v>
      </c>
      <c r="J224" t="s">
        <v>47</v>
      </c>
      <c r="K224" t="s">
        <v>6142</v>
      </c>
      <c r="L224" t="s">
        <v>55</v>
      </c>
      <c r="M224">
        <v>80</v>
      </c>
      <c r="N224">
        <v>100</v>
      </c>
      <c r="O224" t="s">
        <v>6143</v>
      </c>
      <c r="P224">
        <v>2600</v>
      </c>
      <c r="Q224">
        <v>50</v>
      </c>
      <c r="R224">
        <v>300</v>
      </c>
      <c r="S224"/>
      <c r="T224"/>
      <c r="U224" t="s">
        <v>6144</v>
      </c>
      <c r="V224" s="2">
        <v>43474.373842592591</v>
      </c>
      <c r="W224"/>
      <c r="X224" s="2">
        <v>43474.373842592591</v>
      </c>
      <c r="Y224"/>
      <c r="Z224"/>
    </row>
    <row r="225" spans="1:26" hidden="1" x14ac:dyDescent="0.25">
      <c r="A225" t="s">
        <v>2183</v>
      </c>
      <c r="B225" t="s">
        <v>2182</v>
      </c>
      <c r="C225" t="s">
        <v>2184</v>
      </c>
      <c r="D225" t="s">
        <v>281</v>
      </c>
      <c r="E225" t="s">
        <v>2185</v>
      </c>
      <c r="F225" t="s">
        <v>277</v>
      </c>
      <c r="G225" t="s">
        <v>58</v>
      </c>
      <c r="H225">
        <v>1018498</v>
      </c>
      <c r="I225">
        <v>5</v>
      </c>
      <c r="J225" t="s">
        <v>79</v>
      </c>
      <c r="K225" t="s">
        <v>6142</v>
      </c>
      <c r="L225" t="s">
        <v>55</v>
      </c>
      <c r="M225">
        <v>80</v>
      </c>
      <c r="N225">
        <v>100</v>
      </c>
      <c r="O225" t="s">
        <v>6160</v>
      </c>
      <c r="P225">
        <v>2600</v>
      </c>
      <c r="Q225">
        <v>50</v>
      </c>
      <c r="R225">
        <v>550</v>
      </c>
      <c r="S225"/>
      <c r="T225"/>
      <c r="U225" t="s">
        <v>6144</v>
      </c>
      <c r="V225" s="2">
        <v>43474.373842592591</v>
      </c>
      <c r="W225"/>
      <c r="X225" s="2">
        <v>43474.373842592591</v>
      </c>
      <c r="Y225"/>
      <c r="Z225"/>
    </row>
    <row r="226" spans="1:26" hidden="1" x14ac:dyDescent="0.25">
      <c r="A226" t="s">
        <v>2548</v>
      </c>
      <c r="B226" t="s">
        <v>2547</v>
      </c>
      <c r="C226" t="s">
        <v>2329</v>
      </c>
      <c r="D226" t="s">
        <v>2475</v>
      </c>
      <c r="E226" t="s">
        <v>2549</v>
      </c>
      <c r="F226" t="s">
        <v>277</v>
      </c>
      <c r="G226" t="s">
        <v>58</v>
      </c>
      <c r="H226">
        <v>1018890</v>
      </c>
      <c r="I226">
        <v>5</v>
      </c>
      <c r="J226" t="s">
        <v>79</v>
      </c>
      <c r="K226" t="s">
        <v>6142</v>
      </c>
      <c r="L226" t="s">
        <v>55</v>
      </c>
      <c r="M226">
        <v>80</v>
      </c>
      <c r="N226">
        <v>100</v>
      </c>
      <c r="O226" t="s">
        <v>6156</v>
      </c>
      <c r="P226">
        <v>2600</v>
      </c>
      <c r="Q226">
        <v>50</v>
      </c>
      <c r="R226">
        <v>550</v>
      </c>
      <c r="S226"/>
      <c r="T226"/>
      <c r="U226" t="s">
        <v>6144</v>
      </c>
      <c r="V226" s="2">
        <v>43474.373842592591</v>
      </c>
      <c r="W226"/>
      <c r="X226" s="2">
        <v>43474.373842592591</v>
      </c>
      <c r="Y226"/>
      <c r="Z226"/>
    </row>
    <row r="227" spans="1:26" hidden="1" x14ac:dyDescent="0.25">
      <c r="A227" t="s">
        <v>2552</v>
      </c>
      <c r="B227" t="s">
        <v>2551</v>
      </c>
      <c r="C227" t="s">
        <v>2329</v>
      </c>
      <c r="D227" t="s">
        <v>2284</v>
      </c>
      <c r="E227" t="s">
        <v>2553</v>
      </c>
      <c r="F227" t="s">
        <v>277</v>
      </c>
      <c r="G227" t="s">
        <v>58</v>
      </c>
      <c r="H227">
        <v>1018891</v>
      </c>
      <c r="I227">
        <v>5</v>
      </c>
      <c r="J227" t="s">
        <v>79</v>
      </c>
      <c r="K227" t="s">
        <v>6142</v>
      </c>
      <c r="L227" t="s">
        <v>55</v>
      </c>
      <c r="M227">
        <v>80</v>
      </c>
      <c r="N227">
        <v>100</v>
      </c>
      <c r="O227" t="s">
        <v>6163</v>
      </c>
      <c r="P227">
        <v>2600</v>
      </c>
      <c r="Q227">
        <v>50</v>
      </c>
      <c r="R227">
        <v>550</v>
      </c>
      <c r="S227"/>
      <c r="T227"/>
      <c r="U227" t="s">
        <v>6144</v>
      </c>
      <c r="V227" s="2">
        <v>43474.373842592591</v>
      </c>
      <c r="W227"/>
      <c r="X227" s="2">
        <v>43474.373842592591</v>
      </c>
      <c r="Y227"/>
      <c r="Z227"/>
    </row>
    <row r="228" spans="1:26" hidden="1" x14ac:dyDescent="0.25">
      <c r="A228" t="s">
        <v>2558</v>
      </c>
      <c r="B228" t="s">
        <v>2557</v>
      </c>
      <c r="C228" t="s">
        <v>2266</v>
      </c>
      <c r="D228" t="s">
        <v>298</v>
      </c>
      <c r="E228" t="s">
        <v>2559</v>
      </c>
      <c r="F228" t="s">
        <v>277</v>
      </c>
      <c r="G228" t="s">
        <v>58</v>
      </c>
      <c r="H228">
        <v>1018894</v>
      </c>
      <c r="I228">
        <v>5</v>
      </c>
      <c r="J228" t="s">
        <v>79</v>
      </c>
      <c r="K228" t="s">
        <v>6142</v>
      </c>
      <c r="L228" t="s">
        <v>55</v>
      </c>
      <c r="M228">
        <v>80</v>
      </c>
      <c r="N228">
        <v>100</v>
      </c>
      <c r="O228" t="s">
        <v>6160</v>
      </c>
      <c r="P228">
        <v>2600</v>
      </c>
      <c r="Q228">
        <v>50</v>
      </c>
      <c r="R228">
        <v>550</v>
      </c>
      <c r="S228"/>
      <c r="T228"/>
      <c r="U228" t="s">
        <v>6144</v>
      </c>
      <c r="V228" s="2">
        <v>43474.373842592591</v>
      </c>
      <c r="W228"/>
      <c r="X228" s="2">
        <v>43474.373842592591</v>
      </c>
      <c r="Y228"/>
      <c r="Z228"/>
    </row>
    <row r="229" spans="1:26" hidden="1" x14ac:dyDescent="0.25">
      <c r="A229" t="s">
        <v>2573</v>
      </c>
      <c r="B229" t="s">
        <v>2572</v>
      </c>
      <c r="C229" t="s">
        <v>2568</v>
      </c>
      <c r="D229" t="s">
        <v>2569</v>
      </c>
      <c r="E229" t="s">
        <v>2570</v>
      </c>
      <c r="F229" t="s">
        <v>107</v>
      </c>
      <c r="G229" t="s">
        <v>58</v>
      </c>
      <c r="H229">
        <v>1018899</v>
      </c>
      <c r="I229">
        <v>5</v>
      </c>
      <c r="J229" t="s">
        <v>79</v>
      </c>
      <c r="K229" t="s">
        <v>6142</v>
      </c>
      <c r="L229" t="s">
        <v>55</v>
      </c>
      <c r="M229">
        <v>80</v>
      </c>
      <c r="N229">
        <v>100</v>
      </c>
      <c r="O229" t="s">
        <v>6203</v>
      </c>
      <c r="P229">
        <v>2600</v>
      </c>
      <c r="Q229">
        <v>50</v>
      </c>
      <c r="R229">
        <v>300</v>
      </c>
      <c r="S229"/>
      <c r="T229"/>
      <c r="U229" t="s">
        <v>6144</v>
      </c>
      <c r="V229" s="2">
        <v>43474.373842592591</v>
      </c>
      <c r="W229"/>
      <c r="X229" s="2">
        <v>43474.373842592591</v>
      </c>
      <c r="Y229"/>
      <c r="Z229"/>
    </row>
    <row r="230" spans="1:26" hidden="1" x14ac:dyDescent="0.25">
      <c r="A230" t="s">
        <v>2575</v>
      </c>
      <c r="B230" t="s">
        <v>2574</v>
      </c>
      <c r="C230" t="s">
        <v>2189</v>
      </c>
      <c r="D230" t="s">
        <v>2217</v>
      </c>
      <c r="E230" t="s">
        <v>2576</v>
      </c>
      <c r="F230" t="s">
        <v>277</v>
      </c>
      <c r="G230" t="s">
        <v>58</v>
      </c>
      <c r="H230">
        <v>1018900</v>
      </c>
      <c r="I230">
        <v>5</v>
      </c>
      <c r="J230" t="s">
        <v>79</v>
      </c>
      <c r="K230" t="s">
        <v>6142</v>
      </c>
      <c r="L230" t="s">
        <v>55</v>
      </c>
      <c r="M230">
        <v>80</v>
      </c>
      <c r="N230">
        <v>100</v>
      </c>
      <c r="O230" t="s">
        <v>6160</v>
      </c>
      <c r="P230">
        <v>2600</v>
      </c>
      <c r="Q230">
        <v>50</v>
      </c>
      <c r="R230">
        <v>550</v>
      </c>
      <c r="S230"/>
      <c r="T230"/>
      <c r="U230" t="s">
        <v>6144</v>
      </c>
      <c r="V230" s="2">
        <v>43474.373842592591</v>
      </c>
      <c r="W230"/>
      <c r="X230" s="2">
        <v>43474.373842592591</v>
      </c>
      <c r="Y230"/>
      <c r="Z230"/>
    </row>
    <row r="231" spans="1:26" hidden="1" x14ac:dyDescent="0.25">
      <c r="A231" t="s">
        <v>2590</v>
      </c>
      <c r="B231" t="s">
        <v>2589</v>
      </c>
      <c r="C231" t="s">
        <v>1416</v>
      </c>
      <c r="D231" t="s">
        <v>207</v>
      </c>
      <c r="E231" t="s">
        <v>1417</v>
      </c>
      <c r="F231" t="s">
        <v>62</v>
      </c>
      <c r="G231" t="s">
        <v>58</v>
      </c>
      <c r="H231">
        <v>1018905</v>
      </c>
      <c r="I231">
        <v>5</v>
      </c>
      <c r="J231" t="s">
        <v>79</v>
      </c>
      <c r="K231" t="s">
        <v>6142</v>
      </c>
      <c r="L231" t="s">
        <v>55</v>
      </c>
      <c r="M231">
        <v>80</v>
      </c>
      <c r="N231">
        <v>100</v>
      </c>
      <c r="O231" t="s">
        <v>6143</v>
      </c>
      <c r="P231">
        <v>2600</v>
      </c>
      <c r="Q231">
        <v>50</v>
      </c>
      <c r="R231">
        <v>300</v>
      </c>
      <c r="S231"/>
      <c r="T231"/>
      <c r="U231" t="s">
        <v>6144</v>
      </c>
      <c r="V231" s="2">
        <v>43474.373842592591</v>
      </c>
      <c r="W231"/>
      <c r="X231" s="2">
        <v>43474.373842592591</v>
      </c>
      <c r="Y231"/>
      <c r="Z231"/>
    </row>
    <row r="232" spans="1:26" hidden="1" x14ac:dyDescent="0.25">
      <c r="A232" t="s">
        <v>2592</v>
      </c>
      <c r="B232" t="s">
        <v>2591</v>
      </c>
      <c r="C232" t="s">
        <v>2593</v>
      </c>
      <c r="D232" t="s">
        <v>2462</v>
      </c>
      <c r="E232" t="s">
        <v>2594</v>
      </c>
      <c r="F232" t="s">
        <v>277</v>
      </c>
      <c r="G232" t="s">
        <v>58</v>
      </c>
      <c r="H232">
        <v>1018906</v>
      </c>
      <c r="I232">
        <v>5</v>
      </c>
      <c r="J232" t="s">
        <v>79</v>
      </c>
      <c r="K232" t="s">
        <v>6142</v>
      </c>
      <c r="L232" t="s">
        <v>55</v>
      </c>
      <c r="M232">
        <v>80</v>
      </c>
      <c r="N232">
        <v>100</v>
      </c>
      <c r="O232" t="s">
        <v>6156</v>
      </c>
      <c r="P232">
        <v>2600</v>
      </c>
      <c r="Q232">
        <v>50</v>
      </c>
      <c r="R232">
        <v>550</v>
      </c>
      <c r="S232"/>
      <c r="T232"/>
      <c r="U232" t="s">
        <v>6144</v>
      </c>
      <c r="V232" s="2">
        <v>43474.373842592591</v>
      </c>
      <c r="W232"/>
      <c r="X232" s="2">
        <v>43474.373842592591</v>
      </c>
      <c r="Y232"/>
      <c r="Z232"/>
    </row>
    <row r="233" spans="1:26" hidden="1" x14ac:dyDescent="0.25">
      <c r="A233" t="s">
        <v>2597</v>
      </c>
      <c r="B233" t="s">
        <v>2596</v>
      </c>
      <c r="C233" t="s">
        <v>2593</v>
      </c>
      <c r="D233" t="s">
        <v>2284</v>
      </c>
      <c r="E233" t="s">
        <v>2598</v>
      </c>
      <c r="F233" t="s">
        <v>277</v>
      </c>
      <c r="G233" t="s">
        <v>58</v>
      </c>
      <c r="H233">
        <v>1018907</v>
      </c>
      <c r="I233">
        <v>5</v>
      </c>
      <c r="J233" t="s">
        <v>79</v>
      </c>
      <c r="K233" t="s">
        <v>6142</v>
      </c>
      <c r="L233" t="s">
        <v>55</v>
      </c>
      <c r="M233">
        <v>80</v>
      </c>
      <c r="N233">
        <v>100</v>
      </c>
      <c r="O233" t="s">
        <v>6163</v>
      </c>
      <c r="P233">
        <v>2600</v>
      </c>
      <c r="Q233">
        <v>50</v>
      </c>
      <c r="R233">
        <v>550</v>
      </c>
      <c r="S233"/>
      <c r="T233"/>
      <c r="U233" t="s">
        <v>6144</v>
      </c>
      <c r="V233" s="2">
        <v>43474.373842592591</v>
      </c>
      <c r="W233"/>
      <c r="X233" s="2">
        <v>43474.373842592591</v>
      </c>
      <c r="Y233"/>
      <c r="Z233"/>
    </row>
    <row r="234" spans="1:26" x14ac:dyDescent="0.25">
      <c r="A234" t="s">
        <v>3002</v>
      </c>
      <c r="B234" t="s">
        <v>3001</v>
      </c>
      <c r="C234" t="s">
        <v>1066</v>
      </c>
      <c r="D234" t="s">
        <v>32</v>
      </c>
      <c r="E234" t="s">
        <v>1067</v>
      </c>
      <c r="F234" t="s">
        <v>241</v>
      </c>
      <c r="G234" s="5" t="s">
        <v>58</v>
      </c>
      <c r="H234" s="5">
        <v>1030372</v>
      </c>
      <c r="I234">
        <v>5</v>
      </c>
      <c r="J234" t="s">
        <v>79</v>
      </c>
      <c r="K234" t="s">
        <v>6172</v>
      </c>
      <c r="L234" s="5" t="s">
        <v>55</v>
      </c>
      <c r="M234">
        <v>60</v>
      </c>
      <c r="N234">
        <v>100</v>
      </c>
      <c r="O234" t="s">
        <v>6190</v>
      </c>
      <c r="P234" s="5">
        <v>2600</v>
      </c>
      <c r="Q234" s="5">
        <v>50</v>
      </c>
      <c r="R234" s="5">
        <v>300</v>
      </c>
      <c r="U234" s="5" t="s">
        <v>6174</v>
      </c>
      <c r="V234" s="8">
        <v>43866.630995370368</v>
      </c>
      <c r="W234" s="5" t="s">
        <v>37</v>
      </c>
      <c r="X234" s="8">
        <v>43866.630995370368</v>
      </c>
      <c r="Y234" s="5" t="s">
        <v>37</v>
      </c>
    </row>
    <row r="235" spans="1:26" hidden="1" x14ac:dyDescent="0.25">
      <c r="A235" t="s">
        <v>2584</v>
      </c>
      <c r="B235" t="s">
        <v>2583</v>
      </c>
      <c r="C235" t="s">
        <v>245</v>
      </c>
      <c r="D235" t="s">
        <v>2295</v>
      </c>
      <c r="E235" t="s">
        <v>2585</v>
      </c>
      <c r="F235" t="s">
        <v>62</v>
      </c>
      <c r="G235" t="s">
        <v>58</v>
      </c>
      <c r="H235">
        <v>1018903</v>
      </c>
      <c r="I235">
        <v>5</v>
      </c>
      <c r="J235" t="s">
        <v>79</v>
      </c>
      <c r="K235" t="s">
        <v>6142</v>
      </c>
      <c r="L235" t="s">
        <v>55</v>
      </c>
      <c r="M235">
        <v>80</v>
      </c>
      <c r="N235">
        <v>100</v>
      </c>
      <c r="O235" t="s">
        <v>6207</v>
      </c>
      <c r="P235">
        <v>2550</v>
      </c>
      <c r="Q235">
        <v>50</v>
      </c>
      <c r="R235">
        <v>300</v>
      </c>
      <c r="S235"/>
      <c r="T235"/>
      <c r="U235" t="s">
        <v>6144</v>
      </c>
      <c r="V235" s="2">
        <v>43474.373842592591</v>
      </c>
      <c r="W235"/>
      <c r="X235" s="2">
        <v>43474.373842592591</v>
      </c>
      <c r="Y235"/>
      <c r="Z235"/>
    </row>
    <row r="236" spans="1:26" hidden="1" x14ac:dyDescent="0.25">
      <c r="A236" t="s">
        <v>2601</v>
      </c>
      <c r="B236" t="s">
        <v>2600</v>
      </c>
      <c r="C236" t="s">
        <v>2593</v>
      </c>
      <c r="D236" t="s">
        <v>2475</v>
      </c>
      <c r="E236" t="s">
        <v>2602</v>
      </c>
      <c r="F236" t="s">
        <v>277</v>
      </c>
      <c r="G236" t="s">
        <v>58</v>
      </c>
      <c r="H236">
        <v>1018909</v>
      </c>
      <c r="I236">
        <v>5</v>
      </c>
      <c r="J236" t="s">
        <v>79</v>
      </c>
      <c r="K236" t="s">
        <v>6142</v>
      </c>
      <c r="L236" t="s">
        <v>55</v>
      </c>
      <c r="M236">
        <v>80</v>
      </c>
      <c r="N236">
        <v>100</v>
      </c>
      <c r="O236" t="s">
        <v>6156</v>
      </c>
      <c r="P236">
        <v>2600</v>
      </c>
      <c r="Q236">
        <v>50</v>
      </c>
      <c r="R236">
        <v>300</v>
      </c>
      <c r="S236"/>
      <c r="T236"/>
      <c r="U236" t="s">
        <v>6144</v>
      </c>
      <c r="V236" s="2">
        <v>43474.373842592591</v>
      </c>
      <c r="W236"/>
      <c r="X236" s="2">
        <v>43474.373842592591</v>
      </c>
      <c r="Y236"/>
      <c r="Z236"/>
    </row>
    <row r="237" spans="1:26" hidden="1" x14ac:dyDescent="0.25">
      <c r="A237" t="s">
        <v>2612</v>
      </c>
      <c r="B237" t="s">
        <v>2611</v>
      </c>
      <c r="C237" t="s">
        <v>2613</v>
      </c>
      <c r="D237" t="s">
        <v>118</v>
      </c>
      <c r="E237" t="s">
        <v>2614</v>
      </c>
      <c r="F237" t="s">
        <v>62</v>
      </c>
      <c r="G237" t="s">
        <v>58</v>
      </c>
      <c r="H237">
        <v>1018915</v>
      </c>
      <c r="I237">
        <v>5</v>
      </c>
      <c r="J237" t="s">
        <v>79</v>
      </c>
      <c r="K237" t="s">
        <v>6142</v>
      </c>
      <c r="L237" t="s">
        <v>55</v>
      </c>
      <c r="M237">
        <v>80</v>
      </c>
      <c r="N237">
        <v>100</v>
      </c>
      <c r="O237" t="s">
        <v>6160</v>
      </c>
      <c r="P237">
        <v>2600</v>
      </c>
      <c r="Q237">
        <v>50</v>
      </c>
      <c r="R237">
        <v>300</v>
      </c>
      <c r="S237"/>
      <c r="T237"/>
      <c r="U237" t="s">
        <v>6144</v>
      </c>
      <c r="V237" s="2">
        <v>43474.373842592591</v>
      </c>
      <c r="W237"/>
      <c r="X237" s="2">
        <v>43474.373842592591</v>
      </c>
      <c r="Y237"/>
      <c r="Z237"/>
    </row>
    <row r="238" spans="1:26" hidden="1" x14ac:dyDescent="0.25">
      <c r="A238" t="s">
        <v>2622</v>
      </c>
      <c r="B238" t="s">
        <v>2621</v>
      </c>
      <c r="C238" t="s">
        <v>2613</v>
      </c>
      <c r="D238" t="s">
        <v>118</v>
      </c>
      <c r="E238" t="s">
        <v>2614</v>
      </c>
      <c r="F238" t="s">
        <v>62</v>
      </c>
      <c r="G238" t="s">
        <v>58</v>
      </c>
      <c r="H238">
        <v>1018917</v>
      </c>
      <c r="I238">
        <v>5</v>
      </c>
      <c r="J238" t="s">
        <v>79</v>
      </c>
      <c r="K238" t="s">
        <v>6142</v>
      </c>
      <c r="L238" t="s">
        <v>55</v>
      </c>
      <c r="M238">
        <v>80</v>
      </c>
      <c r="N238">
        <v>100</v>
      </c>
      <c r="O238" t="s">
        <v>6160</v>
      </c>
      <c r="P238">
        <v>2600</v>
      </c>
      <c r="Q238">
        <v>50</v>
      </c>
      <c r="R238">
        <v>300</v>
      </c>
      <c r="S238"/>
      <c r="T238"/>
      <c r="U238" t="s">
        <v>6144</v>
      </c>
      <c r="V238" s="2">
        <v>43474.373842592591</v>
      </c>
      <c r="W238"/>
      <c r="X238" s="2">
        <v>43474.373842592591</v>
      </c>
      <c r="Y238"/>
      <c r="Z238"/>
    </row>
    <row r="239" spans="1:26" hidden="1" x14ac:dyDescent="0.25">
      <c r="A239" t="s">
        <v>2624</v>
      </c>
      <c r="B239" t="s">
        <v>2623</v>
      </c>
      <c r="C239" t="s">
        <v>2608</v>
      </c>
      <c r="D239" t="s">
        <v>1283</v>
      </c>
      <c r="E239" t="s">
        <v>2609</v>
      </c>
      <c r="F239" t="s">
        <v>62</v>
      </c>
      <c r="G239" t="s">
        <v>58</v>
      </c>
      <c r="H239">
        <v>1018918</v>
      </c>
      <c r="I239">
        <v>5</v>
      </c>
      <c r="J239" t="s">
        <v>47</v>
      </c>
      <c r="K239" t="s">
        <v>6142</v>
      </c>
      <c r="L239" t="s">
        <v>55</v>
      </c>
      <c r="M239">
        <v>80</v>
      </c>
      <c r="N239">
        <v>100</v>
      </c>
      <c r="O239" t="s">
        <v>6160</v>
      </c>
      <c r="P239">
        <v>2600</v>
      </c>
      <c r="Q239">
        <v>50</v>
      </c>
      <c r="R239">
        <v>300</v>
      </c>
      <c r="S239"/>
      <c r="T239"/>
      <c r="U239" t="s">
        <v>6144</v>
      </c>
      <c r="V239" s="2">
        <v>43474.373842592591</v>
      </c>
      <c r="W239"/>
      <c r="X239" s="2">
        <v>43474.373842592591</v>
      </c>
      <c r="Y239"/>
      <c r="Z239"/>
    </row>
    <row r="240" spans="1:26" hidden="1" x14ac:dyDescent="0.25">
      <c r="A240" t="s">
        <v>2626</v>
      </c>
      <c r="B240" t="s">
        <v>2625</v>
      </c>
      <c r="C240" t="s">
        <v>2627</v>
      </c>
      <c r="D240" t="s">
        <v>1041</v>
      </c>
      <c r="E240" t="s">
        <v>2628</v>
      </c>
      <c r="F240" t="s">
        <v>62</v>
      </c>
      <c r="G240" t="s">
        <v>58</v>
      </c>
      <c r="H240">
        <v>1018919</v>
      </c>
      <c r="I240">
        <v>5</v>
      </c>
      <c r="J240" t="s">
        <v>47</v>
      </c>
      <c r="K240" t="s">
        <v>6142</v>
      </c>
      <c r="L240" t="s">
        <v>55</v>
      </c>
      <c r="M240">
        <v>80</v>
      </c>
      <c r="N240">
        <v>100</v>
      </c>
      <c r="O240" t="s">
        <v>6160</v>
      </c>
      <c r="P240">
        <v>2600</v>
      </c>
      <c r="Q240">
        <v>50</v>
      </c>
      <c r="R240">
        <v>300</v>
      </c>
      <c r="S240"/>
      <c r="T240"/>
      <c r="U240" t="s">
        <v>6144</v>
      </c>
      <c r="V240" s="2">
        <v>43474.373842592591</v>
      </c>
      <c r="W240"/>
      <c r="X240" s="2">
        <v>43474.373842592591</v>
      </c>
      <c r="Y240"/>
      <c r="Z240"/>
    </row>
    <row r="241" spans="1:26" hidden="1" x14ac:dyDescent="0.25">
      <c r="A241" t="s">
        <v>6208</v>
      </c>
      <c r="B241" s="2"/>
      <c r="C241" s="2"/>
      <c r="D241" s="2"/>
      <c r="E241" s="2"/>
      <c r="F241" s="2"/>
      <c r="G241" t="s">
        <v>58</v>
      </c>
      <c r="H241">
        <v>1018929</v>
      </c>
      <c r="I241">
        <v>5</v>
      </c>
      <c r="J241" t="s">
        <v>79</v>
      </c>
      <c r="K241" t="s">
        <v>6142</v>
      </c>
      <c r="L241" t="s">
        <v>55</v>
      </c>
      <c r="M241">
        <v>80</v>
      </c>
      <c r="N241">
        <v>100</v>
      </c>
      <c r="O241" t="s">
        <v>6143</v>
      </c>
      <c r="P241">
        <v>2600</v>
      </c>
      <c r="Q241">
        <v>50</v>
      </c>
      <c r="R241">
        <v>302</v>
      </c>
      <c r="S241"/>
      <c r="T241"/>
      <c r="U241" t="s">
        <v>6144</v>
      </c>
      <c r="V241" s="2">
        <v>43474.373842592591</v>
      </c>
      <c r="W241"/>
      <c r="X241" s="2">
        <v>43474.373842592591</v>
      </c>
      <c r="Y241"/>
      <c r="Z241"/>
    </row>
    <row r="242" spans="1:26" hidden="1" x14ac:dyDescent="0.25">
      <c r="A242" t="s">
        <v>2631</v>
      </c>
      <c r="B242" t="s">
        <v>2630</v>
      </c>
      <c r="C242" t="s">
        <v>2627</v>
      </c>
      <c r="D242" t="s">
        <v>1041</v>
      </c>
      <c r="E242" t="s">
        <v>2628</v>
      </c>
      <c r="F242" t="s">
        <v>62</v>
      </c>
      <c r="G242" t="s">
        <v>58</v>
      </c>
      <c r="H242">
        <v>1018935</v>
      </c>
      <c r="I242">
        <v>5</v>
      </c>
      <c r="J242" t="s">
        <v>79</v>
      </c>
      <c r="K242" t="s">
        <v>6142</v>
      </c>
      <c r="L242" t="s">
        <v>55</v>
      </c>
      <c r="M242">
        <v>80</v>
      </c>
      <c r="N242">
        <v>100</v>
      </c>
      <c r="O242" t="s">
        <v>6160</v>
      </c>
      <c r="P242">
        <v>2600</v>
      </c>
      <c r="Q242">
        <v>50</v>
      </c>
      <c r="R242">
        <v>300</v>
      </c>
      <c r="S242"/>
      <c r="T242"/>
      <c r="U242" t="s">
        <v>6144</v>
      </c>
      <c r="V242" s="2">
        <v>43474.373842592591</v>
      </c>
      <c r="W242"/>
      <c r="X242" s="2">
        <v>43474.373842592591</v>
      </c>
      <c r="Y242"/>
      <c r="Z242"/>
    </row>
    <row r="243" spans="1:26" hidden="1" x14ac:dyDescent="0.25">
      <c r="A243" t="s">
        <v>2633</v>
      </c>
      <c r="B243" t="s">
        <v>2632</v>
      </c>
      <c r="C243" t="s">
        <v>2634</v>
      </c>
      <c r="D243" t="s">
        <v>2635</v>
      </c>
      <c r="E243" t="s">
        <v>2636</v>
      </c>
      <c r="F243" t="s">
        <v>2125</v>
      </c>
      <c r="G243" t="s">
        <v>58</v>
      </c>
      <c r="H243">
        <v>1018936</v>
      </c>
      <c r="I243">
        <v>5</v>
      </c>
      <c r="J243" t="s">
        <v>79</v>
      </c>
      <c r="K243" t="s">
        <v>6142</v>
      </c>
      <c r="L243" t="s">
        <v>55</v>
      </c>
      <c r="M243">
        <v>80</v>
      </c>
      <c r="N243">
        <v>100</v>
      </c>
      <c r="O243" t="s">
        <v>6163</v>
      </c>
      <c r="P243">
        <v>2550</v>
      </c>
      <c r="Q243">
        <v>50</v>
      </c>
      <c r="R243">
        <v>300</v>
      </c>
      <c r="S243"/>
      <c r="T243"/>
      <c r="U243" t="s">
        <v>6144</v>
      </c>
      <c r="V243" s="2">
        <v>43474.373842592591</v>
      </c>
      <c r="W243"/>
      <c r="X243" s="2">
        <v>43474.373842592591</v>
      </c>
      <c r="Y243"/>
      <c r="Z243"/>
    </row>
    <row r="244" spans="1:26" hidden="1" x14ac:dyDescent="0.25">
      <c r="A244" t="s">
        <v>2639</v>
      </c>
      <c r="B244" t="s">
        <v>2638</v>
      </c>
      <c r="C244" t="s">
        <v>2627</v>
      </c>
      <c r="D244" t="s">
        <v>1041</v>
      </c>
      <c r="E244" t="s">
        <v>2628</v>
      </c>
      <c r="F244" t="s">
        <v>62</v>
      </c>
      <c r="G244" t="s">
        <v>58</v>
      </c>
      <c r="H244">
        <v>1018937</v>
      </c>
      <c r="I244">
        <v>5</v>
      </c>
      <c r="J244" t="s">
        <v>79</v>
      </c>
      <c r="K244" t="s">
        <v>6142</v>
      </c>
      <c r="L244" t="s">
        <v>55</v>
      </c>
      <c r="M244">
        <v>80</v>
      </c>
      <c r="N244">
        <v>100</v>
      </c>
      <c r="O244" t="s">
        <v>6160</v>
      </c>
      <c r="P244">
        <v>2600</v>
      </c>
      <c r="Q244">
        <v>50</v>
      </c>
      <c r="R244">
        <v>300</v>
      </c>
      <c r="S244"/>
      <c r="T244"/>
      <c r="U244" t="s">
        <v>6144</v>
      </c>
      <c r="V244" s="2">
        <v>43474.373842592591</v>
      </c>
      <c r="W244"/>
      <c r="X244" s="2">
        <v>43474.373842592591</v>
      </c>
      <c r="Y244"/>
      <c r="Z244"/>
    </row>
    <row r="245" spans="1:26" hidden="1" x14ac:dyDescent="0.25">
      <c r="A245" t="s">
        <v>2641</v>
      </c>
      <c r="B245" t="s">
        <v>2640</v>
      </c>
      <c r="C245" t="s">
        <v>245</v>
      </c>
      <c r="D245" t="s">
        <v>482</v>
      </c>
      <c r="E245" t="s">
        <v>1891</v>
      </c>
      <c r="F245" t="s">
        <v>62</v>
      </c>
      <c r="G245" t="s">
        <v>58</v>
      </c>
      <c r="H245">
        <v>1018938</v>
      </c>
      <c r="I245">
        <v>5</v>
      </c>
      <c r="J245" t="s">
        <v>79</v>
      </c>
      <c r="K245" t="s">
        <v>6142</v>
      </c>
      <c r="L245" t="s">
        <v>55</v>
      </c>
      <c r="M245">
        <v>80</v>
      </c>
      <c r="N245">
        <v>100</v>
      </c>
      <c r="O245" t="s">
        <v>6160</v>
      </c>
      <c r="P245">
        <v>2600</v>
      </c>
      <c r="Q245">
        <v>50</v>
      </c>
      <c r="R245">
        <v>300</v>
      </c>
      <c r="S245"/>
      <c r="T245"/>
      <c r="U245" t="s">
        <v>6144</v>
      </c>
      <c r="V245" s="2">
        <v>43474.373842592591</v>
      </c>
      <c r="W245"/>
      <c r="X245" s="2">
        <v>43474.373842592591</v>
      </c>
      <c r="Y245"/>
      <c r="Z245"/>
    </row>
    <row r="246" spans="1:26" hidden="1" x14ac:dyDescent="0.25">
      <c r="A246" t="s">
        <v>2607</v>
      </c>
      <c r="B246" t="s">
        <v>2606</v>
      </c>
      <c r="C246" t="s">
        <v>2608</v>
      </c>
      <c r="D246" t="s">
        <v>1283</v>
      </c>
      <c r="E246" t="s">
        <v>2609</v>
      </c>
      <c r="F246" t="s">
        <v>62</v>
      </c>
      <c r="G246" t="s">
        <v>58</v>
      </c>
      <c r="H246">
        <v>1018911</v>
      </c>
      <c r="I246">
        <v>5</v>
      </c>
      <c r="J246" t="s">
        <v>79</v>
      </c>
      <c r="K246" t="s">
        <v>6142</v>
      </c>
      <c r="L246" t="s">
        <v>55</v>
      </c>
      <c r="M246">
        <v>80</v>
      </c>
      <c r="N246">
        <v>100</v>
      </c>
      <c r="O246" t="s">
        <v>6160</v>
      </c>
      <c r="P246">
        <v>2500</v>
      </c>
      <c r="Q246">
        <v>50</v>
      </c>
      <c r="R246">
        <v>300</v>
      </c>
      <c r="S246"/>
      <c r="T246"/>
      <c r="U246" t="s">
        <v>6144</v>
      </c>
      <c r="V246" s="2">
        <v>43474.373842592591</v>
      </c>
      <c r="W246"/>
      <c r="X246" s="2">
        <v>43474.373842592591</v>
      </c>
      <c r="Y246"/>
      <c r="Z246"/>
    </row>
    <row r="247" spans="1:26" hidden="1" x14ac:dyDescent="0.25">
      <c r="A247" t="s">
        <v>4273</v>
      </c>
      <c r="B247" t="s">
        <v>4272</v>
      </c>
      <c r="C247" t="s">
        <v>3639</v>
      </c>
      <c r="D247" t="s">
        <v>334</v>
      </c>
      <c r="E247" t="s">
        <v>3640</v>
      </c>
      <c r="F247" t="s">
        <v>241</v>
      </c>
      <c r="G247" t="s">
        <v>323</v>
      </c>
      <c r="H247">
        <v>1035279</v>
      </c>
      <c r="I247">
        <v>0.24</v>
      </c>
      <c r="J247" t="s">
        <v>193</v>
      </c>
      <c r="K247" t="s">
        <v>6175</v>
      </c>
      <c r="L247" t="s">
        <v>330</v>
      </c>
      <c r="M247">
        <v>20</v>
      </c>
      <c r="N247">
        <v>100</v>
      </c>
      <c r="O247" t="s">
        <v>6176</v>
      </c>
      <c r="P247" s="2"/>
      <c r="Q247" s="2"/>
      <c r="R247" s="2"/>
      <c r="S247"/>
      <c r="T247"/>
      <c r="U247" t="s">
        <v>6177</v>
      </c>
      <c r="V247" s="2">
        <v>44643.580335648148</v>
      </c>
      <c r="W247" t="s">
        <v>329</v>
      </c>
      <c r="X247" s="2">
        <v>44643.580335648148</v>
      </c>
      <c r="Y247" t="s">
        <v>329</v>
      </c>
      <c r="Z247"/>
    </row>
    <row r="248" spans="1:26" hidden="1" x14ac:dyDescent="0.25">
      <c r="A248" t="s">
        <v>2709</v>
      </c>
      <c r="B248" t="s">
        <v>2708</v>
      </c>
      <c r="C248" t="s">
        <v>2710</v>
      </c>
      <c r="D248" t="s">
        <v>2711</v>
      </c>
      <c r="E248" t="s">
        <v>2712</v>
      </c>
      <c r="F248" t="s">
        <v>750</v>
      </c>
      <c r="G248" t="s">
        <v>58</v>
      </c>
      <c r="H248">
        <v>1018968</v>
      </c>
      <c r="I248">
        <v>5</v>
      </c>
      <c r="J248" t="s">
        <v>47</v>
      </c>
      <c r="K248" t="s">
        <v>6142</v>
      </c>
      <c r="L248" t="s">
        <v>55</v>
      </c>
      <c r="M248">
        <v>80</v>
      </c>
      <c r="N248">
        <v>100</v>
      </c>
      <c r="O248" t="s">
        <v>6160</v>
      </c>
      <c r="P248">
        <v>2600</v>
      </c>
      <c r="Q248">
        <v>50</v>
      </c>
      <c r="R248">
        <v>300</v>
      </c>
      <c r="S248"/>
      <c r="T248"/>
      <c r="U248" t="s">
        <v>6144</v>
      </c>
      <c r="V248" s="2">
        <v>43474.373842592591</v>
      </c>
      <c r="W248"/>
      <c r="X248" s="2">
        <v>43474.373842592591</v>
      </c>
      <c r="Y248"/>
      <c r="Z248"/>
    </row>
    <row r="249" spans="1:26" hidden="1" x14ac:dyDescent="0.25">
      <c r="A249" t="s">
        <v>2690</v>
      </c>
      <c r="B249" t="s">
        <v>2689</v>
      </c>
      <c r="C249" t="s">
        <v>679</v>
      </c>
      <c r="D249" t="s">
        <v>973</v>
      </c>
      <c r="E249" t="s">
        <v>680</v>
      </c>
      <c r="F249" t="s">
        <v>62</v>
      </c>
      <c r="G249" t="s">
        <v>58</v>
      </c>
      <c r="H249">
        <v>1018959</v>
      </c>
      <c r="I249">
        <v>5</v>
      </c>
      <c r="J249" t="s">
        <v>79</v>
      </c>
      <c r="K249" t="s">
        <v>6142</v>
      </c>
      <c r="L249" t="s">
        <v>55</v>
      </c>
      <c r="M249">
        <v>80</v>
      </c>
      <c r="N249">
        <v>100</v>
      </c>
      <c r="O249" t="s">
        <v>6160</v>
      </c>
      <c r="P249">
        <v>2600</v>
      </c>
      <c r="Q249">
        <v>50</v>
      </c>
      <c r="R249">
        <v>300</v>
      </c>
      <c r="S249"/>
      <c r="T249"/>
      <c r="U249" t="s">
        <v>6144</v>
      </c>
      <c r="V249" s="2">
        <v>43474.373842592591</v>
      </c>
      <c r="W249"/>
      <c r="X249" s="2">
        <v>43474.373842592591</v>
      </c>
      <c r="Y249"/>
      <c r="Z249"/>
    </row>
    <row r="250" spans="1:26" hidden="1" x14ac:dyDescent="0.25">
      <c r="A250" t="s">
        <v>4590</v>
      </c>
      <c r="B250" t="s">
        <v>4589</v>
      </c>
      <c r="C250" t="s">
        <v>4591</v>
      </c>
      <c r="D250" t="s">
        <v>522</v>
      </c>
      <c r="E250" t="s">
        <v>4592</v>
      </c>
      <c r="F250" t="s">
        <v>107</v>
      </c>
      <c r="G250" t="s">
        <v>58</v>
      </c>
      <c r="H250">
        <v>1018960</v>
      </c>
      <c r="I250">
        <v>5</v>
      </c>
      <c r="J250" t="s">
        <v>79</v>
      </c>
      <c r="K250" t="s">
        <v>6142</v>
      </c>
      <c r="L250" t="s">
        <v>55</v>
      </c>
      <c r="M250">
        <v>80</v>
      </c>
      <c r="N250">
        <v>100</v>
      </c>
      <c r="O250" t="s">
        <v>6156</v>
      </c>
      <c r="P250">
        <v>2600</v>
      </c>
      <c r="Q250">
        <v>50</v>
      </c>
      <c r="R250">
        <v>300</v>
      </c>
      <c r="S250"/>
      <c r="T250"/>
      <c r="U250" t="s">
        <v>6144</v>
      </c>
      <c r="V250" s="2">
        <v>43474.373842592591</v>
      </c>
      <c r="W250"/>
      <c r="X250" s="2">
        <v>43474.373842592591</v>
      </c>
      <c r="Y250"/>
      <c r="Z250"/>
    </row>
    <row r="251" spans="1:26" hidden="1" x14ac:dyDescent="0.25">
      <c r="A251" t="s">
        <v>2685</v>
      </c>
      <c r="B251" t="s">
        <v>2684</v>
      </c>
      <c r="C251" t="s">
        <v>245</v>
      </c>
      <c r="D251" t="s">
        <v>482</v>
      </c>
      <c r="E251" t="s">
        <v>1891</v>
      </c>
      <c r="F251" t="s">
        <v>62</v>
      </c>
      <c r="G251" t="s">
        <v>58</v>
      </c>
      <c r="H251">
        <v>1018932</v>
      </c>
      <c r="I251">
        <v>5</v>
      </c>
      <c r="J251" t="s">
        <v>47</v>
      </c>
      <c r="K251" t="s">
        <v>6142</v>
      </c>
      <c r="L251" t="s">
        <v>55</v>
      </c>
      <c r="M251">
        <v>80</v>
      </c>
      <c r="N251">
        <v>100</v>
      </c>
      <c r="O251" t="s">
        <v>6160</v>
      </c>
      <c r="P251">
        <v>2600</v>
      </c>
      <c r="Q251">
        <v>50</v>
      </c>
      <c r="R251">
        <v>300</v>
      </c>
      <c r="S251"/>
      <c r="T251"/>
      <c r="U251" t="s">
        <v>6144</v>
      </c>
      <c r="V251" s="2">
        <v>43474.373842592591</v>
      </c>
      <c r="W251"/>
      <c r="X251" s="2">
        <v>43474.373842592591</v>
      </c>
      <c r="Y251"/>
      <c r="Z251"/>
    </row>
    <row r="252" spans="1:26" hidden="1" x14ac:dyDescent="0.25">
      <c r="A252" t="s">
        <v>2687</v>
      </c>
      <c r="B252" t="s">
        <v>2686</v>
      </c>
      <c r="C252" t="s">
        <v>2673</v>
      </c>
      <c r="D252" t="s">
        <v>281</v>
      </c>
      <c r="E252" t="s">
        <v>2674</v>
      </c>
      <c r="F252" t="s">
        <v>62</v>
      </c>
      <c r="G252" t="s">
        <v>58</v>
      </c>
      <c r="H252">
        <v>1018944</v>
      </c>
      <c r="I252">
        <v>5</v>
      </c>
      <c r="J252" t="s">
        <v>47</v>
      </c>
      <c r="K252" t="s">
        <v>6142</v>
      </c>
      <c r="L252" t="s">
        <v>55</v>
      </c>
      <c r="M252">
        <v>80</v>
      </c>
      <c r="N252">
        <v>100</v>
      </c>
      <c r="O252" t="s">
        <v>6160</v>
      </c>
      <c r="P252">
        <v>2600</v>
      </c>
      <c r="Q252">
        <v>50</v>
      </c>
      <c r="R252">
        <v>300</v>
      </c>
      <c r="S252"/>
      <c r="T252"/>
      <c r="U252" t="s">
        <v>6144</v>
      </c>
      <c r="V252" s="2">
        <v>43474.373842592591</v>
      </c>
      <c r="W252"/>
      <c r="X252" s="2">
        <v>43474.373842592591</v>
      </c>
      <c r="Y252"/>
      <c r="Z252"/>
    </row>
    <row r="253" spans="1:26" hidden="1" x14ac:dyDescent="0.25">
      <c r="A253" t="s">
        <v>2668</v>
      </c>
      <c r="B253" t="s">
        <v>2667</v>
      </c>
      <c r="C253" t="s">
        <v>1090</v>
      </c>
      <c r="D253" t="s">
        <v>769</v>
      </c>
      <c r="E253" t="s">
        <v>2669</v>
      </c>
      <c r="F253" t="s">
        <v>177</v>
      </c>
      <c r="G253" t="s">
        <v>58</v>
      </c>
      <c r="H253">
        <v>1018951</v>
      </c>
      <c r="I253">
        <v>5</v>
      </c>
      <c r="J253" t="s">
        <v>79</v>
      </c>
      <c r="K253" t="s">
        <v>6142</v>
      </c>
      <c r="L253" t="s">
        <v>55</v>
      </c>
      <c r="M253">
        <v>80</v>
      </c>
      <c r="N253">
        <v>100</v>
      </c>
      <c r="O253" t="s">
        <v>6156</v>
      </c>
      <c r="P253">
        <v>2600</v>
      </c>
      <c r="Q253">
        <v>50</v>
      </c>
      <c r="R253">
        <v>300</v>
      </c>
      <c r="S253"/>
      <c r="T253"/>
      <c r="U253" t="s">
        <v>6144</v>
      </c>
      <c r="V253" s="2">
        <v>43474.373842592591</v>
      </c>
      <c r="W253"/>
      <c r="X253" s="2">
        <v>43474.373842592591</v>
      </c>
      <c r="Y253"/>
      <c r="Z253"/>
    </row>
    <row r="254" spans="1:26" hidden="1" x14ac:dyDescent="0.25">
      <c r="A254" t="s">
        <v>2672</v>
      </c>
      <c r="B254" t="s">
        <v>2671</v>
      </c>
      <c r="C254" t="s">
        <v>2673</v>
      </c>
      <c r="D254" t="s">
        <v>2167</v>
      </c>
      <c r="E254" t="s">
        <v>2674</v>
      </c>
      <c r="F254" t="s">
        <v>62</v>
      </c>
      <c r="G254" t="s">
        <v>58</v>
      </c>
      <c r="H254">
        <v>1018952</v>
      </c>
      <c r="I254">
        <v>5</v>
      </c>
      <c r="J254" t="s">
        <v>79</v>
      </c>
      <c r="K254" t="s">
        <v>6142</v>
      </c>
      <c r="L254" t="s">
        <v>55</v>
      </c>
      <c r="M254">
        <v>80</v>
      </c>
      <c r="N254">
        <v>100</v>
      </c>
      <c r="O254" t="s">
        <v>6143</v>
      </c>
      <c r="P254">
        <v>2600</v>
      </c>
      <c r="Q254">
        <v>50</v>
      </c>
      <c r="R254">
        <v>300</v>
      </c>
      <c r="S254"/>
      <c r="T254"/>
      <c r="U254" t="s">
        <v>6144</v>
      </c>
      <c r="V254" s="2">
        <v>43474.373842592591</v>
      </c>
      <c r="W254"/>
      <c r="X254" s="2">
        <v>43474.373842592591</v>
      </c>
      <c r="Y254"/>
      <c r="Z254"/>
    </row>
    <row r="255" spans="1:26" hidden="1" x14ac:dyDescent="0.25">
      <c r="A255" t="s">
        <v>2677</v>
      </c>
      <c r="B255" t="s">
        <v>2676</v>
      </c>
      <c r="C255" t="s">
        <v>2673</v>
      </c>
      <c r="D255" t="s">
        <v>2167</v>
      </c>
      <c r="E255" t="s">
        <v>2674</v>
      </c>
      <c r="F255" t="s">
        <v>62</v>
      </c>
      <c r="G255" t="s">
        <v>58</v>
      </c>
      <c r="H255">
        <v>1018953</v>
      </c>
      <c r="I255">
        <v>5</v>
      </c>
      <c r="J255" t="s">
        <v>47</v>
      </c>
      <c r="K255" t="s">
        <v>6142</v>
      </c>
      <c r="L255" t="s">
        <v>55</v>
      </c>
      <c r="M255">
        <v>80</v>
      </c>
      <c r="N255">
        <v>100</v>
      </c>
      <c r="O255" t="s">
        <v>6160</v>
      </c>
      <c r="P255">
        <v>2600</v>
      </c>
      <c r="Q255">
        <v>50</v>
      </c>
      <c r="R255">
        <v>300</v>
      </c>
      <c r="S255"/>
      <c r="T255"/>
      <c r="U255" t="s">
        <v>6144</v>
      </c>
      <c r="V255" s="2">
        <v>43474.373842592591</v>
      </c>
      <c r="W255"/>
      <c r="X255" s="2">
        <v>43474.373842592591</v>
      </c>
      <c r="Y255"/>
      <c r="Z255"/>
    </row>
    <row r="256" spans="1:26" hidden="1" x14ac:dyDescent="0.25">
      <c r="A256" t="s">
        <v>2679</v>
      </c>
      <c r="B256" t="s">
        <v>2678</v>
      </c>
      <c r="C256" t="s">
        <v>679</v>
      </c>
      <c r="D256" t="s">
        <v>973</v>
      </c>
      <c r="E256" t="s">
        <v>680</v>
      </c>
      <c r="F256" t="s">
        <v>62</v>
      </c>
      <c r="G256" t="s">
        <v>58</v>
      </c>
      <c r="H256">
        <v>1018954</v>
      </c>
      <c r="I256">
        <v>5</v>
      </c>
      <c r="J256" t="s">
        <v>47</v>
      </c>
      <c r="K256" t="s">
        <v>6142</v>
      </c>
      <c r="L256" t="s">
        <v>55</v>
      </c>
      <c r="M256">
        <v>80</v>
      </c>
      <c r="N256">
        <v>100</v>
      </c>
      <c r="O256" t="s">
        <v>6160</v>
      </c>
      <c r="P256">
        <v>2600</v>
      </c>
      <c r="Q256">
        <v>50</v>
      </c>
      <c r="R256">
        <v>300</v>
      </c>
      <c r="S256"/>
      <c r="T256"/>
      <c r="U256" t="s">
        <v>6144</v>
      </c>
      <c r="V256" s="2">
        <v>43474.373842592591</v>
      </c>
      <c r="W256"/>
      <c r="X256" s="2">
        <v>43474.373842592591</v>
      </c>
      <c r="Y256"/>
      <c r="Z256"/>
    </row>
    <row r="257" spans="1:26" hidden="1" x14ac:dyDescent="0.25">
      <c r="A257" t="s">
        <v>2681</v>
      </c>
      <c r="B257" t="s">
        <v>2680</v>
      </c>
      <c r="C257" t="s">
        <v>86</v>
      </c>
      <c r="D257" t="s">
        <v>1007</v>
      </c>
      <c r="E257" t="s">
        <v>1008</v>
      </c>
      <c r="F257" t="s">
        <v>62</v>
      </c>
      <c r="G257" t="s">
        <v>58</v>
      </c>
      <c r="H257">
        <v>1018956</v>
      </c>
      <c r="I257">
        <v>5</v>
      </c>
      <c r="J257" t="s">
        <v>79</v>
      </c>
      <c r="K257" t="s">
        <v>6142</v>
      </c>
      <c r="L257" t="s">
        <v>55</v>
      </c>
      <c r="M257">
        <v>80</v>
      </c>
      <c r="N257">
        <v>100</v>
      </c>
      <c r="O257" t="s">
        <v>6160</v>
      </c>
      <c r="P257">
        <v>2600</v>
      </c>
      <c r="Q257">
        <v>50</v>
      </c>
      <c r="R257">
        <v>300</v>
      </c>
      <c r="S257"/>
      <c r="T257"/>
      <c r="U257" t="s">
        <v>6144</v>
      </c>
      <c r="V257" s="2">
        <v>43474.373842592591</v>
      </c>
      <c r="W257"/>
      <c r="X257" s="2">
        <v>43474.373842592591</v>
      </c>
      <c r="Y257"/>
      <c r="Z257"/>
    </row>
    <row r="258" spans="1:26" hidden="1" x14ac:dyDescent="0.25">
      <c r="A258" t="s">
        <v>2658</v>
      </c>
      <c r="B258" t="s">
        <v>2657</v>
      </c>
      <c r="C258" t="s">
        <v>2659</v>
      </c>
      <c r="D258" t="s">
        <v>2660</v>
      </c>
      <c r="E258" t="s">
        <v>2661</v>
      </c>
      <c r="F258" t="s">
        <v>177</v>
      </c>
      <c r="G258" t="s">
        <v>58</v>
      </c>
      <c r="H258">
        <v>1018949</v>
      </c>
      <c r="I258">
        <v>5</v>
      </c>
      <c r="J258" t="s">
        <v>47</v>
      </c>
      <c r="K258" t="s">
        <v>6142</v>
      </c>
      <c r="L258" t="s">
        <v>55</v>
      </c>
      <c r="M258">
        <v>80</v>
      </c>
      <c r="N258">
        <v>100</v>
      </c>
      <c r="O258" t="s">
        <v>6160</v>
      </c>
      <c r="P258">
        <v>2600</v>
      </c>
      <c r="Q258">
        <v>50</v>
      </c>
      <c r="R258">
        <v>300</v>
      </c>
      <c r="S258"/>
      <c r="T258"/>
      <c r="U258" t="s">
        <v>6144</v>
      </c>
      <c r="V258" s="2">
        <v>43474.373842592591</v>
      </c>
      <c r="W258"/>
      <c r="X258" s="2">
        <v>43474.373842592591</v>
      </c>
      <c r="Y258"/>
      <c r="Z258"/>
    </row>
    <row r="259" spans="1:26" hidden="1" x14ac:dyDescent="0.25">
      <c r="A259" t="s">
        <v>2698</v>
      </c>
      <c r="B259" t="s">
        <v>2697</v>
      </c>
      <c r="C259" t="s">
        <v>206</v>
      </c>
      <c r="D259" t="s">
        <v>1391</v>
      </c>
      <c r="E259" t="s">
        <v>1392</v>
      </c>
      <c r="F259" t="s">
        <v>62</v>
      </c>
      <c r="G259" t="s">
        <v>58</v>
      </c>
      <c r="H259">
        <v>1018964</v>
      </c>
      <c r="I259">
        <v>5</v>
      </c>
      <c r="J259" t="s">
        <v>79</v>
      </c>
      <c r="K259" t="s">
        <v>6142</v>
      </c>
      <c r="L259" t="s">
        <v>55</v>
      </c>
      <c r="M259">
        <v>80</v>
      </c>
      <c r="N259">
        <v>100</v>
      </c>
      <c r="O259" t="s">
        <v>6160</v>
      </c>
      <c r="P259">
        <v>2600</v>
      </c>
      <c r="Q259">
        <v>50</v>
      </c>
      <c r="R259">
        <v>300</v>
      </c>
      <c r="S259"/>
      <c r="T259"/>
      <c r="U259" t="s">
        <v>6144</v>
      </c>
      <c r="V259" s="2">
        <v>43474.373842592591</v>
      </c>
      <c r="W259"/>
      <c r="X259" s="2">
        <v>43474.373842592591</v>
      </c>
      <c r="Y259"/>
      <c r="Z259"/>
    </row>
    <row r="260" spans="1:26" hidden="1" x14ac:dyDescent="0.25">
      <c r="A260" t="s">
        <v>2700</v>
      </c>
      <c r="B260" t="s">
        <v>2699</v>
      </c>
      <c r="C260" t="s">
        <v>86</v>
      </c>
      <c r="D260" t="s">
        <v>1007</v>
      </c>
      <c r="E260" t="s">
        <v>1008</v>
      </c>
      <c r="F260" t="s">
        <v>62</v>
      </c>
      <c r="G260" t="s">
        <v>58</v>
      </c>
      <c r="H260">
        <v>1018965</v>
      </c>
      <c r="I260">
        <v>5</v>
      </c>
      <c r="J260" t="s">
        <v>47</v>
      </c>
      <c r="K260" t="s">
        <v>6142</v>
      </c>
      <c r="L260" t="s">
        <v>55</v>
      </c>
      <c r="M260">
        <v>80</v>
      </c>
      <c r="N260">
        <v>100</v>
      </c>
      <c r="O260" t="s">
        <v>6192</v>
      </c>
      <c r="P260">
        <v>2600</v>
      </c>
      <c r="Q260">
        <v>50</v>
      </c>
      <c r="R260">
        <v>300</v>
      </c>
      <c r="S260"/>
      <c r="T260"/>
      <c r="U260" t="s">
        <v>6144</v>
      </c>
      <c r="V260" s="2">
        <v>43474.373842592591</v>
      </c>
      <c r="W260"/>
      <c r="X260" s="2">
        <v>43474.373842592591</v>
      </c>
      <c r="Y260"/>
      <c r="Z260"/>
    </row>
    <row r="261" spans="1:26" hidden="1" x14ac:dyDescent="0.25">
      <c r="A261" t="s">
        <v>3400</v>
      </c>
      <c r="B261" t="s">
        <v>3399</v>
      </c>
      <c r="C261" t="s">
        <v>1875</v>
      </c>
      <c r="D261" t="s">
        <v>2098</v>
      </c>
      <c r="E261" t="s">
        <v>2099</v>
      </c>
      <c r="F261" t="s">
        <v>277</v>
      </c>
      <c r="G261" t="s">
        <v>58</v>
      </c>
      <c r="H261">
        <v>1019847</v>
      </c>
      <c r="I261">
        <v>5</v>
      </c>
      <c r="J261" t="s">
        <v>79</v>
      </c>
      <c r="K261" t="s">
        <v>6142</v>
      </c>
      <c r="L261" t="s">
        <v>55</v>
      </c>
      <c r="M261">
        <v>80</v>
      </c>
      <c r="N261">
        <v>100</v>
      </c>
      <c r="O261" t="s">
        <v>6195</v>
      </c>
      <c r="P261">
        <v>2600</v>
      </c>
      <c r="Q261">
        <v>50</v>
      </c>
      <c r="R261">
        <v>550</v>
      </c>
      <c r="S261"/>
      <c r="T261"/>
      <c r="U261" t="s">
        <v>6144</v>
      </c>
      <c r="V261" s="2">
        <v>43474.373842592591</v>
      </c>
      <c r="W261"/>
      <c r="X261" s="2">
        <v>43474.373842592591</v>
      </c>
      <c r="Y261"/>
      <c r="Z261"/>
    </row>
    <row r="262" spans="1:26" hidden="1" x14ac:dyDescent="0.25">
      <c r="A262" t="s">
        <v>3402</v>
      </c>
      <c r="B262" t="s">
        <v>3401</v>
      </c>
      <c r="C262" t="s">
        <v>2135</v>
      </c>
      <c r="D262" t="s">
        <v>281</v>
      </c>
      <c r="E262" t="s">
        <v>3403</v>
      </c>
      <c r="F262" t="s">
        <v>277</v>
      </c>
      <c r="G262" t="s">
        <v>58</v>
      </c>
      <c r="H262">
        <v>1019850</v>
      </c>
      <c r="I262">
        <v>5</v>
      </c>
      <c r="J262" t="s">
        <v>79</v>
      </c>
      <c r="K262" t="s">
        <v>6142</v>
      </c>
      <c r="L262" t="s">
        <v>55</v>
      </c>
      <c r="M262">
        <v>80</v>
      </c>
      <c r="N262">
        <v>100</v>
      </c>
      <c r="O262" t="s">
        <v>6163</v>
      </c>
      <c r="P262">
        <v>2550</v>
      </c>
      <c r="Q262">
        <v>50</v>
      </c>
      <c r="R262">
        <v>300</v>
      </c>
      <c r="S262"/>
      <c r="T262"/>
      <c r="U262" t="s">
        <v>6144</v>
      </c>
      <c r="V262" s="2">
        <v>43474.373842592591</v>
      </c>
      <c r="W262"/>
      <c r="X262" s="2">
        <v>43474.373842592591</v>
      </c>
      <c r="Y262"/>
      <c r="Z262"/>
    </row>
    <row r="263" spans="1:26" hidden="1" x14ac:dyDescent="0.25">
      <c r="A263" t="s">
        <v>6209</v>
      </c>
      <c r="B263" s="2"/>
      <c r="C263" s="2"/>
      <c r="D263" s="2"/>
      <c r="E263" s="2"/>
      <c r="F263" s="2"/>
      <c r="G263" t="s">
        <v>58</v>
      </c>
      <c r="H263">
        <v>1019857</v>
      </c>
      <c r="I263">
        <v>5</v>
      </c>
      <c r="J263" t="s">
        <v>79</v>
      </c>
      <c r="K263" t="s">
        <v>6142</v>
      </c>
      <c r="L263" t="s">
        <v>55</v>
      </c>
      <c r="M263">
        <v>80</v>
      </c>
      <c r="N263">
        <v>100</v>
      </c>
      <c r="O263" t="s">
        <v>6189</v>
      </c>
      <c r="P263">
        <v>2600</v>
      </c>
      <c r="Q263">
        <v>50</v>
      </c>
      <c r="R263">
        <v>302</v>
      </c>
      <c r="S263"/>
      <c r="T263"/>
      <c r="U263" t="s">
        <v>6144</v>
      </c>
      <c r="V263" s="2">
        <v>43474.373842592591</v>
      </c>
      <c r="W263"/>
      <c r="X263" s="2">
        <v>43474.373842592591</v>
      </c>
      <c r="Y263"/>
      <c r="Z263"/>
    </row>
    <row r="264" spans="1:26" hidden="1" x14ac:dyDescent="0.25">
      <c r="A264" t="s">
        <v>6210</v>
      </c>
      <c r="B264" s="2"/>
      <c r="C264" s="2"/>
      <c r="D264" s="2"/>
      <c r="E264" s="2"/>
      <c r="F264" s="2"/>
      <c r="G264" t="s">
        <v>58</v>
      </c>
      <c r="H264">
        <v>1019849</v>
      </c>
      <c r="I264">
        <v>5</v>
      </c>
      <c r="J264" t="s">
        <v>79</v>
      </c>
      <c r="K264" t="s">
        <v>6142</v>
      </c>
      <c r="L264" t="s">
        <v>55</v>
      </c>
      <c r="M264">
        <v>80</v>
      </c>
      <c r="N264">
        <v>100</v>
      </c>
      <c r="O264" t="s">
        <v>6207</v>
      </c>
      <c r="P264">
        <v>2500</v>
      </c>
      <c r="Q264">
        <v>50</v>
      </c>
      <c r="R264">
        <v>301</v>
      </c>
      <c r="S264"/>
      <c r="T264"/>
      <c r="U264" t="s">
        <v>6144</v>
      </c>
      <c r="V264" s="2">
        <v>43474.373842592591</v>
      </c>
      <c r="W264"/>
      <c r="X264" s="2">
        <v>43474.373842592591</v>
      </c>
      <c r="Y264"/>
      <c r="Z264"/>
    </row>
    <row r="265" spans="1:26" hidden="1" x14ac:dyDescent="0.25">
      <c r="A265" t="s">
        <v>3350</v>
      </c>
      <c r="B265" t="s">
        <v>3349</v>
      </c>
      <c r="C265" t="s">
        <v>3351</v>
      </c>
      <c r="D265" t="s">
        <v>3352</v>
      </c>
      <c r="E265" t="s">
        <v>3353</v>
      </c>
      <c r="F265" t="s">
        <v>34</v>
      </c>
      <c r="G265" t="s">
        <v>58</v>
      </c>
      <c r="H265">
        <v>1019856</v>
      </c>
      <c r="I265">
        <v>5</v>
      </c>
      <c r="J265" t="s">
        <v>79</v>
      </c>
      <c r="K265" t="s">
        <v>6142</v>
      </c>
      <c r="L265" t="s">
        <v>55</v>
      </c>
      <c r="M265">
        <v>80</v>
      </c>
      <c r="N265">
        <v>100</v>
      </c>
      <c r="O265" t="s">
        <v>6160</v>
      </c>
      <c r="P265">
        <v>2600</v>
      </c>
      <c r="Q265">
        <v>50</v>
      </c>
      <c r="R265">
        <v>300</v>
      </c>
      <c r="S265"/>
      <c r="T265"/>
      <c r="U265" t="s">
        <v>6144</v>
      </c>
      <c r="V265" s="2">
        <v>43474.373842592591</v>
      </c>
      <c r="W265"/>
      <c r="X265" s="2">
        <v>43474.373842592591</v>
      </c>
      <c r="Y265"/>
      <c r="Z265"/>
    </row>
    <row r="266" spans="1:26" hidden="1" x14ac:dyDescent="0.25">
      <c r="A266" t="s">
        <v>3356</v>
      </c>
      <c r="B266" t="s">
        <v>3355</v>
      </c>
      <c r="C266" t="s">
        <v>3357</v>
      </c>
      <c r="D266" t="s">
        <v>32</v>
      </c>
      <c r="E266" t="s">
        <v>3358</v>
      </c>
      <c r="F266" t="s">
        <v>1043</v>
      </c>
      <c r="G266" t="s">
        <v>58</v>
      </c>
      <c r="H266">
        <v>1019853</v>
      </c>
      <c r="I266">
        <v>5</v>
      </c>
      <c r="J266" t="s">
        <v>47</v>
      </c>
      <c r="K266" t="s">
        <v>6142</v>
      </c>
      <c r="L266" t="s">
        <v>55</v>
      </c>
      <c r="M266">
        <v>80</v>
      </c>
      <c r="N266">
        <v>100</v>
      </c>
      <c r="O266" t="s">
        <v>6211</v>
      </c>
      <c r="P266">
        <v>2550</v>
      </c>
      <c r="Q266">
        <v>50</v>
      </c>
      <c r="R266">
        <v>300</v>
      </c>
      <c r="S266"/>
      <c r="T266"/>
      <c r="U266" t="s">
        <v>6144</v>
      </c>
      <c r="V266" s="2">
        <v>43474.373842592591</v>
      </c>
      <c r="W266"/>
      <c r="X266" s="2">
        <v>43474.373842592591</v>
      </c>
      <c r="Y266"/>
      <c r="Z266"/>
    </row>
    <row r="267" spans="1:26" hidden="1" x14ac:dyDescent="0.25">
      <c r="A267" t="s">
        <v>6212</v>
      </c>
      <c r="B267" s="2"/>
      <c r="C267" s="2"/>
      <c r="D267" s="2"/>
      <c r="E267" s="2"/>
      <c r="F267" s="2"/>
      <c r="G267" t="s">
        <v>58</v>
      </c>
      <c r="H267">
        <v>1019875</v>
      </c>
      <c r="I267">
        <v>5</v>
      </c>
      <c r="J267" t="s">
        <v>47</v>
      </c>
      <c r="K267" t="s">
        <v>6142</v>
      </c>
      <c r="L267" t="s">
        <v>55</v>
      </c>
      <c r="M267">
        <v>80</v>
      </c>
      <c r="N267">
        <v>100</v>
      </c>
      <c r="O267" t="s">
        <v>6182</v>
      </c>
      <c r="P267">
        <v>2500</v>
      </c>
      <c r="Q267">
        <v>50</v>
      </c>
      <c r="R267">
        <v>300</v>
      </c>
      <c r="S267"/>
      <c r="T267"/>
      <c r="U267" t="s">
        <v>6144</v>
      </c>
      <c r="V267" s="2">
        <v>43474.373842592591</v>
      </c>
      <c r="W267"/>
      <c r="X267" s="2">
        <v>43474.373842592591</v>
      </c>
      <c r="Y267"/>
      <c r="Z267"/>
    </row>
    <row r="268" spans="1:26" hidden="1" x14ac:dyDescent="0.25">
      <c r="A268" t="s">
        <v>4609</v>
      </c>
      <c r="B268" t="s">
        <v>4608</v>
      </c>
      <c r="C268" t="s">
        <v>3639</v>
      </c>
      <c r="D268" t="s">
        <v>334</v>
      </c>
      <c r="E268" t="s">
        <v>3640</v>
      </c>
      <c r="F268" t="s">
        <v>241</v>
      </c>
      <c r="G268" t="s">
        <v>323</v>
      </c>
      <c r="H268">
        <v>1035264</v>
      </c>
      <c r="I268">
        <v>0.24</v>
      </c>
      <c r="J268" t="s">
        <v>193</v>
      </c>
      <c r="K268" t="s">
        <v>6175</v>
      </c>
      <c r="L268" t="s">
        <v>330</v>
      </c>
      <c r="M268">
        <v>20</v>
      </c>
      <c r="N268">
        <v>100</v>
      </c>
      <c r="O268" t="s">
        <v>6176</v>
      </c>
      <c r="P268" s="2"/>
      <c r="Q268" s="2"/>
      <c r="R268" s="2"/>
      <c r="S268"/>
      <c r="T268"/>
      <c r="U268" t="s">
        <v>6177</v>
      </c>
      <c r="V268" s="2">
        <v>44643.580196759256</v>
      </c>
      <c r="W268" t="s">
        <v>329</v>
      </c>
      <c r="X268" s="2">
        <v>44643.580196759256</v>
      </c>
      <c r="Y268" t="s">
        <v>329</v>
      </c>
      <c r="Z268"/>
    </row>
    <row r="269" spans="1:26" hidden="1" x14ac:dyDescent="0.25">
      <c r="A269" t="s">
        <v>6091</v>
      </c>
      <c r="B269" t="s">
        <v>6090</v>
      </c>
      <c r="C269" t="s">
        <v>3639</v>
      </c>
      <c r="D269" t="s">
        <v>1438</v>
      </c>
      <c r="E269" t="s">
        <v>6092</v>
      </c>
      <c r="F269" t="s">
        <v>241</v>
      </c>
      <c r="G269" t="s">
        <v>5022</v>
      </c>
      <c r="H269">
        <v>3004660</v>
      </c>
      <c r="I269">
        <v>3</v>
      </c>
      <c r="J269" t="s">
        <v>47</v>
      </c>
      <c r="K269" t="s">
        <v>6175</v>
      </c>
      <c r="L269" t="s">
        <v>55</v>
      </c>
      <c r="M269">
        <v>0</v>
      </c>
      <c r="N269">
        <v>100</v>
      </c>
      <c r="O269" t="s">
        <v>6213</v>
      </c>
      <c r="P269">
        <v>1930</v>
      </c>
      <c r="Q269">
        <v>50</v>
      </c>
      <c r="R269">
        <v>300</v>
      </c>
      <c r="S269"/>
      <c r="T269"/>
      <c r="U269" t="s">
        <v>6214</v>
      </c>
      <c r="V269" s="2">
        <v>43474.373842592591</v>
      </c>
      <c r="W269"/>
      <c r="X269" s="2">
        <v>44683.485706018517</v>
      </c>
      <c r="Y269" t="s">
        <v>329</v>
      </c>
      <c r="Z269"/>
    </row>
    <row r="270" spans="1:26" hidden="1" x14ac:dyDescent="0.25">
      <c r="A270" t="s">
        <v>2969</v>
      </c>
      <c r="B270" t="s">
        <v>2968</v>
      </c>
      <c r="C270" t="s">
        <v>1090</v>
      </c>
      <c r="D270" t="s">
        <v>769</v>
      </c>
      <c r="E270" t="s">
        <v>2669</v>
      </c>
      <c r="F270" t="s">
        <v>177</v>
      </c>
      <c r="G270" t="s">
        <v>58</v>
      </c>
      <c r="H270">
        <v>1019865</v>
      </c>
      <c r="I270">
        <v>5</v>
      </c>
      <c r="J270" t="s">
        <v>47</v>
      </c>
      <c r="K270" t="s">
        <v>6142</v>
      </c>
      <c r="L270" t="s">
        <v>55</v>
      </c>
      <c r="M270">
        <v>80</v>
      </c>
      <c r="N270">
        <v>100</v>
      </c>
      <c r="O270" t="s">
        <v>6143</v>
      </c>
      <c r="P270">
        <v>2600</v>
      </c>
      <c r="Q270">
        <v>50</v>
      </c>
      <c r="R270">
        <v>300</v>
      </c>
      <c r="S270"/>
      <c r="T270"/>
      <c r="U270" t="s">
        <v>6144</v>
      </c>
      <c r="V270" s="2">
        <v>43474.373842592591</v>
      </c>
      <c r="W270"/>
      <c r="X270" s="2">
        <v>43474.373842592591</v>
      </c>
      <c r="Y270"/>
      <c r="Z270"/>
    </row>
    <row r="271" spans="1:26" hidden="1" x14ac:dyDescent="0.25">
      <c r="A271" t="s">
        <v>6215</v>
      </c>
      <c r="B271" s="2"/>
      <c r="C271" s="2"/>
      <c r="D271" s="2"/>
      <c r="E271" s="2"/>
      <c r="F271" s="2"/>
      <c r="G271" t="s">
        <v>58</v>
      </c>
      <c r="H271">
        <v>1019866</v>
      </c>
      <c r="I271">
        <v>5</v>
      </c>
      <c r="J271" t="s">
        <v>79</v>
      </c>
      <c r="K271" t="s">
        <v>6142</v>
      </c>
      <c r="L271" t="s">
        <v>55</v>
      </c>
      <c r="M271">
        <v>80</v>
      </c>
      <c r="N271">
        <v>100</v>
      </c>
      <c r="O271" t="s">
        <v>6207</v>
      </c>
      <c r="P271">
        <v>2500</v>
      </c>
      <c r="Q271">
        <v>50</v>
      </c>
      <c r="R271">
        <v>301</v>
      </c>
      <c r="S271"/>
      <c r="T271"/>
      <c r="U271" t="s">
        <v>6144</v>
      </c>
      <c r="V271" s="2">
        <v>43474.373842592591</v>
      </c>
      <c r="W271"/>
      <c r="X271" s="2">
        <v>43474.373842592591</v>
      </c>
      <c r="Y271"/>
      <c r="Z271"/>
    </row>
    <row r="272" spans="1:26" hidden="1" x14ac:dyDescent="0.25">
      <c r="A272" t="s">
        <v>1024</v>
      </c>
      <c r="B272" t="s">
        <v>1023</v>
      </c>
      <c r="C272" t="s">
        <v>651</v>
      </c>
      <c r="D272" t="s">
        <v>652</v>
      </c>
      <c r="E272" t="s">
        <v>653</v>
      </c>
      <c r="F272" t="s">
        <v>177</v>
      </c>
      <c r="G272" t="s">
        <v>58</v>
      </c>
      <c r="H272">
        <v>1019867</v>
      </c>
      <c r="I272">
        <v>5</v>
      </c>
      <c r="J272" t="s">
        <v>79</v>
      </c>
      <c r="K272" t="s">
        <v>6142</v>
      </c>
      <c r="L272" t="s">
        <v>55</v>
      </c>
      <c r="M272">
        <v>80</v>
      </c>
      <c r="N272">
        <v>100</v>
      </c>
      <c r="O272" t="s">
        <v>6156</v>
      </c>
      <c r="P272">
        <v>2600</v>
      </c>
      <c r="Q272">
        <v>50</v>
      </c>
      <c r="R272">
        <v>300</v>
      </c>
      <c r="S272"/>
      <c r="T272"/>
      <c r="U272" t="s">
        <v>6144</v>
      </c>
      <c r="V272" s="2">
        <v>43474.373842592591</v>
      </c>
      <c r="W272"/>
      <c r="X272" s="2">
        <v>43474.373842592591</v>
      </c>
      <c r="Y272"/>
      <c r="Z272"/>
    </row>
    <row r="273" spans="1:26" x14ac:dyDescent="0.25">
      <c r="A273" t="s">
        <v>4886</v>
      </c>
      <c r="B273" t="s">
        <v>4885</v>
      </c>
      <c r="C273" t="s">
        <v>3639</v>
      </c>
      <c r="D273" t="s">
        <v>334</v>
      </c>
      <c r="E273" t="s">
        <v>3640</v>
      </c>
      <c r="F273" t="s">
        <v>241</v>
      </c>
      <c r="G273" s="5" t="s">
        <v>58</v>
      </c>
      <c r="H273" s="5">
        <v>1037102</v>
      </c>
      <c r="I273">
        <v>5</v>
      </c>
      <c r="J273" t="s">
        <v>47</v>
      </c>
      <c r="K273" t="s">
        <v>6172</v>
      </c>
      <c r="L273" s="5" t="s">
        <v>55</v>
      </c>
      <c r="M273">
        <v>60</v>
      </c>
      <c r="N273">
        <v>100</v>
      </c>
      <c r="O273" t="s">
        <v>6173</v>
      </c>
      <c r="P273" s="5">
        <v>2600</v>
      </c>
      <c r="Q273" s="5">
        <v>50</v>
      </c>
      <c r="R273" s="5">
        <v>300</v>
      </c>
      <c r="U273" s="5" t="s">
        <v>6174</v>
      </c>
      <c r="V273" s="8">
        <v>44643.579942129632</v>
      </c>
      <c r="W273" s="5" t="s">
        <v>329</v>
      </c>
      <c r="X273" s="8">
        <v>44643.579942129632</v>
      </c>
      <c r="Y273" s="5" t="s">
        <v>329</v>
      </c>
    </row>
    <row r="274" spans="1:26" hidden="1" x14ac:dyDescent="0.25">
      <c r="A274" t="s">
        <v>3294</v>
      </c>
      <c r="B274" t="s">
        <v>3293</v>
      </c>
      <c r="C274" t="s">
        <v>3071</v>
      </c>
      <c r="D274" t="s">
        <v>607</v>
      </c>
      <c r="E274" t="s">
        <v>3072</v>
      </c>
      <c r="F274" t="s">
        <v>51</v>
      </c>
      <c r="G274" t="s">
        <v>58</v>
      </c>
      <c r="H274">
        <v>1019869</v>
      </c>
      <c r="I274">
        <v>5</v>
      </c>
      <c r="J274" t="s">
        <v>79</v>
      </c>
      <c r="K274" t="s">
        <v>6142</v>
      </c>
      <c r="L274" t="s">
        <v>55</v>
      </c>
      <c r="M274">
        <v>80</v>
      </c>
      <c r="N274">
        <v>100</v>
      </c>
      <c r="O274" t="s">
        <v>6156</v>
      </c>
      <c r="P274">
        <v>2600</v>
      </c>
      <c r="Q274">
        <v>50</v>
      </c>
      <c r="R274">
        <v>300</v>
      </c>
      <c r="S274"/>
      <c r="T274"/>
      <c r="U274" t="s">
        <v>6144</v>
      </c>
      <c r="V274" s="2">
        <v>43474.373854166668</v>
      </c>
      <c r="W274"/>
      <c r="X274" s="2">
        <v>43474.373854166668</v>
      </c>
      <c r="Y274"/>
      <c r="Z274"/>
    </row>
    <row r="275" spans="1:26" x14ac:dyDescent="0.25">
      <c r="A275" t="s">
        <v>3638</v>
      </c>
      <c r="B275" t="s">
        <v>3637</v>
      </c>
      <c r="C275" t="s">
        <v>3639</v>
      </c>
      <c r="D275" t="s">
        <v>334</v>
      </c>
      <c r="E275" t="s">
        <v>3640</v>
      </c>
      <c r="F275" t="s">
        <v>241</v>
      </c>
      <c r="G275" s="5" t="s">
        <v>58</v>
      </c>
      <c r="H275" s="5">
        <v>1037246</v>
      </c>
      <c r="I275">
        <v>5</v>
      </c>
      <c r="J275" t="s">
        <v>79</v>
      </c>
      <c r="K275" t="s">
        <v>6172</v>
      </c>
      <c r="L275" s="5" t="s">
        <v>55</v>
      </c>
      <c r="M275">
        <v>60</v>
      </c>
      <c r="N275">
        <v>100</v>
      </c>
      <c r="O275" t="s">
        <v>6173</v>
      </c>
      <c r="P275" s="5">
        <v>2600</v>
      </c>
      <c r="Q275" s="5">
        <v>50</v>
      </c>
      <c r="R275" s="5">
        <v>300</v>
      </c>
      <c r="U275" s="5" t="s">
        <v>6174</v>
      </c>
      <c r="V275" s="8">
        <v>44643.579791666663</v>
      </c>
      <c r="W275" s="5" t="s">
        <v>329</v>
      </c>
      <c r="X275" s="8">
        <v>44643.579791666663</v>
      </c>
      <c r="Y275" s="5" t="s">
        <v>329</v>
      </c>
    </row>
    <row r="276" spans="1:26" hidden="1" x14ac:dyDescent="0.25">
      <c r="A276" t="s">
        <v>4758</v>
      </c>
      <c r="B276" t="s">
        <v>4757</v>
      </c>
      <c r="C276" t="s">
        <v>3639</v>
      </c>
      <c r="D276" t="s">
        <v>334</v>
      </c>
      <c r="E276" t="s">
        <v>3640</v>
      </c>
      <c r="F276" t="s">
        <v>241</v>
      </c>
      <c r="G276" t="s">
        <v>58</v>
      </c>
      <c r="H276">
        <v>1038136</v>
      </c>
      <c r="I276">
        <v>5</v>
      </c>
      <c r="J276" t="s">
        <v>167</v>
      </c>
      <c r="K276" t="s">
        <v>6142</v>
      </c>
      <c r="L276" t="s">
        <v>55</v>
      </c>
      <c r="M276">
        <v>80</v>
      </c>
      <c r="N276">
        <v>100</v>
      </c>
      <c r="O276" t="s">
        <v>6216</v>
      </c>
      <c r="P276">
        <v>2600</v>
      </c>
      <c r="Q276">
        <v>50</v>
      </c>
      <c r="R276">
        <v>300</v>
      </c>
      <c r="S276"/>
      <c r="T276"/>
      <c r="U276" t="s">
        <v>6144</v>
      </c>
      <c r="V276" s="2">
        <v>44643.580092592594</v>
      </c>
      <c r="W276" t="s">
        <v>329</v>
      </c>
      <c r="X276" s="2">
        <v>44643.580092592594</v>
      </c>
      <c r="Y276" t="s">
        <v>329</v>
      </c>
      <c r="Z276"/>
    </row>
    <row r="277" spans="1:26" hidden="1" x14ac:dyDescent="0.25">
      <c r="A277" t="s">
        <v>6217</v>
      </c>
      <c r="B277" s="2"/>
      <c r="C277" s="2"/>
      <c r="D277" s="2"/>
      <c r="E277" s="2"/>
      <c r="F277" s="2"/>
      <c r="G277" t="s">
        <v>58</v>
      </c>
      <c r="H277">
        <v>1019872</v>
      </c>
      <c r="I277">
        <v>5</v>
      </c>
      <c r="J277" t="s">
        <v>79</v>
      </c>
      <c r="K277" t="s">
        <v>6142</v>
      </c>
      <c r="L277" t="s">
        <v>55</v>
      </c>
      <c r="M277">
        <v>80</v>
      </c>
      <c r="N277">
        <v>100</v>
      </c>
      <c r="O277" t="s">
        <v>6143</v>
      </c>
      <c r="P277">
        <v>2600</v>
      </c>
      <c r="Q277">
        <v>50</v>
      </c>
      <c r="R277">
        <v>301</v>
      </c>
      <c r="S277"/>
      <c r="T277"/>
      <c r="U277" t="s">
        <v>6144</v>
      </c>
      <c r="V277" s="2">
        <v>43474.373842592591</v>
      </c>
      <c r="W277"/>
      <c r="X277" s="2">
        <v>43474.373842592591</v>
      </c>
      <c r="Y277"/>
      <c r="Z277"/>
    </row>
    <row r="278" spans="1:26" hidden="1" x14ac:dyDescent="0.25">
      <c r="A278" t="s">
        <v>262</v>
      </c>
      <c r="B278" t="s">
        <v>261</v>
      </c>
      <c r="C278" t="s">
        <v>263</v>
      </c>
      <c r="D278" t="s">
        <v>264</v>
      </c>
      <c r="E278" t="s">
        <v>265</v>
      </c>
      <c r="F278" t="s">
        <v>241</v>
      </c>
      <c r="G278" t="s">
        <v>58</v>
      </c>
      <c r="H278">
        <v>1017287</v>
      </c>
      <c r="I278">
        <v>5</v>
      </c>
      <c r="J278" t="s">
        <v>167</v>
      </c>
      <c r="K278" t="s">
        <v>6142</v>
      </c>
      <c r="L278" t="s">
        <v>55</v>
      </c>
      <c r="M278">
        <v>80</v>
      </c>
      <c r="N278">
        <v>100</v>
      </c>
      <c r="O278" t="s">
        <v>6218</v>
      </c>
      <c r="P278">
        <v>2600</v>
      </c>
      <c r="Q278">
        <v>50</v>
      </c>
      <c r="R278">
        <v>300</v>
      </c>
      <c r="S278"/>
      <c r="T278"/>
      <c r="U278" t="s">
        <v>6144</v>
      </c>
      <c r="V278" s="2">
        <v>43892.597870370373</v>
      </c>
      <c r="W278" t="s">
        <v>37</v>
      </c>
      <c r="X278" s="2">
        <v>44405.469305555554</v>
      </c>
      <c r="Y278" t="s">
        <v>329</v>
      </c>
      <c r="Z278"/>
    </row>
    <row r="279" spans="1:26" hidden="1" x14ac:dyDescent="0.25">
      <c r="A279" t="s">
        <v>3304</v>
      </c>
      <c r="B279" t="s">
        <v>3303</v>
      </c>
      <c r="C279" t="s">
        <v>3305</v>
      </c>
      <c r="D279" t="s">
        <v>1925</v>
      </c>
      <c r="E279" t="s">
        <v>3306</v>
      </c>
      <c r="F279" t="s">
        <v>177</v>
      </c>
      <c r="G279" t="s">
        <v>58</v>
      </c>
      <c r="H279">
        <v>1019882</v>
      </c>
      <c r="I279">
        <v>5</v>
      </c>
      <c r="J279" t="s">
        <v>79</v>
      </c>
      <c r="K279" t="s">
        <v>6142</v>
      </c>
      <c r="L279" t="s">
        <v>55</v>
      </c>
      <c r="M279">
        <v>80</v>
      </c>
      <c r="N279">
        <v>100</v>
      </c>
      <c r="O279" t="s">
        <v>6143</v>
      </c>
      <c r="P279">
        <v>2600</v>
      </c>
      <c r="Q279">
        <v>50</v>
      </c>
      <c r="R279">
        <v>300</v>
      </c>
      <c r="S279"/>
      <c r="T279"/>
      <c r="U279" t="s">
        <v>6144</v>
      </c>
      <c r="V279" s="2">
        <v>43474.373842592591</v>
      </c>
      <c r="W279"/>
      <c r="X279" s="2">
        <v>43474.373842592591</v>
      </c>
      <c r="Y279"/>
      <c r="Z279"/>
    </row>
    <row r="280" spans="1:26" x14ac:dyDescent="0.25">
      <c r="A280" t="s">
        <v>3598</v>
      </c>
      <c r="B280" t="s">
        <v>3597</v>
      </c>
      <c r="C280" t="s">
        <v>263</v>
      </c>
      <c r="D280" t="s">
        <v>264</v>
      </c>
      <c r="E280" t="s">
        <v>265</v>
      </c>
      <c r="F280" t="s">
        <v>241</v>
      </c>
      <c r="G280" s="5" t="s">
        <v>58</v>
      </c>
      <c r="H280" s="5">
        <v>1036985</v>
      </c>
      <c r="I280">
        <v>5</v>
      </c>
      <c r="J280" t="s">
        <v>47</v>
      </c>
      <c r="K280" t="s">
        <v>6172</v>
      </c>
      <c r="L280" s="5" t="s">
        <v>55</v>
      </c>
      <c r="M280">
        <v>60</v>
      </c>
      <c r="N280">
        <v>100</v>
      </c>
      <c r="O280" t="s">
        <v>6219</v>
      </c>
      <c r="P280" s="5">
        <v>2500</v>
      </c>
      <c r="Q280" s="5">
        <v>300</v>
      </c>
      <c r="R280" s="5">
        <v>300</v>
      </c>
      <c r="U280" s="5" t="s">
        <v>6174</v>
      </c>
      <c r="V280" s="8">
        <v>43892.589189814818</v>
      </c>
      <c r="W280" s="5" t="s">
        <v>37</v>
      </c>
      <c r="X280" s="8">
        <v>44405.472175925926</v>
      </c>
      <c r="Y280" s="5" t="s">
        <v>329</v>
      </c>
    </row>
    <row r="281" spans="1:26" hidden="1" x14ac:dyDescent="0.25">
      <c r="A281" t="s">
        <v>1497</v>
      </c>
      <c r="B281" t="s">
        <v>1496</v>
      </c>
      <c r="C281" t="s">
        <v>263</v>
      </c>
      <c r="D281" t="s">
        <v>264</v>
      </c>
      <c r="E281" t="s">
        <v>265</v>
      </c>
      <c r="F281" t="s">
        <v>241</v>
      </c>
      <c r="G281" t="s">
        <v>323</v>
      </c>
      <c r="H281">
        <v>1034722</v>
      </c>
      <c r="I281">
        <v>0.24</v>
      </c>
      <c r="J281" t="s">
        <v>193</v>
      </c>
      <c r="K281" t="s">
        <v>6175</v>
      </c>
      <c r="L281" t="s">
        <v>330</v>
      </c>
      <c r="M281">
        <v>20</v>
      </c>
      <c r="N281">
        <v>100</v>
      </c>
      <c r="O281" t="s">
        <v>6178</v>
      </c>
      <c r="P281">
        <v>1400</v>
      </c>
      <c r="Q281">
        <v>50</v>
      </c>
      <c r="R281">
        <v>302</v>
      </c>
      <c r="S281"/>
      <c r="T281"/>
      <c r="U281" t="s">
        <v>6179</v>
      </c>
      <c r="V281" s="2">
        <v>43892.597511574073</v>
      </c>
      <c r="W281" t="s">
        <v>37</v>
      </c>
      <c r="X281" s="2">
        <v>43892.597511574073</v>
      </c>
      <c r="Y281" t="s">
        <v>37</v>
      </c>
      <c r="Z281"/>
    </row>
    <row r="282" spans="1:26" hidden="1" x14ac:dyDescent="0.25">
      <c r="A282" t="s">
        <v>3333</v>
      </c>
      <c r="B282" t="s">
        <v>3332</v>
      </c>
      <c r="C282" t="s">
        <v>3334</v>
      </c>
      <c r="D282" t="s">
        <v>281</v>
      </c>
      <c r="E282" t="s">
        <v>3335</v>
      </c>
      <c r="F282" t="s">
        <v>750</v>
      </c>
      <c r="G282" t="s">
        <v>58</v>
      </c>
      <c r="H282">
        <v>1019893</v>
      </c>
      <c r="I282">
        <v>5</v>
      </c>
      <c r="J282" t="s">
        <v>79</v>
      </c>
      <c r="K282" t="s">
        <v>6142</v>
      </c>
      <c r="L282" t="s">
        <v>55</v>
      </c>
      <c r="M282">
        <v>80</v>
      </c>
      <c r="N282">
        <v>100</v>
      </c>
      <c r="O282" t="s">
        <v>6156</v>
      </c>
      <c r="P282">
        <v>2600</v>
      </c>
      <c r="Q282">
        <v>50</v>
      </c>
      <c r="R282">
        <v>300</v>
      </c>
      <c r="S282"/>
      <c r="T282"/>
      <c r="U282" t="s">
        <v>6144</v>
      </c>
      <c r="V282" s="2">
        <v>43474.373842592591</v>
      </c>
      <c r="W282"/>
      <c r="X282" s="2">
        <v>43474.373842592591</v>
      </c>
      <c r="Y282"/>
      <c r="Z282"/>
    </row>
    <row r="283" spans="1:26" hidden="1" x14ac:dyDescent="0.25">
      <c r="A283" t="s">
        <v>3338</v>
      </c>
      <c r="B283" t="s">
        <v>3337</v>
      </c>
      <c r="C283" t="s">
        <v>3339</v>
      </c>
      <c r="D283" t="s">
        <v>516</v>
      </c>
      <c r="E283" t="s">
        <v>3340</v>
      </c>
      <c r="F283" t="s">
        <v>750</v>
      </c>
      <c r="G283" t="s">
        <v>58</v>
      </c>
      <c r="H283">
        <v>1019894</v>
      </c>
      <c r="I283">
        <v>5</v>
      </c>
      <c r="J283" t="s">
        <v>79</v>
      </c>
      <c r="K283" t="s">
        <v>6142</v>
      </c>
      <c r="L283" t="s">
        <v>55</v>
      </c>
      <c r="M283">
        <v>80</v>
      </c>
      <c r="N283">
        <v>100</v>
      </c>
      <c r="O283" t="s">
        <v>6156</v>
      </c>
      <c r="P283">
        <v>2600</v>
      </c>
      <c r="Q283">
        <v>50</v>
      </c>
      <c r="R283">
        <v>300</v>
      </c>
      <c r="S283"/>
      <c r="T283"/>
      <c r="U283" t="s">
        <v>6144</v>
      </c>
      <c r="V283" s="2">
        <v>43474.373842592591</v>
      </c>
      <c r="W283"/>
      <c r="X283" s="2">
        <v>43474.373842592591</v>
      </c>
      <c r="Y283"/>
      <c r="Z283"/>
    </row>
    <row r="284" spans="1:26" hidden="1" x14ac:dyDescent="0.25">
      <c r="A284" t="s">
        <v>3343</v>
      </c>
      <c r="B284" t="s">
        <v>3342</v>
      </c>
      <c r="C284" t="s">
        <v>3344</v>
      </c>
      <c r="D284" t="s">
        <v>503</v>
      </c>
      <c r="E284" t="s">
        <v>3345</v>
      </c>
      <c r="F284" t="s">
        <v>750</v>
      </c>
      <c r="G284" t="s">
        <v>58</v>
      </c>
      <c r="H284">
        <v>1019895</v>
      </c>
      <c r="I284">
        <v>5</v>
      </c>
      <c r="J284" t="s">
        <v>79</v>
      </c>
      <c r="K284" t="s">
        <v>6142</v>
      </c>
      <c r="L284" t="s">
        <v>55</v>
      </c>
      <c r="M284">
        <v>80</v>
      </c>
      <c r="N284">
        <v>100</v>
      </c>
      <c r="O284" t="s">
        <v>6156</v>
      </c>
      <c r="P284">
        <v>2600</v>
      </c>
      <c r="Q284">
        <v>50</v>
      </c>
      <c r="R284">
        <v>300</v>
      </c>
      <c r="S284"/>
      <c r="T284"/>
      <c r="U284" t="s">
        <v>6144</v>
      </c>
      <c r="V284" s="2">
        <v>43474.373842592591</v>
      </c>
      <c r="W284"/>
      <c r="X284" s="2">
        <v>43474.373842592591</v>
      </c>
      <c r="Y284"/>
      <c r="Z284"/>
    </row>
    <row r="285" spans="1:26" hidden="1" x14ac:dyDescent="0.25">
      <c r="A285" t="s">
        <v>3348</v>
      </c>
      <c r="B285" t="s">
        <v>3347</v>
      </c>
      <c r="C285" t="s">
        <v>2652</v>
      </c>
      <c r="D285" t="s">
        <v>281</v>
      </c>
      <c r="E285" t="s">
        <v>2653</v>
      </c>
      <c r="F285" t="s">
        <v>34</v>
      </c>
      <c r="G285" t="s">
        <v>58</v>
      </c>
      <c r="H285">
        <v>1019896</v>
      </c>
      <c r="I285">
        <v>5</v>
      </c>
      <c r="J285" t="s">
        <v>79</v>
      </c>
      <c r="K285" t="s">
        <v>6142</v>
      </c>
      <c r="L285" t="s">
        <v>55</v>
      </c>
      <c r="M285">
        <v>80</v>
      </c>
      <c r="N285">
        <v>100</v>
      </c>
      <c r="O285" t="s">
        <v>6165</v>
      </c>
      <c r="P285">
        <v>2600</v>
      </c>
      <c r="Q285">
        <v>50</v>
      </c>
      <c r="R285">
        <v>300</v>
      </c>
      <c r="S285"/>
      <c r="T285"/>
      <c r="U285" t="s">
        <v>6144</v>
      </c>
      <c r="V285" s="2">
        <v>43474.373842592591</v>
      </c>
      <c r="W285"/>
      <c r="X285" s="2">
        <v>43474.373842592591</v>
      </c>
      <c r="Y285"/>
      <c r="Z285"/>
    </row>
    <row r="286" spans="1:26" hidden="1" x14ac:dyDescent="0.25">
      <c r="A286" t="s">
        <v>6220</v>
      </c>
      <c r="B286" s="2"/>
      <c r="C286" s="2"/>
      <c r="D286" s="2"/>
      <c r="E286" s="2"/>
      <c r="F286" s="2"/>
      <c r="G286" t="s">
        <v>58</v>
      </c>
      <c r="H286">
        <v>1019852</v>
      </c>
      <c r="I286">
        <v>5</v>
      </c>
      <c r="J286" t="s">
        <v>79</v>
      </c>
      <c r="K286" t="s">
        <v>6142</v>
      </c>
      <c r="L286" t="s">
        <v>55</v>
      </c>
      <c r="M286">
        <v>80</v>
      </c>
      <c r="N286">
        <v>100</v>
      </c>
      <c r="O286" t="s">
        <v>6207</v>
      </c>
      <c r="P286">
        <v>2500</v>
      </c>
      <c r="Q286">
        <v>50</v>
      </c>
      <c r="R286">
        <v>301</v>
      </c>
      <c r="S286"/>
      <c r="T286"/>
      <c r="U286" t="s">
        <v>6144</v>
      </c>
      <c r="V286" s="2">
        <v>43474.373842592591</v>
      </c>
      <c r="W286"/>
      <c r="X286" s="2">
        <v>43474.373842592591</v>
      </c>
      <c r="Y286"/>
      <c r="Z286"/>
    </row>
    <row r="287" spans="1:26" x14ac:dyDescent="0.25">
      <c r="A287" t="s">
        <v>1591</v>
      </c>
      <c r="B287" t="s">
        <v>1590</v>
      </c>
      <c r="C287" t="s">
        <v>263</v>
      </c>
      <c r="D287" t="s">
        <v>264</v>
      </c>
      <c r="E287" t="s">
        <v>265</v>
      </c>
      <c r="F287" t="s">
        <v>241</v>
      </c>
      <c r="G287" s="5" t="s">
        <v>58</v>
      </c>
      <c r="H287" s="5">
        <v>1037142</v>
      </c>
      <c r="I287">
        <v>5</v>
      </c>
      <c r="J287" t="s">
        <v>79</v>
      </c>
      <c r="K287" t="s">
        <v>6172</v>
      </c>
      <c r="L287" s="5" t="s">
        <v>55</v>
      </c>
      <c r="M287">
        <v>60</v>
      </c>
      <c r="N287">
        <v>100</v>
      </c>
      <c r="O287" t="s">
        <v>6190</v>
      </c>
      <c r="P287" s="5">
        <v>2600</v>
      </c>
      <c r="Q287" s="5">
        <v>50</v>
      </c>
      <c r="R287" s="5">
        <v>300</v>
      </c>
      <c r="U287" s="5" t="s">
        <v>6174</v>
      </c>
      <c r="V287" s="8">
        <v>43892.598136574074</v>
      </c>
      <c r="W287" s="5" t="s">
        <v>37</v>
      </c>
      <c r="X287" s="8">
        <v>43892.598136574074</v>
      </c>
      <c r="Y287" s="5" t="s">
        <v>37</v>
      </c>
    </row>
    <row r="288" spans="1:26" hidden="1" x14ac:dyDescent="0.25">
      <c r="A288" t="s">
        <v>2958</v>
      </c>
      <c r="B288" t="s">
        <v>2957</v>
      </c>
      <c r="C288" t="s">
        <v>2354</v>
      </c>
      <c r="D288" t="s">
        <v>2355</v>
      </c>
      <c r="E288" t="s">
        <v>2356</v>
      </c>
      <c r="F288" t="s">
        <v>1043</v>
      </c>
      <c r="G288" t="s">
        <v>58</v>
      </c>
      <c r="H288">
        <v>1019860</v>
      </c>
      <c r="I288">
        <v>5</v>
      </c>
      <c r="J288" t="s">
        <v>79</v>
      </c>
      <c r="K288" t="s">
        <v>6142</v>
      </c>
      <c r="L288" t="s">
        <v>55</v>
      </c>
      <c r="M288">
        <v>80</v>
      </c>
      <c r="N288">
        <v>100</v>
      </c>
      <c r="O288" t="s">
        <v>6143</v>
      </c>
      <c r="P288">
        <v>2600</v>
      </c>
      <c r="Q288">
        <v>50</v>
      </c>
      <c r="R288">
        <v>300</v>
      </c>
      <c r="S288"/>
      <c r="T288"/>
      <c r="U288" t="s">
        <v>6144</v>
      </c>
      <c r="V288" s="2">
        <v>43474.373842592591</v>
      </c>
      <c r="W288"/>
      <c r="X288" s="2">
        <v>43474.373842592591</v>
      </c>
      <c r="Y288"/>
      <c r="Z288"/>
    </row>
    <row r="289" spans="1:26" hidden="1" x14ac:dyDescent="0.25">
      <c r="A289" t="s">
        <v>4443</v>
      </c>
      <c r="B289" t="s">
        <v>4442</v>
      </c>
      <c r="C289" t="s">
        <v>3644</v>
      </c>
      <c r="D289" t="s">
        <v>3645</v>
      </c>
      <c r="E289" t="s">
        <v>3646</v>
      </c>
      <c r="F289" t="s">
        <v>241</v>
      </c>
      <c r="G289" t="s">
        <v>58</v>
      </c>
      <c r="H289">
        <v>1034800</v>
      </c>
      <c r="I289">
        <v>5</v>
      </c>
      <c r="J289" t="s">
        <v>167</v>
      </c>
      <c r="K289" t="s">
        <v>6142</v>
      </c>
      <c r="L289" t="s">
        <v>55</v>
      </c>
      <c r="M289">
        <v>80</v>
      </c>
      <c r="N289">
        <v>100</v>
      </c>
      <c r="O289" t="s">
        <v>6221</v>
      </c>
      <c r="P289">
        <v>2700</v>
      </c>
      <c r="Q289">
        <v>50</v>
      </c>
      <c r="R289">
        <v>300</v>
      </c>
      <c r="S289"/>
      <c r="T289"/>
      <c r="U289" t="s">
        <v>6144</v>
      </c>
      <c r="V289" s="2">
        <v>44096.385752314818</v>
      </c>
      <c r="W289" t="s">
        <v>329</v>
      </c>
      <c r="X289" s="2">
        <v>44692.4533912037</v>
      </c>
      <c r="Y289" t="s">
        <v>329</v>
      </c>
      <c r="Z289"/>
    </row>
    <row r="290" spans="1:26" hidden="1" x14ac:dyDescent="0.25">
      <c r="A290" t="s">
        <v>5786</v>
      </c>
      <c r="B290" t="s">
        <v>5785</v>
      </c>
      <c r="C290" t="s">
        <v>3644</v>
      </c>
      <c r="D290" t="s">
        <v>1925</v>
      </c>
      <c r="E290" t="s">
        <v>5787</v>
      </c>
      <c r="F290" t="s">
        <v>241</v>
      </c>
      <c r="G290" t="s">
        <v>6222</v>
      </c>
      <c r="H290" s="2"/>
      <c r="I290">
        <v>5</v>
      </c>
      <c r="J290" t="s">
        <v>5080</v>
      </c>
      <c r="K290" t="s">
        <v>6142</v>
      </c>
      <c r="L290" t="s">
        <v>55</v>
      </c>
      <c r="M290">
        <v>0</v>
      </c>
      <c r="N290">
        <v>100</v>
      </c>
      <c r="O290" t="s">
        <v>6223</v>
      </c>
      <c r="P290" s="2"/>
      <c r="Q290" s="2"/>
      <c r="R290" s="2"/>
      <c r="S290"/>
      <c r="T290"/>
      <c r="U290" t="s">
        <v>6144</v>
      </c>
      <c r="V290" s="2">
        <v>44711.409525462965</v>
      </c>
      <c r="W290" t="s">
        <v>329</v>
      </c>
      <c r="X290" s="2">
        <v>44711.409525462965</v>
      </c>
      <c r="Y290" t="s">
        <v>329</v>
      </c>
      <c r="Z290"/>
    </row>
    <row r="291" spans="1:26" x14ac:dyDescent="0.25">
      <c r="A291" t="s">
        <v>3643</v>
      </c>
      <c r="B291" t="s">
        <v>3642</v>
      </c>
      <c r="C291" t="s">
        <v>3644</v>
      </c>
      <c r="D291" t="s">
        <v>3645</v>
      </c>
      <c r="E291" t="s">
        <v>3646</v>
      </c>
      <c r="F291" t="s">
        <v>241</v>
      </c>
      <c r="G291" s="5" t="s">
        <v>58</v>
      </c>
      <c r="H291" s="5">
        <v>1037247</v>
      </c>
      <c r="I291">
        <v>5</v>
      </c>
      <c r="J291" t="s">
        <v>79</v>
      </c>
      <c r="K291" t="s">
        <v>6172</v>
      </c>
      <c r="L291" s="5" t="s">
        <v>55</v>
      </c>
      <c r="M291">
        <v>60</v>
      </c>
      <c r="N291">
        <v>100</v>
      </c>
      <c r="O291" t="s">
        <v>6224</v>
      </c>
      <c r="P291" s="5">
        <v>2600</v>
      </c>
      <c r="Q291" s="5">
        <v>50</v>
      </c>
      <c r="R291" s="5">
        <v>300</v>
      </c>
      <c r="U291" s="5" t="s">
        <v>6174</v>
      </c>
      <c r="V291" s="8">
        <v>44096.383587962962</v>
      </c>
      <c r="W291" s="5" t="s">
        <v>329</v>
      </c>
      <c r="X291" s="8">
        <v>44096.60460648148</v>
      </c>
      <c r="Y291" s="5" t="s">
        <v>37</v>
      </c>
    </row>
    <row r="292" spans="1:26" x14ac:dyDescent="0.25">
      <c r="A292" t="s">
        <v>4859</v>
      </c>
      <c r="B292" t="s">
        <v>4858</v>
      </c>
      <c r="C292" t="s">
        <v>3644</v>
      </c>
      <c r="D292" t="s">
        <v>3645</v>
      </c>
      <c r="E292" t="s">
        <v>3646</v>
      </c>
      <c r="F292" t="s">
        <v>241</v>
      </c>
      <c r="G292" s="5" t="s">
        <v>58</v>
      </c>
      <c r="H292" s="5">
        <v>1037250</v>
      </c>
      <c r="I292">
        <v>5</v>
      </c>
      <c r="J292" t="s">
        <v>47</v>
      </c>
      <c r="K292" t="s">
        <v>6172</v>
      </c>
      <c r="L292" s="5" t="s">
        <v>55</v>
      </c>
      <c r="M292">
        <v>60</v>
      </c>
      <c r="N292">
        <v>100</v>
      </c>
      <c r="O292" t="s">
        <v>6224</v>
      </c>
      <c r="P292" s="5">
        <v>2600</v>
      </c>
      <c r="Q292" s="5">
        <v>50</v>
      </c>
      <c r="R292" s="5">
        <v>300</v>
      </c>
      <c r="U292" s="5" t="s">
        <v>6174</v>
      </c>
      <c r="V292" s="8">
        <v>44096.384895833333</v>
      </c>
      <c r="W292" s="5" t="s">
        <v>329</v>
      </c>
      <c r="X292" s="8">
        <v>44096.605798611112</v>
      </c>
      <c r="Y292" s="5" t="s">
        <v>37</v>
      </c>
    </row>
    <row r="293" spans="1:26" hidden="1" x14ac:dyDescent="0.25">
      <c r="A293" t="s">
        <v>4396</v>
      </c>
      <c r="B293" t="s">
        <v>4395</v>
      </c>
      <c r="C293" t="s">
        <v>3644</v>
      </c>
      <c r="D293" t="s">
        <v>3645</v>
      </c>
      <c r="E293" t="s">
        <v>3646</v>
      </c>
      <c r="F293" t="s">
        <v>241</v>
      </c>
      <c r="G293" t="s">
        <v>323</v>
      </c>
      <c r="H293">
        <v>1036400</v>
      </c>
      <c r="I293">
        <v>0.24</v>
      </c>
      <c r="J293" t="s">
        <v>193</v>
      </c>
      <c r="K293" t="s">
        <v>6175</v>
      </c>
      <c r="L293" t="s">
        <v>330</v>
      </c>
      <c r="M293">
        <v>20</v>
      </c>
      <c r="N293">
        <v>100</v>
      </c>
      <c r="O293" t="s">
        <v>6225</v>
      </c>
      <c r="P293" s="2"/>
      <c r="Q293" s="2"/>
      <c r="R293" s="2"/>
      <c r="S293"/>
      <c r="T293"/>
      <c r="U293" t="s">
        <v>6179</v>
      </c>
      <c r="V293" s="2">
        <v>44096.38689814815</v>
      </c>
      <c r="W293" t="s">
        <v>329</v>
      </c>
      <c r="X293" s="2">
        <v>44096.565891203703</v>
      </c>
      <c r="Y293" t="s">
        <v>37</v>
      </c>
      <c r="Z293"/>
    </row>
    <row r="294" spans="1:26" hidden="1" x14ac:dyDescent="0.25">
      <c r="A294" t="s">
        <v>3097</v>
      </c>
      <c r="B294" t="s">
        <v>3096</v>
      </c>
      <c r="C294" t="s">
        <v>2652</v>
      </c>
      <c r="D294" t="s">
        <v>281</v>
      </c>
      <c r="E294" t="s">
        <v>2653</v>
      </c>
      <c r="F294" t="s">
        <v>34</v>
      </c>
      <c r="G294" t="s">
        <v>58</v>
      </c>
      <c r="H294">
        <v>1031027</v>
      </c>
      <c r="I294">
        <v>5</v>
      </c>
      <c r="J294" t="s">
        <v>47</v>
      </c>
      <c r="K294" t="s">
        <v>6142</v>
      </c>
      <c r="L294" t="s">
        <v>55</v>
      </c>
      <c r="M294">
        <v>80</v>
      </c>
      <c r="N294">
        <v>100</v>
      </c>
      <c r="O294" t="s">
        <v>6165</v>
      </c>
      <c r="P294">
        <v>2500</v>
      </c>
      <c r="Q294">
        <v>50</v>
      </c>
      <c r="R294">
        <v>300</v>
      </c>
      <c r="S294"/>
      <c r="T294"/>
      <c r="U294" t="s">
        <v>6144</v>
      </c>
      <c r="V294" s="2">
        <v>43474.373842592591</v>
      </c>
      <c r="W294"/>
      <c r="X294" s="2">
        <v>43474.373842592591</v>
      </c>
      <c r="Y294"/>
      <c r="Z294"/>
    </row>
    <row r="295" spans="1:26" hidden="1" x14ac:dyDescent="0.25">
      <c r="A295" t="s">
        <v>4368</v>
      </c>
      <c r="B295" t="s">
        <v>4367</v>
      </c>
      <c r="C295" t="s">
        <v>3644</v>
      </c>
      <c r="D295" t="s">
        <v>3645</v>
      </c>
      <c r="E295" t="s">
        <v>3646</v>
      </c>
      <c r="F295" t="s">
        <v>241</v>
      </c>
      <c r="G295" t="s">
        <v>323</v>
      </c>
      <c r="H295">
        <v>1036375</v>
      </c>
      <c r="I295">
        <v>0.24</v>
      </c>
      <c r="J295" t="s">
        <v>193</v>
      </c>
      <c r="K295" t="s">
        <v>6175</v>
      </c>
      <c r="L295" t="s">
        <v>330</v>
      </c>
      <c r="M295">
        <v>20</v>
      </c>
      <c r="N295">
        <v>100</v>
      </c>
      <c r="O295" t="s">
        <v>6225</v>
      </c>
      <c r="P295" s="2"/>
      <c r="Q295" s="2"/>
      <c r="R295" s="2"/>
      <c r="S295"/>
      <c r="T295"/>
      <c r="U295" t="s">
        <v>6177</v>
      </c>
      <c r="V295" s="2">
        <v>44110.394108796296</v>
      </c>
      <c r="W295" t="s">
        <v>329</v>
      </c>
      <c r="X295" s="2">
        <v>44116.459675925929</v>
      </c>
      <c r="Y295" t="s">
        <v>37</v>
      </c>
      <c r="Z295"/>
    </row>
    <row r="296" spans="1:26" hidden="1" x14ac:dyDescent="0.25">
      <c r="A296" t="s">
        <v>2990</v>
      </c>
      <c r="B296" t="s">
        <v>2989</v>
      </c>
      <c r="C296" t="s">
        <v>521</v>
      </c>
      <c r="D296" t="s">
        <v>516</v>
      </c>
      <c r="E296" t="s">
        <v>523</v>
      </c>
      <c r="F296" t="s">
        <v>62</v>
      </c>
      <c r="G296" t="s">
        <v>58</v>
      </c>
      <c r="H296">
        <v>1030359</v>
      </c>
      <c r="I296">
        <v>3</v>
      </c>
      <c r="J296" t="s">
        <v>79</v>
      </c>
      <c r="K296" t="s">
        <v>6184</v>
      </c>
      <c r="L296" t="s">
        <v>55</v>
      </c>
      <c r="M296">
        <v>0</v>
      </c>
      <c r="N296">
        <v>100</v>
      </c>
      <c r="O296" t="s">
        <v>6185</v>
      </c>
      <c r="P296">
        <v>1600</v>
      </c>
      <c r="Q296">
        <v>50</v>
      </c>
      <c r="R296">
        <v>300</v>
      </c>
      <c r="S296"/>
      <c r="T296"/>
      <c r="U296" t="s">
        <v>6184</v>
      </c>
      <c r="V296" s="2">
        <v>43474.373842592591</v>
      </c>
      <c r="W296"/>
      <c r="X296" s="2">
        <v>43474.373842592591</v>
      </c>
      <c r="Y296"/>
      <c r="Z296"/>
    </row>
    <row r="297" spans="1:26" x14ac:dyDescent="0.25">
      <c r="A297" t="s">
        <v>2805</v>
      </c>
      <c r="B297" t="s">
        <v>2804</v>
      </c>
      <c r="C297" t="s">
        <v>665</v>
      </c>
      <c r="D297" t="s">
        <v>2806</v>
      </c>
      <c r="E297" t="s">
        <v>2807</v>
      </c>
      <c r="F297" t="s">
        <v>241</v>
      </c>
      <c r="G297" s="5" t="s">
        <v>58</v>
      </c>
      <c r="H297" s="5">
        <v>1020011</v>
      </c>
      <c r="I297">
        <v>5</v>
      </c>
      <c r="J297" t="s">
        <v>79</v>
      </c>
      <c r="K297" t="s">
        <v>6142</v>
      </c>
      <c r="L297" s="5" t="s">
        <v>55</v>
      </c>
      <c r="M297">
        <v>80</v>
      </c>
      <c r="N297">
        <v>100</v>
      </c>
      <c r="O297" t="s">
        <v>6182</v>
      </c>
      <c r="P297" s="5">
        <v>2500</v>
      </c>
      <c r="Q297" s="5">
        <v>50</v>
      </c>
      <c r="R297" s="5">
        <v>300</v>
      </c>
      <c r="U297" s="5" t="s">
        <v>6144</v>
      </c>
      <c r="V297" s="8">
        <v>43474.373842592591</v>
      </c>
      <c r="X297" s="8">
        <v>43474.373842592591</v>
      </c>
    </row>
    <row r="298" spans="1:26" hidden="1" x14ac:dyDescent="0.25">
      <c r="A298" t="s">
        <v>3070</v>
      </c>
      <c r="B298" t="s">
        <v>3069</v>
      </c>
      <c r="C298" t="s">
        <v>3071</v>
      </c>
      <c r="D298" t="s">
        <v>607</v>
      </c>
      <c r="E298" t="s">
        <v>3072</v>
      </c>
      <c r="F298" t="s">
        <v>51</v>
      </c>
      <c r="G298" t="s">
        <v>58</v>
      </c>
      <c r="H298">
        <v>1031011</v>
      </c>
      <c r="I298">
        <v>5</v>
      </c>
      <c r="J298" t="s">
        <v>47</v>
      </c>
      <c r="K298" t="s">
        <v>6142</v>
      </c>
      <c r="L298" t="s">
        <v>55</v>
      </c>
      <c r="M298">
        <v>80</v>
      </c>
      <c r="N298">
        <v>100</v>
      </c>
      <c r="O298" t="s">
        <v>6156</v>
      </c>
      <c r="P298">
        <v>2600</v>
      </c>
      <c r="Q298">
        <v>50</v>
      </c>
      <c r="R298">
        <v>300</v>
      </c>
      <c r="S298"/>
      <c r="T298"/>
      <c r="U298" t="s">
        <v>6144</v>
      </c>
      <c r="V298" s="2">
        <v>43474.373854166668</v>
      </c>
      <c r="W298"/>
      <c r="X298" s="2">
        <v>43474.373854166668</v>
      </c>
      <c r="Y298"/>
      <c r="Z298"/>
    </row>
    <row r="299" spans="1:26" hidden="1" x14ac:dyDescent="0.25">
      <c r="A299" t="s">
        <v>3075</v>
      </c>
      <c r="B299" t="s">
        <v>3074</v>
      </c>
      <c r="C299" t="s">
        <v>715</v>
      </c>
      <c r="D299" t="s">
        <v>716</v>
      </c>
      <c r="E299" t="s">
        <v>717</v>
      </c>
      <c r="F299" t="s">
        <v>177</v>
      </c>
      <c r="G299" t="s">
        <v>58</v>
      </c>
      <c r="H299">
        <v>1031013</v>
      </c>
      <c r="I299">
        <v>5</v>
      </c>
      <c r="J299" t="s">
        <v>47</v>
      </c>
      <c r="K299" t="s">
        <v>6142</v>
      </c>
      <c r="L299" t="s">
        <v>55</v>
      </c>
      <c r="M299">
        <v>80</v>
      </c>
      <c r="N299">
        <v>100</v>
      </c>
      <c r="O299" t="s">
        <v>6143</v>
      </c>
      <c r="P299">
        <v>2600</v>
      </c>
      <c r="Q299">
        <v>50</v>
      </c>
      <c r="R299">
        <v>300</v>
      </c>
      <c r="S299"/>
      <c r="T299"/>
      <c r="U299" t="s">
        <v>6144</v>
      </c>
      <c r="V299" s="2">
        <v>43474.373842592591</v>
      </c>
      <c r="W299"/>
      <c r="X299" s="2">
        <v>43474.373842592591</v>
      </c>
      <c r="Y299"/>
      <c r="Z299"/>
    </row>
    <row r="300" spans="1:26" hidden="1" x14ac:dyDescent="0.25">
      <c r="A300" t="s">
        <v>1598</v>
      </c>
      <c r="B300" t="s">
        <v>1597</v>
      </c>
      <c r="C300" t="s">
        <v>665</v>
      </c>
      <c r="D300" t="s">
        <v>666</v>
      </c>
      <c r="E300" t="s">
        <v>667</v>
      </c>
      <c r="F300" t="s">
        <v>241</v>
      </c>
      <c r="G300" t="s">
        <v>58</v>
      </c>
      <c r="H300">
        <v>1036980</v>
      </c>
      <c r="I300">
        <v>5</v>
      </c>
      <c r="J300" t="s">
        <v>167</v>
      </c>
      <c r="K300" t="s">
        <v>6172</v>
      </c>
      <c r="L300" t="s">
        <v>55</v>
      </c>
      <c r="M300">
        <v>60</v>
      </c>
      <c r="N300">
        <v>100</v>
      </c>
      <c r="O300" t="s">
        <v>6219</v>
      </c>
      <c r="P300">
        <v>2600</v>
      </c>
      <c r="Q300">
        <v>50</v>
      </c>
      <c r="R300">
        <v>300</v>
      </c>
      <c r="S300"/>
      <c r="T300"/>
      <c r="U300" t="s">
        <v>6174</v>
      </c>
      <c r="V300" s="2">
        <v>43892.385474537034</v>
      </c>
      <c r="W300" t="s">
        <v>37</v>
      </c>
      <c r="X300" s="2">
        <v>44781.610358796293</v>
      </c>
      <c r="Y300" t="s">
        <v>329</v>
      </c>
      <c r="Z300"/>
    </row>
    <row r="301" spans="1:26" hidden="1" x14ac:dyDescent="0.25">
      <c r="A301" t="s">
        <v>664</v>
      </c>
      <c r="B301" t="s">
        <v>663</v>
      </c>
      <c r="C301" t="s">
        <v>665</v>
      </c>
      <c r="D301" t="s">
        <v>666</v>
      </c>
      <c r="E301" t="s">
        <v>667</v>
      </c>
      <c r="F301" t="s">
        <v>241</v>
      </c>
      <c r="G301" t="s">
        <v>323</v>
      </c>
      <c r="H301">
        <v>1035260</v>
      </c>
      <c r="I301">
        <v>0.24</v>
      </c>
      <c r="J301" t="s">
        <v>193</v>
      </c>
      <c r="K301" t="s">
        <v>6175</v>
      </c>
      <c r="L301" t="s">
        <v>330</v>
      </c>
      <c r="M301">
        <v>20</v>
      </c>
      <c r="N301">
        <v>100</v>
      </c>
      <c r="O301" t="s">
        <v>6178</v>
      </c>
      <c r="P301">
        <v>1400</v>
      </c>
      <c r="Q301">
        <v>50</v>
      </c>
      <c r="R301">
        <v>301</v>
      </c>
      <c r="S301"/>
      <c r="T301"/>
      <c r="U301" t="s">
        <v>6179</v>
      </c>
      <c r="V301" s="2">
        <v>43866.652094907404</v>
      </c>
      <c r="W301" t="s">
        <v>37</v>
      </c>
      <c r="X301" s="2">
        <v>43866.652094907404</v>
      </c>
      <c r="Y301" t="s">
        <v>37</v>
      </c>
      <c r="Z301"/>
    </row>
    <row r="302" spans="1:26" hidden="1" x14ac:dyDescent="0.25">
      <c r="A302" t="s">
        <v>3107</v>
      </c>
      <c r="B302" t="s">
        <v>3106</v>
      </c>
      <c r="C302" t="s">
        <v>2129</v>
      </c>
      <c r="D302" t="s">
        <v>112</v>
      </c>
      <c r="E302" t="s">
        <v>2131</v>
      </c>
      <c r="F302" t="s">
        <v>277</v>
      </c>
      <c r="G302" t="s">
        <v>58</v>
      </c>
      <c r="H302">
        <v>1031034</v>
      </c>
      <c r="I302">
        <v>5</v>
      </c>
      <c r="J302" t="s">
        <v>79</v>
      </c>
      <c r="K302" t="s">
        <v>6142</v>
      </c>
      <c r="L302" t="s">
        <v>55</v>
      </c>
      <c r="M302">
        <v>80</v>
      </c>
      <c r="N302">
        <v>100</v>
      </c>
      <c r="O302" t="s">
        <v>6163</v>
      </c>
      <c r="P302">
        <v>2600</v>
      </c>
      <c r="Q302">
        <v>50</v>
      </c>
      <c r="R302">
        <v>300</v>
      </c>
      <c r="S302"/>
      <c r="T302"/>
      <c r="U302" t="s">
        <v>6144</v>
      </c>
      <c r="V302" s="2">
        <v>43474.373842592591</v>
      </c>
      <c r="W302"/>
      <c r="X302" s="2">
        <v>43474.373842592591</v>
      </c>
      <c r="Y302"/>
      <c r="Z302"/>
    </row>
    <row r="303" spans="1:26" x14ac:dyDescent="0.25">
      <c r="A303" t="s">
        <v>3006</v>
      </c>
      <c r="B303" t="s">
        <v>3005</v>
      </c>
      <c r="C303" t="s">
        <v>665</v>
      </c>
      <c r="D303" t="s">
        <v>666</v>
      </c>
      <c r="E303" t="s">
        <v>667</v>
      </c>
      <c r="F303" t="s">
        <v>241</v>
      </c>
      <c r="G303" s="5" t="s">
        <v>58</v>
      </c>
      <c r="H303" s="5">
        <v>1030375</v>
      </c>
      <c r="I303">
        <v>5</v>
      </c>
      <c r="J303" t="s">
        <v>47</v>
      </c>
      <c r="K303" t="s">
        <v>6172</v>
      </c>
      <c r="L303" s="5" t="s">
        <v>55</v>
      </c>
      <c r="M303">
        <v>60</v>
      </c>
      <c r="N303">
        <v>100</v>
      </c>
      <c r="O303" t="s">
        <v>6190</v>
      </c>
      <c r="P303" s="5">
        <v>2600</v>
      </c>
      <c r="Q303" s="5">
        <v>50</v>
      </c>
      <c r="R303" s="5">
        <v>300</v>
      </c>
      <c r="U303" s="5" t="s">
        <v>6174</v>
      </c>
      <c r="V303" s="8">
        <v>43866.651099537034</v>
      </c>
      <c r="W303" s="5" t="s">
        <v>37</v>
      </c>
      <c r="X303" s="8">
        <v>43866.651099537034</v>
      </c>
      <c r="Y303" s="5" t="s">
        <v>37</v>
      </c>
    </row>
    <row r="304" spans="1:26" x14ac:dyDescent="0.25">
      <c r="A304" t="s">
        <v>3008</v>
      </c>
      <c r="B304" t="s">
        <v>3007</v>
      </c>
      <c r="C304" t="s">
        <v>665</v>
      </c>
      <c r="D304" t="s">
        <v>666</v>
      </c>
      <c r="E304" t="s">
        <v>667</v>
      </c>
      <c r="F304" t="s">
        <v>241</v>
      </c>
      <c r="G304" s="5" t="s">
        <v>58</v>
      </c>
      <c r="H304" s="5">
        <v>1030379</v>
      </c>
      <c r="I304">
        <v>5</v>
      </c>
      <c r="J304" t="s">
        <v>79</v>
      </c>
      <c r="K304" t="s">
        <v>6172</v>
      </c>
      <c r="L304" s="5" t="s">
        <v>55</v>
      </c>
      <c r="M304">
        <v>60</v>
      </c>
      <c r="N304">
        <v>100</v>
      </c>
      <c r="O304" t="s">
        <v>6190</v>
      </c>
      <c r="P304" s="5">
        <v>2600</v>
      </c>
      <c r="Q304" s="5">
        <v>50</v>
      </c>
      <c r="R304" s="5">
        <v>300</v>
      </c>
      <c r="U304" s="5" t="s">
        <v>6174</v>
      </c>
      <c r="V304" s="8">
        <v>43866.650636574072</v>
      </c>
      <c r="W304" s="5" t="s">
        <v>37</v>
      </c>
      <c r="X304" s="8">
        <v>43866.650636574072</v>
      </c>
      <c r="Y304" s="5" t="s">
        <v>37</v>
      </c>
    </row>
    <row r="305" spans="1:26" hidden="1" x14ac:dyDescent="0.25">
      <c r="A305" t="s">
        <v>3119</v>
      </c>
      <c r="B305" t="s">
        <v>3118</v>
      </c>
      <c r="C305" t="s">
        <v>2900</v>
      </c>
      <c r="D305" t="s">
        <v>2355</v>
      </c>
      <c r="E305" t="s">
        <v>2901</v>
      </c>
      <c r="F305" t="s">
        <v>51</v>
      </c>
      <c r="G305" t="s">
        <v>58</v>
      </c>
      <c r="H305">
        <v>1031051</v>
      </c>
      <c r="I305">
        <v>5</v>
      </c>
      <c r="J305" t="s">
        <v>79</v>
      </c>
      <c r="K305" t="s">
        <v>6142</v>
      </c>
      <c r="L305" t="s">
        <v>55</v>
      </c>
      <c r="M305">
        <v>80</v>
      </c>
      <c r="N305">
        <v>100</v>
      </c>
      <c r="O305" t="s">
        <v>6211</v>
      </c>
      <c r="P305">
        <v>2500</v>
      </c>
      <c r="Q305">
        <v>50</v>
      </c>
      <c r="R305">
        <v>500</v>
      </c>
      <c r="S305"/>
      <c r="T305"/>
      <c r="U305" t="s">
        <v>6144</v>
      </c>
      <c r="V305" s="2">
        <v>43474.373854166668</v>
      </c>
      <c r="W305"/>
      <c r="X305" s="2">
        <v>43474.373854166668</v>
      </c>
      <c r="Y305"/>
      <c r="Z305"/>
    </row>
    <row r="306" spans="1:26" hidden="1" x14ac:dyDescent="0.25">
      <c r="A306" t="s">
        <v>3158</v>
      </c>
      <c r="B306" t="s">
        <v>3157</v>
      </c>
      <c r="C306" t="s">
        <v>2593</v>
      </c>
      <c r="D306" t="s">
        <v>468</v>
      </c>
      <c r="E306" t="s">
        <v>2602</v>
      </c>
      <c r="F306" t="s">
        <v>277</v>
      </c>
      <c r="G306" t="s">
        <v>58</v>
      </c>
      <c r="H306">
        <v>1031335</v>
      </c>
      <c r="I306">
        <v>5</v>
      </c>
      <c r="J306" t="s">
        <v>79</v>
      </c>
      <c r="K306" t="s">
        <v>6142</v>
      </c>
      <c r="L306" t="s">
        <v>55</v>
      </c>
      <c r="M306">
        <v>80</v>
      </c>
      <c r="N306">
        <v>100</v>
      </c>
      <c r="O306" t="s">
        <v>6163</v>
      </c>
      <c r="P306">
        <v>2600</v>
      </c>
      <c r="Q306">
        <v>50</v>
      </c>
      <c r="R306">
        <v>550</v>
      </c>
      <c r="S306"/>
      <c r="T306"/>
      <c r="U306" t="s">
        <v>6144</v>
      </c>
      <c r="V306" s="2">
        <v>43474.373842592591</v>
      </c>
      <c r="W306"/>
      <c r="X306" s="2">
        <v>43474.373842592591</v>
      </c>
      <c r="Y306"/>
      <c r="Z306"/>
    </row>
    <row r="307" spans="1:26" hidden="1" x14ac:dyDescent="0.25">
      <c r="A307" t="s">
        <v>3125</v>
      </c>
      <c r="B307" t="s">
        <v>3124</v>
      </c>
      <c r="C307" t="s">
        <v>3126</v>
      </c>
      <c r="D307" t="s">
        <v>3127</v>
      </c>
      <c r="E307" t="s">
        <v>3128</v>
      </c>
      <c r="F307" t="s">
        <v>51</v>
      </c>
      <c r="G307" t="s">
        <v>58</v>
      </c>
      <c r="H307">
        <v>1031145</v>
      </c>
      <c r="I307">
        <v>5</v>
      </c>
      <c r="J307" t="s">
        <v>79</v>
      </c>
      <c r="K307" t="s">
        <v>6142</v>
      </c>
      <c r="L307" t="s">
        <v>55</v>
      </c>
      <c r="M307">
        <v>80</v>
      </c>
      <c r="N307">
        <v>100</v>
      </c>
      <c r="O307" t="s">
        <v>6211</v>
      </c>
      <c r="P307">
        <v>2500</v>
      </c>
      <c r="Q307">
        <v>50</v>
      </c>
      <c r="R307">
        <v>300</v>
      </c>
      <c r="S307"/>
      <c r="T307"/>
      <c r="U307" t="s">
        <v>6144</v>
      </c>
      <c r="V307" s="2">
        <v>43474.373854166668</v>
      </c>
      <c r="W307"/>
      <c r="X307" s="2">
        <v>43474.373854166668</v>
      </c>
      <c r="Y307"/>
      <c r="Z307"/>
    </row>
    <row r="308" spans="1:26" x14ac:dyDescent="0.25">
      <c r="A308" t="s">
        <v>1581</v>
      </c>
      <c r="B308" t="s">
        <v>1580</v>
      </c>
      <c r="C308" t="s">
        <v>665</v>
      </c>
      <c r="D308" t="s">
        <v>666</v>
      </c>
      <c r="E308" t="s">
        <v>667</v>
      </c>
      <c r="F308" t="s">
        <v>241</v>
      </c>
      <c r="G308" s="5" t="s">
        <v>58</v>
      </c>
      <c r="H308" s="5">
        <v>1036991</v>
      </c>
      <c r="I308">
        <v>5</v>
      </c>
      <c r="J308" t="s">
        <v>79</v>
      </c>
      <c r="K308" t="s">
        <v>6172</v>
      </c>
      <c r="L308" s="5" t="s">
        <v>55</v>
      </c>
      <c r="M308">
        <v>60</v>
      </c>
      <c r="N308">
        <v>100</v>
      </c>
      <c r="O308" t="s">
        <v>6190</v>
      </c>
      <c r="P308" s="5">
        <v>2600</v>
      </c>
      <c r="Q308" s="5">
        <v>50</v>
      </c>
      <c r="R308" s="5">
        <v>300</v>
      </c>
      <c r="U308" s="5" t="s">
        <v>6174</v>
      </c>
      <c r="V308" s="8">
        <v>43892.384930555556</v>
      </c>
      <c r="W308" s="5" t="s">
        <v>37</v>
      </c>
      <c r="X308" s="8">
        <v>43892.384930555556</v>
      </c>
      <c r="Y308" s="5" t="s">
        <v>37</v>
      </c>
    </row>
    <row r="309" spans="1:26" hidden="1" x14ac:dyDescent="0.25">
      <c r="A309" t="s">
        <v>3134</v>
      </c>
      <c r="B309" t="s">
        <v>3133</v>
      </c>
      <c r="C309" t="s">
        <v>48</v>
      </c>
      <c r="D309" t="s">
        <v>49</v>
      </c>
      <c r="E309" t="s">
        <v>50</v>
      </c>
      <c r="F309" t="s">
        <v>51</v>
      </c>
      <c r="G309" t="s">
        <v>58</v>
      </c>
      <c r="H309">
        <v>1031363</v>
      </c>
      <c r="I309">
        <v>5</v>
      </c>
      <c r="J309" t="s">
        <v>79</v>
      </c>
      <c r="K309" t="s">
        <v>6142</v>
      </c>
      <c r="L309" t="s">
        <v>55</v>
      </c>
      <c r="M309">
        <v>80</v>
      </c>
      <c r="N309">
        <v>100</v>
      </c>
      <c r="O309" t="s">
        <v>6146</v>
      </c>
      <c r="P309">
        <v>2500</v>
      </c>
      <c r="Q309">
        <v>50</v>
      </c>
      <c r="R309">
        <v>300</v>
      </c>
      <c r="S309"/>
      <c r="T309"/>
      <c r="U309" t="s">
        <v>6144</v>
      </c>
      <c r="V309" s="2">
        <v>43474.373854166668</v>
      </c>
      <c r="W309"/>
      <c r="X309" s="2">
        <v>43474.373854166668</v>
      </c>
      <c r="Y309"/>
      <c r="Z309"/>
    </row>
    <row r="310" spans="1:26" hidden="1" x14ac:dyDescent="0.25">
      <c r="A310" t="s">
        <v>3141</v>
      </c>
      <c r="B310" t="s">
        <v>3140</v>
      </c>
      <c r="C310" t="s">
        <v>3142</v>
      </c>
      <c r="D310" t="s">
        <v>2475</v>
      </c>
      <c r="E310" t="s">
        <v>3143</v>
      </c>
      <c r="F310" t="s">
        <v>177</v>
      </c>
      <c r="G310" t="s">
        <v>58</v>
      </c>
      <c r="H310">
        <v>1032089</v>
      </c>
      <c r="I310">
        <v>5</v>
      </c>
      <c r="J310" t="s">
        <v>79</v>
      </c>
      <c r="K310" t="s">
        <v>6142</v>
      </c>
      <c r="L310" t="s">
        <v>55</v>
      </c>
      <c r="M310">
        <v>80</v>
      </c>
      <c r="N310">
        <v>100</v>
      </c>
      <c r="O310" t="s">
        <v>6143</v>
      </c>
      <c r="P310">
        <v>2600</v>
      </c>
      <c r="Q310">
        <v>50</v>
      </c>
      <c r="R310">
        <v>300</v>
      </c>
      <c r="S310"/>
      <c r="T310"/>
      <c r="U310" t="s">
        <v>6144</v>
      </c>
      <c r="V310" s="2">
        <v>43474.373831018522</v>
      </c>
      <c r="W310"/>
      <c r="X310" s="2">
        <v>43474.373831018522</v>
      </c>
      <c r="Y310"/>
      <c r="Z310"/>
    </row>
    <row r="311" spans="1:26" hidden="1" x14ac:dyDescent="0.25">
      <c r="A311" t="s">
        <v>3146</v>
      </c>
      <c r="B311" t="s">
        <v>3145</v>
      </c>
      <c r="C311" t="s">
        <v>2202</v>
      </c>
      <c r="D311" t="s">
        <v>1086</v>
      </c>
      <c r="E311" t="s">
        <v>3147</v>
      </c>
      <c r="F311" t="s">
        <v>277</v>
      </c>
      <c r="G311" t="s">
        <v>58</v>
      </c>
      <c r="H311">
        <v>1032090</v>
      </c>
      <c r="I311">
        <v>5</v>
      </c>
      <c r="J311" t="s">
        <v>79</v>
      </c>
      <c r="K311" t="s">
        <v>6142</v>
      </c>
      <c r="L311" t="s">
        <v>55</v>
      </c>
      <c r="M311">
        <v>80</v>
      </c>
      <c r="N311">
        <v>100</v>
      </c>
      <c r="O311" t="s">
        <v>6163</v>
      </c>
      <c r="P311">
        <v>2600</v>
      </c>
      <c r="Q311">
        <v>50</v>
      </c>
      <c r="R311">
        <v>550</v>
      </c>
      <c r="S311"/>
      <c r="T311"/>
      <c r="U311" t="s">
        <v>6144</v>
      </c>
      <c r="V311" s="2">
        <v>43474.373842592591</v>
      </c>
      <c r="W311"/>
      <c r="X311" s="2">
        <v>43474.373842592591</v>
      </c>
      <c r="Y311"/>
      <c r="Z311"/>
    </row>
    <row r="312" spans="1:26" hidden="1" x14ac:dyDescent="0.25">
      <c r="A312" t="s">
        <v>6226</v>
      </c>
      <c r="B312" s="2"/>
      <c r="C312" s="2"/>
      <c r="D312" s="2"/>
      <c r="E312" s="2"/>
      <c r="F312" s="2"/>
      <c r="G312" t="s">
        <v>58</v>
      </c>
      <c r="H312">
        <v>1019982</v>
      </c>
      <c r="I312">
        <v>5</v>
      </c>
      <c r="J312" t="s">
        <v>79</v>
      </c>
      <c r="K312" t="s">
        <v>6142</v>
      </c>
      <c r="L312" t="s">
        <v>55</v>
      </c>
      <c r="M312">
        <v>80</v>
      </c>
      <c r="N312">
        <v>100</v>
      </c>
      <c r="O312" t="s">
        <v>6165</v>
      </c>
      <c r="P312">
        <v>2500</v>
      </c>
      <c r="Q312">
        <v>50</v>
      </c>
      <c r="R312">
        <v>301</v>
      </c>
      <c r="S312"/>
      <c r="T312"/>
      <c r="U312" t="s">
        <v>6144</v>
      </c>
      <c r="V312" s="2">
        <v>43474.373842592591</v>
      </c>
      <c r="W312"/>
      <c r="X312" s="2">
        <v>43474.373842592591</v>
      </c>
      <c r="Y312"/>
      <c r="Z312"/>
    </row>
    <row r="313" spans="1:26" x14ac:dyDescent="0.25">
      <c r="A313" t="s">
        <v>3217</v>
      </c>
      <c r="B313" t="s">
        <v>3216</v>
      </c>
      <c r="C313" t="s">
        <v>665</v>
      </c>
      <c r="D313" t="s">
        <v>2806</v>
      </c>
      <c r="E313" t="s">
        <v>2807</v>
      </c>
      <c r="F313" t="s">
        <v>241</v>
      </c>
      <c r="G313" s="5" t="s">
        <v>58</v>
      </c>
      <c r="H313" s="5">
        <v>1016734</v>
      </c>
      <c r="I313">
        <v>5</v>
      </c>
      <c r="J313" t="s">
        <v>47</v>
      </c>
      <c r="K313" t="s">
        <v>6142</v>
      </c>
      <c r="L313" s="5" t="s">
        <v>55</v>
      </c>
      <c r="M313">
        <v>80</v>
      </c>
      <c r="N313">
        <v>100</v>
      </c>
      <c r="O313" t="s">
        <v>6143</v>
      </c>
      <c r="P313" s="5">
        <v>2600</v>
      </c>
      <c r="Q313" s="5">
        <v>50</v>
      </c>
      <c r="R313" s="5">
        <v>300</v>
      </c>
      <c r="U313" s="5" t="s">
        <v>6144</v>
      </c>
      <c r="V313" s="8">
        <v>43636.560590277775</v>
      </c>
      <c r="W313" s="5" t="s">
        <v>37</v>
      </c>
      <c r="X313" s="8">
        <v>43636.560590277775</v>
      </c>
      <c r="Y313" s="5" t="s">
        <v>37</v>
      </c>
    </row>
    <row r="314" spans="1:26" hidden="1" x14ac:dyDescent="0.25">
      <c r="A314" t="s">
        <v>3123</v>
      </c>
      <c r="B314" t="s">
        <v>3122</v>
      </c>
      <c r="C314" t="s">
        <v>1747</v>
      </c>
      <c r="D314" t="s">
        <v>1748</v>
      </c>
      <c r="E314" t="s">
        <v>1749</v>
      </c>
      <c r="F314" t="s">
        <v>177</v>
      </c>
      <c r="G314" t="s">
        <v>58</v>
      </c>
      <c r="H314">
        <v>1031064</v>
      </c>
      <c r="I314">
        <v>5</v>
      </c>
      <c r="J314" t="s">
        <v>79</v>
      </c>
      <c r="K314" t="s">
        <v>6142</v>
      </c>
      <c r="L314" t="s">
        <v>55</v>
      </c>
      <c r="M314">
        <v>80</v>
      </c>
      <c r="N314">
        <v>100</v>
      </c>
      <c r="O314" t="s">
        <v>6143</v>
      </c>
      <c r="P314">
        <v>2600</v>
      </c>
      <c r="Q314">
        <v>50</v>
      </c>
      <c r="R314">
        <v>300</v>
      </c>
      <c r="S314"/>
      <c r="T314"/>
      <c r="U314" t="s">
        <v>6144</v>
      </c>
      <c r="V314" s="2">
        <v>43474.373842592591</v>
      </c>
      <c r="W314"/>
      <c r="X314" s="2">
        <v>43474.373842592591</v>
      </c>
      <c r="Y314"/>
      <c r="Z314"/>
    </row>
    <row r="315" spans="1:26" hidden="1" x14ac:dyDescent="0.25">
      <c r="A315" t="s">
        <v>3150</v>
      </c>
      <c r="B315" t="s">
        <v>3149</v>
      </c>
      <c r="C315" t="s">
        <v>2659</v>
      </c>
      <c r="D315" t="s">
        <v>2660</v>
      </c>
      <c r="E315" t="s">
        <v>2661</v>
      </c>
      <c r="F315" t="s">
        <v>177</v>
      </c>
      <c r="G315" t="s">
        <v>58</v>
      </c>
      <c r="H315">
        <v>1031067</v>
      </c>
      <c r="I315">
        <v>5</v>
      </c>
      <c r="J315" t="s">
        <v>79</v>
      </c>
      <c r="K315" t="s">
        <v>6142</v>
      </c>
      <c r="L315" t="s">
        <v>55</v>
      </c>
      <c r="M315">
        <v>80</v>
      </c>
      <c r="N315">
        <v>100</v>
      </c>
      <c r="O315" t="s">
        <v>6160</v>
      </c>
      <c r="P315">
        <v>2600</v>
      </c>
      <c r="Q315">
        <v>50</v>
      </c>
      <c r="R315">
        <v>300</v>
      </c>
      <c r="S315"/>
      <c r="T315"/>
      <c r="U315" t="s">
        <v>6144</v>
      </c>
      <c r="V315" s="2">
        <v>43474.373842592591</v>
      </c>
      <c r="W315"/>
      <c r="X315" s="2">
        <v>43474.373842592591</v>
      </c>
      <c r="Y315"/>
      <c r="Z315"/>
    </row>
    <row r="316" spans="1:26" hidden="1" x14ac:dyDescent="0.25">
      <c r="A316" t="s">
        <v>6227</v>
      </c>
      <c r="B316" s="2"/>
      <c r="C316" s="2"/>
      <c r="D316" s="2"/>
      <c r="E316" s="2"/>
      <c r="F316" s="2"/>
      <c r="G316" t="s">
        <v>58</v>
      </c>
      <c r="H316">
        <v>1031078</v>
      </c>
      <c r="I316">
        <v>5</v>
      </c>
      <c r="J316" t="s">
        <v>79</v>
      </c>
      <c r="K316" t="s">
        <v>6142</v>
      </c>
      <c r="L316" t="s">
        <v>55</v>
      </c>
      <c r="M316">
        <v>80</v>
      </c>
      <c r="N316">
        <v>100</v>
      </c>
      <c r="O316" t="s">
        <v>6228</v>
      </c>
      <c r="P316">
        <v>2600</v>
      </c>
      <c r="Q316">
        <v>50</v>
      </c>
      <c r="R316">
        <v>550</v>
      </c>
      <c r="S316"/>
      <c r="T316"/>
      <c r="U316" t="s">
        <v>6144</v>
      </c>
      <c r="V316" s="2">
        <v>43474.373842592591</v>
      </c>
      <c r="W316"/>
      <c r="X316" s="2">
        <v>43474.373842592591</v>
      </c>
      <c r="Y316"/>
      <c r="Z316"/>
    </row>
    <row r="317" spans="1:26" hidden="1" x14ac:dyDescent="0.25">
      <c r="A317" t="s">
        <v>3187</v>
      </c>
      <c r="B317" t="s">
        <v>3186</v>
      </c>
      <c r="C317" t="s">
        <v>67</v>
      </c>
      <c r="D317" t="s">
        <v>68</v>
      </c>
      <c r="E317" t="s">
        <v>69</v>
      </c>
      <c r="F317" t="s">
        <v>62</v>
      </c>
      <c r="G317" t="s">
        <v>58</v>
      </c>
      <c r="H317">
        <v>1031085</v>
      </c>
      <c r="I317">
        <v>5</v>
      </c>
      <c r="J317" t="s">
        <v>167</v>
      </c>
      <c r="K317" t="s">
        <v>6142</v>
      </c>
      <c r="L317" t="s">
        <v>55</v>
      </c>
      <c r="M317">
        <v>80</v>
      </c>
      <c r="N317">
        <v>100</v>
      </c>
      <c r="O317" t="s">
        <v>6160</v>
      </c>
      <c r="P317">
        <v>2600</v>
      </c>
      <c r="Q317">
        <v>50</v>
      </c>
      <c r="R317">
        <v>300</v>
      </c>
      <c r="S317"/>
      <c r="T317"/>
      <c r="U317" t="s">
        <v>6144</v>
      </c>
      <c r="V317" s="2">
        <v>43474.373842592591</v>
      </c>
      <c r="W317"/>
      <c r="X317" s="2">
        <v>43474.373842592591</v>
      </c>
      <c r="Y317"/>
      <c r="Z317"/>
    </row>
    <row r="318" spans="1:26" hidden="1" x14ac:dyDescent="0.25">
      <c r="A318" t="s">
        <v>3191</v>
      </c>
      <c r="B318" t="s">
        <v>3190</v>
      </c>
      <c r="C318" t="s">
        <v>2613</v>
      </c>
      <c r="D318" t="s">
        <v>118</v>
      </c>
      <c r="E318" t="s">
        <v>2614</v>
      </c>
      <c r="F318" t="s">
        <v>62</v>
      </c>
      <c r="G318" t="s">
        <v>58</v>
      </c>
      <c r="H318">
        <v>1031544</v>
      </c>
      <c r="I318">
        <v>5</v>
      </c>
      <c r="J318" t="s">
        <v>47</v>
      </c>
      <c r="K318" t="s">
        <v>6142</v>
      </c>
      <c r="L318" t="s">
        <v>55</v>
      </c>
      <c r="M318">
        <v>80</v>
      </c>
      <c r="N318">
        <v>100</v>
      </c>
      <c r="O318" t="s">
        <v>6160</v>
      </c>
      <c r="P318">
        <v>2550</v>
      </c>
      <c r="Q318">
        <v>50</v>
      </c>
      <c r="R318">
        <v>300</v>
      </c>
      <c r="S318"/>
      <c r="T318"/>
      <c r="U318" t="s">
        <v>6144</v>
      </c>
      <c r="V318" s="2">
        <v>43474.373842592591</v>
      </c>
      <c r="W318"/>
      <c r="X318" s="2">
        <v>43474.373842592591</v>
      </c>
      <c r="Y318"/>
      <c r="Z318"/>
    </row>
    <row r="319" spans="1:26" hidden="1" x14ac:dyDescent="0.25">
      <c r="A319" t="s">
        <v>5029</v>
      </c>
      <c r="B319" t="s">
        <v>5028</v>
      </c>
      <c r="C319" t="s">
        <v>4591</v>
      </c>
      <c r="D319" t="s">
        <v>522</v>
      </c>
      <c r="E319" t="s">
        <v>4592</v>
      </c>
      <c r="F319" t="s">
        <v>107</v>
      </c>
      <c r="G319" t="s">
        <v>5022</v>
      </c>
      <c r="H319">
        <v>3004694</v>
      </c>
      <c r="I319">
        <v>5</v>
      </c>
      <c r="J319" t="s">
        <v>167</v>
      </c>
      <c r="K319" t="s">
        <v>6142</v>
      </c>
      <c r="L319" t="s">
        <v>55</v>
      </c>
      <c r="M319">
        <v>80</v>
      </c>
      <c r="N319">
        <v>100</v>
      </c>
      <c r="O319" t="s">
        <v>6143</v>
      </c>
      <c r="P319">
        <v>2600</v>
      </c>
      <c r="Q319">
        <v>50</v>
      </c>
      <c r="R319">
        <v>300</v>
      </c>
      <c r="S319"/>
      <c r="T319"/>
      <c r="U319" t="s">
        <v>6144</v>
      </c>
      <c r="V319" s="2">
        <v>43474.373842592591</v>
      </c>
      <c r="W319"/>
      <c r="X319" s="2">
        <v>43474.373842592591</v>
      </c>
      <c r="Y319"/>
      <c r="Z319"/>
    </row>
    <row r="320" spans="1:26" hidden="1" x14ac:dyDescent="0.25">
      <c r="A320" t="s">
        <v>4229</v>
      </c>
      <c r="B320" t="s">
        <v>4228</v>
      </c>
      <c r="C320" t="s">
        <v>2986</v>
      </c>
      <c r="D320" t="s">
        <v>482</v>
      </c>
      <c r="E320" t="s">
        <v>2987</v>
      </c>
      <c r="F320" t="s">
        <v>241</v>
      </c>
      <c r="G320" t="s">
        <v>323</v>
      </c>
      <c r="H320">
        <v>1036064</v>
      </c>
      <c r="I320">
        <v>0.24</v>
      </c>
      <c r="J320" t="s">
        <v>193</v>
      </c>
      <c r="K320" t="s">
        <v>6175</v>
      </c>
      <c r="L320" t="s">
        <v>330</v>
      </c>
      <c r="M320">
        <v>20</v>
      </c>
      <c r="N320">
        <v>100</v>
      </c>
      <c r="O320" t="s">
        <v>6225</v>
      </c>
      <c r="P320" s="2"/>
      <c r="Q320" s="2"/>
      <c r="R320" s="2"/>
      <c r="S320"/>
      <c r="T320"/>
      <c r="U320" t="s">
        <v>6179</v>
      </c>
      <c r="V320" s="2">
        <v>44096.598993055559</v>
      </c>
      <c r="W320" t="s">
        <v>329</v>
      </c>
      <c r="X320" s="2">
        <v>44096.625810185185</v>
      </c>
      <c r="Y320" t="s">
        <v>37</v>
      </c>
      <c r="Z320"/>
    </row>
    <row r="321" spans="1:26" x14ac:dyDescent="0.25">
      <c r="A321" t="s">
        <v>4166</v>
      </c>
      <c r="B321" t="s">
        <v>4165</v>
      </c>
      <c r="C321" t="s">
        <v>2986</v>
      </c>
      <c r="D321" t="s">
        <v>482</v>
      </c>
      <c r="E321" t="s">
        <v>2987</v>
      </c>
      <c r="F321" t="s">
        <v>241</v>
      </c>
      <c r="G321" s="5" t="s">
        <v>58</v>
      </c>
      <c r="H321" s="5">
        <v>1030316</v>
      </c>
      <c r="I321">
        <v>5</v>
      </c>
      <c r="J321" t="s">
        <v>47</v>
      </c>
      <c r="K321" t="s">
        <v>6172</v>
      </c>
      <c r="L321" s="5" t="s">
        <v>55</v>
      </c>
      <c r="M321">
        <v>60</v>
      </c>
      <c r="N321">
        <v>100</v>
      </c>
      <c r="O321" t="s">
        <v>6224</v>
      </c>
      <c r="P321" s="5">
        <v>2700</v>
      </c>
      <c r="Q321" s="5">
        <v>50</v>
      </c>
      <c r="R321" s="5">
        <v>300</v>
      </c>
      <c r="U321" s="5" t="s">
        <v>6174</v>
      </c>
      <c r="V321" s="8">
        <v>44089.478009259263</v>
      </c>
      <c r="W321" s="5" t="s">
        <v>37</v>
      </c>
      <c r="X321" s="8">
        <v>44096.605324074073</v>
      </c>
      <c r="Y321" s="5" t="s">
        <v>37</v>
      </c>
    </row>
    <row r="322" spans="1:26" x14ac:dyDescent="0.25">
      <c r="A322" t="s">
        <v>2985</v>
      </c>
      <c r="B322" t="s">
        <v>2984</v>
      </c>
      <c r="C322" t="s">
        <v>2986</v>
      </c>
      <c r="D322" t="s">
        <v>482</v>
      </c>
      <c r="E322" t="s">
        <v>2987</v>
      </c>
      <c r="F322" t="s">
        <v>241</v>
      </c>
      <c r="G322" s="5" t="s">
        <v>58</v>
      </c>
      <c r="H322" s="5">
        <v>1030327</v>
      </c>
      <c r="I322">
        <v>5</v>
      </c>
      <c r="J322" t="s">
        <v>79</v>
      </c>
      <c r="K322" t="s">
        <v>6172</v>
      </c>
      <c r="L322" s="5" t="s">
        <v>55</v>
      </c>
      <c r="M322">
        <v>60</v>
      </c>
      <c r="N322">
        <v>100</v>
      </c>
      <c r="O322" t="s">
        <v>6224</v>
      </c>
      <c r="P322" s="5">
        <v>2700</v>
      </c>
      <c r="Q322" s="5">
        <v>50</v>
      </c>
      <c r="R322" s="5">
        <v>300</v>
      </c>
      <c r="U322" s="5" t="s">
        <v>6174</v>
      </c>
      <c r="V322" s="8">
        <v>44089.478530092594</v>
      </c>
      <c r="W322" s="5" t="s">
        <v>37</v>
      </c>
      <c r="X322" s="8">
        <v>44096.604224537034</v>
      </c>
      <c r="Y322" s="5" t="s">
        <v>37</v>
      </c>
    </row>
    <row r="323" spans="1:26" hidden="1" x14ac:dyDescent="0.25">
      <c r="A323" t="s">
        <v>6058</v>
      </c>
      <c r="B323" t="s">
        <v>6057</v>
      </c>
      <c r="C323" t="s">
        <v>913</v>
      </c>
      <c r="D323" t="s">
        <v>1798</v>
      </c>
      <c r="E323" t="s">
        <v>1799</v>
      </c>
      <c r="F323" t="s">
        <v>177</v>
      </c>
      <c r="G323" t="s">
        <v>5022</v>
      </c>
      <c r="H323">
        <v>3004404</v>
      </c>
      <c r="I323">
        <v>5</v>
      </c>
      <c r="J323" t="s">
        <v>167</v>
      </c>
      <c r="K323" t="s">
        <v>6142</v>
      </c>
      <c r="L323" t="s">
        <v>55</v>
      </c>
      <c r="M323">
        <v>80</v>
      </c>
      <c r="N323">
        <v>100</v>
      </c>
      <c r="O323" t="s">
        <v>6165</v>
      </c>
      <c r="P323">
        <v>2500</v>
      </c>
      <c r="Q323">
        <v>50</v>
      </c>
      <c r="R323">
        <v>300</v>
      </c>
      <c r="S323"/>
      <c r="T323"/>
      <c r="U323" t="s">
        <v>6144</v>
      </c>
      <c r="V323" s="2">
        <v>43474.373831018522</v>
      </c>
      <c r="W323"/>
      <c r="X323" s="2">
        <v>43474.373831018522</v>
      </c>
      <c r="Y323"/>
      <c r="Z323"/>
    </row>
    <row r="324" spans="1:26" hidden="1" x14ac:dyDescent="0.25">
      <c r="A324" t="s">
        <v>5867</v>
      </c>
      <c r="B324" t="s">
        <v>5866</v>
      </c>
      <c r="C324" t="s">
        <v>2025</v>
      </c>
      <c r="D324" t="s">
        <v>807</v>
      </c>
      <c r="E324" t="s">
        <v>2026</v>
      </c>
      <c r="F324" t="s">
        <v>177</v>
      </c>
      <c r="G324" t="s">
        <v>5022</v>
      </c>
      <c r="H324">
        <v>3004400</v>
      </c>
      <c r="I324">
        <v>5</v>
      </c>
      <c r="J324" t="s">
        <v>167</v>
      </c>
      <c r="K324" t="s">
        <v>6142</v>
      </c>
      <c r="L324" t="s">
        <v>55</v>
      </c>
      <c r="M324">
        <v>80</v>
      </c>
      <c r="N324">
        <v>100</v>
      </c>
      <c r="O324" t="s">
        <v>6143</v>
      </c>
      <c r="P324">
        <v>2600</v>
      </c>
      <c r="Q324">
        <v>50</v>
      </c>
      <c r="R324">
        <v>300</v>
      </c>
      <c r="S324"/>
      <c r="T324"/>
      <c r="U324" t="s">
        <v>6144</v>
      </c>
      <c r="V324" s="2">
        <v>43474.373831018522</v>
      </c>
      <c r="W324"/>
      <c r="X324" s="2">
        <v>43474.373831018522</v>
      </c>
      <c r="Y324"/>
      <c r="Z324"/>
    </row>
    <row r="325" spans="1:26" hidden="1" x14ac:dyDescent="0.25">
      <c r="A325" t="s">
        <v>5869</v>
      </c>
      <c r="B325" t="s">
        <v>5868</v>
      </c>
      <c r="C325" t="s">
        <v>5355</v>
      </c>
      <c r="D325" t="s">
        <v>5356</v>
      </c>
      <c r="E325" t="s">
        <v>5357</v>
      </c>
      <c r="F325" t="s">
        <v>177</v>
      </c>
      <c r="G325" t="s">
        <v>5022</v>
      </c>
      <c r="H325">
        <v>3004419</v>
      </c>
      <c r="I325">
        <v>5</v>
      </c>
      <c r="J325" t="s">
        <v>167</v>
      </c>
      <c r="K325" t="s">
        <v>6142</v>
      </c>
      <c r="L325" t="s">
        <v>55</v>
      </c>
      <c r="M325">
        <v>80</v>
      </c>
      <c r="N325">
        <v>100</v>
      </c>
      <c r="O325" t="s">
        <v>6143</v>
      </c>
      <c r="P325">
        <v>2600</v>
      </c>
      <c r="Q325">
        <v>50</v>
      </c>
      <c r="R325">
        <v>300</v>
      </c>
      <c r="S325"/>
      <c r="T325"/>
      <c r="U325" t="s">
        <v>6144</v>
      </c>
      <c r="V325" s="2">
        <v>43474.373831018522</v>
      </c>
      <c r="W325"/>
      <c r="X325" s="2">
        <v>43474.373831018522</v>
      </c>
      <c r="Y325"/>
      <c r="Z325"/>
    </row>
    <row r="326" spans="1:26" hidden="1" x14ac:dyDescent="0.25">
      <c r="A326" t="s">
        <v>5871</v>
      </c>
      <c r="B326" t="s">
        <v>5870</v>
      </c>
      <c r="C326" t="s">
        <v>1852</v>
      </c>
      <c r="D326" t="s">
        <v>1552</v>
      </c>
      <c r="E326" t="s">
        <v>1854</v>
      </c>
      <c r="F326" t="s">
        <v>177</v>
      </c>
      <c r="G326" t="s">
        <v>5022</v>
      </c>
      <c r="H326">
        <v>3004403</v>
      </c>
      <c r="I326">
        <v>5</v>
      </c>
      <c r="J326" t="s">
        <v>167</v>
      </c>
      <c r="K326" t="s">
        <v>6142</v>
      </c>
      <c r="L326" t="s">
        <v>55</v>
      </c>
      <c r="M326">
        <v>80</v>
      </c>
      <c r="N326">
        <v>100</v>
      </c>
      <c r="O326" t="s">
        <v>6143</v>
      </c>
      <c r="P326">
        <v>2500</v>
      </c>
      <c r="Q326">
        <v>50</v>
      </c>
      <c r="R326">
        <v>300</v>
      </c>
      <c r="S326"/>
      <c r="T326"/>
      <c r="U326" t="s">
        <v>6144</v>
      </c>
      <c r="V326" s="2">
        <v>43474.373831018522</v>
      </c>
      <c r="W326"/>
      <c r="X326" s="2">
        <v>43474.373831018522</v>
      </c>
      <c r="Y326"/>
      <c r="Z326"/>
    </row>
    <row r="327" spans="1:26" hidden="1" x14ac:dyDescent="0.25">
      <c r="A327" t="s">
        <v>5873</v>
      </c>
      <c r="B327" t="s">
        <v>5872</v>
      </c>
      <c r="C327" t="s">
        <v>651</v>
      </c>
      <c r="D327" t="s">
        <v>2051</v>
      </c>
      <c r="E327" t="s">
        <v>2052</v>
      </c>
      <c r="F327" t="s">
        <v>177</v>
      </c>
      <c r="G327" t="s">
        <v>5022</v>
      </c>
      <c r="H327">
        <v>3004420</v>
      </c>
      <c r="I327">
        <v>5</v>
      </c>
      <c r="J327" t="s">
        <v>167</v>
      </c>
      <c r="K327" t="s">
        <v>6142</v>
      </c>
      <c r="L327" t="s">
        <v>55</v>
      </c>
      <c r="M327">
        <v>80</v>
      </c>
      <c r="N327">
        <v>100</v>
      </c>
      <c r="O327" t="s">
        <v>6143</v>
      </c>
      <c r="P327">
        <v>2600</v>
      </c>
      <c r="Q327">
        <v>50</v>
      </c>
      <c r="R327">
        <v>300</v>
      </c>
      <c r="S327"/>
      <c r="T327"/>
      <c r="U327" t="s">
        <v>6144</v>
      </c>
      <c r="V327" s="2">
        <v>43474.373831018522</v>
      </c>
      <c r="W327"/>
      <c r="X327" s="2">
        <v>43474.373831018522</v>
      </c>
      <c r="Y327"/>
      <c r="Z327"/>
    </row>
    <row r="328" spans="1:26" hidden="1" x14ac:dyDescent="0.25">
      <c r="A328" t="s">
        <v>5875</v>
      </c>
      <c r="B328" t="s">
        <v>5874</v>
      </c>
      <c r="C328" t="s">
        <v>1747</v>
      </c>
      <c r="D328" t="s">
        <v>1748</v>
      </c>
      <c r="E328" t="s">
        <v>1749</v>
      </c>
      <c r="F328" t="s">
        <v>177</v>
      </c>
      <c r="G328" t="s">
        <v>5022</v>
      </c>
      <c r="H328">
        <v>3004429</v>
      </c>
      <c r="I328">
        <v>5</v>
      </c>
      <c r="J328" t="s">
        <v>167</v>
      </c>
      <c r="K328" t="s">
        <v>6142</v>
      </c>
      <c r="L328" t="s">
        <v>55</v>
      </c>
      <c r="M328">
        <v>80</v>
      </c>
      <c r="N328">
        <v>100</v>
      </c>
      <c r="O328" t="s">
        <v>6143</v>
      </c>
      <c r="P328">
        <v>2690</v>
      </c>
      <c r="Q328">
        <v>50</v>
      </c>
      <c r="R328">
        <v>300</v>
      </c>
      <c r="S328"/>
      <c r="T328"/>
      <c r="U328" t="s">
        <v>6144</v>
      </c>
      <c r="V328" s="2">
        <v>43474.373842592591</v>
      </c>
      <c r="W328"/>
      <c r="X328" s="2">
        <v>43474.373842592591</v>
      </c>
      <c r="Y328"/>
      <c r="Z328"/>
    </row>
    <row r="329" spans="1:26" hidden="1" x14ac:dyDescent="0.25">
      <c r="A329" t="s">
        <v>6071</v>
      </c>
      <c r="B329" t="s">
        <v>6070</v>
      </c>
      <c r="C329" t="s">
        <v>1793</v>
      </c>
      <c r="D329" t="s">
        <v>1086</v>
      </c>
      <c r="E329" t="s">
        <v>1794</v>
      </c>
      <c r="F329" t="s">
        <v>177</v>
      </c>
      <c r="G329" t="s">
        <v>5022</v>
      </c>
      <c r="H329">
        <v>3004679</v>
      </c>
      <c r="I329">
        <v>5</v>
      </c>
      <c r="J329" t="s">
        <v>167</v>
      </c>
      <c r="K329" t="s">
        <v>6142</v>
      </c>
      <c r="L329" t="s">
        <v>55</v>
      </c>
      <c r="M329">
        <v>80</v>
      </c>
      <c r="N329">
        <v>100</v>
      </c>
      <c r="O329" t="s">
        <v>6165</v>
      </c>
      <c r="P329">
        <v>2500</v>
      </c>
      <c r="Q329">
        <v>50</v>
      </c>
      <c r="R329">
        <v>300</v>
      </c>
      <c r="S329"/>
      <c r="T329"/>
      <c r="U329" t="s">
        <v>6144</v>
      </c>
      <c r="V329" s="2">
        <v>43474.373831018522</v>
      </c>
      <c r="W329"/>
      <c r="X329" s="2">
        <v>43474.373831018522</v>
      </c>
      <c r="Y329"/>
      <c r="Z329"/>
    </row>
    <row r="330" spans="1:26" hidden="1" x14ac:dyDescent="0.25">
      <c r="A330" t="s">
        <v>6073</v>
      </c>
      <c r="B330" t="s">
        <v>6072</v>
      </c>
      <c r="C330" t="s">
        <v>1759</v>
      </c>
      <c r="D330" t="s">
        <v>561</v>
      </c>
      <c r="E330" t="s">
        <v>1760</v>
      </c>
      <c r="F330" t="s">
        <v>177</v>
      </c>
      <c r="G330" t="s">
        <v>5022</v>
      </c>
      <c r="H330">
        <v>3004665</v>
      </c>
      <c r="I330">
        <v>5</v>
      </c>
      <c r="J330" t="s">
        <v>167</v>
      </c>
      <c r="K330" t="s">
        <v>6142</v>
      </c>
      <c r="L330" t="s">
        <v>55</v>
      </c>
      <c r="M330">
        <v>80</v>
      </c>
      <c r="N330">
        <v>100</v>
      </c>
      <c r="O330" t="s">
        <v>6143</v>
      </c>
      <c r="P330">
        <v>2600</v>
      </c>
      <c r="Q330">
        <v>50</v>
      </c>
      <c r="R330">
        <v>400</v>
      </c>
      <c r="S330"/>
      <c r="T330"/>
      <c r="U330" t="s">
        <v>6144</v>
      </c>
      <c r="V330" s="2">
        <v>43474.373831018522</v>
      </c>
      <c r="W330"/>
      <c r="X330" s="2">
        <v>43474.373831018522</v>
      </c>
      <c r="Y330"/>
      <c r="Z330"/>
    </row>
    <row r="331" spans="1:26" hidden="1" x14ac:dyDescent="0.25">
      <c r="A331" t="s">
        <v>2962</v>
      </c>
      <c r="B331" t="s">
        <v>2961</v>
      </c>
      <c r="C331" t="s">
        <v>1510</v>
      </c>
      <c r="D331" t="s">
        <v>264</v>
      </c>
      <c r="E331" t="s">
        <v>1511</v>
      </c>
      <c r="F331" t="s">
        <v>241</v>
      </c>
      <c r="G331" t="s">
        <v>58</v>
      </c>
      <c r="H331">
        <v>1019863</v>
      </c>
      <c r="I331">
        <v>5</v>
      </c>
      <c r="J331" t="s">
        <v>167</v>
      </c>
      <c r="K331" t="s">
        <v>6142</v>
      </c>
      <c r="L331" t="s">
        <v>55</v>
      </c>
      <c r="M331">
        <v>80</v>
      </c>
      <c r="N331">
        <v>100</v>
      </c>
      <c r="O331" t="s">
        <v>6218</v>
      </c>
      <c r="P331">
        <v>2600</v>
      </c>
      <c r="Q331">
        <v>50</v>
      </c>
      <c r="R331">
        <v>300</v>
      </c>
      <c r="S331"/>
      <c r="T331"/>
      <c r="U331" t="s">
        <v>6144</v>
      </c>
      <c r="V331" s="2">
        <v>43892.589918981481</v>
      </c>
      <c r="W331" t="s">
        <v>37</v>
      </c>
      <c r="X331" s="2">
        <v>44405.481851851851</v>
      </c>
      <c r="Y331" t="s">
        <v>329</v>
      </c>
      <c r="Z331"/>
    </row>
    <row r="332" spans="1:26" x14ac:dyDescent="0.25">
      <c r="A332" t="s">
        <v>1589</v>
      </c>
      <c r="B332" t="s">
        <v>1588</v>
      </c>
      <c r="C332" t="s">
        <v>1510</v>
      </c>
      <c r="D332" t="s">
        <v>264</v>
      </c>
      <c r="E332" t="s">
        <v>1511</v>
      </c>
      <c r="F332" t="s">
        <v>241</v>
      </c>
      <c r="G332" s="5" t="s">
        <v>58</v>
      </c>
      <c r="H332" s="5">
        <v>1037202</v>
      </c>
      <c r="I332">
        <v>5</v>
      </c>
      <c r="J332" t="s">
        <v>47</v>
      </c>
      <c r="K332" t="s">
        <v>6172</v>
      </c>
      <c r="L332" s="5" t="s">
        <v>55</v>
      </c>
      <c r="M332">
        <v>60</v>
      </c>
      <c r="N332">
        <v>100</v>
      </c>
      <c r="O332" t="s">
        <v>6219</v>
      </c>
      <c r="P332" s="5">
        <v>2600</v>
      </c>
      <c r="Q332" s="5">
        <v>50</v>
      </c>
      <c r="R332" s="5">
        <v>300</v>
      </c>
      <c r="U332" s="5" t="s">
        <v>6174</v>
      </c>
      <c r="V332" s="8">
        <v>43474.373842592591</v>
      </c>
      <c r="X332" s="8">
        <v>44487.333472222221</v>
      </c>
      <c r="Y332" s="5" t="s">
        <v>329</v>
      </c>
    </row>
    <row r="333" spans="1:26" hidden="1" x14ac:dyDescent="0.25">
      <c r="A333" t="s">
        <v>5863</v>
      </c>
      <c r="B333" t="s">
        <v>5862</v>
      </c>
      <c r="C333" t="s">
        <v>1917</v>
      </c>
      <c r="D333" t="s">
        <v>132</v>
      </c>
      <c r="E333" t="s">
        <v>2033</v>
      </c>
      <c r="F333" t="s">
        <v>177</v>
      </c>
      <c r="G333" t="s">
        <v>5022</v>
      </c>
      <c r="H333">
        <v>3004408</v>
      </c>
      <c r="I333">
        <v>5</v>
      </c>
      <c r="J333" t="s">
        <v>167</v>
      </c>
      <c r="K333" t="s">
        <v>6142</v>
      </c>
      <c r="L333" t="s">
        <v>55</v>
      </c>
      <c r="M333">
        <v>80</v>
      </c>
      <c r="N333">
        <v>100</v>
      </c>
      <c r="O333" t="s">
        <v>6143</v>
      </c>
      <c r="P333">
        <v>2600</v>
      </c>
      <c r="Q333">
        <v>50</v>
      </c>
      <c r="R333">
        <v>300</v>
      </c>
      <c r="S333"/>
      <c r="T333"/>
      <c r="U333" t="s">
        <v>6144</v>
      </c>
      <c r="V333" s="2">
        <v>43474.373831018522</v>
      </c>
      <c r="W333"/>
      <c r="X333" s="2">
        <v>43474.373831018522</v>
      </c>
      <c r="Y333"/>
      <c r="Z333"/>
    </row>
    <row r="334" spans="1:26" hidden="1" x14ac:dyDescent="0.25">
      <c r="A334" t="s">
        <v>1509</v>
      </c>
      <c r="B334" t="s">
        <v>1508</v>
      </c>
      <c r="C334" t="s">
        <v>1510</v>
      </c>
      <c r="D334" t="s">
        <v>264</v>
      </c>
      <c r="E334" t="s">
        <v>1511</v>
      </c>
      <c r="F334" t="s">
        <v>241</v>
      </c>
      <c r="G334" t="s">
        <v>323</v>
      </c>
      <c r="H334">
        <v>1034732</v>
      </c>
      <c r="I334">
        <v>0.24</v>
      </c>
      <c r="J334" t="s">
        <v>193</v>
      </c>
      <c r="K334" t="s">
        <v>6175</v>
      </c>
      <c r="L334" t="s">
        <v>330</v>
      </c>
      <c r="M334">
        <v>20</v>
      </c>
      <c r="N334">
        <v>100</v>
      </c>
      <c r="O334" t="s">
        <v>6178</v>
      </c>
      <c r="P334">
        <v>1400</v>
      </c>
      <c r="Q334">
        <v>50</v>
      </c>
      <c r="R334">
        <v>302</v>
      </c>
      <c r="S334"/>
      <c r="T334"/>
      <c r="U334" t="s">
        <v>6179</v>
      </c>
      <c r="V334" s="2">
        <v>43892.589583333334</v>
      </c>
      <c r="W334" t="s">
        <v>37</v>
      </c>
      <c r="X334" s="2">
        <v>43892.589583333334</v>
      </c>
      <c r="Y334" t="s">
        <v>37</v>
      </c>
      <c r="Z334"/>
    </row>
    <row r="335" spans="1:26" hidden="1" x14ac:dyDescent="0.25">
      <c r="A335" t="s">
        <v>6087</v>
      </c>
      <c r="B335" t="s">
        <v>6086</v>
      </c>
      <c r="C335" t="s">
        <v>104</v>
      </c>
      <c r="D335" t="s">
        <v>1007</v>
      </c>
      <c r="E335" t="s">
        <v>106</v>
      </c>
      <c r="F335" t="s">
        <v>107</v>
      </c>
      <c r="G335" t="s">
        <v>5022</v>
      </c>
      <c r="H335">
        <v>3004611</v>
      </c>
      <c r="I335">
        <v>5</v>
      </c>
      <c r="J335" t="s">
        <v>167</v>
      </c>
      <c r="K335" t="s">
        <v>6142</v>
      </c>
      <c r="L335" t="s">
        <v>55</v>
      </c>
      <c r="M335">
        <v>80</v>
      </c>
      <c r="N335">
        <v>100</v>
      </c>
      <c r="O335" t="s">
        <v>6165</v>
      </c>
      <c r="P335">
        <v>2500</v>
      </c>
      <c r="Q335">
        <v>50</v>
      </c>
      <c r="R335">
        <v>300</v>
      </c>
      <c r="S335"/>
      <c r="T335"/>
      <c r="U335" t="s">
        <v>6144</v>
      </c>
      <c r="V335" s="2">
        <v>43474.373842592591</v>
      </c>
      <c r="W335"/>
      <c r="X335" s="2">
        <v>43474.373842592591</v>
      </c>
      <c r="Y335"/>
      <c r="Z335"/>
    </row>
    <row r="336" spans="1:26" hidden="1" x14ac:dyDescent="0.25">
      <c r="A336" t="s">
        <v>6089</v>
      </c>
      <c r="B336" t="s">
        <v>6088</v>
      </c>
      <c r="C336" t="s">
        <v>3071</v>
      </c>
      <c r="D336" t="s">
        <v>607</v>
      </c>
      <c r="E336" t="s">
        <v>3072</v>
      </c>
      <c r="F336" t="s">
        <v>51</v>
      </c>
      <c r="G336" t="s">
        <v>5022</v>
      </c>
      <c r="H336">
        <v>3004684</v>
      </c>
      <c r="I336">
        <v>5</v>
      </c>
      <c r="J336" t="s">
        <v>167</v>
      </c>
      <c r="K336" t="s">
        <v>6142</v>
      </c>
      <c r="L336" t="s">
        <v>55</v>
      </c>
      <c r="M336">
        <v>80</v>
      </c>
      <c r="N336">
        <v>100</v>
      </c>
      <c r="O336" t="s">
        <v>6156</v>
      </c>
      <c r="P336">
        <v>2590</v>
      </c>
      <c r="Q336">
        <v>50</v>
      </c>
      <c r="R336">
        <v>300</v>
      </c>
      <c r="S336"/>
      <c r="T336"/>
      <c r="U336" t="s">
        <v>6144</v>
      </c>
      <c r="V336" s="2">
        <v>43474.373854166668</v>
      </c>
      <c r="W336"/>
      <c r="X336" s="2">
        <v>43474.373854166668</v>
      </c>
      <c r="Y336"/>
      <c r="Z336"/>
    </row>
    <row r="337" spans="1:26" hidden="1" x14ac:dyDescent="0.25">
      <c r="A337" t="s">
        <v>3284</v>
      </c>
      <c r="B337" t="s">
        <v>3283</v>
      </c>
      <c r="C337" t="s">
        <v>2289</v>
      </c>
      <c r="D337" t="s">
        <v>3285</v>
      </c>
      <c r="E337" t="s">
        <v>3286</v>
      </c>
      <c r="F337" t="s">
        <v>177</v>
      </c>
      <c r="G337" t="s">
        <v>58</v>
      </c>
      <c r="H337">
        <v>1032250</v>
      </c>
      <c r="I337">
        <v>5</v>
      </c>
      <c r="J337" t="s">
        <v>79</v>
      </c>
      <c r="K337" t="s">
        <v>6142</v>
      </c>
      <c r="L337" t="s">
        <v>55</v>
      </c>
      <c r="M337">
        <v>80</v>
      </c>
      <c r="N337">
        <v>100</v>
      </c>
      <c r="O337" t="s">
        <v>6143</v>
      </c>
      <c r="P337">
        <v>2600</v>
      </c>
      <c r="Q337">
        <v>50</v>
      </c>
      <c r="R337">
        <v>300</v>
      </c>
      <c r="S337"/>
      <c r="T337"/>
      <c r="U337" t="s">
        <v>6144</v>
      </c>
      <c r="V337" s="2">
        <v>43474.373842592591</v>
      </c>
      <c r="W337"/>
      <c r="X337" s="2">
        <v>43474.373842592591</v>
      </c>
      <c r="Y337"/>
      <c r="Z337"/>
    </row>
    <row r="338" spans="1:26" hidden="1" x14ac:dyDescent="0.25">
      <c r="A338" t="s">
        <v>3410</v>
      </c>
      <c r="B338" t="s">
        <v>3409</v>
      </c>
      <c r="C338" t="s">
        <v>3411</v>
      </c>
      <c r="D338" t="s">
        <v>3412</v>
      </c>
      <c r="E338" t="s">
        <v>3413</v>
      </c>
      <c r="F338" t="s">
        <v>277</v>
      </c>
      <c r="G338" t="s">
        <v>58</v>
      </c>
      <c r="H338">
        <v>1034651</v>
      </c>
      <c r="I338">
        <v>3</v>
      </c>
      <c r="J338" t="s">
        <v>79</v>
      </c>
      <c r="K338" t="s">
        <v>6184</v>
      </c>
      <c r="L338" t="s">
        <v>55</v>
      </c>
      <c r="M338">
        <v>0</v>
      </c>
      <c r="N338">
        <v>100</v>
      </c>
      <c r="O338" t="s">
        <v>6185</v>
      </c>
      <c r="P338">
        <v>1600</v>
      </c>
      <c r="Q338">
        <v>50</v>
      </c>
      <c r="R338">
        <v>300</v>
      </c>
      <c r="S338"/>
      <c r="T338"/>
      <c r="U338" t="s">
        <v>6184</v>
      </c>
      <c r="V338" s="2">
        <v>43474.373842592591</v>
      </c>
      <c r="W338"/>
      <c r="X338" s="2">
        <v>43474.373842592591</v>
      </c>
      <c r="Y338"/>
      <c r="Z338"/>
    </row>
    <row r="339" spans="1:26" hidden="1" x14ac:dyDescent="0.25">
      <c r="A339" t="s">
        <v>3416</v>
      </c>
      <c r="B339" t="s">
        <v>3415</v>
      </c>
      <c r="C339" t="s">
        <v>3417</v>
      </c>
      <c r="D339" t="s">
        <v>68</v>
      </c>
      <c r="E339" t="s">
        <v>3418</v>
      </c>
      <c r="F339" t="s">
        <v>177</v>
      </c>
      <c r="G339" t="s">
        <v>58</v>
      </c>
      <c r="H339">
        <v>1034654</v>
      </c>
      <c r="I339">
        <v>3</v>
      </c>
      <c r="J339" t="s">
        <v>79</v>
      </c>
      <c r="K339" t="s">
        <v>6184</v>
      </c>
      <c r="L339" t="s">
        <v>55</v>
      </c>
      <c r="M339">
        <v>0</v>
      </c>
      <c r="N339">
        <v>100</v>
      </c>
      <c r="O339" t="s">
        <v>6185</v>
      </c>
      <c r="P339">
        <v>1600</v>
      </c>
      <c r="Q339">
        <v>50</v>
      </c>
      <c r="R339">
        <v>300</v>
      </c>
      <c r="S339"/>
      <c r="T339"/>
      <c r="U339" t="s">
        <v>6184</v>
      </c>
      <c r="V339" s="2">
        <v>43474.373842592591</v>
      </c>
      <c r="W339"/>
      <c r="X339" s="2">
        <v>43474.373842592591</v>
      </c>
      <c r="Y339"/>
      <c r="Z339"/>
    </row>
    <row r="340" spans="1:26" hidden="1" x14ac:dyDescent="0.25">
      <c r="A340" t="s">
        <v>3421</v>
      </c>
      <c r="B340" t="s">
        <v>3420</v>
      </c>
      <c r="C340" t="s">
        <v>3126</v>
      </c>
      <c r="D340" t="s">
        <v>3422</v>
      </c>
      <c r="E340" t="s">
        <v>3128</v>
      </c>
      <c r="F340" t="s">
        <v>51</v>
      </c>
      <c r="G340" t="s">
        <v>58</v>
      </c>
      <c r="H340">
        <v>1034662</v>
      </c>
      <c r="I340">
        <v>3</v>
      </c>
      <c r="J340" t="s">
        <v>79</v>
      </c>
      <c r="K340" t="s">
        <v>6184</v>
      </c>
      <c r="L340" t="s">
        <v>55</v>
      </c>
      <c r="M340">
        <v>0</v>
      </c>
      <c r="N340">
        <v>100</v>
      </c>
      <c r="O340" t="s">
        <v>6185</v>
      </c>
      <c r="P340">
        <v>1600</v>
      </c>
      <c r="Q340">
        <v>50</v>
      </c>
      <c r="R340">
        <v>300</v>
      </c>
      <c r="S340"/>
      <c r="T340"/>
      <c r="U340" t="s">
        <v>6184</v>
      </c>
      <c r="V340" s="2">
        <v>43474.373854166668</v>
      </c>
      <c r="W340"/>
      <c r="X340" s="2">
        <v>43474.373854166668</v>
      </c>
      <c r="Y340"/>
      <c r="Z340"/>
    </row>
    <row r="341" spans="1:26" hidden="1" x14ac:dyDescent="0.25">
      <c r="A341" t="s">
        <v>6111</v>
      </c>
      <c r="B341" t="s">
        <v>6110</v>
      </c>
      <c r="C341" t="s">
        <v>6112</v>
      </c>
      <c r="D341" t="s">
        <v>93</v>
      </c>
      <c r="E341" t="s">
        <v>6113</v>
      </c>
      <c r="F341" t="s">
        <v>277</v>
      </c>
      <c r="G341" t="s">
        <v>58</v>
      </c>
      <c r="H341">
        <v>1034895</v>
      </c>
      <c r="I341">
        <v>3</v>
      </c>
      <c r="J341" t="s">
        <v>79</v>
      </c>
      <c r="K341" t="s">
        <v>6184</v>
      </c>
      <c r="L341" t="s">
        <v>55</v>
      </c>
      <c r="M341">
        <v>0</v>
      </c>
      <c r="N341">
        <v>100</v>
      </c>
      <c r="O341" t="s">
        <v>6185</v>
      </c>
      <c r="P341">
        <v>1600</v>
      </c>
      <c r="Q341">
        <v>50</v>
      </c>
      <c r="R341">
        <v>296</v>
      </c>
      <c r="S341"/>
      <c r="T341"/>
      <c r="U341" t="s">
        <v>6184</v>
      </c>
      <c r="V341" s="2">
        <v>43474.373854166668</v>
      </c>
      <c r="W341"/>
      <c r="X341" s="2">
        <v>43474.373854166668</v>
      </c>
      <c r="Y341"/>
      <c r="Z341"/>
    </row>
    <row r="342" spans="1:26" hidden="1" x14ac:dyDescent="0.25">
      <c r="A342" t="s">
        <v>3425</v>
      </c>
      <c r="B342" t="s">
        <v>3424</v>
      </c>
      <c r="C342" t="s">
        <v>3417</v>
      </c>
      <c r="D342" t="s">
        <v>3310</v>
      </c>
      <c r="E342" t="s">
        <v>3426</v>
      </c>
      <c r="F342" t="s">
        <v>177</v>
      </c>
      <c r="G342" t="s">
        <v>58</v>
      </c>
      <c r="H342">
        <v>1034896</v>
      </c>
      <c r="I342">
        <v>3</v>
      </c>
      <c r="J342" t="s">
        <v>79</v>
      </c>
      <c r="K342" t="s">
        <v>6184</v>
      </c>
      <c r="L342" t="s">
        <v>55</v>
      </c>
      <c r="M342">
        <v>0</v>
      </c>
      <c r="N342">
        <v>100</v>
      </c>
      <c r="O342" t="s">
        <v>6185</v>
      </c>
      <c r="P342">
        <v>1600</v>
      </c>
      <c r="Q342">
        <v>50</v>
      </c>
      <c r="R342">
        <v>300</v>
      </c>
      <c r="S342"/>
      <c r="T342"/>
      <c r="U342" t="s">
        <v>6184</v>
      </c>
      <c r="V342" s="2">
        <v>43474.373842592591</v>
      </c>
      <c r="W342"/>
      <c r="X342" s="2">
        <v>43474.373842592591</v>
      </c>
      <c r="Y342"/>
      <c r="Z342"/>
    </row>
    <row r="343" spans="1:26" hidden="1" x14ac:dyDescent="0.25">
      <c r="A343" t="s">
        <v>3429</v>
      </c>
      <c r="B343" t="s">
        <v>3428</v>
      </c>
      <c r="C343" t="s">
        <v>3430</v>
      </c>
      <c r="D343" t="s">
        <v>522</v>
      </c>
      <c r="E343" t="s">
        <v>3431</v>
      </c>
      <c r="F343" t="s">
        <v>750</v>
      </c>
      <c r="G343" t="s">
        <v>58</v>
      </c>
      <c r="H343">
        <v>1034911</v>
      </c>
      <c r="I343">
        <v>3</v>
      </c>
      <c r="J343" t="s">
        <v>79</v>
      </c>
      <c r="K343" t="s">
        <v>6184</v>
      </c>
      <c r="L343" t="s">
        <v>55</v>
      </c>
      <c r="M343">
        <v>0</v>
      </c>
      <c r="N343">
        <v>100</v>
      </c>
      <c r="O343" t="s">
        <v>6185</v>
      </c>
      <c r="P343">
        <v>1600</v>
      </c>
      <c r="Q343">
        <v>50</v>
      </c>
      <c r="R343">
        <v>300</v>
      </c>
      <c r="S343"/>
      <c r="T343"/>
      <c r="U343" t="s">
        <v>6184</v>
      </c>
      <c r="V343" s="2">
        <v>43474.373842592591</v>
      </c>
      <c r="W343"/>
      <c r="X343" s="2">
        <v>43474.373842592591</v>
      </c>
      <c r="Y343"/>
      <c r="Z343"/>
    </row>
    <row r="344" spans="1:26" hidden="1" x14ac:dyDescent="0.25">
      <c r="A344" t="s">
        <v>3434</v>
      </c>
      <c r="B344" t="s">
        <v>3433</v>
      </c>
      <c r="C344" t="s">
        <v>3417</v>
      </c>
      <c r="D344" t="s">
        <v>68</v>
      </c>
      <c r="E344" t="s">
        <v>3418</v>
      </c>
      <c r="F344" t="s">
        <v>177</v>
      </c>
      <c r="G344" t="s">
        <v>58</v>
      </c>
      <c r="H344">
        <v>1034958</v>
      </c>
      <c r="I344">
        <v>3</v>
      </c>
      <c r="J344" t="s">
        <v>79</v>
      </c>
      <c r="K344" t="s">
        <v>6184</v>
      </c>
      <c r="L344" t="s">
        <v>55</v>
      </c>
      <c r="M344">
        <v>0</v>
      </c>
      <c r="N344">
        <v>100</v>
      </c>
      <c r="O344" t="s">
        <v>6185</v>
      </c>
      <c r="P344">
        <v>1600</v>
      </c>
      <c r="Q344">
        <v>50</v>
      </c>
      <c r="R344">
        <v>300</v>
      </c>
      <c r="S344"/>
      <c r="T344"/>
      <c r="U344" t="s">
        <v>6184</v>
      </c>
      <c r="V344" s="2">
        <v>43474.373842592591</v>
      </c>
      <c r="W344"/>
      <c r="X344" s="2">
        <v>43474.373842592591</v>
      </c>
      <c r="Y344"/>
      <c r="Z344"/>
    </row>
    <row r="345" spans="1:26" hidden="1" x14ac:dyDescent="0.25">
      <c r="A345" t="s">
        <v>3436</v>
      </c>
      <c r="B345" t="s">
        <v>3435</v>
      </c>
      <c r="C345" t="s">
        <v>3437</v>
      </c>
      <c r="D345" t="s">
        <v>207</v>
      </c>
      <c r="E345" t="s">
        <v>3438</v>
      </c>
      <c r="F345" t="s">
        <v>177</v>
      </c>
      <c r="G345" t="s">
        <v>58</v>
      </c>
      <c r="H345">
        <v>1034959</v>
      </c>
      <c r="I345">
        <v>3</v>
      </c>
      <c r="J345" t="s">
        <v>79</v>
      </c>
      <c r="K345" t="s">
        <v>6184</v>
      </c>
      <c r="L345" t="s">
        <v>55</v>
      </c>
      <c r="M345">
        <v>0</v>
      </c>
      <c r="N345">
        <v>100</v>
      </c>
      <c r="O345" t="s">
        <v>6185</v>
      </c>
      <c r="P345">
        <v>1600</v>
      </c>
      <c r="Q345">
        <v>50</v>
      </c>
      <c r="R345">
        <v>300</v>
      </c>
      <c r="S345"/>
      <c r="T345"/>
      <c r="U345" t="s">
        <v>6184</v>
      </c>
      <c r="V345" s="2">
        <v>43474.373842592591</v>
      </c>
      <c r="W345"/>
      <c r="X345" s="2">
        <v>43474.373842592591</v>
      </c>
      <c r="Y345"/>
      <c r="Z345"/>
    </row>
    <row r="346" spans="1:26" hidden="1" x14ac:dyDescent="0.25">
      <c r="A346" t="s">
        <v>3441</v>
      </c>
      <c r="B346" t="s">
        <v>3440</v>
      </c>
      <c r="C346" t="s">
        <v>3417</v>
      </c>
      <c r="D346" t="s">
        <v>3442</v>
      </c>
      <c r="E346" t="s">
        <v>3418</v>
      </c>
      <c r="F346" t="s">
        <v>177</v>
      </c>
      <c r="G346" t="s">
        <v>58</v>
      </c>
      <c r="H346">
        <v>1034965</v>
      </c>
      <c r="I346">
        <v>3</v>
      </c>
      <c r="J346" t="s">
        <v>79</v>
      </c>
      <c r="K346" t="s">
        <v>6184</v>
      </c>
      <c r="L346" t="s">
        <v>55</v>
      </c>
      <c r="M346">
        <v>0</v>
      </c>
      <c r="N346">
        <v>100</v>
      </c>
      <c r="O346" t="s">
        <v>6185</v>
      </c>
      <c r="P346">
        <v>1600</v>
      </c>
      <c r="Q346">
        <v>50</v>
      </c>
      <c r="R346">
        <v>300</v>
      </c>
      <c r="S346"/>
      <c r="T346"/>
      <c r="U346" t="s">
        <v>6184</v>
      </c>
      <c r="V346" s="2">
        <v>43474.373842592591</v>
      </c>
      <c r="W346"/>
      <c r="X346" s="2">
        <v>43474.373842592591</v>
      </c>
      <c r="Y346"/>
      <c r="Z346"/>
    </row>
    <row r="347" spans="1:26" hidden="1" x14ac:dyDescent="0.25">
      <c r="A347" t="s">
        <v>3445</v>
      </c>
      <c r="B347" t="s">
        <v>3444</v>
      </c>
      <c r="C347" t="s">
        <v>3446</v>
      </c>
      <c r="D347" t="s">
        <v>814</v>
      </c>
      <c r="E347" t="s">
        <v>3447</v>
      </c>
      <c r="F347" t="s">
        <v>177</v>
      </c>
      <c r="G347" t="s">
        <v>58</v>
      </c>
      <c r="H347">
        <v>1034967</v>
      </c>
      <c r="I347">
        <v>3</v>
      </c>
      <c r="J347" t="s">
        <v>79</v>
      </c>
      <c r="K347" t="s">
        <v>6184</v>
      </c>
      <c r="L347" t="s">
        <v>55</v>
      </c>
      <c r="M347">
        <v>0</v>
      </c>
      <c r="N347">
        <v>100</v>
      </c>
      <c r="O347" t="s">
        <v>6185</v>
      </c>
      <c r="P347">
        <v>1400</v>
      </c>
      <c r="Q347">
        <v>50</v>
      </c>
      <c r="R347">
        <v>300</v>
      </c>
      <c r="S347"/>
      <c r="T347"/>
      <c r="U347" t="s">
        <v>6184</v>
      </c>
      <c r="V347" s="2">
        <v>43474.373831018522</v>
      </c>
      <c r="W347"/>
      <c r="X347" s="2">
        <v>43474.373831018522</v>
      </c>
      <c r="Y347"/>
      <c r="Z347"/>
    </row>
    <row r="348" spans="1:26" hidden="1" x14ac:dyDescent="0.25">
      <c r="A348" t="s">
        <v>3450</v>
      </c>
      <c r="B348" t="s">
        <v>3449</v>
      </c>
      <c r="C348" t="s">
        <v>3417</v>
      </c>
      <c r="D348" t="s">
        <v>3310</v>
      </c>
      <c r="E348" t="s">
        <v>3426</v>
      </c>
      <c r="F348" t="s">
        <v>177</v>
      </c>
      <c r="G348" t="s">
        <v>58</v>
      </c>
      <c r="H348">
        <v>1034970</v>
      </c>
      <c r="I348">
        <v>3</v>
      </c>
      <c r="J348" t="s">
        <v>79</v>
      </c>
      <c r="K348" t="s">
        <v>6184</v>
      </c>
      <c r="L348" t="s">
        <v>55</v>
      </c>
      <c r="M348">
        <v>0</v>
      </c>
      <c r="N348">
        <v>100</v>
      </c>
      <c r="O348" t="s">
        <v>6185</v>
      </c>
      <c r="P348">
        <v>1600</v>
      </c>
      <c r="Q348">
        <v>50</v>
      </c>
      <c r="R348">
        <v>300</v>
      </c>
      <c r="S348"/>
      <c r="T348"/>
      <c r="U348" t="s">
        <v>6184</v>
      </c>
      <c r="V348" s="2">
        <v>43474.373842592591</v>
      </c>
      <c r="W348"/>
      <c r="X348" s="2">
        <v>43474.373842592591</v>
      </c>
      <c r="Y348"/>
      <c r="Z348"/>
    </row>
    <row r="349" spans="1:26" hidden="1" x14ac:dyDescent="0.25">
      <c r="A349" t="s">
        <v>6229</v>
      </c>
      <c r="B349" s="2"/>
      <c r="C349" s="2"/>
      <c r="D349" s="2"/>
      <c r="E349" s="2"/>
      <c r="F349" s="2"/>
      <c r="G349" t="s">
        <v>58</v>
      </c>
      <c r="H349">
        <v>1034378</v>
      </c>
      <c r="I349">
        <v>3</v>
      </c>
      <c r="J349" t="s">
        <v>79</v>
      </c>
      <c r="K349" t="s">
        <v>6184</v>
      </c>
      <c r="L349" t="s">
        <v>55</v>
      </c>
      <c r="M349">
        <v>0</v>
      </c>
      <c r="N349">
        <v>100</v>
      </c>
      <c r="O349" t="s">
        <v>6185</v>
      </c>
      <c r="P349">
        <v>1600</v>
      </c>
      <c r="Q349">
        <v>50</v>
      </c>
      <c r="R349">
        <v>300</v>
      </c>
      <c r="S349"/>
      <c r="T349"/>
      <c r="U349" t="s">
        <v>6184</v>
      </c>
      <c r="V349" s="2">
        <v>43474.373831018522</v>
      </c>
      <c r="W349"/>
      <c r="X349" s="2">
        <v>43474.373831018522</v>
      </c>
      <c r="Y349"/>
      <c r="Z349"/>
    </row>
    <row r="350" spans="1:26" hidden="1" x14ac:dyDescent="0.25">
      <c r="A350" t="s">
        <v>3452</v>
      </c>
      <c r="B350" t="s">
        <v>3451</v>
      </c>
      <c r="C350" t="s">
        <v>3417</v>
      </c>
      <c r="D350" t="s">
        <v>2462</v>
      </c>
      <c r="E350" t="s">
        <v>3453</v>
      </c>
      <c r="F350" t="s">
        <v>177</v>
      </c>
      <c r="G350" t="s">
        <v>58</v>
      </c>
      <c r="H350">
        <v>1034385</v>
      </c>
      <c r="I350">
        <v>3</v>
      </c>
      <c r="J350" t="s">
        <v>79</v>
      </c>
      <c r="K350" t="s">
        <v>6184</v>
      </c>
      <c r="L350" t="s">
        <v>55</v>
      </c>
      <c r="M350">
        <v>0</v>
      </c>
      <c r="N350">
        <v>100</v>
      </c>
      <c r="O350" t="s">
        <v>6230</v>
      </c>
      <c r="P350">
        <v>1600</v>
      </c>
      <c r="Q350">
        <v>50</v>
      </c>
      <c r="R350">
        <v>300</v>
      </c>
      <c r="S350"/>
      <c r="T350"/>
      <c r="U350" t="s">
        <v>6184</v>
      </c>
      <c r="V350" s="2">
        <v>43474.373842592591</v>
      </c>
      <c r="W350"/>
      <c r="X350" s="2">
        <v>43474.373842592591</v>
      </c>
      <c r="Y350"/>
      <c r="Z350"/>
    </row>
    <row r="351" spans="1:26" hidden="1" x14ac:dyDescent="0.25">
      <c r="A351" t="s">
        <v>6231</v>
      </c>
      <c r="B351" s="2"/>
      <c r="C351" s="2"/>
      <c r="D351" s="2"/>
      <c r="E351" s="2"/>
      <c r="F351" s="2"/>
      <c r="G351" t="s">
        <v>58</v>
      </c>
      <c r="H351">
        <v>1034392</v>
      </c>
      <c r="I351">
        <v>3</v>
      </c>
      <c r="J351" t="s">
        <v>79</v>
      </c>
      <c r="K351" t="s">
        <v>6184</v>
      </c>
      <c r="L351" t="s">
        <v>55</v>
      </c>
      <c r="M351">
        <v>0</v>
      </c>
      <c r="N351">
        <v>100</v>
      </c>
      <c r="O351" t="s">
        <v>6232</v>
      </c>
      <c r="P351">
        <v>1600</v>
      </c>
      <c r="Q351">
        <v>50</v>
      </c>
      <c r="R351">
        <v>504</v>
      </c>
      <c r="S351"/>
      <c r="T351"/>
      <c r="U351" t="s">
        <v>6184</v>
      </c>
      <c r="V351" s="2">
        <v>43474.373842592591</v>
      </c>
      <c r="W351"/>
      <c r="X351" s="2">
        <v>43474.373842592591</v>
      </c>
      <c r="Y351"/>
      <c r="Z351"/>
    </row>
    <row r="352" spans="1:26" hidden="1" x14ac:dyDescent="0.25">
      <c r="A352" t="s">
        <v>3461</v>
      </c>
      <c r="B352" t="s">
        <v>3460</v>
      </c>
      <c r="C352" t="s">
        <v>3462</v>
      </c>
      <c r="D352" t="s">
        <v>2094</v>
      </c>
      <c r="E352" t="s">
        <v>3463</v>
      </c>
      <c r="F352" t="s">
        <v>177</v>
      </c>
      <c r="G352" t="s">
        <v>58</v>
      </c>
      <c r="H352">
        <v>1034394</v>
      </c>
      <c r="I352">
        <v>3</v>
      </c>
      <c r="J352" t="s">
        <v>79</v>
      </c>
      <c r="K352" t="s">
        <v>6184</v>
      </c>
      <c r="L352" t="s">
        <v>55</v>
      </c>
      <c r="M352">
        <v>0</v>
      </c>
      <c r="N352">
        <v>100</v>
      </c>
      <c r="O352" t="s">
        <v>6230</v>
      </c>
      <c r="P352">
        <v>1600</v>
      </c>
      <c r="Q352">
        <v>50</v>
      </c>
      <c r="R352">
        <v>300</v>
      </c>
      <c r="S352"/>
      <c r="T352"/>
      <c r="U352" t="s">
        <v>6184</v>
      </c>
      <c r="V352" s="2">
        <v>43474.373831018522</v>
      </c>
      <c r="W352"/>
      <c r="X352" s="2">
        <v>43474.373831018522</v>
      </c>
      <c r="Y352"/>
      <c r="Z352"/>
    </row>
    <row r="353" spans="1:26" hidden="1" x14ac:dyDescent="0.25">
      <c r="A353" t="s">
        <v>6233</v>
      </c>
      <c r="B353" s="2"/>
      <c r="C353" s="2"/>
      <c r="D353" s="2"/>
      <c r="E353" s="2"/>
      <c r="F353" s="2"/>
      <c r="G353" t="s">
        <v>58</v>
      </c>
      <c r="H353">
        <v>1034396</v>
      </c>
      <c r="I353">
        <v>3</v>
      </c>
      <c r="J353" t="s">
        <v>79</v>
      </c>
      <c r="K353" t="s">
        <v>6184</v>
      </c>
      <c r="L353" t="s">
        <v>55</v>
      </c>
      <c r="M353">
        <v>0</v>
      </c>
      <c r="N353">
        <v>100</v>
      </c>
      <c r="O353" t="s">
        <v>6230</v>
      </c>
      <c r="P353">
        <v>1600</v>
      </c>
      <c r="Q353">
        <v>50</v>
      </c>
      <c r="R353">
        <v>296</v>
      </c>
      <c r="S353"/>
      <c r="T353"/>
      <c r="U353" t="s">
        <v>6184</v>
      </c>
      <c r="V353" s="2">
        <v>43474.373854166668</v>
      </c>
      <c r="W353"/>
      <c r="X353" s="2">
        <v>43474.373854166668</v>
      </c>
      <c r="Y353"/>
      <c r="Z353"/>
    </row>
    <row r="354" spans="1:26" hidden="1" x14ac:dyDescent="0.25">
      <c r="A354" t="s">
        <v>4499</v>
      </c>
      <c r="B354" t="s">
        <v>4498</v>
      </c>
      <c r="C354" t="s">
        <v>640</v>
      </c>
      <c r="D354" t="s">
        <v>4500</v>
      </c>
      <c r="E354" t="s">
        <v>4501</v>
      </c>
      <c r="F354" t="s">
        <v>643</v>
      </c>
      <c r="G354" t="s">
        <v>58</v>
      </c>
      <c r="H354">
        <v>1034403</v>
      </c>
      <c r="I354">
        <v>3</v>
      </c>
      <c r="J354" t="s">
        <v>79</v>
      </c>
      <c r="K354" t="s">
        <v>6184</v>
      </c>
      <c r="L354" t="s">
        <v>55</v>
      </c>
      <c r="M354">
        <v>0</v>
      </c>
      <c r="N354">
        <v>100</v>
      </c>
      <c r="O354" t="s">
        <v>6185</v>
      </c>
      <c r="P354">
        <v>1600</v>
      </c>
      <c r="Q354">
        <v>50</v>
      </c>
      <c r="R354">
        <v>300</v>
      </c>
      <c r="S354"/>
      <c r="T354"/>
      <c r="U354" t="s">
        <v>6184</v>
      </c>
      <c r="V354" s="2">
        <v>43474.373831018522</v>
      </c>
      <c r="W354"/>
      <c r="X354" s="2">
        <v>43474.373831018522</v>
      </c>
      <c r="Y354"/>
      <c r="Z354"/>
    </row>
    <row r="355" spans="1:26" hidden="1" x14ac:dyDescent="0.25">
      <c r="A355" t="s">
        <v>6234</v>
      </c>
      <c r="B355" s="2"/>
      <c r="C355" s="2"/>
      <c r="D355" s="2"/>
      <c r="E355" s="2"/>
      <c r="F355" s="2"/>
      <c r="G355" t="s">
        <v>58</v>
      </c>
      <c r="H355">
        <v>1034406</v>
      </c>
      <c r="I355">
        <v>3</v>
      </c>
      <c r="J355" t="s">
        <v>79</v>
      </c>
      <c r="K355" t="s">
        <v>6184</v>
      </c>
      <c r="L355" t="s">
        <v>55</v>
      </c>
      <c r="M355">
        <v>0</v>
      </c>
      <c r="N355">
        <v>100</v>
      </c>
      <c r="O355" t="s">
        <v>6185</v>
      </c>
      <c r="P355">
        <v>1600</v>
      </c>
      <c r="Q355">
        <v>50</v>
      </c>
      <c r="R355">
        <v>296</v>
      </c>
      <c r="S355"/>
      <c r="T355"/>
      <c r="U355" t="s">
        <v>6184</v>
      </c>
      <c r="V355" s="2">
        <v>43474.373842592591</v>
      </c>
      <c r="W355"/>
      <c r="X355" s="2">
        <v>43474.373842592591</v>
      </c>
      <c r="Y355"/>
      <c r="Z355"/>
    </row>
    <row r="356" spans="1:26" hidden="1" x14ac:dyDescent="0.25">
      <c r="A356" t="s">
        <v>1295</v>
      </c>
      <c r="B356" t="s">
        <v>1294</v>
      </c>
      <c r="C356" t="s">
        <v>410</v>
      </c>
      <c r="D356" t="s">
        <v>411</v>
      </c>
      <c r="E356" t="s">
        <v>412</v>
      </c>
      <c r="F356" t="s">
        <v>184</v>
      </c>
      <c r="G356" t="s">
        <v>58</v>
      </c>
      <c r="H356">
        <v>1034411</v>
      </c>
      <c r="I356">
        <v>3</v>
      </c>
      <c r="J356" t="s">
        <v>79</v>
      </c>
      <c r="K356" t="s">
        <v>6184</v>
      </c>
      <c r="L356" t="s">
        <v>55</v>
      </c>
      <c r="M356">
        <v>0</v>
      </c>
      <c r="N356">
        <v>100</v>
      </c>
      <c r="O356" t="s">
        <v>6185</v>
      </c>
      <c r="P356">
        <v>1600</v>
      </c>
      <c r="Q356">
        <v>50</v>
      </c>
      <c r="R356">
        <v>300</v>
      </c>
      <c r="S356"/>
      <c r="T356"/>
      <c r="U356" t="s">
        <v>6184</v>
      </c>
      <c r="V356" s="2">
        <v>43474.373831018522</v>
      </c>
      <c r="W356"/>
      <c r="X356" s="2">
        <v>43474.373831018522</v>
      </c>
      <c r="Y356"/>
      <c r="Z356"/>
    </row>
    <row r="357" spans="1:26" hidden="1" x14ac:dyDescent="0.25">
      <c r="A357" t="s">
        <v>4259</v>
      </c>
      <c r="B357" t="s">
        <v>4258</v>
      </c>
      <c r="C357" t="s">
        <v>2710</v>
      </c>
      <c r="D357" t="s">
        <v>1283</v>
      </c>
      <c r="E357" t="s">
        <v>2712</v>
      </c>
      <c r="F357" t="s">
        <v>750</v>
      </c>
      <c r="G357" t="s">
        <v>58</v>
      </c>
      <c r="H357">
        <v>1034417</v>
      </c>
      <c r="I357">
        <v>3</v>
      </c>
      <c r="J357" t="s">
        <v>79</v>
      </c>
      <c r="K357" t="s">
        <v>6184</v>
      </c>
      <c r="L357" t="s">
        <v>55</v>
      </c>
      <c r="M357">
        <v>0</v>
      </c>
      <c r="N357">
        <v>100</v>
      </c>
      <c r="O357" t="s">
        <v>6185</v>
      </c>
      <c r="P357">
        <v>1600</v>
      </c>
      <c r="Q357">
        <v>50</v>
      </c>
      <c r="R357">
        <v>300</v>
      </c>
      <c r="S357"/>
      <c r="T357"/>
      <c r="U357" t="s">
        <v>6184</v>
      </c>
      <c r="V357" s="2">
        <v>43474.373842592591</v>
      </c>
      <c r="W357"/>
      <c r="X357" s="2">
        <v>43474.373842592591</v>
      </c>
      <c r="Y357"/>
      <c r="Z357"/>
    </row>
    <row r="358" spans="1:26" hidden="1" x14ac:dyDescent="0.25">
      <c r="A358" t="s">
        <v>3482</v>
      </c>
      <c r="B358" t="s">
        <v>3481</v>
      </c>
      <c r="C358" t="s">
        <v>3417</v>
      </c>
      <c r="D358" t="s">
        <v>3483</v>
      </c>
      <c r="E358" t="s">
        <v>3453</v>
      </c>
      <c r="F358" t="s">
        <v>177</v>
      </c>
      <c r="G358" t="s">
        <v>58</v>
      </c>
      <c r="H358">
        <v>1034549</v>
      </c>
      <c r="I358">
        <v>3</v>
      </c>
      <c r="J358" t="s">
        <v>79</v>
      </c>
      <c r="K358" t="s">
        <v>6184</v>
      </c>
      <c r="L358" t="s">
        <v>55</v>
      </c>
      <c r="M358">
        <v>0</v>
      </c>
      <c r="N358">
        <v>100</v>
      </c>
      <c r="O358" t="s">
        <v>6230</v>
      </c>
      <c r="P358">
        <v>1600</v>
      </c>
      <c r="Q358">
        <v>50</v>
      </c>
      <c r="R358">
        <v>300</v>
      </c>
      <c r="S358"/>
      <c r="T358"/>
      <c r="U358" t="s">
        <v>6184</v>
      </c>
      <c r="V358" s="2">
        <v>43474.373842592591</v>
      </c>
      <c r="W358"/>
      <c r="X358" s="2">
        <v>43474.373842592591</v>
      </c>
      <c r="Y358"/>
      <c r="Z358"/>
    </row>
    <row r="359" spans="1:26" hidden="1" x14ac:dyDescent="0.25">
      <c r="A359" t="s">
        <v>6235</v>
      </c>
      <c r="B359" s="2"/>
      <c r="C359" s="2"/>
      <c r="D359" s="2"/>
      <c r="E359" s="2"/>
      <c r="F359" s="2"/>
      <c r="G359" t="s">
        <v>58</v>
      </c>
      <c r="H359">
        <v>1034583</v>
      </c>
      <c r="I359">
        <v>3</v>
      </c>
      <c r="J359" t="s">
        <v>79</v>
      </c>
      <c r="K359" t="s">
        <v>6184</v>
      </c>
      <c r="L359" t="s">
        <v>55</v>
      </c>
      <c r="M359">
        <v>0</v>
      </c>
      <c r="N359">
        <v>100</v>
      </c>
      <c r="O359" t="s">
        <v>6185</v>
      </c>
      <c r="P359">
        <v>1600</v>
      </c>
      <c r="Q359">
        <v>50</v>
      </c>
      <c r="R359">
        <v>300</v>
      </c>
      <c r="S359"/>
      <c r="T359"/>
      <c r="U359" t="s">
        <v>6184</v>
      </c>
      <c r="V359" s="2">
        <v>43474.373831018522</v>
      </c>
      <c r="W359"/>
      <c r="X359" s="2">
        <v>43474.373831018522</v>
      </c>
      <c r="Y359"/>
      <c r="Z359"/>
    </row>
    <row r="360" spans="1:26" hidden="1" x14ac:dyDescent="0.25">
      <c r="A360" t="s">
        <v>3466</v>
      </c>
      <c r="B360" t="s">
        <v>3465</v>
      </c>
      <c r="C360" t="s">
        <v>679</v>
      </c>
      <c r="D360" t="s">
        <v>105</v>
      </c>
      <c r="E360" t="s">
        <v>680</v>
      </c>
      <c r="F360" t="s">
        <v>62</v>
      </c>
      <c r="G360" t="s">
        <v>58</v>
      </c>
      <c r="H360">
        <v>1034712</v>
      </c>
      <c r="I360">
        <v>5</v>
      </c>
      <c r="J360" t="s">
        <v>47</v>
      </c>
      <c r="K360" t="s">
        <v>6142</v>
      </c>
      <c r="L360" t="s">
        <v>55</v>
      </c>
      <c r="M360">
        <v>80</v>
      </c>
      <c r="N360">
        <v>100</v>
      </c>
      <c r="O360" t="s">
        <v>6160</v>
      </c>
      <c r="P360">
        <v>2550</v>
      </c>
      <c r="Q360">
        <v>50</v>
      </c>
      <c r="R360">
        <v>300</v>
      </c>
      <c r="S360"/>
      <c r="T360"/>
      <c r="U360" t="s">
        <v>6144</v>
      </c>
      <c r="V360" s="2">
        <v>43474.373842592591</v>
      </c>
      <c r="W360"/>
      <c r="X360" s="2">
        <v>43474.373842592591</v>
      </c>
      <c r="Y360"/>
      <c r="Z360"/>
    </row>
    <row r="361" spans="1:26" x14ac:dyDescent="0.25">
      <c r="A361" t="s">
        <v>3664</v>
      </c>
      <c r="B361" t="s">
        <v>3663</v>
      </c>
      <c r="C361" t="s">
        <v>1510</v>
      </c>
      <c r="D361" t="s">
        <v>264</v>
      </c>
      <c r="E361" t="s">
        <v>1511</v>
      </c>
      <c r="F361" t="s">
        <v>241</v>
      </c>
      <c r="G361" s="5" t="s">
        <v>58</v>
      </c>
      <c r="H361" s="5">
        <v>1037235</v>
      </c>
      <c r="I361">
        <v>5</v>
      </c>
      <c r="J361" t="s">
        <v>79</v>
      </c>
      <c r="K361" t="s">
        <v>6172</v>
      </c>
      <c r="L361" s="5" t="s">
        <v>55</v>
      </c>
      <c r="M361">
        <v>60</v>
      </c>
      <c r="N361">
        <v>100</v>
      </c>
      <c r="O361" t="s">
        <v>6190</v>
      </c>
      <c r="P361" s="5">
        <v>2600</v>
      </c>
      <c r="Q361" s="5">
        <v>50</v>
      </c>
      <c r="R361" s="5">
        <v>300</v>
      </c>
      <c r="U361" s="5" t="s">
        <v>6174</v>
      </c>
      <c r="V361" s="8">
        <v>43892.590266203704</v>
      </c>
      <c r="W361" s="5" t="s">
        <v>37</v>
      </c>
      <c r="X361" s="8">
        <v>43892.590266203704</v>
      </c>
      <c r="Y361" s="5" t="s">
        <v>37</v>
      </c>
    </row>
    <row r="362" spans="1:26" x14ac:dyDescent="0.25">
      <c r="A362" t="s">
        <v>3296</v>
      </c>
      <c r="B362" t="s">
        <v>3295</v>
      </c>
      <c r="C362" t="s">
        <v>3078</v>
      </c>
      <c r="D362" t="s">
        <v>3115</v>
      </c>
      <c r="E362" t="s">
        <v>3116</v>
      </c>
      <c r="F362" t="s">
        <v>241</v>
      </c>
      <c r="G362" s="5" t="s">
        <v>58</v>
      </c>
      <c r="H362" s="5">
        <v>1019870</v>
      </c>
      <c r="I362">
        <v>5</v>
      </c>
      <c r="J362" t="s">
        <v>79</v>
      </c>
      <c r="K362" t="s">
        <v>6142</v>
      </c>
      <c r="L362" s="5" t="s">
        <v>55</v>
      </c>
      <c r="M362">
        <v>80</v>
      </c>
      <c r="N362">
        <v>100</v>
      </c>
      <c r="O362" t="s">
        <v>6160</v>
      </c>
      <c r="P362" s="5">
        <v>2550</v>
      </c>
      <c r="Q362" s="5">
        <v>50</v>
      </c>
      <c r="R362" s="5">
        <v>300</v>
      </c>
      <c r="U362" s="5" t="s">
        <v>6144</v>
      </c>
      <c r="V362" s="8">
        <v>43474.373842592591</v>
      </c>
      <c r="X362" s="8">
        <v>43474.373842592591</v>
      </c>
    </row>
    <row r="363" spans="1:26" x14ac:dyDescent="0.25">
      <c r="A363" t="s">
        <v>3077</v>
      </c>
      <c r="B363" t="s">
        <v>3076</v>
      </c>
      <c r="C363" t="s">
        <v>3078</v>
      </c>
      <c r="D363" t="s">
        <v>281</v>
      </c>
      <c r="E363" t="s">
        <v>3079</v>
      </c>
      <c r="F363" t="s">
        <v>241</v>
      </c>
      <c r="G363" s="5" t="s">
        <v>58</v>
      </c>
      <c r="H363" s="5">
        <v>1031014</v>
      </c>
      <c r="I363">
        <v>5</v>
      </c>
      <c r="J363" t="s">
        <v>47</v>
      </c>
      <c r="K363" t="s">
        <v>6142</v>
      </c>
      <c r="L363" s="5" t="s">
        <v>55</v>
      </c>
      <c r="M363">
        <v>80</v>
      </c>
      <c r="N363">
        <v>100</v>
      </c>
      <c r="O363" t="s">
        <v>6156</v>
      </c>
      <c r="P363" s="5">
        <v>2600</v>
      </c>
      <c r="Q363" s="5">
        <v>50</v>
      </c>
      <c r="R363" s="5">
        <v>300</v>
      </c>
      <c r="U363" s="5" t="s">
        <v>6144</v>
      </c>
      <c r="V363" s="8">
        <v>43474.373842592591</v>
      </c>
      <c r="X363" s="8">
        <v>43474.373842592591</v>
      </c>
    </row>
    <row r="364" spans="1:26" hidden="1" x14ac:dyDescent="0.25">
      <c r="A364" t="s">
        <v>3504</v>
      </c>
      <c r="B364" t="s">
        <v>3503</v>
      </c>
      <c r="C364" t="s">
        <v>3505</v>
      </c>
      <c r="D364" t="s">
        <v>195</v>
      </c>
      <c r="E364" t="s">
        <v>3506</v>
      </c>
      <c r="F364" t="s">
        <v>51</v>
      </c>
      <c r="G364" t="s">
        <v>58</v>
      </c>
      <c r="H364">
        <v>1034605</v>
      </c>
      <c r="I364">
        <v>5</v>
      </c>
      <c r="J364" t="s">
        <v>79</v>
      </c>
      <c r="K364" t="s">
        <v>6142</v>
      </c>
      <c r="L364" t="s">
        <v>55</v>
      </c>
      <c r="M364">
        <v>80</v>
      </c>
      <c r="N364">
        <v>100</v>
      </c>
      <c r="O364" t="s">
        <v>6211</v>
      </c>
      <c r="P364">
        <v>2500</v>
      </c>
      <c r="Q364">
        <v>50</v>
      </c>
      <c r="R364">
        <v>300</v>
      </c>
      <c r="S364"/>
      <c r="T364"/>
      <c r="U364" t="s">
        <v>6144</v>
      </c>
      <c r="V364" s="2">
        <v>43474.373854166668</v>
      </c>
      <c r="W364"/>
      <c r="X364" s="2">
        <v>43474.373854166668</v>
      </c>
      <c r="Y364"/>
      <c r="Z364"/>
    </row>
    <row r="365" spans="1:26" hidden="1" x14ac:dyDescent="0.25">
      <c r="A365" t="s">
        <v>3511</v>
      </c>
      <c r="B365" t="s">
        <v>3510</v>
      </c>
      <c r="C365" t="s">
        <v>3512</v>
      </c>
      <c r="D365" t="s">
        <v>2711</v>
      </c>
      <c r="E365" t="s">
        <v>3513</v>
      </c>
      <c r="F365" t="s">
        <v>34</v>
      </c>
      <c r="G365" t="s">
        <v>58</v>
      </c>
      <c r="H365">
        <v>1034625</v>
      </c>
      <c r="I365">
        <v>5</v>
      </c>
      <c r="J365" t="s">
        <v>79</v>
      </c>
      <c r="K365" t="s">
        <v>6142</v>
      </c>
      <c r="L365" t="s">
        <v>55</v>
      </c>
      <c r="M365">
        <v>80</v>
      </c>
      <c r="N365">
        <v>100</v>
      </c>
      <c r="O365" t="s">
        <v>6165</v>
      </c>
      <c r="P365">
        <v>2500</v>
      </c>
      <c r="Q365">
        <v>50</v>
      </c>
      <c r="R365">
        <v>300</v>
      </c>
      <c r="S365"/>
      <c r="T365"/>
      <c r="U365" t="s">
        <v>6144</v>
      </c>
      <c r="V365" s="2">
        <v>43474.373842592591</v>
      </c>
      <c r="W365"/>
      <c r="X365" s="2">
        <v>43474.373842592591</v>
      </c>
      <c r="Y365"/>
      <c r="Z365"/>
    </row>
    <row r="366" spans="1:26" hidden="1" x14ac:dyDescent="0.25">
      <c r="A366" t="s">
        <v>3539</v>
      </c>
      <c r="B366" t="s">
        <v>3538</v>
      </c>
      <c r="C366" t="s">
        <v>1814</v>
      </c>
      <c r="D366" t="s">
        <v>730</v>
      </c>
      <c r="E366" t="s">
        <v>1973</v>
      </c>
      <c r="F366" t="s">
        <v>177</v>
      </c>
      <c r="G366" t="s">
        <v>58</v>
      </c>
      <c r="H366">
        <v>1034632</v>
      </c>
      <c r="I366">
        <v>5</v>
      </c>
      <c r="J366" t="s">
        <v>193</v>
      </c>
      <c r="K366" t="s">
        <v>6142</v>
      </c>
      <c r="L366" t="s">
        <v>55</v>
      </c>
      <c r="M366">
        <v>80</v>
      </c>
      <c r="N366">
        <v>100</v>
      </c>
      <c r="O366" t="s">
        <v>6146</v>
      </c>
      <c r="P366">
        <v>2500</v>
      </c>
      <c r="Q366">
        <v>50</v>
      </c>
      <c r="R366">
        <v>300</v>
      </c>
      <c r="S366"/>
      <c r="T366"/>
      <c r="U366" t="s">
        <v>6144</v>
      </c>
      <c r="V366" s="2">
        <v>43474.373831018522</v>
      </c>
      <c r="W366"/>
      <c r="X366" s="2">
        <v>43474.373831018522</v>
      </c>
      <c r="Y366"/>
      <c r="Z366"/>
    </row>
    <row r="367" spans="1:26" hidden="1" x14ac:dyDescent="0.25">
      <c r="A367" t="s">
        <v>3560</v>
      </c>
      <c r="B367" t="s">
        <v>3559</v>
      </c>
      <c r="C367" t="s">
        <v>3126</v>
      </c>
      <c r="D367" t="s">
        <v>3561</v>
      </c>
      <c r="E367" t="s">
        <v>3128</v>
      </c>
      <c r="F367" t="s">
        <v>51</v>
      </c>
      <c r="G367" t="s">
        <v>58</v>
      </c>
      <c r="H367">
        <v>1034643</v>
      </c>
      <c r="I367">
        <v>5</v>
      </c>
      <c r="J367" t="s">
        <v>79</v>
      </c>
      <c r="K367" t="s">
        <v>6142</v>
      </c>
      <c r="L367" t="s">
        <v>55</v>
      </c>
      <c r="M367">
        <v>80</v>
      </c>
      <c r="N367">
        <v>100</v>
      </c>
      <c r="O367" t="s">
        <v>6211</v>
      </c>
      <c r="P367">
        <v>2500</v>
      </c>
      <c r="Q367">
        <v>50</v>
      </c>
      <c r="R367">
        <v>300</v>
      </c>
      <c r="S367"/>
      <c r="T367"/>
      <c r="U367" t="s">
        <v>6144</v>
      </c>
      <c r="V367" s="2">
        <v>43474.373854166668</v>
      </c>
      <c r="W367"/>
      <c r="X367" s="2">
        <v>43474.373854166668</v>
      </c>
      <c r="Y367"/>
      <c r="Z367"/>
    </row>
    <row r="368" spans="1:26" hidden="1" x14ac:dyDescent="0.25">
      <c r="A368" t="s">
        <v>5879</v>
      </c>
      <c r="B368" t="s">
        <v>5878</v>
      </c>
      <c r="C368" t="s">
        <v>2673</v>
      </c>
      <c r="D368" t="s">
        <v>2167</v>
      </c>
      <c r="E368" t="s">
        <v>2674</v>
      </c>
      <c r="F368" t="s">
        <v>62</v>
      </c>
      <c r="G368" t="s">
        <v>5022</v>
      </c>
      <c r="H368">
        <v>3004619</v>
      </c>
      <c r="I368">
        <v>5</v>
      </c>
      <c r="J368" t="s">
        <v>167</v>
      </c>
      <c r="K368" t="s">
        <v>6142</v>
      </c>
      <c r="L368" t="s">
        <v>55</v>
      </c>
      <c r="M368">
        <v>80</v>
      </c>
      <c r="N368">
        <v>100</v>
      </c>
      <c r="O368" t="s">
        <v>6160</v>
      </c>
      <c r="P368">
        <v>2600</v>
      </c>
      <c r="Q368">
        <v>50</v>
      </c>
      <c r="R368">
        <v>300</v>
      </c>
      <c r="S368"/>
      <c r="T368"/>
      <c r="U368" t="s">
        <v>6144</v>
      </c>
      <c r="V368" s="2">
        <v>43474.373842592591</v>
      </c>
      <c r="W368"/>
      <c r="X368" s="2">
        <v>43474.373842592591</v>
      </c>
      <c r="Y368"/>
      <c r="Z368"/>
    </row>
    <row r="369" spans="1:26" hidden="1" x14ac:dyDescent="0.25">
      <c r="A369" t="s">
        <v>6065</v>
      </c>
      <c r="B369" t="s">
        <v>6064</v>
      </c>
      <c r="C369" t="s">
        <v>2652</v>
      </c>
      <c r="D369" t="s">
        <v>281</v>
      </c>
      <c r="E369" t="s">
        <v>2653</v>
      </c>
      <c r="F369" t="s">
        <v>34</v>
      </c>
      <c r="G369" t="s">
        <v>5022</v>
      </c>
      <c r="H369">
        <v>3004603</v>
      </c>
      <c r="I369">
        <v>5</v>
      </c>
      <c r="J369" t="s">
        <v>167</v>
      </c>
      <c r="K369" t="s">
        <v>6142</v>
      </c>
      <c r="L369" t="s">
        <v>55</v>
      </c>
      <c r="M369">
        <v>80</v>
      </c>
      <c r="N369">
        <v>100</v>
      </c>
      <c r="O369" t="s">
        <v>6165</v>
      </c>
      <c r="P369">
        <v>2550</v>
      </c>
      <c r="Q369">
        <v>50</v>
      </c>
      <c r="R369">
        <v>300</v>
      </c>
      <c r="S369"/>
      <c r="T369"/>
      <c r="U369" t="s">
        <v>6144</v>
      </c>
      <c r="V369" s="2">
        <v>43474.373842592591</v>
      </c>
      <c r="W369"/>
      <c r="X369" s="2">
        <v>43474.373842592591</v>
      </c>
      <c r="Y369"/>
      <c r="Z369"/>
    </row>
    <row r="370" spans="1:26" hidden="1" x14ac:dyDescent="0.25">
      <c r="A370" t="s">
        <v>3528</v>
      </c>
      <c r="B370" t="s">
        <v>3527</v>
      </c>
      <c r="C370" t="s">
        <v>1844</v>
      </c>
      <c r="D370" t="s">
        <v>281</v>
      </c>
      <c r="E370" t="s">
        <v>1845</v>
      </c>
      <c r="F370" t="s">
        <v>51</v>
      </c>
      <c r="G370" t="s">
        <v>58</v>
      </c>
      <c r="H370">
        <v>1034709</v>
      </c>
      <c r="I370">
        <v>5</v>
      </c>
      <c r="J370" t="s">
        <v>79</v>
      </c>
      <c r="K370" t="s">
        <v>6142</v>
      </c>
      <c r="L370" t="s">
        <v>55</v>
      </c>
      <c r="M370">
        <v>80</v>
      </c>
      <c r="N370">
        <v>100</v>
      </c>
      <c r="O370" t="s">
        <v>6236</v>
      </c>
      <c r="P370">
        <v>2550</v>
      </c>
      <c r="Q370">
        <v>50</v>
      </c>
      <c r="R370">
        <v>300</v>
      </c>
      <c r="S370"/>
      <c r="T370"/>
      <c r="U370" t="s">
        <v>6144</v>
      </c>
      <c r="V370" s="2">
        <v>43474.373854166668</v>
      </c>
      <c r="W370"/>
      <c r="X370" s="2">
        <v>43474.373854166668</v>
      </c>
      <c r="Y370"/>
      <c r="Z370"/>
    </row>
    <row r="371" spans="1:26" hidden="1" x14ac:dyDescent="0.25">
      <c r="A371" t="s">
        <v>3541</v>
      </c>
      <c r="B371" t="s">
        <v>3540</v>
      </c>
      <c r="C371" t="s">
        <v>3542</v>
      </c>
      <c r="D371" t="s">
        <v>2284</v>
      </c>
      <c r="E371" t="s">
        <v>3543</v>
      </c>
      <c r="F371" t="s">
        <v>277</v>
      </c>
      <c r="G371" t="s">
        <v>58</v>
      </c>
      <c r="H371">
        <v>1030843</v>
      </c>
      <c r="I371">
        <v>5</v>
      </c>
      <c r="J371" t="s">
        <v>79</v>
      </c>
      <c r="K371" t="s">
        <v>6142</v>
      </c>
      <c r="L371" t="s">
        <v>55</v>
      </c>
      <c r="M371">
        <v>80</v>
      </c>
      <c r="N371">
        <v>100</v>
      </c>
      <c r="O371" t="s">
        <v>6160</v>
      </c>
      <c r="P371">
        <v>2600</v>
      </c>
      <c r="Q371">
        <v>50</v>
      </c>
      <c r="R371">
        <v>550</v>
      </c>
      <c r="S371"/>
      <c r="T371"/>
      <c r="U371" t="s">
        <v>6144</v>
      </c>
      <c r="V371" s="2">
        <v>43474.373842592591</v>
      </c>
      <c r="W371"/>
      <c r="X371" s="2">
        <v>43474.373842592591</v>
      </c>
      <c r="Y371"/>
      <c r="Z371"/>
    </row>
    <row r="372" spans="1:26" hidden="1" x14ac:dyDescent="0.25">
      <c r="A372" t="s">
        <v>3546</v>
      </c>
      <c r="B372" t="s">
        <v>3545</v>
      </c>
      <c r="C372" t="s">
        <v>2145</v>
      </c>
      <c r="D372" t="s">
        <v>2228</v>
      </c>
      <c r="E372" t="s">
        <v>2146</v>
      </c>
      <c r="F372" t="s">
        <v>277</v>
      </c>
      <c r="G372" t="s">
        <v>58</v>
      </c>
      <c r="H372">
        <v>1034569</v>
      </c>
      <c r="I372">
        <v>5</v>
      </c>
      <c r="J372" t="s">
        <v>79</v>
      </c>
      <c r="K372" t="s">
        <v>6142</v>
      </c>
      <c r="L372" t="s">
        <v>55</v>
      </c>
      <c r="M372">
        <v>80</v>
      </c>
      <c r="N372">
        <v>100</v>
      </c>
      <c r="O372" t="s">
        <v>6156</v>
      </c>
      <c r="P372">
        <v>2600</v>
      </c>
      <c r="Q372">
        <v>50</v>
      </c>
      <c r="R372">
        <v>550</v>
      </c>
      <c r="S372"/>
      <c r="T372"/>
      <c r="U372" t="s">
        <v>6144</v>
      </c>
      <c r="V372" s="2">
        <v>43474.373842592591</v>
      </c>
      <c r="W372"/>
      <c r="X372" s="2">
        <v>43474.373842592591</v>
      </c>
      <c r="Y372"/>
      <c r="Z372"/>
    </row>
    <row r="373" spans="1:26" hidden="1" x14ac:dyDescent="0.25">
      <c r="A373" t="s">
        <v>3550</v>
      </c>
      <c r="B373" t="s">
        <v>3549</v>
      </c>
      <c r="C373" t="s">
        <v>3019</v>
      </c>
      <c r="D373" t="s">
        <v>3551</v>
      </c>
      <c r="E373" t="s">
        <v>3552</v>
      </c>
      <c r="F373" t="s">
        <v>177</v>
      </c>
      <c r="G373" t="s">
        <v>58</v>
      </c>
      <c r="H373">
        <v>1034596</v>
      </c>
      <c r="I373">
        <v>5</v>
      </c>
      <c r="J373" t="s">
        <v>79</v>
      </c>
      <c r="K373" t="s">
        <v>6142</v>
      </c>
      <c r="L373" t="s">
        <v>55</v>
      </c>
      <c r="M373">
        <v>80</v>
      </c>
      <c r="N373">
        <v>100</v>
      </c>
      <c r="O373" t="s">
        <v>6146</v>
      </c>
      <c r="P373">
        <v>2500</v>
      </c>
      <c r="Q373">
        <v>50</v>
      </c>
      <c r="R373">
        <v>403</v>
      </c>
      <c r="S373"/>
      <c r="T373"/>
      <c r="U373" t="s">
        <v>6144</v>
      </c>
      <c r="V373" s="2">
        <v>43474.373831018522</v>
      </c>
      <c r="W373"/>
      <c r="X373" s="2">
        <v>43474.373831018522</v>
      </c>
      <c r="Y373"/>
      <c r="Z373"/>
    </row>
    <row r="374" spans="1:26" hidden="1" x14ac:dyDescent="0.25">
      <c r="A374" t="s">
        <v>3114</v>
      </c>
      <c r="B374" t="s">
        <v>3113</v>
      </c>
      <c r="C374" t="s">
        <v>3078</v>
      </c>
      <c r="D374" t="s">
        <v>3115</v>
      </c>
      <c r="E374" t="s">
        <v>3116</v>
      </c>
      <c r="F374" t="s">
        <v>241</v>
      </c>
      <c r="G374" t="s">
        <v>58</v>
      </c>
      <c r="H374">
        <v>1031049</v>
      </c>
      <c r="I374">
        <v>5</v>
      </c>
      <c r="J374" t="s">
        <v>193</v>
      </c>
      <c r="K374" t="s">
        <v>6142</v>
      </c>
      <c r="L374" t="s">
        <v>55</v>
      </c>
      <c r="M374">
        <v>80</v>
      </c>
      <c r="N374">
        <v>100</v>
      </c>
      <c r="O374" t="s">
        <v>6156</v>
      </c>
      <c r="P374">
        <v>1300</v>
      </c>
      <c r="Q374">
        <v>50</v>
      </c>
      <c r="R374">
        <v>300</v>
      </c>
      <c r="S374"/>
      <c r="T374"/>
      <c r="U374" t="s">
        <v>6144</v>
      </c>
      <c r="V374" s="2">
        <v>43474.373842592591</v>
      </c>
      <c r="W374"/>
      <c r="X374" s="2">
        <v>43474.373842592591</v>
      </c>
      <c r="Y374"/>
      <c r="Z374"/>
    </row>
    <row r="375" spans="1:26" hidden="1" x14ac:dyDescent="0.25">
      <c r="A375" t="s">
        <v>3568</v>
      </c>
      <c r="B375" t="s">
        <v>3567</v>
      </c>
      <c r="C375" t="s">
        <v>1764</v>
      </c>
      <c r="D375" t="s">
        <v>3569</v>
      </c>
      <c r="E375" t="s">
        <v>3570</v>
      </c>
      <c r="F375" t="s">
        <v>177</v>
      </c>
      <c r="G375" t="s">
        <v>58</v>
      </c>
      <c r="H375">
        <v>1034750</v>
      </c>
      <c r="I375">
        <v>5</v>
      </c>
      <c r="J375" t="s">
        <v>79</v>
      </c>
      <c r="K375" t="s">
        <v>6142</v>
      </c>
      <c r="L375" t="s">
        <v>55</v>
      </c>
      <c r="M375">
        <v>80</v>
      </c>
      <c r="N375">
        <v>100</v>
      </c>
      <c r="O375" t="s">
        <v>6143</v>
      </c>
      <c r="P375">
        <v>2600</v>
      </c>
      <c r="Q375">
        <v>50</v>
      </c>
      <c r="R375">
        <v>300</v>
      </c>
      <c r="S375"/>
      <c r="T375"/>
      <c r="U375" t="s">
        <v>6144</v>
      </c>
      <c r="V375" s="2">
        <v>43474.373831018522</v>
      </c>
      <c r="W375"/>
      <c r="X375" s="2">
        <v>43474.373831018522</v>
      </c>
      <c r="Y375"/>
      <c r="Z375"/>
    </row>
    <row r="376" spans="1:26" hidden="1" x14ac:dyDescent="0.25">
      <c r="A376" t="s">
        <v>3573</v>
      </c>
      <c r="B376" t="s">
        <v>3572</v>
      </c>
      <c r="C376" t="s">
        <v>1764</v>
      </c>
      <c r="D376" t="s">
        <v>3569</v>
      </c>
      <c r="E376" t="s">
        <v>3570</v>
      </c>
      <c r="F376" t="s">
        <v>177</v>
      </c>
      <c r="G376" t="s">
        <v>58</v>
      </c>
      <c r="H376">
        <v>1034764</v>
      </c>
      <c r="I376">
        <v>5</v>
      </c>
      <c r="J376" t="s">
        <v>47</v>
      </c>
      <c r="K376" t="s">
        <v>6142</v>
      </c>
      <c r="L376" t="s">
        <v>55</v>
      </c>
      <c r="M376">
        <v>80</v>
      </c>
      <c r="N376">
        <v>100</v>
      </c>
      <c r="O376" t="s">
        <v>6143</v>
      </c>
      <c r="P376">
        <v>2600</v>
      </c>
      <c r="Q376">
        <v>50</v>
      </c>
      <c r="R376">
        <v>300</v>
      </c>
      <c r="S376"/>
      <c r="T376"/>
      <c r="U376" t="s">
        <v>6144</v>
      </c>
      <c r="V376" s="2">
        <v>43474.373831018522</v>
      </c>
      <c r="W376"/>
      <c r="X376" s="2">
        <v>43474.373831018522</v>
      </c>
      <c r="Y376"/>
      <c r="Z376"/>
    </row>
    <row r="377" spans="1:26" hidden="1" x14ac:dyDescent="0.25">
      <c r="A377" t="s">
        <v>1415</v>
      </c>
      <c r="B377" t="s">
        <v>1414</v>
      </c>
      <c r="C377" t="s">
        <v>1416</v>
      </c>
      <c r="D377" t="s">
        <v>207</v>
      </c>
      <c r="E377" t="s">
        <v>1417</v>
      </c>
      <c r="F377" t="s">
        <v>62</v>
      </c>
      <c r="G377" t="s">
        <v>58</v>
      </c>
      <c r="H377">
        <v>1034761</v>
      </c>
      <c r="I377">
        <v>5</v>
      </c>
      <c r="J377" t="s">
        <v>47</v>
      </c>
      <c r="K377" t="s">
        <v>6142</v>
      </c>
      <c r="L377" t="s">
        <v>55</v>
      </c>
      <c r="M377">
        <v>80</v>
      </c>
      <c r="N377">
        <v>100</v>
      </c>
      <c r="O377" t="s">
        <v>6160</v>
      </c>
      <c r="P377">
        <v>2600</v>
      </c>
      <c r="Q377">
        <v>50</v>
      </c>
      <c r="R377">
        <v>300</v>
      </c>
      <c r="S377"/>
      <c r="T377"/>
      <c r="U377" t="s">
        <v>6144</v>
      </c>
      <c r="V377" s="2">
        <v>43474.373842592591</v>
      </c>
      <c r="W377"/>
      <c r="X377" s="2">
        <v>43474.373842592591</v>
      </c>
      <c r="Y377"/>
      <c r="Z377"/>
    </row>
    <row r="378" spans="1:26" hidden="1" x14ac:dyDescent="0.25">
      <c r="A378" t="s">
        <v>6237</v>
      </c>
      <c r="B378" s="2"/>
      <c r="C378" s="2"/>
      <c r="D378" s="2"/>
      <c r="E378" s="2"/>
      <c r="F378" s="2"/>
      <c r="G378" t="s">
        <v>58</v>
      </c>
      <c r="H378">
        <v>1035949</v>
      </c>
      <c r="I378">
        <v>3</v>
      </c>
      <c r="J378" t="s">
        <v>79</v>
      </c>
      <c r="K378" t="s">
        <v>6184</v>
      </c>
      <c r="L378" t="s">
        <v>55</v>
      </c>
      <c r="M378">
        <v>0</v>
      </c>
      <c r="N378">
        <v>100</v>
      </c>
      <c r="O378" t="s">
        <v>6230</v>
      </c>
      <c r="P378">
        <v>1600</v>
      </c>
      <c r="Q378">
        <v>50</v>
      </c>
      <c r="R378">
        <v>296</v>
      </c>
      <c r="S378"/>
      <c r="T378"/>
      <c r="U378" t="s">
        <v>6184</v>
      </c>
      <c r="V378" s="2">
        <v>43474.373842592591</v>
      </c>
      <c r="W378"/>
      <c r="X378" s="2">
        <v>43474.373842592591</v>
      </c>
      <c r="Y378"/>
      <c r="Z378"/>
    </row>
    <row r="379" spans="1:26" hidden="1" x14ac:dyDescent="0.25">
      <c r="A379" t="s">
        <v>6081</v>
      </c>
      <c r="B379" t="s">
        <v>6080</v>
      </c>
      <c r="C379" t="s">
        <v>3078</v>
      </c>
      <c r="D379" t="s">
        <v>3115</v>
      </c>
      <c r="E379" t="s">
        <v>3116</v>
      </c>
      <c r="F379" t="s">
        <v>241</v>
      </c>
      <c r="G379" t="s">
        <v>5022</v>
      </c>
      <c r="H379">
        <v>3004664</v>
      </c>
      <c r="I379">
        <v>5</v>
      </c>
      <c r="J379" t="s">
        <v>167</v>
      </c>
      <c r="K379" t="s">
        <v>6142</v>
      </c>
      <c r="L379" t="s">
        <v>55</v>
      </c>
      <c r="M379">
        <v>80</v>
      </c>
      <c r="N379">
        <v>100</v>
      </c>
      <c r="O379" t="s">
        <v>6156</v>
      </c>
      <c r="P379">
        <v>2590</v>
      </c>
      <c r="Q379">
        <v>50</v>
      </c>
      <c r="R379">
        <v>300</v>
      </c>
      <c r="S379"/>
      <c r="T379"/>
      <c r="U379" t="s">
        <v>6144</v>
      </c>
      <c r="V379" s="2">
        <v>43474.373842592591</v>
      </c>
      <c r="W379"/>
      <c r="X379" s="2">
        <v>43474.373842592591</v>
      </c>
      <c r="Y379"/>
      <c r="Z379"/>
    </row>
    <row r="380" spans="1:26" hidden="1" x14ac:dyDescent="0.25">
      <c r="A380" t="s">
        <v>3852</v>
      </c>
      <c r="B380" t="s">
        <v>3851</v>
      </c>
      <c r="C380" t="s">
        <v>216</v>
      </c>
      <c r="D380" t="s">
        <v>3853</v>
      </c>
      <c r="E380" t="s">
        <v>3854</v>
      </c>
      <c r="F380" t="s">
        <v>177</v>
      </c>
      <c r="G380" t="s">
        <v>58</v>
      </c>
      <c r="H380">
        <v>1035109</v>
      </c>
      <c r="I380">
        <v>5</v>
      </c>
      <c r="J380" t="s">
        <v>79</v>
      </c>
      <c r="K380" t="s">
        <v>6142</v>
      </c>
      <c r="L380" t="s">
        <v>55</v>
      </c>
      <c r="M380">
        <v>80</v>
      </c>
      <c r="N380">
        <v>100</v>
      </c>
      <c r="O380" t="s">
        <v>6143</v>
      </c>
      <c r="P380">
        <v>2550</v>
      </c>
      <c r="Q380">
        <v>50</v>
      </c>
      <c r="R380">
        <v>300</v>
      </c>
      <c r="S380"/>
      <c r="T380"/>
      <c r="U380" t="s">
        <v>6144</v>
      </c>
      <c r="V380" s="2">
        <v>43474.373842592591</v>
      </c>
      <c r="W380"/>
      <c r="X380" s="2">
        <v>43474.373842592591</v>
      </c>
      <c r="Y380"/>
      <c r="Z380"/>
    </row>
    <row r="381" spans="1:26" hidden="1" x14ac:dyDescent="0.25">
      <c r="A381" t="s">
        <v>3861</v>
      </c>
      <c r="B381" t="s">
        <v>3860</v>
      </c>
      <c r="C381" t="s">
        <v>3417</v>
      </c>
      <c r="D381" t="s">
        <v>3442</v>
      </c>
      <c r="E381" t="s">
        <v>3418</v>
      </c>
      <c r="F381" t="s">
        <v>177</v>
      </c>
      <c r="G381" t="s">
        <v>58</v>
      </c>
      <c r="H381">
        <v>1018368</v>
      </c>
      <c r="I381">
        <v>3</v>
      </c>
      <c r="J381" t="s">
        <v>79</v>
      </c>
      <c r="K381" t="s">
        <v>6184</v>
      </c>
      <c r="L381" t="s">
        <v>55</v>
      </c>
      <c r="M381">
        <v>0</v>
      </c>
      <c r="N381">
        <v>100</v>
      </c>
      <c r="O381" t="s">
        <v>6185</v>
      </c>
      <c r="P381">
        <v>1600</v>
      </c>
      <c r="Q381">
        <v>50</v>
      </c>
      <c r="R381">
        <v>300</v>
      </c>
      <c r="S381"/>
      <c r="T381"/>
      <c r="U381" t="s">
        <v>6184</v>
      </c>
      <c r="V381" s="2">
        <v>43474.373842592591</v>
      </c>
      <c r="W381"/>
      <c r="X381" s="2">
        <v>43474.373842592591</v>
      </c>
      <c r="Y381"/>
      <c r="Z381"/>
    </row>
    <row r="382" spans="1:26" hidden="1" x14ac:dyDescent="0.25">
      <c r="A382" t="s">
        <v>3867</v>
      </c>
      <c r="B382" t="s">
        <v>3866</v>
      </c>
      <c r="C382" t="s">
        <v>2673</v>
      </c>
      <c r="D382" t="s">
        <v>281</v>
      </c>
      <c r="E382" t="s">
        <v>2674</v>
      </c>
      <c r="F382" t="s">
        <v>62</v>
      </c>
      <c r="G382" t="s">
        <v>58</v>
      </c>
      <c r="H382">
        <v>1006792</v>
      </c>
      <c r="I382">
        <v>5</v>
      </c>
      <c r="J382" t="s">
        <v>79</v>
      </c>
      <c r="K382" t="s">
        <v>6142</v>
      </c>
      <c r="L382" t="s">
        <v>55</v>
      </c>
      <c r="M382">
        <v>80</v>
      </c>
      <c r="N382">
        <v>100</v>
      </c>
      <c r="O382" t="s">
        <v>6143</v>
      </c>
      <c r="P382">
        <v>2600</v>
      </c>
      <c r="Q382">
        <v>50</v>
      </c>
      <c r="R382">
        <v>300</v>
      </c>
      <c r="S382"/>
      <c r="T382"/>
      <c r="U382" t="s">
        <v>6144</v>
      </c>
      <c r="V382" s="2">
        <v>43474.373842592591</v>
      </c>
      <c r="W382"/>
      <c r="X382" s="2">
        <v>43474.373842592591</v>
      </c>
      <c r="Y382"/>
      <c r="Z382"/>
    </row>
    <row r="383" spans="1:26" hidden="1" x14ac:dyDescent="0.25">
      <c r="A383" t="s">
        <v>3869</v>
      </c>
      <c r="B383" t="s">
        <v>3868</v>
      </c>
      <c r="C383" t="s">
        <v>1852</v>
      </c>
      <c r="D383" t="s">
        <v>1552</v>
      </c>
      <c r="E383" t="s">
        <v>1854</v>
      </c>
      <c r="F383" t="s">
        <v>177</v>
      </c>
      <c r="G383" t="s">
        <v>58</v>
      </c>
      <c r="H383">
        <v>1005061</v>
      </c>
      <c r="I383">
        <v>5</v>
      </c>
      <c r="J383" t="s">
        <v>79</v>
      </c>
      <c r="K383" t="s">
        <v>6142</v>
      </c>
      <c r="L383" t="s">
        <v>55</v>
      </c>
      <c r="M383">
        <v>80</v>
      </c>
      <c r="N383">
        <v>100</v>
      </c>
      <c r="O383" t="s">
        <v>6143</v>
      </c>
      <c r="P383">
        <v>2550</v>
      </c>
      <c r="Q383">
        <v>50</v>
      </c>
      <c r="R383">
        <v>300</v>
      </c>
      <c r="S383"/>
      <c r="T383"/>
      <c r="U383" t="s">
        <v>6144</v>
      </c>
      <c r="V383" s="2">
        <v>43474.373831018522</v>
      </c>
      <c r="W383"/>
      <c r="X383" s="2">
        <v>43474.373831018522</v>
      </c>
      <c r="Y383"/>
      <c r="Z383"/>
    </row>
    <row r="384" spans="1:26" hidden="1" x14ac:dyDescent="0.25">
      <c r="A384" t="s">
        <v>4896</v>
      </c>
      <c r="B384" t="s">
        <v>4895</v>
      </c>
      <c r="C384" t="s">
        <v>4591</v>
      </c>
      <c r="D384" t="s">
        <v>522</v>
      </c>
      <c r="E384" t="s">
        <v>4592</v>
      </c>
      <c r="F384" t="s">
        <v>107</v>
      </c>
      <c r="G384" t="s">
        <v>58</v>
      </c>
      <c r="H384">
        <v>1040072</v>
      </c>
      <c r="I384">
        <v>5</v>
      </c>
      <c r="J384" t="s">
        <v>47</v>
      </c>
      <c r="K384" t="s">
        <v>6142</v>
      </c>
      <c r="L384" t="s">
        <v>55</v>
      </c>
      <c r="M384">
        <v>80</v>
      </c>
      <c r="N384">
        <v>100</v>
      </c>
      <c r="O384" t="s">
        <v>6156</v>
      </c>
      <c r="P384">
        <v>2600</v>
      </c>
      <c r="Q384">
        <v>50</v>
      </c>
      <c r="R384">
        <v>500</v>
      </c>
      <c r="S384"/>
      <c r="T384"/>
      <c r="U384" t="s">
        <v>6144</v>
      </c>
      <c r="V384" s="2">
        <v>43474.373842592591</v>
      </c>
      <c r="W384"/>
      <c r="X384" s="2">
        <v>43474.373842592591</v>
      </c>
      <c r="Y384"/>
      <c r="Z384"/>
    </row>
    <row r="385" spans="1:26" hidden="1" x14ac:dyDescent="0.25">
      <c r="A385" t="s">
        <v>3871</v>
      </c>
      <c r="B385" t="s">
        <v>3870</v>
      </c>
      <c r="C385" t="s">
        <v>2189</v>
      </c>
      <c r="D385" t="s">
        <v>2197</v>
      </c>
      <c r="E385" t="s">
        <v>2198</v>
      </c>
      <c r="F385" t="s">
        <v>277</v>
      </c>
      <c r="G385" t="s">
        <v>58</v>
      </c>
      <c r="H385">
        <v>1019744</v>
      </c>
      <c r="I385">
        <v>5</v>
      </c>
      <c r="J385" t="s">
        <v>79</v>
      </c>
      <c r="K385" t="s">
        <v>6142</v>
      </c>
      <c r="L385" t="s">
        <v>55</v>
      </c>
      <c r="M385">
        <v>80</v>
      </c>
      <c r="N385">
        <v>100</v>
      </c>
      <c r="O385" t="s">
        <v>6160</v>
      </c>
      <c r="P385">
        <v>2600</v>
      </c>
      <c r="Q385">
        <v>50</v>
      </c>
      <c r="R385">
        <v>550</v>
      </c>
      <c r="S385"/>
      <c r="T385"/>
      <c r="U385" t="s">
        <v>6144</v>
      </c>
      <c r="V385" s="2">
        <v>43474.373842592591</v>
      </c>
      <c r="W385"/>
      <c r="X385" s="2">
        <v>43474.373842592591</v>
      </c>
      <c r="Y385"/>
      <c r="Z385"/>
    </row>
    <row r="386" spans="1:26" hidden="1" x14ac:dyDescent="0.25">
      <c r="A386" t="s">
        <v>3942</v>
      </c>
      <c r="B386" t="s">
        <v>3941</v>
      </c>
      <c r="C386" t="s">
        <v>3142</v>
      </c>
      <c r="D386" t="s">
        <v>2475</v>
      </c>
      <c r="E386" t="s">
        <v>3143</v>
      </c>
      <c r="F386" t="s">
        <v>177</v>
      </c>
      <c r="G386" t="s">
        <v>58</v>
      </c>
      <c r="H386">
        <v>1006004</v>
      </c>
      <c r="I386">
        <v>5</v>
      </c>
      <c r="J386" t="s">
        <v>79</v>
      </c>
      <c r="K386" t="s">
        <v>6142</v>
      </c>
      <c r="L386" t="s">
        <v>55</v>
      </c>
      <c r="M386">
        <v>80</v>
      </c>
      <c r="N386">
        <v>100</v>
      </c>
      <c r="O386" t="s">
        <v>6146</v>
      </c>
      <c r="P386">
        <v>2500</v>
      </c>
      <c r="Q386">
        <v>50</v>
      </c>
      <c r="R386">
        <v>403</v>
      </c>
      <c r="S386"/>
      <c r="T386"/>
      <c r="U386" t="s">
        <v>6144</v>
      </c>
      <c r="V386" s="2">
        <v>43474.373831018522</v>
      </c>
      <c r="W386"/>
      <c r="X386" s="2">
        <v>43474.373831018522</v>
      </c>
      <c r="Y386"/>
      <c r="Z386"/>
    </row>
    <row r="387" spans="1:26" hidden="1" x14ac:dyDescent="0.25">
      <c r="A387" t="s">
        <v>3787</v>
      </c>
      <c r="B387" t="s">
        <v>3786</v>
      </c>
      <c r="C387" t="s">
        <v>3788</v>
      </c>
      <c r="D387" t="s">
        <v>3789</v>
      </c>
      <c r="E387" t="s">
        <v>3790</v>
      </c>
      <c r="F387" t="s">
        <v>177</v>
      </c>
      <c r="G387" t="s">
        <v>58</v>
      </c>
      <c r="H387">
        <v>1007948</v>
      </c>
      <c r="I387">
        <v>5</v>
      </c>
      <c r="J387" t="s">
        <v>79</v>
      </c>
      <c r="K387" t="s">
        <v>6142</v>
      </c>
      <c r="L387" t="s">
        <v>55</v>
      </c>
      <c r="M387">
        <v>80</v>
      </c>
      <c r="N387">
        <v>100</v>
      </c>
      <c r="O387" t="s">
        <v>6143</v>
      </c>
      <c r="P387">
        <v>2600</v>
      </c>
      <c r="Q387">
        <v>50</v>
      </c>
      <c r="R387">
        <v>300</v>
      </c>
      <c r="S387"/>
      <c r="T387"/>
      <c r="U387" t="s">
        <v>6144</v>
      </c>
      <c r="V387" s="2">
        <v>43474.373842592591</v>
      </c>
      <c r="W387"/>
      <c r="X387" s="2">
        <v>43474.373842592591</v>
      </c>
      <c r="Y387"/>
      <c r="Z387"/>
    </row>
    <row r="388" spans="1:26" hidden="1" x14ac:dyDescent="0.25">
      <c r="A388" t="s">
        <v>3793</v>
      </c>
      <c r="B388" t="s">
        <v>3792</v>
      </c>
      <c r="C388" t="s">
        <v>651</v>
      </c>
      <c r="D388" t="s">
        <v>3741</v>
      </c>
      <c r="E388" t="s">
        <v>3742</v>
      </c>
      <c r="F388" t="s">
        <v>177</v>
      </c>
      <c r="G388" t="s">
        <v>58</v>
      </c>
      <c r="H388">
        <v>1012534</v>
      </c>
      <c r="I388">
        <v>5</v>
      </c>
      <c r="J388" t="s">
        <v>79</v>
      </c>
      <c r="K388" t="s">
        <v>6142</v>
      </c>
      <c r="L388" t="s">
        <v>55</v>
      </c>
      <c r="M388">
        <v>80</v>
      </c>
      <c r="N388">
        <v>100</v>
      </c>
      <c r="O388" t="s">
        <v>6143</v>
      </c>
      <c r="P388">
        <v>2600</v>
      </c>
      <c r="Q388">
        <v>50</v>
      </c>
      <c r="R388">
        <v>300</v>
      </c>
      <c r="S388"/>
      <c r="T388"/>
      <c r="U388" t="s">
        <v>6144</v>
      </c>
      <c r="V388" s="2">
        <v>43474.373831018522</v>
      </c>
      <c r="W388"/>
      <c r="X388" s="2">
        <v>43474.373831018522</v>
      </c>
      <c r="Y388"/>
      <c r="Z388"/>
    </row>
    <row r="389" spans="1:26" hidden="1" x14ac:dyDescent="0.25">
      <c r="A389" t="s">
        <v>3797</v>
      </c>
      <c r="B389" t="s">
        <v>3796</v>
      </c>
      <c r="C389" t="s">
        <v>2710</v>
      </c>
      <c r="D389" t="s">
        <v>2711</v>
      </c>
      <c r="E389" t="s">
        <v>2712</v>
      </c>
      <c r="F389" t="s">
        <v>750</v>
      </c>
      <c r="G389" t="s">
        <v>58</v>
      </c>
      <c r="H389">
        <v>1012529</v>
      </c>
      <c r="I389">
        <v>5</v>
      </c>
      <c r="J389" t="s">
        <v>79</v>
      </c>
      <c r="K389" t="s">
        <v>6142</v>
      </c>
      <c r="L389" t="s">
        <v>55</v>
      </c>
      <c r="M389">
        <v>80</v>
      </c>
      <c r="N389">
        <v>100</v>
      </c>
      <c r="O389" t="s">
        <v>6143</v>
      </c>
      <c r="P389">
        <v>2600</v>
      </c>
      <c r="Q389">
        <v>50</v>
      </c>
      <c r="R389">
        <v>300</v>
      </c>
      <c r="S389"/>
      <c r="T389"/>
      <c r="U389" t="s">
        <v>6144</v>
      </c>
      <c r="V389" s="2">
        <v>43474.373842592591</v>
      </c>
      <c r="W389"/>
      <c r="X389" s="2">
        <v>43474.373842592591</v>
      </c>
      <c r="Y389"/>
      <c r="Z389"/>
    </row>
    <row r="390" spans="1:26" hidden="1" x14ac:dyDescent="0.25">
      <c r="A390" t="s">
        <v>3833</v>
      </c>
      <c r="B390" t="s">
        <v>3832</v>
      </c>
      <c r="C390" t="s">
        <v>3834</v>
      </c>
      <c r="D390" t="s">
        <v>1726</v>
      </c>
      <c r="E390" t="s">
        <v>3835</v>
      </c>
      <c r="F390" t="s">
        <v>277</v>
      </c>
      <c r="G390" t="s">
        <v>58</v>
      </c>
      <c r="H390">
        <v>1037518</v>
      </c>
      <c r="I390">
        <v>5</v>
      </c>
      <c r="J390" t="s">
        <v>79</v>
      </c>
      <c r="K390" t="s">
        <v>6142</v>
      </c>
      <c r="L390" t="s">
        <v>55</v>
      </c>
      <c r="M390">
        <v>80</v>
      </c>
      <c r="N390">
        <v>100</v>
      </c>
      <c r="O390" t="s">
        <v>6160</v>
      </c>
      <c r="P390">
        <v>2600</v>
      </c>
      <c r="Q390">
        <v>50</v>
      </c>
      <c r="R390">
        <v>550</v>
      </c>
      <c r="S390"/>
      <c r="T390"/>
      <c r="U390" t="s">
        <v>6144</v>
      </c>
      <c r="V390" s="2">
        <v>43474.373842592591</v>
      </c>
      <c r="W390"/>
      <c r="X390" s="2">
        <v>43474.373842592591</v>
      </c>
      <c r="Y390"/>
      <c r="Z390"/>
    </row>
    <row r="391" spans="1:26" hidden="1" x14ac:dyDescent="0.25">
      <c r="A391" t="s">
        <v>6095</v>
      </c>
      <c r="B391" t="s">
        <v>6094</v>
      </c>
      <c r="C391" t="s">
        <v>1198</v>
      </c>
      <c r="D391" t="s">
        <v>49</v>
      </c>
      <c r="E391" t="s">
        <v>1199</v>
      </c>
      <c r="F391" t="s">
        <v>43</v>
      </c>
      <c r="G391" t="s">
        <v>5022</v>
      </c>
      <c r="H391">
        <v>3004678</v>
      </c>
      <c r="I391">
        <v>5</v>
      </c>
      <c r="J391" t="s">
        <v>167</v>
      </c>
      <c r="K391" t="s">
        <v>6142</v>
      </c>
      <c r="L391" t="s">
        <v>55</v>
      </c>
      <c r="M391">
        <v>80</v>
      </c>
      <c r="N391">
        <v>100</v>
      </c>
      <c r="O391" t="s">
        <v>6143</v>
      </c>
      <c r="P391">
        <v>2590</v>
      </c>
      <c r="Q391">
        <v>50</v>
      </c>
      <c r="R391">
        <v>300</v>
      </c>
      <c r="S391"/>
      <c r="T391"/>
      <c r="U391" t="s">
        <v>6144</v>
      </c>
      <c r="V391" s="2">
        <v>43474.373842592591</v>
      </c>
      <c r="W391"/>
      <c r="X391" s="2">
        <v>43474.373842592591</v>
      </c>
      <c r="Y391"/>
      <c r="Z391"/>
    </row>
    <row r="392" spans="1:26" hidden="1" x14ac:dyDescent="0.25">
      <c r="A392" t="s">
        <v>6238</v>
      </c>
      <c r="B392" s="2"/>
      <c r="C392" s="2"/>
      <c r="D392" s="2"/>
      <c r="E392" s="2"/>
      <c r="F392" s="2"/>
      <c r="G392" t="s">
        <v>5022</v>
      </c>
      <c r="H392">
        <v>3000996</v>
      </c>
      <c r="I392">
        <v>3</v>
      </c>
      <c r="J392" t="s">
        <v>79</v>
      </c>
      <c r="K392" t="s">
        <v>6184</v>
      </c>
      <c r="L392" t="s">
        <v>55</v>
      </c>
      <c r="M392">
        <v>0</v>
      </c>
      <c r="N392">
        <v>100</v>
      </c>
      <c r="O392" t="s">
        <v>6185</v>
      </c>
      <c r="P392">
        <v>1626</v>
      </c>
      <c r="Q392">
        <v>300</v>
      </c>
      <c r="R392">
        <v>296</v>
      </c>
      <c r="S392"/>
      <c r="T392"/>
      <c r="U392" t="s">
        <v>6184</v>
      </c>
      <c r="V392" s="2">
        <v>43474.373842592591</v>
      </c>
      <c r="W392"/>
      <c r="X392" s="2">
        <v>43474.373842592591</v>
      </c>
      <c r="Y392"/>
      <c r="Z392"/>
    </row>
    <row r="393" spans="1:26" hidden="1" x14ac:dyDescent="0.25">
      <c r="A393" t="s">
        <v>3948</v>
      </c>
      <c r="B393" t="s">
        <v>3947</v>
      </c>
      <c r="C393" t="s">
        <v>3505</v>
      </c>
      <c r="D393" t="s">
        <v>195</v>
      </c>
      <c r="E393" t="s">
        <v>3506</v>
      </c>
      <c r="F393" t="s">
        <v>51</v>
      </c>
      <c r="G393" t="s">
        <v>58</v>
      </c>
      <c r="H393">
        <v>1019804</v>
      </c>
      <c r="I393">
        <v>5</v>
      </c>
      <c r="J393" t="s">
        <v>79</v>
      </c>
      <c r="K393" t="s">
        <v>6142</v>
      </c>
      <c r="L393" t="s">
        <v>55</v>
      </c>
      <c r="M393">
        <v>80</v>
      </c>
      <c r="N393">
        <v>100</v>
      </c>
      <c r="O393" t="s">
        <v>6211</v>
      </c>
      <c r="P393">
        <v>2500</v>
      </c>
      <c r="Q393">
        <v>50</v>
      </c>
      <c r="R393">
        <v>300</v>
      </c>
      <c r="S393"/>
      <c r="T393"/>
      <c r="U393" t="s">
        <v>6144</v>
      </c>
      <c r="V393" s="2">
        <v>43474.373854166668</v>
      </c>
      <c r="W393"/>
      <c r="X393" s="2">
        <v>43474.373854166668</v>
      </c>
      <c r="Y393"/>
      <c r="Z393"/>
    </row>
    <row r="394" spans="1:26" hidden="1" x14ac:dyDescent="0.25">
      <c r="A394" t="s">
        <v>3950</v>
      </c>
      <c r="B394" t="s">
        <v>3949</v>
      </c>
      <c r="C394" t="s">
        <v>2166</v>
      </c>
      <c r="D394" t="s">
        <v>2167</v>
      </c>
      <c r="E394" t="s">
        <v>2168</v>
      </c>
      <c r="F394" t="s">
        <v>277</v>
      </c>
      <c r="G394" t="s">
        <v>58</v>
      </c>
      <c r="H394">
        <v>1019085</v>
      </c>
      <c r="I394">
        <v>5</v>
      </c>
      <c r="J394" t="s">
        <v>79</v>
      </c>
      <c r="K394" t="s">
        <v>6142</v>
      </c>
      <c r="L394" t="s">
        <v>55</v>
      </c>
      <c r="M394">
        <v>80</v>
      </c>
      <c r="N394">
        <v>100</v>
      </c>
      <c r="O394" t="s">
        <v>6146</v>
      </c>
      <c r="P394">
        <v>2500</v>
      </c>
      <c r="Q394">
        <v>50</v>
      </c>
      <c r="R394">
        <v>300</v>
      </c>
      <c r="S394"/>
      <c r="T394"/>
      <c r="U394" t="s">
        <v>6144</v>
      </c>
      <c r="V394" s="2">
        <v>43474.373842592591</v>
      </c>
      <c r="W394"/>
      <c r="X394" s="2">
        <v>43474.373842592591</v>
      </c>
      <c r="Y394"/>
      <c r="Z394"/>
    </row>
    <row r="395" spans="1:26" hidden="1" x14ac:dyDescent="0.25">
      <c r="A395" t="s">
        <v>3961</v>
      </c>
      <c r="B395" t="s">
        <v>3960</v>
      </c>
      <c r="C395" t="s">
        <v>2289</v>
      </c>
      <c r="D395" t="s">
        <v>585</v>
      </c>
      <c r="E395" t="s">
        <v>3962</v>
      </c>
      <c r="F395" t="s">
        <v>177</v>
      </c>
      <c r="G395" t="s">
        <v>58</v>
      </c>
      <c r="H395">
        <v>1007224</v>
      </c>
      <c r="I395">
        <v>5</v>
      </c>
      <c r="J395" t="s">
        <v>79</v>
      </c>
      <c r="K395" t="s">
        <v>6142</v>
      </c>
      <c r="L395" t="s">
        <v>55</v>
      </c>
      <c r="M395">
        <v>80</v>
      </c>
      <c r="N395">
        <v>100</v>
      </c>
      <c r="O395" t="s">
        <v>6143</v>
      </c>
      <c r="P395">
        <v>2600</v>
      </c>
      <c r="Q395">
        <v>50</v>
      </c>
      <c r="R395">
        <v>300</v>
      </c>
      <c r="S395"/>
      <c r="T395"/>
      <c r="U395" t="s">
        <v>6144</v>
      </c>
      <c r="V395" s="2">
        <v>43474.373842592591</v>
      </c>
      <c r="W395"/>
      <c r="X395" s="2">
        <v>43474.373842592591</v>
      </c>
      <c r="Y395"/>
      <c r="Z395"/>
    </row>
    <row r="396" spans="1:26" hidden="1" x14ac:dyDescent="0.25">
      <c r="A396" t="s">
        <v>3163</v>
      </c>
      <c r="B396" t="s">
        <v>3162</v>
      </c>
      <c r="C396" t="s">
        <v>2420</v>
      </c>
      <c r="D396" t="s">
        <v>246</v>
      </c>
      <c r="E396" t="s">
        <v>2421</v>
      </c>
      <c r="F396" t="s">
        <v>184</v>
      </c>
      <c r="G396" t="s">
        <v>58</v>
      </c>
      <c r="H396">
        <v>1031256</v>
      </c>
      <c r="I396">
        <v>5</v>
      </c>
      <c r="J396" t="s">
        <v>79</v>
      </c>
      <c r="K396" t="s">
        <v>6142</v>
      </c>
      <c r="L396" t="s">
        <v>55</v>
      </c>
      <c r="M396">
        <v>80</v>
      </c>
      <c r="N396">
        <v>100</v>
      </c>
      <c r="O396" t="s">
        <v>6146</v>
      </c>
      <c r="P396">
        <v>2600</v>
      </c>
      <c r="Q396">
        <v>50</v>
      </c>
      <c r="R396">
        <v>300</v>
      </c>
      <c r="S396"/>
      <c r="T396"/>
      <c r="U396" t="s">
        <v>6144</v>
      </c>
      <c r="V396" s="2">
        <v>43474.373842592591</v>
      </c>
      <c r="W396"/>
      <c r="X396" s="2">
        <v>43886.384027777778</v>
      </c>
      <c r="Y396" t="s">
        <v>54</v>
      </c>
      <c r="Z396"/>
    </row>
    <row r="397" spans="1:26" hidden="1" x14ac:dyDescent="0.25">
      <c r="A397" t="s">
        <v>2562</v>
      </c>
      <c r="B397" t="s">
        <v>2561</v>
      </c>
      <c r="C397" t="s">
        <v>2563</v>
      </c>
      <c r="D397" t="s">
        <v>49</v>
      </c>
      <c r="E397" t="s">
        <v>2564</v>
      </c>
      <c r="F397" t="s">
        <v>177</v>
      </c>
      <c r="G397" t="s">
        <v>58</v>
      </c>
      <c r="H397">
        <v>1018897</v>
      </c>
      <c r="I397">
        <v>5</v>
      </c>
      <c r="J397" t="s">
        <v>79</v>
      </c>
      <c r="K397" t="s">
        <v>6142</v>
      </c>
      <c r="L397" t="s">
        <v>55</v>
      </c>
      <c r="M397">
        <v>80</v>
      </c>
      <c r="N397">
        <v>100</v>
      </c>
      <c r="O397" t="s">
        <v>6143</v>
      </c>
      <c r="P397">
        <v>2600</v>
      </c>
      <c r="Q397">
        <v>50</v>
      </c>
      <c r="R397">
        <v>300</v>
      </c>
      <c r="S397"/>
      <c r="T397"/>
      <c r="U397" t="s">
        <v>6144</v>
      </c>
      <c r="V397" s="2">
        <v>43474.373842592591</v>
      </c>
      <c r="W397"/>
      <c r="X397" s="2">
        <v>43886.378761574073</v>
      </c>
      <c r="Y397" t="s">
        <v>54</v>
      </c>
      <c r="Z397"/>
    </row>
    <row r="398" spans="1:26" hidden="1" x14ac:dyDescent="0.25">
      <c r="A398" t="s">
        <v>2419</v>
      </c>
      <c r="B398" t="s">
        <v>2418</v>
      </c>
      <c r="C398" t="s">
        <v>2420</v>
      </c>
      <c r="D398" t="s">
        <v>246</v>
      </c>
      <c r="E398" t="s">
        <v>2421</v>
      </c>
      <c r="F398" t="s">
        <v>184</v>
      </c>
      <c r="G398" t="s">
        <v>58</v>
      </c>
      <c r="H398">
        <v>1018605</v>
      </c>
      <c r="I398">
        <v>5</v>
      </c>
      <c r="J398" t="s">
        <v>79</v>
      </c>
      <c r="K398" t="s">
        <v>6142</v>
      </c>
      <c r="L398" t="s">
        <v>55</v>
      </c>
      <c r="M398">
        <v>80</v>
      </c>
      <c r="N398">
        <v>100</v>
      </c>
      <c r="O398" t="s">
        <v>6146</v>
      </c>
      <c r="P398">
        <v>2550</v>
      </c>
      <c r="Q398">
        <v>50</v>
      </c>
      <c r="R398">
        <v>300</v>
      </c>
      <c r="S398"/>
      <c r="T398"/>
      <c r="U398" t="s">
        <v>6144</v>
      </c>
      <c r="V398" s="2">
        <v>43474.373842592591</v>
      </c>
      <c r="W398"/>
      <c r="X398" s="2">
        <v>43886.383680555555</v>
      </c>
      <c r="Y398" t="s">
        <v>54</v>
      </c>
      <c r="Z398"/>
    </row>
    <row r="399" spans="1:26" hidden="1" x14ac:dyDescent="0.25">
      <c r="A399" t="s">
        <v>1787</v>
      </c>
      <c r="B399" t="s">
        <v>1786</v>
      </c>
      <c r="C399" t="s">
        <v>1788</v>
      </c>
      <c r="D399" t="s">
        <v>503</v>
      </c>
      <c r="E399" t="s">
        <v>1789</v>
      </c>
      <c r="F399" t="s">
        <v>177</v>
      </c>
      <c r="G399" t="s">
        <v>58</v>
      </c>
      <c r="H399">
        <v>1017887</v>
      </c>
      <c r="I399">
        <v>5</v>
      </c>
      <c r="J399" t="s">
        <v>47</v>
      </c>
      <c r="K399" t="s">
        <v>6142</v>
      </c>
      <c r="L399" t="s">
        <v>55</v>
      </c>
      <c r="M399">
        <v>80</v>
      </c>
      <c r="N399">
        <v>100</v>
      </c>
      <c r="O399" t="s">
        <v>6143</v>
      </c>
      <c r="P399">
        <v>2600</v>
      </c>
      <c r="Q399">
        <v>50</v>
      </c>
      <c r="R399">
        <v>300</v>
      </c>
      <c r="S399"/>
      <c r="T399"/>
      <c r="U399" t="s">
        <v>6144</v>
      </c>
      <c r="V399" s="2">
        <v>43474.373831018522</v>
      </c>
      <c r="W399"/>
      <c r="X399" s="2">
        <v>43886.378078703703</v>
      </c>
      <c r="Y399" t="s">
        <v>54</v>
      </c>
      <c r="Z399"/>
    </row>
    <row r="400" spans="1:26" hidden="1" x14ac:dyDescent="0.25">
      <c r="A400" t="s">
        <v>1351</v>
      </c>
      <c r="B400" t="s">
        <v>1350</v>
      </c>
      <c r="C400" t="s">
        <v>92</v>
      </c>
      <c r="D400" t="s">
        <v>546</v>
      </c>
      <c r="E400" t="s">
        <v>547</v>
      </c>
      <c r="F400" t="s">
        <v>62</v>
      </c>
      <c r="G400" t="s">
        <v>323</v>
      </c>
      <c r="H400">
        <v>1034667</v>
      </c>
      <c r="I400">
        <v>0.24</v>
      </c>
      <c r="J400" t="s">
        <v>193</v>
      </c>
      <c r="K400" t="s">
        <v>6175</v>
      </c>
      <c r="L400" t="s">
        <v>330</v>
      </c>
      <c r="M400">
        <v>20</v>
      </c>
      <c r="N400">
        <v>100</v>
      </c>
      <c r="O400" t="s">
        <v>6225</v>
      </c>
      <c r="P400" s="2"/>
      <c r="Q400" s="2"/>
      <c r="R400" s="2"/>
      <c r="S400"/>
      <c r="T400"/>
      <c r="U400" t="s">
        <v>6179</v>
      </c>
      <c r="V400" s="2">
        <v>44027.448969907404</v>
      </c>
      <c r="W400" t="s">
        <v>37</v>
      </c>
      <c r="X400" s="2">
        <v>44356.554340277777</v>
      </c>
      <c r="Y400" t="s">
        <v>54</v>
      </c>
      <c r="Z400"/>
    </row>
    <row r="401" spans="1:26" hidden="1" x14ac:dyDescent="0.25">
      <c r="A401" t="s">
        <v>1633</v>
      </c>
      <c r="B401" t="s">
        <v>1632</v>
      </c>
      <c r="C401" t="s">
        <v>308</v>
      </c>
      <c r="D401" t="s">
        <v>756</v>
      </c>
      <c r="E401" t="s">
        <v>757</v>
      </c>
      <c r="F401" t="s">
        <v>62</v>
      </c>
      <c r="G401" t="s">
        <v>58</v>
      </c>
      <c r="H401">
        <v>1038858</v>
      </c>
      <c r="I401">
        <v>5</v>
      </c>
      <c r="J401" t="s">
        <v>79</v>
      </c>
      <c r="K401" t="s">
        <v>6172</v>
      </c>
      <c r="L401" t="s">
        <v>55</v>
      </c>
      <c r="M401">
        <v>60</v>
      </c>
      <c r="N401">
        <v>100</v>
      </c>
      <c r="O401" t="s">
        <v>6190</v>
      </c>
      <c r="P401">
        <v>2600</v>
      </c>
      <c r="Q401">
        <v>50</v>
      </c>
      <c r="R401">
        <v>300</v>
      </c>
      <c r="S401"/>
      <c r="T401"/>
      <c r="U401" t="s">
        <v>6174</v>
      </c>
      <c r="V401" s="2">
        <v>43635.589745370373</v>
      </c>
      <c r="W401" t="s">
        <v>37</v>
      </c>
      <c r="X401" s="2">
        <v>43886.384409722225</v>
      </c>
      <c r="Y401" t="s">
        <v>54</v>
      </c>
      <c r="Z401"/>
    </row>
    <row r="402" spans="1:26" hidden="1" x14ac:dyDescent="0.25">
      <c r="A402" t="s">
        <v>1635</v>
      </c>
      <c r="B402" t="s">
        <v>1634</v>
      </c>
      <c r="C402" t="s">
        <v>303</v>
      </c>
      <c r="D402" t="s">
        <v>32</v>
      </c>
      <c r="E402" t="s">
        <v>537</v>
      </c>
      <c r="F402" t="s">
        <v>62</v>
      </c>
      <c r="G402" t="s">
        <v>58</v>
      </c>
      <c r="H402">
        <v>1037355</v>
      </c>
      <c r="I402">
        <v>5</v>
      </c>
      <c r="J402" t="s">
        <v>79</v>
      </c>
      <c r="K402" t="s">
        <v>6172</v>
      </c>
      <c r="L402" t="s">
        <v>55</v>
      </c>
      <c r="M402">
        <v>60</v>
      </c>
      <c r="N402">
        <v>100</v>
      </c>
      <c r="O402" t="s">
        <v>6190</v>
      </c>
      <c r="P402">
        <v>2600</v>
      </c>
      <c r="Q402">
        <v>50</v>
      </c>
      <c r="R402">
        <v>300</v>
      </c>
      <c r="S402"/>
      <c r="T402"/>
      <c r="U402" t="s">
        <v>6174</v>
      </c>
      <c r="V402" s="2">
        <v>43635.596006944441</v>
      </c>
      <c r="W402" t="s">
        <v>37</v>
      </c>
      <c r="X402" s="2">
        <v>43886.385104166664</v>
      </c>
      <c r="Y402" t="s">
        <v>54</v>
      </c>
      <c r="Z402"/>
    </row>
    <row r="403" spans="1:26" hidden="1" x14ac:dyDescent="0.25">
      <c r="A403" t="s">
        <v>755</v>
      </c>
      <c r="B403" t="s">
        <v>754</v>
      </c>
      <c r="C403" t="s">
        <v>308</v>
      </c>
      <c r="D403" t="s">
        <v>756</v>
      </c>
      <c r="E403" t="s">
        <v>757</v>
      </c>
      <c r="F403" t="s">
        <v>62</v>
      </c>
      <c r="G403" t="s">
        <v>58</v>
      </c>
      <c r="H403">
        <v>1018934</v>
      </c>
      <c r="I403">
        <v>5</v>
      </c>
      <c r="J403" t="s">
        <v>47</v>
      </c>
      <c r="K403" t="s">
        <v>6172</v>
      </c>
      <c r="L403" t="s">
        <v>55</v>
      </c>
      <c r="M403">
        <v>60</v>
      </c>
      <c r="N403">
        <v>100</v>
      </c>
      <c r="O403" t="s">
        <v>6190</v>
      </c>
      <c r="P403">
        <v>2600</v>
      </c>
      <c r="Q403">
        <v>50</v>
      </c>
      <c r="R403">
        <v>300</v>
      </c>
      <c r="S403"/>
      <c r="T403"/>
      <c r="U403" t="s">
        <v>6174</v>
      </c>
      <c r="V403" s="2">
        <v>43635.590092592596</v>
      </c>
      <c r="W403" t="s">
        <v>37</v>
      </c>
      <c r="X403" s="2">
        <v>43886.384756944448</v>
      </c>
      <c r="Y403" t="s">
        <v>54</v>
      </c>
      <c r="Z403"/>
    </row>
    <row r="404" spans="1:26" hidden="1" x14ac:dyDescent="0.25">
      <c r="A404" t="s">
        <v>875</v>
      </c>
      <c r="B404" t="s">
        <v>874</v>
      </c>
      <c r="C404" t="s">
        <v>303</v>
      </c>
      <c r="D404" t="s">
        <v>32</v>
      </c>
      <c r="E404" t="s">
        <v>537</v>
      </c>
      <c r="F404" t="s">
        <v>62</v>
      </c>
      <c r="G404" t="s">
        <v>58</v>
      </c>
      <c r="H404">
        <v>1019323</v>
      </c>
      <c r="I404">
        <v>5</v>
      </c>
      <c r="J404" t="s">
        <v>47</v>
      </c>
      <c r="K404" t="s">
        <v>6172</v>
      </c>
      <c r="L404" t="s">
        <v>55</v>
      </c>
      <c r="M404">
        <v>60</v>
      </c>
      <c r="N404">
        <v>100</v>
      </c>
      <c r="O404" t="s">
        <v>6190</v>
      </c>
      <c r="P404">
        <v>2600</v>
      </c>
      <c r="Q404">
        <v>50</v>
      </c>
      <c r="R404">
        <v>300</v>
      </c>
      <c r="S404"/>
      <c r="T404"/>
      <c r="U404" t="s">
        <v>6174</v>
      </c>
      <c r="V404" s="2">
        <v>43635.596655092595</v>
      </c>
      <c r="W404" t="s">
        <v>37</v>
      </c>
      <c r="X404" s="2">
        <v>43886.385439814818</v>
      </c>
      <c r="Y404" t="s">
        <v>54</v>
      </c>
      <c r="Z404"/>
    </row>
    <row r="405" spans="1:26" hidden="1" x14ac:dyDescent="0.25">
      <c r="A405" t="s">
        <v>637</v>
      </c>
      <c r="B405" t="s">
        <v>636</v>
      </c>
      <c r="C405" t="s">
        <v>188</v>
      </c>
      <c r="D405" t="s">
        <v>93</v>
      </c>
      <c r="E405" t="s">
        <v>189</v>
      </c>
      <c r="F405" t="s">
        <v>177</v>
      </c>
      <c r="G405" t="s">
        <v>58</v>
      </c>
      <c r="H405">
        <v>1018060</v>
      </c>
      <c r="I405">
        <v>5</v>
      </c>
      <c r="J405" t="s">
        <v>47</v>
      </c>
      <c r="K405" t="s">
        <v>6142</v>
      </c>
      <c r="L405" t="s">
        <v>55</v>
      </c>
      <c r="M405">
        <v>80</v>
      </c>
      <c r="N405">
        <v>100</v>
      </c>
      <c r="O405" t="s">
        <v>6143</v>
      </c>
      <c r="P405">
        <v>2600</v>
      </c>
      <c r="Q405">
        <v>50</v>
      </c>
      <c r="R405">
        <v>300</v>
      </c>
      <c r="S405"/>
      <c r="T405"/>
      <c r="U405" t="s">
        <v>6144</v>
      </c>
      <c r="V405" s="2">
        <v>43713.421863425923</v>
      </c>
      <c r="W405" t="s">
        <v>37</v>
      </c>
      <c r="X405" s="2">
        <v>43766.477708333332</v>
      </c>
      <c r="Y405" t="s">
        <v>54</v>
      </c>
      <c r="Z405"/>
    </row>
    <row r="406" spans="1:26" hidden="1" x14ac:dyDescent="0.25">
      <c r="A406" t="s">
        <v>173</v>
      </c>
      <c r="B406" t="s">
        <v>172</v>
      </c>
      <c r="C406" t="s">
        <v>174</v>
      </c>
      <c r="D406" t="s">
        <v>175</v>
      </c>
      <c r="E406" t="s">
        <v>176</v>
      </c>
      <c r="F406" t="s">
        <v>177</v>
      </c>
      <c r="G406" t="s">
        <v>58</v>
      </c>
      <c r="H406">
        <v>1017304</v>
      </c>
      <c r="I406">
        <v>5</v>
      </c>
      <c r="J406" t="s">
        <v>47</v>
      </c>
      <c r="K406" t="s">
        <v>6142</v>
      </c>
      <c r="L406" t="s">
        <v>55</v>
      </c>
      <c r="M406">
        <v>80</v>
      </c>
      <c r="N406">
        <v>100</v>
      </c>
      <c r="O406" t="s">
        <v>6192</v>
      </c>
      <c r="P406">
        <v>2600</v>
      </c>
      <c r="Q406">
        <v>50</v>
      </c>
      <c r="R406">
        <v>300</v>
      </c>
      <c r="S406"/>
      <c r="T406"/>
      <c r="U406" t="s">
        <v>6144</v>
      </c>
      <c r="V406" s="2">
        <v>43713.399398148147</v>
      </c>
      <c r="W406" t="s">
        <v>37</v>
      </c>
      <c r="X406" s="2">
        <v>43766.477800925924</v>
      </c>
      <c r="Y406" t="s">
        <v>54</v>
      </c>
      <c r="Z406"/>
    </row>
    <row r="407" spans="1:26" hidden="1" x14ac:dyDescent="0.25">
      <c r="A407" t="s">
        <v>2531</v>
      </c>
      <c r="B407" t="s">
        <v>2530</v>
      </c>
      <c r="C407" t="s">
        <v>1808</v>
      </c>
      <c r="D407" t="s">
        <v>1809</v>
      </c>
      <c r="E407" t="s">
        <v>1810</v>
      </c>
      <c r="F407" t="s">
        <v>177</v>
      </c>
      <c r="G407" t="s">
        <v>58</v>
      </c>
      <c r="H407">
        <v>1018866</v>
      </c>
      <c r="I407">
        <v>5</v>
      </c>
      <c r="J407" t="s">
        <v>79</v>
      </c>
      <c r="K407" t="s">
        <v>6142</v>
      </c>
      <c r="L407" t="s">
        <v>55</v>
      </c>
      <c r="M407">
        <v>80</v>
      </c>
      <c r="N407">
        <v>100</v>
      </c>
      <c r="O407" t="s">
        <v>6218</v>
      </c>
      <c r="P407">
        <v>2550</v>
      </c>
      <c r="Q407">
        <v>50</v>
      </c>
      <c r="R407">
        <v>300</v>
      </c>
      <c r="S407"/>
      <c r="T407"/>
      <c r="U407" t="s">
        <v>6144</v>
      </c>
      <c r="V407" s="2">
        <v>43802.6797337963</v>
      </c>
      <c r="W407" t="s">
        <v>37</v>
      </c>
      <c r="X407" s="2">
        <v>44482.396516203706</v>
      </c>
      <c r="Y407" t="s">
        <v>329</v>
      </c>
      <c r="Z407"/>
    </row>
    <row r="408" spans="1:26" hidden="1" x14ac:dyDescent="0.25">
      <c r="A408" t="s">
        <v>1303</v>
      </c>
      <c r="B408" t="s">
        <v>1302</v>
      </c>
      <c r="C408" t="s">
        <v>410</v>
      </c>
      <c r="D408" t="s">
        <v>411</v>
      </c>
      <c r="E408" t="s">
        <v>412</v>
      </c>
      <c r="F408" t="s">
        <v>184</v>
      </c>
      <c r="G408" t="s">
        <v>58</v>
      </c>
      <c r="H408">
        <v>1034577</v>
      </c>
      <c r="I408">
        <v>5</v>
      </c>
      <c r="J408" t="s">
        <v>47</v>
      </c>
      <c r="K408" t="s">
        <v>6142</v>
      </c>
      <c r="L408" t="s">
        <v>55</v>
      </c>
      <c r="M408">
        <v>80</v>
      </c>
      <c r="N408">
        <v>100</v>
      </c>
      <c r="O408" t="s">
        <v>6218</v>
      </c>
      <c r="P408">
        <v>1600</v>
      </c>
      <c r="Q408">
        <v>50</v>
      </c>
      <c r="R408">
        <v>300</v>
      </c>
      <c r="S408"/>
      <c r="T408"/>
      <c r="U408" t="s">
        <v>6144</v>
      </c>
      <c r="V408" s="2">
        <v>43474.373831018522</v>
      </c>
      <c r="W408"/>
      <c r="X408" s="2">
        <v>44692.44803240741</v>
      </c>
      <c r="Y408" t="s">
        <v>329</v>
      </c>
      <c r="Z408"/>
    </row>
    <row r="409" spans="1:26" hidden="1" x14ac:dyDescent="0.25">
      <c r="A409" t="s">
        <v>5159</v>
      </c>
      <c r="B409" t="s">
        <v>5158</v>
      </c>
      <c r="C409" t="s">
        <v>3078</v>
      </c>
      <c r="D409" t="s">
        <v>281</v>
      </c>
      <c r="E409" t="s">
        <v>3079</v>
      </c>
      <c r="F409" t="s">
        <v>241</v>
      </c>
      <c r="G409" t="s">
        <v>6222</v>
      </c>
      <c r="H409" s="2"/>
      <c r="I409">
        <v>5</v>
      </c>
      <c r="J409" t="s">
        <v>5080</v>
      </c>
      <c r="K409" t="s">
        <v>6142</v>
      </c>
      <c r="L409" t="s">
        <v>55</v>
      </c>
      <c r="M409">
        <v>0</v>
      </c>
      <c r="N409">
        <v>100</v>
      </c>
      <c r="O409" t="s">
        <v>6223</v>
      </c>
      <c r="P409" s="2"/>
      <c r="Q409" s="2"/>
      <c r="R409" s="2"/>
      <c r="S409"/>
      <c r="T409"/>
      <c r="U409" t="s">
        <v>6144</v>
      </c>
      <c r="V409" s="2">
        <v>44685.373831018522</v>
      </c>
      <c r="W409" t="s">
        <v>329</v>
      </c>
      <c r="X409" s="2">
        <v>44685.373831018522</v>
      </c>
      <c r="Y409" t="s">
        <v>329</v>
      </c>
      <c r="Z409"/>
    </row>
    <row r="410" spans="1:26" hidden="1" x14ac:dyDescent="0.25">
      <c r="A410" t="s">
        <v>2070</v>
      </c>
      <c r="B410" t="s">
        <v>2069</v>
      </c>
      <c r="C410" t="s">
        <v>2071</v>
      </c>
      <c r="D410" t="s">
        <v>93</v>
      </c>
      <c r="E410" t="s">
        <v>2072</v>
      </c>
      <c r="F410" t="s">
        <v>177</v>
      </c>
      <c r="G410" t="s">
        <v>58</v>
      </c>
      <c r="H410">
        <v>1018045</v>
      </c>
      <c r="I410">
        <v>5</v>
      </c>
      <c r="J410" t="s">
        <v>79</v>
      </c>
      <c r="K410" t="s">
        <v>6142</v>
      </c>
      <c r="L410" t="s">
        <v>55</v>
      </c>
      <c r="M410">
        <v>80</v>
      </c>
      <c r="N410">
        <v>100</v>
      </c>
      <c r="O410" t="s">
        <v>6221</v>
      </c>
      <c r="P410">
        <v>2700</v>
      </c>
      <c r="Q410">
        <v>50</v>
      </c>
      <c r="R410">
        <v>300</v>
      </c>
      <c r="S410"/>
      <c r="T410"/>
      <c r="U410" t="s">
        <v>6144</v>
      </c>
      <c r="V410" s="2">
        <v>44088.661851851852</v>
      </c>
      <c r="W410" t="s">
        <v>37</v>
      </c>
      <c r="X410" s="2">
        <v>44692.452094907407</v>
      </c>
      <c r="Y410" t="s">
        <v>329</v>
      </c>
      <c r="Z410"/>
    </row>
    <row r="411" spans="1:26" hidden="1" x14ac:dyDescent="0.25">
      <c r="A411" t="s">
        <v>4566</v>
      </c>
      <c r="B411" t="s">
        <v>4565</v>
      </c>
      <c r="C411" t="s">
        <v>422</v>
      </c>
      <c r="D411" t="s">
        <v>879</v>
      </c>
      <c r="E411" t="s">
        <v>3975</v>
      </c>
      <c r="F411" t="s">
        <v>177</v>
      </c>
      <c r="G411" t="s">
        <v>58</v>
      </c>
      <c r="H411">
        <v>1018483</v>
      </c>
      <c r="I411">
        <v>5</v>
      </c>
      <c r="J411" t="s">
        <v>79</v>
      </c>
      <c r="K411" t="s">
        <v>6142</v>
      </c>
      <c r="L411" t="s">
        <v>55</v>
      </c>
      <c r="M411">
        <v>80</v>
      </c>
      <c r="N411">
        <v>100</v>
      </c>
      <c r="O411" t="s">
        <v>6156</v>
      </c>
      <c r="P411">
        <v>2700</v>
      </c>
      <c r="Q411">
        <v>50</v>
      </c>
      <c r="R411">
        <v>300</v>
      </c>
      <c r="S411"/>
      <c r="T411"/>
      <c r="U411" t="s">
        <v>6144</v>
      </c>
      <c r="V411" s="2">
        <v>43670.419930555552</v>
      </c>
      <c r="W411" t="s">
        <v>37</v>
      </c>
      <c r="X411" s="2">
        <v>44692.451111111113</v>
      </c>
      <c r="Y411" t="s">
        <v>329</v>
      </c>
      <c r="Z411"/>
    </row>
    <row r="412" spans="1:26" hidden="1" x14ac:dyDescent="0.25">
      <c r="A412" t="s">
        <v>714</v>
      </c>
      <c r="B412" t="s">
        <v>713</v>
      </c>
      <c r="C412" t="s">
        <v>715</v>
      </c>
      <c r="D412" t="s">
        <v>716</v>
      </c>
      <c r="E412" t="s">
        <v>717</v>
      </c>
      <c r="F412" t="s">
        <v>177</v>
      </c>
      <c r="G412" t="s">
        <v>58</v>
      </c>
      <c r="H412">
        <v>1018565</v>
      </c>
      <c r="I412">
        <v>5</v>
      </c>
      <c r="J412" t="s">
        <v>79</v>
      </c>
      <c r="K412" t="s">
        <v>6142</v>
      </c>
      <c r="L412" t="s">
        <v>55</v>
      </c>
      <c r="M412">
        <v>80</v>
      </c>
      <c r="N412">
        <v>100</v>
      </c>
      <c r="O412" t="s">
        <v>6218</v>
      </c>
      <c r="P412">
        <v>2600</v>
      </c>
      <c r="Q412">
        <v>50</v>
      </c>
      <c r="R412">
        <v>300</v>
      </c>
      <c r="S412"/>
      <c r="T412"/>
      <c r="U412" t="s">
        <v>6144</v>
      </c>
      <c r="V412" s="2">
        <v>43802.670983796299</v>
      </c>
      <c r="W412" t="s">
        <v>37</v>
      </c>
      <c r="X412" s="2">
        <v>44482.398472222223</v>
      </c>
      <c r="Y412" t="s">
        <v>329</v>
      </c>
      <c r="Z412"/>
    </row>
    <row r="413" spans="1:26" hidden="1" x14ac:dyDescent="0.25">
      <c r="A413" t="s">
        <v>6239</v>
      </c>
      <c r="B413" s="2"/>
      <c r="C413" s="2"/>
      <c r="D413" s="2"/>
      <c r="E413" s="2"/>
      <c r="F413" s="2"/>
      <c r="G413" t="s">
        <v>58</v>
      </c>
      <c r="H413">
        <v>1018901</v>
      </c>
      <c r="I413">
        <v>5</v>
      </c>
      <c r="J413" t="s">
        <v>79</v>
      </c>
      <c r="K413" t="s">
        <v>6142</v>
      </c>
      <c r="L413" t="s">
        <v>55</v>
      </c>
      <c r="M413">
        <v>80</v>
      </c>
      <c r="N413">
        <v>100</v>
      </c>
      <c r="O413" t="s">
        <v>6218</v>
      </c>
      <c r="P413">
        <v>1400</v>
      </c>
      <c r="Q413">
        <v>50</v>
      </c>
      <c r="R413">
        <v>300</v>
      </c>
      <c r="S413"/>
      <c r="T413"/>
      <c r="U413" t="s">
        <v>6144</v>
      </c>
      <c r="V413" s="2">
        <v>43802.670046296298</v>
      </c>
      <c r="W413" t="s">
        <v>37</v>
      </c>
      <c r="X413" s="2">
        <v>44482.397337962961</v>
      </c>
      <c r="Y413" t="s">
        <v>329</v>
      </c>
      <c r="Z413"/>
    </row>
    <row r="414" spans="1:26" hidden="1" x14ac:dyDescent="0.25">
      <c r="A414" t="s">
        <v>284</v>
      </c>
      <c r="B414" t="s">
        <v>283</v>
      </c>
      <c r="C414" t="s">
        <v>285</v>
      </c>
      <c r="D414" t="s">
        <v>93</v>
      </c>
      <c r="E414" t="s">
        <v>286</v>
      </c>
      <c r="F414" t="s">
        <v>177</v>
      </c>
      <c r="G414" t="s">
        <v>58</v>
      </c>
      <c r="H414">
        <v>1017271</v>
      </c>
      <c r="I414">
        <v>5</v>
      </c>
      <c r="J414" t="s">
        <v>167</v>
      </c>
      <c r="K414" t="s">
        <v>6142</v>
      </c>
      <c r="L414" t="s">
        <v>55</v>
      </c>
      <c r="M414">
        <v>80</v>
      </c>
      <c r="N414">
        <v>100</v>
      </c>
      <c r="O414" t="s">
        <v>6218</v>
      </c>
      <c r="P414">
        <v>2600</v>
      </c>
      <c r="Q414">
        <v>50</v>
      </c>
      <c r="R414">
        <v>300</v>
      </c>
      <c r="S414"/>
      <c r="T414"/>
      <c r="U414" t="s">
        <v>6144</v>
      </c>
      <c r="V414" s="2">
        <v>43636.596064814818</v>
      </c>
      <c r="W414" t="s">
        <v>37</v>
      </c>
      <c r="X414" s="2">
        <v>44692.448414351849</v>
      </c>
      <c r="Y414" t="s">
        <v>329</v>
      </c>
      <c r="Z414"/>
    </row>
    <row r="415" spans="1:26" hidden="1" x14ac:dyDescent="0.25">
      <c r="A415" t="s">
        <v>268</v>
      </c>
      <c r="B415" t="s">
        <v>267</v>
      </c>
      <c r="C415" t="s">
        <v>269</v>
      </c>
      <c r="D415" t="s">
        <v>270</v>
      </c>
      <c r="E415" t="s">
        <v>271</v>
      </c>
      <c r="F415" t="s">
        <v>43</v>
      </c>
      <c r="G415" t="s">
        <v>58</v>
      </c>
      <c r="H415">
        <v>1017260</v>
      </c>
      <c r="I415">
        <v>5</v>
      </c>
      <c r="J415" t="s">
        <v>47</v>
      </c>
      <c r="K415" t="s">
        <v>6172</v>
      </c>
      <c r="L415" t="s">
        <v>55</v>
      </c>
      <c r="M415">
        <v>60</v>
      </c>
      <c r="N415">
        <v>100</v>
      </c>
      <c r="O415" t="s">
        <v>6219</v>
      </c>
      <c r="P415">
        <v>2600</v>
      </c>
      <c r="Q415">
        <v>50</v>
      </c>
      <c r="R415">
        <v>300</v>
      </c>
      <c r="S415"/>
      <c r="T415"/>
      <c r="U415" t="s">
        <v>6174</v>
      </c>
      <c r="V415" s="2">
        <v>43817.378680555557</v>
      </c>
      <c r="W415" t="s">
        <v>37</v>
      </c>
      <c r="X415" s="2">
        <v>44487.334305555552</v>
      </c>
      <c r="Y415" t="s">
        <v>329</v>
      </c>
      <c r="Z415"/>
    </row>
    <row r="416" spans="1:26" hidden="1" x14ac:dyDescent="0.25">
      <c r="A416" t="s">
        <v>289</v>
      </c>
      <c r="B416" t="s">
        <v>288</v>
      </c>
      <c r="C416" t="s">
        <v>269</v>
      </c>
      <c r="D416" t="s">
        <v>270</v>
      </c>
      <c r="E416" t="s">
        <v>271</v>
      </c>
      <c r="F416" t="s">
        <v>43</v>
      </c>
      <c r="G416" t="s">
        <v>58</v>
      </c>
      <c r="H416">
        <v>1017263</v>
      </c>
      <c r="I416">
        <v>5</v>
      </c>
      <c r="J416" t="s">
        <v>167</v>
      </c>
      <c r="K416" t="s">
        <v>6142</v>
      </c>
      <c r="L416" t="s">
        <v>55</v>
      </c>
      <c r="M416">
        <v>80</v>
      </c>
      <c r="N416">
        <v>100</v>
      </c>
      <c r="O416" t="s">
        <v>6218</v>
      </c>
      <c r="P416">
        <v>2600</v>
      </c>
      <c r="Q416">
        <v>50</v>
      </c>
      <c r="R416">
        <v>300</v>
      </c>
      <c r="S416"/>
      <c r="T416"/>
      <c r="U416" t="s">
        <v>6144</v>
      </c>
      <c r="V416" s="2">
        <v>43817.376979166664</v>
      </c>
      <c r="W416" t="s">
        <v>37</v>
      </c>
      <c r="X416" s="2">
        <v>44420.455289351848</v>
      </c>
      <c r="Y416" t="s">
        <v>329</v>
      </c>
      <c r="Z416"/>
    </row>
    <row r="417" spans="1:26" hidden="1" x14ac:dyDescent="0.25">
      <c r="A417" t="s">
        <v>5161</v>
      </c>
      <c r="B417" t="s">
        <v>5160</v>
      </c>
      <c r="C417" t="s">
        <v>3078</v>
      </c>
      <c r="D417" t="s">
        <v>281</v>
      </c>
      <c r="E417" t="s">
        <v>3079</v>
      </c>
      <c r="F417" t="s">
        <v>241</v>
      </c>
      <c r="G417" t="s">
        <v>6222</v>
      </c>
      <c r="H417" s="2"/>
      <c r="I417">
        <v>5</v>
      </c>
      <c r="J417" t="s">
        <v>5080</v>
      </c>
      <c r="K417" t="s">
        <v>6142</v>
      </c>
      <c r="L417" t="s">
        <v>55</v>
      </c>
      <c r="M417">
        <v>0</v>
      </c>
      <c r="N417">
        <v>100</v>
      </c>
      <c r="O417" t="s">
        <v>6223</v>
      </c>
      <c r="P417" s="2"/>
      <c r="Q417" s="2"/>
      <c r="R417" s="2"/>
      <c r="S417"/>
      <c r="T417"/>
      <c r="U417" t="s">
        <v>6144</v>
      </c>
      <c r="V417" s="2">
        <v>44685.373935185184</v>
      </c>
      <c r="W417" t="s">
        <v>329</v>
      </c>
      <c r="X417" s="2">
        <v>44685.373935185184</v>
      </c>
      <c r="Y417" t="s">
        <v>329</v>
      </c>
      <c r="Z417"/>
    </row>
    <row r="418" spans="1:26" hidden="1" x14ac:dyDescent="0.25">
      <c r="A418" t="s">
        <v>5544</v>
      </c>
      <c r="B418" t="s">
        <v>5543</v>
      </c>
      <c r="C418" t="s">
        <v>5545</v>
      </c>
      <c r="D418" t="s">
        <v>3014</v>
      </c>
      <c r="E418" t="s">
        <v>5546</v>
      </c>
      <c r="F418" t="s">
        <v>241</v>
      </c>
      <c r="G418" t="s">
        <v>6222</v>
      </c>
      <c r="H418" s="2"/>
      <c r="I418">
        <v>5</v>
      </c>
      <c r="J418" t="s">
        <v>5080</v>
      </c>
      <c r="K418" t="s">
        <v>6142</v>
      </c>
      <c r="L418" t="s">
        <v>55</v>
      </c>
      <c r="M418">
        <v>0</v>
      </c>
      <c r="N418">
        <v>100</v>
      </c>
      <c r="O418" t="s">
        <v>6223</v>
      </c>
      <c r="P418" s="2"/>
      <c r="Q418" s="2"/>
      <c r="R418" s="2"/>
      <c r="S418"/>
      <c r="T418"/>
      <c r="U418" t="s">
        <v>6144</v>
      </c>
      <c r="V418" s="2">
        <v>44685.392395833333</v>
      </c>
      <c r="W418" t="s">
        <v>329</v>
      </c>
      <c r="X418" s="2">
        <v>44685.392395833333</v>
      </c>
      <c r="Y418" t="s">
        <v>329</v>
      </c>
      <c r="Z418"/>
    </row>
    <row r="419" spans="1:26" x14ac:dyDescent="0.25">
      <c r="A419" t="s">
        <v>4481</v>
      </c>
      <c r="B419" t="s">
        <v>4480</v>
      </c>
      <c r="C419" t="s">
        <v>1071</v>
      </c>
      <c r="D419" t="s">
        <v>2801</v>
      </c>
      <c r="E419" t="s">
        <v>2802</v>
      </c>
      <c r="F419" t="s">
        <v>241</v>
      </c>
      <c r="G419" s="5" t="s">
        <v>58</v>
      </c>
      <c r="H419" s="5">
        <v>1034917</v>
      </c>
      <c r="I419">
        <v>5</v>
      </c>
      <c r="J419" t="s">
        <v>47</v>
      </c>
      <c r="K419" t="s">
        <v>6172</v>
      </c>
      <c r="L419" s="5" t="s">
        <v>55</v>
      </c>
      <c r="M419">
        <v>60</v>
      </c>
      <c r="N419">
        <v>100</v>
      </c>
      <c r="O419" t="s">
        <v>6219</v>
      </c>
      <c r="P419" s="5">
        <v>2700</v>
      </c>
      <c r="Q419" s="5">
        <v>50</v>
      </c>
      <c r="R419" s="5">
        <v>300</v>
      </c>
      <c r="U419" s="5" t="s">
        <v>6174</v>
      </c>
      <c r="V419" s="8">
        <v>44438.520127314812</v>
      </c>
      <c r="W419" s="5" t="s">
        <v>329</v>
      </c>
      <c r="X419" s="8">
        <v>44438.520127314812</v>
      </c>
      <c r="Y419" s="5" t="s">
        <v>329</v>
      </c>
    </row>
    <row r="420" spans="1:26" hidden="1" x14ac:dyDescent="0.25">
      <c r="A420" t="s">
        <v>166</v>
      </c>
      <c r="B420" t="s">
        <v>165</v>
      </c>
      <c r="C420" t="s">
        <v>168</v>
      </c>
      <c r="D420" t="s">
        <v>169</v>
      </c>
      <c r="E420" t="s">
        <v>170</v>
      </c>
      <c r="F420" t="s">
        <v>43</v>
      </c>
      <c r="G420" t="s">
        <v>58</v>
      </c>
      <c r="H420">
        <v>1017303</v>
      </c>
      <c r="I420">
        <v>5</v>
      </c>
      <c r="J420" t="s">
        <v>167</v>
      </c>
      <c r="K420" t="s">
        <v>6142</v>
      </c>
      <c r="L420" t="s">
        <v>55</v>
      </c>
      <c r="M420">
        <v>80</v>
      </c>
      <c r="N420">
        <v>100</v>
      </c>
      <c r="O420" t="s">
        <v>6218</v>
      </c>
      <c r="P420">
        <v>2600</v>
      </c>
      <c r="Q420">
        <v>50</v>
      </c>
      <c r="R420">
        <v>300</v>
      </c>
      <c r="S420"/>
      <c r="T420"/>
      <c r="U420" t="s">
        <v>6144</v>
      </c>
      <c r="V420" s="2">
        <v>43817.379872685182</v>
      </c>
      <c r="W420" t="s">
        <v>37</v>
      </c>
      <c r="X420" s="2">
        <v>44420.438587962963</v>
      </c>
      <c r="Y420" t="s">
        <v>329</v>
      </c>
      <c r="Z420"/>
    </row>
    <row r="421" spans="1:26" hidden="1" x14ac:dyDescent="0.25">
      <c r="A421" t="s">
        <v>1257</v>
      </c>
      <c r="B421" t="s">
        <v>1256</v>
      </c>
      <c r="C421" t="s">
        <v>1258</v>
      </c>
      <c r="D421" t="s">
        <v>293</v>
      </c>
      <c r="E421" t="s">
        <v>1259</v>
      </c>
      <c r="F421" t="s">
        <v>43</v>
      </c>
      <c r="G421" t="s">
        <v>58</v>
      </c>
      <c r="H421">
        <v>1015839</v>
      </c>
      <c r="I421">
        <v>5</v>
      </c>
      <c r="J421" t="s">
        <v>47</v>
      </c>
      <c r="K421" t="s">
        <v>6172</v>
      </c>
      <c r="L421" t="s">
        <v>55</v>
      </c>
      <c r="M421">
        <v>60</v>
      </c>
      <c r="N421">
        <v>100</v>
      </c>
      <c r="O421" t="s">
        <v>6160</v>
      </c>
      <c r="P421">
        <v>2600</v>
      </c>
      <c r="Q421">
        <v>50</v>
      </c>
      <c r="R421">
        <v>300</v>
      </c>
      <c r="S421"/>
      <c r="T421"/>
      <c r="U421" t="s">
        <v>6144</v>
      </c>
      <c r="V421" s="2">
        <v>43636.620057870372</v>
      </c>
      <c r="W421" t="s">
        <v>37</v>
      </c>
      <c r="X421" s="2">
        <v>44140.490277777775</v>
      </c>
      <c r="Y421" t="s">
        <v>329</v>
      </c>
      <c r="Z421"/>
    </row>
    <row r="422" spans="1:26" hidden="1" x14ac:dyDescent="0.25">
      <c r="A422" t="s">
        <v>4351</v>
      </c>
      <c r="B422" t="s">
        <v>4350</v>
      </c>
      <c r="C422" t="s">
        <v>1071</v>
      </c>
      <c r="D422" t="s">
        <v>2801</v>
      </c>
      <c r="E422" t="s">
        <v>2802</v>
      </c>
      <c r="F422" t="s">
        <v>241</v>
      </c>
      <c r="G422" t="s">
        <v>323</v>
      </c>
      <c r="H422">
        <v>1036086</v>
      </c>
      <c r="I422">
        <v>0.24</v>
      </c>
      <c r="J422" t="s">
        <v>193</v>
      </c>
      <c r="K422" t="s">
        <v>6175</v>
      </c>
      <c r="L422" t="s">
        <v>330</v>
      </c>
      <c r="M422">
        <v>20</v>
      </c>
      <c r="N422">
        <v>100</v>
      </c>
      <c r="O422" t="s">
        <v>6240</v>
      </c>
      <c r="P422" s="2"/>
      <c r="Q422" s="2"/>
      <c r="R422" s="2"/>
      <c r="S422"/>
      <c r="T422"/>
      <c r="U422" t="s">
        <v>6177</v>
      </c>
      <c r="V422" s="2">
        <v>44438.520324074074</v>
      </c>
      <c r="W422" t="s">
        <v>329</v>
      </c>
      <c r="X422" s="2">
        <v>44438.520324074074</v>
      </c>
      <c r="Y422" t="s">
        <v>329</v>
      </c>
      <c r="Z422"/>
    </row>
    <row r="423" spans="1:26" hidden="1" x14ac:dyDescent="0.25">
      <c r="A423" t="s">
        <v>5024</v>
      </c>
      <c r="B423" t="s">
        <v>5023</v>
      </c>
      <c r="C423" t="s">
        <v>5025</v>
      </c>
      <c r="D423" t="s">
        <v>93</v>
      </c>
      <c r="E423" t="s">
        <v>5026</v>
      </c>
      <c r="F423" t="s">
        <v>177</v>
      </c>
      <c r="G423" t="s">
        <v>5022</v>
      </c>
      <c r="H423">
        <v>3004669</v>
      </c>
      <c r="I423">
        <v>3</v>
      </c>
      <c r="J423" t="s">
        <v>47</v>
      </c>
      <c r="K423" t="s">
        <v>6175</v>
      </c>
      <c r="L423" t="s">
        <v>55</v>
      </c>
      <c r="M423">
        <v>0</v>
      </c>
      <c r="N423">
        <v>100</v>
      </c>
      <c r="O423" t="s">
        <v>6241</v>
      </c>
      <c r="P423">
        <v>1600</v>
      </c>
      <c r="Q423">
        <v>50</v>
      </c>
      <c r="R423">
        <v>300</v>
      </c>
      <c r="S423"/>
      <c r="T423"/>
      <c r="U423" t="s">
        <v>6214</v>
      </c>
      <c r="V423" s="2">
        <v>43677.424861111111</v>
      </c>
      <c r="W423" t="s">
        <v>37</v>
      </c>
      <c r="X423" s="2">
        <v>44683.48982638889</v>
      </c>
      <c r="Y423" t="s">
        <v>329</v>
      </c>
      <c r="Z423"/>
    </row>
    <row r="424" spans="1:26" hidden="1" x14ac:dyDescent="0.25">
      <c r="A424" t="s">
        <v>6085</v>
      </c>
      <c r="B424" t="s">
        <v>6084</v>
      </c>
      <c r="C424" t="s">
        <v>5320</v>
      </c>
      <c r="D424" t="s">
        <v>5321</v>
      </c>
      <c r="E424" t="s">
        <v>5322</v>
      </c>
      <c r="F424" t="s">
        <v>184</v>
      </c>
      <c r="G424" t="s">
        <v>5022</v>
      </c>
      <c r="H424">
        <v>3004607</v>
      </c>
      <c r="I424">
        <v>3</v>
      </c>
      <c r="J424" t="s">
        <v>47</v>
      </c>
      <c r="K424" t="s">
        <v>6175</v>
      </c>
      <c r="L424" t="s">
        <v>55</v>
      </c>
      <c r="M424">
        <v>0</v>
      </c>
      <c r="N424">
        <v>100</v>
      </c>
      <c r="O424" t="s">
        <v>6241</v>
      </c>
      <c r="P424">
        <v>1600</v>
      </c>
      <c r="Q424">
        <v>50</v>
      </c>
      <c r="R424">
        <v>300</v>
      </c>
      <c r="S424"/>
      <c r="T424"/>
      <c r="U424" t="s">
        <v>6214</v>
      </c>
      <c r="V424" s="2">
        <v>43636.617106481484</v>
      </c>
      <c r="W424" t="s">
        <v>37</v>
      </c>
      <c r="X424" s="2">
        <v>44683.488680555558</v>
      </c>
      <c r="Y424" t="s">
        <v>329</v>
      </c>
      <c r="Z424"/>
    </row>
    <row r="425" spans="1:26" hidden="1" x14ac:dyDescent="0.25">
      <c r="A425" t="s">
        <v>4212</v>
      </c>
      <c r="B425" t="s">
        <v>4211</v>
      </c>
      <c r="C425" t="s">
        <v>1071</v>
      </c>
      <c r="D425" t="s">
        <v>68</v>
      </c>
      <c r="E425" t="s">
        <v>3667</v>
      </c>
      <c r="F425" t="s">
        <v>241</v>
      </c>
      <c r="G425" t="s">
        <v>323</v>
      </c>
      <c r="H425">
        <v>1036036</v>
      </c>
      <c r="I425">
        <v>0.24</v>
      </c>
      <c r="J425" t="s">
        <v>193</v>
      </c>
      <c r="K425" t="s">
        <v>6175</v>
      </c>
      <c r="L425" t="s">
        <v>330</v>
      </c>
      <c r="M425">
        <v>20</v>
      </c>
      <c r="N425">
        <v>100</v>
      </c>
      <c r="O425" t="s">
        <v>6240</v>
      </c>
      <c r="P425" s="2"/>
      <c r="Q425" s="2"/>
      <c r="R425" s="2"/>
      <c r="S425"/>
      <c r="T425"/>
      <c r="U425" t="s">
        <v>6177</v>
      </c>
      <c r="V425" s="2">
        <v>44270.398587962962</v>
      </c>
      <c r="W425" t="s">
        <v>329</v>
      </c>
      <c r="X425" s="2">
        <v>44270.398587962962</v>
      </c>
      <c r="Y425" t="s">
        <v>329</v>
      </c>
      <c r="Z425"/>
    </row>
    <row r="426" spans="1:26" x14ac:dyDescent="0.25">
      <c r="A426" t="s">
        <v>3666</v>
      </c>
      <c r="B426" t="s">
        <v>3665</v>
      </c>
      <c r="C426" t="s">
        <v>1071</v>
      </c>
      <c r="D426" t="s">
        <v>68</v>
      </c>
      <c r="E426" t="s">
        <v>3667</v>
      </c>
      <c r="F426" t="s">
        <v>241</v>
      </c>
      <c r="G426" s="5" t="s">
        <v>58</v>
      </c>
      <c r="H426" s="5">
        <v>1036895</v>
      </c>
      <c r="I426">
        <v>5</v>
      </c>
      <c r="J426" t="s">
        <v>79</v>
      </c>
      <c r="K426" t="s">
        <v>6172</v>
      </c>
      <c r="L426" s="5" t="s">
        <v>55</v>
      </c>
      <c r="M426">
        <v>60</v>
      </c>
      <c r="N426">
        <v>100</v>
      </c>
      <c r="O426" t="s">
        <v>6219</v>
      </c>
      <c r="P426" s="5">
        <v>2700</v>
      </c>
      <c r="Q426" s="5">
        <v>50</v>
      </c>
      <c r="R426" s="5">
        <v>300</v>
      </c>
      <c r="U426" s="5" t="s">
        <v>6174</v>
      </c>
      <c r="V426" s="8">
        <v>44270.397777777776</v>
      </c>
      <c r="W426" s="5" t="s">
        <v>329</v>
      </c>
      <c r="X426" s="8">
        <v>44270.397777777776</v>
      </c>
      <c r="Y426" s="5" t="s">
        <v>329</v>
      </c>
    </row>
    <row r="427" spans="1:26" hidden="1" x14ac:dyDescent="0.25">
      <c r="A427" t="s">
        <v>1305</v>
      </c>
      <c r="B427" t="s">
        <v>1304</v>
      </c>
      <c r="C427" t="s">
        <v>398</v>
      </c>
      <c r="D427" t="s">
        <v>334</v>
      </c>
      <c r="E427" t="s">
        <v>400</v>
      </c>
      <c r="F427" t="s">
        <v>34</v>
      </c>
      <c r="G427" t="s">
        <v>58</v>
      </c>
      <c r="H427">
        <v>1034737</v>
      </c>
      <c r="I427">
        <v>5</v>
      </c>
      <c r="J427" t="s">
        <v>79</v>
      </c>
      <c r="K427" t="s">
        <v>6142</v>
      </c>
      <c r="L427" t="s">
        <v>55</v>
      </c>
      <c r="M427">
        <v>80</v>
      </c>
      <c r="N427">
        <v>100</v>
      </c>
      <c r="O427" t="s">
        <v>6156</v>
      </c>
      <c r="P427">
        <v>2600</v>
      </c>
      <c r="Q427">
        <v>50</v>
      </c>
      <c r="R427">
        <v>300</v>
      </c>
      <c r="S427"/>
      <c r="T427"/>
      <c r="U427" t="s">
        <v>6144</v>
      </c>
      <c r="V427" s="2">
        <v>43670.419687499998</v>
      </c>
      <c r="W427" t="s">
        <v>37</v>
      </c>
      <c r="X427" s="2">
        <v>44308.592534722222</v>
      </c>
      <c r="Y427" t="s">
        <v>329</v>
      </c>
      <c r="Z427"/>
    </row>
    <row r="428" spans="1:26" x14ac:dyDescent="0.25">
      <c r="A428" t="s">
        <v>4823</v>
      </c>
      <c r="B428" t="s">
        <v>4822</v>
      </c>
      <c r="C428" t="s">
        <v>1071</v>
      </c>
      <c r="D428" t="s">
        <v>68</v>
      </c>
      <c r="E428" t="s">
        <v>3667</v>
      </c>
      <c r="F428" t="s">
        <v>241</v>
      </c>
      <c r="G428" s="5" t="s">
        <v>58</v>
      </c>
      <c r="H428" s="5">
        <v>1037061</v>
      </c>
      <c r="I428">
        <v>5</v>
      </c>
      <c r="J428" t="s">
        <v>47</v>
      </c>
      <c r="K428" t="s">
        <v>6172</v>
      </c>
      <c r="L428" s="5" t="s">
        <v>55</v>
      </c>
      <c r="M428">
        <v>60</v>
      </c>
      <c r="N428">
        <v>100</v>
      </c>
      <c r="O428" t="s">
        <v>6219</v>
      </c>
      <c r="P428" s="5">
        <v>2700</v>
      </c>
      <c r="Q428" s="5">
        <v>50</v>
      </c>
      <c r="R428" s="5">
        <v>300</v>
      </c>
      <c r="U428" s="5" t="s">
        <v>6174</v>
      </c>
      <c r="V428" s="8">
        <v>44270.398055555554</v>
      </c>
      <c r="W428" s="5" t="s">
        <v>329</v>
      </c>
      <c r="X428" s="8">
        <v>44270.398055555554</v>
      </c>
      <c r="Y428" s="5" t="s">
        <v>329</v>
      </c>
    </row>
    <row r="429" spans="1:26" hidden="1" x14ac:dyDescent="0.25">
      <c r="A429" t="s">
        <v>6242</v>
      </c>
      <c r="B429" s="2"/>
      <c r="C429" s="2"/>
      <c r="D429" s="2"/>
      <c r="E429" s="2"/>
      <c r="F429" s="2"/>
      <c r="G429" t="s">
        <v>58</v>
      </c>
      <c r="H429" s="2"/>
      <c r="I429">
        <v>3</v>
      </c>
      <c r="J429" t="s">
        <v>79</v>
      </c>
      <c r="K429" t="s">
        <v>6243</v>
      </c>
      <c r="L429" t="s">
        <v>55</v>
      </c>
      <c r="M429">
        <v>0</v>
      </c>
      <c r="N429">
        <v>100</v>
      </c>
      <c r="O429" t="s">
        <v>6244</v>
      </c>
      <c r="P429">
        <v>2600</v>
      </c>
      <c r="Q429">
        <v>50</v>
      </c>
      <c r="R429">
        <v>302</v>
      </c>
      <c r="S429"/>
      <c r="T429"/>
      <c r="U429" t="s">
        <v>6214</v>
      </c>
      <c r="V429" s="2">
        <v>43775.403287037036</v>
      </c>
      <c r="W429" t="s">
        <v>37</v>
      </c>
      <c r="X429" s="2">
        <v>44426.394236111111</v>
      </c>
      <c r="Y429" t="s">
        <v>329</v>
      </c>
      <c r="Z429"/>
    </row>
    <row r="430" spans="1:26" hidden="1" x14ac:dyDescent="0.25">
      <c r="A430" t="s">
        <v>6245</v>
      </c>
      <c r="B430" s="2"/>
      <c r="C430" s="2"/>
      <c r="D430" s="2"/>
      <c r="E430" s="2"/>
      <c r="F430" s="2"/>
      <c r="G430" t="s">
        <v>323</v>
      </c>
      <c r="H430" s="2"/>
      <c r="I430">
        <v>3</v>
      </c>
      <c r="J430" t="s">
        <v>47</v>
      </c>
      <c r="K430" t="s">
        <v>6175</v>
      </c>
      <c r="L430" t="s">
        <v>55</v>
      </c>
      <c r="M430">
        <v>0</v>
      </c>
      <c r="N430">
        <v>100</v>
      </c>
      <c r="O430" t="s">
        <v>6246</v>
      </c>
      <c r="P430">
        <v>1600</v>
      </c>
      <c r="Q430">
        <v>50</v>
      </c>
      <c r="R430">
        <v>301</v>
      </c>
      <c r="S430"/>
      <c r="T430"/>
      <c r="U430" t="s">
        <v>6214</v>
      </c>
      <c r="V430" s="2">
        <v>43636.568576388891</v>
      </c>
      <c r="W430" t="s">
        <v>37</v>
      </c>
      <c r="X430" s="2">
        <v>44683.484768518516</v>
      </c>
      <c r="Y430" t="s">
        <v>329</v>
      </c>
      <c r="Z430"/>
    </row>
    <row r="431" spans="1:26" hidden="1" x14ac:dyDescent="0.25">
      <c r="A431" t="s">
        <v>46</v>
      </c>
      <c r="B431" t="s">
        <v>45</v>
      </c>
      <c r="C431" t="s">
        <v>48</v>
      </c>
      <c r="D431" t="s">
        <v>49</v>
      </c>
      <c r="E431" t="s">
        <v>50</v>
      </c>
      <c r="F431" t="s">
        <v>51</v>
      </c>
      <c r="G431" t="s">
        <v>323</v>
      </c>
      <c r="H431" s="2"/>
      <c r="I431">
        <v>3</v>
      </c>
      <c r="J431" t="s">
        <v>47</v>
      </c>
      <c r="K431" t="s">
        <v>6175</v>
      </c>
      <c r="L431" t="s">
        <v>55</v>
      </c>
      <c r="M431">
        <v>0</v>
      </c>
      <c r="N431">
        <v>100</v>
      </c>
      <c r="O431" t="s">
        <v>6246</v>
      </c>
      <c r="P431">
        <v>1600</v>
      </c>
      <c r="Q431">
        <v>50</v>
      </c>
      <c r="R431">
        <v>301</v>
      </c>
      <c r="S431"/>
      <c r="T431"/>
      <c r="U431" t="s">
        <v>6214</v>
      </c>
      <c r="V431" s="2">
        <v>43635.497916666667</v>
      </c>
      <c r="W431" t="s">
        <v>37</v>
      </c>
      <c r="X431" s="2">
        <v>44683.490266203706</v>
      </c>
      <c r="Y431" t="s">
        <v>329</v>
      </c>
      <c r="Z431"/>
    </row>
    <row r="432" spans="1:26" hidden="1" x14ac:dyDescent="0.25">
      <c r="A432" t="s">
        <v>4786</v>
      </c>
      <c r="B432" t="s">
        <v>4785</v>
      </c>
      <c r="C432" t="s">
        <v>1071</v>
      </c>
      <c r="D432" t="s">
        <v>68</v>
      </c>
      <c r="E432" t="s">
        <v>3667</v>
      </c>
      <c r="F432" t="s">
        <v>241</v>
      </c>
      <c r="G432" t="s">
        <v>58</v>
      </c>
      <c r="H432">
        <v>1037091</v>
      </c>
      <c r="I432">
        <v>5</v>
      </c>
      <c r="J432" t="s">
        <v>167</v>
      </c>
      <c r="K432" t="s">
        <v>6142</v>
      </c>
      <c r="L432" t="s">
        <v>55</v>
      </c>
      <c r="M432">
        <v>80</v>
      </c>
      <c r="N432">
        <v>100</v>
      </c>
      <c r="O432" t="s">
        <v>6218</v>
      </c>
      <c r="P432">
        <v>2700</v>
      </c>
      <c r="Q432">
        <v>50</v>
      </c>
      <c r="R432">
        <v>300</v>
      </c>
      <c r="S432"/>
      <c r="T432"/>
      <c r="U432" t="s">
        <v>6144</v>
      </c>
      <c r="V432" s="2">
        <v>44270.398275462961</v>
      </c>
      <c r="W432" t="s">
        <v>329</v>
      </c>
      <c r="X432" s="2">
        <v>44270.398275462961</v>
      </c>
      <c r="Y432" t="s">
        <v>329</v>
      </c>
      <c r="Z432"/>
    </row>
    <row r="433" spans="1:26" hidden="1" x14ac:dyDescent="0.25">
      <c r="A433" t="s">
        <v>1614</v>
      </c>
      <c r="B433" t="s">
        <v>1613</v>
      </c>
      <c r="C433" t="s">
        <v>168</v>
      </c>
      <c r="D433" t="s">
        <v>169</v>
      </c>
      <c r="E433" t="s">
        <v>170</v>
      </c>
      <c r="F433" t="s">
        <v>43</v>
      </c>
      <c r="G433" t="s">
        <v>58</v>
      </c>
      <c r="H433">
        <v>1012526</v>
      </c>
      <c r="I433">
        <v>5</v>
      </c>
      <c r="J433" t="s">
        <v>47</v>
      </c>
      <c r="K433" t="s">
        <v>6172</v>
      </c>
      <c r="L433" t="s">
        <v>55</v>
      </c>
      <c r="M433">
        <v>60</v>
      </c>
      <c r="N433">
        <v>100</v>
      </c>
      <c r="O433" t="s">
        <v>6219</v>
      </c>
      <c r="P433">
        <v>2600</v>
      </c>
      <c r="Q433">
        <v>50</v>
      </c>
      <c r="R433">
        <v>300</v>
      </c>
      <c r="S433"/>
      <c r="T433"/>
      <c r="U433" t="s">
        <v>6174</v>
      </c>
      <c r="V433" s="2">
        <v>43817.380324074074</v>
      </c>
      <c r="W433" t="s">
        <v>37</v>
      </c>
      <c r="X433" s="2">
        <v>44487.334131944444</v>
      </c>
      <c r="Y433" t="s">
        <v>329</v>
      </c>
      <c r="Z433"/>
    </row>
    <row r="434" spans="1:26" hidden="1" x14ac:dyDescent="0.25">
      <c r="A434" t="s">
        <v>1637</v>
      </c>
      <c r="B434" t="s">
        <v>1636</v>
      </c>
      <c r="C434" t="s">
        <v>200</v>
      </c>
      <c r="D434" t="s">
        <v>1098</v>
      </c>
      <c r="E434" t="s">
        <v>1099</v>
      </c>
      <c r="F434" t="s">
        <v>177</v>
      </c>
      <c r="G434" t="s">
        <v>323</v>
      </c>
      <c r="H434">
        <v>1019142</v>
      </c>
      <c r="I434">
        <v>0.24</v>
      </c>
      <c r="J434" t="s">
        <v>193</v>
      </c>
      <c r="K434" t="s">
        <v>6175</v>
      </c>
      <c r="L434" t="s">
        <v>330</v>
      </c>
      <c r="M434">
        <v>20</v>
      </c>
      <c r="N434">
        <v>100</v>
      </c>
      <c r="O434" t="s">
        <v>6225</v>
      </c>
      <c r="P434">
        <v>2700</v>
      </c>
      <c r="Q434">
        <v>50</v>
      </c>
      <c r="R434">
        <v>300</v>
      </c>
      <c r="S434"/>
      <c r="T434"/>
      <c r="U434" t="s">
        <v>6179</v>
      </c>
      <c r="V434" s="2">
        <v>43976.623460648145</v>
      </c>
      <c r="W434" t="s">
        <v>37</v>
      </c>
      <c r="X434" s="2">
        <v>44385.298483796294</v>
      </c>
      <c r="Y434" t="s">
        <v>329</v>
      </c>
      <c r="Z434"/>
    </row>
    <row r="435" spans="1:26" hidden="1" x14ac:dyDescent="0.25">
      <c r="A435" t="s">
        <v>1293</v>
      </c>
      <c r="B435" t="s">
        <v>1292</v>
      </c>
      <c r="C435" t="s">
        <v>168</v>
      </c>
      <c r="D435" t="s">
        <v>169</v>
      </c>
      <c r="E435" t="s">
        <v>170</v>
      </c>
      <c r="F435" t="s">
        <v>43</v>
      </c>
      <c r="G435" t="s">
        <v>323</v>
      </c>
      <c r="H435">
        <v>1041365</v>
      </c>
      <c r="I435">
        <v>0.24</v>
      </c>
      <c r="J435" t="s">
        <v>193</v>
      </c>
      <c r="K435" t="s">
        <v>6175</v>
      </c>
      <c r="L435" t="s">
        <v>330</v>
      </c>
      <c r="M435">
        <v>20</v>
      </c>
      <c r="N435">
        <v>100</v>
      </c>
      <c r="O435" t="s">
        <v>6178</v>
      </c>
      <c r="P435">
        <v>1400</v>
      </c>
      <c r="Q435">
        <v>50</v>
      </c>
      <c r="R435">
        <v>300</v>
      </c>
      <c r="S435"/>
      <c r="T435"/>
      <c r="U435" t="s">
        <v>6179</v>
      </c>
      <c r="V435" s="2">
        <v>43851.604039351849</v>
      </c>
      <c r="W435" t="s">
        <v>37</v>
      </c>
      <c r="X435" s="2">
        <v>44581.491365740738</v>
      </c>
      <c r="Y435" t="s">
        <v>329</v>
      </c>
      <c r="Z435"/>
    </row>
    <row r="436" spans="1:26" x14ac:dyDescent="0.25">
      <c r="A436" t="s">
        <v>2800</v>
      </c>
      <c r="B436" t="s">
        <v>2799</v>
      </c>
      <c r="C436" t="s">
        <v>1071</v>
      </c>
      <c r="D436" t="s">
        <v>2801</v>
      </c>
      <c r="E436" t="s">
        <v>2802</v>
      </c>
      <c r="F436" t="s">
        <v>241</v>
      </c>
      <c r="G436" s="5" t="s">
        <v>58</v>
      </c>
      <c r="H436" s="5">
        <v>1020004</v>
      </c>
      <c r="I436">
        <v>5</v>
      </c>
      <c r="J436" t="s">
        <v>79</v>
      </c>
      <c r="K436" t="s">
        <v>6172</v>
      </c>
      <c r="L436" s="5" t="s">
        <v>55</v>
      </c>
      <c r="M436">
        <v>60</v>
      </c>
      <c r="N436">
        <v>100</v>
      </c>
      <c r="O436" t="s">
        <v>6219</v>
      </c>
      <c r="P436" s="5">
        <v>2700</v>
      </c>
      <c r="Q436" s="5">
        <v>50</v>
      </c>
      <c r="R436" s="5">
        <v>300</v>
      </c>
      <c r="U436" s="5" t="s">
        <v>6174</v>
      </c>
      <c r="V436" s="8">
        <v>44438.519930555558</v>
      </c>
      <c r="W436" s="5" t="s">
        <v>329</v>
      </c>
      <c r="X436" s="8">
        <v>44438.519930555558</v>
      </c>
      <c r="Y436" s="5" t="s">
        <v>329</v>
      </c>
    </row>
    <row r="437" spans="1:26" hidden="1" x14ac:dyDescent="0.25">
      <c r="A437" t="s">
        <v>1134</v>
      </c>
      <c r="B437" t="s">
        <v>1133</v>
      </c>
      <c r="C437" t="s">
        <v>200</v>
      </c>
      <c r="D437" t="s">
        <v>201</v>
      </c>
      <c r="E437" t="s">
        <v>202</v>
      </c>
      <c r="F437" t="s">
        <v>177</v>
      </c>
      <c r="G437" t="s">
        <v>58</v>
      </c>
      <c r="H437">
        <v>1031065</v>
      </c>
      <c r="I437">
        <v>5</v>
      </c>
      <c r="J437" t="s">
        <v>79</v>
      </c>
      <c r="K437" t="s">
        <v>6142</v>
      </c>
      <c r="L437" t="s">
        <v>55</v>
      </c>
      <c r="M437">
        <v>80</v>
      </c>
      <c r="N437">
        <v>100</v>
      </c>
      <c r="O437" t="s">
        <v>6156</v>
      </c>
      <c r="P437">
        <v>2700</v>
      </c>
      <c r="Q437">
        <v>50</v>
      </c>
      <c r="R437">
        <v>300</v>
      </c>
      <c r="S437"/>
      <c r="T437"/>
      <c r="U437" t="s">
        <v>6144</v>
      </c>
      <c r="V437" s="2">
        <v>43670.418923611112</v>
      </c>
      <c r="W437" t="s">
        <v>37</v>
      </c>
      <c r="X437" s="2">
        <v>44308.586446759262</v>
      </c>
      <c r="Y437" t="s">
        <v>329</v>
      </c>
      <c r="Z437"/>
    </row>
    <row r="438" spans="1:26" hidden="1" x14ac:dyDescent="0.25">
      <c r="A438" t="s">
        <v>1667</v>
      </c>
      <c r="B438" t="s">
        <v>1666</v>
      </c>
      <c r="C438" t="s">
        <v>1594</v>
      </c>
      <c r="D438" t="s">
        <v>849</v>
      </c>
      <c r="E438" t="s">
        <v>1595</v>
      </c>
      <c r="F438" t="s">
        <v>51</v>
      </c>
      <c r="G438" t="s">
        <v>58</v>
      </c>
      <c r="H438">
        <v>1016180</v>
      </c>
      <c r="I438">
        <v>5</v>
      </c>
      <c r="J438" t="s">
        <v>167</v>
      </c>
      <c r="K438" t="s">
        <v>6142</v>
      </c>
      <c r="L438" t="s">
        <v>55</v>
      </c>
      <c r="M438">
        <v>80</v>
      </c>
      <c r="N438">
        <v>100</v>
      </c>
      <c r="O438" t="s">
        <v>6218</v>
      </c>
      <c r="P438">
        <v>2600</v>
      </c>
      <c r="Q438">
        <v>50</v>
      </c>
      <c r="R438">
        <v>300</v>
      </c>
      <c r="S438"/>
      <c r="T438"/>
      <c r="U438" t="s">
        <v>6144</v>
      </c>
      <c r="V438" s="2">
        <v>43903.447013888886</v>
      </c>
      <c r="W438" t="s">
        <v>37</v>
      </c>
      <c r="X438" s="2">
        <v>44420.433645833335</v>
      </c>
      <c r="Y438" t="s">
        <v>329</v>
      </c>
      <c r="Z438"/>
    </row>
    <row r="439" spans="1:26" hidden="1" x14ac:dyDescent="0.25">
      <c r="A439" t="s">
        <v>3803</v>
      </c>
      <c r="B439" t="s">
        <v>3802</v>
      </c>
      <c r="C439" t="s">
        <v>2071</v>
      </c>
      <c r="D439" t="s">
        <v>3274</v>
      </c>
      <c r="E439" t="s">
        <v>3275</v>
      </c>
      <c r="F439" t="s">
        <v>177</v>
      </c>
      <c r="G439" t="s">
        <v>58</v>
      </c>
      <c r="H439">
        <v>1016201</v>
      </c>
      <c r="I439">
        <v>5</v>
      </c>
      <c r="J439" t="s">
        <v>79</v>
      </c>
      <c r="K439" t="s">
        <v>6142</v>
      </c>
      <c r="L439" t="s">
        <v>55</v>
      </c>
      <c r="M439">
        <v>80</v>
      </c>
      <c r="N439">
        <v>100</v>
      </c>
      <c r="O439" t="s">
        <v>6221</v>
      </c>
      <c r="P439">
        <v>2700</v>
      </c>
      <c r="Q439">
        <v>50</v>
      </c>
      <c r="R439">
        <v>300</v>
      </c>
      <c r="S439"/>
      <c r="T439"/>
      <c r="U439" t="s">
        <v>6144</v>
      </c>
      <c r="V439" s="2">
        <v>44084.466458333336</v>
      </c>
      <c r="W439" t="s">
        <v>37</v>
      </c>
      <c r="X439" s="2">
        <v>44692.451874999999</v>
      </c>
      <c r="Y439" t="s">
        <v>329</v>
      </c>
      <c r="Z439"/>
    </row>
    <row r="440" spans="1:26" hidden="1" x14ac:dyDescent="0.25">
      <c r="A440" t="s">
        <v>3838</v>
      </c>
      <c r="B440" t="s">
        <v>3837</v>
      </c>
      <c r="C440" t="s">
        <v>1808</v>
      </c>
      <c r="D440" t="s">
        <v>1809</v>
      </c>
      <c r="E440" t="s">
        <v>1810</v>
      </c>
      <c r="F440" t="s">
        <v>177</v>
      </c>
      <c r="G440" t="s">
        <v>58</v>
      </c>
      <c r="H440">
        <v>1037372</v>
      </c>
      <c r="I440">
        <v>5</v>
      </c>
      <c r="J440" t="s">
        <v>79</v>
      </c>
      <c r="K440" t="s">
        <v>6142</v>
      </c>
      <c r="L440" t="s">
        <v>55</v>
      </c>
      <c r="M440">
        <v>80</v>
      </c>
      <c r="N440">
        <v>100</v>
      </c>
      <c r="O440" t="s">
        <v>6218</v>
      </c>
      <c r="P440">
        <v>2550</v>
      </c>
      <c r="Q440">
        <v>50</v>
      </c>
      <c r="R440">
        <v>300</v>
      </c>
      <c r="S440"/>
      <c r="T440"/>
      <c r="U440" t="s">
        <v>6144</v>
      </c>
      <c r="V440" s="2">
        <v>43802.680266203701</v>
      </c>
      <c r="W440" t="s">
        <v>37</v>
      </c>
      <c r="X440" s="2">
        <v>44482.397152777776</v>
      </c>
      <c r="Y440" t="s">
        <v>329</v>
      </c>
      <c r="Z440"/>
    </row>
    <row r="441" spans="1:26" hidden="1" x14ac:dyDescent="0.25">
      <c r="A441" t="s">
        <v>1593</v>
      </c>
      <c r="B441" t="s">
        <v>1592</v>
      </c>
      <c r="C441" t="s">
        <v>1594</v>
      </c>
      <c r="D441" t="s">
        <v>849</v>
      </c>
      <c r="E441" t="s">
        <v>1595</v>
      </c>
      <c r="F441" t="s">
        <v>51</v>
      </c>
      <c r="G441" t="s">
        <v>58</v>
      </c>
      <c r="H441">
        <v>1037243</v>
      </c>
      <c r="I441">
        <v>5</v>
      </c>
      <c r="J441" t="s">
        <v>47</v>
      </c>
      <c r="K441" t="s">
        <v>6172</v>
      </c>
      <c r="L441" t="s">
        <v>55</v>
      </c>
      <c r="M441">
        <v>60</v>
      </c>
      <c r="N441">
        <v>100</v>
      </c>
      <c r="O441" t="s">
        <v>6219</v>
      </c>
      <c r="P441">
        <v>2550</v>
      </c>
      <c r="Q441">
        <v>50</v>
      </c>
      <c r="R441">
        <v>300</v>
      </c>
      <c r="S441"/>
      <c r="T441"/>
      <c r="U441" t="s">
        <v>6174</v>
      </c>
      <c r="V441" s="2">
        <v>43903.447511574072</v>
      </c>
      <c r="W441" t="s">
        <v>37</v>
      </c>
      <c r="X441" s="2">
        <v>44487.334710648145</v>
      </c>
      <c r="Y441" t="s">
        <v>329</v>
      </c>
      <c r="Z441"/>
    </row>
    <row r="442" spans="1:26" hidden="1" x14ac:dyDescent="0.25">
      <c r="A442" t="s">
        <v>1501</v>
      </c>
      <c r="B442" t="s">
        <v>1500</v>
      </c>
      <c r="C442" t="s">
        <v>1071</v>
      </c>
      <c r="D442" t="s">
        <v>1077</v>
      </c>
      <c r="E442" t="s">
        <v>1078</v>
      </c>
      <c r="F442" t="s">
        <v>241</v>
      </c>
      <c r="G442" t="s">
        <v>323</v>
      </c>
      <c r="H442">
        <v>1034724</v>
      </c>
      <c r="I442">
        <v>0.24</v>
      </c>
      <c r="J442" t="s">
        <v>193</v>
      </c>
      <c r="K442" t="s">
        <v>6175</v>
      </c>
      <c r="L442" t="s">
        <v>330</v>
      </c>
      <c r="M442">
        <v>20</v>
      </c>
      <c r="N442">
        <v>100</v>
      </c>
      <c r="O442" t="s">
        <v>6178</v>
      </c>
      <c r="P442">
        <v>1400</v>
      </c>
      <c r="Q442">
        <v>50</v>
      </c>
      <c r="R442">
        <v>301</v>
      </c>
      <c r="S442"/>
      <c r="T442"/>
      <c r="U442" t="s">
        <v>6179</v>
      </c>
      <c r="V442" s="2">
        <v>43892.403784722221</v>
      </c>
      <c r="W442" t="s">
        <v>37</v>
      </c>
      <c r="X442" s="2">
        <v>43892.403784722221</v>
      </c>
      <c r="Y442" t="s">
        <v>37</v>
      </c>
      <c r="Z442"/>
    </row>
    <row r="443" spans="1:26" hidden="1" x14ac:dyDescent="0.25">
      <c r="A443" t="s">
        <v>1471</v>
      </c>
      <c r="B443" t="s">
        <v>1470</v>
      </c>
      <c r="C443" t="s">
        <v>1071</v>
      </c>
      <c r="D443" t="s">
        <v>1114</v>
      </c>
      <c r="E443" t="s">
        <v>1115</v>
      </c>
      <c r="F443" t="s">
        <v>241</v>
      </c>
      <c r="G443" t="s">
        <v>323</v>
      </c>
      <c r="H443">
        <v>1034780</v>
      </c>
      <c r="I443">
        <v>0.24</v>
      </c>
      <c r="J443" t="s">
        <v>193</v>
      </c>
      <c r="K443" t="s">
        <v>6175</v>
      </c>
      <c r="L443" t="s">
        <v>330</v>
      </c>
      <c r="M443">
        <v>20</v>
      </c>
      <c r="N443">
        <v>100</v>
      </c>
      <c r="O443" t="s">
        <v>6178</v>
      </c>
      <c r="P443">
        <v>1400</v>
      </c>
      <c r="Q443">
        <v>50</v>
      </c>
      <c r="R443">
        <v>301</v>
      </c>
      <c r="S443"/>
      <c r="T443"/>
      <c r="U443" t="s">
        <v>6179</v>
      </c>
      <c r="V443" s="2">
        <v>43874.397719907407</v>
      </c>
      <c r="W443" t="s">
        <v>37</v>
      </c>
      <c r="X443" s="2">
        <v>43874.397719907407</v>
      </c>
      <c r="Y443" t="s">
        <v>37</v>
      </c>
      <c r="Z443"/>
    </row>
    <row r="444" spans="1:26" hidden="1" x14ac:dyDescent="0.25">
      <c r="A444" t="s">
        <v>676</v>
      </c>
      <c r="B444" t="s">
        <v>675</v>
      </c>
      <c r="C444" t="s">
        <v>174</v>
      </c>
      <c r="D444" t="s">
        <v>175</v>
      </c>
      <c r="E444" t="s">
        <v>176</v>
      </c>
      <c r="F444" t="s">
        <v>177</v>
      </c>
      <c r="G444" t="s">
        <v>323</v>
      </c>
      <c r="H444">
        <v>1034740</v>
      </c>
      <c r="I444">
        <v>0.24</v>
      </c>
      <c r="J444" t="s">
        <v>193</v>
      </c>
      <c r="K444" t="s">
        <v>6175</v>
      </c>
      <c r="L444" t="s">
        <v>330</v>
      </c>
      <c r="M444">
        <v>20</v>
      </c>
      <c r="N444">
        <v>100</v>
      </c>
      <c r="O444" t="s">
        <v>6240</v>
      </c>
      <c r="P444" s="2"/>
      <c r="Q444" s="2"/>
      <c r="R444" s="2"/>
      <c r="S444"/>
      <c r="T444"/>
      <c r="U444" t="s">
        <v>6177</v>
      </c>
      <c r="V444" s="2">
        <v>44242.410787037035</v>
      </c>
      <c r="W444" t="s">
        <v>329</v>
      </c>
      <c r="X444" s="2">
        <v>44242.410787037035</v>
      </c>
      <c r="Y444" t="s">
        <v>329</v>
      </c>
      <c r="Z444"/>
    </row>
    <row r="445" spans="1:26" hidden="1" x14ac:dyDescent="0.25">
      <c r="A445" t="s">
        <v>1482</v>
      </c>
      <c r="B445" t="s">
        <v>1481</v>
      </c>
      <c r="C445" t="s">
        <v>1071</v>
      </c>
      <c r="D445" t="s">
        <v>1072</v>
      </c>
      <c r="E445" t="s">
        <v>1073</v>
      </c>
      <c r="F445" t="s">
        <v>241</v>
      </c>
      <c r="G445" t="s">
        <v>323</v>
      </c>
      <c r="H445">
        <v>1035225</v>
      </c>
      <c r="I445">
        <v>0.24</v>
      </c>
      <c r="J445" t="s">
        <v>193</v>
      </c>
      <c r="K445" t="s">
        <v>6175</v>
      </c>
      <c r="L445" t="s">
        <v>330</v>
      </c>
      <c r="M445">
        <v>20</v>
      </c>
      <c r="N445">
        <v>100</v>
      </c>
      <c r="O445" t="s">
        <v>6178</v>
      </c>
      <c r="P445">
        <v>1400</v>
      </c>
      <c r="Q445">
        <v>50</v>
      </c>
      <c r="R445">
        <v>302</v>
      </c>
      <c r="S445"/>
      <c r="T445"/>
      <c r="U445" t="s">
        <v>6179</v>
      </c>
      <c r="V445" s="2">
        <v>43892.410856481481</v>
      </c>
      <c r="W445" t="s">
        <v>37</v>
      </c>
      <c r="X445" s="2">
        <v>43892.413414351853</v>
      </c>
      <c r="Y445" t="s">
        <v>37</v>
      </c>
      <c r="Z445"/>
    </row>
    <row r="446" spans="1:26" hidden="1" x14ac:dyDescent="0.25">
      <c r="A446" t="s">
        <v>4275</v>
      </c>
      <c r="B446" t="s">
        <v>4274</v>
      </c>
      <c r="C446" t="s">
        <v>2972</v>
      </c>
      <c r="D446" t="s">
        <v>281</v>
      </c>
      <c r="E446" t="s">
        <v>2973</v>
      </c>
      <c r="F446" t="s">
        <v>177</v>
      </c>
      <c r="G446" t="s">
        <v>323</v>
      </c>
      <c r="H446">
        <v>1035283</v>
      </c>
      <c r="I446">
        <v>0.24</v>
      </c>
      <c r="J446" t="s">
        <v>193</v>
      </c>
      <c r="K446" t="s">
        <v>6175</v>
      </c>
      <c r="L446" t="s">
        <v>330</v>
      </c>
      <c r="M446">
        <v>20</v>
      </c>
      <c r="N446">
        <v>100</v>
      </c>
      <c r="O446" t="s">
        <v>6240</v>
      </c>
      <c r="P446" s="2"/>
      <c r="Q446" s="2"/>
      <c r="R446" s="2"/>
      <c r="S446"/>
      <c r="T446"/>
      <c r="U446" t="s">
        <v>6177</v>
      </c>
      <c r="V446" s="2">
        <v>44392.629745370374</v>
      </c>
      <c r="W446" t="s">
        <v>329</v>
      </c>
      <c r="X446" s="2">
        <v>44392.629745370374</v>
      </c>
      <c r="Y446" t="s">
        <v>329</v>
      </c>
      <c r="Z446"/>
    </row>
    <row r="447" spans="1:26" hidden="1" x14ac:dyDescent="0.25">
      <c r="A447" t="s">
        <v>4277</v>
      </c>
      <c r="B447" t="s">
        <v>4276</v>
      </c>
      <c r="C447" t="s">
        <v>1421</v>
      </c>
      <c r="D447" t="s">
        <v>769</v>
      </c>
      <c r="E447" t="s">
        <v>1422</v>
      </c>
      <c r="F447" t="s">
        <v>43</v>
      </c>
      <c r="G447" t="s">
        <v>323</v>
      </c>
      <c r="H447">
        <v>1035284</v>
      </c>
      <c r="I447">
        <v>0.24</v>
      </c>
      <c r="J447" t="s">
        <v>193</v>
      </c>
      <c r="K447" t="s">
        <v>6175</v>
      </c>
      <c r="L447" t="s">
        <v>330</v>
      </c>
      <c r="M447">
        <v>20</v>
      </c>
      <c r="N447">
        <v>100</v>
      </c>
      <c r="O447" t="s">
        <v>6240</v>
      </c>
      <c r="P447" s="2"/>
      <c r="Q447" s="2"/>
      <c r="R447" s="2"/>
      <c r="S447"/>
      <c r="T447"/>
      <c r="U447" t="s">
        <v>6177</v>
      </c>
      <c r="V447" s="2">
        <v>44629.39403935185</v>
      </c>
      <c r="W447" t="s">
        <v>329</v>
      </c>
      <c r="X447" s="2">
        <v>44629.39403935185</v>
      </c>
      <c r="Y447" t="s">
        <v>329</v>
      </c>
      <c r="Z447"/>
    </row>
    <row r="448" spans="1:26" hidden="1" x14ac:dyDescent="0.25">
      <c r="A448" t="s">
        <v>4366</v>
      </c>
      <c r="B448" t="s">
        <v>4365</v>
      </c>
      <c r="C448" t="s">
        <v>761</v>
      </c>
      <c r="D448" t="s">
        <v>32</v>
      </c>
      <c r="E448" t="s">
        <v>762</v>
      </c>
      <c r="F448" t="s">
        <v>177</v>
      </c>
      <c r="G448" t="s">
        <v>323</v>
      </c>
      <c r="H448">
        <v>1036095</v>
      </c>
      <c r="I448">
        <v>0.24</v>
      </c>
      <c r="J448" t="s">
        <v>193</v>
      </c>
      <c r="K448" t="s">
        <v>6175</v>
      </c>
      <c r="L448" t="s">
        <v>330</v>
      </c>
      <c r="M448">
        <v>20</v>
      </c>
      <c r="N448">
        <v>100</v>
      </c>
      <c r="O448" t="s">
        <v>6240</v>
      </c>
      <c r="P448" s="2"/>
      <c r="Q448" s="2"/>
      <c r="R448" s="2"/>
      <c r="S448"/>
      <c r="T448"/>
      <c r="U448" t="s">
        <v>6177</v>
      </c>
      <c r="V448" s="2">
        <v>44398.377071759256</v>
      </c>
      <c r="W448" t="s">
        <v>329</v>
      </c>
      <c r="X448" s="2">
        <v>44398.377071759256</v>
      </c>
      <c r="Y448" t="s">
        <v>329</v>
      </c>
      <c r="Z448"/>
    </row>
    <row r="449" spans="1:26" x14ac:dyDescent="0.25">
      <c r="A449" t="s">
        <v>1070</v>
      </c>
      <c r="B449" t="s">
        <v>1069</v>
      </c>
      <c r="C449" t="s">
        <v>1071</v>
      </c>
      <c r="D449" t="s">
        <v>1072</v>
      </c>
      <c r="E449" t="s">
        <v>1073</v>
      </c>
      <c r="F449" t="s">
        <v>241</v>
      </c>
      <c r="G449" s="5" t="s">
        <v>58</v>
      </c>
      <c r="H449" s="5">
        <v>1030380</v>
      </c>
      <c r="I449">
        <v>5</v>
      </c>
      <c r="J449" t="s">
        <v>47</v>
      </c>
      <c r="K449" t="s">
        <v>6172</v>
      </c>
      <c r="L449" s="5" t="s">
        <v>55</v>
      </c>
      <c r="M449">
        <v>60</v>
      </c>
      <c r="N449">
        <v>100</v>
      </c>
      <c r="O449" t="s">
        <v>6190</v>
      </c>
      <c r="P449" s="5">
        <v>2600</v>
      </c>
      <c r="Q449" s="5">
        <v>50</v>
      </c>
      <c r="R449" s="5">
        <v>300</v>
      </c>
      <c r="U449" s="5" t="s">
        <v>6174</v>
      </c>
      <c r="V449" s="8">
        <v>43892.411249999997</v>
      </c>
      <c r="W449" s="5" t="s">
        <v>37</v>
      </c>
      <c r="X449" s="8">
        <v>43892.411249999997</v>
      </c>
      <c r="Y449" s="5" t="s">
        <v>37</v>
      </c>
    </row>
    <row r="450" spans="1:26" x14ac:dyDescent="0.25">
      <c r="A450" t="s">
        <v>3010</v>
      </c>
      <c r="B450" t="s">
        <v>3009</v>
      </c>
      <c r="C450" t="s">
        <v>1071</v>
      </c>
      <c r="D450" t="s">
        <v>1072</v>
      </c>
      <c r="E450" t="s">
        <v>1073</v>
      </c>
      <c r="F450" t="s">
        <v>241</v>
      </c>
      <c r="G450" s="5" t="s">
        <v>58</v>
      </c>
      <c r="H450" s="5">
        <v>1030381</v>
      </c>
      <c r="I450">
        <v>5</v>
      </c>
      <c r="J450" t="s">
        <v>79</v>
      </c>
      <c r="K450" t="s">
        <v>6172</v>
      </c>
      <c r="L450" s="5" t="s">
        <v>55</v>
      </c>
      <c r="M450">
        <v>60</v>
      </c>
      <c r="N450">
        <v>100</v>
      </c>
      <c r="O450" t="s">
        <v>6190</v>
      </c>
      <c r="P450" s="5">
        <v>2550</v>
      </c>
      <c r="Q450" s="5">
        <v>50</v>
      </c>
      <c r="R450" s="5">
        <v>300</v>
      </c>
      <c r="U450" s="5" t="s">
        <v>6174</v>
      </c>
      <c r="V450" s="8">
        <v>43892.411539351851</v>
      </c>
      <c r="W450" s="5" t="s">
        <v>37</v>
      </c>
      <c r="X450" s="8">
        <v>43892.411539351851</v>
      </c>
      <c r="Y450" s="5" t="s">
        <v>37</v>
      </c>
    </row>
    <row r="451" spans="1:26" hidden="1" x14ac:dyDescent="0.25">
      <c r="A451" t="s">
        <v>557</v>
      </c>
      <c r="B451" t="s">
        <v>556</v>
      </c>
      <c r="C451" t="s">
        <v>422</v>
      </c>
      <c r="D451" t="s">
        <v>423</v>
      </c>
      <c r="E451" t="s">
        <v>424</v>
      </c>
      <c r="F451" t="s">
        <v>177</v>
      </c>
      <c r="G451" t="s">
        <v>323</v>
      </c>
      <c r="H451">
        <v>1035299</v>
      </c>
      <c r="I451">
        <v>0.24</v>
      </c>
      <c r="J451" t="s">
        <v>193</v>
      </c>
      <c r="K451" t="s">
        <v>6175</v>
      </c>
      <c r="L451" t="s">
        <v>330</v>
      </c>
      <c r="M451">
        <v>20</v>
      </c>
      <c r="N451">
        <v>100</v>
      </c>
      <c r="O451" t="s">
        <v>6225</v>
      </c>
      <c r="P451" s="2"/>
      <c r="Q451" s="2"/>
      <c r="R451" s="2"/>
      <c r="S451"/>
      <c r="T451"/>
      <c r="U451" t="s">
        <v>6179</v>
      </c>
      <c r="V451" s="2">
        <v>44082.644976851851</v>
      </c>
      <c r="W451" t="s">
        <v>37</v>
      </c>
      <c r="X451" s="2">
        <v>44096.513553240744</v>
      </c>
      <c r="Y451" t="s">
        <v>329</v>
      </c>
      <c r="Z451"/>
    </row>
    <row r="452" spans="1:26" hidden="1" x14ac:dyDescent="0.25">
      <c r="A452" t="s">
        <v>4370</v>
      </c>
      <c r="B452" t="s">
        <v>4369</v>
      </c>
      <c r="C452" t="s">
        <v>3808</v>
      </c>
      <c r="D452" t="s">
        <v>3809</v>
      </c>
      <c r="E452" t="s">
        <v>3810</v>
      </c>
      <c r="F452" t="s">
        <v>177</v>
      </c>
      <c r="G452" t="s">
        <v>323</v>
      </c>
      <c r="H452">
        <v>1036376</v>
      </c>
      <c r="I452">
        <v>0.24</v>
      </c>
      <c r="J452" t="s">
        <v>193</v>
      </c>
      <c r="K452" t="s">
        <v>6175</v>
      </c>
      <c r="L452" t="s">
        <v>330</v>
      </c>
      <c r="M452">
        <v>20</v>
      </c>
      <c r="N452">
        <v>100</v>
      </c>
      <c r="O452" t="s">
        <v>6176</v>
      </c>
      <c r="P452" s="2"/>
      <c r="Q452" s="2"/>
      <c r="R452" s="2"/>
      <c r="S452"/>
      <c r="T452"/>
      <c r="U452" t="s">
        <v>6177</v>
      </c>
      <c r="V452" s="2">
        <v>44677.391284722224</v>
      </c>
      <c r="W452" t="s">
        <v>329</v>
      </c>
      <c r="X452" s="2">
        <v>44677.391284722224</v>
      </c>
      <c r="Y452" t="s">
        <v>329</v>
      </c>
      <c r="Z452"/>
    </row>
    <row r="453" spans="1:26" hidden="1" x14ac:dyDescent="0.25">
      <c r="A453" t="s">
        <v>4372</v>
      </c>
      <c r="B453" t="s">
        <v>4371</v>
      </c>
      <c r="C453" t="s">
        <v>285</v>
      </c>
      <c r="D453" t="s">
        <v>93</v>
      </c>
      <c r="E453" t="s">
        <v>286</v>
      </c>
      <c r="F453" t="s">
        <v>177</v>
      </c>
      <c r="G453" t="s">
        <v>323</v>
      </c>
      <c r="H453">
        <v>1036383</v>
      </c>
      <c r="I453">
        <v>0.24</v>
      </c>
      <c r="J453" t="s">
        <v>193</v>
      </c>
      <c r="K453" t="s">
        <v>6175</v>
      </c>
      <c r="L453" t="s">
        <v>330</v>
      </c>
      <c r="M453">
        <v>20</v>
      </c>
      <c r="N453">
        <v>100</v>
      </c>
      <c r="O453" t="s">
        <v>6240</v>
      </c>
      <c r="P453" s="2"/>
      <c r="Q453" s="2"/>
      <c r="R453" s="2"/>
      <c r="S453"/>
      <c r="T453"/>
      <c r="U453" t="s">
        <v>6177</v>
      </c>
      <c r="V453" s="2">
        <v>44266.633831018517</v>
      </c>
      <c r="W453" t="s">
        <v>329</v>
      </c>
      <c r="X453" s="2">
        <v>44266.633831018517</v>
      </c>
      <c r="Y453" t="s">
        <v>329</v>
      </c>
      <c r="Z453"/>
    </row>
    <row r="454" spans="1:26" hidden="1" x14ac:dyDescent="0.25">
      <c r="A454" t="s">
        <v>4374</v>
      </c>
      <c r="B454" t="s">
        <v>4373</v>
      </c>
      <c r="C454" t="s">
        <v>1808</v>
      </c>
      <c r="D454" t="s">
        <v>1809</v>
      </c>
      <c r="E454" t="s">
        <v>1810</v>
      </c>
      <c r="F454" t="s">
        <v>177</v>
      </c>
      <c r="G454" t="s">
        <v>323</v>
      </c>
      <c r="H454">
        <v>1036385</v>
      </c>
      <c r="I454">
        <v>0.24</v>
      </c>
      <c r="J454" t="s">
        <v>193</v>
      </c>
      <c r="K454" t="s">
        <v>6175</v>
      </c>
      <c r="L454" t="s">
        <v>330</v>
      </c>
      <c r="M454">
        <v>20</v>
      </c>
      <c r="N454">
        <v>100</v>
      </c>
      <c r="O454" t="s">
        <v>6240</v>
      </c>
      <c r="P454" s="2"/>
      <c r="Q454" s="2"/>
      <c r="R454" s="2"/>
      <c r="S454"/>
      <c r="T454"/>
      <c r="U454" t="s">
        <v>6177</v>
      </c>
      <c r="V454" s="2">
        <v>44593.434189814812</v>
      </c>
      <c r="W454" t="s">
        <v>329</v>
      </c>
      <c r="X454" s="2">
        <v>44593.434189814812</v>
      </c>
      <c r="Y454" t="s">
        <v>329</v>
      </c>
      <c r="Z454"/>
    </row>
    <row r="455" spans="1:26" hidden="1" x14ac:dyDescent="0.25">
      <c r="A455" t="s">
        <v>4376</v>
      </c>
      <c r="B455" t="s">
        <v>4375</v>
      </c>
      <c r="C455" t="s">
        <v>4377</v>
      </c>
      <c r="D455" t="s">
        <v>4378</v>
      </c>
      <c r="E455" t="s">
        <v>4379</v>
      </c>
      <c r="F455" t="s">
        <v>177</v>
      </c>
      <c r="G455" t="s">
        <v>323</v>
      </c>
      <c r="H455">
        <v>1036391</v>
      </c>
      <c r="I455">
        <v>0.24</v>
      </c>
      <c r="J455" t="s">
        <v>193</v>
      </c>
      <c r="K455" t="s">
        <v>6175</v>
      </c>
      <c r="L455" t="s">
        <v>330</v>
      </c>
      <c r="M455">
        <v>20</v>
      </c>
      <c r="N455">
        <v>100</v>
      </c>
      <c r="O455" t="s">
        <v>6240</v>
      </c>
      <c r="P455" s="2"/>
      <c r="Q455" s="2"/>
      <c r="R455" s="2"/>
      <c r="S455"/>
      <c r="T455"/>
      <c r="U455" t="s">
        <v>6177</v>
      </c>
      <c r="V455" s="2">
        <v>44299.355810185189</v>
      </c>
      <c r="W455" t="s">
        <v>329</v>
      </c>
      <c r="X455" s="2">
        <v>44299.355810185189</v>
      </c>
      <c r="Y455" t="s">
        <v>329</v>
      </c>
      <c r="Z455"/>
    </row>
    <row r="456" spans="1:26" hidden="1" x14ac:dyDescent="0.25">
      <c r="A456" t="s">
        <v>4382</v>
      </c>
      <c r="B456" t="s">
        <v>4381</v>
      </c>
      <c r="C456" t="s">
        <v>3038</v>
      </c>
      <c r="D456" t="s">
        <v>652</v>
      </c>
      <c r="E456" t="s">
        <v>3635</v>
      </c>
      <c r="F456" t="s">
        <v>177</v>
      </c>
      <c r="G456" t="s">
        <v>323</v>
      </c>
      <c r="H456">
        <v>1036392</v>
      </c>
      <c r="I456">
        <v>0.24</v>
      </c>
      <c r="J456" t="s">
        <v>193</v>
      </c>
      <c r="K456" t="s">
        <v>6175</v>
      </c>
      <c r="L456" t="s">
        <v>330</v>
      </c>
      <c r="M456">
        <v>20</v>
      </c>
      <c r="N456">
        <v>100</v>
      </c>
      <c r="O456" t="s">
        <v>6240</v>
      </c>
      <c r="P456" s="2"/>
      <c r="Q456" s="2"/>
      <c r="R456" s="2"/>
      <c r="S456"/>
      <c r="T456"/>
      <c r="U456" t="s">
        <v>6177</v>
      </c>
      <c r="V456" s="2">
        <v>44305.593113425923</v>
      </c>
      <c r="W456" t="s">
        <v>329</v>
      </c>
      <c r="X456" s="2">
        <v>44305.593113425923</v>
      </c>
      <c r="Y456" t="s">
        <v>329</v>
      </c>
      <c r="Z456"/>
    </row>
    <row r="457" spans="1:26" hidden="1" x14ac:dyDescent="0.25">
      <c r="A457" t="s">
        <v>4384</v>
      </c>
      <c r="B457" t="s">
        <v>4383</v>
      </c>
      <c r="C457" t="s">
        <v>2071</v>
      </c>
      <c r="D457" t="s">
        <v>93</v>
      </c>
      <c r="E457" t="s">
        <v>2072</v>
      </c>
      <c r="F457" t="s">
        <v>177</v>
      </c>
      <c r="G457" t="s">
        <v>323</v>
      </c>
      <c r="H457">
        <v>1036393</v>
      </c>
      <c r="I457">
        <v>0.24</v>
      </c>
      <c r="J457" t="s">
        <v>193</v>
      </c>
      <c r="K457" t="s">
        <v>6175</v>
      </c>
      <c r="L457" t="s">
        <v>330</v>
      </c>
      <c r="M457">
        <v>20</v>
      </c>
      <c r="N457">
        <v>100</v>
      </c>
      <c r="O457" t="s">
        <v>6240</v>
      </c>
      <c r="P457" s="2"/>
      <c r="Q457" s="2"/>
      <c r="R457" s="2"/>
      <c r="S457"/>
      <c r="T457"/>
      <c r="U457" t="s">
        <v>6177</v>
      </c>
      <c r="V457" s="2">
        <v>44552.616284722222</v>
      </c>
      <c r="W457" t="s">
        <v>329</v>
      </c>
      <c r="X457" s="2">
        <v>44552.616284722222</v>
      </c>
      <c r="Y457" t="s">
        <v>329</v>
      </c>
      <c r="Z457"/>
    </row>
    <row r="458" spans="1:26" hidden="1" x14ac:dyDescent="0.25">
      <c r="A458" t="s">
        <v>4386</v>
      </c>
      <c r="B458" t="s">
        <v>4385</v>
      </c>
      <c r="C458" t="s">
        <v>174</v>
      </c>
      <c r="D458" t="s">
        <v>3224</v>
      </c>
      <c r="E458" t="s">
        <v>3225</v>
      </c>
      <c r="F458" t="s">
        <v>177</v>
      </c>
      <c r="G458" t="s">
        <v>323</v>
      </c>
      <c r="H458">
        <v>1036394</v>
      </c>
      <c r="I458">
        <v>0.24</v>
      </c>
      <c r="J458" t="s">
        <v>193</v>
      </c>
      <c r="K458" t="s">
        <v>6175</v>
      </c>
      <c r="L458" t="s">
        <v>330</v>
      </c>
      <c r="M458">
        <v>20</v>
      </c>
      <c r="N458">
        <v>100</v>
      </c>
      <c r="O458" t="s">
        <v>6240</v>
      </c>
      <c r="P458" s="2"/>
      <c r="Q458" s="2"/>
      <c r="R458" s="2"/>
      <c r="S458"/>
      <c r="T458"/>
      <c r="U458" t="s">
        <v>6177</v>
      </c>
      <c r="V458" s="2">
        <v>44284.536493055559</v>
      </c>
      <c r="W458" t="s">
        <v>329</v>
      </c>
      <c r="X458" s="2">
        <v>44284.536493055559</v>
      </c>
      <c r="Y458" t="s">
        <v>329</v>
      </c>
      <c r="Z458"/>
    </row>
    <row r="459" spans="1:26" hidden="1" x14ac:dyDescent="0.25">
      <c r="A459" t="s">
        <v>4388</v>
      </c>
      <c r="B459" t="s">
        <v>4387</v>
      </c>
      <c r="C459" t="s">
        <v>624</v>
      </c>
      <c r="D459" t="s">
        <v>482</v>
      </c>
      <c r="E459" t="s">
        <v>4389</v>
      </c>
      <c r="F459" t="s">
        <v>107</v>
      </c>
      <c r="G459" t="s">
        <v>323</v>
      </c>
      <c r="H459">
        <v>1036395</v>
      </c>
      <c r="I459">
        <v>0.24</v>
      </c>
      <c r="J459" t="s">
        <v>193</v>
      </c>
      <c r="K459" t="s">
        <v>6175</v>
      </c>
      <c r="L459" t="s">
        <v>330</v>
      </c>
      <c r="M459">
        <v>20</v>
      </c>
      <c r="N459">
        <v>100</v>
      </c>
      <c r="O459" t="s">
        <v>6240</v>
      </c>
      <c r="P459" s="2"/>
      <c r="Q459" s="2"/>
      <c r="R459" s="2"/>
      <c r="S459"/>
      <c r="T459"/>
      <c r="U459" t="s">
        <v>6177</v>
      </c>
      <c r="V459" s="2">
        <v>44312.373564814814</v>
      </c>
      <c r="W459" t="s">
        <v>329</v>
      </c>
      <c r="X459" s="2">
        <v>44312.373564814814</v>
      </c>
      <c r="Y459" t="s">
        <v>329</v>
      </c>
      <c r="Z459"/>
    </row>
    <row r="460" spans="1:26" hidden="1" x14ac:dyDescent="0.25">
      <c r="A460" t="s">
        <v>4392</v>
      </c>
      <c r="B460" t="s">
        <v>4391</v>
      </c>
      <c r="C460" t="s">
        <v>3644</v>
      </c>
      <c r="D460" t="s">
        <v>3715</v>
      </c>
      <c r="E460" t="s">
        <v>3716</v>
      </c>
      <c r="F460" t="s">
        <v>51</v>
      </c>
      <c r="G460" t="s">
        <v>323</v>
      </c>
      <c r="H460">
        <v>1036396</v>
      </c>
      <c r="I460">
        <v>0.24</v>
      </c>
      <c r="J460" t="s">
        <v>193</v>
      </c>
      <c r="K460" t="s">
        <v>6175</v>
      </c>
      <c r="L460" t="s">
        <v>330</v>
      </c>
      <c r="M460">
        <v>20</v>
      </c>
      <c r="N460">
        <v>100</v>
      </c>
      <c r="O460" t="s">
        <v>6176</v>
      </c>
      <c r="P460" s="2"/>
      <c r="Q460" s="2"/>
      <c r="R460" s="2"/>
      <c r="S460"/>
      <c r="T460"/>
      <c r="U460" t="s">
        <v>6177</v>
      </c>
      <c r="V460" s="2">
        <v>44643.578738425924</v>
      </c>
      <c r="W460" t="s">
        <v>329</v>
      </c>
      <c r="X460" s="2">
        <v>44643.578738425924</v>
      </c>
      <c r="Y460" t="s">
        <v>329</v>
      </c>
      <c r="Z460"/>
    </row>
    <row r="461" spans="1:26" hidden="1" x14ac:dyDescent="0.25">
      <c r="A461" t="s">
        <v>565</v>
      </c>
      <c r="B461" t="s">
        <v>564</v>
      </c>
      <c r="C461" t="s">
        <v>422</v>
      </c>
      <c r="D461" t="s">
        <v>423</v>
      </c>
      <c r="E461" t="s">
        <v>424</v>
      </c>
      <c r="F461" t="s">
        <v>177</v>
      </c>
      <c r="G461" t="s">
        <v>323</v>
      </c>
      <c r="H461">
        <v>1035307</v>
      </c>
      <c r="I461">
        <v>0.24</v>
      </c>
      <c r="J461" t="s">
        <v>193</v>
      </c>
      <c r="K461" t="s">
        <v>6175</v>
      </c>
      <c r="L461" t="s">
        <v>330</v>
      </c>
      <c r="M461">
        <v>20</v>
      </c>
      <c r="N461">
        <v>100</v>
      </c>
      <c r="O461" t="s">
        <v>6225</v>
      </c>
      <c r="P461" s="2"/>
      <c r="Q461" s="2"/>
      <c r="R461" s="2"/>
      <c r="S461"/>
      <c r="T461"/>
      <c r="U461" t="s">
        <v>6179</v>
      </c>
      <c r="V461" s="2">
        <v>44082.645578703705</v>
      </c>
      <c r="W461" t="s">
        <v>37</v>
      </c>
      <c r="X461" s="2">
        <v>44096.513298611113</v>
      </c>
      <c r="Y461" t="s">
        <v>329</v>
      </c>
      <c r="Z461"/>
    </row>
    <row r="462" spans="1:26" hidden="1" x14ac:dyDescent="0.25">
      <c r="A462" t="s">
        <v>4231</v>
      </c>
      <c r="B462" t="s">
        <v>4230</v>
      </c>
      <c r="C462" t="s">
        <v>3523</v>
      </c>
      <c r="D462" t="s">
        <v>528</v>
      </c>
      <c r="E462" t="s">
        <v>3958</v>
      </c>
      <c r="F462" t="s">
        <v>177</v>
      </c>
      <c r="G462" t="s">
        <v>323</v>
      </c>
      <c r="H462">
        <v>1036066</v>
      </c>
      <c r="I462">
        <v>0.24</v>
      </c>
      <c r="J462" t="s">
        <v>193</v>
      </c>
      <c r="K462" t="s">
        <v>6175</v>
      </c>
      <c r="L462" t="s">
        <v>330</v>
      </c>
      <c r="M462">
        <v>20</v>
      </c>
      <c r="N462">
        <v>100</v>
      </c>
      <c r="O462" t="s">
        <v>6240</v>
      </c>
      <c r="P462" s="2"/>
      <c r="Q462" s="2"/>
      <c r="R462" s="2"/>
      <c r="S462"/>
      <c r="T462"/>
      <c r="U462" t="s">
        <v>6177</v>
      </c>
      <c r="V462" s="2">
        <v>44238.451655092591</v>
      </c>
      <c r="W462" t="s">
        <v>329</v>
      </c>
      <c r="X462" s="2">
        <v>44238.451655092591</v>
      </c>
      <c r="Y462" t="s">
        <v>329</v>
      </c>
      <c r="Z462"/>
    </row>
    <row r="463" spans="1:26" hidden="1" x14ac:dyDescent="0.25">
      <c r="A463" t="s">
        <v>4233</v>
      </c>
      <c r="B463" t="s">
        <v>4232</v>
      </c>
      <c r="C463" t="s">
        <v>2189</v>
      </c>
      <c r="D463" t="s">
        <v>4234</v>
      </c>
      <c r="E463" t="s">
        <v>2576</v>
      </c>
      <c r="F463" t="s">
        <v>277</v>
      </c>
      <c r="G463" t="s">
        <v>323</v>
      </c>
      <c r="H463">
        <v>1036067</v>
      </c>
      <c r="I463">
        <v>0.24</v>
      </c>
      <c r="J463" t="s">
        <v>193</v>
      </c>
      <c r="K463" t="s">
        <v>6175</v>
      </c>
      <c r="L463" t="s">
        <v>330</v>
      </c>
      <c r="M463">
        <v>20</v>
      </c>
      <c r="N463">
        <v>100</v>
      </c>
      <c r="O463" t="s">
        <v>6176</v>
      </c>
      <c r="P463" s="2"/>
      <c r="Q463" s="2"/>
      <c r="R463" s="2"/>
      <c r="S463"/>
      <c r="T463"/>
      <c r="U463" t="s">
        <v>6177</v>
      </c>
      <c r="V463" s="2">
        <v>44643.581435185188</v>
      </c>
      <c r="W463" t="s">
        <v>329</v>
      </c>
      <c r="X463" s="2">
        <v>44643.581435185188</v>
      </c>
      <c r="Y463" t="s">
        <v>329</v>
      </c>
      <c r="Z463"/>
    </row>
    <row r="464" spans="1:26" hidden="1" x14ac:dyDescent="0.25">
      <c r="A464" t="s">
        <v>4237</v>
      </c>
      <c r="B464" t="s">
        <v>4236</v>
      </c>
      <c r="C464" t="s">
        <v>125</v>
      </c>
      <c r="D464" t="s">
        <v>126</v>
      </c>
      <c r="E464" t="s">
        <v>127</v>
      </c>
      <c r="F464" t="s">
        <v>43</v>
      </c>
      <c r="G464" t="s">
        <v>323</v>
      </c>
      <c r="H464">
        <v>1036070</v>
      </c>
      <c r="I464">
        <v>0.24</v>
      </c>
      <c r="J464" t="s">
        <v>193</v>
      </c>
      <c r="K464" t="s">
        <v>6175</v>
      </c>
      <c r="L464" t="s">
        <v>330</v>
      </c>
      <c r="M464">
        <v>20</v>
      </c>
      <c r="N464">
        <v>100</v>
      </c>
      <c r="O464" t="s">
        <v>6240</v>
      </c>
      <c r="P464" s="2"/>
      <c r="Q464" s="2"/>
      <c r="R464" s="2"/>
      <c r="S464"/>
      <c r="T464"/>
      <c r="U464" t="s">
        <v>6177</v>
      </c>
      <c r="V464" s="2">
        <v>44629.394236111111</v>
      </c>
      <c r="W464" t="s">
        <v>329</v>
      </c>
      <c r="X464" s="2">
        <v>44629.394236111111</v>
      </c>
      <c r="Y464" t="s">
        <v>329</v>
      </c>
      <c r="Z464"/>
    </row>
    <row r="465" spans="1:26" hidden="1" x14ac:dyDescent="0.25">
      <c r="A465" t="s">
        <v>4239</v>
      </c>
      <c r="B465" t="s">
        <v>4238</v>
      </c>
      <c r="C465" t="s">
        <v>2948</v>
      </c>
      <c r="D465" t="s">
        <v>264</v>
      </c>
      <c r="E465" t="s">
        <v>2949</v>
      </c>
      <c r="F465" t="s">
        <v>177</v>
      </c>
      <c r="G465" t="s">
        <v>323</v>
      </c>
      <c r="H465">
        <v>1036071</v>
      </c>
      <c r="I465">
        <v>0.24</v>
      </c>
      <c r="J465" t="s">
        <v>193</v>
      </c>
      <c r="K465" t="s">
        <v>6175</v>
      </c>
      <c r="L465" t="s">
        <v>330</v>
      </c>
      <c r="M465">
        <v>20</v>
      </c>
      <c r="N465">
        <v>100</v>
      </c>
      <c r="O465" t="s">
        <v>6176</v>
      </c>
      <c r="P465" s="2"/>
      <c r="Q465" s="2"/>
      <c r="R465" s="2"/>
      <c r="S465"/>
      <c r="T465"/>
      <c r="U465" t="s">
        <v>6177</v>
      </c>
      <c r="V465" s="2">
        <v>44671.38009259259</v>
      </c>
      <c r="W465" t="s">
        <v>329</v>
      </c>
      <c r="X465" s="2">
        <v>44671.38009259259</v>
      </c>
      <c r="Y465" t="s">
        <v>329</v>
      </c>
      <c r="Z465"/>
    </row>
    <row r="466" spans="1:26" hidden="1" x14ac:dyDescent="0.25">
      <c r="A466" t="s">
        <v>4241</v>
      </c>
      <c r="B466" t="s">
        <v>4240</v>
      </c>
      <c r="C466" t="s">
        <v>913</v>
      </c>
      <c r="D466" t="s">
        <v>1825</v>
      </c>
      <c r="E466" t="s">
        <v>1826</v>
      </c>
      <c r="F466" t="s">
        <v>177</v>
      </c>
      <c r="G466" t="s">
        <v>323</v>
      </c>
      <c r="H466">
        <v>1036072</v>
      </c>
      <c r="I466">
        <v>0.24</v>
      </c>
      <c r="J466" t="s">
        <v>193</v>
      </c>
      <c r="K466" t="s">
        <v>6175</v>
      </c>
      <c r="L466" t="s">
        <v>330</v>
      </c>
      <c r="M466">
        <v>20</v>
      </c>
      <c r="N466">
        <v>100</v>
      </c>
      <c r="O466" t="s">
        <v>6240</v>
      </c>
      <c r="P466" s="2"/>
      <c r="Q466" s="2"/>
      <c r="R466" s="2"/>
      <c r="S466"/>
      <c r="T466"/>
      <c r="U466" t="s">
        <v>6177</v>
      </c>
      <c r="V466" s="2">
        <v>44398.378576388888</v>
      </c>
      <c r="W466" t="s">
        <v>329</v>
      </c>
      <c r="X466" s="2">
        <v>44398.378576388888</v>
      </c>
      <c r="Y466" t="s">
        <v>329</v>
      </c>
      <c r="Z466"/>
    </row>
    <row r="467" spans="1:26" hidden="1" x14ac:dyDescent="0.25">
      <c r="A467" t="s">
        <v>4243</v>
      </c>
      <c r="B467" t="s">
        <v>4242</v>
      </c>
      <c r="C467" t="s">
        <v>2373</v>
      </c>
      <c r="D467" t="s">
        <v>316</v>
      </c>
      <c r="E467" t="s">
        <v>2374</v>
      </c>
      <c r="F467" t="s">
        <v>177</v>
      </c>
      <c r="G467" t="s">
        <v>323</v>
      </c>
      <c r="H467">
        <v>1036073</v>
      </c>
      <c r="I467">
        <v>0.24</v>
      </c>
      <c r="J467" t="s">
        <v>193</v>
      </c>
      <c r="K467" t="s">
        <v>6175</v>
      </c>
      <c r="L467" t="s">
        <v>330</v>
      </c>
      <c r="M467">
        <v>20</v>
      </c>
      <c r="N467">
        <v>100</v>
      </c>
      <c r="O467" t="s">
        <v>6240</v>
      </c>
      <c r="P467" s="2"/>
      <c r="Q467" s="2"/>
      <c r="R467" s="2"/>
      <c r="S467"/>
      <c r="T467"/>
      <c r="U467" t="s">
        <v>6177</v>
      </c>
      <c r="V467" s="2">
        <v>44609.521597222221</v>
      </c>
      <c r="W467" t="s">
        <v>329</v>
      </c>
      <c r="X467" s="2">
        <v>44609.521597222221</v>
      </c>
      <c r="Y467" t="s">
        <v>329</v>
      </c>
      <c r="Z467"/>
    </row>
    <row r="468" spans="1:26" hidden="1" x14ac:dyDescent="0.25">
      <c r="A468" t="s">
        <v>4245</v>
      </c>
      <c r="B468" t="s">
        <v>4244</v>
      </c>
      <c r="C468" t="s">
        <v>2385</v>
      </c>
      <c r="D468" t="s">
        <v>569</v>
      </c>
      <c r="E468" t="s">
        <v>3198</v>
      </c>
      <c r="F468" t="s">
        <v>177</v>
      </c>
      <c r="G468" t="s">
        <v>323</v>
      </c>
      <c r="H468">
        <v>1036074</v>
      </c>
      <c r="I468">
        <v>0.24</v>
      </c>
      <c r="J468" t="s">
        <v>193</v>
      </c>
      <c r="K468" t="s">
        <v>6175</v>
      </c>
      <c r="L468" t="s">
        <v>330</v>
      </c>
      <c r="M468">
        <v>20</v>
      </c>
      <c r="N468">
        <v>100</v>
      </c>
      <c r="O468" t="s">
        <v>6240</v>
      </c>
      <c r="P468" s="2"/>
      <c r="Q468" s="2"/>
      <c r="R468" s="2"/>
      <c r="S468"/>
      <c r="T468"/>
      <c r="U468" t="s">
        <v>6177</v>
      </c>
      <c r="V468" s="2">
        <v>44305.590798611112</v>
      </c>
      <c r="W468" t="s">
        <v>329</v>
      </c>
      <c r="X468" s="2">
        <v>44305.590798611112</v>
      </c>
      <c r="Y468" t="s">
        <v>329</v>
      </c>
      <c r="Z468"/>
    </row>
    <row r="469" spans="1:26" hidden="1" x14ac:dyDescent="0.25">
      <c r="A469" t="s">
        <v>4247</v>
      </c>
      <c r="B469" t="s">
        <v>4246</v>
      </c>
      <c r="C469" t="s">
        <v>308</v>
      </c>
      <c r="D469" t="s">
        <v>309</v>
      </c>
      <c r="E469" t="s">
        <v>310</v>
      </c>
      <c r="F469" t="s">
        <v>62</v>
      </c>
      <c r="G469" t="s">
        <v>323</v>
      </c>
      <c r="H469">
        <v>1036075</v>
      </c>
      <c r="I469">
        <v>0.24</v>
      </c>
      <c r="J469" t="s">
        <v>193</v>
      </c>
      <c r="K469" t="s">
        <v>6175</v>
      </c>
      <c r="L469" t="s">
        <v>330</v>
      </c>
      <c r="M469">
        <v>20</v>
      </c>
      <c r="N469">
        <v>100</v>
      </c>
      <c r="O469" t="s">
        <v>6240</v>
      </c>
      <c r="P469" s="2"/>
      <c r="Q469" s="2"/>
      <c r="R469" s="2"/>
      <c r="S469"/>
      <c r="T469"/>
      <c r="U469" t="s">
        <v>6177</v>
      </c>
      <c r="V469" s="2">
        <v>44462.41128472222</v>
      </c>
      <c r="W469" t="s">
        <v>329</v>
      </c>
      <c r="X469" s="2">
        <v>44462.41128472222</v>
      </c>
      <c r="Y469" t="s">
        <v>329</v>
      </c>
      <c r="Z469"/>
    </row>
    <row r="470" spans="1:26" hidden="1" x14ac:dyDescent="0.25">
      <c r="A470" t="s">
        <v>4249</v>
      </c>
      <c r="B470" t="s">
        <v>4248</v>
      </c>
      <c r="C470" t="s">
        <v>913</v>
      </c>
      <c r="D470" t="s">
        <v>1825</v>
      </c>
      <c r="E470" t="s">
        <v>4250</v>
      </c>
      <c r="F470" t="s">
        <v>177</v>
      </c>
      <c r="G470" t="s">
        <v>323</v>
      </c>
      <c r="H470">
        <v>1036076</v>
      </c>
      <c r="I470">
        <v>0.24</v>
      </c>
      <c r="J470" t="s">
        <v>193</v>
      </c>
      <c r="K470" t="s">
        <v>6175</v>
      </c>
      <c r="L470" t="s">
        <v>330</v>
      </c>
      <c r="M470">
        <v>20</v>
      </c>
      <c r="N470">
        <v>100</v>
      </c>
      <c r="O470" t="s">
        <v>6240</v>
      </c>
      <c r="P470" s="2"/>
      <c r="Q470" s="2"/>
      <c r="R470" s="2"/>
      <c r="S470"/>
      <c r="T470"/>
      <c r="U470" t="s">
        <v>6177</v>
      </c>
      <c r="V470" s="2">
        <v>44398.378692129627</v>
      </c>
      <c r="W470" t="s">
        <v>329</v>
      </c>
      <c r="X470" s="2">
        <v>44398.378692129627</v>
      </c>
      <c r="Y470" t="s">
        <v>329</v>
      </c>
      <c r="Z470"/>
    </row>
    <row r="471" spans="1:26" hidden="1" x14ac:dyDescent="0.25">
      <c r="A471" t="s">
        <v>4252</v>
      </c>
      <c r="B471" t="s">
        <v>4251</v>
      </c>
      <c r="C471" t="s">
        <v>4253</v>
      </c>
      <c r="D471" t="s">
        <v>49</v>
      </c>
      <c r="E471" t="s">
        <v>4254</v>
      </c>
      <c r="F471" t="s">
        <v>177</v>
      </c>
      <c r="G471" t="s">
        <v>323</v>
      </c>
      <c r="H471">
        <v>1036077</v>
      </c>
      <c r="I471">
        <v>0.24</v>
      </c>
      <c r="J471" t="s">
        <v>193</v>
      </c>
      <c r="K471" t="s">
        <v>6175</v>
      </c>
      <c r="L471" t="s">
        <v>330</v>
      </c>
      <c r="M471">
        <v>20</v>
      </c>
      <c r="N471">
        <v>100</v>
      </c>
      <c r="O471" t="s">
        <v>6240</v>
      </c>
      <c r="P471" s="2"/>
      <c r="Q471" s="2"/>
      <c r="R471" s="2"/>
      <c r="S471"/>
      <c r="T471"/>
      <c r="U471" t="s">
        <v>6177</v>
      </c>
      <c r="V471" s="2">
        <v>44322.410555555558</v>
      </c>
      <c r="W471" t="s">
        <v>329</v>
      </c>
      <c r="X471" s="2">
        <v>44322.410555555558</v>
      </c>
      <c r="Y471" t="s">
        <v>329</v>
      </c>
      <c r="Z471"/>
    </row>
    <row r="472" spans="1:26" hidden="1" x14ac:dyDescent="0.25">
      <c r="A472" t="s">
        <v>4475</v>
      </c>
      <c r="B472" t="s">
        <v>4474</v>
      </c>
      <c r="C472" t="s">
        <v>951</v>
      </c>
      <c r="D472" t="s">
        <v>112</v>
      </c>
      <c r="E472" t="s">
        <v>952</v>
      </c>
      <c r="F472" t="s">
        <v>51</v>
      </c>
      <c r="G472" t="s">
        <v>323</v>
      </c>
      <c r="H472">
        <v>1034575</v>
      </c>
      <c r="I472">
        <v>0.24</v>
      </c>
      <c r="J472" t="s">
        <v>193</v>
      </c>
      <c r="K472" t="s">
        <v>6175</v>
      </c>
      <c r="L472" t="s">
        <v>330</v>
      </c>
      <c r="M472">
        <v>20</v>
      </c>
      <c r="N472">
        <v>100</v>
      </c>
      <c r="O472" t="s">
        <v>6240</v>
      </c>
      <c r="P472" s="2"/>
      <c r="Q472" s="2"/>
      <c r="R472" s="2"/>
      <c r="S472"/>
      <c r="T472"/>
      <c r="U472" t="s">
        <v>6177</v>
      </c>
      <c r="V472" s="2">
        <v>44460.3906712963</v>
      </c>
      <c r="W472" t="s">
        <v>329</v>
      </c>
      <c r="X472" s="2">
        <v>44460.3906712963</v>
      </c>
      <c r="Y472" t="s">
        <v>329</v>
      </c>
      <c r="Z472"/>
    </row>
    <row r="473" spans="1:26" hidden="1" x14ac:dyDescent="0.25">
      <c r="A473" t="s">
        <v>3530</v>
      </c>
      <c r="B473" t="s">
        <v>3529</v>
      </c>
      <c r="C473" t="s">
        <v>1930</v>
      </c>
      <c r="D473" t="s">
        <v>1931</v>
      </c>
      <c r="E473" t="s">
        <v>1932</v>
      </c>
      <c r="F473" t="s">
        <v>177</v>
      </c>
      <c r="G473" t="s">
        <v>58</v>
      </c>
      <c r="H473">
        <v>1034882</v>
      </c>
      <c r="I473">
        <v>6</v>
      </c>
      <c r="J473" t="s">
        <v>47</v>
      </c>
      <c r="K473" t="s">
        <v>6142</v>
      </c>
      <c r="L473" t="s">
        <v>55</v>
      </c>
      <c r="M473">
        <v>80</v>
      </c>
      <c r="N473">
        <v>100</v>
      </c>
      <c r="O473" t="s">
        <v>6216</v>
      </c>
      <c r="P473">
        <v>2500</v>
      </c>
      <c r="Q473">
        <v>50</v>
      </c>
      <c r="R473">
        <v>300</v>
      </c>
      <c r="S473"/>
      <c r="T473"/>
      <c r="U473" t="s">
        <v>6144</v>
      </c>
      <c r="V473" s="2">
        <v>44700.305983796294</v>
      </c>
      <c r="W473" t="s">
        <v>329</v>
      </c>
      <c r="X473" s="2">
        <v>44700.305983796294</v>
      </c>
      <c r="Y473" t="s">
        <v>329</v>
      </c>
      <c r="Z473"/>
    </row>
    <row r="474" spans="1:26" hidden="1" x14ac:dyDescent="0.25">
      <c r="A474" t="s">
        <v>3518</v>
      </c>
      <c r="B474" t="s">
        <v>3517</v>
      </c>
      <c r="C474" t="s">
        <v>2948</v>
      </c>
      <c r="D474" t="s">
        <v>195</v>
      </c>
      <c r="E474" t="s">
        <v>3519</v>
      </c>
      <c r="F474" t="s">
        <v>177</v>
      </c>
      <c r="G474" t="s">
        <v>58</v>
      </c>
      <c r="H474">
        <v>1034704</v>
      </c>
      <c r="I474">
        <v>5</v>
      </c>
      <c r="J474" t="s">
        <v>79</v>
      </c>
      <c r="K474" t="s">
        <v>6172</v>
      </c>
      <c r="L474" t="s">
        <v>55</v>
      </c>
      <c r="M474">
        <v>60</v>
      </c>
      <c r="N474">
        <v>100</v>
      </c>
      <c r="O474" t="s">
        <v>6173</v>
      </c>
      <c r="P474">
        <v>2600</v>
      </c>
      <c r="Q474">
        <v>50</v>
      </c>
      <c r="R474">
        <v>300</v>
      </c>
      <c r="S474"/>
      <c r="T474"/>
      <c r="U474" t="s">
        <v>6174</v>
      </c>
      <c r="V474" s="2">
        <v>44671.379502314812</v>
      </c>
      <c r="W474" t="s">
        <v>329</v>
      </c>
      <c r="X474" s="2">
        <v>44671.379502314812</v>
      </c>
      <c r="Y474" t="s">
        <v>329</v>
      </c>
      <c r="Z474"/>
    </row>
    <row r="475" spans="1:26" hidden="1" x14ac:dyDescent="0.25">
      <c r="A475" t="s">
        <v>3522</v>
      </c>
      <c r="B475" t="s">
        <v>3521</v>
      </c>
      <c r="C475" t="s">
        <v>3523</v>
      </c>
      <c r="D475" t="s">
        <v>3524</v>
      </c>
      <c r="E475" t="s">
        <v>3525</v>
      </c>
      <c r="F475" t="s">
        <v>177</v>
      </c>
      <c r="G475" t="s">
        <v>58</v>
      </c>
      <c r="H475">
        <v>1034706</v>
      </c>
      <c r="I475">
        <v>5</v>
      </c>
      <c r="J475" t="s">
        <v>79</v>
      </c>
      <c r="K475" t="s">
        <v>6172</v>
      </c>
      <c r="L475" t="s">
        <v>55</v>
      </c>
      <c r="M475">
        <v>60</v>
      </c>
      <c r="N475">
        <v>100</v>
      </c>
      <c r="O475" t="s">
        <v>6219</v>
      </c>
      <c r="P475">
        <v>2700</v>
      </c>
      <c r="Q475">
        <v>50</v>
      </c>
      <c r="R475">
        <v>300</v>
      </c>
      <c r="S475"/>
      <c r="T475"/>
      <c r="U475" t="s">
        <v>6174</v>
      </c>
      <c r="V475" s="2">
        <v>44284.536724537036</v>
      </c>
      <c r="W475" t="s">
        <v>329</v>
      </c>
      <c r="X475" s="2">
        <v>44284.536724537036</v>
      </c>
      <c r="Y475" t="s">
        <v>329</v>
      </c>
      <c r="Z475"/>
    </row>
    <row r="476" spans="1:26" hidden="1" x14ac:dyDescent="0.25">
      <c r="A476" t="s">
        <v>4468</v>
      </c>
      <c r="B476" t="s">
        <v>4467</v>
      </c>
      <c r="C476" t="s">
        <v>624</v>
      </c>
      <c r="D476" t="s">
        <v>482</v>
      </c>
      <c r="E476" t="s">
        <v>4389</v>
      </c>
      <c r="F476" t="s">
        <v>107</v>
      </c>
      <c r="G476" t="s">
        <v>58</v>
      </c>
      <c r="H476">
        <v>1034644</v>
      </c>
      <c r="I476">
        <v>5</v>
      </c>
      <c r="J476" t="s">
        <v>79</v>
      </c>
      <c r="K476" t="s">
        <v>6172</v>
      </c>
      <c r="L476" t="s">
        <v>55</v>
      </c>
      <c r="M476">
        <v>60</v>
      </c>
      <c r="N476">
        <v>100</v>
      </c>
      <c r="O476" t="s">
        <v>6219</v>
      </c>
      <c r="P476">
        <v>2700</v>
      </c>
      <c r="Q476">
        <v>50</v>
      </c>
      <c r="R476">
        <v>300</v>
      </c>
      <c r="S476"/>
      <c r="T476"/>
      <c r="U476" t="s">
        <v>6174</v>
      </c>
      <c r="V476" s="2">
        <v>44312.373310185183</v>
      </c>
      <c r="W476" t="s">
        <v>329</v>
      </c>
      <c r="X476" s="2">
        <v>44312.373310185183</v>
      </c>
      <c r="Y476" t="s">
        <v>329</v>
      </c>
      <c r="Z476"/>
    </row>
    <row r="477" spans="1:26" hidden="1" x14ac:dyDescent="0.25">
      <c r="A477" t="s">
        <v>4477</v>
      </c>
      <c r="B477" t="s">
        <v>4476</v>
      </c>
      <c r="C477" t="s">
        <v>324</v>
      </c>
      <c r="D477" t="s">
        <v>1834</v>
      </c>
      <c r="E477" t="s">
        <v>1835</v>
      </c>
      <c r="F477" t="s">
        <v>177</v>
      </c>
      <c r="G477" t="s">
        <v>58</v>
      </c>
      <c r="H477">
        <v>1034639</v>
      </c>
      <c r="I477">
        <v>5</v>
      </c>
      <c r="J477" t="s">
        <v>47</v>
      </c>
      <c r="K477" t="s">
        <v>6172</v>
      </c>
      <c r="L477" t="s">
        <v>55</v>
      </c>
      <c r="M477">
        <v>60</v>
      </c>
      <c r="N477">
        <v>100</v>
      </c>
      <c r="O477" t="s">
        <v>6219</v>
      </c>
      <c r="P477">
        <v>2700</v>
      </c>
      <c r="Q477">
        <v>50</v>
      </c>
      <c r="R477">
        <v>300</v>
      </c>
      <c r="S477"/>
      <c r="T477"/>
      <c r="U477" t="s">
        <v>6174</v>
      </c>
      <c r="V477" s="2">
        <v>44284.534675925926</v>
      </c>
      <c r="W477" t="s">
        <v>329</v>
      </c>
      <c r="X477" s="2">
        <v>44284.534675925926</v>
      </c>
      <c r="Y477" t="s">
        <v>329</v>
      </c>
      <c r="Z477"/>
    </row>
    <row r="478" spans="1:26" hidden="1" x14ac:dyDescent="0.25">
      <c r="A478" t="s">
        <v>4479</v>
      </c>
      <c r="B478" t="s">
        <v>4478</v>
      </c>
      <c r="C478" t="s">
        <v>3984</v>
      </c>
      <c r="D478" t="s">
        <v>1522</v>
      </c>
      <c r="E478" t="s">
        <v>3985</v>
      </c>
      <c r="F478" t="s">
        <v>177</v>
      </c>
      <c r="G478" t="s">
        <v>58</v>
      </c>
      <c r="H478">
        <v>1034641</v>
      </c>
      <c r="I478">
        <v>5</v>
      </c>
      <c r="J478" t="s">
        <v>79</v>
      </c>
      <c r="K478" t="s">
        <v>6172</v>
      </c>
      <c r="L478" t="s">
        <v>55</v>
      </c>
      <c r="M478">
        <v>60</v>
      </c>
      <c r="N478">
        <v>100</v>
      </c>
      <c r="O478" t="s">
        <v>6219</v>
      </c>
      <c r="P478">
        <v>2600</v>
      </c>
      <c r="Q478">
        <v>50</v>
      </c>
      <c r="R478">
        <v>300</v>
      </c>
      <c r="S478"/>
      <c r="T478"/>
      <c r="U478" t="s">
        <v>6174</v>
      </c>
      <c r="V478" s="2">
        <v>44328.595219907409</v>
      </c>
      <c r="W478" t="s">
        <v>329</v>
      </c>
      <c r="X478" s="2">
        <v>44328.595219907409</v>
      </c>
      <c r="Y478" t="s">
        <v>329</v>
      </c>
      <c r="Z478"/>
    </row>
    <row r="479" spans="1:26" x14ac:dyDescent="0.25">
      <c r="A479" t="s">
        <v>1076</v>
      </c>
      <c r="B479" t="s">
        <v>1075</v>
      </c>
      <c r="C479" t="s">
        <v>1071</v>
      </c>
      <c r="D479" t="s">
        <v>1077</v>
      </c>
      <c r="E479" t="s">
        <v>1078</v>
      </c>
      <c r="F479" t="s">
        <v>241</v>
      </c>
      <c r="G479" s="5" t="s">
        <v>58</v>
      </c>
      <c r="H479" s="5">
        <v>1030386</v>
      </c>
      <c r="I479">
        <v>5</v>
      </c>
      <c r="J479" t="s">
        <v>47</v>
      </c>
      <c r="K479" t="s">
        <v>6172</v>
      </c>
      <c r="L479" s="5" t="s">
        <v>55</v>
      </c>
      <c r="M479">
        <v>60</v>
      </c>
      <c r="N479">
        <v>100</v>
      </c>
      <c r="O479" t="s">
        <v>6190</v>
      </c>
      <c r="P479" s="5">
        <v>2600</v>
      </c>
      <c r="Q479" s="5">
        <v>50</v>
      </c>
      <c r="R479" s="5">
        <v>300</v>
      </c>
      <c r="U479" s="5" t="s">
        <v>6174</v>
      </c>
      <c r="V479" s="8">
        <v>43892.404189814813</v>
      </c>
      <c r="W479" s="5" t="s">
        <v>37</v>
      </c>
      <c r="X479" s="8">
        <v>43892.404189814813</v>
      </c>
      <c r="Y479" s="5" t="s">
        <v>37</v>
      </c>
    </row>
    <row r="480" spans="1:26" hidden="1" x14ac:dyDescent="0.25">
      <c r="A480" t="s">
        <v>4470</v>
      </c>
      <c r="B480" t="s">
        <v>4469</v>
      </c>
      <c r="C480" t="s">
        <v>324</v>
      </c>
      <c r="D480" t="s">
        <v>4471</v>
      </c>
      <c r="E480" t="s">
        <v>4472</v>
      </c>
      <c r="F480" t="s">
        <v>177</v>
      </c>
      <c r="G480" t="s">
        <v>323</v>
      </c>
      <c r="H480">
        <v>1034607</v>
      </c>
      <c r="I480">
        <v>0.24</v>
      </c>
      <c r="J480" t="s">
        <v>193</v>
      </c>
      <c r="K480" t="s">
        <v>6175</v>
      </c>
      <c r="L480" t="s">
        <v>330</v>
      </c>
      <c r="M480">
        <v>20</v>
      </c>
      <c r="N480">
        <v>100</v>
      </c>
      <c r="O480" t="s">
        <v>6176</v>
      </c>
      <c r="P480" s="2"/>
      <c r="Q480" s="2"/>
      <c r="R480" s="2"/>
      <c r="S480"/>
      <c r="T480"/>
      <c r="U480" t="s">
        <v>6177</v>
      </c>
      <c r="V480" s="2">
        <v>44677.602592592593</v>
      </c>
      <c r="W480" t="s">
        <v>329</v>
      </c>
      <c r="X480" s="2">
        <v>44677.602592592593</v>
      </c>
      <c r="Y480" t="s">
        <v>329</v>
      </c>
      <c r="Z480"/>
    </row>
    <row r="481" spans="1:26" hidden="1" x14ac:dyDescent="0.25">
      <c r="A481" t="s">
        <v>4453</v>
      </c>
      <c r="B481" t="s">
        <v>4452</v>
      </c>
      <c r="C481" t="s">
        <v>245</v>
      </c>
      <c r="D481" t="s">
        <v>3310</v>
      </c>
      <c r="E481" t="s">
        <v>3934</v>
      </c>
      <c r="F481" t="s">
        <v>62</v>
      </c>
      <c r="G481" t="s">
        <v>323</v>
      </c>
      <c r="H481">
        <v>1034621</v>
      </c>
      <c r="I481">
        <v>0.24</v>
      </c>
      <c r="J481" t="s">
        <v>193</v>
      </c>
      <c r="K481" t="s">
        <v>6175</v>
      </c>
      <c r="L481" t="s">
        <v>330</v>
      </c>
      <c r="M481">
        <v>20</v>
      </c>
      <c r="N481">
        <v>100</v>
      </c>
      <c r="O481" t="s">
        <v>6225</v>
      </c>
      <c r="P481" s="2"/>
      <c r="Q481" s="2"/>
      <c r="R481" s="2"/>
      <c r="S481"/>
      <c r="T481"/>
      <c r="U481" t="s">
        <v>6177</v>
      </c>
      <c r="V481" s="2">
        <v>44188.54965277778</v>
      </c>
      <c r="W481" t="s">
        <v>329</v>
      </c>
      <c r="X481" s="2">
        <v>44188.54965277778</v>
      </c>
      <c r="Y481" t="s">
        <v>329</v>
      </c>
      <c r="Z481"/>
    </row>
    <row r="482" spans="1:26" hidden="1" x14ac:dyDescent="0.25">
      <c r="A482" t="s">
        <v>4455</v>
      </c>
      <c r="B482" t="s">
        <v>4454</v>
      </c>
      <c r="C482" t="s">
        <v>245</v>
      </c>
      <c r="D482" t="s">
        <v>246</v>
      </c>
      <c r="E482" t="s">
        <v>247</v>
      </c>
      <c r="F482" t="s">
        <v>62</v>
      </c>
      <c r="G482" t="s">
        <v>323</v>
      </c>
      <c r="H482">
        <v>1034635</v>
      </c>
      <c r="I482">
        <v>0.24</v>
      </c>
      <c r="J482" t="s">
        <v>193</v>
      </c>
      <c r="K482" t="s">
        <v>6175</v>
      </c>
      <c r="L482" t="s">
        <v>330</v>
      </c>
      <c r="M482">
        <v>20</v>
      </c>
      <c r="N482">
        <v>100</v>
      </c>
      <c r="O482" t="s">
        <v>6225</v>
      </c>
      <c r="P482" s="2"/>
      <c r="Q482" s="2"/>
      <c r="R482" s="2"/>
      <c r="S482"/>
      <c r="T482"/>
      <c r="U482" t="s">
        <v>6177</v>
      </c>
      <c r="V482" s="2">
        <v>44175.580613425926</v>
      </c>
      <c r="W482" t="s">
        <v>329</v>
      </c>
      <c r="X482" s="2">
        <v>44175.580613425926</v>
      </c>
      <c r="Y482" t="s">
        <v>329</v>
      </c>
      <c r="Z482"/>
    </row>
    <row r="483" spans="1:26" hidden="1" x14ac:dyDescent="0.25">
      <c r="A483" t="s">
        <v>4457</v>
      </c>
      <c r="B483" t="s">
        <v>4456</v>
      </c>
      <c r="C483" t="s">
        <v>245</v>
      </c>
      <c r="D483" t="s">
        <v>2295</v>
      </c>
      <c r="E483" t="s">
        <v>2585</v>
      </c>
      <c r="F483" t="s">
        <v>62</v>
      </c>
      <c r="G483" t="s">
        <v>323</v>
      </c>
      <c r="H483">
        <v>1034721</v>
      </c>
      <c r="I483">
        <v>0.24</v>
      </c>
      <c r="J483" t="s">
        <v>193</v>
      </c>
      <c r="K483" t="s">
        <v>6175</v>
      </c>
      <c r="L483" t="s">
        <v>330</v>
      </c>
      <c r="M483">
        <v>20</v>
      </c>
      <c r="N483">
        <v>100</v>
      </c>
      <c r="O483" t="s">
        <v>6225</v>
      </c>
      <c r="P483" s="2"/>
      <c r="Q483" s="2"/>
      <c r="R483" s="2"/>
      <c r="S483"/>
      <c r="T483"/>
      <c r="U483" t="s">
        <v>6177</v>
      </c>
      <c r="V483" s="2">
        <v>44188.548900462964</v>
      </c>
      <c r="W483" t="s">
        <v>329</v>
      </c>
      <c r="X483" s="2">
        <v>44188.548900462964</v>
      </c>
      <c r="Y483" t="s">
        <v>329</v>
      </c>
      <c r="Z483"/>
    </row>
    <row r="484" spans="1:26" hidden="1" x14ac:dyDescent="0.25">
      <c r="A484" t="s">
        <v>4459</v>
      </c>
      <c r="B484" t="s">
        <v>4458</v>
      </c>
      <c r="C484" t="s">
        <v>308</v>
      </c>
      <c r="D484" t="s">
        <v>769</v>
      </c>
      <c r="E484" t="s">
        <v>1216</v>
      </c>
      <c r="F484" t="s">
        <v>62</v>
      </c>
      <c r="G484" t="s">
        <v>323</v>
      </c>
      <c r="H484">
        <v>1034661</v>
      </c>
      <c r="I484">
        <v>0.24</v>
      </c>
      <c r="J484" t="s">
        <v>193</v>
      </c>
      <c r="K484" t="s">
        <v>6175</v>
      </c>
      <c r="L484" t="s">
        <v>330</v>
      </c>
      <c r="M484">
        <v>20</v>
      </c>
      <c r="N484">
        <v>100</v>
      </c>
      <c r="O484" t="s">
        <v>6225</v>
      </c>
      <c r="P484" s="2"/>
      <c r="Q484" s="2"/>
      <c r="R484" s="2"/>
      <c r="S484"/>
      <c r="T484"/>
      <c r="U484" t="s">
        <v>6177</v>
      </c>
      <c r="V484" s="2">
        <v>44137.622928240744</v>
      </c>
      <c r="W484" t="s">
        <v>329</v>
      </c>
      <c r="X484" s="2">
        <v>44137.622928240744</v>
      </c>
      <c r="Y484" t="s">
        <v>329</v>
      </c>
      <c r="Z484"/>
    </row>
    <row r="485" spans="1:26" hidden="1" x14ac:dyDescent="0.25">
      <c r="A485" t="s">
        <v>4461</v>
      </c>
      <c r="B485" t="s">
        <v>4460</v>
      </c>
      <c r="C485" t="s">
        <v>461</v>
      </c>
      <c r="D485" t="s">
        <v>411</v>
      </c>
      <c r="E485" t="s">
        <v>3910</v>
      </c>
      <c r="F485" t="s">
        <v>62</v>
      </c>
      <c r="G485" t="s">
        <v>323</v>
      </c>
      <c r="H485">
        <v>1034885</v>
      </c>
      <c r="I485">
        <v>0.24</v>
      </c>
      <c r="J485" t="s">
        <v>193</v>
      </c>
      <c r="K485" t="s">
        <v>6175</v>
      </c>
      <c r="L485" t="s">
        <v>330</v>
      </c>
      <c r="M485">
        <v>20</v>
      </c>
      <c r="N485">
        <v>100</v>
      </c>
      <c r="O485" t="s">
        <v>6176</v>
      </c>
      <c r="P485" s="2"/>
      <c r="Q485" s="2"/>
      <c r="R485" s="2"/>
      <c r="S485"/>
      <c r="T485"/>
      <c r="U485" t="s">
        <v>6177</v>
      </c>
      <c r="V485" s="2">
        <v>44658.372037037036</v>
      </c>
      <c r="W485" t="s">
        <v>329</v>
      </c>
      <c r="X485" s="2">
        <v>44658.372037037036</v>
      </c>
      <c r="Y485" t="s">
        <v>329</v>
      </c>
      <c r="Z485"/>
    </row>
    <row r="486" spans="1:26" hidden="1" x14ac:dyDescent="0.25">
      <c r="A486" t="s">
        <v>4465</v>
      </c>
      <c r="B486" t="s">
        <v>4464</v>
      </c>
      <c r="C486" t="s">
        <v>602</v>
      </c>
      <c r="D486" t="s">
        <v>316</v>
      </c>
      <c r="E486" t="s">
        <v>603</v>
      </c>
      <c r="F486" t="s">
        <v>177</v>
      </c>
      <c r="G486" t="s">
        <v>323</v>
      </c>
      <c r="H486">
        <v>1034926</v>
      </c>
      <c r="I486">
        <v>0.24</v>
      </c>
      <c r="J486" t="s">
        <v>193</v>
      </c>
      <c r="K486" t="s">
        <v>6175</v>
      </c>
      <c r="L486" t="s">
        <v>330</v>
      </c>
      <c r="M486">
        <v>20</v>
      </c>
      <c r="N486">
        <v>100</v>
      </c>
      <c r="O486" t="s">
        <v>6176</v>
      </c>
      <c r="P486" s="2"/>
      <c r="Q486" s="2"/>
      <c r="R486" s="2"/>
      <c r="S486"/>
      <c r="T486"/>
      <c r="U486" t="s">
        <v>6177</v>
      </c>
      <c r="V486" s="2">
        <v>44670.354641203703</v>
      </c>
      <c r="W486" t="s">
        <v>329</v>
      </c>
      <c r="X486" s="2">
        <v>44670.354641203703</v>
      </c>
      <c r="Y486" t="s">
        <v>329</v>
      </c>
      <c r="Z486"/>
    </row>
    <row r="487" spans="1:26" hidden="1" x14ac:dyDescent="0.25">
      <c r="A487" t="s">
        <v>4449</v>
      </c>
      <c r="B487" t="s">
        <v>4448</v>
      </c>
      <c r="C487" t="s">
        <v>835</v>
      </c>
      <c r="D487" t="s">
        <v>93</v>
      </c>
      <c r="E487" t="s">
        <v>836</v>
      </c>
      <c r="F487" t="s">
        <v>62</v>
      </c>
      <c r="G487" t="s">
        <v>323</v>
      </c>
      <c r="H487">
        <v>1034969</v>
      </c>
      <c r="I487">
        <v>0.24</v>
      </c>
      <c r="J487" t="s">
        <v>193</v>
      </c>
      <c r="K487" t="s">
        <v>6175</v>
      </c>
      <c r="L487" t="s">
        <v>330</v>
      </c>
      <c r="M487">
        <v>20</v>
      </c>
      <c r="N487">
        <v>100</v>
      </c>
      <c r="O487" t="s">
        <v>6225</v>
      </c>
      <c r="P487" s="2"/>
      <c r="Q487" s="2"/>
      <c r="R487" s="2"/>
      <c r="S487"/>
      <c r="T487"/>
      <c r="U487" t="s">
        <v>6177</v>
      </c>
      <c r="V487" s="2">
        <v>44187.319699074076</v>
      </c>
      <c r="W487" t="s">
        <v>329</v>
      </c>
      <c r="X487" s="2">
        <v>44187.319699074076</v>
      </c>
      <c r="Y487" t="s">
        <v>329</v>
      </c>
      <c r="Z487"/>
    </row>
    <row r="488" spans="1:26" hidden="1" x14ac:dyDescent="0.25">
      <c r="A488" t="s">
        <v>4451</v>
      </c>
      <c r="B488" t="s">
        <v>4450</v>
      </c>
      <c r="C488" t="s">
        <v>117</v>
      </c>
      <c r="D488" t="s">
        <v>1246</v>
      </c>
      <c r="E488" t="s">
        <v>1247</v>
      </c>
      <c r="F488" t="s">
        <v>62</v>
      </c>
      <c r="G488" t="s">
        <v>323</v>
      </c>
      <c r="H488">
        <v>1034907</v>
      </c>
      <c r="I488">
        <v>0.24</v>
      </c>
      <c r="J488" t="s">
        <v>193</v>
      </c>
      <c r="K488" t="s">
        <v>6175</v>
      </c>
      <c r="L488" t="s">
        <v>330</v>
      </c>
      <c r="M488">
        <v>20</v>
      </c>
      <c r="N488">
        <v>100</v>
      </c>
      <c r="O488" t="s">
        <v>6225</v>
      </c>
      <c r="P488" s="2"/>
      <c r="Q488" s="2"/>
      <c r="R488" s="2"/>
      <c r="S488"/>
      <c r="T488"/>
      <c r="U488" t="s">
        <v>6177</v>
      </c>
      <c r="V488" s="2">
        <v>44173.404270833336</v>
      </c>
      <c r="W488" t="s">
        <v>329</v>
      </c>
      <c r="X488" s="2">
        <v>44173.404270833336</v>
      </c>
      <c r="Y488" t="s">
        <v>329</v>
      </c>
      <c r="Z488"/>
    </row>
    <row r="489" spans="1:26" hidden="1" x14ac:dyDescent="0.25">
      <c r="A489" t="s">
        <v>4463</v>
      </c>
      <c r="B489" t="s">
        <v>4462</v>
      </c>
      <c r="C489" t="s">
        <v>245</v>
      </c>
      <c r="D489" t="s">
        <v>1162</v>
      </c>
      <c r="E489" t="s">
        <v>1163</v>
      </c>
      <c r="F489" t="s">
        <v>62</v>
      </c>
      <c r="G489" t="s">
        <v>323</v>
      </c>
      <c r="H489">
        <v>1034912</v>
      </c>
      <c r="I489">
        <v>0.24</v>
      </c>
      <c r="J489" t="s">
        <v>193</v>
      </c>
      <c r="K489" t="s">
        <v>6175</v>
      </c>
      <c r="L489" t="s">
        <v>330</v>
      </c>
      <c r="M489">
        <v>20</v>
      </c>
      <c r="N489">
        <v>100</v>
      </c>
      <c r="O489" t="s">
        <v>6225</v>
      </c>
      <c r="P489" s="2"/>
      <c r="Q489" s="2"/>
      <c r="R489" s="2"/>
      <c r="S489"/>
      <c r="T489"/>
      <c r="U489" t="s">
        <v>6177</v>
      </c>
      <c r="V489" s="2">
        <v>44165.56627314815</v>
      </c>
      <c r="W489" t="s">
        <v>329</v>
      </c>
      <c r="X489" s="2">
        <v>44165.56627314815</v>
      </c>
      <c r="Y489" t="s">
        <v>329</v>
      </c>
      <c r="Z489"/>
    </row>
    <row r="490" spans="1:26" hidden="1" x14ac:dyDescent="0.25">
      <c r="A490" t="s">
        <v>4262</v>
      </c>
      <c r="B490" t="s">
        <v>4261</v>
      </c>
      <c r="C490" t="s">
        <v>1156</v>
      </c>
      <c r="D490" t="s">
        <v>112</v>
      </c>
      <c r="E490" t="s">
        <v>4053</v>
      </c>
      <c r="F490" t="s">
        <v>177</v>
      </c>
      <c r="G490" t="s">
        <v>58</v>
      </c>
      <c r="H490">
        <v>1034748</v>
      </c>
      <c r="I490">
        <v>5</v>
      </c>
      <c r="J490" t="s">
        <v>167</v>
      </c>
      <c r="K490" t="s">
        <v>6142</v>
      </c>
      <c r="L490" t="s">
        <v>55</v>
      </c>
      <c r="M490">
        <v>80</v>
      </c>
      <c r="N490">
        <v>100</v>
      </c>
      <c r="O490" t="s">
        <v>6221</v>
      </c>
      <c r="P490">
        <v>2600</v>
      </c>
      <c r="Q490">
        <v>50</v>
      </c>
      <c r="R490">
        <v>300</v>
      </c>
      <c r="S490"/>
      <c r="T490"/>
      <c r="U490" t="s">
        <v>6144</v>
      </c>
      <c r="V490" s="2">
        <v>44175.604837962965</v>
      </c>
      <c r="W490" t="s">
        <v>329</v>
      </c>
      <c r="X490" s="2">
        <v>44175.604837962965</v>
      </c>
      <c r="Y490" t="s">
        <v>329</v>
      </c>
      <c r="Z490"/>
    </row>
    <row r="491" spans="1:26" x14ac:dyDescent="0.25">
      <c r="A491" t="s">
        <v>3023</v>
      </c>
      <c r="B491" t="s">
        <v>3022</v>
      </c>
      <c r="C491" t="s">
        <v>1071</v>
      </c>
      <c r="D491" t="s">
        <v>1077</v>
      </c>
      <c r="E491" t="s">
        <v>1078</v>
      </c>
      <c r="F491" t="s">
        <v>241</v>
      </c>
      <c r="G491" s="5" t="s">
        <v>58</v>
      </c>
      <c r="H491" s="5">
        <v>1030387</v>
      </c>
      <c r="I491">
        <v>5</v>
      </c>
      <c r="J491" t="s">
        <v>79</v>
      </c>
      <c r="K491" t="s">
        <v>6172</v>
      </c>
      <c r="L491" s="5" t="s">
        <v>55</v>
      </c>
      <c r="M491">
        <v>60</v>
      </c>
      <c r="N491">
        <v>100</v>
      </c>
      <c r="O491" t="s">
        <v>6190</v>
      </c>
      <c r="P491" s="5">
        <v>2600</v>
      </c>
      <c r="Q491" s="5">
        <v>50</v>
      </c>
      <c r="R491" s="5">
        <v>300</v>
      </c>
      <c r="U491" s="5" t="s">
        <v>6174</v>
      </c>
      <c r="V491" s="8">
        <v>43892.404560185183</v>
      </c>
      <c r="W491" s="5" t="s">
        <v>37</v>
      </c>
      <c r="X491" s="8">
        <v>43892.408321759256</v>
      </c>
      <c r="Y491" s="5" t="s">
        <v>37</v>
      </c>
    </row>
    <row r="492" spans="1:26" x14ac:dyDescent="0.25">
      <c r="A492" t="s">
        <v>1113</v>
      </c>
      <c r="B492" t="s">
        <v>1112</v>
      </c>
      <c r="C492" t="s">
        <v>1071</v>
      </c>
      <c r="D492" t="s">
        <v>1114</v>
      </c>
      <c r="E492" t="s">
        <v>1115</v>
      </c>
      <c r="F492" t="s">
        <v>241</v>
      </c>
      <c r="G492" s="5" t="s">
        <v>58</v>
      </c>
      <c r="H492" s="5">
        <v>1030388</v>
      </c>
      <c r="I492">
        <v>5</v>
      </c>
      <c r="J492" t="s">
        <v>47</v>
      </c>
      <c r="K492" t="s">
        <v>6172</v>
      </c>
      <c r="L492" s="5" t="s">
        <v>55</v>
      </c>
      <c r="M492">
        <v>60</v>
      </c>
      <c r="N492">
        <v>100</v>
      </c>
      <c r="O492" t="s">
        <v>6190</v>
      </c>
      <c r="P492" s="5">
        <v>2600</v>
      </c>
      <c r="Q492" s="5">
        <v>50</v>
      </c>
      <c r="R492" s="5">
        <v>300</v>
      </c>
      <c r="U492" s="5" t="s">
        <v>6174</v>
      </c>
      <c r="V492" s="8">
        <v>43874.396747685183</v>
      </c>
      <c r="W492" s="5" t="s">
        <v>37</v>
      </c>
      <c r="X492" s="8">
        <v>43874.396747685183</v>
      </c>
      <c r="Y492" s="5" t="s">
        <v>37</v>
      </c>
    </row>
    <row r="493" spans="1:26" hidden="1" x14ac:dyDescent="0.25">
      <c r="A493" t="s">
        <v>4192</v>
      </c>
      <c r="B493" t="s">
        <v>4191</v>
      </c>
      <c r="C493" t="s">
        <v>761</v>
      </c>
      <c r="D493" t="s">
        <v>32</v>
      </c>
      <c r="E493" t="s">
        <v>762</v>
      </c>
      <c r="F493" t="s">
        <v>177</v>
      </c>
      <c r="G493" t="s">
        <v>323</v>
      </c>
      <c r="H493">
        <v>1035520</v>
      </c>
      <c r="I493">
        <v>0.24</v>
      </c>
      <c r="J493" t="s">
        <v>193</v>
      </c>
      <c r="K493" t="s">
        <v>6175</v>
      </c>
      <c r="L493" t="s">
        <v>330</v>
      </c>
      <c r="M493">
        <v>20</v>
      </c>
      <c r="N493">
        <v>100</v>
      </c>
      <c r="O493" t="s">
        <v>6240</v>
      </c>
      <c r="P493" s="2"/>
      <c r="Q493" s="2"/>
      <c r="R493" s="2"/>
      <c r="S493"/>
      <c r="T493"/>
      <c r="U493" t="s">
        <v>6177</v>
      </c>
      <c r="V493" s="2">
        <v>44628.40834490741</v>
      </c>
      <c r="W493" t="s">
        <v>329</v>
      </c>
      <c r="X493" s="2">
        <v>44628.40834490741</v>
      </c>
      <c r="Y493" t="s">
        <v>329</v>
      </c>
      <c r="Z493"/>
    </row>
    <row r="494" spans="1:26" hidden="1" x14ac:dyDescent="0.25">
      <c r="A494" t="s">
        <v>4194</v>
      </c>
      <c r="B494" t="s">
        <v>4193</v>
      </c>
      <c r="C494" t="s">
        <v>3693</v>
      </c>
      <c r="D494" t="s">
        <v>4129</v>
      </c>
      <c r="E494" t="s">
        <v>4130</v>
      </c>
      <c r="F494" t="s">
        <v>184</v>
      </c>
      <c r="G494" t="s">
        <v>323</v>
      </c>
      <c r="H494">
        <v>1035534</v>
      </c>
      <c r="I494">
        <v>0.24</v>
      </c>
      <c r="J494" t="s">
        <v>193</v>
      </c>
      <c r="K494" t="s">
        <v>6175</v>
      </c>
      <c r="L494" t="s">
        <v>330</v>
      </c>
      <c r="M494">
        <v>20</v>
      </c>
      <c r="N494">
        <v>100</v>
      </c>
      <c r="O494" t="s">
        <v>6176</v>
      </c>
      <c r="P494" s="2"/>
      <c r="Q494" s="2"/>
      <c r="R494" s="2"/>
      <c r="S494"/>
      <c r="T494"/>
      <c r="U494" t="s">
        <v>6177</v>
      </c>
      <c r="V494" s="2">
        <v>44644.475613425922</v>
      </c>
      <c r="W494" t="s">
        <v>329</v>
      </c>
      <c r="X494" s="2">
        <v>44644.475613425922</v>
      </c>
      <c r="Y494" t="s">
        <v>329</v>
      </c>
      <c r="Z494"/>
    </row>
    <row r="495" spans="1:26" hidden="1" x14ac:dyDescent="0.25">
      <c r="A495" t="s">
        <v>4196</v>
      </c>
      <c r="B495" t="s">
        <v>4195</v>
      </c>
      <c r="C495" t="s">
        <v>2608</v>
      </c>
      <c r="D495" t="s">
        <v>1283</v>
      </c>
      <c r="E495" t="s">
        <v>2609</v>
      </c>
      <c r="F495" t="s">
        <v>62</v>
      </c>
      <c r="G495" t="s">
        <v>323</v>
      </c>
      <c r="H495">
        <v>1035552</v>
      </c>
      <c r="I495">
        <v>0.24</v>
      </c>
      <c r="J495" t="s">
        <v>193</v>
      </c>
      <c r="K495" t="s">
        <v>6175</v>
      </c>
      <c r="L495" t="s">
        <v>330</v>
      </c>
      <c r="M495">
        <v>20</v>
      </c>
      <c r="N495">
        <v>100</v>
      </c>
      <c r="O495" t="s">
        <v>6225</v>
      </c>
      <c r="P495" s="2"/>
      <c r="Q495" s="2"/>
      <c r="R495" s="2"/>
      <c r="S495"/>
      <c r="T495"/>
      <c r="U495" t="s">
        <v>6177</v>
      </c>
      <c r="V495" s="2">
        <v>44173.410405092596</v>
      </c>
      <c r="W495" t="s">
        <v>329</v>
      </c>
      <c r="X495" s="2">
        <v>44173.410405092596</v>
      </c>
      <c r="Y495" t="s">
        <v>329</v>
      </c>
      <c r="Z495"/>
    </row>
    <row r="496" spans="1:26" hidden="1" x14ac:dyDescent="0.25">
      <c r="A496" t="s">
        <v>4198</v>
      </c>
      <c r="B496" t="s">
        <v>4197</v>
      </c>
      <c r="C496" t="s">
        <v>3644</v>
      </c>
      <c r="D496" t="s">
        <v>4041</v>
      </c>
      <c r="E496" t="s">
        <v>4042</v>
      </c>
      <c r="F496" t="s">
        <v>51</v>
      </c>
      <c r="G496" t="s">
        <v>323</v>
      </c>
      <c r="H496">
        <v>1035580</v>
      </c>
      <c r="I496">
        <v>0.24</v>
      </c>
      <c r="J496" t="s">
        <v>193</v>
      </c>
      <c r="K496" t="s">
        <v>6175</v>
      </c>
      <c r="L496" t="s">
        <v>330</v>
      </c>
      <c r="M496">
        <v>20</v>
      </c>
      <c r="N496">
        <v>100</v>
      </c>
      <c r="O496" t="s">
        <v>6240</v>
      </c>
      <c r="P496" s="2"/>
      <c r="Q496" s="2"/>
      <c r="R496" s="2"/>
      <c r="S496"/>
      <c r="T496"/>
      <c r="U496" t="s">
        <v>6177</v>
      </c>
      <c r="V496" s="2">
        <v>44567.482638888891</v>
      </c>
      <c r="W496" t="s">
        <v>329</v>
      </c>
      <c r="X496" s="2">
        <v>44567.482638888891</v>
      </c>
      <c r="Y496" t="s">
        <v>329</v>
      </c>
      <c r="Z496"/>
    </row>
    <row r="497" spans="1:26" hidden="1" x14ac:dyDescent="0.25">
      <c r="A497" t="s">
        <v>4200</v>
      </c>
      <c r="B497" t="s">
        <v>4199</v>
      </c>
      <c r="C497" t="s">
        <v>1739</v>
      </c>
      <c r="D497" t="s">
        <v>3493</v>
      </c>
      <c r="E497" t="s">
        <v>3494</v>
      </c>
      <c r="F497" t="s">
        <v>177</v>
      </c>
      <c r="G497" t="s">
        <v>323</v>
      </c>
      <c r="H497">
        <v>1035582</v>
      </c>
      <c r="I497">
        <v>0.24</v>
      </c>
      <c r="J497" t="s">
        <v>193</v>
      </c>
      <c r="K497" t="s">
        <v>6175</v>
      </c>
      <c r="L497" t="s">
        <v>330</v>
      </c>
      <c r="M497">
        <v>20</v>
      </c>
      <c r="N497">
        <v>100</v>
      </c>
      <c r="O497" t="s">
        <v>6240</v>
      </c>
      <c r="P497" s="2"/>
      <c r="Q497" s="2"/>
      <c r="R497" s="2"/>
      <c r="S497"/>
      <c r="T497"/>
      <c r="U497" t="s">
        <v>6177</v>
      </c>
      <c r="V497" s="2">
        <v>44602.516562500001</v>
      </c>
      <c r="W497" t="s">
        <v>329</v>
      </c>
      <c r="X497" s="2">
        <v>44602.516562500001</v>
      </c>
      <c r="Y497" t="s">
        <v>329</v>
      </c>
      <c r="Z497"/>
    </row>
    <row r="498" spans="1:26" hidden="1" x14ac:dyDescent="0.25">
      <c r="A498" t="s">
        <v>689</v>
      </c>
      <c r="B498" t="s">
        <v>688</v>
      </c>
      <c r="C498" t="s">
        <v>690</v>
      </c>
      <c r="D498" t="s">
        <v>691</v>
      </c>
      <c r="E498" t="s">
        <v>692</v>
      </c>
      <c r="F498" t="s">
        <v>62</v>
      </c>
      <c r="G498" t="s">
        <v>323</v>
      </c>
      <c r="H498">
        <v>1035583</v>
      </c>
      <c r="I498">
        <v>0.24</v>
      </c>
      <c r="J498" t="s">
        <v>193</v>
      </c>
      <c r="K498" t="s">
        <v>6175</v>
      </c>
      <c r="L498" t="s">
        <v>330</v>
      </c>
      <c r="M498">
        <v>20</v>
      </c>
      <c r="N498">
        <v>100</v>
      </c>
      <c r="O498" t="s">
        <v>6225</v>
      </c>
      <c r="P498" s="2"/>
      <c r="Q498" s="2"/>
      <c r="R498" s="2"/>
      <c r="S498"/>
      <c r="T498"/>
      <c r="U498" t="s">
        <v>6177</v>
      </c>
      <c r="V498" s="2">
        <v>44146.58861111111</v>
      </c>
      <c r="W498" t="s">
        <v>329</v>
      </c>
      <c r="X498" s="2">
        <v>44146.58861111111</v>
      </c>
      <c r="Y498" t="s">
        <v>329</v>
      </c>
      <c r="Z498"/>
    </row>
    <row r="499" spans="1:26" x14ac:dyDescent="0.25">
      <c r="A499" t="s">
        <v>3025</v>
      </c>
      <c r="B499" t="s">
        <v>3024</v>
      </c>
      <c r="C499" t="s">
        <v>1071</v>
      </c>
      <c r="D499" t="s">
        <v>1114</v>
      </c>
      <c r="E499" t="s">
        <v>1115</v>
      </c>
      <c r="F499" t="s">
        <v>241</v>
      </c>
      <c r="G499" s="5" t="s">
        <v>58</v>
      </c>
      <c r="H499" s="5">
        <v>1030389</v>
      </c>
      <c r="I499">
        <v>5</v>
      </c>
      <c r="J499" t="s">
        <v>79</v>
      </c>
      <c r="K499" t="s">
        <v>6172</v>
      </c>
      <c r="L499" s="5" t="s">
        <v>55</v>
      </c>
      <c r="M499">
        <v>60</v>
      </c>
      <c r="N499">
        <v>100</v>
      </c>
      <c r="O499" t="s">
        <v>6190</v>
      </c>
      <c r="P499" s="5">
        <v>2600</v>
      </c>
      <c r="Q499" s="5">
        <v>50</v>
      </c>
      <c r="R499" s="5">
        <v>300</v>
      </c>
      <c r="U499" s="5" t="s">
        <v>6174</v>
      </c>
      <c r="V499" s="8">
        <v>43874.396377314813</v>
      </c>
      <c r="W499" s="5" t="s">
        <v>37</v>
      </c>
      <c r="X499" s="8">
        <v>43874.396990740737</v>
      </c>
      <c r="Y499" s="5" t="s">
        <v>37</v>
      </c>
    </row>
    <row r="500" spans="1:26" hidden="1" x14ac:dyDescent="0.25">
      <c r="A500" t="s">
        <v>4204</v>
      </c>
      <c r="B500" t="s">
        <v>4203</v>
      </c>
      <c r="C500" t="s">
        <v>3814</v>
      </c>
      <c r="D500" t="s">
        <v>298</v>
      </c>
      <c r="E500" t="s">
        <v>3815</v>
      </c>
      <c r="F500" t="s">
        <v>177</v>
      </c>
      <c r="G500" t="s">
        <v>323</v>
      </c>
      <c r="H500">
        <v>1035683</v>
      </c>
      <c r="I500">
        <v>0.24</v>
      </c>
      <c r="J500" t="s">
        <v>193</v>
      </c>
      <c r="K500" t="s">
        <v>6175</v>
      </c>
      <c r="L500" t="s">
        <v>330</v>
      </c>
      <c r="M500">
        <v>20</v>
      </c>
      <c r="N500">
        <v>100</v>
      </c>
      <c r="O500" t="s">
        <v>6176</v>
      </c>
      <c r="P500" s="2"/>
      <c r="Q500" s="2"/>
      <c r="R500" s="2"/>
      <c r="S500"/>
      <c r="T500"/>
      <c r="U500" t="s">
        <v>6177</v>
      </c>
      <c r="V500" s="2">
        <v>44671.381620370368</v>
      </c>
      <c r="W500" t="s">
        <v>329</v>
      </c>
      <c r="X500" s="2">
        <v>44671.381620370368</v>
      </c>
      <c r="Y500" t="s">
        <v>329</v>
      </c>
      <c r="Z500"/>
    </row>
    <row r="501" spans="1:26" x14ac:dyDescent="0.25">
      <c r="A501" t="s">
        <v>3329</v>
      </c>
      <c r="B501" t="s">
        <v>3328</v>
      </c>
      <c r="C501" t="s">
        <v>1452</v>
      </c>
      <c r="D501" t="s">
        <v>1048</v>
      </c>
      <c r="E501" t="s">
        <v>3330</v>
      </c>
      <c r="F501" t="s">
        <v>241</v>
      </c>
      <c r="G501" s="5" t="s">
        <v>58</v>
      </c>
      <c r="H501" s="5">
        <v>1019889</v>
      </c>
      <c r="I501">
        <v>5</v>
      </c>
      <c r="J501" t="s">
        <v>79</v>
      </c>
      <c r="K501" t="s">
        <v>6142</v>
      </c>
      <c r="L501" s="5" t="s">
        <v>55</v>
      </c>
      <c r="M501">
        <v>80</v>
      </c>
      <c r="N501">
        <v>100</v>
      </c>
      <c r="O501" t="s">
        <v>6143</v>
      </c>
      <c r="P501" s="5">
        <v>2600</v>
      </c>
      <c r="Q501" s="5">
        <v>50</v>
      </c>
      <c r="R501" s="5">
        <v>300</v>
      </c>
      <c r="U501" s="5" t="s">
        <v>6144</v>
      </c>
      <c r="V501" s="8">
        <v>43474.373842592591</v>
      </c>
      <c r="X501" s="8">
        <v>43474.373842592591</v>
      </c>
    </row>
    <row r="502" spans="1:26" hidden="1" x14ac:dyDescent="0.25">
      <c r="A502" t="s">
        <v>4208</v>
      </c>
      <c r="B502" t="s">
        <v>4207</v>
      </c>
      <c r="C502" t="s">
        <v>3071</v>
      </c>
      <c r="D502" t="s">
        <v>607</v>
      </c>
      <c r="E502" t="s">
        <v>3072</v>
      </c>
      <c r="F502" t="s">
        <v>51</v>
      </c>
      <c r="G502" t="s">
        <v>323</v>
      </c>
      <c r="H502">
        <v>1035702</v>
      </c>
      <c r="I502">
        <v>0.24</v>
      </c>
      <c r="J502" t="s">
        <v>193</v>
      </c>
      <c r="K502" t="s">
        <v>6175</v>
      </c>
      <c r="L502" t="s">
        <v>330</v>
      </c>
      <c r="M502">
        <v>20</v>
      </c>
      <c r="N502">
        <v>100</v>
      </c>
      <c r="O502" t="s">
        <v>6240</v>
      </c>
      <c r="P502" s="2"/>
      <c r="Q502" s="2"/>
      <c r="R502" s="2"/>
      <c r="S502"/>
      <c r="T502"/>
      <c r="U502" t="s">
        <v>6177</v>
      </c>
      <c r="V502" s="2">
        <v>44497.452534722222</v>
      </c>
      <c r="W502" t="s">
        <v>329</v>
      </c>
      <c r="X502" s="2">
        <v>44497.452534722222</v>
      </c>
      <c r="Y502" t="s">
        <v>329</v>
      </c>
      <c r="Z502"/>
    </row>
    <row r="503" spans="1:26" hidden="1" x14ac:dyDescent="0.25">
      <c r="A503" t="s">
        <v>3965</v>
      </c>
      <c r="B503" t="s">
        <v>3964</v>
      </c>
      <c r="C503" t="s">
        <v>3213</v>
      </c>
      <c r="D503" t="s">
        <v>807</v>
      </c>
      <c r="E503" t="s">
        <v>3214</v>
      </c>
      <c r="F503" t="s">
        <v>43</v>
      </c>
      <c r="G503" t="s">
        <v>323</v>
      </c>
      <c r="H503">
        <v>1035710</v>
      </c>
      <c r="I503">
        <v>0.24</v>
      </c>
      <c r="J503" t="s">
        <v>193</v>
      </c>
      <c r="K503" t="s">
        <v>6175</v>
      </c>
      <c r="L503" t="s">
        <v>330</v>
      </c>
      <c r="M503">
        <v>20</v>
      </c>
      <c r="N503">
        <v>100</v>
      </c>
      <c r="O503" t="s">
        <v>6240</v>
      </c>
      <c r="P503" s="2"/>
      <c r="Q503" s="2"/>
      <c r="R503" s="2"/>
      <c r="S503"/>
      <c r="T503"/>
      <c r="U503" t="s">
        <v>6177</v>
      </c>
      <c r="V503" s="2">
        <v>44629.394467592596</v>
      </c>
      <c r="W503" t="s">
        <v>329</v>
      </c>
      <c r="X503" s="2">
        <v>44629.394467592596</v>
      </c>
      <c r="Y503" t="s">
        <v>329</v>
      </c>
      <c r="Z503"/>
    </row>
    <row r="504" spans="1:26" x14ac:dyDescent="0.25">
      <c r="A504" t="s">
        <v>2956</v>
      </c>
      <c r="B504" t="s">
        <v>2955</v>
      </c>
      <c r="C504" t="s">
        <v>1452</v>
      </c>
      <c r="D504" t="s">
        <v>1453</v>
      </c>
      <c r="E504" t="s">
        <v>1454</v>
      </c>
      <c r="F504" t="s">
        <v>241</v>
      </c>
      <c r="G504" s="5" t="s">
        <v>58</v>
      </c>
      <c r="H504" s="5">
        <v>1019858</v>
      </c>
      <c r="I504">
        <v>5</v>
      </c>
      <c r="J504" t="s">
        <v>79</v>
      </c>
      <c r="K504" t="s">
        <v>6142</v>
      </c>
      <c r="L504" s="5" t="s">
        <v>55</v>
      </c>
      <c r="M504">
        <v>80</v>
      </c>
      <c r="N504">
        <v>100</v>
      </c>
      <c r="O504" t="s">
        <v>6156</v>
      </c>
      <c r="P504" s="5">
        <v>2600</v>
      </c>
      <c r="Q504" s="5">
        <v>50</v>
      </c>
      <c r="R504" s="5">
        <v>300</v>
      </c>
      <c r="U504" s="5" t="s">
        <v>6144</v>
      </c>
      <c r="V504" s="8">
        <v>43474.373842592591</v>
      </c>
      <c r="X504" s="8">
        <v>43474.373842592591</v>
      </c>
    </row>
    <row r="505" spans="1:26" x14ac:dyDescent="0.25">
      <c r="A505" t="s">
        <v>3085</v>
      </c>
      <c r="B505" t="s">
        <v>3084</v>
      </c>
      <c r="C505" t="s">
        <v>1452</v>
      </c>
      <c r="D505" t="s">
        <v>1453</v>
      </c>
      <c r="E505" t="s">
        <v>1454</v>
      </c>
      <c r="F505" t="s">
        <v>241</v>
      </c>
      <c r="G505" s="5" t="s">
        <v>58</v>
      </c>
      <c r="H505" s="5">
        <v>1031018</v>
      </c>
      <c r="I505">
        <v>5</v>
      </c>
      <c r="J505" t="s">
        <v>47</v>
      </c>
      <c r="K505" t="s">
        <v>6142</v>
      </c>
      <c r="L505" s="5" t="s">
        <v>55</v>
      </c>
      <c r="M505">
        <v>80</v>
      </c>
      <c r="N505">
        <v>100</v>
      </c>
      <c r="O505" t="s">
        <v>6143</v>
      </c>
      <c r="P505" s="5">
        <v>2600</v>
      </c>
      <c r="Q505" s="5">
        <v>50</v>
      </c>
      <c r="R505" s="5">
        <v>300</v>
      </c>
      <c r="U505" s="5" t="s">
        <v>6144</v>
      </c>
      <c r="V505" s="8">
        <v>43474.373842592591</v>
      </c>
      <c r="X505" s="8">
        <v>43474.373842592591</v>
      </c>
    </row>
    <row r="506" spans="1:26" hidden="1" x14ac:dyDescent="0.25">
      <c r="A506" t="s">
        <v>559</v>
      </c>
      <c r="B506" t="s">
        <v>558</v>
      </c>
      <c r="C506" t="s">
        <v>560</v>
      </c>
      <c r="D506" t="s">
        <v>561</v>
      </c>
      <c r="E506" t="s">
        <v>562</v>
      </c>
      <c r="F506" t="s">
        <v>177</v>
      </c>
      <c r="G506" t="s">
        <v>323</v>
      </c>
      <c r="H506">
        <v>1035301</v>
      </c>
      <c r="I506">
        <v>0.24</v>
      </c>
      <c r="J506" t="s">
        <v>193</v>
      </c>
      <c r="K506" t="s">
        <v>6175</v>
      </c>
      <c r="L506" t="s">
        <v>330</v>
      </c>
      <c r="M506">
        <v>20</v>
      </c>
      <c r="N506">
        <v>100</v>
      </c>
      <c r="O506" t="s">
        <v>6240</v>
      </c>
      <c r="P506" s="2"/>
      <c r="Q506" s="2"/>
      <c r="R506" s="2"/>
      <c r="S506"/>
      <c r="T506"/>
      <c r="U506" t="s">
        <v>6177</v>
      </c>
      <c r="V506" s="2">
        <v>44552.607870370368</v>
      </c>
      <c r="W506" t="s">
        <v>329</v>
      </c>
      <c r="X506" s="2">
        <v>44552.607870370368</v>
      </c>
      <c r="Y506" t="s">
        <v>329</v>
      </c>
      <c r="Z506"/>
    </row>
    <row r="507" spans="1:26" hidden="1" x14ac:dyDescent="0.25">
      <c r="A507" t="s">
        <v>5021</v>
      </c>
      <c r="B507" t="s">
        <v>5020</v>
      </c>
      <c r="C507" t="s">
        <v>1452</v>
      </c>
      <c r="D507" t="s">
        <v>1048</v>
      </c>
      <c r="E507" t="s">
        <v>3330</v>
      </c>
      <c r="F507" t="s">
        <v>241</v>
      </c>
      <c r="G507" t="s">
        <v>5022</v>
      </c>
      <c r="H507">
        <v>3004328</v>
      </c>
      <c r="I507">
        <v>5</v>
      </c>
      <c r="J507" t="s">
        <v>167</v>
      </c>
      <c r="K507" t="s">
        <v>6142</v>
      </c>
      <c r="L507" t="s">
        <v>55</v>
      </c>
      <c r="M507">
        <v>80</v>
      </c>
      <c r="N507">
        <v>100</v>
      </c>
      <c r="O507" t="s">
        <v>6156</v>
      </c>
      <c r="P507">
        <v>2590</v>
      </c>
      <c r="Q507">
        <v>50</v>
      </c>
      <c r="R507">
        <v>300</v>
      </c>
      <c r="S507"/>
      <c r="T507"/>
      <c r="U507" t="s">
        <v>6144</v>
      </c>
      <c r="V507" s="2">
        <v>43474.373842592591</v>
      </c>
      <c r="W507"/>
      <c r="X507" s="2">
        <v>43474.373842592591</v>
      </c>
      <c r="Y507"/>
      <c r="Z507"/>
    </row>
    <row r="508" spans="1:26" hidden="1" x14ac:dyDescent="0.25">
      <c r="A508" t="s">
        <v>4097</v>
      </c>
      <c r="B508" t="s">
        <v>4096</v>
      </c>
      <c r="C508" t="s">
        <v>376</v>
      </c>
      <c r="D508" t="s">
        <v>377</v>
      </c>
      <c r="E508" t="s">
        <v>378</v>
      </c>
      <c r="F508" t="s">
        <v>177</v>
      </c>
      <c r="G508" t="s">
        <v>58</v>
      </c>
      <c r="H508">
        <v>1030395</v>
      </c>
      <c r="I508">
        <v>5</v>
      </c>
      <c r="J508" t="s">
        <v>47</v>
      </c>
      <c r="K508" t="s">
        <v>6172</v>
      </c>
      <c r="L508" t="s">
        <v>55</v>
      </c>
      <c r="M508">
        <v>60</v>
      </c>
      <c r="N508">
        <v>100</v>
      </c>
      <c r="O508" t="s">
        <v>6219</v>
      </c>
      <c r="P508">
        <v>2700</v>
      </c>
      <c r="Q508">
        <v>50</v>
      </c>
      <c r="R508">
        <v>300</v>
      </c>
      <c r="S508"/>
      <c r="T508"/>
      <c r="U508" t="s">
        <v>6174</v>
      </c>
      <c r="V508" s="2">
        <v>44305.592268518521</v>
      </c>
      <c r="W508" t="s">
        <v>329</v>
      </c>
      <c r="X508" s="2">
        <v>44305.605243055557</v>
      </c>
      <c r="Y508" t="s">
        <v>329</v>
      </c>
      <c r="Z508"/>
    </row>
    <row r="509" spans="1:26" hidden="1" x14ac:dyDescent="0.25">
      <c r="A509" t="s">
        <v>3031</v>
      </c>
      <c r="B509" t="s">
        <v>3030</v>
      </c>
      <c r="C509" t="s">
        <v>376</v>
      </c>
      <c r="D509" t="s">
        <v>377</v>
      </c>
      <c r="E509" t="s">
        <v>378</v>
      </c>
      <c r="F509" t="s">
        <v>177</v>
      </c>
      <c r="G509" t="s">
        <v>58</v>
      </c>
      <c r="H509">
        <v>1030396</v>
      </c>
      <c r="I509">
        <v>5</v>
      </c>
      <c r="J509" t="s">
        <v>79</v>
      </c>
      <c r="K509" t="s">
        <v>6172</v>
      </c>
      <c r="L509" t="s">
        <v>55</v>
      </c>
      <c r="M509">
        <v>60</v>
      </c>
      <c r="N509">
        <v>100</v>
      </c>
      <c r="O509" t="s">
        <v>6219</v>
      </c>
      <c r="P509">
        <v>2700</v>
      </c>
      <c r="Q509">
        <v>50</v>
      </c>
      <c r="R509">
        <v>300</v>
      </c>
      <c r="S509"/>
      <c r="T509"/>
      <c r="U509" t="s">
        <v>6174</v>
      </c>
      <c r="V509" s="2">
        <v>44305.592141203706</v>
      </c>
      <c r="W509" t="s">
        <v>329</v>
      </c>
      <c r="X509" s="2">
        <v>44305.592141203706</v>
      </c>
      <c r="Y509" t="s">
        <v>329</v>
      </c>
      <c r="Z509"/>
    </row>
    <row r="510" spans="1:26" hidden="1" x14ac:dyDescent="0.25">
      <c r="A510" t="s">
        <v>4093</v>
      </c>
      <c r="B510" t="s">
        <v>4092</v>
      </c>
      <c r="C510" t="s">
        <v>2972</v>
      </c>
      <c r="D510" t="s">
        <v>979</v>
      </c>
      <c r="E510" t="s">
        <v>3050</v>
      </c>
      <c r="F510" t="s">
        <v>177</v>
      </c>
      <c r="G510" t="s">
        <v>58</v>
      </c>
      <c r="H510">
        <v>1030402</v>
      </c>
      <c r="I510">
        <v>5</v>
      </c>
      <c r="J510" t="s">
        <v>47</v>
      </c>
      <c r="K510" t="s">
        <v>6172</v>
      </c>
      <c r="L510" t="s">
        <v>55</v>
      </c>
      <c r="M510">
        <v>60</v>
      </c>
      <c r="N510">
        <v>100</v>
      </c>
      <c r="O510" t="s">
        <v>6219</v>
      </c>
      <c r="P510">
        <v>2700</v>
      </c>
      <c r="Q510">
        <v>50</v>
      </c>
      <c r="R510">
        <v>300</v>
      </c>
      <c r="S510"/>
      <c r="T510"/>
      <c r="U510" t="s">
        <v>6174</v>
      </c>
      <c r="V510" s="2">
        <v>44392.611608796295</v>
      </c>
      <c r="W510" t="s">
        <v>329</v>
      </c>
      <c r="X510" s="2">
        <v>44392.611608796295</v>
      </c>
      <c r="Y510" t="s">
        <v>329</v>
      </c>
      <c r="Z510"/>
    </row>
    <row r="511" spans="1:26" hidden="1" x14ac:dyDescent="0.25">
      <c r="A511" t="s">
        <v>4073</v>
      </c>
      <c r="B511" t="s">
        <v>4072</v>
      </c>
      <c r="C511" t="s">
        <v>3038</v>
      </c>
      <c r="D511" t="s">
        <v>281</v>
      </c>
      <c r="E511" t="s">
        <v>3039</v>
      </c>
      <c r="F511" t="s">
        <v>177</v>
      </c>
      <c r="G511" t="s">
        <v>58</v>
      </c>
      <c r="H511">
        <v>1030408</v>
      </c>
      <c r="I511">
        <v>5</v>
      </c>
      <c r="J511" t="s">
        <v>47</v>
      </c>
      <c r="K511" t="s">
        <v>6172</v>
      </c>
      <c r="L511" t="s">
        <v>55</v>
      </c>
      <c r="M511">
        <v>60</v>
      </c>
      <c r="N511">
        <v>100</v>
      </c>
      <c r="O511" t="s">
        <v>6219</v>
      </c>
      <c r="P511">
        <v>2900</v>
      </c>
      <c r="Q511">
        <v>300</v>
      </c>
      <c r="R511">
        <v>300</v>
      </c>
      <c r="S511"/>
      <c r="T511"/>
      <c r="U511" t="s">
        <v>6174</v>
      </c>
      <c r="V511" s="2">
        <v>44305.591678240744</v>
      </c>
      <c r="W511" t="s">
        <v>329</v>
      </c>
      <c r="X511" s="2">
        <v>44305.591678240744</v>
      </c>
      <c r="Y511" t="s">
        <v>329</v>
      </c>
      <c r="Z511"/>
    </row>
    <row r="512" spans="1:26" hidden="1" x14ac:dyDescent="0.25">
      <c r="A512" t="s">
        <v>3037</v>
      </c>
      <c r="B512" t="s">
        <v>3036</v>
      </c>
      <c r="C512" t="s">
        <v>3038</v>
      </c>
      <c r="D512" t="s">
        <v>281</v>
      </c>
      <c r="E512" t="s">
        <v>3039</v>
      </c>
      <c r="F512" t="s">
        <v>177</v>
      </c>
      <c r="G512" t="s">
        <v>58</v>
      </c>
      <c r="H512">
        <v>1030409</v>
      </c>
      <c r="I512">
        <v>5</v>
      </c>
      <c r="J512" t="s">
        <v>79</v>
      </c>
      <c r="K512" t="s">
        <v>6172</v>
      </c>
      <c r="L512" t="s">
        <v>55</v>
      </c>
      <c r="M512">
        <v>60</v>
      </c>
      <c r="N512">
        <v>100</v>
      </c>
      <c r="O512" t="s">
        <v>6219</v>
      </c>
      <c r="P512">
        <v>2600</v>
      </c>
      <c r="Q512">
        <v>50</v>
      </c>
      <c r="R512">
        <v>300</v>
      </c>
      <c r="S512"/>
      <c r="T512"/>
      <c r="U512" t="s">
        <v>6174</v>
      </c>
      <c r="V512" s="2">
        <v>44305.591516203705</v>
      </c>
      <c r="W512" t="s">
        <v>329</v>
      </c>
      <c r="X512" s="2">
        <v>44305.591516203705</v>
      </c>
      <c r="Y512" t="s">
        <v>329</v>
      </c>
      <c r="Z512"/>
    </row>
    <row r="513" spans="1:26" x14ac:dyDescent="0.25">
      <c r="A513" t="s">
        <v>4622</v>
      </c>
      <c r="B513" t="s">
        <v>4621</v>
      </c>
      <c r="C513" t="s">
        <v>1452</v>
      </c>
      <c r="D513" t="s">
        <v>1048</v>
      </c>
      <c r="E513" t="s">
        <v>3330</v>
      </c>
      <c r="F513" t="s">
        <v>241</v>
      </c>
      <c r="G513" s="5" t="s">
        <v>58</v>
      </c>
      <c r="H513" s="5">
        <v>1039699</v>
      </c>
      <c r="I513">
        <v>5</v>
      </c>
      <c r="J513" t="s">
        <v>47</v>
      </c>
      <c r="K513" t="s">
        <v>6142</v>
      </c>
      <c r="L513" s="5" t="s">
        <v>55</v>
      </c>
      <c r="M513">
        <v>80</v>
      </c>
      <c r="N513">
        <v>100</v>
      </c>
      <c r="O513" t="s">
        <v>6143</v>
      </c>
      <c r="P513" s="5">
        <v>2600</v>
      </c>
      <c r="Q513" s="5">
        <v>50</v>
      </c>
      <c r="R513" s="5">
        <v>300</v>
      </c>
      <c r="U513" s="5" t="s">
        <v>6144</v>
      </c>
      <c r="V513" s="8">
        <v>43474.373842592591</v>
      </c>
      <c r="X513" s="8">
        <v>43474.373842592591</v>
      </c>
    </row>
    <row r="514" spans="1:26" hidden="1" x14ac:dyDescent="0.25">
      <c r="A514" t="s">
        <v>4109</v>
      </c>
      <c r="B514" t="s">
        <v>4108</v>
      </c>
      <c r="C514" t="s">
        <v>422</v>
      </c>
      <c r="D514" t="s">
        <v>879</v>
      </c>
      <c r="E514" t="s">
        <v>3975</v>
      </c>
      <c r="F514" t="s">
        <v>177</v>
      </c>
      <c r="G514" t="s">
        <v>58</v>
      </c>
      <c r="H514">
        <v>1030374</v>
      </c>
      <c r="I514">
        <v>5</v>
      </c>
      <c r="J514" t="s">
        <v>79</v>
      </c>
      <c r="K514" t="s">
        <v>6172</v>
      </c>
      <c r="L514" t="s">
        <v>55</v>
      </c>
      <c r="M514">
        <v>60</v>
      </c>
      <c r="N514">
        <v>100</v>
      </c>
      <c r="O514" t="s">
        <v>6219</v>
      </c>
      <c r="P514">
        <v>2700</v>
      </c>
      <c r="Q514">
        <v>50</v>
      </c>
      <c r="R514">
        <v>300</v>
      </c>
      <c r="S514"/>
      <c r="T514"/>
      <c r="U514" t="s">
        <v>6174</v>
      </c>
      <c r="V514" s="2">
        <v>44217.554293981484</v>
      </c>
      <c r="W514" t="s">
        <v>329</v>
      </c>
      <c r="X514" s="2">
        <v>44217.554293981484</v>
      </c>
      <c r="Y514" t="s">
        <v>329</v>
      </c>
      <c r="Z514"/>
    </row>
    <row r="515" spans="1:26" hidden="1" x14ac:dyDescent="0.25">
      <c r="A515" t="s">
        <v>4441</v>
      </c>
      <c r="B515" t="s">
        <v>4440</v>
      </c>
      <c r="C515" t="s">
        <v>1452</v>
      </c>
      <c r="D515" t="s">
        <v>1048</v>
      </c>
      <c r="E515" t="s">
        <v>3330</v>
      </c>
      <c r="F515" t="s">
        <v>241</v>
      </c>
      <c r="G515" t="s">
        <v>323</v>
      </c>
      <c r="H515">
        <v>1034678</v>
      </c>
      <c r="I515">
        <v>0.24</v>
      </c>
      <c r="J515" t="s">
        <v>193</v>
      </c>
      <c r="K515" t="s">
        <v>6175</v>
      </c>
      <c r="L515" t="s">
        <v>330</v>
      </c>
      <c r="M515">
        <v>20</v>
      </c>
      <c r="N515">
        <v>100</v>
      </c>
      <c r="O515" t="s">
        <v>6178</v>
      </c>
      <c r="P515">
        <v>1400</v>
      </c>
      <c r="Q515">
        <v>50</v>
      </c>
      <c r="R515">
        <v>301</v>
      </c>
      <c r="S515"/>
      <c r="T515"/>
      <c r="U515" t="s">
        <v>6179</v>
      </c>
      <c r="V515" s="2">
        <v>43874.404641203706</v>
      </c>
      <c r="W515" t="s">
        <v>37</v>
      </c>
      <c r="X515" s="2">
        <v>43874.404641203706</v>
      </c>
      <c r="Y515" t="s">
        <v>37</v>
      </c>
      <c r="Z515"/>
    </row>
    <row r="516" spans="1:26" hidden="1" x14ac:dyDescent="0.25">
      <c r="A516" t="s">
        <v>4188</v>
      </c>
      <c r="B516" t="s">
        <v>4187</v>
      </c>
      <c r="C516" t="s">
        <v>2972</v>
      </c>
      <c r="D516" t="s">
        <v>979</v>
      </c>
      <c r="E516" t="s">
        <v>3050</v>
      </c>
      <c r="F516" t="s">
        <v>177</v>
      </c>
      <c r="G516" t="s">
        <v>323</v>
      </c>
      <c r="H516">
        <v>1036082</v>
      </c>
      <c r="I516">
        <v>0.24</v>
      </c>
      <c r="J516" t="s">
        <v>193</v>
      </c>
      <c r="K516" t="s">
        <v>6175</v>
      </c>
      <c r="L516" t="s">
        <v>330</v>
      </c>
      <c r="M516">
        <v>20</v>
      </c>
      <c r="N516">
        <v>100</v>
      </c>
      <c r="O516" t="s">
        <v>6240</v>
      </c>
      <c r="P516" s="2"/>
      <c r="Q516" s="2"/>
      <c r="R516" s="2"/>
      <c r="S516"/>
      <c r="T516"/>
      <c r="U516" t="s">
        <v>6177</v>
      </c>
      <c r="V516" s="2">
        <v>44392.611805555556</v>
      </c>
      <c r="W516" t="s">
        <v>329</v>
      </c>
      <c r="X516" s="2">
        <v>44392.611805555556</v>
      </c>
      <c r="Y516" t="s">
        <v>329</v>
      </c>
      <c r="Z516"/>
    </row>
    <row r="517" spans="1:26" hidden="1" x14ac:dyDescent="0.25">
      <c r="A517" t="s">
        <v>1451</v>
      </c>
      <c r="B517" t="s">
        <v>1450</v>
      </c>
      <c r="C517" t="s">
        <v>1452</v>
      </c>
      <c r="D517" t="s">
        <v>1453</v>
      </c>
      <c r="E517" t="s">
        <v>1454</v>
      </c>
      <c r="F517" t="s">
        <v>241</v>
      </c>
      <c r="G517" t="s">
        <v>323</v>
      </c>
      <c r="H517">
        <v>1034700</v>
      </c>
      <c r="I517">
        <v>0.24</v>
      </c>
      <c r="J517" t="s">
        <v>193</v>
      </c>
      <c r="K517" t="s">
        <v>6175</v>
      </c>
      <c r="L517" t="s">
        <v>330</v>
      </c>
      <c r="M517">
        <v>20</v>
      </c>
      <c r="N517">
        <v>100</v>
      </c>
      <c r="O517" t="s">
        <v>6178</v>
      </c>
      <c r="P517">
        <v>1400</v>
      </c>
      <c r="Q517">
        <v>50</v>
      </c>
      <c r="R517">
        <v>301</v>
      </c>
      <c r="S517"/>
      <c r="T517"/>
      <c r="U517" t="s">
        <v>6179</v>
      </c>
      <c r="V517" s="2">
        <v>43874.405092592591</v>
      </c>
      <c r="W517" t="s">
        <v>37</v>
      </c>
      <c r="X517" s="2">
        <v>43937.478703703702</v>
      </c>
      <c r="Y517" t="s">
        <v>5969</v>
      </c>
      <c r="Z517"/>
    </row>
    <row r="518" spans="1:26" x14ac:dyDescent="0.25">
      <c r="A518" t="s">
        <v>4724</v>
      </c>
      <c r="B518" t="s">
        <v>4723</v>
      </c>
      <c r="C518" t="s">
        <v>4692</v>
      </c>
      <c r="D518" t="s">
        <v>482</v>
      </c>
      <c r="E518" t="s">
        <v>4693</v>
      </c>
      <c r="F518" t="s">
        <v>241</v>
      </c>
      <c r="G518" s="5" t="s">
        <v>58</v>
      </c>
      <c r="H518" s="5">
        <v>1038391</v>
      </c>
      <c r="I518">
        <v>6</v>
      </c>
      <c r="J518" t="s">
        <v>79</v>
      </c>
      <c r="K518" t="s">
        <v>6172</v>
      </c>
      <c r="L518" s="5" t="s">
        <v>55</v>
      </c>
      <c r="M518">
        <v>60</v>
      </c>
      <c r="N518">
        <v>100</v>
      </c>
      <c r="O518" t="s">
        <v>6173</v>
      </c>
      <c r="P518" s="5">
        <v>2600</v>
      </c>
      <c r="Q518" s="5">
        <v>50</v>
      </c>
      <c r="R518" s="5">
        <v>300</v>
      </c>
      <c r="U518" s="5" t="s">
        <v>6174</v>
      </c>
      <c r="V518" s="8">
        <v>44852.524282407408</v>
      </c>
      <c r="W518" s="5" t="s">
        <v>329</v>
      </c>
      <c r="X518" s="8">
        <v>44858.434745370374</v>
      </c>
      <c r="Y518" s="5" t="s">
        <v>329</v>
      </c>
    </row>
    <row r="519" spans="1:26" hidden="1" x14ac:dyDescent="0.25">
      <c r="A519" t="s">
        <v>4358</v>
      </c>
      <c r="B519" t="s">
        <v>4357</v>
      </c>
      <c r="C519" t="s">
        <v>4150</v>
      </c>
      <c r="D519" t="s">
        <v>154</v>
      </c>
      <c r="E519" t="s">
        <v>4151</v>
      </c>
      <c r="F519" t="s">
        <v>43</v>
      </c>
      <c r="G519" t="s">
        <v>323</v>
      </c>
      <c r="H519">
        <v>1036088</v>
      </c>
      <c r="I519">
        <v>0.24</v>
      </c>
      <c r="J519" t="s">
        <v>193</v>
      </c>
      <c r="K519" t="s">
        <v>6175</v>
      </c>
      <c r="L519" t="s">
        <v>330</v>
      </c>
      <c r="M519">
        <v>20</v>
      </c>
      <c r="N519">
        <v>100</v>
      </c>
      <c r="O519" t="s">
        <v>6225</v>
      </c>
      <c r="P519" s="2"/>
      <c r="Q519" s="2"/>
      <c r="R519" s="2"/>
      <c r="S519"/>
      <c r="T519"/>
      <c r="U519" t="s">
        <v>6179</v>
      </c>
      <c r="V519" s="2">
        <v>44096.454675925925</v>
      </c>
      <c r="W519" t="s">
        <v>329</v>
      </c>
      <c r="X519" s="2">
        <v>44096.620428240742</v>
      </c>
      <c r="Y519" t="s">
        <v>329</v>
      </c>
      <c r="Z519"/>
    </row>
    <row r="520" spans="1:26" hidden="1" x14ac:dyDescent="0.25">
      <c r="A520" t="s">
        <v>3649</v>
      </c>
      <c r="B520" t="s">
        <v>3648</v>
      </c>
      <c r="C520" t="s">
        <v>245</v>
      </c>
      <c r="D520" t="s">
        <v>468</v>
      </c>
      <c r="E520" t="s">
        <v>3650</v>
      </c>
      <c r="F520" t="s">
        <v>62</v>
      </c>
      <c r="G520" t="s">
        <v>58</v>
      </c>
      <c r="H520">
        <v>1037248</v>
      </c>
      <c r="I520">
        <v>5</v>
      </c>
      <c r="J520" t="s">
        <v>79</v>
      </c>
      <c r="K520" t="s">
        <v>6172</v>
      </c>
      <c r="L520" t="s">
        <v>55</v>
      </c>
      <c r="M520">
        <v>60</v>
      </c>
      <c r="N520">
        <v>100</v>
      </c>
      <c r="O520" t="s">
        <v>6219</v>
      </c>
      <c r="P520">
        <v>2700</v>
      </c>
      <c r="Q520">
        <v>50</v>
      </c>
      <c r="R520">
        <v>300</v>
      </c>
      <c r="S520"/>
      <c r="T520"/>
      <c r="U520" t="s">
        <v>6174</v>
      </c>
      <c r="V520" s="2">
        <v>44593.433854166666</v>
      </c>
      <c r="W520" t="s">
        <v>329</v>
      </c>
      <c r="X520" s="2">
        <v>44593.433854166666</v>
      </c>
      <c r="Y520" t="s">
        <v>329</v>
      </c>
      <c r="Z520"/>
    </row>
    <row r="521" spans="1:26" x14ac:dyDescent="0.25">
      <c r="A521" t="s">
        <v>4691</v>
      </c>
      <c r="B521" t="s">
        <v>4690</v>
      </c>
      <c r="C521" t="s">
        <v>4692</v>
      </c>
      <c r="D521" t="s">
        <v>482</v>
      </c>
      <c r="E521" t="s">
        <v>4693</v>
      </c>
      <c r="F521" t="s">
        <v>241</v>
      </c>
      <c r="G521" s="5" t="s">
        <v>58</v>
      </c>
      <c r="H521" s="5">
        <v>1038429</v>
      </c>
      <c r="I521">
        <v>6</v>
      </c>
      <c r="J521" t="s">
        <v>47</v>
      </c>
      <c r="K521" t="s">
        <v>6172</v>
      </c>
      <c r="L521" s="5" t="s">
        <v>55</v>
      </c>
      <c r="M521">
        <v>60</v>
      </c>
      <c r="N521">
        <v>100</v>
      </c>
      <c r="O521" t="s">
        <v>6173</v>
      </c>
      <c r="P521" s="5">
        <v>2600</v>
      </c>
      <c r="Q521" s="5">
        <v>50</v>
      </c>
      <c r="R521" s="5">
        <v>300</v>
      </c>
      <c r="U521" s="5" t="s">
        <v>6174</v>
      </c>
      <c r="V521" s="8">
        <v>44852.524467592593</v>
      </c>
      <c r="W521" s="5" t="s">
        <v>329</v>
      </c>
      <c r="X521" s="8">
        <v>44858.434884259259</v>
      </c>
      <c r="Y521" s="5" t="s">
        <v>329</v>
      </c>
    </row>
    <row r="522" spans="1:26" hidden="1" x14ac:dyDescent="0.25">
      <c r="A522" t="s">
        <v>4362</v>
      </c>
      <c r="B522" t="s">
        <v>4361</v>
      </c>
      <c r="C522" t="s">
        <v>3989</v>
      </c>
      <c r="D522" t="s">
        <v>2368</v>
      </c>
      <c r="E522" t="s">
        <v>3990</v>
      </c>
      <c r="F522" t="s">
        <v>177</v>
      </c>
      <c r="G522" t="s">
        <v>323</v>
      </c>
      <c r="H522">
        <v>1036090</v>
      </c>
      <c r="I522">
        <v>0.24</v>
      </c>
      <c r="J522" t="s">
        <v>193</v>
      </c>
      <c r="K522" t="s">
        <v>6175</v>
      </c>
      <c r="L522" t="s">
        <v>330</v>
      </c>
      <c r="M522">
        <v>20</v>
      </c>
      <c r="N522">
        <v>100</v>
      </c>
      <c r="O522" t="s">
        <v>6240</v>
      </c>
      <c r="P522" s="2"/>
      <c r="Q522" s="2"/>
      <c r="R522" s="2"/>
      <c r="S522"/>
      <c r="T522"/>
      <c r="U522" t="s">
        <v>6177</v>
      </c>
      <c r="V522" s="2">
        <v>44546.462280092594</v>
      </c>
      <c r="W522" t="s">
        <v>329</v>
      </c>
      <c r="X522" s="2">
        <v>44546.462280092594</v>
      </c>
      <c r="Y522" t="s">
        <v>329</v>
      </c>
      <c r="Z522"/>
    </row>
    <row r="523" spans="1:26" hidden="1" x14ac:dyDescent="0.25">
      <c r="A523" t="s">
        <v>4398</v>
      </c>
      <c r="B523" t="s">
        <v>4397</v>
      </c>
      <c r="C523" t="s">
        <v>3621</v>
      </c>
      <c r="D523" t="s">
        <v>281</v>
      </c>
      <c r="E523" t="s">
        <v>3622</v>
      </c>
      <c r="F523" t="s">
        <v>177</v>
      </c>
      <c r="G523" t="s">
        <v>323</v>
      </c>
      <c r="H523">
        <v>1036401</v>
      </c>
      <c r="I523">
        <v>0.24</v>
      </c>
      <c r="J523" t="s">
        <v>193</v>
      </c>
      <c r="K523" t="s">
        <v>6175</v>
      </c>
      <c r="L523" t="s">
        <v>330</v>
      </c>
      <c r="M523">
        <v>20</v>
      </c>
      <c r="N523">
        <v>100</v>
      </c>
      <c r="O523" t="s">
        <v>6240</v>
      </c>
      <c r="P523" s="2"/>
      <c r="Q523" s="2"/>
      <c r="R523" s="2"/>
      <c r="S523"/>
      <c r="T523"/>
      <c r="U523" t="s">
        <v>6177</v>
      </c>
      <c r="V523" s="2">
        <v>44238.449872685182</v>
      </c>
      <c r="W523" t="s">
        <v>329</v>
      </c>
      <c r="X523" s="2">
        <v>44238.449872685182</v>
      </c>
      <c r="Y523" t="s">
        <v>329</v>
      </c>
      <c r="Z523"/>
    </row>
    <row r="524" spans="1:26" hidden="1" x14ac:dyDescent="0.25">
      <c r="A524" t="s">
        <v>4400</v>
      </c>
      <c r="B524" t="s">
        <v>4399</v>
      </c>
      <c r="C524" t="s">
        <v>1198</v>
      </c>
      <c r="D524" t="s">
        <v>49</v>
      </c>
      <c r="E524" t="s">
        <v>1199</v>
      </c>
      <c r="F524" t="s">
        <v>43</v>
      </c>
      <c r="G524" t="s">
        <v>323</v>
      </c>
      <c r="H524">
        <v>1036403</v>
      </c>
      <c r="I524">
        <v>0.24</v>
      </c>
      <c r="J524" t="s">
        <v>193</v>
      </c>
      <c r="K524" t="s">
        <v>6175</v>
      </c>
      <c r="L524" t="s">
        <v>330</v>
      </c>
      <c r="M524">
        <v>20</v>
      </c>
      <c r="N524">
        <v>100</v>
      </c>
      <c r="O524" t="s">
        <v>6240</v>
      </c>
      <c r="P524" s="2"/>
      <c r="Q524" s="2"/>
      <c r="R524" s="2"/>
      <c r="S524"/>
      <c r="T524"/>
      <c r="U524" t="s">
        <v>6177</v>
      </c>
      <c r="V524" s="2">
        <v>44628.408136574071</v>
      </c>
      <c r="W524" t="s">
        <v>329</v>
      </c>
      <c r="X524" s="2">
        <v>44628.408136574071</v>
      </c>
      <c r="Y524" t="s">
        <v>329</v>
      </c>
      <c r="Z524"/>
    </row>
    <row r="525" spans="1:26" hidden="1" x14ac:dyDescent="0.25">
      <c r="A525" t="s">
        <v>4402</v>
      </c>
      <c r="B525" t="s">
        <v>4401</v>
      </c>
      <c r="C525" t="s">
        <v>1282</v>
      </c>
      <c r="D525" t="s">
        <v>169</v>
      </c>
      <c r="E525" t="s">
        <v>1284</v>
      </c>
      <c r="F525" t="s">
        <v>277</v>
      </c>
      <c r="G525" t="s">
        <v>323</v>
      </c>
      <c r="H525">
        <v>1036404</v>
      </c>
      <c r="I525">
        <v>0.24</v>
      </c>
      <c r="J525" t="s">
        <v>193</v>
      </c>
      <c r="K525" t="s">
        <v>6175</v>
      </c>
      <c r="L525" t="s">
        <v>330</v>
      </c>
      <c r="M525">
        <v>20</v>
      </c>
      <c r="N525">
        <v>100</v>
      </c>
      <c r="O525" t="s">
        <v>6240</v>
      </c>
      <c r="P525" s="2"/>
      <c r="Q525" s="2"/>
      <c r="R525" s="2"/>
      <c r="S525"/>
      <c r="T525"/>
      <c r="U525" t="s">
        <v>6177</v>
      </c>
      <c r="V525" s="2">
        <v>44256.580613425926</v>
      </c>
      <c r="W525" t="s">
        <v>329</v>
      </c>
      <c r="X525" s="2">
        <v>44256.580613425926</v>
      </c>
      <c r="Y525" t="s">
        <v>329</v>
      </c>
      <c r="Z525"/>
    </row>
    <row r="526" spans="1:26" hidden="1" x14ac:dyDescent="0.25">
      <c r="A526" t="s">
        <v>4404</v>
      </c>
      <c r="B526" t="s">
        <v>4403</v>
      </c>
      <c r="C526" t="s">
        <v>4319</v>
      </c>
      <c r="D526" t="s">
        <v>2228</v>
      </c>
      <c r="E526" t="s">
        <v>4320</v>
      </c>
      <c r="F526" t="s">
        <v>277</v>
      </c>
      <c r="G526" t="s">
        <v>323</v>
      </c>
      <c r="H526">
        <v>1036405</v>
      </c>
      <c r="I526">
        <v>0.24</v>
      </c>
      <c r="J526" t="s">
        <v>193</v>
      </c>
      <c r="K526" t="s">
        <v>6175</v>
      </c>
      <c r="L526" t="s">
        <v>330</v>
      </c>
      <c r="M526">
        <v>20</v>
      </c>
      <c r="N526">
        <v>100</v>
      </c>
      <c r="O526" t="s">
        <v>6176</v>
      </c>
      <c r="P526" s="2"/>
      <c r="Q526" s="2"/>
      <c r="R526" s="2"/>
      <c r="S526"/>
      <c r="T526"/>
      <c r="U526" t="s">
        <v>6177</v>
      </c>
      <c r="V526" s="2">
        <v>44643.581203703703</v>
      </c>
      <c r="W526" t="s">
        <v>329</v>
      </c>
      <c r="X526" s="2">
        <v>44643.581203703703</v>
      </c>
      <c r="Y526" t="s">
        <v>329</v>
      </c>
      <c r="Z526"/>
    </row>
    <row r="527" spans="1:26" hidden="1" x14ac:dyDescent="0.25">
      <c r="A527" t="s">
        <v>4406</v>
      </c>
      <c r="B527" t="s">
        <v>4405</v>
      </c>
      <c r="C527" t="s">
        <v>1156</v>
      </c>
      <c r="D527" t="s">
        <v>1157</v>
      </c>
      <c r="E527" t="s">
        <v>1158</v>
      </c>
      <c r="F527" t="s">
        <v>177</v>
      </c>
      <c r="G527" t="s">
        <v>323</v>
      </c>
      <c r="H527">
        <v>1036406</v>
      </c>
      <c r="I527">
        <v>0.24</v>
      </c>
      <c r="J527" t="s">
        <v>193</v>
      </c>
      <c r="K527" t="s">
        <v>6175</v>
      </c>
      <c r="L527" t="s">
        <v>330</v>
      </c>
      <c r="M527">
        <v>20</v>
      </c>
      <c r="N527">
        <v>100</v>
      </c>
      <c r="O527" t="s">
        <v>6240</v>
      </c>
      <c r="P527" s="2"/>
      <c r="Q527" s="2"/>
      <c r="R527" s="2"/>
      <c r="S527"/>
      <c r="T527"/>
      <c r="U527" t="s">
        <v>6177</v>
      </c>
      <c r="V527" s="2">
        <v>44434.625451388885</v>
      </c>
      <c r="W527" t="s">
        <v>329</v>
      </c>
      <c r="X527" s="2">
        <v>44434.625451388885</v>
      </c>
      <c r="Y527" t="s">
        <v>329</v>
      </c>
      <c r="Z527"/>
    </row>
    <row r="528" spans="1:26" hidden="1" x14ac:dyDescent="0.25">
      <c r="A528" t="s">
        <v>4408</v>
      </c>
      <c r="B528" t="s">
        <v>4407</v>
      </c>
      <c r="C528" t="s">
        <v>1930</v>
      </c>
      <c r="D528" t="s">
        <v>3759</v>
      </c>
      <c r="E528" t="s">
        <v>3760</v>
      </c>
      <c r="F528" t="s">
        <v>177</v>
      </c>
      <c r="G528" t="s">
        <v>323</v>
      </c>
      <c r="H528">
        <v>1036407</v>
      </c>
      <c r="I528">
        <v>0.24</v>
      </c>
      <c r="J528" t="s">
        <v>193</v>
      </c>
      <c r="K528" t="s">
        <v>6175</v>
      </c>
      <c r="L528" t="s">
        <v>330</v>
      </c>
      <c r="M528">
        <v>20</v>
      </c>
      <c r="N528">
        <v>100</v>
      </c>
      <c r="O528" t="s">
        <v>6240</v>
      </c>
      <c r="P528" s="2"/>
      <c r="Q528" s="2"/>
      <c r="R528" s="2"/>
      <c r="S528"/>
      <c r="T528"/>
      <c r="U528" t="s">
        <v>6177</v>
      </c>
      <c r="V528" s="2">
        <v>44594.527268518519</v>
      </c>
      <c r="W528" t="s">
        <v>329</v>
      </c>
      <c r="X528" s="2">
        <v>44594.527268518519</v>
      </c>
      <c r="Y528" t="s">
        <v>329</v>
      </c>
      <c r="Z528"/>
    </row>
    <row r="529" spans="1:26" hidden="1" x14ac:dyDescent="0.25">
      <c r="A529" t="s">
        <v>4410</v>
      </c>
      <c r="B529" t="s">
        <v>4409</v>
      </c>
      <c r="C529" t="s">
        <v>541</v>
      </c>
      <c r="D529" t="s">
        <v>1360</v>
      </c>
      <c r="E529" t="s">
        <v>3595</v>
      </c>
      <c r="F529" t="s">
        <v>177</v>
      </c>
      <c r="G529" t="s">
        <v>323</v>
      </c>
      <c r="H529">
        <v>1036408</v>
      </c>
      <c r="I529">
        <v>0.24</v>
      </c>
      <c r="J529" t="s">
        <v>193</v>
      </c>
      <c r="K529" t="s">
        <v>6175</v>
      </c>
      <c r="L529" t="s">
        <v>330</v>
      </c>
      <c r="M529">
        <v>20</v>
      </c>
      <c r="N529">
        <v>100</v>
      </c>
      <c r="O529" t="s">
        <v>6240</v>
      </c>
      <c r="P529" s="2"/>
      <c r="Q529" s="2"/>
      <c r="R529" s="2"/>
      <c r="S529"/>
      <c r="T529"/>
      <c r="U529" t="s">
        <v>6177</v>
      </c>
      <c r="V529" s="2">
        <v>44231.629270833335</v>
      </c>
      <c r="W529" t="s">
        <v>329</v>
      </c>
      <c r="X529" s="2">
        <v>44231.629270833335</v>
      </c>
      <c r="Y529" t="s">
        <v>329</v>
      </c>
      <c r="Z529"/>
    </row>
    <row r="530" spans="1:26" hidden="1" x14ac:dyDescent="0.25">
      <c r="A530" t="s">
        <v>4412</v>
      </c>
      <c r="B530" t="s">
        <v>4411</v>
      </c>
      <c r="C530" t="s">
        <v>696</v>
      </c>
      <c r="D530" t="s">
        <v>1438</v>
      </c>
      <c r="E530" t="s">
        <v>4037</v>
      </c>
      <c r="F530" t="s">
        <v>177</v>
      </c>
      <c r="G530" t="s">
        <v>323</v>
      </c>
      <c r="H530">
        <v>1036409</v>
      </c>
      <c r="I530">
        <v>0.24</v>
      </c>
      <c r="J530" t="s">
        <v>193</v>
      </c>
      <c r="K530" t="s">
        <v>6175</v>
      </c>
      <c r="L530" t="s">
        <v>330</v>
      </c>
      <c r="M530">
        <v>20</v>
      </c>
      <c r="N530">
        <v>100</v>
      </c>
      <c r="O530" t="s">
        <v>6240</v>
      </c>
      <c r="P530" s="2"/>
      <c r="Q530" s="2"/>
      <c r="R530" s="2"/>
      <c r="S530"/>
      <c r="T530"/>
      <c r="U530" t="s">
        <v>6177</v>
      </c>
      <c r="V530" s="2">
        <v>44383.520543981482</v>
      </c>
      <c r="W530" t="s">
        <v>329</v>
      </c>
      <c r="X530" s="2">
        <v>44383.520543981482</v>
      </c>
      <c r="Y530" t="s">
        <v>329</v>
      </c>
      <c r="Z530"/>
    </row>
    <row r="531" spans="1:26" hidden="1" x14ac:dyDescent="0.25">
      <c r="A531" t="s">
        <v>4415</v>
      </c>
      <c r="B531" t="s">
        <v>4414</v>
      </c>
      <c r="C531" t="s">
        <v>245</v>
      </c>
      <c r="D531" t="s">
        <v>468</v>
      </c>
      <c r="E531" t="s">
        <v>3650</v>
      </c>
      <c r="F531" t="s">
        <v>62</v>
      </c>
      <c r="G531" t="s">
        <v>323</v>
      </c>
      <c r="H531">
        <v>1036410</v>
      </c>
      <c r="I531">
        <v>0.24</v>
      </c>
      <c r="J531" t="s">
        <v>193</v>
      </c>
      <c r="K531" t="s">
        <v>6175</v>
      </c>
      <c r="L531" t="s">
        <v>330</v>
      </c>
      <c r="M531">
        <v>20</v>
      </c>
      <c r="N531">
        <v>100</v>
      </c>
      <c r="O531" t="s">
        <v>6240</v>
      </c>
      <c r="P531" s="2"/>
      <c r="Q531" s="2"/>
      <c r="R531" s="2"/>
      <c r="S531"/>
      <c r="T531"/>
      <c r="U531" t="s">
        <v>6177</v>
      </c>
      <c r="V531" s="2">
        <v>44210.400451388887</v>
      </c>
      <c r="W531" t="s">
        <v>329</v>
      </c>
      <c r="X531" s="2">
        <v>44210.400451388887</v>
      </c>
      <c r="Y531" t="s">
        <v>329</v>
      </c>
      <c r="Z531"/>
    </row>
    <row r="532" spans="1:26" hidden="1" x14ac:dyDescent="0.25">
      <c r="A532" t="s">
        <v>4417</v>
      </c>
      <c r="B532" t="s">
        <v>4416</v>
      </c>
      <c r="C532" t="s">
        <v>1930</v>
      </c>
      <c r="D532" t="s">
        <v>3759</v>
      </c>
      <c r="E532" t="s">
        <v>3760</v>
      </c>
      <c r="F532" t="s">
        <v>177</v>
      </c>
      <c r="G532" t="s">
        <v>323</v>
      </c>
      <c r="H532">
        <v>1036411</v>
      </c>
      <c r="I532">
        <v>0.24</v>
      </c>
      <c r="J532" t="s">
        <v>193</v>
      </c>
      <c r="K532" t="s">
        <v>6175</v>
      </c>
      <c r="L532" t="s">
        <v>330</v>
      </c>
      <c r="M532">
        <v>20</v>
      </c>
      <c r="N532">
        <v>100</v>
      </c>
      <c r="O532" t="s">
        <v>6240</v>
      </c>
      <c r="P532" s="2"/>
      <c r="Q532" s="2"/>
      <c r="R532" s="2"/>
      <c r="S532"/>
      <c r="T532"/>
      <c r="U532" t="s">
        <v>6177</v>
      </c>
      <c r="V532" s="2">
        <v>44594.527141203704</v>
      </c>
      <c r="W532" t="s">
        <v>329</v>
      </c>
      <c r="X532" s="2">
        <v>44594.527141203704</v>
      </c>
      <c r="Y532" t="s">
        <v>329</v>
      </c>
      <c r="Z532"/>
    </row>
    <row r="533" spans="1:26" hidden="1" x14ac:dyDescent="0.25">
      <c r="A533" t="s">
        <v>4419</v>
      </c>
      <c r="B533" t="s">
        <v>4418</v>
      </c>
      <c r="C533" t="s">
        <v>3038</v>
      </c>
      <c r="D533" t="s">
        <v>281</v>
      </c>
      <c r="E533" t="s">
        <v>3039</v>
      </c>
      <c r="F533" t="s">
        <v>177</v>
      </c>
      <c r="G533" t="s">
        <v>323</v>
      </c>
      <c r="H533">
        <v>1036415</v>
      </c>
      <c r="I533">
        <v>0.24</v>
      </c>
      <c r="J533" t="s">
        <v>193</v>
      </c>
      <c r="K533" t="s">
        <v>6175</v>
      </c>
      <c r="L533" t="s">
        <v>330</v>
      </c>
      <c r="M533">
        <v>20</v>
      </c>
      <c r="N533">
        <v>100</v>
      </c>
      <c r="O533" t="s">
        <v>6240</v>
      </c>
      <c r="P533" s="2"/>
      <c r="Q533" s="2"/>
      <c r="R533" s="2"/>
      <c r="S533"/>
      <c r="T533"/>
      <c r="U533" t="s">
        <v>6177</v>
      </c>
      <c r="V533" s="2">
        <v>44305.591817129629</v>
      </c>
      <c r="W533" t="s">
        <v>329</v>
      </c>
      <c r="X533" s="2">
        <v>44305.591817129629</v>
      </c>
      <c r="Y533" t="s">
        <v>329</v>
      </c>
      <c r="Z533"/>
    </row>
    <row r="534" spans="1:26" hidden="1" x14ac:dyDescent="0.25">
      <c r="A534" t="s">
        <v>4421</v>
      </c>
      <c r="B534" t="s">
        <v>4420</v>
      </c>
      <c r="C534" t="s">
        <v>1205</v>
      </c>
      <c r="D534" t="s">
        <v>522</v>
      </c>
      <c r="E534" t="s">
        <v>1206</v>
      </c>
      <c r="F534" t="s">
        <v>43</v>
      </c>
      <c r="G534" t="s">
        <v>323</v>
      </c>
      <c r="H534">
        <v>1036416</v>
      </c>
      <c r="I534">
        <v>0.24</v>
      </c>
      <c r="J534" t="s">
        <v>193</v>
      </c>
      <c r="K534" t="s">
        <v>6175</v>
      </c>
      <c r="L534" t="s">
        <v>330</v>
      </c>
      <c r="M534">
        <v>20</v>
      </c>
      <c r="N534">
        <v>100</v>
      </c>
      <c r="O534" t="s">
        <v>6240</v>
      </c>
      <c r="P534" s="2"/>
      <c r="Q534" s="2"/>
      <c r="R534" s="2"/>
      <c r="S534"/>
      <c r="T534"/>
      <c r="U534" t="s">
        <v>6177</v>
      </c>
      <c r="V534" s="2">
        <v>44628.409074074072</v>
      </c>
      <c r="W534" t="s">
        <v>329</v>
      </c>
      <c r="X534" s="2">
        <v>44628.409074074072</v>
      </c>
      <c r="Y534" t="s">
        <v>329</v>
      </c>
      <c r="Z534"/>
    </row>
    <row r="535" spans="1:26" x14ac:dyDescent="0.25">
      <c r="A535" t="s">
        <v>2075</v>
      </c>
      <c r="B535" t="s">
        <v>2074</v>
      </c>
      <c r="C535" t="s">
        <v>2076</v>
      </c>
      <c r="D535" t="s">
        <v>1173</v>
      </c>
      <c r="E535" t="s">
        <v>2077</v>
      </c>
      <c r="F535" t="s">
        <v>241</v>
      </c>
      <c r="G535" s="5" t="s">
        <v>58</v>
      </c>
      <c r="H535" s="5">
        <v>1018048</v>
      </c>
      <c r="I535">
        <v>5</v>
      </c>
      <c r="J535" t="s">
        <v>79</v>
      </c>
      <c r="K535" t="s">
        <v>6142</v>
      </c>
      <c r="L535" s="5" t="s">
        <v>55</v>
      </c>
      <c r="M535">
        <v>80</v>
      </c>
      <c r="N535">
        <v>100</v>
      </c>
      <c r="O535" t="s">
        <v>6143</v>
      </c>
      <c r="P535" s="5">
        <v>2600</v>
      </c>
      <c r="Q535" s="5">
        <v>50</v>
      </c>
      <c r="R535" s="5">
        <v>300</v>
      </c>
      <c r="U535" s="5" t="s">
        <v>6144</v>
      </c>
      <c r="V535" s="8">
        <v>43474.373842592591</v>
      </c>
      <c r="X535" s="8">
        <v>43474.373842592591</v>
      </c>
    </row>
    <row r="536" spans="1:26" hidden="1" x14ac:dyDescent="0.25">
      <c r="A536" t="s">
        <v>4425</v>
      </c>
      <c r="B536" t="s">
        <v>4424</v>
      </c>
      <c r="C536" t="s">
        <v>4181</v>
      </c>
      <c r="D536" t="s">
        <v>4182</v>
      </c>
      <c r="E536" t="s">
        <v>4183</v>
      </c>
      <c r="F536" t="s">
        <v>177</v>
      </c>
      <c r="G536" t="s">
        <v>323</v>
      </c>
      <c r="H536">
        <v>1036418</v>
      </c>
      <c r="I536">
        <v>0.24</v>
      </c>
      <c r="J536" t="s">
        <v>193</v>
      </c>
      <c r="K536" t="s">
        <v>6175</v>
      </c>
      <c r="L536" t="s">
        <v>330</v>
      </c>
      <c r="M536">
        <v>20</v>
      </c>
      <c r="N536">
        <v>100</v>
      </c>
      <c r="O536" t="s">
        <v>6240</v>
      </c>
      <c r="P536" s="2"/>
      <c r="Q536" s="2"/>
      <c r="R536" s="2"/>
      <c r="S536"/>
      <c r="T536"/>
      <c r="U536" t="s">
        <v>6177</v>
      </c>
      <c r="V536" s="2">
        <v>44546.461504629631</v>
      </c>
      <c r="W536" t="s">
        <v>329</v>
      </c>
      <c r="X536" s="2">
        <v>44546.461504629631</v>
      </c>
      <c r="Y536" t="s">
        <v>329</v>
      </c>
      <c r="Z536"/>
    </row>
    <row r="537" spans="1:26" hidden="1" x14ac:dyDescent="0.25">
      <c r="A537" t="s">
        <v>4427</v>
      </c>
      <c r="B537" t="s">
        <v>4426</v>
      </c>
      <c r="C537" t="s">
        <v>174</v>
      </c>
      <c r="D537" t="s">
        <v>4057</v>
      </c>
      <c r="E537" t="s">
        <v>4058</v>
      </c>
      <c r="F537" t="s">
        <v>177</v>
      </c>
      <c r="G537" t="s">
        <v>323</v>
      </c>
      <c r="H537">
        <v>1036419</v>
      </c>
      <c r="I537">
        <v>0.24</v>
      </c>
      <c r="J537" t="s">
        <v>193</v>
      </c>
      <c r="K537" t="s">
        <v>6175</v>
      </c>
      <c r="L537" t="s">
        <v>330</v>
      </c>
      <c r="M537">
        <v>20</v>
      </c>
      <c r="N537">
        <v>100</v>
      </c>
      <c r="O537" t="s">
        <v>6225</v>
      </c>
      <c r="P537" s="2"/>
      <c r="Q537" s="2"/>
      <c r="R537" s="2"/>
      <c r="S537"/>
      <c r="T537"/>
      <c r="U537" t="s">
        <v>6177</v>
      </c>
      <c r="V537" s="2">
        <v>44165.652916666666</v>
      </c>
      <c r="W537" t="s">
        <v>329</v>
      </c>
      <c r="X537" s="2">
        <v>44165.652916666666</v>
      </c>
      <c r="Y537" t="s">
        <v>329</v>
      </c>
      <c r="Z537"/>
    </row>
    <row r="538" spans="1:26" hidden="1" x14ac:dyDescent="0.25">
      <c r="A538" t="s">
        <v>4429</v>
      </c>
      <c r="B538" t="s">
        <v>4428</v>
      </c>
      <c r="C538" t="s">
        <v>4065</v>
      </c>
      <c r="D538" t="s">
        <v>1041</v>
      </c>
      <c r="E538" t="s">
        <v>4066</v>
      </c>
      <c r="F538" t="s">
        <v>43</v>
      </c>
      <c r="G538" t="s">
        <v>323</v>
      </c>
      <c r="H538">
        <v>1036568</v>
      </c>
      <c r="I538">
        <v>0.24</v>
      </c>
      <c r="J538" t="s">
        <v>193</v>
      </c>
      <c r="K538" t="s">
        <v>6175</v>
      </c>
      <c r="L538" t="s">
        <v>330</v>
      </c>
      <c r="M538">
        <v>20</v>
      </c>
      <c r="N538">
        <v>100</v>
      </c>
      <c r="O538" t="s">
        <v>6225</v>
      </c>
      <c r="P538" s="2"/>
      <c r="Q538" s="2"/>
      <c r="R538" s="2"/>
      <c r="S538"/>
      <c r="T538"/>
      <c r="U538" t="s">
        <v>6177</v>
      </c>
      <c r="V538" s="2">
        <v>44173.513194444444</v>
      </c>
      <c r="W538" t="s">
        <v>329</v>
      </c>
      <c r="X538" s="2">
        <v>44173.513194444444</v>
      </c>
      <c r="Y538" t="s">
        <v>329</v>
      </c>
      <c r="Z538"/>
    </row>
    <row r="539" spans="1:26" hidden="1" x14ac:dyDescent="0.25">
      <c r="A539" t="s">
        <v>4431</v>
      </c>
      <c r="B539" t="s">
        <v>4430</v>
      </c>
      <c r="C539" t="s">
        <v>1156</v>
      </c>
      <c r="D539" t="s">
        <v>112</v>
      </c>
      <c r="E539" t="s">
        <v>4053</v>
      </c>
      <c r="F539" t="s">
        <v>177</v>
      </c>
      <c r="G539" t="s">
        <v>323</v>
      </c>
      <c r="H539">
        <v>1036592</v>
      </c>
      <c r="I539">
        <v>0.24</v>
      </c>
      <c r="J539" t="s">
        <v>193</v>
      </c>
      <c r="K539" t="s">
        <v>6175</v>
      </c>
      <c r="L539" t="s">
        <v>330</v>
      </c>
      <c r="M539">
        <v>20</v>
      </c>
      <c r="N539">
        <v>100</v>
      </c>
      <c r="O539" t="s">
        <v>6225</v>
      </c>
      <c r="P539" s="2"/>
      <c r="Q539" s="2"/>
      <c r="R539" s="2"/>
      <c r="S539"/>
      <c r="T539"/>
      <c r="U539" t="s">
        <v>6177</v>
      </c>
      <c r="V539" s="2">
        <v>44175.605127314811</v>
      </c>
      <c r="W539" t="s">
        <v>329</v>
      </c>
      <c r="X539" s="2">
        <v>44175.605127314811</v>
      </c>
      <c r="Y539" t="s">
        <v>329</v>
      </c>
      <c r="Z539"/>
    </row>
    <row r="540" spans="1:26" hidden="1" x14ac:dyDescent="0.25">
      <c r="A540" t="s">
        <v>4433</v>
      </c>
      <c r="B540" t="s">
        <v>4432</v>
      </c>
      <c r="C540" t="s">
        <v>3626</v>
      </c>
      <c r="D540" t="s">
        <v>775</v>
      </c>
      <c r="E540" t="s">
        <v>3627</v>
      </c>
      <c r="F540" t="s">
        <v>177</v>
      </c>
      <c r="G540" t="s">
        <v>323</v>
      </c>
      <c r="H540">
        <v>1036593</v>
      </c>
      <c r="I540">
        <v>0.24</v>
      </c>
      <c r="J540" t="s">
        <v>193</v>
      </c>
      <c r="K540" t="s">
        <v>6175</v>
      </c>
      <c r="L540" t="s">
        <v>330</v>
      </c>
      <c r="M540">
        <v>20</v>
      </c>
      <c r="N540">
        <v>100</v>
      </c>
      <c r="O540" t="s">
        <v>6240</v>
      </c>
      <c r="P540" s="2"/>
      <c r="Q540" s="2"/>
      <c r="R540" s="2"/>
      <c r="S540"/>
      <c r="T540"/>
      <c r="U540" t="s">
        <v>6177</v>
      </c>
      <c r="V540" s="2">
        <v>44299.356388888889</v>
      </c>
      <c r="W540" t="s">
        <v>329</v>
      </c>
      <c r="X540" s="2">
        <v>44299.356388888889</v>
      </c>
      <c r="Y540" t="s">
        <v>329</v>
      </c>
      <c r="Z540"/>
    </row>
    <row r="541" spans="1:26" x14ac:dyDescent="0.25">
      <c r="A541" t="s">
        <v>2704</v>
      </c>
      <c r="B541" t="s">
        <v>2703</v>
      </c>
      <c r="C541" t="s">
        <v>2076</v>
      </c>
      <c r="D541" t="s">
        <v>2705</v>
      </c>
      <c r="E541" t="s">
        <v>2706</v>
      </c>
      <c r="F541" t="s">
        <v>241</v>
      </c>
      <c r="G541" s="5" t="s">
        <v>58</v>
      </c>
      <c r="H541" s="5">
        <v>1018967</v>
      </c>
      <c r="I541">
        <v>5</v>
      </c>
      <c r="J541" t="s">
        <v>79</v>
      </c>
      <c r="K541" t="s">
        <v>6142</v>
      </c>
      <c r="L541" s="5" t="s">
        <v>55</v>
      </c>
      <c r="M541">
        <v>80</v>
      </c>
      <c r="N541">
        <v>100</v>
      </c>
      <c r="O541" t="s">
        <v>6163</v>
      </c>
      <c r="P541" s="5">
        <v>2600</v>
      </c>
      <c r="Q541" s="5">
        <v>50</v>
      </c>
      <c r="R541" s="5">
        <v>300</v>
      </c>
      <c r="U541" s="5" t="s">
        <v>6144</v>
      </c>
      <c r="V541" s="8">
        <v>43474.373842592591</v>
      </c>
      <c r="X541" s="8">
        <v>43474.373842592591</v>
      </c>
    </row>
    <row r="542" spans="1:26" x14ac:dyDescent="0.25">
      <c r="A542" t="s">
        <v>3112</v>
      </c>
      <c r="B542" t="s">
        <v>3111</v>
      </c>
      <c r="C542" t="s">
        <v>2076</v>
      </c>
      <c r="D542" t="s">
        <v>1173</v>
      </c>
      <c r="E542" t="s">
        <v>2077</v>
      </c>
      <c r="F542" t="s">
        <v>241</v>
      </c>
      <c r="G542" s="5" t="s">
        <v>58</v>
      </c>
      <c r="H542" s="5">
        <v>1031048</v>
      </c>
      <c r="I542">
        <v>5</v>
      </c>
      <c r="J542" t="s">
        <v>47</v>
      </c>
      <c r="K542" t="s">
        <v>6142</v>
      </c>
      <c r="L542" s="5" t="s">
        <v>55</v>
      </c>
      <c r="M542">
        <v>80</v>
      </c>
      <c r="N542">
        <v>100</v>
      </c>
      <c r="O542" t="s">
        <v>6143</v>
      </c>
      <c r="P542" s="5">
        <v>2600</v>
      </c>
      <c r="Q542" s="5">
        <v>50</v>
      </c>
      <c r="R542" s="5">
        <v>300</v>
      </c>
      <c r="U542" s="5" t="s">
        <v>6144</v>
      </c>
      <c r="V542" s="8">
        <v>43474.373854166668</v>
      </c>
      <c r="X542" s="8">
        <v>43474.373854166668</v>
      </c>
    </row>
    <row r="543" spans="1:26" hidden="1" x14ac:dyDescent="0.25">
      <c r="A543" t="s">
        <v>1514</v>
      </c>
      <c r="B543" t="s">
        <v>1513</v>
      </c>
      <c r="C543" t="s">
        <v>737</v>
      </c>
      <c r="D543" t="s">
        <v>334</v>
      </c>
      <c r="E543" t="s">
        <v>738</v>
      </c>
      <c r="F543" t="s">
        <v>184</v>
      </c>
      <c r="G543" t="s">
        <v>323</v>
      </c>
      <c r="H543">
        <v>1036598</v>
      </c>
      <c r="I543">
        <v>0.24</v>
      </c>
      <c r="J543" t="s">
        <v>193</v>
      </c>
      <c r="K543" t="s">
        <v>6175</v>
      </c>
      <c r="L543" t="s">
        <v>330</v>
      </c>
      <c r="M543">
        <v>20</v>
      </c>
      <c r="N543">
        <v>100</v>
      </c>
      <c r="O543" t="s">
        <v>6240</v>
      </c>
      <c r="P543" s="2"/>
      <c r="Q543" s="2"/>
      <c r="R543" s="2"/>
      <c r="S543"/>
      <c r="T543"/>
      <c r="U543" t="s">
        <v>6177</v>
      </c>
      <c r="V543" s="2">
        <v>44391.605034722219</v>
      </c>
      <c r="W543" t="s">
        <v>329</v>
      </c>
      <c r="X543" s="2">
        <v>44391.605034722219</v>
      </c>
      <c r="Y543" t="s">
        <v>329</v>
      </c>
      <c r="Z543"/>
    </row>
    <row r="544" spans="1:26" hidden="1" x14ac:dyDescent="0.25">
      <c r="A544" t="s">
        <v>4307</v>
      </c>
      <c r="B544" t="s">
        <v>4306</v>
      </c>
      <c r="C544" t="s">
        <v>2289</v>
      </c>
      <c r="D544" t="s">
        <v>2785</v>
      </c>
      <c r="E544" t="s">
        <v>2786</v>
      </c>
      <c r="F544" t="s">
        <v>177</v>
      </c>
      <c r="G544" t="s">
        <v>323</v>
      </c>
      <c r="H544">
        <v>1036599</v>
      </c>
      <c r="I544">
        <v>0.24</v>
      </c>
      <c r="J544" t="s">
        <v>193</v>
      </c>
      <c r="K544" t="s">
        <v>6175</v>
      </c>
      <c r="L544" t="s">
        <v>330</v>
      </c>
      <c r="M544">
        <v>20</v>
      </c>
      <c r="N544">
        <v>100</v>
      </c>
      <c r="O544" t="s">
        <v>6240</v>
      </c>
      <c r="P544" s="2"/>
      <c r="Q544" s="2"/>
      <c r="R544" s="2"/>
      <c r="S544"/>
      <c r="T544"/>
      <c r="U544" t="s">
        <v>6177</v>
      </c>
      <c r="V544" s="2">
        <v>44433.524224537039</v>
      </c>
      <c r="W544" t="s">
        <v>329</v>
      </c>
      <c r="X544" s="2">
        <v>44433.524224537039</v>
      </c>
      <c r="Y544" t="s">
        <v>329</v>
      </c>
      <c r="Z544"/>
    </row>
    <row r="545" spans="1:26" hidden="1" x14ac:dyDescent="0.25">
      <c r="A545" t="s">
        <v>4264</v>
      </c>
      <c r="B545" t="s">
        <v>4263</v>
      </c>
      <c r="C545" t="s">
        <v>1193</v>
      </c>
      <c r="D545" t="s">
        <v>293</v>
      </c>
      <c r="E545" t="s">
        <v>1194</v>
      </c>
      <c r="F545" t="s">
        <v>43</v>
      </c>
      <c r="G545" t="s">
        <v>323</v>
      </c>
      <c r="H545">
        <v>1031307</v>
      </c>
      <c r="I545">
        <v>0.24</v>
      </c>
      <c r="J545" t="s">
        <v>193</v>
      </c>
      <c r="K545" t="s">
        <v>6175</v>
      </c>
      <c r="L545" t="s">
        <v>330</v>
      </c>
      <c r="M545">
        <v>20</v>
      </c>
      <c r="N545">
        <v>100</v>
      </c>
      <c r="O545" t="s">
        <v>6240</v>
      </c>
      <c r="P545" s="2"/>
      <c r="Q545" s="2"/>
      <c r="R545" s="2"/>
      <c r="S545"/>
      <c r="T545"/>
      <c r="U545" t="s">
        <v>6177</v>
      </c>
      <c r="V545" s="2">
        <v>44629.394699074073</v>
      </c>
      <c r="W545" t="s">
        <v>329</v>
      </c>
      <c r="X545" s="2">
        <v>44629.394699074073</v>
      </c>
      <c r="Y545" t="s">
        <v>329</v>
      </c>
      <c r="Z545"/>
    </row>
    <row r="546" spans="1:26" hidden="1" x14ac:dyDescent="0.25">
      <c r="A546" t="s">
        <v>4266</v>
      </c>
      <c r="B546" t="s">
        <v>4265</v>
      </c>
      <c r="C546" t="s">
        <v>245</v>
      </c>
      <c r="D546" t="s">
        <v>2295</v>
      </c>
      <c r="E546" t="s">
        <v>2585</v>
      </c>
      <c r="F546" t="s">
        <v>62</v>
      </c>
      <c r="G546" t="s">
        <v>323</v>
      </c>
      <c r="H546">
        <v>1034939</v>
      </c>
      <c r="I546">
        <v>0.24</v>
      </c>
      <c r="J546" t="s">
        <v>193</v>
      </c>
      <c r="K546" t="s">
        <v>6175</v>
      </c>
      <c r="L546" t="s">
        <v>330</v>
      </c>
      <c r="M546">
        <v>20</v>
      </c>
      <c r="N546">
        <v>100</v>
      </c>
      <c r="O546" t="s">
        <v>6225</v>
      </c>
      <c r="P546" s="2"/>
      <c r="Q546" s="2"/>
      <c r="R546" s="2"/>
      <c r="S546"/>
      <c r="T546"/>
      <c r="U546" t="s">
        <v>6177</v>
      </c>
      <c r="V546" s="2">
        <v>44188.548692129632</v>
      </c>
      <c r="W546" t="s">
        <v>329</v>
      </c>
      <c r="X546" s="2">
        <v>44188.548692129632</v>
      </c>
      <c r="Y546" t="s">
        <v>329</v>
      </c>
      <c r="Z546"/>
    </row>
    <row r="547" spans="1:26" hidden="1" x14ac:dyDescent="0.25">
      <c r="A547" t="s">
        <v>5016</v>
      </c>
      <c r="B547" t="s">
        <v>5015</v>
      </c>
      <c r="C547" t="s">
        <v>2076</v>
      </c>
      <c r="D547" t="s">
        <v>5017</v>
      </c>
      <c r="E547" t="s">
        <v>5018</v>
      </c>
      <c r="F547" t="s">
        <v>241</v>
      </c>
      <c r="G547" t="s">
        <v>323</v>
      </c>
      <c r="H547">
        <v>1036081</v>
      </c>
      <c r="I547">
        <v>0.24</v>
      </c>
      <c r="J547" t="s">
        <v>193</v>
      </c>
      <c r="K547" t="s">
        <v>6175</v>
      </c>
      <c r="L547" t="s">
        <v>330</v>
      </c>
      <c r="M547">
        <v>20</v>
      </c>
      <c r="N547">
        <v>100</v>
      </c>
      <c r="O547" t="s">
        <v>6176</v>
      </c>
      <c r="P547" s="2"/>
      <c r="Q547" s="2"/>
      <c r="R547" s="2"/>
      <c r="S547"/>
      <c r="T547"/>
      <c r="U547" t="s">
        <v>6177</v>
      </c>
      <c r="V547" s="2">
        <v>44671.380810185183</v>
      </c>
      <c r="W547" t="s">
        <v>329</v>
      </c>
      <c r="X547" s="2">
        <v>44671.380810185183</v>
      </c>
      <c r="Y547" t="s">
        <v>329</v>
      </c>
      <c r="Z547"/>
    </row>
    <row r="548" spans="1:26" hidden="1" x14ac:dyDescent="0.25">
      <c r="A548" t="s">
        <v>4270</v>
      </c>
      <c r="B548" t="s">
        <v>4269</v>
      </c>
      <c r="C548" t="s">
        <v>2071</v>
      </c>
      <c r="D548" t="s">
        <v>3274</v>
      </c>
      <c r="E548" t="s">
        <v>4271</v>
      </c>
      <c r="F548" t="s">
        <v>177</v>
      </c>
      <c r="G548" t="s">
        <v>323</v>
      </c>
      <c r="H548">
        <v>1035251</v>
      </c>
      <c r="I548">
        <v>0.24</v>
      </c>
      <c r="J548" t="s">
        <v>193</v>
      </c>
      <c r="K548" t="s">
        <v>6175</v>
      </c>
      <c r="L548" t="s">
        <v>330</v>
      </c>
      <c r="M548">
        <v>20</v>
      </c>
      <c r="N548">
        <v>100</v>
      </c>
      <c r="O548" t="s">
        <v>6240</v>
      </c>
      <c r="P548" s="2"/>
      <c r="Q548" s="2"/>
      <c r="R548" s="2"/>
      <c r="S548"/>
      <c r="T548"/>
      <c r="U548" t="s">
        <v>6177</v>
      </c>
      <c r="V548" s="2">
        <v>44552.62771990741</v>
      </c>
      <c r="W548" t="s">
        <v>329</v>
      </c>
      <c r="X548" s="2">
        <v>44552.62771990741</v>
      </c>
      <c r="Y548" t="s">
        <v>329</v>
      </c>
      <c r="Z548"/>
    </row>
    <row r="549" spans="1:26" hidden="1" x14ac:dyDescent="0.25">
      <c r="A549" t="s">
        <v>1503</v>
      </c>
      <c r="B549" t="s">
        <v>1502</v>
      </c>
      <c r="C549" t="s">
        <v>216</v>
      </c>
      <c r="D549" t="s">
        <v>60</v>
      </c>
      <c r="E549" t="s">
        <v>217</v>
      </c>
      <c r="F549" t="s">
        <v>177</v>
      </c>
      <c r="G549" t="s">
        <v>323</v>
      </c>
      <c r="H549">
        <v>1034726</v>
      </c>
      <c r="I549">
        <v>0.24</v>
      </c>
      <c r="J549" t="s">
        <v>193</v>
      </c>
      <c r="K549" t="s">
        <v>6175</v>
      </c>
      <c r="L549" t="s">
        <v>330</v>
      </c>
      <c r="M549">
        <v>20</v>
      </c>
      <c r="N549">
        <v>100</v>
      </c>
      <c r="O549" t="s">
        <v>6240</v>
      </c>
      <c r="P549" s="2"/>
      <c r="Q549" s="2"/>
      <c r="R549" s="2"/>
      <c r="S549"/>
      <c r="T549"/>
      <c r="U549" t="s">
        <v>6177</v>
      </c>
      <c r="V549" s="2">
        <v>44384.527430555558</v>
      </c>
      <c r="W549" t="s">
        <v>329</v>
      </c>
      <c r="X549" s="2">
        <v>44384.527430555558</v>
      </c>
      <c r="Y549" t="s">
        <v>329</v>
      </c>
      <c r="Z549"/>
    </row>
    <row r="550" spans="1:26" hidden="1" x14ac:dyDescent="0.25">
      <c r="A550" t="s">
        <v>4257</v>
      </c>
      <c r="B550" t="s">
        <v>4256</v>
      </c>
      <c r="C550" t="s">
        <v>3315</v>
      </c>
      <c r="D550" t="s">
        <v>93</v>
      </c>
      <c r="E550" t="s">
        <v>3316</v>
      </c>
      <c r="F550" t="s">
        <v>62</v>
      </c>
      <c r="G550" t="s">
        <v>323</v>
      </c>
      <c r="H550">
        <v>1035243</v>
      </c>
      <c r="I550">
        <v>0.24</v>
      </c>
      <c r="J550" t="s">
        <v>193</v>
      </c>
      <c r="K550" t="s">
        <v>6175</v>
      </c>
      <c r="L550" t="s">
        <v>330</v>
      </c>
      <c r="M550">
        <v>20</v>
      </c>
      <c r="N550">
        <v>100</v>
      </c>
      <c r="O550" t="s">
        <v>6225</v>
      </c>
      <c r="P550" s="2"/>
      <c r="Q550" s="2"/>
      <c r="R550" s="2"/>
      <c r="S550"/>
      <c r="T550"/>
      <c r="U550" t="s">
        <v>6177</v>
      </c>
      <c r="V550" s="2">
        <v>44151.589733796296</v>
      </c>
      <c r="W550" t="s">
        <v>329</v>
      </c>
      <c r="X550" s="2">
        <v>44151.589733796296</v>
      </c>
      <c r="Y550" t="s">
        <v>329</v>
      </c>
      <c r="Z550"/>
    </row>
    <row r="551" spans="1:26" hidden="1" x14ac:dyDescent="0.25">
      <c r="A551" t="s">
        <v>4281</v>
      </c>
      <c r="B551" t="s">
        <v>4280</v>
      </c>
      <c r="C551" t="s">
        <v>3979</v>
      </c>
      <c r="D551" t="s">
        <v>281</v>
      </c>
      <c r="E551" t="s">
        <v>3980</v>
      </c>
      <c r="F551" t="s">
        <v>184</v>
      </c>
      <c r="G551" t="s">
        <v>323</v>
      </c>
      <c r="H551">
        <v>1035287</v>
      </c>
      <c r="I551">
        <v>0.24</v>
      </c>
      <c r="J551" t="s">
        <v>193</v>
      </c>
      <c r="K551" t="s">
        <v>6175</v>
      </c>
      <c r="L551" t="s">
        <v>330</v>
      </c>
      <c r="M551">
        <v>20</v>
      </c>
      <c r="N551">
        <v>100</v>
      </c>
      <c r="O551" t="s">
        <v>6240</v>
      </c>
      <c r="P551" s="2"/>
      <c r="Q551" s="2"/>
      <c r="R551" s="2"/>
      <c r="S551"/>
      <c r="T551"/>
      <c r="U551" t="s">
        <v>6177</v>
      </c>
      <c r="V551" s="2">
        <v>44392.569733796299</v>
      </c>
      <c r="W551" t="s">
        <v>329</v>
      </c>
      <c r="X551" s="2">
        <v>44392.569733796299</v>
      </c>
      <c r="Y551" t="s">
        <v>329</v>
      </c>
      <c r="Z551"/>
    </row>
    <row r="552" spans="1:26" hidden="1" x14ac:dyDescent="0.25">
      <c r="A552" t="s">
        <v>4283</v>
      </c>
      <c r="B552" t="s">
        <v>4282</v>
      </c>
      <c r="C552" t="s">
        <v>3938</v>
      </c>
      <c r="D552" t="s">
        <v>112</v>
      </c>
      <c r="E552" t="s">
        <v>3939</v>
      </c>
      <c r="F552" t="s">
        <v>177</v>
      </c>
      <c r="G552" t="s">
        <v>323</v>
      </c>
      <c r="H552">
        <v>1035292</v>
      </c>
      <c r="I552">
        <v>0.24</v>
      </c>
      <c r="J552" t="s">
        <v>193</v>
      </c>
      <c r="K552" t="s">
        <v>6175</v>
      </c>
      <c r="L552" t="s">
        <v>330</v>
      </c>
      <c r="M552">
        <v>20</v>
      </c>
      <c r="N552">
        <v>100</v>
      </c>
      <c r="O552" t="s">
        <v>6176</v>
      </c>
      <c r="P552" s="2"/>
      <c r="Q552" s="2"/>
      <c r="R552" s="2"/>
      <c r="S552"/>
      <c r="T552"/>
      <c r="U552" t="s">
        <v>6177</v>
      </c>
      <c r="V552" s="2">
        <v>44670.353854166664</v>
      </c>
      <c r="W552" t="s">
        <v>329</v>
      </c>
      <c r="X552" s="2">
        <v>44670.353854166664</v>
      </c>
      <c r="Y552" t="s">
        <v>329</v>
      </c>
      <c r="Z552"/>
    </row>
    <row r="553" spans="1:26" hidden="1" x14ac:dyDescent="0.25">
      <c r="A553" t="s">
        <v>4285</v>
      </c>
      <c r="B553" t="s">
        <v>4284</v>
      </c>
      <c r="C553" t="s">
        <v>2608</v>
      </c>
      <c r="D553" t="s">
        <v>1283</v>
      </c>
      <c r="E553" t="s">
        <v>2609</v>
      </c>
      <c r="F553" t="s">
        <v>62</v>
      </c>
      <c r="G553" t="s">
        <v>323</v>
      </c>
      <c r="H553">
        <v>1035294</v>
      </c>
      <c r="I553">
        <v>0.24</v>
      </c>
      <c r="J553" t="s">
        <v>193</v>
      </c>
      <c r="K553" t="s">
        <v>6175</v>
      </c>
      <c r="L553" t="s">
        <v>330</v>
      </c>
      <c r="M553">
        <v>20</v>
      </c>
      <c r="N553">
        <v>100</v>
      </c>
      <c r="O553" t="s">
        <v>6225</v>
      </c>
      <c r="P553" s="2"/>
      <c r="Q553" s="2"/>
      <c r="R553" s="2"/>
      <c r="S553"/>
      <c r="T553"/>
      <c r="U553" t="s">
        <v>6177</v>
      </c>
      <c r="V553" s="2">
        <v>44173.410208333335</v>
      </c>
      <c r="W553" t="s">
        <v>329</v>
      </c>
      <c r="X553" s="2">
        <v>44173.410208333335</v>
      </c>
      <c r="Y553" t="s">
        <v>329</v>
      </c>
      <c r="Z553"/>
    </row>
    <row r="554" spans="1:26" hidden="1" x14ac:dyDescent="0.25">
      <c r="A554" t="s">
        <v>4287</v>
      </c>
      <c r="B554" t="s">
        <v>4286</v>
      </c>
      <c r="C554" t="s">
        <v>422</v>
      </c>
      <c r="D554" t="s">
        <v>879</v>
      </c>
      <c r="E554" t="s">
        <v>3975</v>
      </c>
      <c r="F554" t="s">
        <v>177</v>
      </c>
      <c r="G554" t="s">
        <v>323</v>
      </c>
      <c r="H554">
        <v>1035308</v>
      </c>
      <c r="I554">
        <v>0.24</v>
      </c>
      <c r="J554" t="s">
        <v>193</v>
      </c>
      <c r="K554" t="s">
        <v>6175</v>
      </c>
      <c r="L554" t="s">
        <v>330</v>
      </c>
      <c r="M554">
        <v>20</v>
      </c>
      <c r="N554">
        <v>100</v>
      </c>
      <c r="O554" t="s">
        <v>6225</v>
      </c>
      <c r="P554" s="2"/>
      <c r="Q554" s="2"/>
      <c r="R554" s="2"/>
      <c r="S554"/>
      <c r="T554"/>
      <c r="U554" t="s">
        <v>6177</v>
      </c>
      <c r="V554" s="2">
        <v>44145.382511574076</v>
      </c>
      <c r="W554" t="s">
        <v>329</v>
      </c>
      <c r="X554" s="2">
        <v>44145.382511574076</v>
      </c>
      <c r="Y554" t="s">
        <v>329</v>
      </c>
      <c r="Z554"/>
    </row>
    <row r="555" spans="1:26" hidden="1" x14ac:dyDescent="0.25">
      <c r="A555" t="s">
        <v>4289</v>
      </c>
      <c r="B555" t="s">
        <v>4288</v>
      </c>
      <c r="C555" t="s">
        <v>2948</v>
      </c>
      <c r="D555" t="s">
        <v>195</v>
      </c>
      <c r="E555" t="s">
        <v>3519</v>
      </c>
      <c r="F555" t="s">
        <v>177</v>
      </c>
      <c r="G555" t="s">
        <v>323</v>
      </c>
      <c r="H555">
        <v>1035309</v>
      </c>
      <c r="I555">
        <v>0.24</v>
      </c>
      <c r="J555" t="s">
        <v>193</v>
      </c>
      <c r="K555" t="s">
        <v>6175</v>
      </c>
      <c r="L555" t="s">
        <v>330</v>
      </c>
      <c r="M555">
        <v>20</v>
      </c>
      <c r="N555">
        <v>100</v>
      </c>
      <c r="O555" t="s">
        <v>6176</v>
      </c>
      <c r="P555" s="2"/>
      <c r="Q555" s="2"/>
      <c r="R555" s="2"/>
      <c r="S555"/>
      <c r="T555"/>
      <c r="U555" t="s">
        <v>6177</v>
      </c>
      <c r="V555" s="2">
        <v>44671.379895833335</v>
      </c>
      <c r="W555" t="s">
        <v>329</v>
      </c>
      <c r="X555" s="2">
        <v>44671.379895833335</v>
      </c>
      <c r="Y555" t="s">
        <v>329</v>
      </c>
      <c r="Z555"/>
    </row>
    <row r="556" spans="1:26" hidden="1" x14ac:dyDescent="0.25">
      <c r="A556" t="s">
        <v>4291</v>
      </c>
      <c r="B556" t="s">
        <v>4290</v>
      </c>
      <c r="C556" t="s">
        <v>1012</v>
      </c>
      <c r="D556" t="s">
        <v>49</v>
      </c>
      <c r="E556" t="s">
        <v>1013</v>
      </c>
      <c r="F556" t="s">
        <v>184</v>
      </c>
      <c r="G556" t="s">
        <v>323</v>
      </c>
      <c r="H556">
        <v>1035310</v>
      </c>
      <c r="I556">
        <v>0.24</v>
      </c>
      <c r="J556" t="s">
        <v>193</v>
      </c>
      <c r="K556" t="s">
        <v>6175</v>
      </c>
      <c r="L556" t="s">
        <v>330</v>
      </c>
      <c r="M556">
        <v>20</v>
      </c>
      <c r="N556">
        <v>100</v>
      </c>
      <c r="O556" t="s">
        <v>6240</v>
      </c>
      <c r="P556" s="2"/>
      <c r="Q556" s="2"/>
      <c r="R556" s="2"/>
      <c r="S556"/>
      <c r="T556"/>
      <c r="U556" t="s">
        <v>6177</v>
      </c>
      <c r="V556" s="2">
        <v>44383.519166666665</v>
      </c>
      <c r="W556" t="s">
        <v>329</v>
      </c>
      <c r="X556" s="2">
        <v>44383.519166666665</v>
      </c>
      <c r="Y556" t="s">
        <v>329</v>
      </c>
      <c r="Z556"/>
    </row>
    <row r="557" spans="1:26" x14ac:dyDescent="0.25">
      <c r="A557" t="s">
        <v>4075</v>
      </c>
      <c r="B557" t="s">
        <v>4074</v>
      </c>
      <c r="C557" t="s">
        <v>2076</v>
      </c>
      <c r="D557" t="s">
        <v>4076</v>
      </c>
      <c r="E557" t="s">
        <v>3046</v>
      </c>
      <c r="F557" t="s">
        <v>241</v>
      </c>
      <c r="G557" s="5" t="s">
        <v>58</v>
      </c>
      <c r="H557" s="5">
        <v>1030412</v>
      </c>
      <c r="I557">
        <v>5</v>
      </c>
      <c r="J557" t="s">
        <v>47</v>
      </c>
      <c r="K557" t="s">
        <v>6172</v>
      </c>
      <c r="L557" s="5" t="s">
        <v>55</v>
      </c>
      <c r="M557">
        <v>60</v>
      </c>
      <c r="N557">
        <v>100</v>
      </c>
      <c r="O557" t="s">
        <v>6219</v>
      </c>
      <c r="P557" s="5">
        <v>2700</v>
      </c>
      <c r="Q557" s="5">
        <v>50</v>
      </c>
      <c r="R557" s="5">
        <v>300</v>
      </c>
      <c r="U557" s="5" t="s">
        <v>6174</v>
      </c>
      <c r="V557" s="8">
        <v>44602.517141203702</v>
      </c>
      <c r="W557" s="5" t="s">
        <v>329</v>
      </c>
      <c r="X557" s="8">
        <v>44602.517141203702</v>
      </c>
      <c r="Y557" s="5" t="s">
        <v>329</v>
      </c>
    </row>
    <row r="558" spans="1:26" hidden="1" x14ac:dyDescent="0.25">
      <c r="A558" t="s">
        <v>4295</v>
      </c>
      <c r="B558" t="s">
        <v>4294</v>
      </c>
      <c r="C558" t="s">
        <v>1917</v>
      </c>
      <c r="D558" t="s">
        <v>1918</v>
      </c>
      <c r="E558" t="s">
        <v>1919</v>
      </c>
      <c r="F558" t="s">
        <v>177</v>
      </c>
      <c r="G558" t="s">
        <v>323</v>
      </c>
      <c r="H558">
        <v>1035318</v>
      </c>
      <c r="I558">
        <v>0.24</v>
      </c>
      <c r="J558" t="s">
        <v>193</v>
      </c>
      <c r="K558" t="s">
        <v>6175</v>
      </c>
      <c r="L558" t="s">
        <v>330</v>
      </c>
      <c r="M558">
        <v>20</v>
      </c>
      <c r="N558">
        <v>100</v>
      </c>
      <c r="O558" t="s">
        <v>6176</v>
      </c>
      <c r="P558" s="2"/>
      <c r="Q558" s="2"/>
      <c r="R558" s="2"/>
      <c r="S558"/>
      <c r="T558"/>
      <c r="U558" t="s">
        <v>6177</v>
      </c>
      <c r="V558" s="2">
        <v>44690.445289351854</v>
      </c>
      <c r="W558" t="s">
        <v>329</v>
      </c>
      <c r="X558" s="2">
        <v>44690.445289351854</v>
      </c>
      <c r="Y558" t="s">
        <v>329</v>
      </c>
      <c r="Z558"/>
    </row>
    <row r="559" spans="1:26" hidden="1" x14ac:dyDescent="0.25">
      <c r="A559" t="s">
        <v>4297</v>
      </c>
      <c r="B559" t="s">
        <v>4296</v>
      </c>
      <c r="C559" t="s">
        <v>422</v>
      </c>
      <c r="D559" t="s">
        <v>879</v>
      </c>
      <c r="E559" t="s">
        <v>3975</v>
      </c>
      <c r="F559" t="s">
        <v>177</v>
      </c>
      <c r="G559" t="s">
        <v>323</v>
      </c>
      <c r="H559">
        <v>1035373</v>
      </c>
      <c r="I559">
        <v>0.24</v>
      </c>
      <c r="J559" t="s">
        <v>193</v>
      </c>
      <c r="K559" t="s">
        <v>6175</v>
      </c>
      <c r="L559" t="s">
        <v>330</v>
      </c>
      <c r="M559">
        <v>20</v>
      </c>
      <c r="N559">
        <v>100</v>
      </c>
      <c r="O559" t="s">
        <v>6225</v>
      </c>
      <c r="P559" s="2"/>
      <c r="Q559" s="2"/>
      <c r="R559" s="2"/>
      <c r="S559"/>
      <c r="T559"/>
      <c r="U559" t="s">
        <v>6177</v>
      </c>
      <c r="V559" s="2">
        <v>44145.3830787037</v>
      </c>
      <c r="W559" t="s">
        <v>329</v>
      </c>
      <c r="X559" s="2">
        <v>44145.3830787037</v>
      </c>
      <c r="Y559" t="s">
        <v>329</v>
      </c>
      <c r="Z559"/>
    </row>
    <row r="560" spans="1:26" hidden="1" x14ac:dyDescent="0.25">
      <c r="A560" t="s">
        <v>4299</v>
      </c>
      <c r="B560" t="s">
        <v>4298</v>
      </c>
      <c r="C560" t="s">
        <v>292</v>
      </c>
      <c r="D560" t="s">
        <v>293</v>
      </c>
      <c r="E560" t="s">
        <v>294</v>
      </c>
      <c r="F560" t="s">
        <v>43</v>
      </c>
      <c r="G560" t="s">
        <v>323</v>
      </c>
      <c r="H560">
        <v>1035404</v>
      </c>
      <c r="I560">
        <v>0.24</v>
      </c>
      <c r="J560" t="s">
        <v>193</v>
      </c>
      <c r="K560" t="s">
        <v>6175</v>
      </c>
      <c r="L560" t="s">
        <v>330</v>
      </c>
      <c r="M560">
        <v>20</v>
      </c>
      <c r="N560">
        <v>100</v>
      </c>
      <c r="O560" t="s">
        <v>6240</v>
      </c>
      <c r="P560" s="2"/>
      <c r="Q560" s="2"/>
      <c r="R560" s="2"/>
      <c r="S560"/>
      <c r="T560"/>
      <c r="U560" t="s">
        <v>6177</v>
      </c>
      <c r="V560" s="2">
        <v>44629.39435185185</v>
      </c>
      <c r="W560" t="s">
        <v>329</v>
      </c>
      <c r="X560" s="2">
        <v>44629.39435185185</v>
      </c>
      <c r="Y560" t="s">
        <v>329</v>
      </c>
      <c r="Z560"/>
    </row>
    <row r="561" spans="1:26" hidden="1" x14ac:dyDescent="0.25">
      <c r="A561" t="s">
        <v>4210</v>
      </c>
      <c r="B561" t="s">
        <v>4209</v>
      </c>
      <c r="C561" t="s">
        <v>630</v>
      </c>
      <c r="D561" t="s">
        <v>126</v>
      </c>
      <c r="E561" t="s">
        <v>631</v>
      </c>
      <c r="F561" t="s">
        <v>62</v>
      </c>
      <c r="G561" t="s">
        <v>323</v>
      </c>
      <c r="H561">
        <v>1035774</v>
      </c>
      <c r="I561">
        <v>0.24</v>
      </c>
      <c r="J561" t="s">
        <v>193</v>
      </c>
      <c r="K561" t="s">
        <v>6175</v>
      </c>
      <c r="L561" t="s">
        <v>330</v>
      </c>
      <c r="M561">
        <v>20</v>
      </c>
      <c r="N561">
        <v>100</v>
      </c>
      <c r="O561" t="s">
        <v>6240</v>
      </c>
      <c r="P561" s="2"/>
      <c r="Q561" s="2"/>
      <c r="R561" s="2"/>
      <c r="S561"/>
      <c r="T561"/>
      <c r="U561" t="s">
        <v>6177</v>
      </c>
      <c r="V561" s="2">
        <v>44223.547280092593</v>
      </c>
      <c r="W561" t="s">
        <v>329</v>
      </c>
      <c r="X561" s="2">
        <v>44223.547280092593</v>
      </c>
      <c r="Y561" t="s">
        <v>329</v>
      </c>
      <c r="Z561"/>
    </row>
    <row r="562" spans="1:26" x14ac:dyDescent="0.25">
      <c r="A562" t="s">
        <v>3044</v>
      </c>
      <c r="B562" t="s">
        <v>3043</v>
      </c>
      <c r="C562" t="s">
        <v>2076</v>
      </c>
      <c r="D562" t="s">
        <v>3045</v>
      </c>
      <c r="E562" t="s">
        <v>3046</v>
      </c>
      <c r="F562" t="s">
        <v>241</v>
      </c>
      <c r="G562" s="5" t="s">
        <v>58</v>
      </c>
      <c r="H562" s="5">
        <v>1030414</v>
      </c>
      <c r="I562">
        <v>5</v>
      </c>
      <c r="J562" t="s">
        <v>79</v>
      </c>
      <c r="K562" t="s">
        <v>6172</v>
      </c>
      <c r="L562" s="5" t="s">
        <v>55</v>
      </c>
      <c r="M562">
        <v>60</v>
      </c>
      <c r="N562">
        <v>100</v>
      </c>
      <c r="O562" t="s">
        <v>6219</v>
      </c>
      <c r="P562" s="5">
        <v>2700</v>
      </c>
      <c r="Q562" s="5">
        <v>50</v>
      </c>
      <c r="R562" s="5">
        <v>300</v>
      </c>
      <c r="U562" s="5" t="s">
        <v>6174</v>
      </c>
      <c r="V562" s="8">
        <v>44602.51699074074</v>
      </c>
      <c r="W562" s="5" t="s">
        <v>329</v>
      </c>
      <c r="X562" s="8">
        <v>44602.51699074074</v>
      </c>
      <c r="Y562" s="5" t="s">
        <v>329</v>
      </c>
    </row>
    <row r="563" spans="1:26" hidden="1" x14ac:dyDescent="0.25">
      <c r="A563" t="s">
        <v>4214</v>
      </c>
      <c r="B563" t="s">
        <v>4213</v>
      </c>
      <c r="C563" t="s">
        <v>4215</v>
      </c>
      <c r="D563" t="s">
        <v>154</v>
      </c>
      <c r="E563" t="s">
        <v>4216</v>
      </c>
      <c r="F563" t="s">
        <v>107</v>
      </c>
      <c r="G563" t="s">
        <v>323</v>
      </c>
      <c r="H563">
        <v>1036037</v>
      </c>
      <c r="I563">
        <v>0.24</v>
      </c>
      <c r="J563" t="s">
        <v>193</v>
      </c>
      <c r="K563" t="s">
        <v>6175</v>
      </c>
      <c r="L563" t="s">
        <v>330</v>
      </c>
      <c r="M563">
        <v>20</v>
      </c>
      <c r="N563">
        <v>100</v>
      </c>
      <c r="O563" t="s">
        <v>6240</v>
      </c>
      <c r="P563" s="2"/>
      <c r="Q563" s="2"/>
      <c r="R563" s="2"/>
      <c r="S563"/>
      <c r="T563"/>
      <c r="U563" t="s">
        <v>6177</v>
      </c>
      <c r="V563" s="2">
        <v>44312.373032407406</v>
      </c>
      <c r="W563" t="s">
        <v>329</v>
      </c>
      <c r="X563" s="2">
        <v>44312.373032407406</v>
      </c>
      <c r="Y563" t="s">
        <v>329</v>
      </c>
      <c r="Z563"/>
    </row>
    <row r="564" spans="1:26" x14ac:dyDescent="0.25">
      <c r="A564" t="s">
        <v>2335</v>
      </c>
      <c r="B564" t="s">
        <v>2334</v>
      </c>
      <c r="C564" t="s">
        <v>2336</v>
      </c>
      <c r="D564" t="s">
        <v>1552</v>
      </c>
      <c r="E564" t="s">
        <v>2337</v>
      </c>
      <c r="F564" t="s">
        <v>241</v>
      </c>
      <c r="G564" s="5" t="s">
        <v>58</v>
      </c>
      <c r="H564" s="5">
        <v>1018552</v>
      </c>
      <c r="I564">
        <v>5</v>
      </c>
      <c r="J564" t="s">
        <v>47</v>
      </c>
      <c r="K564" t="s">
        <v>6142</v>
      </c>
      <c r="L564" s="5" t="s">
        <v>55</v>
      </c>
      <c r="M564">
        <v>80</v>
      </c>
      <c r="N564">
        <v>100</v>
      </c>
      <c r="O564" t="s">
        <v>6143</v>
      </c>
      <c r="P564" s="5">
        <v>2600</v>
      </c>
      <c r="Q564" s="5">
        <v>50</v>
      </c>
      <c r="R564" s="5">
        <v>300</v>
      </c>
      <c r="U564" s="5" t="s">
        <v>6144</v>
      </c>
      <c r="V564" s="8">
        <v>43474.373854166668</v>
      </c>
      <c r="X564" s="8">
        <v>43474.373854166668</v>
      </c>
    </row>
    <row r="565" spans="1:26" hidden="1" x14ac:dyDescent="0.25">
      <c r="A565" t="s">
        <v>4221</v>
      </c>
      <c r="B565" t="s">
        <v>4220</v>
      </c>
      <c r="C565" t="s">
        <v>3603</v>
      </c>
      <c r="D565" t="s">
        <v>281</v>
      </c>
      <c r="E565" t="s">
        <v>3604</v>
      </c>
      <c r="F565" t="s">
        <v>177</v>
      </c>
      <c r="G565" t="s">
        <v>323</v>
      </c>
      <c r="H565">
        <v>1036043</v>
      </c>
      <c r="I565">
        <v>0.24</v>
      </c>
      <c r="J565" t="s">
        <v>193</v>
      </c>
      <c r="K565" t="s">
        <v>6175</v>
      </c>
      <c r="L565" t="s">
        <v>330</v>
      </c>
      <c r="M565">
        <v>20</v>
      </c>
      <c r="N565">
        <v>100</v>
      </c>
      <c r="O565" t="s">
        <v>6240</v>
      </c>
      <c r="P565" s="2"/>
      <c r="Q565" s="2"/>
      <c r="R565" s="2"/>
      <c r="S565"/>
      <c r="T565"/>
      <c r="U565" t="s">
        <v>6177</v>
      </c>
      <c r="V565" s="2">
        <v>44238.450613425928</v>
      </c>
      <c r="W565" t="s">
        <v>329</v>
      </c>
      <c r="X565" s="2">
        <v>44238.450613425928</v>
      </c>
      <c r="Y565" t="s">
        <v>329</v>
      </c>
      <c r="Z565"/>
    </row>
    <row r="566" spans="1:26" hidden="1" x14ac:dyDescent="0.25">
      <c r="A566" t="s">
        <v>4223</v>
      </c>
      <c r="B566" t="s">
        <v>4222</v>
      </c>
      <c r="C566" t="s">
        <v>137</v>
      </c>
      <c r="D566" t="s">
        <v>132</v>
      </c>
      <c r="E566" t="s">
        <v>138</v>
      </c>
      <c r="F566" t="s">
        <v>43</v>
      </c>
      <c r="G566" t="s">
        <v>323</v>
      </c>
      <c r="H566">
        <v>1036054</v>
      </c>
      <c r="I566">
        <v>0.24</v>
      </c>
      <c r="J566" t="s">
        <v>193</v>
      </c>
      <c r="K566" t="s">
        <v>6175</v>
      </c>
      <c r="L566" t="s">
        <v>330</v>
      </c>
      <c r="M566">
        <v>20</v>
      </c>
      <c r="N566">
        <v>100</v>
      </c>
      <c r="O566" t="s">
        <v>6240</v>
      </c>
      <c r="P566" s="2"/>
      <c r="Q566" s="2"/>
      <c r="R566" s="2"/>
      <c r="S566"/>
      <c r="T566"/>
      <c r="U566" t="s">
        <v>6177</v>
      </c>
      <c r="V566" s="2">
        <v>44628.408761574072</v>
      </c>
      <c r="W566" t="s">
        <v>329</v>
      </c>
      <c r="X566" s="2">
        <v>44628.408761574072</v>
      </c>
      <c r="Y566" t="s">
        <v>329</v>
      </c>
      <c r="Z566"/>
    </row>
    <row r="567" spans="1:26" hidden="1" x14ac:dyDescent="0.25">
      <c r="A567" t="s">
        <v>4225</v>
      </c>
      <c r="B567" t="s">
        <v>4224</v>
      </c>
      <c r="C567" t="s">
        <v>4065</v>
      </c>
      <c r="D567" t="s">
        <v>293</v>
      </c>
      <c r="E567" t="s">
        <v>4066</v>
      </c>
      <c r="F567" t="s">
        <v>43</v>
      </c>
      <c r="G567" t="s">
        <v>323</v>
      </c>
      <c r="H567">
        <v>1036060</v>
      </c>
      <c r="I567">
        <v>0.24</v>
      </c>
      <c r="J567" t="s">
        <v>193</v>
      </c>
      <c r="K567" t="s">
        <v>6175</v>
      </c>
      <c r="L567" t="s">
        <v>330</v>
      </c>
      <c r="M567">
        <v>20</v>
      </c>
      <c r="N567">
        <v>100</v>
      </c>
      <c r="O567" t="s">
        <v>6240</v>
      </c>
      <c r="P567" s="2"/>
      <c r="Q567" s="2"/>
      <c r="R567" s="2"/>
      <c r="S567"/>
      <c r="T567"/>
      <c r="U567" t="s">
        <v>6177</v>
      </c>
      <c r="V567" s="2">
        <v>44210.466261574074</v>
      </c>
      <c r="W567" t="s">
        <v>329</v>
      </c>
      <c r="X567" s="2">
        <v>44210.466261574074</v>
      </c>
      <c r="Y567" t="s">
        <v>329</v>
      </c>
      <c r="Z567"/>
    </row>
    <row r="568" spans="1:26" hidden="1" x14ac:dyDescent="0.25">
      <c r="A568" t="s">
        <v>4227</v>
      </c>
      <c r="B568" t="s">
        <v>4226</v>
      </c>
      <c r="C568" t="s">
        <v>4046</v>
      </c>
      <c r="D568" t="s">
        <v>281</v>
      </c>
      <c r="E568" t="s">
        <v>4047</v>
      </c>
      <c r="F568" t="s">
        <v>34</v>
      </c>
      <c r="G568" t="s">
        <v>323</v>
      </c>
      <c r="H568">
        <v>1036062</v>
      </c>
      <c r="I568">
        <v>0.24</v>
      </c>
      <c r="J568" t="s">
        <v>193</v>
      </c>
      <c r="K568" t="s">
        <v>6175</v>
      </c>
      <c r="L568" t="s">
        <v>330</v>
      </c>
      <c r="M568">
        <v>20</v>
      </c>
      <c r="N568">
        <v>100</v>
      </c>
      <c r="O568" t="s">
        <v>6240</v>
      </c>
      <c r="P568" s="2"/>
      <c r="Q568" s="2"/>
      <c r="R568" s="2"/>
      <c r="S568"/>
      <c r="T568"/>
      <c r="U568" t="s">
        <v>6177</v>
      </c>
      <c r="V568" s="2">
        <v>44602.518831018519</v>
      </c>
      <c r="W568" t="s">
        <v>329</v>
      </c>
      <c r="X568" s="2">
        <v>44602.518831018519</v>
      </c>
      <c r="Y568" t="s">
        <v>329</v>
      </c>
      <c r="Z568"/>
    </row>
    <row r="569" spans="1:26" hidden="1" x14ac:dyDescent="0.25">
      <c r="A569" t="s">
        <v>1802</v>
      </c>
      <c r="B569" t="s">
        <v>1801</v>
      </c>
      <c r="C569" t="s">
        <v>1803</v>
      </c>
      <c r="D569" t="s">
        <v>281</v>
      </c>
      <c r="E569" t="s">
        <v>1804</v>
      </c>
      <c r="F569" t="s">
        <v>177</v>
      </c>
      <c r="G569" t="s">
        <v>58</v>
      </c>
      <c r="H569">
        <v>1017890</v>
      </c>
      <c r="I569">
        <v>5</v>
      </c>
      <c r="J569" t="s">
        <v>79</v>
      </c>
      <c r="K569" t="s">
        <v>6142</v>
      </c>
      <c r="L569" t="s">
        <v>55</v>
      </c>
      <c r="M569">
        <v>80</v>
      </c>
      <c r="N569">
        <v>100</v>
      </c>
      <c r="O569" t="s">
        <v>6143</v>
      </c>
      <c r="P569">
        <v>2600</v>
      </c>
      <c r="Q569">
        <v>1004</v>
      </c>
      <c r="R569">
        <v>104</v>
      </c>
      <c r="S569"/>
      <c r="T569"/>
      <c r="U569" t="s">
        <v>6144</v>
      </c>
      <c r="V569" s="2">
        <v>43474.373831018522</v>
      </c>
      <c r="W569"/>
      <c r="X569" s="2">
        <v>44692.437037037038</v>
      </c>
      <c r="Y569" t="s">
        <v>329</v>
      </c>
      <c r="Z569"/>
    </row>
    <row r="570" spans="1:26" hidden="1" x14ac:dyDescent="0.25">
      <c r="A570" t="s">
        <v>1813</v>
      </c>
      <c r="B570" t="s">
        <v>1812</v>
      </c>
      <c r="C570" t="s">
        <v>1814</v>
      </c>
      <c r="D570" t="s">
        <v>1815</v>
      </c>
      <c r="E570" t="s">
        <v>1816</v>
      </c>
      <c r="F570" t="s">
        <v>177</v>
      </c>
      <c r="G570" t="s">
        <v>58</v>
      </c>
      <c r="H570">
        <v>1017892</v>
      </c>
      <c r="I570">
        <v>5</v>
      </c>
      <c r="J570" t="s">
        <v>47</v>
      </c>
      <c r="K570" t="s">
        <v>6142</v>
      </c>
      <c r="L570" t="s">
        <v>55</v>
      </c>
      <c r="M570">
        <v>80</v>
      </c>
      <c r="N570">
        <v>100</v>
      </c>
      <c r="O570" t="s">
        <v>6143</v>
      </c>
      <c r="P570">
        <v>2600</v>
      </c>
      <c r="Q570">
        <v>50</v>
      </c>
      <c r="R570">
        <v>300</v>
      </c>
      <c r="S570"/>
      <c r="T570"/>
      <c r="U570" t="s">
        <v>6144</v>
      </c>
      <c r="V570" s="2">
        <v>43474.373831018522</v>
      </c>
      <c r="W570"/>
      <c r="X570" s="2">
        <v>44692.435868055552</v>
      </c>
      <c r="Y570" t="s">
        <v>329</v>
      </c>
      <c r="Z570"/>
    </row>
    <row r="571" spans="1:26" hidden="1" x14ac:dyDescent="0.25">
      <c r="A571" t="s">
        <v>1993</v>
      </c>
      <c r="B571" t="s">
        <v>1992</v>
      </c>
      <c r="C571" t="s">
        <v>1814</v>
      </c>
      <c r="D571" t="s">
        <v>730</v>
      </c>
      <c r="E571" t="s">
        <v>1973</v>
      </c>
      <c r="F571" t="s">
        <v>177</v>
      </c>
      <c r="G571" t="s">
        <v>58</v>
      </c>
      <c r="H571">
        <v>1017995</v>
      </c>
      <c r="I571">
        <v>5</v>
      </c>
      <c r="J571" t="s">
        <v>79</v>
      </c>
      <c r="K571" t="s">
        <v>6142</v>
      </c>
      <c r="L571" t="s">
        <v>55</v>
      </c>
      <c r="M571">
        <v>80</v>
      </c>
      <c r="N571">
        <v>100</v>
      </c>
      <c r="O571" t="s">
        <v>6148</v>
      </c>
      <c r="P571">
        <v>2550</v>
      </c>
      <c r="Q571">
        <v>50</v>
      </c>
      <c r="R571">
        <v>300</v>
      </c>
      <c r="S571"/>
      <c r="T571"/>
      <c r="U571" t="s">
        <v>6144</v>
      </c>
      <c r="V571" s="2">
        <v>43474.373831018522</v>
      </c>
      <c r="W571"/>
      <c r="X571" s="2">
        <v>44692.435370370367</v>
      </c>
      <c r="Y571" t="s">
        <v>329</v>
      </c>
      <c r="Z571"/>
    </row>
    <row r="572" spans="1:26" hidden="1" x14ac:dyDescent="0.25">
      <c r="A572" t="s">
        <v>1995</v>
      </c>
      <c r="B572" t="s">
        <v>1994</v>
      </c>
      <c r="C572" t="s">
        <v>1814</v>
      </c>
      <c r="D572" t="s">
        <v>730</v>
      </c>
      <c r="E572" t="s">
        <v>1973</v>
      </c>
      <c r="F572" t="s">
        <v>177</v>
      </c>
      <c r="G572" t="s">
        <v>58</v>
      </c>
      <c r="H572">
        <v>1017996</v>
      </c>
      <c r="I572">
        <v>5</v>
      </c>
      <c r="J572" t="s">
        <v>47</v>
      </c>
      <c r="K572" t="s">
        <v>6142</v>
      </c>
      <c r="L572" t="s">
        <v>55</v>
      </c>
      <c r="M572">
        <v>80</v>
      </c>
      <c r="N572">
        <v>100</v>
      </c>
      <c r="O572" t="s">
        <v>6146</v>
      </c>
      <c r="P572">
        <v>2500</v>
      </c>
      <c r="Q572">
        <v>50</v>
      </c>
      <c r="R572">
        <v>403</v>
      </c>
      <c r="S572"/>
      <c r="T572"/>
      <c r="U572" t="s">
        <v>6144</v>
      </c>
      <c r="V572" s="2">
        <v>43474.373831018522</v>
      </c>
      <c r="W572"/>
      <c r="X572" s="2">
        <v>44692.435694444444</v>
      </c>
      <c r="Y572" t="s">
        <v>329</v>
      </c>
      <c r="Z572"/>
    </row>
    <row r="573" spans="1:26" hidden="1" x14ac:dyDescent="0.25">
      <c r="A573" t="s">
        <v>1967</v>
      </c>
      <c r="B573" t="s">
        <v>1966</v>
      </c>
      <c r="C573" t="s">
        <v>1968</v>
      </c>
      <c r="D573" t="s">
        <v>32</v>
      </c>
      <c r="E573" t="s">
        <v>1969</v>
      </c>
      <c r="F573" t="s">
        <v>177</v>
      </c>
      <c r="G573" t="s">
        <v>58</v>
      </c>
      <c r="H573">
        <v>1017988</v>
      </c>
      <c r="I573">
        <v>5</v>
      </c>
      <c r="J573" t="s">
        <v>79</v>
      </c>
      <c r="K573" t="s">
        <v>6142</v>
      </c>
      <c r="L573" t="s">
        <v>55</v>
      </c>
      <c r="M573">
        <v>80</v>
      </c>
      <c r="N573">
        <v>100</v>
      </c>
      <c r="O573" t="s">
        <v>6146</v>
      </c>
      <c r="P573">
        <v>2600</v>
      </c>
      <c r="Q573">
        <v>50</v>
      </c>
      <c r="R573">
        <v>550</v>
      </c>
      <c r="S573"/>
      <c r="T573"/>
      <c r="U573" t="s">
        <v>6144</v>
      </c>
      <c r="V573" s="2">
        <v>43474.373831018522</v>
      </c>
      <c r="W573"/>
      <c r="X573" s="2">
        <v>44853.509652777779</v>
      </c>
      <c r="Y573" t="s">
        <v>329</v>
      </c>
      <c r="Z573"/>
    </row>
    <row r="574" spans="1:26" hidden="1" x14ac:dyDescent="0.25">
      <c r="A574" t="s">
        <v>1972</v>
      </c>
      <c r="B574" t="s">
        <v>1971</v>
      </c>
      <c r="C574" t="s">
        <v>1814</v>
      </c>
      <c r="D574" t="s">
        <v>730</v>
      </c>
      <c r="E574" t="s">
        <v>1973</v>
      </c>
      <c r="F574" t="s">
        <v>177</v>
      </c>
      <c r="G574" t="s">
        <v>58</v>
      </c>
      <c r="H574">
        <v>1017989</v>
      </c>
      <c r="I574">
        <v>5</v>
      </c>
      <c r="J574" t="s">
        <v>79</v>
      </c>
      <c r="K574" t="s">
        <v>6142</v>
      </c>
      <c r="L574" t="s">
        <v>55</v>
      </c>
      <c r="M574">
        <v>80</v>
      </c>
      <c r="N574">
        <v>100</v>
      </c>
      <c r="O574" t="s">
        <v>6148</v>
      </c>
      <c r="P574">
        <v>2600</v>
      </c>
      <c r="Q574">
        <v>50</v>
      </c>
      <c r="R574">
        <v>300</v>
      </c>
      <c r="S574"/>
      <c r="T574"/>
      <c r="U574" t="s">
        <v>6144</v>
      </c>
      <c r="V574" s="2">
        <v>43474.373831018522</v>
      </c>
      <c r="W574"/>
      <c r="X574" s="2">
        <v>44692.435590277775</v>
      </c>
      <c r="Y574" t="s">
        <v>329</v>
      </c>
      <c r="Z574"/>
    </row>
    <row r="575" spans="1:26" hidden="1" x14ac:dyDescent="0.25">
      <c r="A575" t="s">
        <v>1899</v>
      </c>
      <c r="B575" t="s">
        <v>1898</v>
      </c>
      <c r="C575" t="s">
        <v>1900</v>
      </c>
      <c r="D575" t="s">
        <v>1901</v>
      </c>
      <c r="E575" t="s">
        <v>1902</v>
      </c>
      <c r="F575" t="s">
        <v>177</v>
      </c>
      <c r="G575" t="s">
        <v>58</v>
      </c>
      <c r="H575">
        <v>1017897</v>
      </c>
      <c r="I575">
        <v>5</v>
      </c>
      <c r="J575" t="s">
        <v>79</v>
      </c>
      <c r="K575" t="s">
        <v>6142</v>
      </c>
      <c r="L575" t="s">
        <v>55</v>
      </c>
      <c r="M575">
        <v>80</v>
      </c>
      <c r="N575">
        <v>100</v>
      </c>
      <c r="O575" t="s">
        <v>6143</v>
      </c>
      <c r="P575">
        <v>2600</v>
      </c>
      <c r="Q575">
        <v>50</v>
      </c>
      <c r="R575">
        <v>300</v>
      </c>
      <c r="S575"/>
      <c r="T575"/>
      <c r="U575" t="s">
        <v>6144</v>
      </c>
      <c r="V575" s="2">
        <v>43474.373831018522</v>
      </c>
      <c r="W575"/>
      <c r="X575" s="2">
        <v>44692.435196759259</v>
      </c>
      <c r="Y575" t="s">
        <v>329</v>
      </c>
      <c r="Z575"/>
    </row>
    <row r="576" spans="1:26" hidden="1" x14ac:dyDescent="0.25">
      <c r="A576" t="s">
        <v>1905</v>
      </c>
      <c r="B576" t="s">
        <v>1904</v>
      </c>
      <c r="C576" t="s">
        <v>1900</v>
      </c>
      <c r="D576" t="s">
        <v>1906</v>
      </c>
      <c r="E576" t="s">
        <v>1907</v>
      </c>
      <c r="F576" t="s">
        <v>177</v>
      </c>
      <c r="G576" t="s">
        <v>58</v>
      </c>
      <c r="H576">
        <v>1017898</v>
      </c>
      <c r="I576">
        <v>5</v>
      </c>
      <c r="J576" t="s">
        <v>47</v>
      </c>
      <c r="K576" t="s">
        <v>6142</v>
      </c>
      <c r="L576" t="s">
        <v>55</v>
      </c>
      <c r="M576">
        <v>80</v>
      </c>
      <c r="N576">
        <v>100</v>
      </c>
      <c r="O576" t="s">
        <v>6143</v>
      </c>
      <c r="P576">
        <v>2500</v>
      </c>
      <c r="Q576">
        <v>50</v>
      </c>
      <c r="R576">
        <v>300</v>
      </c>
      <c r="S576"/>
      <c r="T576"/>
      <c r="U576" t="s">
        <v>6144</v>
      </c>
      <c r="V576" s="2">
        <v>43474.373831018522</v>
      </c>
      <c r="W576"/>
      <c r="X576" s="2">
        <v>44692.435277777775</v>
      </c>
      <c r="Y576" t="s">
        <v>329</v>
      </c>
      <c r="Z576"/>
    </row>
    <row r="577" spans="1:26" hidden="1" x14ac:dyDescent="0.25">
      <c r="A577" t="s">
        <v>1910</v>
      </c>
      <c r="B577" t="s">
        <v>1909</v>
      </c>
      <c r="C577" t="s">
        <v>1759</v>
      </c>
      <c r="D577" t="s">
        <v>561</v>
      </c>
      <c r="E577" t="s">
        <v>1760</v>
      </c>
      <c r="F577" t="s">
        <v>177</v>
      </c>
      <c r="G577" t="s">
        <v>58</v>
      </c>
      <c r="H577">
        <v>1017899</v>
      </c>
      <c r="I577">
        <v>5</v>
      </c>
      <c r="J577" t="s">
        <v>79</v>
      </c>
      <c r="K577" t="s">
        <v>6142</v>
      </c>
      <c r="L577" t="s">
        <v>55</v>
      </c>
      <c r="M577">
        <v>80</v>
      </c>
      <c r="N577">
        <v>100</v>
      </c>
      <c r="O577" t="s">
        <v>6143</v>
      </c>
      <c r="P577">
        <v>2600</v>
      </c>
      <c r="Q577">
        <v>50</v>
      </c>
      <c r="R577">
        <v>104</v>
      </c>
      <c r="S577"/>
      <c r="T577"/>
      <c r="U577" t="s">
        <v>6144</v>
      </c>
      <c r="V577" s="2">
        <v>43474.373831018522</v>
      </c>
      <c r="W577"/>
      <c r="X577" s="2">
        <v>44692.435023148151</v>
      </c>
      <c r="Y577" t="s">
        <v>329</v>
      </c>
      <c r="Z577"/>
    </row>
    <row r="578" spans="1:26" hidden="1" x14ac:dyDescent="0.25">
      <c r="A578" t="s">
        <v>1912</v>
      </c>
      <c r="B578" t="s">
        <v>1911</v>
      </c>
      <c r="C578" t="s">
        <v>1788</v>
      </c>
      <c r="D578" t="s">
        <v>503</v>
      </c>
      <c r="E578" t="s">
        <v>1789</v>
      </c>
      <c r="F578" t="s">
        <v>177</v>
      </c>
      <c r="G578" t="s">
        <v>58</v>
      </c>
      <c r="H578">
        <v>1017900</v>
      </c>
      <c r="I578">
        <v>5</v>
      </c>
      <c r="J578" t="s">
        <v>79</v>
      </c>
      <c r="K578" t="s">
        <v>6142</v>
      </c>
      <c r="L578" t="s">
        <v>55</v>
      </c>
      <c r="M578">
        <v>80</v>
      </c>
      <c r="N578">
        <v>100</v>
      </c>
      <c r="O578" t="s">
        <v>6143</v>
      </c>
      <c r="P578">
        <v>2600</v>
      </c>
      <c r="Q578">
        <v>50</v>
      </c>
      <c r="R578">
        <v>300</v>
      </c>
      <c r="S578"/>
      <c r="T578"/>
      <c r="U578" t="s">
        <v>6144</v>
      </c>
      <c r="V578" s="2">
        <v>43474.373831018522</v>
      </c>
      <c r="W578"/>
      <c r="X578" s="2">
        <v>44692.434386574074</v>
      </c>
      <c r="Y578" t="s">
        <v>329</v>
      </c>
      <c r="Z578"/>
    </row>
    <row r="579" spans="1:26" hidden="1" x14ac:dyDescent="0.25">
      <c r="A579" t="s">
        <v>1914</v>
      </c>
      <c r="B579" t="s">
        <v>1913</v>
      </c>
      <c r="C579" t="s">
        <v>1753</v>
      </c>
      <c r="D579" t="s">
        <v>1754</v>
      </c>
      <c r="E579" t="s">
        <v>1755</v>
      </c>
      <c r="F579" t="s">
        <v>177</v>
      </c>
      <c r="G579" t="s">
        <v>58</v>
      </c>
      <c r="H579">
        <v>1017901</v>
      </c>
      <c r="I579">
        <v>5</v>
      </c>
      <c r="J579" t="s">
        <v>79</v>
      </c>
      <c r="K579" t="s">
        <v>6142</v>
      </c>
      <c r="L579" t="s">
        <v>55</v>
      </c>
      <c r="M579">
        <v>80</v>
      </c>
      <c r="N579">
        <v>100</v>
      </c>
      <c r="O579" t="s">
        <v>6143</v>
      </c>
      <c r="P579">
        <v>2600</v>
      </c>
      <c r="Q579">
        <v>50</v>
      </c>
      <c r="R579">
        <v>300</v>
      </c>
      <c r="S579"/>
      <c r="T579"/>
      <c r="U579" t="s">
        <v>6144</v>
      </c>
      <c r="V579" s="2">
        <v>43474.373831018522</v>
      </c>
      <c r="W579"/>
      <c r="X579" s="2">
        <v>44692.434907407405</v>
      </c>
      <c r="Y579" t="s">
        <v>329</v>
      </c>
      <c r="Z579"/>
    </row>
    <row r="580" spans="1:26" hidden="1" x14ac:dyDescent="0.25">
      <c r="A580" t="s">
        <v>1916</v>
      </c>
      <c r="B580" t="s">
        <v>1915</v>
      </c>
      <c r="C580" t="s">
        <v>1917</v>
      </c>
      <c r="D580" t="s">
        <v>1918</v>
      </c>
      <c r="E580" t="s">
        <v>1919</v>
      </c>
      <c r="F580" t="s">
        <v>177</v>
      </c>
      <c r="G580" t="s">
        <v>58</v>
      </c>
      <c r="H580">
        <v>1017902</v>
      </c>
      <c r="I580">
        <v>5</v>
      </c>
      <c r="J580" t="s">
        <v>79</v>
      </c>
      <c r="K580" t="s">
        <v>6142</v>
      </c>
      <c r="L580" t="s">
        <v>55</v>
      </c>
      <c r="M580">
        <v>80</v>
      </c>
      <c r="N580">
        <v>100</v>
      </c>
      <c r="O580" t="s">
        <v>6143</v>
      </c>
      <c r="P580">
        <v>2600</v>
      </c>
      <c r="Q580">
        <v>50</v>
      </c>
      <c r="R580">
        <v>300</v>
      </c>
      <c r="S580"/>
      <c r="T580"/>
      <c r="U580" t="s">
        <v>6144</v>
      </c>
      <c r="V580" s="2">
        <v>43474.373831018522</v>
      </c>
      <c r="W580"/>
      <c r="X580" s="2">
        <v>44692.436041666668</v>
      </c>
      <c r="Y580" t="s">
        <v>329</v>
      </c>
      <c r="Z580"/>
    </row>
    <row r="581" spans="1:26" hidden="1" x14ac:dyDescent="0.25">
      <c r="A581" t="s">
        <v>6247</v>
      </c>
      <c r="B581" s="2"/>
      <c r="C581" s="2"/>
      <c r="D581" s="2"/>
      <c r="E581" s="2"/>
      <c r="F581" s="2"/>
      <c r="G581" t="s">
        <v>5022</v>
      </c>
      <c r="H581" s="2"/>
      <c r="I581">
        <v>3</v>
      </c>
      <c r="J581" t="s">
        <v>47</v>
      </c>
      <c r="K581" t="s">
        <v>6175</v>
      </c>
      <c r="L581" t="s">
        <v>55</v>
      </c>
      <c r="M581">
        <v>0</v>
      </c>
      <c r="N581">
        <v>100</v>
      </c>
      <c r="O581" t="s">
        <v>6248</v>
      </c>
      <c r="P581">
        <v>1600</v>
      </c>
      <c r="Q581">
        <v>50</v>
      </c>
      <c r="R581">
        <v>300</v>
      </c>
      <c r="S581"/>
      <c r="T581"/>
      <c r="U581" t="s">
        <v>6214</v>
      </c>
      <c r="V581" s="2">
        <v>43474.373842592591</v>
      </c>
      <c r="W581"/>
      <c r="X581" s="2">
        <v>44683.487650462965</v>
      </c>
      <c r="Y581" t="s">
        <v>329</v>
      </c>
      <c r="Z581"/>
    </row>
    <row r="582" spans="1:26" hidden="1" x14ac:dyDescent="0.25">
      <c r="A582" t="s">
        <v>2881</v>
      </c>
      <c r="B582" t="s">
        <v>2880</v>
      </c>
      <c r="C582" t="s">
        <v>2871</v>
      </c>
      <c r="D582" t="s">
        <v>2711</v>
      </c>
      <c r="E582" t="s">
        <v>2872</v>
      </c>
      <c r="F582" t="s">
        <v>51</v>
      </c>
      <c r="G582" t="s">
        <v>58</v>
      </c>
      <c r="H582">
        <v>1015857</v>
      </c>
      <c r="I582">
        <v>5</v>
      </c>
      <c r="J582" t="s">
        <v>193</v>
      </c>
      <c r="K582" t="s">
        <v>6142</v>
      </c>
      <c r="L582" t="s">
        <v>55</v>
      </c>
      <c r="M582">
        <v>80</v>
      </c>
      <c r="N582">
        <v>100</v>
      </c>
      <c r="O582" t="s">
        <v>6143</v>
      </c>
      <c r="P582">
        <v>2600</v>
      </c>
      <c r="Q582">
        <v>50</v>
      </c>
      <c r="R582">
        <v>300</v>
      </c>
      <c r="S582"/>
      <c r="T582"/>
      <c r="U582" t="s">
        <v>6144</v>
      </c>
      <c r="V582" s="2">
        <v>43474.373854166668</v>
      </c>
      <c r="W582"/>
      <c r="X582" s="2">
        <v>44746.607152777775</v>
      </c>
      <c r="Y582" t="s">
        <v>329</v>
      </c>
      <c r="Z582"/>
    </row>
    <row r="583" spans="1:26" hidden="1" x14ac:dyDescent="0.25">
      <c r="A583" t="s">
        <v>1758</v>
      </c>
      <c r="B583" t="s">
        <v>1757</v>
      </c>
      <c r="C583" t="s">
        <v>1759</v>
      </c>
      <c r="D583" t="s">
        <v>561</v>
      </c>
      <c r="E583" t="s">
        <v>1760</v>
      </c>
      <c r="F583" t="s">
        <v>177</v>
      </c>
      <c r="G583" t="s">
        <v>58</v>
      </c>
      <c r="H583">
        <v>1017879</v>
      </c>
      <c r="I583">
        <v>5</v>
      </c>
      <c r="J583" t="s">
        <v>47</v>
      </c>
      <c r="K583" t="s">
        <v>6142</v>
      </c>
      <c r="L583" t="s">
        <v>55</v>
      </c>
      <c r="M583">
        <v>80</v>
      </c>
      <c r="N583">
        <v>100</v>
      </c>
      <c r="O583" t="s">
        <v>6143</v>
      </c>
      <c r="P583">
        <v>2600</v>
      </c>
      <c r="Q583">
        <v>50</v>
      </c>
      <c r="R583">
        <v>300</v>
      </c>
      <c r="S583"/>
      <c r="T583"/>
      <c r="U583" t="s">
        <v>6144</v>
      </c>
      <c r="V583" s="2">
        <v>43474.373831018522</v>
      </c>
      <c r="W583"/>
      <c r="X583" s="2">
        <v>44692.435115740744</v>
      </c>
      <c r="Y583" t="s">
        <v>329</v>
      </c>
      <c r="Z583"/>
    </row>
    <row r="584" spans="1:26" hidden="1" x14ac:dyDescent="0.25">
      <c r="A584" t="s">
        <v>1857</v>
      </c>
      <c r="B584" t="s">
        <v>1856</v>
      </c>
      <c r="C584" t="s">
        <v>1803</v>
      </c>
      <c r="D584" t="s">
        <v>935</v>
      </c>
      <c r="E584" t="s">
        <v>1804</v>
      </c>
      <c r="F584" t="s">
        <v>177</v>
      </c>
      <c r="G584" t="s">
        <v>58</v>
      </c>
      <c r="H584">
        <v>1017874</v>
      </c>
      <c r="I584">
        <v>5</v>
      </c>
      <c r="J584" t="s">
        <v>79</v>
      </c>
      <c r="K584" t="s">
        <v>6142</v>
      </c>
      <c r="L584" t="s">
        <v>55</v>
      </c>
      <c r="M584">
        <v>80</v>
      </c>
      <c r="N584">
        <v>100</v>
      </c>
      <c r="O584" t="s">
        <v>6143</v>
      </c>
      <c r="P584">
        <v>2600</v>
      </c>
      <c r="Q584">
        <v>50</v>
      </c>
      <c r="R584">
        <v>300</v>
      </c>
      <c r="S584"/>
      <c r="T584"/>
      <c r="U584" t="s">
        <v>6144</v>
      </c>
      <c r="V584" s="2">
        <v>43474.373831018522</v>
      </c>
      <c r="W584"/>
      <c r="X584" s="2">
        <v>44692.437164351853</v>
      </c>
      <c r="Y584" t="s">
        <v>329</v>
      </c>
      <c r="Z584"/>
    </row>
    <row r="585" spans="1:26" hidden="1" x14ac:dyDescent="0.25">
      <c r="A585" t="s">
        <v>2822</v>
      </c>
      <c r="B585" t="s">
        <v>2821</v>
      </c>
      <c r="C585" t="s">
        <v>2823</v>
      </c>
      <c r="D585" t="s">
        <v>93</v>
      </c>
      <c r="E585" t="s">
        <v>2824</v>
      </c>
      <c r="F585" t="s">
        <v>2825</v>
      </c>
      <c r="G585" t="s">
        <v>58</v>
      </c>
      <c r="H585" s="2"/>
      <c r="I585">
        <v>3</v>
      </c>
      <c r="J585" t="s">
        <v>47</v>
      </c>
      <c r="K585" t="s">
        <v>6175</v>
      </c>
      <c r="L585" t="s">
        <v>55</v>
      </c>
      <c r="M585">
        <v>0</v>
      </c>
      <c r="N585">
        <v>100</v>
      </c>
      <c r="O585" t="s">
        <v>6249</v>
      </c>
      <c r="P585">
        <v>1600</v>
      </c>
      <c r="Q585">
        <v>50</v>
      </c>
      <c r="R585">
        <v>302</v>
      </c>
      <c r="S585"/>
      <c r="T585"/>
      <c r="U585" t="s">
        <v>6214</v>
      </c>
      <c r="V585" s="2">
        <v>43474.373842592591</v>
      </c>
      <c r="W585"/>
      <c r="X585" s="2">
        <v>44683.507314814815</v>
      </c>
      <c r="Y585" t="s">
        <v>329</v>
      </c>
      <c r="Z585"/>
    </row>
    <row r="586" spans="1:26" hidden="1" x14ac:dyDescent="0.25">
      <c r="A586" t="s">
        <v>2868</v>
      </c>
      <c r="B586" t="s">
        <v>2867</v>
      </c>
      <c r="C586" t="s">
        <v>2860</v>
      </c>
      <c r="D586" t="s">
        <v>132</v>
      </c>
      <c r="E586" t="s">
        <v>2861</v>
      </c>
      <c r="F586" t="s">
        <v>51</v>
      </c>
      <c r="G586" t="s">
        <v>58</v>
      </c>
      <c r="H586">
        <v>1016708</v>
      </c>
      <c r="I586">
        <v>5</v>
      </c>
      <c r="J586" t="s">
        <v>193</v>
      </c>
      <c r="K586" t="s">
        <v>6142</v>
      </c>
      <c r="L586" t="s">
        <v>55</v>
      </c>
      <c r="M586">
        <v>80</v>
      </c>
      <c r="N586">
        <v>100</v>
      </c>
      <c r="O586" t="s">
        <v>6143</v>
      </c>
      <c r="P586">
        <v>2600</v>
      </c>
      <c r="Q586">
        <v>50</v>
      </c>
      <c r="R586">
        <v>300</v>
      </c>
      <c r="S586"/>
      <c r="T586"/>
      <c r="U586" t="s">
        <v>6144</v>
      </c>
      <c r="V586" s="2">
        <v>43474.373854166668</v>
      </c>
      <c r="W586"/>
      <c r="X586" s="2">
        <v>44746.606956018521</v>
      </c>
      <c r="Y586" t="s">
        <v>329</v>
      </c>
      <c r="Z586"/>
    </row>
    <row r="587" spans="1:26" hidden="1" x14ac:dyDescent="0.25">
      <c r="A587" t="s">
        <v>2853</v>
      </c>
      <c r="B587" t="s">
        <v>2852</v>
      </c>
      <c r="C587" t="s">
        <v>2845</v>
      </c>
      <c r="D587" t="s">
        <v>93</v>
      </c>
      <c r="E587" t="s">
        <v>2846</v>
      </c>
      <c r="F587" t="s">
        <v>51</v>
      </c>
      <c r="G587" t="s">
        <v>58</v>
      </c>
      <c r="H587">
        <v>1016211</v>
      </c>
      <c r="I587">
        <v>5</v>
      </c>
      <c r="J587" t="s">
        <v>193</v>
      </c>
      <c r="K587" t="s">
        <v>6142</v>
      </c>
      <c r="L587" t="s">
        <v>55</v>
      </c>
      <c r="M587">
        <v>80</v>
      </c>
      <c r="N587">
        <v>100</v>
      </c>
      <c r="O587" t="s">
        <v>6143</v>
      </c>
      <c r="P587">
        <v>2600</v>
      </c>
      <c r="Q587">
        <v>50</v>
      </c>
      <c r="R587">
        <v>300</v>
      </c>
      <c r="S587"/>
      <c r="T587"/>
      <c r="U587" t="s">
        <v>6144</v>
      </c>
      <c r="V587" s="2">
        <v>43474.373854166668</v>
      </c>
      <c r="W587"/>
      <c r="X587" s="2">
        <v>44746.607245370367</v>
      </c>
      <c r="Y587" t="s">
        <v>329</v>
      </c>
      <c r="Z587"/>
    </row>
    <row r="588" spans="1:26" hidden="1" x14ac:dyDescent="0.25">
      <c r="A588" t="s">
        <v>6250</v>
      </c>
      <c r="B588" s="2"/>
      <c r="C588" s="2"/>
      <c r="D588" s="2"/>
      <c r="E588" s="2"/>
      <c r="F588" s="2"/>
      <c r="G588" t="s">
        <v>58</v>
      </c>
      <c r="H588" s="2"/>
      <c r="I588">
        <v>5</v>
      </c>
      <c r="J588" t="s">
        <v>47</v>
      </c>
      <c r="K588" t="s">
        <v>6142</v>
      </c>
      <c r="L588" t="s">
        <v>55</v>
      </c>
      <c r="M588">
        <v>80</v>
      </c>
      <c r="N588">
        <v>100</v>
      </c>
      <c r="O588" t="s">
        <v>6143</v>
      </c>
      <c r="P588">
        <v>2600</v>
      </c>
      <c r="Q588">
        <v>50</v>
      </c>
      <c r="R588">
        <v>504</v>
      </c>
      <c r="S588"/>
      <c r="T588"/>
      <c r="U588" t="s">
        <v>6144</v>
      </c>
      <c r="V588" s="2">
        <v>43474.373831018522</v>
      </c>
      <c r="W588"/>
      <c r="X588" s="2">
        <v>44692.434618055559</v>
      </c>
      <c r="Y588" t="s">
        <v>329</v>
      </c>
      <c r="Z588"/>
    </row>
    <row r="589" spans="1:26" hidden="1" x14ac:dyDescent="0.25">
      <c r="A589" t="s">
        <v>6251</v>
      </c>
      <c r="B589" s="2"/>
      <c r="C589" s="2"/>
      <c r="D589" s="2"/>
      <c r="E589" s="2"/>
      <c r="F589" s="2"/>
      <c r="G589" t="s">
        <v>323</v>
      </c>
      <c r="H589" s="2"/>
      <c r="I589">
        <v>5</v>
      </c>
      <c r="J589" t="s">
        <v>47</v>
      </c>
      <c r="K589" t="s">
        <v>6142</v>
      </c>
      <c r="L589" t="s">
        <v>2811</v>
      </c>
      <c r="M589">
        <v>80</v>
      </c>
      <c r="N589">
        <v>100</v>
      </c>
      <c r="O589" t="s">
        <v>6170</v>
      </c>
      <c r="P589">
        <v>2600</v>
      </c>
      <c r="Q589">
        <v>50</v>
      </c>
      <c r="R589">
        <v>302</v>
      </c>
      <c r="S589"/>
      <c r="T589"/>
      <c r="U589" t="s">
        <v>6171</v>
      </c>
      <c r="V589" s="2">
        <v>43474.373842592591</v>
      </c>
      <c r="W589"/>
      <c r="X589" s="2">
        <v>44901.539155092592</v>
      </c>
      <c r="Y589" t="s">
        <v>329</v>
      </c>
      <c r="Z589"/>
    </row>
    <row r="590" spans="1:26" hidden="1" x14ac:dyDescent="0.25">
      <c r="A590" t="s">
        <v>6048</v>
      </c>
      <c r="B590" t="s">
        <v>6047</v>
      </c>
      <c r="C590" t="s">
        <v>5207</v>
      </c>
      <c r="D590" t="s">
        <v>5208</v>
      </c>
      <c r="E590" t="s">
        <v>6049</v>
      </c>
      <c r="F590" t="s">
        <v>750</v>
      </c>
      <c r="G590" t="s">
        <v>5022</v>
      </c>
      <c r="H590" s="2"/>
      <c r="I590">
        <v>3</v>
      </c>
      <c r="J590" t="s">
        <v>47</v>
      </c>
      <c r="K590" t="s">
        <v>6175</v>
      </c>
      <c r="L590" t="s">
        <v>55</v>
      </c>
      <c r="M590">
        <v>0</v>
      </c>
      <c r="N590">
        <v>100</v>
      </c>
      <c r="O590" t="s">
        <v>6213</v>
      </c>
      <c r="P590">
        <v>1600</v>
      </c>
      <c r="Q590">
        <v>50</v>
      </c>
      <c r="R590">
        <v>301</v>
      </c>
      <c r="S590"/>
      <c r="T590"/>
      <c r="U590" t="s">
        <v>6214</v>
      </c>
      <c r="V590" s="2">
        <v>43474.373842592591</v>
      </c>
      <c r="W590"/>
      <c r="X590" s="2">
        <v>44683.486041666663</v>
      </c>
      <c r="Y590" t="s">
        <v>329</v>
      </c>
      <c r="Z590"/>
    </row>
    <row r="591" spans="1:26" hidden="1" x14ac:dyDescent="0.25">
      <c r="A591" t="s">
        <v>2815</v>
      </c>
      <c r="B591" t="s">
        <v>2814</v>
      </c>
      <c r="C591" t="s">
        <v>188</v>
      </c>
      <c r="D591" t="s">
        <v>340</v>
      </c>
      <c r="E591" t="s">
        <v>2008</v>
      </c>
      <c r="F591" t="s">
        <v>177</v>
      </c>
      <c r="G591" t="s">
        <v>323</v>
      </c>
      <c r="H591" s="2"/>
      <c r="I591">
        <v>5</v>
      </c>
      <c r="J591" t="s">
        <v>47</v>
      </c>
      <c r="K591" t="s">
        <v>6142</v>
      </c>
      <c r="L591" t="s">
        <v>2811</v>
      </c>
      <c r="M591">
        <v>80</v>
      </c>
      <c r="N591">
        <v>100</v>
      </c>
      <c r="O591" t="s">
        <v>6170</v>
      </c>
      <c r="P591">
        <v>2600</v>
      </c>
      <c r="Q591">
        <v>50</v>
      </c>
      <c r="R591">
        <v>302</v>
      </c>
      <c r="S591"/>
      <c r="T591"/>
      <c r="U591" t="s">
        <v>6171</v>
      </c>
      <c r="V591" s="2">
        <v>43474.373831018522</v>
      </c>
      <c r="W591"/>
      <c r="X591" s="2">
        <v>44901.539884259262</v>
      </c>
      <c r="Y591" t="s">
        <v>329</v>
      </c>
      <c r="Z591"/>
    </row>
    <row r="592" spans="1:26" hidden="1" x14ac:dyDescent="0.25">
      <c r="A592" t="s">
        <v>2828</v>
      </c>
      <c r="B592" t="s">
        <v>2827</v>
      </c>
      <c r="C592" t="s">
        <v>2829</v>
      </c>
      <c r="D592" t="s">
        <v>879</v>
      </c>
      <c r="E592" t="s">
        <v>2830</v>
      </c>
      <c r="F592" t="s">
        <v>62</v>
      </c>
      <c r="G592" t="s">
        <v>323</v>
      </c>
      <c r="H592" s="2"/>
      <c r="I592">
        <v>5</v>
      </c>
      <c r="J592" t="s">
        <v>47</v>
      </c>
      <c r="K592" t="s">
        <v>6142</v>
      </c>
      <c r="L592" t="s">
        <v>2811</v>
      </c>
      <c r="M592">
        <v>80</v>
      </c>
      <c r="N592">
        <v>100</v>
      </c>
      <c r="O592" t="s">
        <v>6170</v>
      </c>
      <c r="P592">
        <v>2500</v>
      </c>
      <c r="Q592">
        <v>50</v>
      </c>
      <c r="R592">
        <v>302</v>
      </c>
      <c r="S592"/>
      <c r="T592"/>
      <c r="U592" t="s">
        <v>6171</v>
      </c>
      <c r="V592" s="2">
        <v>43474.373842592591</v>
      </c>
      <c r="W592"/>
      <c r="X592" s="2">
        <v>44901.557083333333</v>
      </c>
      <c r="Y592" t="s">
        <v>329</v>
      </c>
      <c r="Z592"/>
    </row>
    <row r="593" spans="1:26" hidden="1" x14ac:dyDescent="0.25">
      <c r="A593" t="s">
        <v>2833</v>
      </c>
      <c r="B593" t="s">
        <v>2832</v>
      </c>
      <c r="C593" t="s">
        <v>1335</v>
      </c>
      <c r="D593" t="s">
        <v>148</v>
      </c>
      <c r="E593" t="s">
        <v>1337</v>
      </c>
      <c r="F593" t="s">
        <v>62</v>
      </c>
      <c r="G593" t="s">
        <v>323</v>
      </c>
      <c r="H593" s="2"/>
      <c r="I593">
        <v>5</v>
      </c>
      <c r="J593" t="s">
        <v>47</v>
      </c>
      <c r="K593" t="s">
        <v>6142</v>
      </c>
      <c r="L593" t="s">
        <v>2811</v>
      </c>
      <c r="M593">
        <v>80</v>
      </c>
      <c r="N593">
        <v>100</v>
      </c>
      <c r="O593" t="s">
        <v>6170</v>
      </c>
      <c r="P593">
        <v>2500</v>
      </c>
      <c r="Q593">
        <v>50</v>
      </c>
      <c r="R593">
        <v>302</v>
      </c>
      <c r="S593"/>
      <c r="T593"/>
      <c r="U593" t="s">
        <v>6171</v>
      </c>
      <c r="V593" s="2">
        <v>43474.373842592591</v>
      </c>
      <c r="W593"/>
      <c r="X593" s="2">
        <v>44901.553333333337</v>
      </c>
      <c r="Y593" t="s">
        <v>329</v>
      </c>
      <c r="Z593"/>
    </row>
    <row r="594" spans="1:26" hidden="1" x14ac:dyDescent="0.25">
      <c r="A594" t="s">
        <v>6252</v>
      </c>
      <c r="B594" s="2"/>
      <c r="C594" s="2"/>
      <c r="D594" s="2"/>
      <c r="E594" s="2"/>
      <c r="F594" s="2"/>
      <c r="G594" t="s">
        <v>58</v>
      </c>
      <c r="H594" s="2"/>
      <c r="I594">
        <v>3</v>
      </c>
      <c r="J594" t="s">
        <v>47</v>
      </c>
      <c r="K594" t="s">
        <v>6175</v>
      </c>
      <c r="L594" t="s">
        <v>55</v>
      </c>
      <c r="M594">
        <v>0</v>
      </c>
      <c r="N594">
        <v>100</v>
      </c>
      <c r="O594" t="s">
        <v>6241</v>
      </c>
      <c r="P594">
        <v>1600</v>
      </c>
      <c r="Q594">
        <v>50</v>
      </c>
      <c r="R594">
        <v>300</v>
      </c>
      <c r="S594"/>
      <c r="T594"/>
      <c r="U594" t="s">
        <v>6214</v>
      </c>
      <c r="V594" s="2">
        <v>43474.373831018522</v>
      </c>
      <c r="W594"/>
      <c r="X594" s="2">
        <v>44683.487812500003</v>
      </c>
      <c r="Y594" t="s">
        <v>329</v>
      </c>
      <c r="Z594"/>
    </row>
    <row r="595" spans="1:26" hidden="1" x14ac:dyDescent="0.25">
      <c r="A595" t="s">
        <v>6253</v>
      </c>
      <c r="B595" s="2"/>
      <c r="C595" s="2"/>
      <c r="D595" s="2"/>
      <c r="E595" s="2"/>
      <c r="F595" s="2"/>
      <c r="G595" t="s">
        <v>58</v>
      </c>
      <c r="H595" s="2"/>
      <c r="I595">
        <v>3</v>
      </c>
      <c r="J595" t="s">
        <v>47</v>
      </c>
      <c r="K595" t="s">
        <v>6175</v>
      </c>
      <c r="L595" t="s">
        <v>55</v>
      </c>
      <c r="M595">
        <v>0</v>
      </c>
      <c r="N595">
        <v>100</v>
      </c>
      <c r="O595" t="s">
        <v>6241</v>
      </c>
      <c r="P595">
        <v>1600</v>
      </c>
      <c r="Q595">
        <v>50</v>
      </c>
      <c r="R595">
        <v>300</v>
      </c>
      <c r="S595"/>
      <c r="T595"/>
      <c r="U595" t="s">
        <v>6214</v>
      </c>
      <c r="V595" s="2">
        <v>43474.373831018522</v>
      </c>
      <c r="W595"/>
      <c r="X595" s="2">
        <v>44683.488229166665</v>
      </c>
      <c r="Y595" t="s">
        <v>329</v>
      </c>
      <c r="Z595"/>
    </row>
    <row r="596" spans="1:26" hidden="1" x14ac:dyDescent="0.25">
      <c r="A596" t="s">
        <v>5900</v>
      </c>
      <c r="B596" t="s">
        <v>5899</v>
      </c>
      <c r="C596" t="s">
        <v>5284</v>
      </c>
      <c r="D596" t="s">
        <v>281</v>
      </c>
      <c r="E596" t="s">
        <v>5285</v>
      </c>
      <c r="F596" t="s">
        <v>177</v>
      </c>
      <c r="G596" t="s">
        <v>5022</v>
      </c>
      <c r="H596" s="2"/>
      <c r="I596">
        <v>3</v>
      </c>
      <c r="J596" t="s">
        <v>47</v>
      </c>
      <c r="K596" t="s">
        <v>6175</v>
      </c>
      <c r="L596" t="s">
        <v>55</v>
      </c>
      <c r="M596">
        <v>0</v>
      </c>
      <c r="N596">
        <v>100</v>
      </c>
      <c r="O596" t="s">
        <v>6241</v>
      </c>
      <c r="P596">
        <v>1600</v>
      </c>
      <c r="Q596">
        <v>50</v>
      </c>
      <c r="R596">
        <v>300</v>
      </c>
      <c r="S596"/>
      <c r="T596"/>
      <c r="U596" t="s">
        <v>6214</v>
      </c>
      <c r="V596" s="2">
        <v>43474.373842592591</v>
      </c>
      <c r="W596"/>
      <c r="X596" s="2">
        <v>44683.484432870369</v>
      </c>
      <c r="Y596" t="s">
        <v>329</v>
      </c>
      <c r="Z596"/>
    </row>
    <row r="597" spans="1:26" hidden="1" x14ac:dyDescent="0.25">
      <c r="A597" t="s">
        <v>2221</v>
      </c>
      <c r="B597" t="s">
        <v>2220</v>
      </c>
      <c r="C597" t="s">
        <v>1674</v>
      </c>
      <c r="D597" t="s">
        <v>1726</v>
      </c>
      <c r="E597" t="s">
        <v>2222</v>
      </c>
      <c r="F597" t="s">
        <v>177</v>
      </c>
      <c r="G597" t="s">
        <v>58</v>
      </c>
      <c r="H597">
        <v>1018476</v>
      </c>
      <c r="I597">
        <v>5</v>
      </c>
      <c r="J597" t="s">
        <v>79</v>
      </c>
      <c r="K597" t="s">
        <v>6142</v>
      </c>
      <c r="L597" t="s">
        <v>55</v>
      </c>
      <c r="M597">
        <v>80</v>
      </c>
      <c r="N597">
        <v>100</v>
      </c>
      <c r="O597" t="s">
        <v>6254</v>
      </c>
      <c r="P597">
        <v>2600</v>
      </c>
      <c r="Q597">
        <v>50</v>
      </c>
      <c r="R597">
        <v>300</v>
      </c>
      <c r="S597"/>
      <c r="T597"/>
      <c r="U597" t="s">
        <v>6144</v>
      </c>
      <c r="V597" s="2">
        <v>43474.373831018522</v>
      </c>
      <c r="W597"/>
      <c r="X597" s="2">
        <v>44370.540879629632</v>
      </c>
      <c r="Y597" t="s">
        <v>329</v>
      </c>
      <c r="Z597"/>
    </row>
    <row r="598" spans="1:26" hidden="1" x14ac:dyDescent="0.25">
      <c r="A598" t="s">
        <v>2225</v>
      </c>
      <c r="B598" t="s">
        <v>2224</v>
      </c>
      <c r="C598" t="s">
        <v>1820</v>
      </c>
      <c r="D598" t="s">
        <v>1552</v>
      </c>
      <c r="E598" t="s">
        <v>1821</v>
      </c>
      <c r="F598" t="s">
        <v>177</v>
      </c>
      <c r="G598" t="s">
        <v>58</v>
      </c>
      <c r="H598">
        <v>1018478</v>
      </c>
      <c r="I598">
        <v>5</v>
      </c>
      <c r="J598" t="s">
        <v>79</v>
      </c>
      <c r="K598" t="s">
        <v>6142</v>
      </c>
      <c r="L598" t="s">
        <v>55</v>
      </c>
      <c r="M598">
        <v>80</v>
      </c>
      <c r="N598">
        <v>100</v>
      </c>
      <c r="O598" t="s">
        <v>6143</v>
      </c>
      <c r="P598">
        <v>2550</v>
      </c>
      <c r="Q598">
        <v>50</v>
      </c>
      <c r="R598">
        <v>300</v>
      </c>
      <c r="S598"/>
      <c r="T598"/>
      <c r="U598" t="s">
        <v>6144</v>
      </c>
      <c r="V598" s="2">
        <v>43474.373831018522</v>
      </c>
      <c r="W598"/>
      <c r="X598" s="2">
        <v>44692.475787037038</v>
      </c>
      <c r="Y598" t="s">
        <v>329</v>
      </c>
      <c r="Z598"/>
    </row>
    <row r="599" spans="1:26" hidden="1" x14ac:dyDescent="0.25">
      <c r="A599" t="s">
        <v>6255</v>
      </c>
      <c r="B599" s="2"/>
      <c r="C599" s="2"/>
      <c r="D599" s="2"/>
      <c r="E599" s="2"/>
      <c r="F599" s="2"/>
      <c r="G599" t="s">
        <v>58</v>
      </c>
      <c r="H599">
        <v>1018037</v>
      </c>
      <c r="I599">
        <v>5</v>
      </c>
      <c r="J599" t="s">
        <v>79</v>
      </c>
      <c r="K599" t="s">
        <v>6142</v>
      </c>
      <c r="L599" t="s">
        <v>55</v>
      </c>
      <c r="M599">
        <v>80</v>
      </c>
      <c r="N599">
        <v>100</v>
      </c>
      <c r="O599" t="s">
        <v>6143</v>
      </c>
      <c r="P599">
        <v>1400</v>
      </c>
      <c r="Q599">
        <v>50</v>
      </c>
      <c r="R599">
        <v>303</v>
      </c>
      <c r="S599"/>
      <c r="T599"/>
      <c r="U599" t="s">
        <v>6144</v>
      </c>
      <c r="V599" s="2">
        <v>43474.373831018522</v>
      </c>
      <c r="W599"/>
      <c r="X599" s="2">
        <v>44606.466122685182</v>
      </c>
      <c r="Y599" t="s">
        <v>329</v>
      </c>
      <c r="Z599"/>
    </row>
    <row r="600" spans="1:26" hidden="1" x14ac:dyDescent="0.25">
      <c r="A600" t="s">
        <v>2029</v>
      </c>
      <c r="B600" t="s">
        <v>2028</v>
      </c>
      <c r="C600" t="s">
        <v>2025</v>
      </c>
      <c r="D600" t="s">
        <v>807</v>
      </c>
      <c r="E600" t="s">
        <v>2026</v>
      </c>
      <c r="F600" t="s">
        <v>177</v>
      </c>
      <c r="G600" t="s">
        <v>58</v>
      </c>
      <c r="H600">
        <v>1018018</v>
      </c>
      <c r="I600">
        <v>5</v>
      </c>
      <c r="J600" t="s">
        <v>79</v>
      </c>
      <c r="K600" t="s">
        <v>6142</v>
      </c>
      <c r="L600" t="s">
        <v>55</v>
      </c>
      <c r="M600">
        <v>80</v>
      </c>
      <c r="N600">
        <v>100</v>
      </c>
      <c r="O600" t="s">
        <v>6143</v>
      </c>
      <c r="P600">
        <v>2600</v>
      </c>
      <c r="Q600">
        <v>50</v>
      </c>
      <c r="R600">
        <v>300</v>
      </c>
      <c r="S600"/>
      <c r="T600"/>
      <c r="U600" t="s">
        <v>6144</v>
      </c>
      <c r="V600" s="2">
        <v>43474.373831018522</v>
      </c>
      <c r="W600"/>
      <c r="X600" s="2">
        <v>44482.401921296296</v>
      </c>
      <c r="Y600" t="s">
        <v>329</v>
      </c>
      <c r="Z600"/>
    </row>
    <row r="601" spans="1:26" hidden="1" x14ac:dyDescent="0.25">
      <c r="A601" t="s">
        <v>2032</v>
      </c>
      <c r="B601" t="s">
        <v>2031</v>
      </c>
      <c r="C601" t="s">
        <v>1917</v>
      </c>
      <c r="D601" t="s">
        <v>132</v>
      </c>
      <c r="E601" t="s">
        <v>2033</v>
      </c>
      <c r="F601" t="s">
        <v>177</v>
      </c>
      <c r="G601" t="s">
        <v>58</v>
      </c>
      <c r="H601">
        <v>1018019</v>
      </c>
      <c r="I601">
        <v>5</v>
      </c>
      <c r="J601" t="s">
        <v>79</v>
      </c>
      <c r="K601" t="s">
        <v>6142</v>
      </c>
      <c r="L601" t="s">
        <v>55</v>
      </c>
      <c r="M601">
        <v>80</v>
      </c>
      <c r="N601">
        <v>100</v>
      </c>
      <c r="O601" t="s">
        <v>6143</v>
      </c>
      <c r="P601">
        <v>2600</v>
      </c>
      <c r="Q601">
        <v>50</v>
      </c>
      <c r="R601">
        <v>300</v>
      </c>
      <c r="S601"/>
      <c r="T601"/>
      <c r="U601" t="s">
        <v>6144</v>
      </c>
      <c r="V601" s="2">
        <v>43474.373831018522</v>
      </c>
      <c r="W601"/>
      <c r="X601" s="2">
        <v>44692.435949074075</v>
      </c>
      <c r="Y601" t="s">
        <v>329</v>
      </c>
      <c r="Z601"/>
    </row>
    <row r="602" spans="1:26" hidden="1" x14ac:dyDescent="0.25">
      <c r="A602" t="s">
        <v>2036</v>
      </c>
      <c r="B602" t="s">
        <v>2035</v>
      </c>
      <c r="C602" t="s">
        <v>1814</v>
      </c>
      <c r="D602" t="s">
        <v>1815</v>
      </c>
      <c r="E602" t="s">
        <v>1816</v>
      </c>
      <c r="F602" t="s">
        <v>177</v>
      </c>
      <c r="G602" t="s">
        <v>58</v>
      </c>
      <c r="H602">
        <v>1018020</v>
      </c>
      <c r="I602">
        <v>5</v>
      </c>
      <c r="J602" t="s">
        <v>79</v>
      </c>
      <c r="K602" t="s">
        <v>6142</v>
      </c>
      <c r="L602" t="s">
        <v>55</v>
      </c>
      <c r="M602">
        <v>80</v>
      </c>
      <c r="N602">
        <v>100</v>
      </c>
      <c r="O602" t="s">
        <v>6143</v>
      </c>
      <c r="P602">
        <v>2600</v>
      </c>
      <c r="Q602">
        <v>50</v>
      </c>
      <c r="R602">
        <v>300</v>
      </c>
      <c r="S602"/>
      <c r="T602"/>
      <c r="U602" t="s">
        <v>6144</v>
      </c>
      <c r="V602" s="2">
        <v>43474.373831018522</v>
      </c>
      <c r="W602"/>
      <c r="X602" s="2">
        <v>44692.435787037037</v>
      </c>
      <c r="Y602" t="s">
        <v>329</v>
      </c>
      <c r="Z602"/>
    </row>
    <row r="603" spans="1:26" hidden="1" x14ac:dyDescent="0.25">
      <c r="A603" t="s">
        <v>1939</v>
      </c>
      <c r="B603" t="s">
        <v>1938</v>
      </c>
      <c r="C603" t="s">
        <v>1940</v>
      </c>
      <c r="D603" t="s">
        <v>405</v>
      </c>
      <c r="E603" t="s">
        <v>1941</v>
      </c>
      <c r="F603" t="s">
        <v>177</v>
      </c>
      <c r="G603" t="s">
        <v>58</v>
      </c>
      <c r="H603">
        <v>1017976</v>
      </c>
      <c r="I603">
        <v>5</v>
      </c>
      <c r="J603" t="s">
        <v>79</v>
      </c>
      <c r="K603" t="s">
        <v>6142</v>
      </c>
      <c r="L603" t="s">
        <v>55</v>
      </c>
      <c r="M603">
        <v>80</v>
      </c>
      <c r="N603">
        <v>100</v>
      </c>
      <c r="O603" t="s">
        <v>6143</v>
      </c>
      <c r="P603">
        <v>2550</v>
      </c>
      <c r="Q603">
        <v>50</v>
      </c>
      <c r="R603">
        <v>300</v>
      </c>
      <c r="S603"/>
      <c r="T603"/>
      <c r="U603" t="s">
        <v>6144</v>
      </c>
      <c r="V603" s="2">
        <v>43474.373831018522</v>
      </c>
      <c r="W603"/>
      <c r="X603" s="2">
        <v>44880.573611111111</v>
      </c>
      <c r="Y603" t="s">
        <v>329</v>
      </c>
      <c r="Z603"/>
    </row>
    <row r="604" spans="1:26" hidden="1" x14ac:dyDescent="0.25">
      <c r="A604" t="s">
        <v>1981</v>
      </c>
      <c r="B604" t="s">
        <v>1980</v>
      </c>
      <c r="C604" t="s">
        <v>1982</v>
      </c>
      <c r="D604" t="s">
        <v>281</v>
      </c>
      <c r="E604" t="s">
        <v>1983</v>
      </c>
      <c r="F604" t="s">
        <v>177</v>
      </c>
      <c r="G604" t="s">
        <v>58</v>
      </c>
      <c r="H604">
        <v>1017991</v>
      </c>
      <c r="I604">
        <v>5</v>
      </c>
      <c r="J604" t="s">
        <v>79</v>
      </c>
      <c r="K604" t="s">
        <v>6142</v>
      </c>
      <c r="L604" t="s">
        <v>55</v>
      </c>
      <c r="M604">
        <v>80</v>
      </c>
      <c r="N604">
        <v>100</v>
      </c>
      <c r="O604" t="s">
        <v>6143</v>
      </c>
      <c r="P604">
        <v>2600</v>
      </c>
      <c r="Q604">
        <v>50</v>
      </c>
      <c r="R604">
        <v>300</v>
      </c>
      <c r="S604"/>
      <c r="T604"/>
      <c r="U604" t="s">
        <v>6144</v>
      </c>
      <c r="V604" s="2">
        <v>43474.373831018522</v>
      </c>
      <c r="W604"/>
      <c r="X604" s="2">
        <v>44699.395682870374</v>
      </c>
      <c r="Y604" t="s">
        <v>329</v>
      </c>
      <c r="Z604"/>
    </row>
    <row r="605" spans="1:26" hidden="1" x14ac:dyDescent="0.25">
      <c r="A605" t="s">
        <v>1986</v>
      </c>
      <c r="B605" t="s">
        <v>1985</v>
      </c>
      <c r="C605" t="s">
        <v>1814</v>
      </c>
      <c r="D605" t="s">
        <v>730</v>
      </c>
      <c r="E605" t="s">
        <v>1973</v>
      </c>
      <c r="F605" t="s">
        <v>177</v>
      </c>
      <c r="G605" t="s">
        <v>58</v>
      </c>
      <c r="H605">
        <v>1017992</v>
      </c>
      <c r="I605">
        <v>5</v>
      </c>
      <c r="J605" t="s">
        <v>79</v>
      </c>
      <c r="K605" t="s">
        <v>6142</v>
      </c>
      <c r="L605" t="s">
        <v>55</v>
      </c>
      <c r="M605">
        <v>80</v>
      </c>
      <c r="N605">
        <v>100</v>
      </c>
      <c r="O605" t="s">
        <v>6146</v>
      </c>
      <c r="P605">
        <v>2551</v>
      </c>
      <c r="Q605">
        <v>50</v>
      </c>
      <c r="R605">
        <v>300</v>
      </c>
      <c r="S605"/>
      <c r="T605"/>
      <c r="U605" t="s">
        <v>6144</v>
      </c>
      <c r="V605" s="2">
        <v>43474.373831018522</v>
      </c>
      <c r="W605"/>
      <c r="X605" s="2">
        <v>44692.435497685183</v>
      </c>
      <c r="Y605" t="s">
        <v>329</v>
      </c>
      <c r="Z605"/>
    </row>
    <row r="606" spans="1:26" hidden="1" x14ac:dyDescent="0.25">
      <c r="A606" t="s">
        <v>2395</v>
      </c>
      <c r="B606" t="s">
        <v>2394</v>
      </c>
      <c r="C606" t="s">
        <v>2385</v>
      </c>
      <c r="D606" t="s">
        <v>775</v>
      </c>
      <c r="E606" t="s">
        <v>2392</v>
      </c>
      <c r="F606" t="s">
        <v>177</v>
      </c>
      <c r="G606" t="s">
        <v>58</v>
      </c>
      <c r="H606">
        <v>1018592</v>
      </c>
      <c r="I606">
        <v>5</v>
      </c>
      <c r="J606" t="s">
        <v>47</v>
      </c>
      <c r="K606" t="s">
        <v>6142</v>
      </c>
      <c r="L606" t="s">
        <v>55</v>
      </c>
      <c r="M606">
        <v>80</v>
      </c>
      <c r="N606">
        <v>100</v>
      </c>
      <c r="O606" t="s">
        <v>6218</v>
      </c>
      <c r="P606">
        <v>2550</v>
      </c>
      <c r="Q606">
        <v>50</v>
      </c>
      <c r="R606">
        <v>300</v>
      </c>
      <c r="S606"/>
      <c r="T606"/>
      <c r="U606" t="s">
        <v>6144</v>
      </c>
      <c r="V606" s="2">
        <v>44628.440011574072</v>
      </c>
      <c r="W606" t="s">
        <v>329</v>
      </c>
      <c r="X606" s="2">
        <v>44628.440011574072</v>
      </c>
      <c r="Y606" t="s">
        <v>329</v>
      </c>
      <c r="Z606"/>
    </row>
    <row r="607" spans="1:26" hidden="1" x14ac:dyDescent="0.25">
      <c r="A607" t="s">
        <v>1874</v>
      </c>
      <c r="B607" t="s">
        <v>1873</v>
      </c>
      <c r="C607" t="s">
        <v>1875</v>
      </c>
      <c r="D607" t="s">
        <v>1876</v>
      </c>
      <c r="E607" t="s">
        <v>1877</v>
      </c>
      <c r="F607" t="s">
        <v>277</v>
      </c>
      <c r="G607" t="s">
        <v>58</v>
      </c>
      <c r="H607">
        <v>1015790</v>
      </c>
      <c r="I607">
        <v>5</v>
      </c>
      <c r="J607" t="s">
        <v>47</v>
      </c>
      <c r="K607" t="s">
        <v>6172</v>
      </c>
      <c r="L607" t="s">
        <v>55</v>
      </c>
      <c r="M607">
        <v>60</v>
      </c>
      <c r="N607">
        <v>100</v>
      </c>
      <c r="O607" t="s">
        <v>6219</v>
      </c>
      <c r="P607">
        <v>2600</v>
      </c>
      <c r="Q607">
        <v>50</v>
      </c>
      <c r="R607">
        <v>300</v>
      </c>
      <c r="S607"/>
      <c r="T607"/>
      <c r="U607" t="s">
        <v>6174</v>
      </c>
      <c r="V607" s="2">
        <v>44371.468680555554</v>
      </c>
      <c r="W607" t="s">
        <v>329</v>
      </c>
      <c r="X607" s="2">
        <v>44371.468680555554</v>
      </c>
      <c r="Y607" t="s">
        <v>329</v>
      </c>
      <c r="Z607"/>
    </row>
    <row r="608" spans="1:26" hidden="1" x14ac:dyDescent="0.25">
      <c r="A608" t="s">
        <v>2389</v>
      </c>
      <c r="B608" t="s">
        <v>2388</v>
      </c>
      <c r="C608" t="s">
        <v>2385</v>
      </c>
      <c r="D608" t="s">
        <v>356</v>
      </c>
      <c r="E608" t="s">
        <v>2386</v>
      </c>
      <c r="F608" t="s">
        <v>177</v>
      </c>
      <c r="G608" t="s">
        <v>58</v>
      </c>
      <c r="H608">
        <v>1018585</v>
      </c>
      <c r="I608">
        <v>5</v>
      </c>
      <c r="J608" t="s">
        <v>47</v>
      </c>
      <c r="K608" t="s">
        <v>6142</v>
      </c>
      <c r="L608" t="s">
        <v>55</v>
      </c>
      <c r="M608">
        <v>80</v>
      </c>
      <c r="N608">
        <v>100</v>
      </c>
      <c r="O608" t="s">
        <v>6218</v>
      </c>
      <c r="P608">
        <v>2550</v>
      </c>
      <c r="Q608">
        <v>50</v>
      </c>
      <c r="R608">
        <v>300</v>
      </c>
      <c r="S608"/>
      <c r="T608"/>
      <c r="U608" t="s">
        <v>6144</v>
      </c>
      <c r="V608" s="2">
        <v>44628.43949074074</v>
      </c>
      <c r="W608" t="s">
        <v>329</v>
      </c>
      <c r="X608" s="2">
        <v>44628.43949074074</v>
      </c>
      <c r="Y608" t="s">
        <v>329</v>
      </c>
      <c r="Z608"/>
    </row>
    <row r="609" spans="1:26" hidden="1" x14ac:dyDescent="0.25">
      <c r="A609" t="s">
        <v>4568</v>
      </c>
      <c r="B609" t="s">
        <v>4567</v>
      </c>
      <c r="C609" t="s">
        <v>946</v>
      </c>
      <c r="D609" t="s">
        <v>293</v>
      </c>
      <c r="E609" t="s">
        <v>947</v>
      </c>
      <c r="F609" t="s">
        <v>51</v>
      </c>
      <c r="G609" t="s">
        <v>323</v>
      </c>
      <c r="H609">
        <v>1018468</v>
      </c>
      <c r="I609">
        <v>0.24</v>
      </c>
      <c r="J609" t="s">
        <v>193</v>
      </c>
      <c r="K609" t="s">
        <v>6175</v>
      </c>
      <c r="L609" t="s">
        <v>330</v>
      </c>
      <c r="M609">
        <v>20</v>
      </c>
      <c r="N609">
        <v>100</v>
      </c>
      <c r="O609" t="s">
        <v>6240</v>
      </c>
      <c r="P609" s="2"/>
      <c r="Q609" s="2"/>
      <c r="R609" s="2"/>
      <c r="S609"/>
      <c r="T609"/>
      <c r="U609" t="s">
        <v>6177</v>
      </c>
      <c r="V609" s="2">
        <v>44460.390856481485</v>
      </c>
      <c r="W609" t="s">
        <v>329</v>
      </c>
      <c r="X609" s="2">
        <v>44460.390856481485</v>
      </c>
      <c r="Y609" t="s">
        <v>329</v>
      </c>
      <c r="Z609"/>
    </row>
    <row r="610" spans="1:26" hidden="1" x14ac:dyDescent="0.25">
      <c r="A610" t="s">
        <v>5911</v>
      </c>
      <c r="B610" t="s">
        <v>5910</v>
      </c>
      <c r="C610" t="s">
        <v>1808</v>
      </c>
      <c r="D610" t="s">
        <v>1925</v>
      </c>
      <c r="E610" t="s">
        <v>1926</v>
      </c>
      <c r="F610" t="s">
        <v>177</v>
      </c>
      <c r="G610" t="s">
        <v>6222</v>
      </c>
      <c r="H610" s="2"/>
      <c r="I610">
        <v>5</v>
      </c>
      <c r="J610" t="s">
        <v>5080</v>
      </c>
      <c r="K610" t="s">
        <v>6142</v>
      </c>
      <c r="L610" t="s">
        <v>55</v>
      </c>
      <c r="M610">
        <v>0</v>
      </c>
      <c r="N610">
        <v>100</v>
      </c>
      <c r="O610" t="s">
        <v>6223</v>
      </c>
      <c r="P610" s="2"/>
      <c r="Q610" s="2"/>
      <c r="R610" s="2"/>
      <c r="S610"/>
      <c r="T610"/>
      <c r="U610" t="s">
        <v>6144</v>
      </c>
      <c r="V610" s="2">
        <v>44698.407048611109</v>
      </c>
      <c r="W610" t="s">
        <v>329</v>
      </c>
      <c r="X610" s="2">
        <v>44698.407048611109</v>
      </c>
      <c r="Y610" t="s">
        <v>329</v>
      </c>
      <c r="Z610"/>
    </row>
    <row r="611" spans="1:26" hidden="1" x14ac:dyDescent="0.25">
      <c r="A611" t="s">
        <v>6017</v>
      </c>
      <c r="B611" t="s">
        <v>6016</v>
      </c>
      <c r="C611" t="s">
        <v>4780</v>
      </c>
      <c r="D611" t="s">
        <v>2711</v>
      </c>
      <c r="E611" t="s">
        <v>4781</v>
      </c>
      <c r="F611" t="s">
        <v>43</v>
      </c>
      <c r="G611" t="s">
        <v>5022</v>
      </c>
      <c r="H611" s="2"/>
      <c r="I611">
        <v>3</v>
      </c>
      <c r="J611" t="s">
        <v>47</v>
      </c>
      <c r="K611" t="s">
        <v>6175</v>
      </c>
      <c r="L611" t="s">
        <v>55</v>
      </c>
      <c r="M611">
        <v>0</v>
      </c>
      <c r="N611">
        <v>100</v>
      </c>
      <c r="O611" t="s">
        <v>6256</v>
      </c>
      <c r="P611" s="2"/>
      <c r="Q611" s="2"/>
      <c r="R611" s="2"/>
      <c r="S611"/>
      <c r="T611"/>
      <c r="U611"/>
      <c r="V611" s="2">
        <v>44931.40079861111</v>
      </c>
      <c r="W611" t="s">
        <v>329</v>
      </c>
      <c r="X611" s="2">
        <v>44931.40079861111</v>
      </c>
      <c r="Y611" t="s">
        <v>329</v>
      </c>
      <c r="Z611"/>
    </row>
    <row r="612" spans="1:26" hidden="1" x14ac:dyDescent="0.25">
      <c r="A612" t="s">
        <v>5898</v>
      </c>
      <c r="B612" t="s">
        <v>5897</v>
      </c>
      <c r="C612" t="s">
        <v>5228</v>
      </c>
      <c r="D612" t="s">
        <v>3654</v>
      </c>
      <c r="E612" t="s">
        <v>5229</v>
      </c>
      <c r="F612" t="s">
        <v>43</v>
      </c>
      <c r="G612" t="s">
        <v>6222</v>
      </c>
      <c r="H612" s="2"/>
      <c r="I612">
        <v>5</v>
      </c>
      <c r="J612" t="s">
        <v>5080</v>
      </c>
      <c r="K612" t="s">
        <v>6142</v>
      </c>
      <c r="L612" t="s">
        <v>55</v>
      </c>
      <c r="M612">
        <v>0</v>
      </c>
      <c r="N612">
        <v>100</v>
      </c>
      <c r="O612" t="s">
        <v>6223</v>
      </c>
      <c r="P612" s="2"/>
      <c r="Q612" s="2"/>
      <c r="R612" s="2"/>
      <c r="S612"/>
      <c r="T612"/>
      <c r="U612" t="s">
        <v>6144</v>
      </c>
      <c r="V612" s="2">
        <v>44705.376388888886</v>
      </c>
      <c r="W612" t="s">
        <v>329</v>
      </c>
      <c r="X612" s="2">
        <v>44705.376388888886</v>
      </c>
      <c r="Y612" t="s">
        <v>329</v>
      </c>
      <c r="Z612"/>
    </row>
    <row r="613" spans="1:26" hidden="1" x14ac:dyDescent="0.25">
      <c r="A613" t="s">
        <v>5903</v>
      </c>
      <c r="B613" t="s">
        <v>5902</v>
      </c>
      <c r="C613" t="s">
        <v>5262</v>
      </c>
      <c r="D613" t="s">
        <v>879</v>
      </c>
      <c r="E613" t="s">
        <v>5263</v>
      </c>
      <c r="F613" t="s">
        <v>62</v>
      </c>
      <c r="G613" t="s">
        <v>6222</v>
      </c>
      <c r="H613" s="2"/>
      <c r="I613">
        <v>3.5</v>
      </c>
      <c r="J613" t="s">
        <v>47</v>
      </c>
      <c r="K613" t="s">
        <v>6257</v>
      </c>
      <c r="L613" t="s">
        <v>55</v>
      </c>
      <c r="M613">
        <v>60</v>
      </c>
      <c r="N613">
        <v>100</v>
      </c>
      <c r="O613" t="s">
        <v>6258</v>
      </c>
      <c r="P613" s="2"/>
      <c r="Q613" s="2"/>
      <c r="R613" s="2"/>
      <c r="S613"/>
      <c r="T613"/>
      <c r="U613" t="s">
        <v>6259</v>
      </c>
      <c r="V613" s="2">
        <v>44840.495879629627</v>
      </c>
      <c r="W613" t="s">
        <v>329</v>
      </c>
      <c r="X613" s="2">
        <v>44840.495879629627</v>
      </c>
      <c r="Y613" t="s">
        <v>329</v>
      </c>
      <c r="Z613"/>
    </row>
    <row r="614" spans="1:26" hidden="1" x14ac:dyDescent="0.25">
      <c r="A614" t="s">
        <v>5905</v>
      </c>
      <c r="B614" t="s">
        <v>5904</v>
      </c>
      <c r="C614" t="s">
        <v>5262</v>
      </c>
      <c r="D614" t="s">
        <v>879</v>
      </c>
      <c r="E614" t="s">
        <v>5263</v>
      </c>
      <c r="F614" t="s">
        <v>62</v>
      </c>
      <c r="G614" t="s">
        <v>6222</v>
      </c>
      <c r="H614" s="2"/>
      <c r="I614">
        <v>3.5</v>
      </c>
      <c r="J614" t="s">
        <v>167</v>
      </c>
      <c r="K614" t="s">
        <v>6257</v>
      </c>
      <c r="L614" t="s">
        <v>55</v>
      </c>
      <c r="M614">
        <v>60</v>
      </c>
      <c r="N614">
        <v>100</v>
      </c>
      <c r="O614" t="s">
        <v>6258</v>
      </c>
      <c r="P614" s="2"/>
      <c r="Q614" s="2"/>
      <c r="R614" s="2"/>
      <c r="S614"/>
      <c r="T614"/>
      <c r="U614" t="s">
        <v>6259</v>
      </c>
      <c r="V614" s="2">
        <v>44840.496099537035</v>
      </c>
      <c r="W614" t="s">
        <v>329</v>
      </c>
      <c r="X614" s="2">
        <v>44840.496099537035</v>
      </c>
      <c r="Y614" t="s">
        <v>329</v>
      </c>
      <c r="Z614"/>
    </row>
    <row r="615" spans="1:26" hidden="1" x14ac:dyDescent="0.25">
      <c r="A615" t="s">
        <v>6030</v>
      </c>
      <c r="B615" t="s">
        <v>6029</v>
      </c>
      <c r="C615" t="s">
        <v>5106</v>
      </c>
      <c r="D615" t="s">
        <v>5107</v>
      </c>
      <c r="E615" t="s">
        <v>5108</v>
      </c>
      <c r="F615" t="s">
        <v>51</v>
      </c>
      <c r="G615" t="s">
        <v>6222</v>
      </c>
      <c r="H615" s="2"/>
      <c r="I615">
        <v>5</v>
      </c>
      <c r="J615" t="s">
        <v>5080</v>
      </c>
      <c r="K615" t="s">
        <v>6142</v>
      </c>
      <c r="L615" t="s">
        <v>55</v>
      </c>
      <c r="M615">
        <v>0</v>
      </c>
      <c r="N615">
        <v>100</v>
      </c>
      <c r="O615" t="s">
        <v>6260</v>
      </c>
      <c r="P615" s="2"/>
      <c r="Q615" s="2"/>
      <c r="R615" s="2"/>
      <c r="S615"/>
      <c r="T615"/>
      <c r="U615" t="s">
        <v>6144</v>
      </c>
      <c r="V615" s="2">
        <v>44894.498842592591</v>
      </c>
      <c r="W615" t="s">
        <v>329</v>
      </c>
      <c r="X615" s="2">
        <v>44936.329814814817</v>
      </c>
      <c r="Y615" t="s">
        <v>329</v>
      </c>
      <c r="Z615"/>
    </row>
    <row r="616" spans="1:26" hidden="1" x14ac:dyDescent="0.25">
      <c r="A616" t="s">
        <v>5950</v>
      </c>
      <c r="B616" t="s">
        <v>5949</v>
      </c>
      <c r="C616" t="s">
        <v>5106</v>
      </c>
      <c r="D616" t="s">
        <v>5107</v>
      </c>
      <c r="E616" t="s">
        <v>5108</v>
      </c>
      <c r="F616" t="s">
        <v>51</v>
      </c>
      <c r="G616" t="s">
        <v>6222</v>
      </c>
      <c r="H616" s="2"/>
      <c r="I616">
        <v>5</v>
      </c>
      <c r="J616" t="s">
        <v>5080</v>
      </c>
      <c r="K616" t="s">
        <v>6142</v>
      </c>
      <c r="L616" t="s">
        <v>55</v>
      </c>
      <c r="M616">
        <v>0</v>
      </c>
      <c r="N616">
        <v>100</v>
      </c>
      <c r="O616" t="s">
        <v>6260</v>
      </c>
      <c r="P616" s="2"/>
      <c r="Q616" s="2"/>
      <c r="R616" s="2"/>
      <c r="S616"/>
      <c r="T616"/>
      <c r="U616" t="s">
        <v>6144</v>
      </c>
      <c r="V616" s="2">
        <v>44894.49895833333</v>
      </c>
      <c r="W616" t="s">
        <v>329</v>
      </c>
      <c r="X616" s="2">
        <v>44936.329456018517</v>
      </c>
      <c r="Y616" t="s">
        <v>329</v>
      </c>
      <c r="Z616"/>
    </row>
    <row r="617" spans="1:26" hidden="1" x14ac:dyDescent="0.25">
      <c r="A617" t="s">
        <v>5944</v>
      </c>
      <c r="B617" t="s">
        <v>5943</v>
      </c>
      <c r="C617" t="s">
        <v>1793</v>
      </c>
      <c r="D617" t="s">
        <v>1086</v>
      </c>
      <c r="E617" t="s">
        <v>1794</v>
      </c>
      <c r="F617" t="s">
        <v>177</v>
      </c>
      <c r="G617" t="s">
        <v>6222</v>
      </c>
      <c r="H617" s="2"/>
      <c r="I617">
        <v>5</v>
      </c>
      <c r="J617" t="s">
        <v>5080</v>
      </c>
      <c r="K617" t="s">
        <v>6142</v>
      </c>
      <c r="L617" t="s">
        <v>55</v>
      </c>
      <c r="M617">
        <v>0</v>
      </c>
      <c r="N617">
        <v>100</v>
      </c>
      <c r="O617" t="s">
        <v>6223</v>
      </c>
      <c r="P617" s="2"/>
      <c r="Q617" s="2"/>
      <c r="R617" s="2"/>
      <c r="S617"/>
      <c r="T617"/>
      <c r="U617" t="s">
        <v>6144</v>
      </c>
      <c r="V617" s="2">
        <v>44700.528043981481</v>
      </c>
      <c r="W617" t="s">
        <v>329</v>
      </c>
      <c r="X617" s="2">
        <v>44700.528043981481</v>
      </c>
      <c r="Y617" t="s">
        <v>329</v>
      </c>
      <c r="Z617"/>
    </row>
    <row r="618" spans="1:26" x14ac:dyDescent="0.25">
      <c r="A618" t="s">
        <v>3093</v>
      </c>
      <c r="B618" t="s">
        <v>3092</v>
      </c>
      <c r="C618" t="s">
        <v>2336</v>
      </c>
      <c r="D618" t="s">
        <v>1552</v>
      </c>
      <c r="E618" t="s">
        <v>2337</v>
      </c>
      <c r="F618" t="s">
        <v>241</v>
      </c>
      <c r="G618" s="5" t="s">
        <v>58</v>
      </c>
      <c r="H618" s="5">
        <v>1031024</v>
      </c>
      <c r="I618">
        <v>5</v>
      </c>
      <c r="J618" t="s">
        <v>79</v>
      </c>
      <c r="K618" t="s">
        <v>6142</v>
      </c>
      <c r="L618" s="5" t="s">
        <v>55</v>
      </c>
      <c r="M618">
        <v>80</v>
      </c>
      <c r="N618">
        <v>100</v>
      </c>
      <c r="O618" t="s">
        <v>6146</v>
      </c>
      <c r="P618" s="5">
        <v>2500</v>
      </c>
      <c r="Q618" s="5">
        <v>50</v>
      </c>
      <c r="R618" s="5">
        <v>300</v>
      </c>
      <c r="U618" s="5" t="s">
        <v>6144</v>
      </c>
      <c r="V618" s="8">
        <v>43474.373854166668</v>
      </c>
      <c r="X618" s="8">
        <v>43474.373854166668</v>
      </c>
    </row>
    <row r="619" spans="1:26" hidden="1" x14ac:dyDescent="0.25">
      <c r="A619" t="s">
        <v>5666</v>
      </c>
      <c r="B619" t="s">
        <v>5665</v>
      </c>
      <c r="C619" t="s">
        <v>5662</v>
      </c>
      <c r="D619" t="s">
        <v>4378</v>
      </c>
      <c r="E619" t="s">
        <v>5663</v>
      </c>
      <c r="F619" t="s">
        <v>62</v>
      </c>
      <c r="G619" t="s">
        <v>6222</v>
      </c>
      <c r="H619" s="2"/>
      <c r="I619">
        <v>3</v>
      </c>
      <c r="J619" t="s">
        <v>5080</v>
      </c>
      <c r="K619" t="s">
        <v>6175</v>
      </c>
      <c r="L619" t="s">
        <v>55</v>
      </c>
      <c r="M619">
        <v>0</v>
      </c>
      <c r="N619">
        <v>100</v>
      </c>
      <c r="O619" t="s">
        <v>6223</v>
      </c>
      <c r="P619" s="2"/>
      <c r="Q619" s="2"/>
      <c r="R619" s="2"/>
      <c r="S619"/>
      <c r="T619"/>
      <c r="U619" t="s">
        <v>6261</v>
      </c>
      <c r="V619" s="2">
        <v>44700.576296296298</v>
      </c>
      <c r="W619" t="s">
        <v>329</v>
      </c>
      <c r="X619" s="2">
        <v>44700.576296296298</v>
      </c>
      <c r="Y619" t="s">
        <v>329</v>
      </c>
      <c r="Z619"/>
    </row>
    <row r="620" spans="1:26" hidden="1" x14ac:dyDescent="0.25">
      <c r="A620" t="s">
        <v>5268</v>
      </c>
      <c r="B620" t="s">
        <v>5267</v>
      </c>
      <c r="C620" t="s">
        <v>5262</v>
      </c>
      <c r="D620" t="s">
        <v>879</v>
      </c>
      <c r="E620" t="s">
        <v>5263</v>
      </c>
      <c r="F620" t="s">
        <v>62</v>
      </c>
      <c r="G620" t="s">
        <v>6222</v>
      </c>
      <c r="H620" s="2"/>
      <c r="I620">
        <v>3.5</v>
      </c>
      <c r="J620" t="s">
        <v>79</v>
      </c>
      <c r="K620" t="s">
        <v>6257</v>
      </c>
      <c r="L620" t="s">
        <v>55</v>
      </c>
      <c r="M620">
        <v>60</v>
      </c>
      <c r="N620">
        <v>100</v>
      </c>
      <c r="O620" t="s">
        <v>6258</v>
      </c>
      <c r="P620" s="2"/>
      <c r="Q620" s="2"/>
      <c r="R620" s="2"/>
      <c r="S620"/>
      <c r="T620"/>
      <c r="U620" t="s">
        <v>6259</v>
      </c>
      <c r="V620" s="2">
        <v>44840.495625000003</v>
      </c>
      <c r="W620" t="s">
        <v>329</v>
      </c>
      <c r="X620" s="2">
        <v>44840.495625000003</v>
      </c>
      <c r="Y620" t="s">
        <v>329</v>
      </c>
      <c r="Z620"/>
    </row>
    <row r="621" spans="1:26" hidden="1" x14ac:dyDescent="0.25">
      <c r="A621" t="s">
        <v>5270</v>
      </c>
      <c r="B621" t="s">
        <v>5269</v>
      </c>
      <c r="C621" t="s">
        <v>5262</v>
      </c>
      <c r="D621" t="s">
        <v>879</v>
      </c>
      <c r="E621" t="s">
        <v>5263</v>
      </c>
      <c r="F621" t="s">
        <v>62</v>
      </c>
      <c r="G621" t="s">
        <v>6222</v>
      </c>
      <c r="H621" s="2"/>
      <c r="I621">
        <v>3.5</v>
      </c>
      <c r="J621" t="s">
        <v>79</v>
      </c>
      <c r="K621" t="s">
        <v>6257</v>
      </c>
      <c r="L621" t="s">
        <v>55</v>
      </c>
      <c r="M621">
        <v>60</v>
      </c>
      <c r="N621">
        <v>100</v>
      </c>
      <c r="O621" t="s">
        <v>6258</v>
      </c>
      <c r="P621" s="2"/>
      <c r="Q621" s="2"/>
      <c r="R621" s="2"/>
      <c r="S621"/>
      <c r="T621"/>
      <c r="U621" t="s">
        <v>6259</v>
      </c>
      <c r="V621" s="2">
        <v>44840.495740740742</v>
      </c>
      <c r="W621" t="s">
        <v>329</v>
      </c>
      <c r="X621" s="2">
        <v>44840.495740740742</v>
      </c>
      <c r="Y621" t="s">
        <v>329</v>
      </c>
      <c r="Z621"/>
    </row>
    <row r="622" spans="1:26" hidden="1" x14ac:dyDescent="0.25">
      <c r="A622" t="s">
        <v>5849</v>
      </c>
      <c r="B622" t="s">
        <v>5848</v>
      </c>
      <c r="C622" t="s">
        <v>161</v>
      </c>
      <c r="D622" t="s">
        <v>4643</v>
      </c>
      <c r="E622" t="s">
        <v>4644</v>
      </c>
      <c r="F622" t="s">
        <v>62</v>
      </c>
      <c r="G622" t="s">
        <v>6222</v>
      </c>
      <c r="H622" s="2"/>
      <c r="I622">
        <v>5</v>
      </c>
      <c r="J622" t="s">
        <v>5080</v>
      </c>
      <c r="K622" t="s">
        <v>6142</v>
      </c>
      <c r="L622" t="s">
        <v>55</v>
      </c>
      <c r="M622">
        <v>0</v>
      </c>
      <c r="N622">
        <v>100</v>
      </c>
      <c r="O622" t="s">
        <v>6223</v>
      </c>
      <c r="P622" s="2"/>
      <c r="Q622" s="2"/>
      <c r="R622" s="2"/>
      <c r="S622"/>
      <c r="T622"/>
      <c r="U622" t="s">
        <v>6144</v>
      </c>
      <c r="V622" s="2">
        <v>44844.505624999998</v>
      </c>
      <c r="W622" t="s">
        <v>329</v>
      </c>
      <c r="X622" s="2">
        <v>44844.505624999998</v>
      </c>
      <c r="Y622" t="s">
        <v>329</v>
      </c>
      <c r="Z622"/>
    </row>
    <row r="623" spans="1:26" hidden="1" x14ac:dyDescent="0.25">
      <c r="A623" t="s">
        <v>5272</v>
      </c>
      <c r="B623" t="s">
        <v>5271</v>
      </c>
      <c r="C623" t="s">
        <v>5262</v>
      </c>
      <c r="D623" t="s">
        <v>879</v>
      </c>
      <c r="E623" t="s">
        <v>5263</v>
      </c>
      <c r="F623" t="s">
        <v>62</v>
      </c>
      <c r="G623" t="s">
        <v>6222</v>
      </c>
      <c r="H623" s="2"/>
      <c r="I623">
        <v>3</v>
      </c>
      <c r="J623" t="s">
        <v>5080</v>
      </c>
      <c r="K623" t="s">
        <v>6175</v>
      </c>
      <c r="L623" t="s">
        <v>55</v>
      </c>
      <c r="M623">
        <v>0</v>
      </c>
      <c r="N623">
        <v>100</v>
      </c>
      <c r="O623" t="s">
        <v>6223</v>
      </c>
      <c r="P623" s="2"/>
      <c r="Q623" s="2"/>
      <c r="R623" s="2"/>
      <c r="S623"/>
      <c r="T623"/>
      <c r="U623" t="s">
        <v>6261</v>
      </c>
      <c r="V623" s="2">
        <v>44697.593472222223</v>
      </c>
      <c r="W623" t="s">
        <v>329</v>
      </c>
      <c r="X623" s="2">
        <v>44697.593472222223</v>
      </c>
      <c r="Y623" t="s">
        <v>329</v>
      </c>
      <c r="Z623"/>
    </row>
    <row r="624" spans="1:26" hidden="1" x14ac:dyDescent="0.25">
      <c r="A624" t="s">
        <v>5342</v>
      </c>
      <c r="B624" t="s">
        <v>5341</v>
      </c>
      <c r="C624" t="s">
        <v>368</v>
      </c>
      <c r="D624" t="s">
        <v>1007</v>
      </c>
      <c r="E624" t="s">
        <v>1538</v>
      </c>
      <c r="F624" t="s">
        <v>177</v>
      </c>
      <c r="G624" t="s">
        <v>6222</v>
      </c>
      <c r="H624" s="2"/>
      <c r="I624">
        <v>5</v>
      </c>
      <c r="J624" t="s">
        <v>5080</v>
      </c>
      <c r="K624" t="s">
        <v>6142</v>
      </c>
      <c r="L624" t="s">
        <v>55</v>
      </c>
      <c r="M624">
        <v>0</v>
      </c>
      <c r="N624">
        <v>100</v>
      </c>
      <c r="O624" t="s">
        <v>6223</v>
      </c>
      <c r="P624" s="2"/>
      <c r="Q624" s="2"/>
      <c r="R624" s="2"/>
      <c r="S624"/>
      <c r="T624"/>
      <c r="U624" t="s">
        <v>6144</v>
      </c>
      <c r="V624" s="2">
        <v>44894.435034722221</v>
      </c>
      <c r="W624" t="s">
        <v>329</v>
      </c>
      <c r="X624" s="2">
        <v>44894.435034722221</v>
      </c>
      <c r="Y624" t="s">
        <v>329</v>
      </c>
      <c r="Z624"/>
    </row>
    <row r="625" spans="1:26" hidden="1" x14ac:dyDescent="0.25">
      <c r="A625" t="s">
        <v>5456</v>
      </c>
      <c r="B625" t="s">
        <v>5455</v>
      </c>
      <c r="C625" t="s">
        <v>5450</v>
      </c>
      <c r="D625" t="s">
        <v>1283</v>
      </c>
      <c r="E625" t="s">
        <v>5451</v>
      </c>
      <c r="F625" t="s">
        <v>34</v>
      </c>
      <c r="G625" t="s">
        <v>6222</v>
      </c>
      <c r="H625" s="2"/>
      <c r="I625">
        <v>3</v>
      </c>
      <c r="J625" t="s">
        <v>5080</v>
      </c>
      <c r="K625" t="s">
        <v>6175</v>
      </c>
      <c r="L625" t="s">
        <v>55</v>
      </c>
      <c r="M625">
        <v>0</v>
      </c>
      <c r="N625">
        <v>100</v>
      </c>
      <c r="O625" t="s">
        <v>6223</v>
      </c>
      <c r="P625" s="2"/>
      <c r="Q625" s="2"/>
      <c r="R625" s="2"/>
      <c r="S625"/>
      <c r="T625"/>
      <c r="U625" t="s">
        <v>6261</v>
      </c>
      <c r="V625" s="2">
        <v>44700.576157407406</v>
      </c>
      <c r="W625" t="s">
        <v>329</v>
      </c>
      <c r="X625" s="2">
        <v>44700.576157407406</v>
      </c>
      <c r="Y625" t="s">
        <v>329</v>
      </c>
      <c r="Z625"/>
    </row>
    <row r="626" spans="1:26" hidden="1" x14ac:dyDescent="0.25">
      <c r="A626" t="s">
        <v>6026</v>
      </c>
      <c r="B626" t="s">
        <v>6025</v>
      </c>
      <c r="C626" t="s">
        <v>5034</v>
      </c>
      <c r="D626" t="s">
        <v>148</v>
      </c>
      <c r="E626" t="s">
        <v>5035</v>
      </c>
      <c r="F626" t="s">
        <v>277</v>
      </c>
      <c r="G626" t="s">
        <v>5022</v>
      </c>
      <c r="H626" s="2"/>
      <c r="I626">
        <v>3</v>
      </c>
      <c r="J626" t="s">
        <v>47</v>
      </c>
      <c r="K626" t="s">
        <v>6175</v>
      </c>
      <c r="L626" t="s">
        <v>55</v>
      </c>
      <c r="M626">
        <v>0</v>
      </c>
      <c r="N626">
        <v>100</v>
      </c>
      <c r="O626" t="s">
        <v>6262</v>
      </c>
      <c r="P626" s="2"/>
      <c r="Q626" s="2"/>
      <c r="R626" s="2"/>
      <c r="S626"/>
      <c r="T626"/>
      <c r="U626"/>
      <c r="V626" s="2">
        <v>44369.585277777776</v>
      </c>
      <c r="W626" t="s">
        <v>329</v>
      </c>
      <c r="X626" s="2">
        <v>44683.489942129629</v>
      </c>
      <c r="Y626" t="s">
        <v>329</v>
      </c>
      <c r="Z626"/>
    </row>
    <row r="627" spans="1:26" hidden="1" x14ac:dyDescent="0.25">
      <c r="A627" t="s">
        <v>5893</v>
      </c>
      <c r="B627" t="s">
        <v>5892</v>
      </c>
      <c r="C627" t="s">
        <v>5894</v>
      </c>
      <c r="D627" t="s">
        <v>561</v>
      </c>
      <c r="E627" t="s">
        <v>5895</v>
      </c>
      <c r="F627" t="s">
        <v>277</v>
      </c>
      <c r="G627" t="s">
        <v>5022</v>
      </c>
      <c r="H627" s="2"/>
      <c r="I627">
        <v>3</v>
      </c>
      <c r="J627" t="s">
        <v>47</v>
      </c>
      <c r="K627" t="s">
        <v>6175</v>
      </c>
      <c r="L627" t="s">
        <v>55</v>
      </c>
      <c r="M627">
        <v>5</v>
      </c>
      <c r="N627">
        <v>100</v>
      </c>
      <c r="O627" t="s">
        <v>6262</v>
      </c>
      <c r="P627" s="2"/>
      <c r="Q627" s="2"/>
      <c r="R627" s="2"/>
      <c r="S627"/>
      <c r="T627"/>
      <c r="U627" t="s">
        <v>6214</v>
      </c>
      <c r="V627" s="2">
        <v>44369.587407407409</v>
      </c>
      <c r="W627" t="s">
        <v>329</v>
      </c>
      <c r="X627" s="2">
        <v>44683.490046296298</v>
      </c>
      <c r="Y627" t="s">
        <v>329</v>
      </c>
      <c r="Z627"/>
    </row>
    <row r="628" spans="1:26" hidden="1" x14ac:dyDescent="0.25">
      <c r="A628" t="s">
        <v>6028</v>
      </c>
      <c r="B628" t="s">
        <v>6027</v>
      </c>
      <c r="C628" t="s">
        <v>3372</v>
      </c>
      <c r="D628" t="s">
        <v>93</v>
      </c>
      <c r="E628" t="s">
        <v>3373</v>
      </c>
      <c r="F628" t="s">
        <v>277</v>
      </c>
      <c r="G628" t="s">
        <v>6222</v>
      </c>
      <c r="H628" s="2"/>
      <c r="I628">
        <v>5</v>
      </c>
      <c r="J628" t="s">
        <v>5080</v>
      </c>
      <c r="K628" t="s">
        <v>6142</v>
      </c>
      <c r="L628" t="s">
        <v>55</v>
      </c>
      <c r="M628">
        <v>0</v>
      </c>
      <c r="N628">
        <v>100</v>
      </c>
      <c r="O628" t="s">
        <v>6223</v>
      </c>
      <c r="P628" s="2"/>
      <c r="Q628" s="2"/>
      <c r="R628" s="2"/>
      <c r="S628"/>
      <c r="T628"/>
      <c r="U628" t="s">
        <v>6144</v>
      </c>
      <c r="V628" s="2">
        <v>44713.512881944444</v>
      </c>
      <c r="W628" t="s">
        <v>329</v>
      </c>
      <c r="X628" s="2">
        <v>44713.512881944444</v>
      </c>
      <c r="Y628" t="s">
        <v>329</v>
      </c>
      <c r="Z628"/>
    </row>
    <row r="629" spans="1:26" hidden="1" x14ac:dyDescent="0.25">
      <c r="A629" t="s">
        <v>5997</v>
      </c>
      <c r="B629" t="s">
        <v>5996</v>
      </c>
      <c r="C629" t="s">
        <v>188</v>
      </c>
      <c r="D629" t="s">
        <v>340</v>
      </c>
      <c r="E629" t="s">
        <v>2008</v>
      </c>
      <c r="F629" t="s">
        <v>177</v>
      </c>
      <c r="G629" t="s">
        <v>323</v>
      </c>
      <c r="H629" s="2"/>
      <c r="I629">
        <v>3</v>
      </c>
      <c r="J629" t="s">
        <v>167</v>
      </c>
      <c r="K629" t="s">
        <v>6142</v>
      </c>
      <c r="L629" t="s">
        <v>2811</v>
      </c>
      <c r="M629">
        <v>60</v>
      </c>
      <c r="N629">
        <v>100</v>
      </c>
      <c r="O629" t="s">
        <v>6170</v>
      </c>
      <c r="P629" s="2"/>
      <c r="Q629" s="2"/>
      <c r="R629" s="2"/>
      <c r="S629"/>
      <c r="T629"/>
      <c r="U629" t="s">
        <v>6171</v>
      </c>
      <c r="V629" s="2">
        <v>44769.453483796293</v>
      </c>
      <c r="W629" t="s">
        <v>329</v>
      </c>
      <c r="X629" s="2">
        <v>44901.540925925925</v>
      </c>
      <c r="Y629" t="s">
        <v>329</v>
      </c>
      <c r="Z629"/>
    </row>
    <row r="630" spans="1:26" hidden="1" x14ac:dyDescent="0.25">
      <c r="A630" t="s">
        <v>6263</v>
      </c>
      <c r="B630" s="2"/>
      <c r="C630" s="2"/>
      <c r="D630" s="2"/>
      <c r="E630" s="2"/>
      <c r="F630" s="2"/>
      <c r="G630" t="s">
        <v>323</v>
      </c>
      <c r="H630" s="2"/>
      <c r="I630">
        <v>0.24</v>
      </c>
      <c r="J630" t="s">
        <v>193</v>
      </c>
      <c r="K630" t="s">
        <v>6175</v>
      </c>
      <c r="L630" t="s">
        <v>330</v>
      </c>
      <c r="M630">
        <v>20</v>
      </c>
      <c r="N630">
        <v>100</v>
      </c>
      <c r="O630" t="s">
        <v>6240</v>
      </c>
      <c r="P630">
        <v>2700</v>
      </c>
      <c r="Q630">
        <v>50</v>
      </c>
      <c r="R630">
        <v>300</v>
      </c>
      <c r="S630"/>
      <c r="T630"/>
      <c r="U630" t="s">
        <v>6177</v>
      </c>
      <c r="V630" s="2">
        <v>44396.512060185189</v>
      </c>
      <c r="W630" t="s">
        <v>329</v>
      </c>
      <c r="X630" s="2">
        <v>44581.47215277778</v>
      </c>
      <c r="Y630" t="s">
        <v>329</v>
      </c>
      <c r="Z630"/>
    </row>
    <row r="631" spans="1:26" hidden="1" x14ac:dyDescent="0.25">
      <c r="A631" t="s">
        <v>6264</v>
      </c>
      <c r="B631" s="2"/>
      <c r="C631" s="2"/>
      <c r="D631" s="2"/>
      <c r="E631" s="2"/>
      <c r="F631" s="2"/>
      <c r="G631" t="s">
        <v>323</v>
      </c>
      <c r="H631" s="2"/>
      <c r="I631">
        <v>0.24</v>
      </c>
      <c r="J631" t="s">
        <v>193</v>
      </c>
      <c r="K631" t="s">
        <v>6175</v>
      </c>
      <c r="L631" t="s">
        <v>330</v>
      </c>
      <c r="M631">
        <v>20</v>
      </c>
      <c r="N631">
        <v>100</v>
      </c>
      <c r="O631" t="s">
        <v>6240</v>
      </c>
      <c r="P631" s="2"/>
      <c r="Q631" s="2"/>
      <c r="R631" s="2"/>
      <c r="S631"/>
      <c r="T631"/>
      <c r="U631" t="s">
        <v>6177</v>
      </c>
      <c r="V631" s="2">
        <v>44460.388657407406</v>
      </c>
      <c r="W631" t="s">
        <v>329</v>
      </c>
      <c r="X631" s="2">
        <v>44460.388657407406</v>
      </c>
      <c r="Y631" t="s">
        <v>329</v>
      </c>
      <c r="Z631"/>
    </row>
    <row r="632" spans="1:26" hidden="1" x14ac:dyDescent="0.25">
      <c r="A632" t="s">
        <v>5913</v>
      </c>
      <c r="B632" t="s">
        <v>5912</v>
      </c>
      <c r="C632" t="s">
        <v>5363</v>
      </c>
      <c r="D632" t="s">
        <v>879</v>
      </c>
      <c r="E632" t="s">
        <v>5364</v>
      </c>
      <c r="F632" t="s">
        <v>177</v>
      </c>
      <c r="G632" t="s">
        <v>6222</v>
      </c>
      <c r="H632" s="2"/>
      <c r="I632">
        <v>5</v>
      </c>
      <c r="J632" t="s">
        <v>5080</v>
      </c>
      <c r="K632" t="s">
        <v>6142</v>
      </c>
      <c r="L632" t="s">
        <v>55</v>
      </c>
      <c r="M632">
        <v>0</v>
      </c>
      <c r="N632">
        <v>100</v>
      </c>
      <c r="O632" t="s">
        <v>6223</v>
      </c>
      <c r="P632" s="2"/>
      <c r="Q632" s="2"/>
      <c r="R632" s="2"/>
      <c r="S632"/>
      <c r="T632"/>
      <c r="U632" t="s">
        <v>6144</v>
      </c>
      <c r="V632" s="2">
        <v>44698.461944444447</v>
      </c>
      <c r="W632" t="s">
        <v>329</v>
      </c>
      <c r="X632" s="2">
        <v>44698.462048611109</v>
      </c>
      <c r="Y632" t="s">
        <v>329</v>
      </c>
      <c r="Z632"/>
    </row>
    <row r="633" spans="1:26" hidden="1" x14ac:dyDescent="0.25">
      <c r="A633" t="s">
        <v>5915</v>
      </c>
      <c r="B633" t="s">
        <v>5914</v>
      </c>
      <c r="C633" t="s">
        <v>2041</v>
      </c>
      <c r="D633" t="s">
        <v>724</v>
      </c>
      <c r="E633" t="s">
        <v>5345</v>
      </c>
      <c r="F633" t="s">
        <v>177</v>
      </c>
      <c r="G633" t="s">
        <v>6222</v>
      </c>
      <c r="H633" s="2"/>
      <c r="I633">
        <v>5</v>
      </c>
      <c r="J633" t="s">
        <v>5080</v>
      </c>
      <c r="K633" t="s">
        <v>6142</v>
      </c>
      <c r="L633" t="s">
        <v>55</v>
      </c>
      <c r="M633">
        <v>0</v>
      </c>
      <c r="N633">
        <v>100</v>
      </c>
      <c r="O633" t="s">
        <v>6223</v>
      </c>
      <c r="P633" s="2"/>
      <c r="Q633" s="2"/>
      <c r="R633" s="2"/>
      <c r="S633"/>
      <c r="T633"/>
      <c r="U633" t="s">
        <v>6144</v>
      </c>
      <c r="V633" s="2">
        <v>44698.483391203707</v>
      </c>
      <c r="W633" t="s">
        <v>329</v>
      </c>
      <c r="X633" s="2">
        <v>44698.483391203707</v>
      </c>
      <c r="Y633" t="s">
        <v>329</v>
      </c>
      <c r="Z633"/>
    </row>
    <row r="634" spans="1:26" hidden="1" x14ac:dyDescent="0.25">
      <c r="A634" t="s">
        <v>6265</v>
      </c>
      <c r="B634" s="2"/>
      <c r="C634" s="2"/>
      <c r="D634" s="2"/>
      <c r="E634" s="2"/>
      <c r="F634" s="2"/>
      <c r="G634" t="s">
        <v>6222</v>
      </c>
      <c r="H634" s="2"/>
      <c r="I634">
        <v>3</v>
      </c>
      <c r="J634" t="s">
        <v>5080</v>
      </c>
      <c r="K634" t="s">
        <v>6175</v>
      </c>
      <c r="L634" t="s">
        <v>55</v>
      </c>
      <c r="M634">
        <v>0</v>
      </c>
      <c r="N634">
        <v>100</v>
      </c>
      <c r="O634" t="s">
        <v>6223</v>
      </c>
      <c r="P634" s="2"/>
      <c r="Q634" s="2"/>
      <c r="R634" s="2"/>
      <c r="S634"/>
      <c r="T634"/>
      <c r="U634" t="s">
        <v>6261</v>
      </c>
      <c r="V634" s="2">
        <v>44683.509351851855</v>
      </c>
      <c r="W634" t="s">
        <v>329</v>
      </c>
      <c r="X634" s="2">
        <v>44684.601215277777</v>
      </c>
      <c r="Y634" t="s">
        <v>329</v>
      </c>
      <c r="Z634"/>
    </row>
    <row r="635" spans="1:26" hidden="1" x14ac:dyDescent="0.25">
      <c r="A635" t="s">
        <v>6266</v>
      </c>
      <c r="B635" s="2"/>
      <c r="C635" s="2"/>
      <c r="D635" s="2"/>
      <c r="E635" s="2"/>
      <c r="F635" s="2"/>
      <c r="G635" t="s">
        <v>6222</v>
      </c>
      <c r="H635" s="2"/>
      <c r="I635">
        <v>3</v>
      </c>
      <c r="J635" t="s">
        <v>5080</v>
      </c>
      <c r="K635" t="s">
        <v>6175</v>
      </c>
      <c r="L635" t="s">
        <v>55</v>
      </c>
      <c r="M635">
        <v>0</v>
      </c>
      <c r="N635">
        <v>100</v>
      </c>
      <c r="O635" t="s">
        <v>6223</v>
      </c>
      <c r="P635" s="2"/>
      <c r="Q635" s="2"/>
      <c r="R635" s="2"/>
      <c r="S635"/>
      <c r="T635"/>
      <c r="U635" t="s">
        <v>6261</v>
      </c>
      <c r="V635" s="2">
        <v>44683.509502314817</v>
      </c>
      <c r="W635" t="s">
        <v>329</v>
      </c>
      <c r="X635" s="2">
        <v>44684.6012962963</v>
      </c>
      <c r="Y635" t="s">
        <v>329</v>
      </c>
      <c r="Z635"/>
    </row>
    <row r="636" spans="1:26" hidden="1" x14ac:dyDescent="0.25">
      <c r="A636" t="s">
        <v>6267</v>
      </c>
      <c r="B636" s="2"/>
      <c r="C636" s="2"/>
      <c r="D636" s="2"/>
      <c r="E636" s="2"/>
      <c r="F636" s="2"/>
      <c r="G636" t="s">
        <v>6222</v>
      </c>
      <c r="H636" s="2"/>
      <c r="I636">
        <v>3</v>
      </c>
      <c r="J636" t="s">
        <v>5080</v>
      </c>
      <c r="K636" t="s">
        <v>6175</v>
      </c>
      <c r="L636" t="s">
        <v>55</v>
      </c>
      <c r="M636">
        <v>0</v>
      </c>
      <c r="N636">
        <v>100</v>
      </c>
      <c r="O636" t="s">
        <v>6223</v>
      </c>
      <c r="P636" s="2"/>
      <c r="Q636" s="2"/>
      <c r="R636" s="2"/>
      <c r="S636"/>
      <c r="T636"/>
      <c r="U636" t="s">
        <v>6261</v>
      </c>
      <c r="V636" s="2">
        <v>44684.471990740742</v>
      </c>
      <c r="W636" t="s">
        <v>329</v>
      </c>
      <c r="X636" s="2">
        <v>44684.471990740742</v>
      </c>
      <c r="Y636" t="s">
        <v>329</v>
      </c>
      <c r="Z636"/>
    </row>
    <row r="637" spans="1:26" hidden="1" x14ac:dyDescent="0.25">
      <c r="A637" t="s">
        <v>6268</v>
      </c>
      <c r="B637" s="2"/>
      <c r="C637" s="2"/>
      <c r="D637" s="2"/>
      <c r="E637" s="2"/>
      <c r="F637" s="2"/>
      <c r="G637" t="s">
        <v>6222</v>
      </c>
      <c r="H637" s="2"/>
      <c r="I637">
        <v>5</v>
      </c>
      <c r="J637" t="s">
        <v>5080</v>
      </c>
      <c r="K637" t="s">
        <v>6142</v>
      </c>
      <c r="L637" t="s">
        <v>55</v>
      </c>
      <c r="M637">
        <v>0</v>
      </c>
      <c r="N637">
        <v>100</v>
      </c>
      <c r="O637" t="s">
        <v>6223</v>
      </c>
      <c r="P637" s="2"/>
      <c r="Q637" s="2"/>
      <c r="R637" s="2"/>
      <c r="S637"/>
      <c r="T637"/>
      <c r="U637" t="s">
        <v>6144</v>
      </c>
      <c r="V637" s="2">
        <v>44684.543344907404</v>
      </c>
      <c r="W637" t="s">
        <v>329</v>
      </c>
      <c r="X637" s="2">
        <v>44684.543344907404</v>
      </c>
      <c r="Y637" t="s">
        <v>329</v>
      </c>
      <c r="Z637"/>
    </row>
    <row r="638" spans="1:26" hidden="1" x14ac:dyDescent="0.25">
      <c r="A638" t="s">
        <v>6269</v>
      </c>
      <c r="B638" s="2"/>
      <c r="C638" s="2"/>
      <c r="D638" s="2"/>
      <c r="E638" s="2"/>
      <c r="F638" s="2"/>
      <c r="G638" t="s">
        <v>6222</v>
      </c>
      <c r="H638" s="2"/>
      <c r="I638">
        <v>5</v>
      </c>
      <c r="J638" t="s">
        <v>5080</v>
      </c>
      <c r="K638" t="s">
        <v>6142</v>
      </c>
      <c r="L638" t="s">
        <v>55</v>
      </c>
      <c r="M638">
        <v>0</v>
      </c>
      <c r="N638">
        <v>100</v>
      </c>
      <c r="O638" t="s">
        <v>6223</v>
      </c>
      <c r="P638" s="2"/>
      <c r="Q638" s="2"/>
      <c r="R638" s="2"/>
      <c r="S638"/>
      <c r="T638"/>
      <c r="U638" t="s">
        <v>6144</v>
      </c>
      <c r="V638" s="2">
        <v>44684.55097222222</v>
      </c>
      <c r="W638" t="s">
        <v>329</v>
      </c>
      <c r="X638" s="2">
        <v>44684.55097222222</v>
      </c>
      <c r="Y638" t="s">
        <v>329</v>
      </c>
      <c r="Z638"/>
    </row>
    <row r="639" spans="1:26" hidden="1" x14ac:dyDescent="0.25">
      <c r="A639" t="s">
        <v>6270</v>
      </c>
      <c r="B639" s="2"/>
      <c r="C639" s="2"/>
      <c r="D639" s="2"/>
      <c r="E639" s="2"/>
      <c r="F639" s="2"/>
      <c r="G639" t="s">
        <v>6222</v>
      </c>
      <c r="H639" s="2"/>
      <c r="I639">
        <v>5</v>
      </c>
      <c r="J639" t="s">
        <v>5080</v>
      </c>
      <c r="K639" t="s">
        <v>6142</v>
      </c>
      <c r="L639" t="s">
        <v>55</v>
      </c>
      <c r="M639">
        <v>0</v>
      </c>
      <c r="N639">
        <v>100</v>
      </c>
      <c r="O639" t="s">
        <v>6223</v>
      </c>
      <c r="P639" s="2"/>
      <c r="Q639" s="2"/>
      <c r="R639" s="2"/>
      <c r="S639"/>
      <c r="T639"/>
      <c r="U639" t="s">
        <v>6144</v>
      </c>
      <c r="V639" s="2">
        <v>44684.551076388889</v>
      </c>
      <c r="W639" t="s">
        <v>329</v>
      </c>
      <c r="X639" s="2">
        <v>44684.551076388889</v>
      </c>
      <c r="Y639" t="s">
        <v>329</v>
      </c>
      <c r="Z639"/>
    </row>
    <row r="640" spans="1:26" hidden="1" x14ac:dyDescent="0.25">
      <c r="A640" t="s">
        <v>6271</v>
      </c>
      <c r="B640" s="2"/>
      <c r="C640" s="2"/>
      <c r="D640" s="2"/>
      <c r="E640" s="2"/>
      <c r="F640" s="2"/>
      <c r="G640" t="s">
        <v>6222</v>
      </c>
      <c r="H640" s="2"/>
      <c r="I640">
        <v>3</v>
      </c>
      <c r="J640" t="s">
        <v>5080</v>
      </c>
      <c r="K640" t="s">
        <v>6175</v>
      </c>
      <c r="L640" t="s">
        <v>55</v>
      </c>
      <c r="M640">
        <v>0</v>
      </c>
      <c r="N640">
        <v>100</v>
      </c>
      <c r="O640" t="s">
        <v>6223</v>
      </c>
      <c r="P640" s="2"/>
      <c r="Q640" s="2"/>
      <c r="R640" s="2"/>
      <c r="S640"/>
      <c r="T640"/>
      <c r="U640" t="s">
        <v>6261</v>
      </c>
      <c r="V640" s="2">
        <v>44697.542314814818</v>
      </c>
      <c r="W640" t="s">
        <v>329</v>
      </c>
      <c r="X640" s="2">
        <v>44697.542314814818</v>
      </c>
      <c r="Y640" t="s">
        <v>329</v>
      </c>
      <c r="Z640"/>
    </row>
    <row r="641" spans="1:26" hidden="1" x14ac:dyDescent="0.25">
      <c r="A641" t="s">
        <v>6272</v>
      </c>
      <c r="B641" s="2"/>
      <c r="C641" s="2"/>
      <c r="D641" s="2"/>
      <c r="E641" s="2"/>
      <c r="F641" s="2"/>
      <c r="G641" t="s">
        <v>6222</v>
      </c>
      <c r="H641" s="2"/>
      <c r="I641">
        <v>3</v>
      </c>
      <c r="J641" t="s">
        <v>5080</v>
      </c>
      <c r="K641" t="s">
        <v>6175</v>
      </c>
      <c r="L641" t="s">
        <v>55</v>
      </c>
      <c r="M641">
        <v>0</v>
      </c>
      <c r="N641">
        <v>100</v>
      </c>
      <c r="O641" t="s">
        <v>6223</v>
      </c>
      <c r="P641" s="2"/>
      <c r="Q641" s="2"/>
      <c r="R641" s="2"/>
      <c r="S641"/>
      <c r="T641"/>
      <c r="U641" t="s">
        <v>6261</v>
      </c>
      <c r="V641" s="2">
        <v>44697.594652777778</v>
      </c>
      <c r="W641" t="s">
        <v>329</v>
      </c>
      <c r="X641" s="2">
        <v>44697.594652777778</v>
      </c>
      <c r="Y641" t="s">
        <v>329</v>
      </c>
      <c r="Z641"/>
    </row>
    <row r="642" spans="1:26" hidden="1" x14ac:dyDescent="0.25">
      <c r="A642" t="s">
        <v>6273</v>
      </c>
      <c r="B642" s="2"/>
      <c r="C642" s="2"/>
      <c r="D642" s="2"/>
      <c r="E642" s="2"/>
      <c r="F642" s="2"/>
      <c r="G642" t="s">
        <v>6222</v>
      </c>
      <c r="H642" s="2"/>
      <c r="I642">
        <v>3</v>
      </c>
      <c r="J642" t="s">
        <v>5080</v>
      </c>
      <c r="K642" t="s">
        <v>6175</v>
      </c>
      <c r="L642" t="s">
        <v>55</v>
      </c>
      <c r="M642">
        <v>0</v>
      </c>
      <c r="N642">
        <v>100</v>
      </c>
      <c r="O642" t="s">
        <v>6223</v>
      </c>
      <c r="P642" s="2"/>
      <c r="Q642" s="2"/>
      <c r="R642" s="2"/>
      <c r="S642"/>
      <c r="T642"/>
      <c r="U642" t="s">
        <v>6261</v>
      </c>
      <c r="V642" s="2">
        <v>44697.59474537037</v>
      </c>
      <c r="W642" t="s">
        <v>329</v>
      </c>
      <c r="X642" s="2">
        <v>44697.59474537037</v>
      </c>
      <c r="Y642" t="s">
        <v>329</v>
      </c>
      <c r="Z642"/>
    </row>
    <row r="643" spans="1:26" hidden="1" x14ac:dyDescent="0.25">
      <c r="A643" t="s">
        <v>6274</v>
      </c>
      <c r="B643" s="2"/>
      <c r="C643" s="2"/>
      <c r="D643" s="2"/>
      <c r="E643" s="2"/>
      <c r="F643" s="2"/>
      <c r="G643" t="s">
        <v>6222</v>
      </c>
      <c r="H643" s="2"/>
      <c r="I643">
        <v>3</v>
      </c>
      <c r="J643" t="s">
        <v>5080</v>
      </c>
      <c r="K643" t="s">
        <v>6175</v>
      </c>
      <c r="L643" t="s">
        <v>55</v>
      </c>
      <c r="M643">
        <v>0</v>
      </c>
      <c r="N643">
        <v>100</v>
      </c>
      <c r="O643" t="s">
        <v>6223</v>
      </c>
      <c r="P643" s="2"/>
      <c r="Q643" s="2"/>
      <c r="R643" s="2"/>
      <c r="S643"/>
      <c r="T643"/>
      <c r="U643" t="s">
        <v>6261</v>
      </c>
      <c r="V643" s="2">
        <v>44697.594907407409</v>
      </c>
      <c r="W643" t="s">
        <v>329</v>
      </c>
      <c r="X643" s="2">
        <v>44697.594907407409</v>
      </c>
      <c r="Y643" t="s">
        <v>329</v>
      </c>
      <c r="Z643"/>
    </row>
    <row r="644" spans="1:26" hidden="1" x14ac:dyDescent="0.25">
      <c r="A644" t="s">
        <v>6275</v>
      </c>
      <c r="B644" s="2"/>
      <c r="C644" s="2"/>
      <c r="D644" s="2"/>
      <c r="E644" s="2"/>
      <c r="F644" s="2"/>
      <c r="G644" t="s">
        <v>6222</v>
      </c>
      <c r="H644" s="2"/>
      <c r="I644">
        <v>3</v>
      </c>
      <c r="J644" t="s">
        <v>5080</v>
      </c>
      <c r="K644" t="s">
        <v>6175</v>
      </c>
      <c r="L644" t="s">
        <v>55</v>
      </c>
      <c r="M644">
        <v>0</v>
      </c>
      <c r="N644">
        <v>100</v>
      </c>
      <c r="O644" t="s">
        <v>6223</v>
      </c>
      <c r="P644" s="2"/>
      <c r="Q644" s="2"/>
      <c r="R644" s="2"/>
      <c r="S644"/>
      <c r="T644"/>
      <c r="U644" t="s">
        <v>6261</v>
      </c>
      <c r="V644" s="2">
        <v>44697.594988425924</v>
      </c>
      <c r="W644" t="s">
        <v>329</v>
      </c>
      <c r="X644" s="2">
        <v>44697.594988425924</v>
      </c>
      <c r="Y644" t="s">
        <v>329</v>
      </c>
      <c r="Z644"/>
    </row>
    <row r="645" spans="1:26" hidden="1" x14ac:dyDescent="0.25">
      <c r="A645" t="s">
        <v>6276</v>
      </c>
      <c r="B645" s="2"/>
      <c r="C645" s="2"/>
      <c r="D645" s="2"/>
      <c r="E645" s="2"/>
      <c r="F645" s="2"/>
      <c r="G645" t="s">
        <v>6222</v>
      </c>
      <c r="H645" s="2"/>
      <c r="I645">
        <v>3</v>
      </c>
      <c r="J645" t="s">
        <v>5080</v>
      </c>
      <c r="K645" t="s">
        <v>6175</v>
      </c>
      <c r="L645" t="s">
        <v>55</v>
      </c>
      <c r="M645">
        <v>0</v>
      </c>
      <c r="N645">
        <v>100</v>
      </c>
      <c r="O645" t="s">
        <v>6223</v>
      </c>
      <c r="P645" s="2"/>
      <c r="Q645" s="2"/>
      <c r="R645" s="2"/>
      <c r="S645"/>
      <c r="T645"/>
      <c r="U645" t="s">
        <v>6261</v>
      </c>
      <c r="V645" s="2">
        <v>44697.595092592594</v>
      </c>
      <c r="W645" t="s">
        <v>329</v>
      </c>
      <c r="X645" s="2">
        <v>44697.595092592594</v>
      </c>
      <c r="Y645" t="s">
        <v>329</v>
      </c>
      <c r="Z645"/>
    </row>
    <row r="646" spans="1:26" hidden="1" x14ac:dyDescent="0.25">
      <c r="A646" t="s">
        <v>6277</v>
      </c>
      <c r="B646" s="2"/>
      <c r="C646" s="2"/>
      <c r="D646" s="2"/>
      <c r="E646" s="2"/>
      <c r="F646" s="2"/>
      <c r="G646" t="s">
        <v>6222</v>
      </c>
      <c r="H646" s="2"/>
      <c r="I646">
        <v>3</v>
      </c>
      <c r="J646" t="s">
        <v>5080</v>
      </c>
      <c r="K646" t="s">
        <v>6175</v>
      </c>
      <c r="L646" t="s">
        <v>55</v>
      </c>
      <c r="M646">
        <v>0</v>
      </c>
      <c r="N646">
        <v>100</v>
      </c>
      <c r="O646" t="s">
        <v>6223</v>
      </c>
      <c r="P646" s="2"/>
      <c r="Q646" s="2"/>
      <c r="R646" s="2"/>
      <c r="S646"/>
      <c r="T646"/>
      <c r="U646" t="s">
        <v>6261</v>
      </c>
      <c r="V646" s="2">
        <v>44697.595219907409</v>
      </c>
      <c r="W646" t="s">
        <v>329</v>
      </c>
      <c r="X646" s="2">
        <v>44697.595219907409</v>
      </c>
      <c r="Y646" t="s">
        <v>329</v>
      </c>
      <c r="Z646"/>
    </row>
    <row r="647" spans="1:26" hidden="1" x14ac:dyDescent="0.25">
      <c r="A647" t="s">
        <v>6278</v>
      </c>
      <c r="B647" s="2"/>
      <c r="C647" s="2"/>
      <c r="D647" s="2"/>
      <c r="E647" s="2"/>
      <c r="F647" s="2"/>
      <c r="G647" t="s">
        <v>6222</v>
      </c>
      <c r="H647" s="2"/>
      <c r="I647">
        <v>3</v>
      </c>
      <c r="J647" t="s">
        <v>5080</v>
      </c>
      <c r="K647" t="s">
        <v>6175</v>
      </c>
      <c r="L647" t="s">
        <v>55</v>
      </c>
      <c r="M647">
        <v>0</v>
      </c>
      <c r="N647">
        <v>100</v>
      </c>
      <c r="O647" t="s">
        <v>6223</v>
      </c>
      <c r="P647" s="2"/>
      <c r="Q647" s="2"/>
      <c r="R647" s="2"/>
      <c r="S647"/>
      <c r="T647"/>
      <c r="U647" t="s">
        <v>6261</v>
      </c>
      <c r="V647" s="2">
        <v>44697.595335648148</v>
      </c>
      <c r="W647" t="s">
        <v>329</v>
      </c>
      <c r="X647" s="2">
        <v>44697.595335648148</v>
      </c>
      <c r="Y647" t="s">
        <v>329</v>
      </c>
      <c r="Z647"/>
    </row>
    <row r="648" spans="1:26" hidden="1" x14ac:dyDescent="0.25">
      <c r="A648" t="s">
        <v>6279</v>
      </c>
      <c r="B648" s="2"/>
      <c r="C648" s="2"/>
      <c r="D648" s="2"/>
      <c r="E648" s="2"/>
      <c r="F648" s="2"/>
      <c r="G648" t="s">
        <v>6222</v>
      </c>
      <c r="H648" s="2"/>
      <c r="I648">
        <v>3</v>
      </c>
      <c r="J648" t="s">
        <v>5080</v>
      </c>
      <c r="K648" t="s">
        <v>6175</v>
      </c>
      <c r="L648" t="s">
        <v>55</v>
      </c>
      <c r="M648">
        <v>0</v>
      </c>
      <c r="N648">
        <v>100</v>
      </c>
      <c r="O648" t="s">
        <v>6223</v>
      </c>
      <c r="P648" s="2"/>
      <c r="Q648" s="2"/>
      <c r="R648" s="2"/>
      <c r="S648"/>
      <c r="T648"/>
      <c r="U648" t="s">
        <v>6261</v>
      </c>
      <c r="V648" s="2">
        <v>44697.595451388886</v>
      </c>
      <c r="W648" t="s">
        <v>329</v>
      </c>
      <c r="X648" s="2">
        <v>44697.595451388886</v>
      </c>
      <c r="Y648" t="s">
        <v>329</v>
      </c>
      <c r="Z648"/>
    </row>
    <row r="649" spans="1:26" hidden="1" x14ac:dyDescent="0.25">
      <c r="A649" t="s">
        <v>6280</v>
      </c>
      <c r="B649" s="2"/>
      <c r="C649" s="2"/>
      <c r="D649" s="2"/>
      <c r="E649" s="2"/>
      <c r="F649" s="2"/>
      <c r="G649" t="s">
        <v>6222</v>
      </c>
      <c r="H649" s="2"/>
      <c r="I649">
        <v>3</v>
      </c>
      <c r="J649" t="s">
        <v>5080</v>
      </c>
      <c r="K649" t="s">
        <v>6175</v>
      </c>
      <c r="L649" t="s">
        <v>55</v>
      </c>
      <c r="M649">
        <v>0</v>
      </c>
      <c r="N649">
        <v>100</v>
      </c>
      <c r="O649" t="s">
        <v>6223</v>
      </c>
      <c r="P649" s="2"/>
      <c r="Q649" s="2"/>
      <c r="R649" s="2"/>
      <c r="S649"/>
      <c r="T649"/>
      <c r="U649" t="s">
        <v>6261</v>
      </c>
      <c r="V649" s="2">
        <v>44697.595543981479</v>
      </c>
      <c r="W649" t="s">
        <v>329</v>
      </c>
      <c r="X649" s="2">
        <v>44697.595543981479</v>
      </c>
      <c r="Y649" t="s">
        <v>329</v>
      </c>
      <c r="Z649"/>
    </row>
    <row r="650" spans="1:26" hidden="1" x14ac:dyDescent="0.25">
      <c r="A650" t="s">
        <v>6281</v>
      </c>
      <c r="B650" s="2"/>
      <c r="C650" s="2"/>
      <c r="D650" s="2"/>
      <c r="E650" s="2"/>
      <c r="F650" s="2"/>
      <c r="G650" t="s">
        <v>6222</v>
      </c>
      <c r="H650" s="2"/>
      <c r="I650">
        <v>3</v>
      </c>
      <c r="J650" t="s">
        <v>5080</v>
      </c>
      <c r="K650" t="s">
        <v>6175</v>
      </c>
      <c r="L650" t="s">
        <v>55</v>
      </c>
      <c r="M650">
        <v>0</v>
      </c>
      <c r="N650">
        <v>100</v>
      </c>
      <c r="O650" t="s">
        <v>6223</v>
      </c>
      <c r="P650" s="2"/>
      <c r="Q650" s="2"/>
      <c r="R650" s="2"/>
      <c r="S650"/>
      <c r="T650"/>
      <c r="U650" t="s">
        <v>6261</v>
      </c>
      <c r="V650" s="2">
        <v>44697.595625000002</v>
      </c>
      <c r="W650" t="s">
        <v>329</v>
      </c>
      <c r="X650" s="2">
        <v>44697.595625000002</v>
      </c>
      <c r="Y650" t="s">
        <v>329</v>
      </c>
      <c r="Z650"/>
    </row>
    <row r="651" spans="1:26" hidden="1" x14ac:dyDescent="0.25">
      <c r="A651" t="s">
        <v>6282</v>
      </c>
      <c r="B651" s="2"/>
      <c r="C651" s="2"/>
      <c r="D651" s="2"/>
      <c r="E651" s="2"/>
      <c r="F651" s="2"/>
      <c r="G651" t="s">
        <v>6222</v>
      </c>
      <c r="H651" s="2"/>
      <c r="I651">
        <v>3</v>
      </c>
      <c r="J651" t="s">
        <v>5080</v>
      </c>
      <c r="K651" t="s">
        <v>6175</v>
      </c>
      <c r="L651" t="s">
        <v>55</v>
      </c>
      <c r="M651">
        <v>0</v>
      </c>
      <c r="N651">
        <v>100</v>
      </c>
      <c r="O651" t="s">
        <v>6223</v>
      </c>
      <c r="P651" s="2"/>
      <c r="Q651" s="2"/>
      <c r="R651" s="2"/>
      <c r="S651"/>
      <c r="T651"/>
      <c r="U651" t="s">
        <v>6261</v>
      </c>
      <c r="V651" s="2">
        <v>44697.595729166664</v>
      </c>
      <c r="W651" t="s">
        <v>329</v>
      </c>
      <c r="X651" s="2">
        <v>44697.595729166664</v>
      </c>
      <c r="Y651" t="s">
        <v>329</v>
      </c>
      <c r="Z651"/>
    </row>
    <row r="652" spans="1:26" hidden="1" x14ac:dyDescent="0.25">
      <c r="A652" t="s">
        <v>6283</v>
      </c>
      <c r="B652" s="2"/>
      <c r="C652" s="2"/>
      <c r="D652" s="2"/>
      <c r="E652" s="2"/>
      <c r="F652" s="2"/>
      <c r="G652" t="s">
        <v>6222</v>
      </c>
      <c r="H652" s="2"/>
      <c r="I652">
        <v>3</v>
      </c>
      <c r="J652" t="s">
        <v>5080</v>
      </c>
      <c r="K652" t="s">
        <v>6175</v>
      </c>
      <c r="L652" t="s">
        <v>55</v>
      </c>
      <c r="M652">
        <v>0</v>
      </c>
      <c r="N652">
        <v>100</v>
      </c>
      <c r="O652" t="s">
        <v>6223</v>
      </c>
      <c r="P652" s="2"/>
      <c r="Q652" s="2"/>
      <c r="R652" s="2"/>
      <c r="S652"/>
      <c r="T652"/>
      <c r="U652" t="s">
        <v>6261</v>
      </c>
      <c r="V652" s="2">
        <v>44697.595833333333</v>
      </c>
      <c r="W652" t="s">
        <v>329</v>
      </c>
      <c r="X652" s="2">
        <v>44697.595833333333</v>
      </c>
      <c r="Y652" t="s">
        <v>329</v>
      </c>
      <c r="Z652"/>
    </row>
    <row r="653" spans="1:26" hidden="1" x14ac:dyDescent="0.25">
      <c r="A653" t="s">
        <v>6284</v>
      </c>
      <c r="B653" s="2"/>
      <c r="C653" s="2"/>
      <c r="D653" s="2"/>
      <c r="E653" s="2"/>
      <c r="F653" s="2"/>
      <c r="G653" t="s">
        <v>6222</v>
      </c>
      <c r="H653" s="2"/>
      <c r="I653">
        <v>3</v>
      </c>
      <c r="J653" t="s">
        <v>5080</v>
      </c>
      <c r="K653" t="s">
        <v>6175</v>
      </c>
      <c r="L653" t="s">
        <v>55</v>
      </c>
      <c r="M653">
        <v>0</v>
      </c>
      <c r="N653">
        <v>100</v>
      </c>
      <c r="O653" t="s">
        <v>6223</v>
      </c>
      <c r="P653" s="2"/>
      <c r="Q653" s="2"/>
      <c r="R653" s="2"/>
      <c r="S653"/>
      <c r="T653"/>
      <c r="U653" t="s">
        <v>6261</v>
      </c>
      <c r="V653" s="2">
        <v>44697.596296296295</v>
      </c>
      <c r="W653" t="s">
        <v>329</v>
      </c>
      <c r="X653" s="2">
        <v>44697.596296296295</v>
      </c>
      <c r="Y653" t="s">
        <v>329</v>
      </c>
      <c r="Z653"/>
    </row>
    <row r="654" spans="1:26" hidden="1" x14ac:dyDescent="0.25">
      <c r="A654" t="s">
        <v>6285</v>
      </c>
      <c r="B654" s="2"/>
      <c r="C654" s="2"/>
      <c r="D654" s="2"/>
      <c r="E654" s="2"/>
      <c r="F654" s="2"/>
      <c r="G654" t="s">
        <v>6222</v>
      </c>
      <c r="H654" s="2"/>
      <c r="I654">
        <v>3</v>
      </c>
      <c r="J654" t="s">
        <v>5080</v>
      </c>
      <c r="K654" t="s">
        <v>6175</v>
      </c>
      <c r="L654" t="s">
        <v>55</v>
      </c>
      <c r="M654">
        <v>0</v>
      </c>
      <c r="N654">
        <v>100</v>
      </c>
      <c r="O654" t="s">
        <v>6223</v>
      </c>
      <c r="P654" s="2"/>
      <c r="Q654" s="2"/>
      <c r="R654" s="2"/>
      <c r="S654"/>
      <c r="T654"/>
      <c r="U654" t="s">
        <v>6261</v>
      </c>
      <c r="V654" s="2">
        <v>44697.593611111108</v>
      </c>
      <c r="W654" t="s">
        <v>329</v>
      </c>
      <c r="X654" s="2">
        <v>44697.593611111108</v>
      </c>
      <c r="Y654" t="s">
        <v>329</v>
      </c>
      <c r="Z654"/>
    </row>
    <row r="655" spans="1:26" hidden="1" x14ac:dyDescent="0.25">
      <c r="A655" t="s">
        <v>6286</v>
      </c>
      <c r="B655" s="2"/>
      <c r="C655" s="2"/>
      <c r="D655" s="2"/>
      <c r="E655" s="2"/>
      <c r="F655" s="2"/>
      <c r="G655" t="s">
        <v>6222</v>
      </c>
      <c r="H655" s="2"/>
      <c r="I655">
        <v>3</v>
      </c>
      <c r="J655" t="s">
        <v>5080</v>
      </c>
      <c r="K655" t="s">
        <v>6175</v>
      </c>
      <c r="L655" t="s">
        <v>55</v>
      </c>
      <c r="M655">
        <v>0</v>
      </c>
      <c r="N655">
        <v>100</v>
      </c>
      <c r="O655" t="s">
        <v>6223</v>
      </c>
      <c r="P655" s="2"/>
      <c r="Q655" s="2"/>
      <c r="R655" s="2"/>
      <c r="S655"/>
      <c r="T655"/>
      <c r="U655" t="s">
        <v>6261</v>
      </c>
      <c r="V655" s="2">
        <v>44697.593726851854</v>
      </c>
      <c r="W655" t="s">
        <v>329</v>
      </c>
      <c r="X655" s="2">
        <v>44697.593726851854</v>
      </c>
      <c r="Y655" t="s">
        <v>329</v>
      </c>
      <c r="Z655"/>
    </row>
    <row r="656" spans="1:26" hidden="1" x14ac:dyDescent="0.25">
      <c r="A656" t="s">
        <v>6287</v>
      </c>
      <c r="B656" s="2"/>
      <c r="C656" s="2"/>
      <c r="D656" s="2"/>
      <c r="E656" s="2"/>
      <c r="F656" s="2"/>
      <c r="G656" t="s">
        <v>6222</v>
      </c>
      <c r="H656" s="2"/>
      <c r="I656">
        <v>3</v>
      </c>
      <c r="J656" t="s">
        <v>5080</v>
      </c>
      <c r="K656" t="s">
        <v>6175</v>
      </c>
      <c r="L656" t="s">
        <v>55</v>
      </c>
      <c r="M656">
        <v>0</v>
      </c>
      <c r="N656">
        <v>100</v>
      </c>
      <c r="O656" t="s">
        <v>6223</v>
      </c>
      <c r="P656" s="2"/>
      <c r="Q656" s="2"/>
      <c r="R656" s="2"/>
      <c r="S656"/>
      <c r="T656"/>
      <c r="U656" t="s">
        <v>6261</v>
      </c>
      <c r="V656" s="2">
        <v>44697.593819444446</v>
      </c>
      <c r="W656" t="s">
        <v>329</v>
      </c>
      <c r="X656" s="2">
        <v>44697.593819444446</v>
      </c>
      <c r="Y656" t="s">
        <v>329</v>
      </c>
      <c r="Z656"/>
    </row>
    <row r="657" spans="1:26" hidden="1" x14ac:dyDescent="0.25">
      <c r="A657" t="s">
        <v>6288</v>
      </c>
      <c r="B657" s="2"/>
      <c r="C657" s="2"/>
      <c r="D657" s="2"/>
      <c r="E657" s="2"/>
      <c r="F657" s="2"/>
      <c r="G657" t="s">
        <v>6222</v>
      </c>
      <c r="H657" s="2"/>
      <c r="I657">
        <v>3</v>
      </c>
      <c r="J657" t="s">
        <v>5080</v>
      </c>
      <c r="K657" t="s">
        <v>6175</v>
      </c>
      <c r="L657" t="s">
        <v>55</v>
      </c>
      <c r="M657">
        <v>0</v>
      </c>
      <c r="N657">
        <v>100</v>
      </c>
      <c r="O657" t="s">
        <v>6223</v>
      </c>
      <c r="P657" s="2"/>
      <c r="Q657" s="2"/>
      <c r="R657" s="2"/>
      <c r="S657"/>
      <c r="T657"/>
      <c r="U657" t="s">
        <v>6261</v>
      </c>
      <c r="V657" s="2">
        <v>44697.593912037039</v>
      </c>
      <c r="W657" t="s">
        <v>329</v>
      </c>
      <c r="X657" s="2">
        <v>44697.593912037039</v>
      </c>
      <c r="Y657" t="s">
        <v>329</v>
      </c>
      <c r="Z657"/>
    </row>
    <row r="658" spans="1:26" hidden="1" x14ac:dyDescent="0.25">
      <c r="A658" t="s">
        <v>6289</v>
      </c>
      <c r="B658" s="2"/>
      <c r="C658" s="2"/>
      <c r="D658" s="2"/>
      <c r="E658" s="2"/>
      <c r="F658" s="2"/>
      <c r="G658" t="s">
        <v>6222</v>
      </c>
      <c r="H658" s="2"/>
      <c r="I658">
        <v>3</v>
      </c>
      <c r="J658" t="s">
        <v>5080</v>
      </c>
      <c r="K658" t="s">
        <v>6175</v>
      </c>
      <c r="L658" t="s">
        <v>55</v>
      </c>
      <c r="M658">
        <v>0</v>
      </c>
      <c r="N658">
        <v>100</v>
      </c>
      <c r="O658" t="s">
        <v>6223</v>
      </c>
      <c r="P658" s="2"/>
      <c r="Q658" s="2"/>
      <c r="R658" s="2"/>
      <c r="S658"/>
      <c r="T658"/>
      <c r="U658" t="s">
        <v>6261</v>
      </c>
      <c r="V658" s="2">
        <v>44697.594143518516</v>
      </c>
      <c r="W658" t="s">
        <v>329</v>
      </c>
      <c r="X658" s="2">
        <v>44697.594143518516</v>
      </c>
      <c r="Y658" t="s">
        <v>329</v>
      </c>
      <c r="Z658"/>
    </row>
    <row r="659" spans="1:26" hidden="1" x14ac:dyDescent="0.25">
      <c r="A659" t="s">
        <v>6290</v>
      </c>
      <c r="B659" s="2"/>
      <c r="C659" s="2"/>
      <c r="D659" s="2"/>
      <c r="E659" s="2"/>
      <c r="F659" s="2"/>
      <c r="G659" t="s">
        <v>6222</v>
      </c>
      <c r="H659" s="2"/>
      <c r="I659">
        <v>5</v>
      </c>
      <c r="J659" t="s">
        <v>5080</v>
      </c>
      <c r="K659" t="s">
        <v>6142</v>
      </c>
      <c r="L659" t="s">
        <v>55</v>
      </c>
      <c r="M659">
        <v>0</v>
      </c>
      <c r="N659">
        <v>100</v>
      </c>
      <c r="O659" t="s">
        <v>6223</v>
      </c>
      <c r="P659" s="2"/>
      <c r="Q659" s="2"/>
      <c r="R659" s="2"/>
      <c r="S659"/>
      <c r="T659"/>
      <c r="U659" t="s">
        <v>6144</v>
      </c>
      <c r="V659" s="2">
        <v>44700.579895833333</v>
      </c>
      <c r="W659" t="s">
        <v>329</v>
      </c>
      <c r="X659" s="2">
        <v>44700.579895833333</v>
      </c>
      <c r="Y659" t="s">
        <v>329</v>
      </c>
      <c r="Z659"/>
    </row>
    <row r="660" spans="1:26" hidden="1" x14ac:dyDescent="0.25">
      <c r="A660" t="s">
        <v>6291</v>
      </c>
      <c r="B660" s="2"/>
      <c r="C660" s="2"/>
      <c r="D660" s="2"/>
      <c r="E660" s="2"/>
      <c r="F660" s="2"/>
      <c r="G660" t="s">
        <v>6222</v>
      </c>
      <c r="H660" s="2"/>
      <c r="I660">
        <v>5</v>
      </c>
      <c r="J660" t="s">
        <v>5080</v>
      </c>
      <c r="K660" t="s">
        <v>6142</v>
      </c>
      <c r="L660" t="s">
        <v>55</v>
      </c>
      <c r="M660">
        <v>0</v>
      </c>
      <c r="N660">
        <v>100</v>
      </c>
      <c r="O660" t="s">
        <v>6223</v>
      </c>
      <c r="P660" s="2"/>
      <c r="Q660" s="2"/>
      <c r="R660" s="2"/>
      <c r="S660"/>
      <c r="T660"/>
      <c r="U660" t="s">
        <v>6144</v>
      </c>
      <c r="V660" s="2">
        <v>44705.375289351854</v>
      </c>
      <c r="W660" t="s">
        <v>329</v>
      </c>
      <c r="X660" s="2">
        <v>44705.375289351854</v>
      </c>
      <c r="Y660" t="s">
        <v>329</v>
      </c>
      <c r="Z660"/>
    </row>
    <row r="661" spans="1:26" hidden="1" x14ac:dyDescent="0.25">
      <c r="A661" t="s">
        <v>6292</v>
      </c>
      <c r="B661" s="2"/>
      <c r="C661" s="2"/>
      <c r="D661" s="2"/>
      <c r="E661" s="2"/>
      <c r="F661" s="2"/>
      <c r="G661" t="s">
        <v>6222</v>
      </c>
      <c r="H661" s="2"/>
      <c r="I661">
        <v>5</v>
      </c>
      <c r="J661" t="s">
        <v>5080</v>
      </c>
      <c r="K661" t="s">
        <v>6142</v>
      </c>
      <c r="L661" t="s">
        <v>55</v>
      </c>
      <c r="M661">
        <v>0</v>
      </c>
      <c r="N661">
        <v>100</v>
      </c>
      <c r="O661" t="s">
        <v>6223</v>
      </c>
      <c r="P661" s="2"/>
      <c r="Q661" s="2"/>
      <c r="R661" s="2"/>
      <c r="S661"/>
      <c r="T661"/>
      <c r="U661" t="s">
        <v>6144</v>
      </c>
      <c r="V661" s="2">
        <v>44705.375381944446</v>
      </c>
      <c r="W661" t="s">
        <v>329</v>
      </c>
      <c r="X661" s="2">
        <v>44705.375381944446</v>
      </c>
      <c r="Y661" t="s">
        <v>329</v>
      </c>
      <c r="Z661"/>
    </row>
    <row r="662" spans="1:26" hidden="1" x14ac:dyDescent="0.25">
      <c r="A662" t="s">
        <v>6293</v>
      </c>
      <c r="B662" s="2"/>
      <c r="C662" s="2"/>
      <c r="D662" s="2"/>
      <c r="E662" s="2"/>
      <c r="F662" s="2"/>
      <c r="G662" t="s">
        <v>6222</v>
      </c>
      <c r="H662" s="2"/>
      <c r="I662">
        <v>5</v>
      </c>
      <c r="J662" t="s">
        <v>5080</v>
      </c>
      <c r="K662" t="s">
        <v>6142</v>
      </c>
      <c r="L662" t="s">
        <v>55</v>
      </c>
      <c r="M662">
        <v>0</v>
      </c>
      <c r="N662">
        <v>100</v>
      </c>
      <c r="O662" t="s">
        <v>6223</v>
      </c>
      <c r="P662" s="2"/>
      <c r="Q662" s="2"/>
      <c r="R662" s="2"/>
      <c r="S662"/>
      <c r="T662"/>
      <c r="U662" t="s">
        <v>6144</v>
      </c>
      <c r="V662" s="2">
        <v>44705.375486111108</v>
      </c>
      <c r="W662" t="s">
        <v>329</v>
      </c>
      <c r="X662" s="2">
        <v>44705.375486111108</v>
      </c>
      <c r="Y662" t="s">
        <v>329</v>
      </c>
      <c r="Z662"/>
    </row>
    <row r="663" spans="1:26" hidden="1" x14ac:dyDescent="0.25">
      <c r="A663" t="s">
        <v>6294</v>
      </c>
      <c r="B663" s="2"/>
      <c r="C663" s="2"/>
      <c r="D663" s="2"/>
      <c r="E663" s="2"/>
      <c r="F663" s="2"/>
      <c r="G663" t="s">
        <v>6222</v>
      </c>
      <c r="H663" s="2"/>
      <c r="I663">
        <v>5</v>
      </c>
      <c r="J663" t="s">
        <v>5080</v>
      </c>
      <c r="K663" t="s">
        <v>6142</v>
      </c>
      <c r="L663" t="s">
        <v>55</v>
      </c>
      <c r="M663">
        <v>0</v>
      </c>
      <c r="N663">
        <v>100</v>
      </c>
      <c r="O663" t="s">
        <v>6223</v>
      </c>
      <c r="P663" s="2"/>
      <c r="Q663" s="2"/>
      <c r="R663" s="2"/>
      <c r="S663"/>
      <c r="T663"/>
      <c r="U663" t="s">
        <v>6144</v>
      </c>
      <c r="V663" s="2">
        <v>44726.578055555554</v>
      </c>
      <c r="W663" t="s">
        <v>329</v>
      </c>
      <c r="X663" s="2">
        <v>44726.578055555554</v>
      </c>
      <c r="Y663" t="s">
        <v>329</v>
      </c>
      <c r="Z663"/>
    </row>
    <row r="664" spans="1:26" hidden="1" x14ac:dyDescent="0.25">
      <c r="A664" t="s">
        <v>6295</v>
      </c>
      <c r="B664" s="2"/>
      <c r="C664" s="2"/>
      <c r="D664" s="2"/>
      <c r="E664" s="2"/>
      <c r="F664" s="2"/>
      <c r="G664" t="s">
        <v>6222</v>
      </c>
      <c r="H664" s="2"/>
      <c r="I664">
        <v>5</v>
      </c>
      <c r="J664" t="s">
        <v>5080</v>
      </c>
      <c r="K664" t="s">
        <v>6142</v>
      </c>
      <c r="L664" t="s">
        <v>55</v>
      </c>
      <c r="M664">
        <v>0</v>
      </c>
      <c r="N664">
        <v>100</v>
      </c>
      <c r="O664" t="s">
        <v>6223</v>
      </c>
      <c r="P664" s="2"/>
      <c r="Q664" s="2"/>
      <c r="R664" s="2"/>
      <c r="S664"/>
      <c r="T664"/>
      <c r="U664" t="s">
        <v>6144</v>
      </c>
      <c r="V664" s="2">
        <v>44726.578159722223</v>
      </c>
      <c r="W664" t="s">
        <v>329</v>
      </c>
      <c r="X664" s="2">
        <v>44726.578159722223</v>
      </c>
      <c r="Y664" t="s">
        <v>329</v>
      </c>
      <c r="Z664"/>
    </row>
    <row r="665" spans="1:26" hidden="1" x14ac:dyDescent="0.25">
      <c r="A665" t="s">
        <v>6296</v>
      </c>
      <c r="B665" s="2"/>
      <c r="C665" s="2"/>
      <c r="D665" s="2"/>
      <c r="E665" s="2"/>
      <c r="F665" s="2"/>
      <c r="G665" t="s">
        <v>6222</v>
      </c>
      <c r="H665" s="2"/>
      <c r="I665">
        <v>3</v>
      </c>
      <c r="J665" t="s">
        <v>5080</v>
      </c>
      <c r="K665" t="s">
        <v>6175</v>
      </c>
      <c r="L665" t="s">
        <v>55</v>
      </c>
      <c r="M665">
        <v>0</v>
      </c>
      <c r="N665">
        <v>100</v>
      </c>
      <c r="O665" t="s">
        <v>6223</v>
      </c>
      <c r="P665" s="2"/>
      <c r="Q665" s="2"/>
      <c r="R665" s="2"/>
      <c r="S665"/>
      <c r="T665"/>
      <c r="U665" t="s">
        <v>6261</v>
      </c>
      <c r="V665" s="2">
        <v>44726.630185185182</v>
      </c>
      <c r="W665" t="s">
        <v>329</v>
      </c>
      <c r="X665" s="2">
        <v>44726.630185185182</v>
      </c>
      <c r="Y665" t="s">
        <v>329</v>
      </c>
      <c r="Z665"/>
    </row>
    <row r="666" spans="1:26" hidden="1" x14ac:dyDescent="0.25">
      <c r="A666" t="s">
        <v>6297</v>
      </c>
      <c r="B666" s="2"/>
      <c r="C666" s="2"/>
      <c r="D666" s="2"/>
      <c r="E666" s="2"/>
      <c r="F666" s="2"/>
      <c r="G666" t="s">
        <v>6222</v>
      </c>
      <c r="H666" s="2"/>
      <c r="I666">
        <v>3</v>
      </c>
      <c r="J666" t="s">
        <v>5080</v>
      </c>
      <c r="K666" t="s">
        <v>6175</v>
      </c>
      <c r="L666" t="s">
        <v>55</v>
      </c>
      <c r="M666">
        <v>0</v>
      </c>
      <c r="N666">
        <v>100</v>
      </c>
      <c r="O666" t="s">
        <v>6223</v>
      </c>
      <c r="P666" s="2"/>
      <c r="Q666" s="2"/>
      <c r="R666" s="2"/>
      <c r="S666"/>
      <c r="T666"/>
      <c r="U666" t="s">
        <v>6261</v>
      </c>
      <c r="V666" s="2">
        <v>44726.630324074074</v>
      </c>
      <c r="W666" t="s">
        <v>329</v>
      </c>
      <c r="X666" s="2">
        <v>44726.630324074074</v>
      </c>
      <c r="Y666" t="s">
        <v>329</v>
      </c>
      <c r="Z666"/>
    </row>
    <row r="667" spans="1:26" hidden="1" x14ac:dyDescent="0.25">
      <c r="A667" t="s">
        <v>5964</v>
      </c>
      <c r="B667" t="s">
        <v>5963</v>
      </c>
      <c r="C667" t="s">
        <v>410</v>
      </c>
      <c r="D667" t="s">
        <v>5097</v>
      </c>
      <c r="E667" t="s">
        <v>5098</v>
      </c>
      <c r="F667" t="s">
        <v>184</v>
      </c>
      <c r="G667" t="s">
        <v>6222</v>
      </c>
      <c r="H667" s="2"/>
      <c r="I667">
        <v>5</v>
      </c>
      <c r="J667" t="s">
        <v>5080</v>
      </c>
      <c r="K667" t="s">
        <v>6142</v>
      </c>
      <c r="L667" t="s">
        <v>55</v>
      </c>
      <c r="M667">
        <v>0</v>
      </c>
      <c r="N667">
        <v>100</v>
      </c>
      <c r="O667" t="s">
        <v>6223</v>
      </c>
      <c r="P667" s="2"/>
      <c r="Q667" s="2"/>
      <c r="R667" s="2"/>
      <c r="S667"/>
      <c r="T667"/>
      <c r="U667" t="s">
        <v>6144</v>
      </c>
      <c r="V667" s="2">
        <v>44705.50986111111</v>
      </c>
      <c r="W667" t="s">
        <v>329</v>
      </c>
      <c r="X667" s="2">
        <v>44705.50986111111</v>
      </c>
      <c r="Y667" t="s">
        <v>329</v>
      </c>
      <c r="Z667"/>
    </row>
    <row r="668" spans="1:26" hidden="1" x14ac:dyDescent="0.25">
      <c r="A668" t="s">
        <v>5966</v>
      </c>
      <c r="B668" t="s">
        <v>5965</v>
      </c>
      <c r="C668" t="s">
        <v>410</v>
      </c>
      <c r="D668" t="s">
        <v>5097</v>
      </c>
      <c r="E668" t="s">
        <v>5098</v>
      </c>
      <c r="F668" t="s">
        <v>184</v>
      </c>
      <c r="G668" t="s">
        <v>6222</v>
      </c>
      <c r="H668" s="2"/>
      <c r="I668">
        <v>5</v>
      </c>
      <c r="J668" t="s">
        <v>5080</v>
      </c>
      <c r="K668" t="s">
        <v>6142</v>
      </c>
      <c r="L668" t="s">
        <v>55</v>
      </c>
      <c r="M668">
        <v>0</v>
      </c>
      <c r="N668">
        <v>100</v>
      </c>
      <c r="O668" t="s">
        <v>6223</v>
      </c>
      <c r="P668" s="2"/>
      <c r="Q668" s="2"/>
      <c r="R668" s="2"/>
      <c r="S668"/>
      <c r="T668"/>
      <c r="U668" t="s">
        <v>6144</v>
      </c>
      <c r="V668" s="2">
        <v>44705.509965277779</v>
      </c>
      <c r="W668" t="s">
        <v>329</v>
      </c>
      <c r="X668" s="2">
        <v>44705.509965277779</v>
      </c>
      <c r="Y668" t="s">
        <v>329</v>
      </c>
      <c r="Z668"/>
    </row>
    <row r="669" spans="1:26" hidden="1" x14ac:dyDescent="0.25">
      <c r="A669" t="s">
        <v>5309</v>
      </c>
      <c r="B669" t="s">
        <v>5308</v>
      </c>
      <c r="C669" t="s">
        <v>2385</v>
      </c>
      <c r="D669" t="s">
        <v>652</v>
      </c>
      <c r="E669" t="s">
        <v>2392</v>
      </c>
      <c r="F669" t="s">
        <v>177</v>
      </c>
      <c r="G669" t="s">
        <v>6222</v>
      </c>
      <c r="H669" s="2"/>
      <c r="I669">
        <v>5</v>
      </c>
      <c r="J669" t="s">
        <v>5080</v>
      </c>
      <c r="K669" t="s">
        <v>6142</v>
      </c>
      <c r="L669" t="s">
        <v>55</v>
      </c>
      <c r="M669">
        <v>0</v>
      </c>
      <c r="N669">
        <v>100</v>
      </c>
      <c r="O669" t="s">
        <v>6223</v>
      </c>
      <c r="P669" s="2"/>
      <c r="Q669" s="2"/>
      <c r="R669" s="2"/>
      <c r="S669"/>
      <c r="T669"/>
      <c r="U669" t="s">
        <v>6144</v>
      </c>
      <c r="V669" s="2">
        <v>44700.545682870368</v>
      </c>
      <c r="W669" t="s">
        <v>329</v>
      </c>
      <c r="X669" s="2">
        <v>44700.545682870368</v>
      </c>
      <c r="Y669" t="s">
        <v>329</v>
      </c>
      <c r="Z669"/>
    </row>
    <row r="670" spans="1:26" hidden="1" x14ac:dyDescent="0.25">
      <c r="A670" t="s">
        <v>5187</v>
      </c>
      <c r="B670" t="s">
        <v>5186</v>
      </c>
      <c r="C670" t="s">
        <v>5188</v>
      </c>
      <c r="D670" t="s">
        <v>281</v>
      </c>
      <c r="E670" t="s">
        <v>5189</v>
      </c>
      <c r="F670" t="s">
        <v>34</v>
      </c>
      <c r="G670" t="s">
        <v>6222</v>
      </c>
      <c r="H670" s="2"/>
      <c r="I670">
        <v>5</v>
      </c>
      <c r="J670" t="s">
        <v>5080</v>
      </c>
      <c r="K670" t="s">
        <v>6142</v>
      </c>
      <c r="L670" t="s">
        <v>55</v>
      </c>
      <c r="M670">
        <v>0</v>
      </c>
      <c r="N670">
        <v>100</v>
      </c>
      <c r="O670" t="s">
        <v>6223</v>
      </c>
      <c r="P670" s="2"/>
      <c r="Q670" s="2"/>
      <c r="R670" s="2"/>
      <c r="S670"/>
      <c r="T670"/>
      <c r="U670" t="s">
        <v>6144</v>
      </c>
      <c r="V670" s="2">
        <v>44677.580208333333</v>
      </c>
      <c r="W670" t="s">
        <v>329</v>
      </c>
      <c r="X670" s="2">
        <v>44677.595601851855</v>
      </c>
      <c r="Y670" t="s">
        <v>329</v>
      </c>
      <c r="Z670"/>
    </row>
    <row r="671" spans="1:26" hidden="1" x14ac:dyDescent="0.25">
      <c r="A671" t="s">
        <v>5185</v>
      </c>
      <c r="B671" t="s">
        <v>5184</v>
      </c>
      <c r="C671" t="s">
        <v>2652</v>
      </c>
      <c r="D671" t="s">
        <v>281</v>
      </c>
      <c r="E671" t="s">
        <v>2653</v>
      </c>
      <c r="F671" t="s">
        <v>34</v>
      </c>
      <c r="G671" t="s">
        <v>6222</v>
      </c>
      <c r="H671" s="2"/>
      <c r="I671">
        <v>5</v>
      </c>
      <c r="J671" t="s">
        <v>5080</v>
      </c>
      <c r="K671" t="s">
        <v>6142</v>
      </c>
      <c r="L671" t="s">
        <v>55</v>
      </c>
      <c r="M671">
        <v>0</v>
      </c>
      <c r="N671">
        <v>100</v>
      </c>
      <c r="O671" t="s">
        <v>6223</v>
      </c>
      <c r="P671" s="2"/>
      <c r="Q671" s="2"/>
      <c r="R671" s="2"/>
      <c r="S671"/>
      <c r="T671"/>
      <c r="U671" t="s">
        <v>6144</v>
      </c>
      <c r="V671" s="2">
        <v>44677.584537037037</v>
      </c>
      <c r="W671" t="s">
        <v>329</v>
      </c>
      <c r="X671" s="2">
        <v>44677.584537037037</v>
      </c>
      <c r="Y671" t="s">
        <v>329</v>
      </c>
      <c r="Z671"/>
    </row>
    <row r="672" spans="1:26" hidden="1" x14ac:dyDescent="0.25">
      <c r="A672" t="s">
        <v>5429</v>
      </c>
      <c r="B672" t="s">
        <v>5428</v>
      </c>
      <c r="C672" t="s">
        <v>5430</v>
      </c>
      <c r="D672" t="s">
        <v>281</v>
      </c>
      <c r="E672" t="s">
        <v>5431</v>
      </c>
      <c r="F672" t="s">
        <v>34</v>
      </c>
      <c r="G672" t="s">
        <v>6222</v>
      </c>
      <c r="H672" s="2"/>
      <c r="I672">
        <v>5</v>
      </c>
      <c r="J672" t="s">
        <v>5080</v>
      </c>
      <c r="K672" t="s">
        <v>6142</v>
      </c>
      <c r="L672" t="s">
        <v>55</v>
      </c>
      <c r="M672">
        <v>0</v>
      </c>
      <c r="N672">
        <v>100</v>
      </c>
      <c r="O672" t="s">
        <v>6223</v>
      </c>
      <c r="P672" s="2"/>
      <c r="Q672" s="2"/>
      <c r="R672" s="2"/>
      <c r="S672"/>
      <c r="T672"/>
      <c r="U672" t="s">
        <v>6144</v>
      </c>
      <c r="V672" s="2">
        <v>44677.584687499999</v>
      </c>
      <c r="W672" t="s">
        <v>329</v>
      </c>
      <c r="X672" s="2">
        <v>44677.584687499999</v>
      </c>
      <c r="Y672" t="s">
        <v>329</v>
      </c>
      <c r="Z672"/>
    </row>
    <row r="673" spans="1:26" hidden="1" x14ac:dyDescent="0.25">
      <c r="A673" t="s">
        <v>5434</v>
      </c>
      <c r="B673" t="s">
        <v>5433</v>
      </c>
      <c r="C673" t="s">
        <v>5435</v>
      </c>
      <c r="D673" t="s">
        <v>5436</v>
      </c>
      <c r="E673" t="s">
        <v>5437</v>
      </c>
      <c r="F673" t="s">
        <v>34</v>
      </c>
      <c r="G673" t="s">
        <v>6222</v>
      </c>
      <c r="H673" s="2"/>
      <c r="I673">
        <v>5</v>
      </c>
      <c r="J673" t="s">
        <v>5080</v>
      </c>
      <c r="K673" t="s">
        <v>6142</v>
      </c>
      <c r="L673" t="s">
        <v>55</v>
      </c>
      <c r="M673">
        <v>0</v>
      </c>
      <c r="N673">
        <v>100</v>
      </c>
      <c r="O673" t="s">
        <v>6223</v>
      </c>
      <c r="P673" s="2"/>
      <c r="Q673" s="2"/>
      <c r="R673" s="2"/>
      <c r="S673"/>
      <c r="T673"/>
      <c r="U673" t="s">
        <v>6144</v>
      </c>
      <c r="V673" s="2">
        <v>44677.584861111114</v>
      </c>
      <c r="W673" t="s">
        <v>329</v>
      </c>
      <c r="X673" s="2">
        <v>44677.584861111114</v>
      </c>
      <c r="Y673" t="s">
        <v>329</v>
      </c>
      <c r="Z673"/>
    </row>
    <row r="674" spans="1:26" hidden="1" x14ac:dyDescent="0.25">
      <c r="A674" t="s">
        <v>5440</v>
      </c>
      <c r="B674" t="s">
        <v>5439</v>
      </c>
      <c r="C674" t="s">
        <v>5441</v>
      </c>
      <c r="D674" t="s">
        <v>93</v>
      </c>
      <c r="E674" t="s">
        <v>5442</v>
      </c>
      <c r="F674" t="s">
        <v>34</v>
      </c>
      <c r="G674" t="s">
        <v>6222</v>
      </c>
      <c r="H674" s="2"/>
      <c r="I674">
        <v>3</v>
      </c>
      <c r="J674" t="s">
        <v>5080</v>
      </c>
      <c r="K674" t="s">
        <v>6175</v>
      </c>
      <c r="L674" t="s">
        <v>55</v>
      </c>
      <c r="M674">
        <v>0</v>
      </c>
      <c r="N674">
        <v>100</v>
      </c>
      <c r="O674" t="s">
        <v>6223</v>
      </c>
      <c r="P674" s="2"/>
      <c r="Q674" s="2"/>
      <c r="R674" s="2"/>
      <c r="S674"/>
      <c r="T674"/>
      <c r="U674" t="s">
        <v>6261</v>
      </c>
      <c r="V674" s="2">
        <v>44683.50917824074</v>
      </c>
      <c r="W674" t="s">
        <v>329</v>
      </c>
      <c r="X674" s="2">
        <v>44684.600937499999</v>
      </c>
      <c r="Y674" t="s">
        <v>329</v>
      </c>
      <c r="Z674"/>
    </row>
    <row r="675" spans="1:26" hidden="1" x14ac:dyDescent="0.25">
      <c r="A675" t="s">
        <v>5445</v>
      </c>
      <c r="B675" t="s">
        <v>5444</v>
      </c>
      <c r="C675" t="s">
        <v>3889</v>
      </c>
      <c r="D675" t="s">
        <v>1565</v>
      </c>
      <c r="E675" t="s">
        <v>5446</v>
      </c>
      <c r="F675" t="s">
        <v>34</v>
      </c>
      <c r="G675" t="s">
        <v>6222</v>
      </c>
      <c r="H675" s="2"/>
      <c r="I675">
        <v>3</v>
      </c>
      <c r="J675" t="s">
        <v>5080</v>
      </c>
      <c r="K675" t="s">
        <v>6175</v>
      </c>
      <c r="L675" t="s">
        <v>55</v>
      </c>
      <c r="M675">
        <v>0</v>
      </c>
      <c r="N675">
        <v>100</v>
      </c>
      <c r="O675" t="s">
        <v>6223</v>
      </c>
      <c r="P675" s="2"/>
      <c r="Q675" s="2"/>
      <c r="R675" s="2"/>
      <c r="S675"/>
      <c r="T675"/>
      <c r="U675" t="s">
        <v>6261</v>
      </c>
      <c r="V675" s="2">
        <v>44683.509664351855</v>
      </c>
      <c r="W675" t="s">
        <v>329</v>
      </c>
      <c r="X675" s="2">
        <v>44684.601377314815</v>
      </c>
      <c r="Y675" t="s">
        <v>329</v>
      </c>
      <c r="Z675"/>
    </row>
    <row r="676" spans="1:26" hidden="1" x14ac:dyDescent="0.25">
      <c r="A676" t="s">
        <v>5449</v>
      </c>
      <c r="B676" t="s">
        <v>5448</v>
      </c>
      <c r="C676" t="s">
        <v>5450</v>
      </c>
      <c r="D676" t="s">
        <v>1283</v>
      </c>
      <c r="E676" t="s">
        <v>5451</v>
      </c>
      <c r="F676" t="s">
        <v>34</v>
      </c>
      <c r="G676" t="s">
        <v>6222</v>
      </c>
      <c r="H676" s="2"/>
      <c r="I676">
        <v>3</v>
      </c>
      <c r="J676" t="s">
        <v>5080</v>
      </c>
      <c r="K676" t="s">
        <v>6175</v>
      </c>
      <c r="L676" t="s">
        <v>55</v>
      </c>
      <c r="M676">
        <v>0</v>
      </c>
      <c r="N676">
        <v>100</v>
      </c>
      <c r="O676" t="s">
        <v>6223</v>
      </c>
      <c r="P676" s="2"/>
      <c r="Q676" s="2"/>
      <c r="R676" s="2"/>
      <c r="S676"/>
      <c r="T676"/>
      <c r="U676" t="s">
        <v>6261</v>
      </c>
      <c r="V676" s="2">
        <v>44684.505324074074</v>
      </c>
      <c r="W676" t="s">
        <v>329</v>
      </c>
      <c r="X676" s="2">
        <v>44684.505324074074</v>
      </c>
      <c r="Y676" t="s">
        <v>329</v>
      </c>
      <c r="Z676"/>
    </row>
    <row r="677" spans="1:26" hidden="1" x14ac:dyDescent="0.25">
      <c r="A677" t="s">
        <v>5454</v>
      </c>
      <c r="B677" t="s">
        <v>5453</v>
      </c>
      <c r="C677" t="s">
        <v>5450</v>
      </c>
      <c r="D677" t="s">
        <v>1283</v>
      </c>
      <c r="E677" t="s">
        <v>5451</v>
      </c>
      <c r="F677" t="s">
        <v>34</v>
      </c>
      <c r="G677" t="s">
        <v>6222</v>
      </c>
      <c r="H677" s="2"/>
      <c r="I677">
        <v>3</v>
      </c>
      <c r="J677" t="s">
        <v>5080</v>
      </c>
      <c r="K677" t="s">
        <v>6175</v>
      </c>
      <c r="L677" t="s">
        <v>55</v>
      </c>
      <c r="M677">
        <v>0</v>
      </c>
      <c r="N677">
        <v>100</v>
      </c>
      <c r="O677" t="s">
        <v>6223</v>
      </c>
      <c r="P677" s="2"/>
      <c r="Q677" s="2"/>
      <c r="R677" s="2"/>
      <c r="S677"/>
      <c r="T677"/>
      <c r="U677" t="s">
        <v>6261</v>
      </c>
      <c r="V677" s="2">
        <v>44697.535115740742</v>
      </c>
      <c r="W677" t="s">
        <v>329</v>
      </c>
      <c r="X677" s="2">
        <v>44697.535115740742</v>
      </c>
      <c r="Y677" t="s">
        <v>329</v>
      </c>
      <c r="Z677"/>
    </row>
    <row r="678" spans="1:26" hidden="1" x14ac:dyDescent="0.25">
      <c r="A678" t="s">
        <v>5458</v>
      </c>
      <c r="B678" t="s">
        <v>5457</v>
      </c>
      <c r="C678" t="s">
        <v>5459</v>
      </c>
      <c r="D678" t="s">
        <v>522</v>
      </c>
      <c r="E678" t="s">
        <v>5460</v>
      </c>
      <c r="F678" t="s">
        <v>2825</v>
      </c>
      <c r="G678" t="s">
        <v>6222</v>
      </c>
      <c r="H678" s="2"/>
      <c r="I678">
        <v>3</v>
      </c>
      <c r="J678" t="s">
        <v>5080</v>
      </c>
      <c r="K678" t="s">
        <v>6175</v>
      </c>
      <c r="L678" t="s">
        <v>55</v>
      </c>
      <c r="M678">
        <v>0</v>
      </c>
      <c r="N678">
        <v>100</v>
      </c>
      <c r="O678" t="s">
        <v>6223</v>
      </c>
      <c r="P678" s="2"/>
      <c r="Q678" s="2"/>
      <c r="R678" s="2"/>
      <c r="S678"/>
      <c r="T678"/>
      <c r="U678" t="s">
        <v>6261</v>
      </c>
      <c r="V678" s="2">
        <v>44683.536689814813</v>
      </c>
      <c r="W678" t="s">
        <v>329</v>
      </c>
      <c r="X678" s="2">
        <v>44684.601678240739</v>
      </c>
      <c r="Y678" t="s">
        <v>329</v>
      </c>
      <c r="Z678"/>
    </row>
    <row r="679" spans="1:26" hidden="1" x14ac:dyDescent="0.25">
      <c r="A679" t="s">
        <v>5463</v>
      </c>
      <c r="B679" t="s">
        <v>5462</v>
      </c>
      <c r="C679" t="s">
        <v>5459</v>
      </c>
      <c r="D679" t="s">
        <v>270</v>
      </c>
      <c r="E679" t="s">
        <v>5464</v>
      </c>
      <c r="F679" t="s">
        <v>2825</v>
      </c>
      <c r="G679" t="s">
        <v>6222</v>
      </c>
      <c r="H679" s="2"/>
      <c r="I679">
        <v>3</v>
      </c>
      <c r="J679" t="s">
        <v>5080</v>
      </c>
      <c r="K679" t="s">
        <v>6175</v>
      </c>
      <c r="L679" t="s">
        <v>55</v>
      </c>
      <c r="M679">
        <v>0</v>
      </c>
      <c r="N679">
        <v>100</v>
      </c>
      <c r="O679" t="s">
        <v>6223</v>
      </c>
      <c r="P679" s="2"/>
      <c r="Q679" s="2"/>
      <c r="R679" s="2"/>
      <c r="S679"/>
      <c r="T679"/>
      <c r="U679" t="s">
        <v>6261</v>
      </c>
      <c r="V679" s="2">
        <v>44683.547812500001</v>
      </c>
      <c r="W679" t="s">
        <v>329</v>
      </c>
      <c r="X679" s="2">
        <v>44684.601145833331</v>
      </c>
      <c r="Y679" t="s">
        <v>329</v>
      </c>
      <c r="Z679"/>
    </row>
    <row r="680" spans="1:26" hidden="1" x14ac:dyDescent="0.25">
      <c r="A680" t="s">
        <v>5467</v>
      </c>
      <c r="B680" t="s">
        <v>5466</v>
      </c>
      <c r="C680" t="s">
        <v>5468</v>
      </c>
      <c r="D680" t="s">
        <v>2284</v>
      </c>
      <c r="E680" t="s">
        <v>5469</v>
      </c>
      <c r="F680" t="s">
        <v>2825</v>
      </c>
      <c r="G680" t="s">
        <v>6222</v>
      </c>
      <c r="H680" s="2"/>
      <c r="I680">
        <v>3</v>
      </c>
      <c r="J680" t="s">
        <v>5080</v>
      </c>
      <c r="K680" t="s">
        <v>6175</v>
      </c>
      <c r="L680" t="s">
        <v>55</v>
      </c>
      <c r="M680">
        <v>0</v>
      </c>
      <c r="N680">
        <v>100</v>
      </c>
      <c r="O680" t="s">
        <v>6223</v>
      </c>
      <c r="P680" s="2"/>
      <c r="Q680" s="2"/>
      <c r="R680" s="2"/>
      <c r="S680"/>
      <c r="T680"/>
      <c r="U680" t="s">
        <v>6261</v>
      </c>
      <c r="V680" s="2">
        <v>44683.561145833337</v>
      </c>
      <c r="W680" t="s">
        <v>329</v>
      </c>
      <c r="X680" s="2">
        <v>44684.601493055554</v>
      </c>
      <c r="Y680" t="s">
        <v>329</v>
      </c>
      <c r="Z680"/>
    </row>
    <row r="681" spans="1:26" hidden="1" x14ac:dyDescent="0.25">
      <c r="A681" t="s">
        <v>5472</v>
      </c>
      <c r="B681" t="s">
        <v>5471</v>
      </c>
      <c r="C681" t="s">
        <v>5473</v>
      </c>
      <c r="D681" t="s">
        <v>2475</v>
      </c>
      <c r="E681" t="s">
        <v>5474</v>
      </c>
      <c r="F681" t="s">
        <v>2825</v>
      </c>
      <c r="G681" t="s">
        <v>6222</v>
      </c>
      <c r="H681" s="2"/>
      <c r="I681">
        <v>3</v>
      </c>
      <c r="J681" t="s">
        <v>5080</v>
      </c>
      <c r="K681" t="s">
        <v>6175</v>
      </c>
      <c r="L681" t="s">
        <v>55</v>
      </c>
      <c r="M681">
        <v>0</v>
      </c>
      <c r="N681">
        <v>100</v>
      </c>
      <c r="O681" t="s">
        <v>6223</v>
      </c>
      <c r="P681" s="2"/>
      <c r="Q681" s="2"/>
      <c r="R681" s="2"/>
      <c r="S681"/>
      <c r="T681"/>
      <c r="U681" t="s">
        <v>6261</v>
      </c>
      <c r="V681" s="2">
        <v>44683.567083333335</v>
      </c>
      <c r="W681" t="s">
        <v>329</v>
      </c>
      <c r="X681" s="2">
        <v>44684.601574074077</v>
      </c>
      <c r="Y681" t="s">
        <v>329</v>
      </c>
      <c r="Z681"/>
    </row>
    <row r="682" spans="1:26" hidden="1" x14ac:dyDescent="0.25">
      <c r="A682" t="s">
        <v>5477</v>
      </c>
      <c r="B682" t="s">
        <v>5476</v>
      </c>
      <c r="C682" t="s">
        <v>5478</v>
      </c>
      <c r="D682" t="s">
        <v>769</v>
      </c>
      <c r="E682" t="s">
        <v>5479</v>
      </c>
      <c r="F682" t="s">
        <v>107</v>
      </c>
      <c r="G682" t="s">
        <v>6222</v>
      </c>
      <c r="H682" s="2"/>
      <c r="I682">
        <v>3</v>
      </c>
      <c r="J682" t="s">
        <v>5080</v>
      </c>
      <c r="K682" t="s">
        <v>6175</v>
      </c>
      <c r="L682" t="s">
        <v>55</v>
      </c>
      <c r="M682">
        <v>0</v>
      </c>
      <c r="N682">
        <v>100</v>
      </c>
      <c r="O682" t="s">
        <v>6223</v>
      </c>
      <c r="P682" s="2"/>
      <c r="Q682" s="2"/>
      <c r="R682" s="2"/>
      <c r="S682"/>
      <c r="T682"/>
      <c r="U682" t="s">
        <v>6184</v>
      </c>
      <c r="V682" s="2">
        <v>44683.581342592595</v>
      </c>
      <c r="W682" t="s">
        <v>329</v>
      </c>
      <c r="X682" s="2">
        <v>44683.581712962965</v>
      </c>
      <c r="Y682" t="s">
        <v>329</v>
      </c>
      <c r="Z682"/>
    </row>
    <row r="683" spans="1:26" hidden="1" x14ac:dyDescent="0.25">
      <c r="A683" t="s">
        <v>5482</v>
      </c>
      <c r="B683" t="s">
        <v>5481</v>
      </c>
      <c r="C683" t="s">
        <v>5478</v>
      </c>
      <c r="D683" t="s">
        <v>769</v>
      </c>
      <c r="E683" t="s">
        <v>5479</v>
      </c>
      <c r="F683" t="s">
        <v>107</v>
      </c>
      <c r="G683" t="s">
        <v>6222</v>
      </c>
      <c r="H683" s="2"/>
      <c r="I683">
        <v>3</v>
      </c>
      <c r="J683" t="s">
        <v>5080</v>
      </c>
      <c r="K683" t="s">
        <v>6175</v>
      </c>
      <c r="L683" t="s">
        <v>55</v>
      </c>
      <c r="M683">
        <v>0</v>
      </c>
      <c r="N683">
        <v>100</v>
      </c>
      <c r="O683" t="s">
        <v>6223</v>
      </c>
      <c r="P683" s="2"/>
      <c r="Q683" s="2"/>
      <c r="R683" s="2"/>
      <c r="S683"/>
      <c r="T683"/>
      <c r="U683" t="s">
        <v>6184</v>
      </c>
      <c r="V683" s="2">
        <v>44683.582094907404</v>
      </c>
      <c r="W683" t="s">
        <v>329</v>
      </c>
      <c r="X683" s="2">
        <v>44683.582094907404</v>
      </c>
      <c r="Y683" t="s">
        <v>329</v>
      </c>
      <c r="Z683"/>
    </row>
    <row r="684" spans="1:26" hidden="1" x14ac:dyDescent="0.25">
      <c r="A684" t="s">
        <v>5484</v>
      </c>
      <c r="B684" t="s">
        <v>5483</v>
      </c>
      <c r="C684" t="s">
        <v>5478</v>
      </c>
      <c r="D684" t="s">
        <v>769</v>
      </c>
      <c r="E684" t="s">
        <v>5479</v>
      </c>
      <c r="F684" t="s">
        <v>107</v>
      </c>
      <c r="G684" t="s">
        <v>6222</v>
      </c>
      <c r="H684" s="2"/>
      <c r="I684">
        <v>3</v>
      </c>
      <c r="J684" t="s">
        <v>5080</v>
      </c>
      <c r="K684" t="s">
        <v>6175</v>
      </c>
      <c r="L684" t="s">
        <v>55</v>
      </c>
      <c r="M684">
        <v>0</v>
      </c>
      <c r="N684">
        <v>100</v>
      </c>
      <c r="O684" t="s">
        <v>6223</v>
      </c>
      <c r="P684" s="2"/>
      <c r="Q684" s="2"/>
      <c r="R684" s="2"/>
      <c r="S684"/>
      <c r="T684"/>
      <c r="U684" t="s">
        <v>6184</v>
      </c>
      <c r="V684" s="2">
        <v>44683.582314814812</v>
      </c>
      <c r="W684" t="s">
        <v>329</v>
      </c>
      <c r="X684" s="2">
        <v>44683.582314814812</v>
      </c>
      <c r="Y684" t="s">
        <v>329</v>
      </c>
      <c r="Z684"/>
    </row>
    <row r="685" spans="1:26" hidden="1" x14ac:dyDescent="0.25">
      <c r="A685" t="s">
        <v>5486</v>
      </c>
      <c r="B685" t="s">
        <v>5485</v>
      </c>
      <c r="C685" t="s">
        <v>5487</v>
      </c>
      <c r="D685" t="s">
        <v>5488</v>
      </c>
      <c r="E685" t="s">
        <v>5489</v>
      </c>
      <c r="F685" t="s">
        <v>107</v>
      </c>
      <c r="G685" t="s">
        <v>6222</v>
      </c>
      <c r="H685" s="2"/>
      <c r="I685">
        <v>5</v>
      </c>
      <c r="J685" t="s">
        <v>5080</v>
      </c>
      <c r="K685" t="s">
        <v>6142</v>
      </c>
      <c r="L685" t="s">
        <v>55</v>
      </c>
      <c r="M685">
        <v>0</v>
      </c>
      <c r="N685">
        <v>100</v>
      </c>
      <c r="O685" t="s">
        <v>6223</v>
      </c>
      <c r="P685" s="2"/>
      <c r="Q685" s="2"/>
      <c r="R685" s="2"/>
      <c r="S685"/>
      <c r="T685"/>
      <c r="U685" t="s">
        <v>6144</v>
      </c>
      <c r="V685" s="2">
        <v>44683.590648148151</v>
      </c>
      <c r="W685" t="s">
        <v>329</v>
      </c>
      <c r="X685" s="2">
        <v>44683.590648148151</v>
      </c>
      <c r="Y685" t="s">
        <v>329</v>
      </c>
      <c r="Z685"/>
    </row>
    <row r="686" spans="1:26" hidden="1" x14ac:dyDescent="0.25">
      <c r="A686" t="s">
        <v>5086</v>
      </c>
      <c r="B686" t="s">
        <v>5085</v>
      </c>
      <c r="C686" t="s">
        <v>4591</v>
      </c>
      <c r="D686" t="s">
        <v>522</v>
      </c>
      <c r="E686" t="s">
        <v>4592</v>
      </c>
      <c r="F686" t="s">
        <v>107</v>
      </c>
      <c r="G686" t="s">
        <v>6222</v>
      </c>
      <c r="H686" s="2"/>
      <c r="I686">
        <v>5</v>
      </c>
      <c r="J686" t="s">
        <v>5080</v>
      </c>
      <c r="K686" t="s">
        <v>6142</v>
      </c>
      <c r="L686" t="s">
        <v>55</v>
      </c>
      <c r="M686">
        <v>0</v>
      </c>
      <c r="N686">
        <v>100</v>
      </c>
      <c r="O686" t="s">
        <v>6223</v>
      </c>
      <c r="P686" s="2"/>
      <c r="Q686" s="2"/>
      <c r="R686" s="2"/>
      <c r="S686"/>
      <c r="T686"/>
      <c r="U686" t="s">
        <v>6144</v>
      </c>
      <c r="V686" s="2">
        <v>44683.597881944443</v>
      </c>
      <c r="W686" t="s">
        <v>329</v>
      </c>
      <c r="X686" s="2">
        <v>44683.597881944443</v>
      </c>
      <c r="Y686" t="s">
        <v>329</v>
      </c>
      <c r="Z686"/>
    </row>
    <row r="687" spans="1:26" hidden="1" x14ac:dyDescent="0.25">
      <c r="A687" t="s">
        <v>5088</v>
      </c>
      <c r="B687" t="s">
        <v>5087</v>
      </c>
      <c r="C687" t="s">
        <v>4591</v>
      </c>
      <c r="D687" t="s">
        <v>522</v>
      </c>
      <c r="E687" t="s">
        <v>4592</v>
      </c>
      <c r="F687" t="s">
        <v>107</v>
      </c>
      <c r="G687" t="s">
        <v>6222</v>
      </c>
      <c r="H687" s="2"/>
      <c r="I687">
        <v>5</v>
      </c>
      <c r="J687" t="s">
        <v>5080</v>
      </c>
      <c r="K687" t="s">
        <v>6142</v>
      </c>
      <c r="L687" t="s">
        <v>55</v>
      </c>
      <c r="M687">
        <v>0</v>
      </c>
      <c r="N687">
        <v>100</v>
      </c>
      <c r="O687" t="s">
        <v>6223</v>
      </c>
      <c r="P687" s="2"/>
      <c r="Q687" s="2"/>
      <c r="R687" s="2"/>
      <c r="S687"/>
      <c r="T687"/>
      <c r="U687" t="s">
        <v>6144</v>
      </c>
      <c r="V687" s="2">
        <v>44683.598009259258</v>
      </c>
      <c r="W687" t="s">
        <v>329</v>
      </c>
      <c r="X687" s="2">
        <v>44683.598009259258</v>
      </c>
      <c r="Y687" t="s">
        <v>329</v>
      </c>
      <c r="Z687"/>
    </row>
    <row r="688" spans="1:26" hidden="1" x14ac:dyDescent="0.25">
      <c r="A688" t="s">
        <v>5492</v>
      </c>
      <c r="B688" t="s">
        <v>5491</v>
      </c>
      <c r="C688" t="s">
        <v>5493</v>
      </c>
      <c r="D688" t="s">
        <v>32</v>
      </c>
      <c r="E688" t="s">
        <v>5494</v>
      </c>
      <c r="F688" t="s">
        <v>107</v>
      </c>
      <c r="G688" t="s">
        <v>6222</v>
      </c>
      <c r="H688" s="2"/>
      <c r="I688">
        <v>5</v>
      </c>
      <c r="J688" t="s">
        <v>5080</v>
      </c>
      <c r="K688" t="s">
        <v>6142</v>
      </c>
      <c r="L688" t="s">
        <v>55</v>
      </c>
      <c r="M688">
        <v>0</v>
      </c>
      <c r="N688">
        <v>100</v>
      </c>
      <c r="O688" t="s">
        <v>6223</v>
      </c>
      <c r="P688" s="2"/>
      <c r="Q688" s="2"/>
      <c r="R688" s="2"/>
      <c r="S688"/>
      <c r="T688"/>
      <c r="U688" t="s">
        <v>6144</v>
      </c>
      <c r="V688" s="2">
        <v>44684.420034722221</v>
      </c>
      <c r="W688" t="s">
        <v>329</v>
      </c>
      <c r="X688" s="2">
        <v>44684.420034722221</v>
      </c>
      <c r="Y688" t="s">
        <v>329</v>
      </c>
      <c r="Z688"/>
    </row>
    <row r="689" spans="1:26" hidden="1" x14ac:dyDescent="0.25">
      <c r="A689" t="s">
        <v>5497</v>
      </c>
      <c r="B689" t="s">
        <v>5496</v>
      </c>
      <c r="C689" t="s">
        <v>5493</v>
      </c>
      <c r="D689" t="s">
        <v>32</v>
      </c>
      <c r="E689" t="s">
        <v>5494</v>
      </c>
      <c r="F689" t="s">
        <v>107</v>
      </c>
      <c r="G689" t="s">
        <v>6222</v>
      </c>
      <c r="H689" s="2"/>
      <c r="I689">
        <v>5</v>
      </c>
      <c r="J689" t="s">
        <v>5080</v>
      </c>
      <c r="K689" t="s">
        <v>6142</v>
      </c>
      <c r="L689" t="s">
        <v>55</v>
      </c>
      <c r="M689">
        <v>0</v>
      </c>
      <c r="N689">
        <v>100</v>
      </c>
      <c r="O689" t="s">
        <v>6223</v>
      </c>
      <c r="P689" s="2"/>
      <c r="Q689" s="2"/>
      <c r="R689" s="2"/>
      <c r="S689"/>
      <c r="T689"/>
      <c r="U689" t="s">
        <v>6144</v>
      </c>
      <c r="V689" s="2">
        <v>44684.420185185183</v>
      </c>
      <c r="W689" t="s">
        <v>329</v>
      </c>
      <c r="X689" s="2">
        <v>44684.420185185183</v>
      </c>
      <c r="Y689" t="s">
        <v>329</v>
      </c>
      <c r="Z689"/>
    </row>
    <row r="690" spans="1:26" hidden="1" x14ac:dyDescent="0.25">
      <c r="A690" t="s">
        <v>5259</v>
      </c>
      <c r="B690" t="s">
        <v>5258</v>
      </c>
      <c r="C690" t="s">
        <v>104</v>
      </c>
      <c r="D690" t="s">
        <v>1007</v>
      </c>
      <c r="E690" t="s">
        <v>106</v>
      </c>
      <c r="F690" t="s">
        <v>107</v>
      </c>
      <c r="G690" t="s">
        <v>6222</v>
      </c>
      <c r="H690" s="2"/>
      <c r="I690">
        <v>5</v>
      </c>
      <c r="J690" t="s">
        <v>5080</v>
      </c>
      <c r="K690" t="s">
        <v>6142</v>
      </c>
      <c r="L690" t="s">
        <v>55</v>
      </c>
      <c r="M690">
        <v>0</v>
      </c>
      <c r="N690">
        <v>100</v>
      </c>
      <c r="O690" t="s">
        <v>6223</v>
      </c>
      <c r="P690" s="2"/>
      <c r="Q690" s="2"/>
      <c r="R690" s="2"/>
      <c r="S690"/>
      <c r="T690"/>
      <c r="U690" t="s">
        <v>6144</v>
      </c>
      <c r="V690" s="2">
        <v>44684.429189814815</v>
      </c>
      <c r="W690" t="s">
        <v>329</v>
      </c>
      <c r="X690" s="2">
        <v>44684.429189814815</v>
      </c>
      <c r="Y690" t="s">
        <v>329</v>
      </c>
      <c r="Z690"/>
    </row>
    <row r="691" spans="1:26" x14ac:dyDescent="0.25">
      <c r="A691" t="s">
        <v>3095</v>
      </c>
      <c r="B691" t="s">
        <v>3094</v>
      </c>
      <c r="C691" t="s">
        <v>2336</v>
      </c>
      <c r="D691" t="s">
        <v>1552</v>
      </c>
      <c r="E691" t="s">
        <v>2337</v>
      </c>
      <c r="F691" t="s">
        <v>241</v>
      </c>
      <c r="G691" s="5" t="s">
        <v>58</v>
      </c>
      <c r="H691" s="5">
        <v>1031025</v>
      </c>
      <c r="I691">
        <v>5</v>
      </c>
      <c r="J691" t="s">
        <v>79</v>
      </c>
      <c r="K691" t="s">
        <v>6142</v>
      </c>
      <c r="L691" s="5" t="s">
        <v>55</v>
      </c>
      <c r="M691">
        <v>80</v>
      </c>
      <c r="N691">
        <v>100</v>
      </c>
      <c r="O691" t="s">
        <v>6146</v>
      </c>
      <c r="P691" s="5">
        <v>2500</v>
      </c>
      <c r="Q691" s="5">
        <v>50</v>
      </c>
      <c r="R691" s="5">
        <v>300</v>
      </c>
      <c r="U691" s="5" t="s">
        <v>6144</v>
      </c>
      <c r="V691" s="8">
        <v>43474.373854166668</v>
      </c>
      <c r="X691" s="8">
        <v>43474.373854166668</v>
      </c>
    </row>
    <row r="692" spans="1:26" hidden="1" x14ac:dyDescent="0.25">
      <c r="A692" t="s">
        <v>6056</v>
      </c>
      <c r="B692" t="s">
        <v>6055</v>
      </c>
      <c r="C692" t="s">
        <v>2336</v>
      </c>
      <c r="D692" t="s">
        <v>1552</v>
      </c>
      <c r="E692" t="s">
        <v>2337</v>
      </c>
      <c r="F692" t="s">
        <v>241</v>
      </c>
      <c r="G692" t="s">
        <v>5022</v>
      </c>
      <c r="H692">
        <v>3004344</v>
      </c>
      <c r="I692">
        <v>5</v>
      </c>
      <c r="J692" t="s">
        <v>167</v>
      </c>
      <c r="K692" t="s">
        <v>6142</v>
      </c>
      <c r="L692" t="s">
        <v>55</v>
      </c>
      <c r="M692">
        <v>80</v>
      </c>
      <c r="N692">
        <v>100</v>
      </c>
      <c r="O692" t="s">
        <v>6143</v>
      </c>
      <c r="P692">
        <v>2600</v>
      </c>
      <c r="Q692">
        <v>50</v>
      </c>
      <c r="R692">
        <v>300</v>
      </c>
      <c r="S692"/>
      <c r="T692"/>
      <c r="U692" t="s">
        <v>6144</v>
      </c>
      <c r="V692" s="2">
        <v>43474.373854166668</v>
      </c>
      <c r="W692"/>
      <c r="X692" s="2">
        <v>43474.373854166668</v>
      </c>
      <c r="Y692"/>
      <c r="Z692"/>
    </row>
    <row r="693" spans="1:26" hidden="1" x14ac:dyDescent="0.25">
      <c r="A693" t="s">
        <v>3753</v>
      </c>
      <c r="B693" t="s">
        <v>3752</v>
      </c>
      <c r="C693" t="s">
        <v>3754</v>
      </c>
      <c r="D693" t="s">
        <v>2089</v>
      </c>
      <c r="E693" t="s">
        <v>3755</v>
      </c>
      <c r="F693" t="s">
        <v>241</v>
      </c>
      <c r="G693" t="s">
        <v>58</v>
      </c>
      <c r="H693">
        <v>1015800</v>
      </c>
      <c r="I693">
        <v>5</v>
      </c>
      <c r="J693" t="s">
        <v>167</v>
      </c>
      <c r="K693" t="s">
        <v>6142</v>
      </c>
      <c r="L693" t="s">
        <v>55</v>
      </c>
      <c r="M693">
        <v>80</v>
      </c>
      <c r="N693">
        <v>100</v>
      </c>
      <c r="O693" t="s">
        <v>6221</v>
      </c>
      <c r="P693">
        <v>2600</v>
      </c>
      <c r="Q693">
        <v>50</v>
      </c>
      <c r="R693">
        <v>300</v>
      </c>
      <c r="S693"/>
      <c r="T693"/>
      <c r="U693" t="s">
        <v>6144</v>
      </c>
      <c r="V693" s="2">
        <v>44096.511956018519</v>
      </c>
      <c r="W693" t="s">
        <v>329</v>
      </c>
      <c r="X693" s="2">
        <v>44096.511956018519</v>
      </c>
      <c r="Y693" t="s">
        <v>329</v>
      </c>
      <c r="Z693"/>
    </row>
    <row r="694" spans="1:26" x14ac:dyDescent="0.25">
      <c r="A694" t="s">
        <v>4050</v>
      </c>
      <c r="B694" t="s">
        <v>4049</v>
      </c>
      <c r="C694" t="s">
        <v>3754</v>
      </c>
      <c r="D694" t="s">
        <v>2089</v>
      </c>
      <c r="E694" t="s">
        <v>3755</v>
      </c>
      <c r="F694" t="s">
        <v>241</v>
      </c>
      <c r="G694" s="5" t="s">
        <v>58</v>
      </c>
      <c r="H694" s="5">
        <v>1015813</v>
      </c>
      <c r="I694">
        <v>5</v>
      </c>
      <c r="J694" t="s">
        <v>79</v>
      </c>
      <c r="K694" t="s">
        <v>6142</v>
      </c>
      <c r="L694" s="5" t="s">
        <v>55</v>
      </c>
      <c r="M694">
        <v>80</v>
      </c>
      <c r="N694">
        <v>100</v>
      </c>
      <c r="O694" t="s">
        <v>6221</v>
      </c>
      <c r="P694" s="5">
        <v>2600</v>
      </c>
      <c r="Q694" s="5">
        <v>50</v>
      </c>
      <c r="R694" s="5">
        <v>300</v>
      </c>
      <c r="U694" s="5" t="s">
        <v>6144</v>
      </c>
      <c r="V694" s="8">
        <v>44096.509583333333</v>
      </c>
      <c r="W694" s="5" t="s">
        <v>329</v>
      </c>
      <c r="X694" s="8">
        <v>44096.509583333333</v>
      </c>
      <c r="Y694" s="5" t="s">
        <v>329</v>
      </c>
    </row>
    <row r="695" spans="1:26" x14ac:dyDescent="0.25">
      <c r="A695" t="s">
        <v>4865</v>
      </c>
      <c r="B695" t="s">
        <v>4864</v>
      </c>
      <c r="C695" t="s">
        <v>3754</v>
      </c>
      <c r="D695" t="s">
        <v>2089</v>
      </c>
      <c r="E695" t="s">
        <v>3755</v>
      </c>
      <c r="F695" t="s">
        <v>241</v>
      </c>
      <c r="G695" s="5" t="s">
        <v>58</v>
      </c>
      <c r="H695" s="5">
        <v>1037241</v>
      </c>
      <c r="I695">
        <v>5</v>
      </c>
      <c r="J695" t="s">
        <v>47</v>
      </c>
      <c r="K695" t="s">
        <v>6142</v>
      </c>
      <c r="L695" s="5" t="s">
        <v>55</v>
      </c>
      <c r="M695">
        <v>80</v>
      </c>
      <c r="N695">
        <v>100</v>
      </c>
      <c r="O695" t="s">
        <v>6221</v>
      </c>
      <c r="P695" s="5">
        <v>2700</v>
      </c>
      <c r="Q695" s="5">
        <v>50</v>
      </c>
      <c r="R695" s="5">
        <v>300</v>
      </c>
      <c r="U695" s="5" t="s">
        <v>6144</v>
      </c>
      <c r="V695" s="8">
        <v>44096.510081018518</v>
      </c>
      <c r="W695" s="5" t="s">
        <v>329</v>
      </c>
      <c r="X695" s="8">
        <v>44096.510081018518</v>
      </c>
      <c r="Y695" s="5" t="s">
        <v>329</v>
      </c>
    </row>
    <row r="696" spans="1:26" hidden="1" x14ac:dyDescent="0.25">
      <c r="A696" t="s">
        <v>4190</v>
      </c>
      <c r="B696" t="s">
        <v>4189</v>
      </c>
      <c r="C696" t="s">
        <v>3754</v>
      </c>
      <c r="D696" t="s">
        <v>2089</v>
      </c>
      <c r="E696" t="s">
        <v>3755</v>
      </c>
      <c r="F696" t="s">
        <v>241</v>
      </c>
      <c r="G696" t="s">
        <v>323</v>
      </c>
      <c r="H696">
        <v>1035513</v>
      </c>
      <c r="I696">
        <v>0.24</v>
      </c>
      <c r="J696" t="s">
        <v>193</v>
      </c>
      <c r="K696" t="s">
        <v>6175</v>
      </c>
      <c r="L696" t="s">
        <v>330</v>
      </c>
      <c r="M696">
        <v>20</v>
      </c>
      <c r="N696">
        <v>100</v>
      </c>
      <c r="O696" t="s">
        <v>6225</v>
      </c>
      <c r="P696" s="2"/>
      <c r="Q696" s="2"/>
      <c r="R696" s="2"/>
      <c r="S696"/>
      <c r="T696"/>
      <c r="U696" t="s">
        <v>6179</v>
      </c>
      <c r="V696" s="2">
        <v>44096.512708333335</v>
      </c>
      <c r="W696" t="s">
        <v>329</v>
      </c>
      <c r="X696" s="2">
        <v>44096.564733796295</v>
      </c>
      <c r="Y696" t="s">
        <v>37</v>
      </c>
      <c r="Z696"/>
    </row>
    <row r="697" spans="1:26" x14ac:dyDescent="0.25">
      <c r="A697" t="s">
        <v>4105</v>
      </c>
      <c r="B697" t="s">
        <v>4104</v>
      </c>
      <c r="C697" t="s">
        <v>3754</v>
      </c>
      <c r="D697" t="s">
        <v>2089</v>
      </c>
      <c r="E697" t="s">
        <v>3755</v>
      </c>
      <c r="F697" t="s">
        <v>241</v>
      </c>
      <c r="G697" s="5" t="s">
        <v>58</v>
      </c>
      <c r="H697" s="5">
        <v>1030377</v>
      </c>
      <c r="I697">
        <v>5</v>
      </c>
      <c r="J697" t="s">
        <v>79</v>
      </c>
      <c r="K697" t="s">
        <v>6172</v>
      </c>
      <c r="L697" s="5" t="s">
        <v>55</v>
      </c>
      <c r="M697">
        <v>60</v>
      </c>
      <c r="N697">
        <v>100</v>
      </c>
      <c r="O697" t="s">
        <v>6224</v>
      </c>
      <c r="P697" s="5">
        <v>2700</v>
      </c>
      <c r="Q697" s="5">
        <v>50</v>
      </c>
      <c r="R697" s="5">
        <v>300</v>
      </c>
      <c r="U697" s="5" t="s">
        <v>6174</v>
      </c>
      <c r="V697" s="8">
        <v>44096.510891203703</v>
      </c>
      <c r="W697" s="5" t="s">
        <v>329</v>
      </c>
      <c r="X697" s="8">
        <v>44096.605138888888</v>
      </c>
      <c r="Y697" s="5" t="s">
        <v>37</v>
      </c>
    </row>
    <row r="698" spans="1:26" x14ac:dyDescent="0.25">
      <c r="A698" t="s">
        <v>4107</v>
      </c>
      <c r="B698" t="s">
        <v>4106</v>
      </c>
      <c r="C698" t="s">
        <v>3754</v>
      </c>
      <c r="D698" t="s">
        <v>2089</v>
      </c>
      <c r="E698" t="s">
        <v>3755</v>
      </c>
      <c r="F698" t="s">
        <v>241</v>
      </c>
      <c r="G698" s="5" t="s">
        <v>58</v>
      </c>
      <c r="H698" s="5">
        <v>1030378</v>
      </c>
      <c r="I698">
        <v>5</v>
      </c>
      <c r="J698" t="s">
        <v>47</v>
      </c>
      <c r="K698" t="s">
        <v>6172</v>
      </c>
      <c r="L698" s="5" t="s">
        <v>55</v>
      </c>
      <c r="M698">
        <v>60</v>
      </c>
      <c r="N698">
        <v>100</v>
      </c>
      <c r="O698" t="s">
        <v>6224</v>
      </c>
      <c r="P698" s="5">
        <v>2600</v>
      </c>
      <c r="Q698" s="5">
        <v>50</v>
      </c>
      <c r="R698" s="5">
        <v>300</v>
      </c>
      <c r="U698" s="5" t="s">
        <v>6174</v>
      </c>
      <c r="V698" s="8">
        <v>44096.511481481481</v>
      </c>
      <c r="W698" s="5" t="s">
        <v>329</v>
      </c>
      <c r="X698" s="8">
        <v>44096.605949074074</v>
      </c>
      <c r="Y698" s="5" t="s">
        <v>37</v>
      </c>
    </row>
    <row r="699" spans="1:26" hidden="1" x14ac:dyDescent="0.25">
      <c r="A699" t="s">
        <v>4364</v>
      </c>
      <c r="B699" t="s">
        <v>4363</v>
      </c>
      <c r="C699" t="s">
        <v>2346</v>
      </c>
      <c r="D699" t="s">
        <v>2347</v>
      </c>
      <c r="E699" t="s">
        <v>2348</v>
      </c>
      <c r="F699" t="s">
        <v>241</v>
      </c>
      <c r="G699" t="s">
        <v>323</v>
      </c>
      <c r="H699">
        <v>1036091</v>
      </c>
      <c r="I699">
        <v>0.24</v>
      </c>
      <c r="J699" t="s">
        <v>193</v>
      </c>
      <c r="K699" t="s">
        <v>6175</v>
      </c>
      <c r="L699" t="s">
        <v>330</v>
      </c>
      <c r="M699">
        <v>20</v>
      </c>
      <c r="N699">
        <v>100</v>
      </c>
      <c r="O699" t="s">
        <v>6225</v>
      </c>
      <c r="P699" s="2"/>
      <c r="Q699" s="2"/>
      <c r="R699" s="2"/>
      <c r="S699"/>
      <c r="T699"/>
      <c r="U699" t="s">
        <v>6179</v>
      </c>
      <c r="V699" s="2">
        <v>44096.619872685187</v>
      </c>
      <c r="W699" t="s">
        <v>329</v>
      </c>
      <c r="X699" s="2">
        <v>44096.625914351855</v>
      </c>
      <c r="Y699" t="s">
        <v>37</v>
      </c>
      <c r="Z699"/>
    </row>
    <row r="700" spans="1:26" x14ac:dyDescent="0.25">
      <c r="A700" t="s">
        <v>4139</v>
      </c>
      <c r="B700" t="s">
        <v>4138</v>
      </c>
      <c r="C700" t="s">
        <v>2346</v>
      </c>
      <c r="D700" t="s">
        <v>2347</v>
      </c>
      <c r="E700" t="s">
        <v>2348</v>
      </c>
      <c r="F700" t="s">
        <v>241</v>
      </c>
      <c r="G700" s="5" t="s">
        <v>58</v>
      </c>
      <c r="H700" s="5">
        <v>1030353</v>
      </c>
      <c r="I700">
        <v>5</v>
      </c>
      <c r="J700" t="s">
        <v>47</v>
      </c>
      <c r="K700" t="s">
        <v>6172</v>
      </c>
      <c r="L700" s="5" t="s">
        <v>55</v>
      </c>
      <c r="M700">
        <v>60</v>
      </c>
      <c r="N700">
        <v>100</v>
      </c>
      <c r="O700" t="s">
        <v>6224</v>
      </c>
      <c r="P700" s="5">
        <v>2700</v>
      </c>
      <c r="Q700" s="5">
        <v>50</v>
      </c>
      <c r="R700" s="5">
        <v>300</v>
      </c>
      <c r="U700" s="5" t="s">
        <v>6174</v>
      </c>
      <c r="V700" s="8">
        <v>44084.502800925926</v>
      </c>
      <c r="W700" s="5" t="s">
        <v>37</v>
      </c>
      <c r="X700" s="8">
        <v>44084.502800925926</v>
      </c>
      <c r="Y700" s="5" t="s">
        <v>37</v>
      </c>
    </row>
    <row r="701" spans="1:26" x14ac:dyDescent="0.25">
      <c r="A701" t="s">
        <v>2345</v>
      </c>
      <c r="B701" t="s">
        <v>2344</v>
      </c>
      <c r="C701" t="s">
        <v>2346</v>
      </c>
      <c r="D701" t="s">
        <v>2347</v>
      </c>
      <c r="E701" t="s">
        <v>2348</v>
      </c>
      <c r="F701" t="s">
        <v>241</v>
      </c>
      <c r="G701" s="5" t="s">
        <v>58</v>
      </c>
      <c r="H701" s="5">
        <v>1018554</v>
      </c>
      <c r="I701">
        <v>5</v>
      </c>
      <c r="J701" t="s">
        <v>79</v>
      </c>
      <c r="K701" t="s">
        <v>6172</v>
      </c>
      <c r="L701" s="5" t="s">
        <v>55</v>
      </c>
      <c r="M701">
        <v>60</v>
      </c>
      <c r="N701">
        <v>100</v>
      </c>
      <c r="O701" t="s">
        <v>6224</v>
      </c>
      <c r="P701" s="5">
        <v>2600</v>
      </c>
      <c r="Q701" s="5">
        <v>50</v>
      </c>
      <c r="R701" s="5">
        <v>300</v>
      </c>
      <c r="U701" s="5" t="s">
        <v>6174</v>
      </c>
      <c r="V701" s="8">
        <v>44084.501828703702</v>
      </c>
      <c r="W701" s="5" t="s">
        <v>37</v>
      </c>
      <c r="X701" s="8">
        <v>44084.502349537041</v>
      </c>
      <c r="Y701" s="5" t="s">
        <v>37</v>
      </c>
    </row>
    <row r="702" spans="1:26" hidden="1" x14ac:dyDescent="0.25">
      <c r="A702" t="s">
        <v>2940</v>
      </c>
      <c r="B702" t="s">
        <v>2939</v>
      </c>
      <c r="C702" t="s">
        <v>1433</v>
      </c>
      <c r="D702" t="s">
        <v>270</v>
      </c>
      <c r="E702" t="s">
        <v>1434</v>
      </c>
      <c r="F702" t="s">
        <v>241</v>
      </c>
      <c r="G702" t="s">
        <v>58</v>
      </c>
      <c r="H702">
        <v>1017264</v>
      </c>
      <c r="I702">
        <v>5</v>
      </c>
      <c r="J702" t="s">
        <v>167</v>
      </c>
      <c r="K702" t="s">
        <v>6142</v>
      </c>
      <c r="L702" t="s">
        <v>55</v>
      </c>
      <c r="M702">
        <v>80</v>
      </c>
      <c r="N702">
        <v>100</v>
      </c>
      <c r="O702" t="s">
        <v>6218</v>
      </c>
      <c r="P702">
        <v>2600</v>
      </c>
      <c r="Q702">
        <v>50</v>
      </c>
      <c r="R702">
        <v>300</v>
      </c>
      <c r="S702"/>
      <c r="T702"/>
      <c r="U702" t="s">
        <v>6144</v>
      </c>
      <c r="V702" s="2">
        <v>43892.582928240743</v>
      </c>
      <c r="W702" t="s">
        <v>37</v>
      </c>
      <c r="X702" s="2">
        <v>44411.624571759261</v>
      </c>
      <c r="Y702" t="s">
        <v>329</v>
      </c>
      <c r="Z702"/>
    </row>
    <row r="703" spans="1:26" x14ac:dyDescent="0.25">
      <c r="A703" t="s">
        <v>1587</v>
      </c>
      <c r="B703" t="s">
        <v>1586</v>
      </c>
      <c r="C703" t="s">
        <v>1433</v>
      </c>
      <c r="D703" t="s">
        <v>270</v>
      </c>
      <c r="E703" t="s">
        <v>1434</v>
      </c>
      <c r="F703" t="s">
        <v>241</v>
      </c>
      <c r="G703" s="5" t="s">
        <v>58</v>
      </c>
      <c r="H703" s="5">
        <v>1037191</v>
      </c>
      <c r="I703">
        <v>5</v>
      </c>
      <c r="J703" t="s">
        <v>47</v>
      </c>
      <c r="K703" t="s">
        <v>6172</v>
      </c>
      <c r="L703" s="5" t="s">
        <v>55</v>
      </c>
      <c r="M703">
        <v>60</v>
      </c>
      <c r="N703">
        <v>100</v>
      </c>
      <c r="O703" t="s">
        <v>6219</v>
      </c>
      <c r="P703" s="5">
        <v>2600</v>
      </c>
      <c r="Q703" s="5">
        <v>50</v>
      </c>
      <c r="R703" s="5">
        <v>300</v>
      </c>
      <c r="U703" s="5" t="s">
        <v>6174</v>
      </c>
      <c r="V703" s="8">
        <v>43892.582152777781</v>
      </c>
      <c r="W703" s="5" t="s">
        <v>37</v>
      </c>
      <c r="X703" s="8">
        <v>44411.6250462963</v>
      </c>
      <c r="Y703" s="5" t="s">
        <v>329</v>
      </c>
    </row>
    <row r="704" spans="1:26" hidden="1" x14ac:dyDescent="0.25">
      <c r="A704" t="s">
        <v>1432</v>
      </c>
      <c r="B704" t="s">
        <v>1431</v>
      </c>
      <c r="C704" t="s">
        <v>1433</v>
      </c>
      <c r="D704" t="s">
        <v>270</v>
      </c>
      <c r="E704" t="s">
        <v>1434</v>
      </c>
      <c r="F704" t="s">
        <v>241</v>
      </c>
      <c r="G704" t="s">
        <v>323</v>
      </c>
      <c r="H704">
        <v>1034444</v>
      </c>
      <c r="I704">
        <v>0.24</v>
      </c>
      <c r="J704" t="s">
        <v>193</v>
      </c>
      <c r="K704" t="s">
        <v>6175</v>
      </c>
      <c r="L704" t="s">
        <v>330</v>
      </c>
      <c r="M704">
        <v>20</v>
      </c>
      <c r="N704">
        <v>100</v>
      </c>
      <c r="O704" t="s">
        <v>6178</v>
      </c>
      <c r="P704">
        <v>1400</v>
      </c>
      <c r="Q704">
        <v>50</v>
      </c>
      <c r="R704">
        <v>302</v>
      </c>
      <c r="S704"/>
      <c r="T704"/>
      <c r="U704" t="s">
        <v>6179</v>
      </c>
      <c r="V704" s="2">
        <v>43892.582546296297</v>
      </c>
      <c r="W704" t="s">
        <v>37</v>
      </c>
      <c r="X704" s="2">
        <v>43892.582546296297</v>
      </c>
      <c r="Y704" t="s">
        <v>37</v>
      </c>
      <c r="Z704"/>
    </row>
    <row r="705" spans="1:26" x14ac:dyDescent="0.25">
      <c r="A705" t="s">
        <v>3795</v>
      </c>
      <c r="B705" t="s">
        <v>3794</v>
      </c>
      <c r="C705" t="s">
        <v>1433</v>
      </c>
      <c r="D705" t="s">
        <v>270</v>
      </c>
      <c r="E705" t="s">
        <v>1434</v>
      </c>
      <c r="F705" t="s">
        <v>241</v>
      </c>
      <c r="G705" s="5" t="s">
        <v>58</v>
      </c>
      <c r="H705" s="5">
        <v>1007950</v>
      </c>
      <c r="I705">
        <v>5</v>
      </c>
      <c r="J705" t="s">
        <v>79</v>
      </c>
      <c r="K705" t="s">
        <v>6172</v>
      </c>
      <c r="L705" s="5" t="s">
        <v>55</v>
      </c>
      <c r="M705">
        <v>60</v>
      </c>
      <c r="N705">
        <v>100</v>
      </c>
      <c r="O705" t="s">
        <v>6190</v>
      </c>
      <c r="P705" s="5">
        <v>2600</v>
      </c>
      <c r="Q705" s="5">
        <v>50</v>
      </c>
      <c r="R705" s="5">
        <v>300</v>
      </c>
      <c r="U705" s="5" t="s">
        <v>6174</v>
      </c>
      <c r="V705" s="8">
        <v>43892.583379629628</v>
      </c>
      <c r="W705" s="5" t="s">
        <v>37</v>
      </c>
      <c r="X705" s="8">
        <v>43892.583379629628</v>
      </c>
      <c r="Y705" s="5" t="s">
        <v>37</v>
      </c>
    </row>
    <row r="706" spans="1:26" hidden="1" x14ac:dyDescent="0.25">
      <c r="A706" t="s">
        <v>4423</v>
      </c>
      <c r="B706" t="s">
        <v>4422</v>
      </c>
      <c r="C706" t="s">
        <v>4079</v>
      </c>
      <c r="D706" t="s">
        <v>807</v>
      </c>
      <c r="E706" t="s">
        <v>4080</v>
      </c>
      <c r="F706" t="s">
        <v>241</v>
      </c>
      <c r="G706" t="s">
        <v>323</v>
      </c>
      <c r="H706">
        <v>1036417</v>
      </c>
      <c r="I706">
        <v>0.24</v>
      </c>
      <c r="J706" t="s">
        <v>193</v>
      </c>
      <c r="K706" t="s">
        <v>6175</v>
      </c>
      <c r="L706" t="s">
        <v>330</v>
      </c>
      <c r="M706">
        <v>20</v>
      </c>
      <c r="N706">
        <v>100</v>
      </c>
      <c r="O706" t="s">
        <v>6240</v>
      </c>
      <c r="P706" s="2"/>
      <c r="Q706" s="2"/>
      <c r="R706" s="2"/>
      <c r="S706"/>
      <c r="T706"/>
      <c r="U706" t="s">
        <v>6177</v>
      </c>
      <c r="V706" s="2">
        <v>44270.448229166665</v>
      </c>
      <c r="W706" t="s">
        <v>329</v>
      </c>
      <c r="X706" s="2">
        <v>44270.448229166665</v>
      </c>
      <c r="Y706" t="s">
        <v>329</v>
      </c>
      <c r="Z706"/>
    </row>
    <row r="707" spans="1:26" x14ac:dyDescent="0.25">
      <c r="A707" t="s">
        <v>4078</v>
      </c>
      <c r="B707" t="s">
        <v>4077</v>
      </c>
      <c r="C707" t="s">
        <v>4079</v>
      </c>
      <c r="D707" t="s">
        <v>807</v>
      </c>
      <c r="E707" t="s">
        <v>4080</v>
      </c>
      <c r="F707" t="s">
        <v>241</v>
      </c>
      <c r="G707" s="5" t="s">
        <v>58</v>
      </c>
      <c r="H707" s="5">
        <v>1030415</v>
      </c>
      <c r="I707">
        <v>5</v>
      </c>
      <c r="J707" t="s">
        <v>79</v>
      </c>
      <c r="K707" t="s">
        <v>6172</v>
      </c>
      <c r="L707" s="5" t="s">
        <v>55</v>
      </c>
      <c r="M707">
        <v>60</v>
      </c>
      <c r="N707">
        <v>100</v>
      </c>
      <c r="O707" t="s">
        <v>6219</v>
      </c>
      <c r="P707" s="5">
        <v>2700</v>
      </c>
      <c r="Q707" s="5">
        <v>50</v>
      </c>
      <c r="R707" s="5">
        <v>300</v>
      </c>
      <c r="U707" s="5" t="s">
        <v>6174</v>
      </c>
      <c r="V707" s="8">
        <v>44270.536319444444</v>
      </c>
      <c r="W707" s="5" t="s">
        <v>329</v>
      </c>
      <c r="X707" s="8">
        <v>44270.536319444444</v>
      </c>
      <c r="Y707" s="5" t="s">
        <v>329</v>
      </c>
    </row>
    <row r="708" spans="1:26" x14ac:dyDescent="0.25">
      <c r="A708" t="s">
        <v>4083</v>
      </c>
      <c r="B708" t="s">
        <v>4082</v>
      </c>
      <c r="C708" t="s">
        <v>4079</v>
      </c>
      <c r="D708" t="s">
        <v>807</v>
      </c>
      <c r="E708" t="s">
        <v>4080</v>
      </c>
      <c r="F708" t="s">
        <v>241</v>
      </c>
      <c r="G708" s="5" t="s">
        <v>58</v>
      </c>
      <c r="H708" s="5">
        <v>1030416</v>
      </c>
      <c r="I708">
        <v>5</v>
      </c>
      <c r="J708" t="s">
        <v>47</v>
      </c>
      <c r="K708" t="s">
        <v>6172</v>
      </c>
      <c r="L708" s="5" t="s">
        <v>55</v>
      </c>
      <c r="M708">
        <v>60</v>
      </c>
      <c r="N708">
        <v>100</v>
      </c>
      <c r="O708" t="s">
        <v>6219</v>
      </c>
      <c r="P708" s="5">
        <v>2700</v>
      </c>
      <c r="Q708" s="5">
        <v>50</v>
      </c>
      <c r="R708" s="5">
        <v>300</v>
      </c>
      <c r="U708" s="5" t="s">
        <v>6174</v>
      </c>
      <c r="V708" s="8">
        <v>44270.44809027778</v>
      </c>
      <c r="W708" s="5" t="s">
        <v>329</v>
      </c>
      <c r="X708" s="8">
        <v>44270.44809027778</v>
      </c>
      <c r="Y708" s="5" t="s">
        <v>329</v>
      </c>
    </row>
    <row r="709" spans="1:26" x14ac:dyDescent="0.25">
      <c r="A709" t="s">
        <v>3393</v>
      </c>
      <c r="B709" t="s">
        <v>3392</v>
      </c>
      <c r="C709" t="s">
        <v>3394</v>
      </c>
      <c r="D709" t="s">
        <v>2130</v>
      </c>
      <c r="E709" t="s">
        <v>3395</v>
      </c>
      <c r="F709" t="s">
        <v>241</v>
      </c>
      <c r="G709" s="5" t="s">
        <v>323</v>
      </c>
      <c r="H709" s="8"/>
      <c r="I709">
        <v>5</v>
      </c>
      <c r="J709" t="s">
        <v>79</v>
      </c>
      <c r="K709" t="s">
        <v>6142</v>
      </c>
      <c r="L709" s="5" t="s">
        <v>55</v>
      </c>
      <c r="M709">
        <v>80</v>
      </c>
      <c r="N709">
        <v>100</v>
      </c>
      <c r="O709" t="s">
        <v>6298</v>
      </c>
      <c r="P709" s="5">
        <v>2600</v>
      </c>
      <c r="Q709" s="5">
        <v>50</v>
      </c>
      <c r="R709" s="5">
        <v>301</v>
      </c>
      <c r="U709" s="5" t="s">
        <v>6144</v>
      </c>
      <c r="V709" s="8">
        <v>43474.373842592591</v>
      </c>
      <c r="X709" s="8">
        <v>43474.373842592591</v>
      </c>
    </row>
    <row r="710" spans="1:26" hidden="1" x14ac:dyDescent="0.25">
      <c r="A710" t="s">
        <v>5281</v>
      </c>
      <c r="B710" t="s">
        <v>5280</v>
      </c>
      <c r="C710" t="s">
        <v>715</v>
      </c>
      <c r="D710" t="s">
        <v>716</v>
      </c>
      <c r="E710" t="s">
        <v>717</v>
      </c>
      <c r="F710" t="s">
        <v>177</v>
      </c>
      <c r="G710" t="s">
        <v>6222</v>
      </c>
      <c r="H710" s="2"/>
      <c r="I710">
        <v>5</v>
      </c>
      <c r="J710" t="s">
        <v>5080</v>
      </c>
      <c r="K710" t="s">
        <v>6142</v>
      </c>
      <c r="L710" t="s">
        <v>55</v>
      </c>
      <c r="M710">
        <v>0</v>
      </c>
      <c r="N710">
        <v>100</v>
      </c>
      <c r="O710" t="s">
        <v>6223</v>
      </c>
      <c r="P710" s="2"/>
      <c r="Q710" s="2"/>
      <c r="R710" s="2"/>
      <c r="S710"/>
      <c r="T710"/>
      <c r="U710" t="s">
        <v>6144</v>
      </c>
      <c r="V710" s="2">
        <v>44697.421099537038</v>
      </c>
      <c r="W710" t="s">
        <v>329</v>
      </c>
      <c r="X710" s="2">
        <v>44697.421099537038</v>
      </c>
      <c r="Y710" t="s">
        <v>329</v>
      </c>
      <c r="Z710"/>
    </row>
    <row r="711" spans="1:26" hidden="1" x14ac:dyDescent="0.25">
      <c r="A711" t="s">
        <v>5549</v>
      </c>
      <c r="B711" t="s">
        <v>5548</v>
      </c>
      <c r="C711" t="s">
        <v>216</v>
      </c>
      <c r="D711" t="s">
        <v>4182</v>
      </c>
      <c r="E711" t="s">
        <v>5550</v>
      </c>
      <c r="F711" t="s">
        <v>177</v>
      </c>
      <c r="G711" t="s">
        <v>6222</v>
      </c>
      <c r="H711" s="2"/>
      <c r="I711">
        <v>3</v>
      </c>
      <c r="J711" t="s">
        <v>5080</v>
      </c>
      <c r="K711" t="s">
        <v>6175</v>
      </c>
      <c r="L711" t="s">
        <v>55</v>
      </c>
      <c r="M711">
        <v>0</v>
      </c>
      <c r="N711">
        <v>100</v>
      </c>
      <c r="O711" t="s">
        <v>6223</v>
      </c>
      <c r="P711" s="2"/>
      <c r="Q711" s="2"/>
      <c r="R711" s="2"/>
      <c r="S711"/>
      <c r="T711"/>
      <c r="U711" t="s">
        <v>6261</v>
      </c>
      <c r="V711" s="2">
        <v>44697.541261574072</v>
      </c>
      <c r="W711" t="s">
        <v>329</v>
      </c>
      <c r="X711" s="2">
        <v>44697.541261574072</v>
      </c>
      <c r="Y711" t="s">
        <v>329</v>
      </c>
      <c r="Z711"/>
    </row>
    <row r="712" spans="1:26" hidden="1" x14ac:dyDescent="0.25">
      <c r="A712" t="s">
        <v>5553</v>
      </c>
      <c r="B712" t="s">
        <v>5552</v>
      </c>
      <c r="C712" t="s">
        <v>5554</v>
      </c>
      <c r="D712" t="s">
        <v>293</v>
      </c>
      <c r="E712" t="s">
        <v>5555</v>
      </c>
      <c r="F712" t="s">
        <v>177</v>
      </c>
      <c r="G712" t="s">
        <v>6222</v>
      </c>
      <c r="H712" s="2"/>
      <c r="I712">
        <v>3</v>
      </c>
      <c r="J712" t="s">
        <v>5080</v>
      </c>
      <c r="K712" t="s">
        <v>6175</v>
      </c>
      <c r="L712" t="s">
        <v>55</v>
      </c>
      <c r="M712">
        <v>0</v>
      </c>
      <c r="N712">
        <v>100</v>
      </c>
      <c r="O712" t="s">
        <v>6223</v>
      </c>
      <c r="P712" s="2"/>
      <c r="Q712" s="2"/>
      <c r="R712" s="2"/>
      <c r="S712"/>
      <c r="T712"/>
      <c r="U712" t="s">
        <v>6261</v>
      </c>
      <c r="V712" s="2">
        <v>44697.542534722219</v>
      </c>
      <c r="W712" t="s">
        <v>329</v>
      </c>
      <c r="X712" s="2">
        <v>44697.542534722219</v>
      </c>
      <c r="Y712" t="s">
        <v>329</v>
      </c>
      <c r="Z712"/>
    </row>
    <row r="713" spans="1:26" hidden="1" x14ac:dyDescent="0.25">
      <c r="A713" t="s">
        <v>5558</v>
      </c>
      <c r="B713" t="s">
        <v>5557</v>
      </c>
      <c r="C713" t="s">
        <v>5554</v>
      </c>
      <c r="D713" t="s">
        <v>293</v>
      </c>
      <c r="E713" t="s">
        <v>5555</v>
      </c>
      <c r="F713" t="s">
        <v>177</v>
      </c>
      <c r="G713" t="s">
        <v>6222</v>
      </c>
      <c r="H713" s="2"/>
      <c r="I713">
        <v>3</v>
      </c>
      <c r="J713" t="s">
        <v>5080</v>
      </c>
      <c r="K713" t="s">
        <v>6175</v>
      </c>
      <c r="L713" t="s">
        <v>55</v>
      </c>
      <c r="M713">
        <v>0</v>
      </c>
      <c r="N713">
        <v>100</v>
      </c>
      <c r="O713" t="s">
        <v>6223</v>
      </c>
      <c r="P713" s="2"/>
      <c r="Q713" s="2"/>
      <c r="R713" s="2"/>
      <c r="S713"/>
      <c r="T713"/>
      <c r="U713" t="s">
        <v>6261</v>
      </c>
      <c r="V713" s="2">
        <v>44697.542650462965</v>
      </c>
      <c r="W713" t="s">
        <v>329</v>
      </c>
      <c r="X713" s="2">
        <v>44697.542650462965</v>
      </c>
      <c r="Y713" t="s">
        <v>329</v>
      </c>
      <c r="Z713"/>
    </row>
    <row r="714" spans="1:26" hidden="1" x14ac:dyDescent="0.25">
      <c r="A714" t="s">
        <v>5560</v>
      </c>
      <c r="B714" t="s">
        <v>5559</v>
      </c>
      <c r="C714" t="s">
        <v>5554</v>
      </c>
      <c r="D714" t="s">
        <v>293</v>
      </c>
      <c r="E714" t="s">
        <v>5555</v>
      </c>
      <c r="F714" t="s">
        <v>177</v>
      </c>
      <c r="G714" t="s">
        <v>6222</v>
      </c>
      <c r="H714" s="2"/>
      <c r="I714">
        <v>3</v>
      </c>
      <c r="J714" t="s">
        <v>5080</v>
      </c>
      <c r="K714" t="s">
        <v>6175</v>
      </c>
      <c r="L714" t="s">
        <v>55</v>
      </c>
      <c r="M714">
        <v>0</v>
      </c>
      <c r="N714">
        <v>100</v>
      </c>
      <c r="O714" t="s">
        <v>6223</v>
      </c>
      <c r="P714" s="2"/>
      <c r="Q714" s="2"/>
      <c r="R714" s="2"/>
      <c r="S714"/>
      <c r="T714"/>
      <c r="U714" t="s">
        <v>6261</v>
      </c>
      <c r="V714" s="2">
        <v>44697.54278935185</v>
      </c>
      <c r="W714" t="s">
        <v>329</v>
      </c>
      <c r="X714" s="2">
        <v>44697.54278935185</v>
      </c>
      <c r="Y714" t="s">
        <v>329</v>
      </c>
      <c r="Z714"/>
    </row>
    <row r="715" spans="1:26" hidden="1" x14ac:dyDescent="0.25">
      <c r="A715" t="s">
        <v>5562</v>
      </c>
      <c r="B715" t="s">
        <v>5561</v>
      </c>
      <c r="C715" t="s">
        <v>5554</v>
      </c>
      <c r="D715" t="s">
        <v>293</v>
      </c>
      <c r="E715" t="s">
        <v>5555</v>
      </c>
      <c r="F715" t="s">
        <v>177</v>
      </c>
      <c r="G715" t="s">
        <v>6222</v>
      </c>
      <c r="H715" s="2"/>
      <c r="I715">
        <v>3</v>
      </c>
      <c r="J715" t="s">
        <v>5080</v>
      </c>
      <c r="K715" t="s">
        <v>6175</v>
      </c>
      <c r="L715" t="s">
        <v>55</v>
      </c>
      <c r="M715">
        <v>0</v>
      </c>
      <c r="N715">
        <v>100</v>
      </c>
      <c r="O715" t="s">
        <v>6223</v>
      </c>
      <c r="P715" s="2"/>
      <c r="Q715" s="2"/>
      <c r="R715" s="2"/>
      <c r="S715"/>
      <c r="T715"/>
      <c r="U715" t="s">
        <v>6261</v>
      </c>
      <c r="V715" s="2">
        <v>44697.542881944442</v>
      </c>
      <c r="W715" t="s">
        <v>329</v>
      </c>
      <c r="X715" s="2">
        <v>44697.542881944442</v>
      </c>
      <c r="Y715" t="s">
        <v>329</v>
      </c>
      <c r="Z715"/>
    </row>
    <row r="716" spans="1:26" hidden="1" x14ac:dyDescent="0.25">
      <c r="A716" t="s">
        <v>5564</v>
      </c>
      <c r="B716" t="s">
        <v>5563</v>
      </c>
      <c r="C716" t="s">
        <v>5355</v>
      </c>
      <c r="D716" t="s">
        <v>388</v>
      </c>
      <c r="E716" t="s">
        <v>5565</v>
      </c>
      <c r="F716" t="s">
        <v>177</v>
      </c>
      <c r="G716" t="s">
        <v>6222</v>
      </c>
      <c r="H716" s="2"/>
      <c r="I716">
        <v>3</v>
      </c>
      <c r="J716" t="s">
        <v>5080</v>
      </c>
      <c r="K716" t="s">
        <v>6175</v>
      </c>
      <c r="L716" t="s">
        <v>55</v>
      </c>
      <c r="M716">
        <v>0</v>
      </c>
      <c r="N716">
        <v>100</v>
      </c>
      <c r="O716" t="s">
        <v>6223</v>
      </c>
      <c r="P716" s="2"/>
      <c r="Q716" s="2"/>
      <c r="R716" s="2"/>
      <c r="S716"/>
      <c r="T716"/>
      <c r="U716" t="s">
        <v>6261</v>
      </c>
      <c r="V716" s="2">
        <v>44697.54179398148</v>
      </c>
      <c r="W716" t="s">
        <v>329</v>
      </c>
      <c r="X716" s="2">
        <v>44697.54179398148</v>
      </c>
      <c r="Y716" t="s">
        <v>329</v>
      </c>
      <c r="Z716"/>
    </row>
    <row r="717" spans="1:26" hidden="1" x14ac:dyDescent="0.25">
      <c r="A717" t="s">
        <v>5568</v>
      </c>
      <c r="B717" t="s">
        <v>5567</v>
      </c>
      <c r="C717" t="s">
        <v>5569</v>
      </c>
      <c r="D717" t="s">
        <v>281</v>
      </c>
      <c r="E717" t="s">
        <v>5570</v>
      </c>
      <c r="F717" t="s">
        <v>177</v>
      </c>
      <c r="G717" t="s">
        <v>6222</v>
      </c>
      <c r="H717" s="2"/>
      <c r="I717">
        <v>3</v>
      </c>
      <c r="J717" t="s">
        <v>5080</v>
      </c>
      <c r="K717" t="s">
        <v>6175</v>
      </c>
      <c r="L717" t="s">
        <v>55</v>
      </c>
      <c r="M717">
        <v>0</v>
      </c>
      <c r="N717">
        <v>100</v>
      </c>
      <c r="O717" t="s">
        <v>6223</v>
      </c>
      <c r="P717" s="2"/>
      <c r="Q717" s="2"/>
      <c r="R717" s="2"/>
      <c r="S717"/>
      <c r="T717"/>
      <c r="U717" t="s">
        <v>6261</v>
      </c>
      <c r="V717" s="2">
        <v>44697.541979166665</v>
      </c>
      <c r="W717" t="s">
        <v>329</v>
      </c>
      <c r="X717" s="2">
        <v>44697.541979166665</v>
      </c>
      <c r="Y717" t="s">
        <v>329</v>
      </c>
      <c r="Z717"/>
    </row>
    <row r="718" spans="1:26" hidden="1" x14ac:dyDescent="0.25">
      <c r="A718" t="s">
        <v>5573</v>
      </c>
      <c r="B718" t="s">
        <v>5572</v>
      </c>
      <c r="C718" t="s">
        <v>5574</v>
      </c>
      <c r="D718" t="s">
        <v>281</v>
      </c>
      <c r="E718" t="s">
        <v>5575</v>
      </c>
      <c r="F718" t="s">
        <v>177</v>
      </c>
      <c r="G718" t="s">
        <v>6222</v>
      </c>
      <c r="H718" s="2"/>
      <c r="I718">
        <v>3</v>
      </c>
      <c r="J718" t="s">
        <v>5080</v>
      </c>
      <c r="K718" t="s">
        <v>6175</v>
      </c>
      <c r="L718" t="s">
        <v>55</v>
      </c>
      <c r="M718">
        <v>0</v>
      </c>
      <c r="N718">
        <v>100</v>
      </c>
      <c r="O718" t="s">
        <v>6223</v>
      </c>
      <c r="P718" s="2"/>
      <c r="Q718" s="2"/>
      <c r="R718" s="2"/>
      <c r="S718"/>
      <c r="T718"/>
      <c r="U718" t="s">
        <v>6261</v>
      </c>
      <c r="V718" s="2">
        <v>44697.542083333334</v>
      </c>
      <c r="W718" t="s">
        <v>329</v>
      </c>
      <c r="X718" s="2">
        <v>44697.542083333334</v>
      </c>
      <c r="Y718" t="s">
        <v>329</v>
      </c>
      <c r="Z718"/>
    </row>
    <row r="719" spans="1:26" hidden="1" x14ac:dyDescent="0.25">
      <c r="A719" t="s">
        <v>5578</v>
      </c>
      <c r="B719" t="s">
        <v>5577</v>
      </c>
      <c r="C719" t="s">
        <v>5579</v>
      </c>
      <c r="D719" t="s">
        <v>5580</v>
      </c>
      <c r="E719" t="s">
        <v>5581</v>
      </c>
      <c r="F719" t="s">
        <v>177</v>
      </c>
      <c r="G719" t="s">
        <v>6222</v>
      </c>
      <c r="H719" s="2"/>
      <c r="I719">
        <v>3</v>
      </c>
      <c r="J719" t="s">
        <v>5080</v>
      </c>
      <c r="K719" t="s">
        <v>6175</v>
      </c>
      <c r="L719" t="s">
        <v>55</v>
      </c>
      <c r="M719">
        <v>0</v>
      </c>
      <c r="N719">
        <v>100</v>
      </c>
      <c r="O719" t="s">
        <v>6223</v>
      </c>
      <c r="P719" s="2"/>
      <c r="Q719" s="2"/>
      <c r="R719" s="2"/>
      <c r="S719"/>
      <c r="T719"/>
      <c r="U719" t="s">
        <v>6261</v>
      </c>
      <c r="V719" s="2">
        <v>44697.56826388889</v>
      </c>
      <c r="W719" t="s">
        <v>329</v>
      </c>
      <c r="X719" s="2">
        <v>44697.56826388889</v>
      </c>
      <c r="Y719" t="s">
        <v>329</v>
      </c>
      <c r="Z719"/>
    </row>
    <row r="720" spans="1:26" hidden="1" x14ac:dyDescent="0.25">
      <c r="A720" t="s">
        <v>5584</v>
      </c>
      <c r="B720" t="s">
        <v>5583</v>
      </c>
      <c r="C720" t="s">
        <v>5355</v>
      </c>
      <c r="D720" t="s">
        <v>5585</v>
      </c>
      <c r="E720" t="s">
        <v>5586</v>
      </c>
      <c r="F720" t="s">
        <v>177</v>
      </c>
      <c r="G720" t="s">
        <v>6222</v>
      </c>
      <c r="H720" s="2"/>
      <c r="I720">
        <v>3</v>
      </c>
      <c r="J720" t="s">
        <v>5080</v>
      </c>
      <c r="K720" t="s">
        <v>6175</v>
      </c>
      <c r="L720" t="s">
        <v>55</v>
      </c>
      <c r="M720">
        <v>0</v>
      </c>
      <c r="N720">
        <v>100</v>
      </c>
      <c r="O720" t="s">
        <v>6223</v>
      </c>
      <c r="P720" s="2"/>
      <c r="Q720" s="2"/>
      <c r="R720" s="2"/>
      <c r="S720"/>
      <c r="T720"/>
      <c r="U720" t="s">
        <v>6261</v>
      </c>
      <c r="V720" s="2">
        <v>44697.575891203705</v>
      </c>
      <c r="W720" t="s">
        <v>329</v>
      </c>
      <c r="X720" s="2">
        <v>44697.575891203705</v>
      </c>
      <c r="Y720" t="s">
        <v>329</v>
      </c>
      <c r="Z720"/>
    </row>
    <row r="721" spans="1:26" hidden="1" x14ac:dyDescent="0.25">
      <c r="A721" t="s">
        <v>5283</v>
      </c>
      <c r="B721" t="s">
        <v>5282</v>
      </c>
      <c r="C721" t="s">
        <v>5284</v>
      </c>
      <c r="D721" t="s">
        <v>281</v>
      </c>
      <c r="E721" t="s">
        <v>5285</v>
      </c>
      <c r="F721" t="s">
        <v>177</v>
      </c>
      <c r="G721" t="s">
        <v>6222</v>
      </c>
      <c r="H721" s="2"/>
      <c r="I721">
        <v>3</v>
      </c>
      <c r="J721" t="s">
        <v>5080</v>
      </c>
      <c r="K721" t="s">
        <v>6175</v>
      </c>
      <c r="L721" t="s">
        <v>55</v>
      </c>
      <c r="M721">
        <v>0</v>
      </c>
      <c r="N721">
        <v>100</v>
      </c>
      <c r="O721" t="s">
        <v>6223</v>
      </c>
      <c r="P721" s="2"/>
      <c r="Q721" s="2"/>
      <c r="R721" s="2"/>
      <c r="S721"/>
      <c r="T721"/>
      <c r="U721" t="s">
        <v>6261</v>
      </c>
      <c r="V721" s="2">
        <v>44697.58185185185</v>
      </c>
      <c r="W721" t="s">
        <v>329</v>
      </c>
      <c r="X721" s="2">
        <v>44697.58185185185</v>
      </c>
      <c r="Y721" t="s">
        <v>329</v>
      </c>
      <c r="Z721"/>
    </row>
    <row r="722" spans="1:26" hidden="1" x14ac:dyDescent="0.25">
      <c r="A722" t="s">
        <v>5589</v>
      </c>
      <c r="B722" t="s">
        <v>5588</v>
      </c>
      <c r="C722" t="s">
        <v>3142</v>
      </c>
      <c r="D722" t="s">
        <v>334</v>
      </c>
      <c r="E722" t="s">
        <v>5590</v>
      </c>
      <c r="F722" t="s">
        <v>177</v>
      </c>
      <c r="G722" t="s">
        <v>6222</v>
      </c>
      <c r="H722" s="2"/>
      <c r="I722">
        <v>3</v>
      </c>
      <c r="J722" t="s">
        <v>5080</v>
      </c>
      <c r="K722" t="s">
        <v>6175</v>
      </c>
      <c r="L722" t="s">
        <v>55</v>
      </c>
      <c r="M722">
        <v>0</v>
      </c>
      <c r="N722">
        <v>100</v>
      </c>
      <c r="O722" t="s">
        <v>6223</v>
      </c>
      <c r="P722" s="2"/>
      <c r="Q722" s="2"/>
      <c r="R722" s="2"/>
      <c r="S722"/>
      <c r="T722"/>
      <c r="U722" t="s">
        <v>6261</v>
      </c>
      <c r="V722" s="2">
        <v>44697.582337962966</v>
      </c>
      <c r="W722" t="s">
        <v>329</v>
      </c>
      <c r="X722" s="2">
        <v>44697.582337962966</v>
      </c>
      <c r="Y722" t="s">
        <v>329</v>
      </c>
      <c r="Z722"/>
    </row>
    <row r="723" spans="1:26" hidden="1" x14ac:dyDescent="0.25">
      <c r="A723" t="s">
        <v>5593</v>
      </c>
      <c r="B723" t="s">
        <v>5592</v>
      </c>
      <c r="C723" t="s">
        <v>1869</v>
      </c>
      <c r="D723" t="s">
        <v>2711</v>
      </c>
      <c r="E723" t="s">
        <v>1871</v>
      </c>
      <c r="F723" t="s">
        <v>177</v>
      </c>
      <c r="G723" t="s">
        <v>6222</v>
      </c>
      <c r="H723" s="2"/>
      <c r="I723">
        <v>5</v>
      </c>
      <c r="J723" t="s">
        <v>5080</v>
      </c>
      <c r="K723" t="s">
        <v>6142</v>
      </c>
      <c r="L723" t="s">
        <v>55</v>
      </c>
      <c r="M723">
        <v>0</v>
      </c>
      <c r="N723">
        <v>100</v>
      </c>
      <c r="O723" t="s">
        <v>6223</v>
      </c>
      <c r="P723" s="2"/>
      <c r="Q723" s="2"/>
      <c r="R723" s="2"/>
      <c r="S723"/>
      <c r="T723"/>
      <c r="U723" t="s">
        <v>6144</v>
      </c>
      <c r="V723" s="2">
        <v>44698.378206018519</v>
      </c>
      <c r="W723" t="s">
        <v>329</v>
      </c>
      <c r="X723" s="2">
        <v>44698.378206018519</v>
      </c>
      <c r="Y723" t="s">
        <v>329</v>
      </c>
      <c r="Z723"/>
    </row>
    <row r="724" spans="1:26" hidden="1" x14ac:dyDescent="0.25">
      <c r="A724" t="s">
        <v>5340</v>
      </c>
      <c r="B724" t="s">
        <v>5339</v>
      </c>
      <c r="C724" t="s">
        <v>568</v>
      </c>
      <c r="D724" t="s">
        <v>281</v>
      </c>
      <c r="E724" t="s">
        <v>1320</v>
      </c>
      <c r="F724" t="s">
        <v>177</v>
      </c>
      <c r="G724" t="s">
        <v>6222</v>
      </c>
      <c r="H724" s="2"/>
      <c r="I724">
        <v>5</v>
      </c>
      <c r="J724" t="s">
        <v>5080</v>
      </c>
      <c r="K724" t="s">
        <v>6142</v>
      </c>
      <c r="L724" t="s">
        <v>55</v>
      </c>
      <c r="M724">
        <v>0</v>
      </c>
      <c r="N724">
        <v>100</v>
      </c>
      <c r="O724" t="s">
        <v>6223</v>
      </c>
      <c r="P724" s="2"/>
      <c r="Q724" s="2"/>
      <c r="R724" s="2"/>
      <c r="S724"/>
      <c r="T724"/>
      <c r="U724" t="s">
        <v>6144</v>
      </c>
      <c r="V724" s="2">
        <v>44698.378321759257</v>
      </c>
      <c r="W724" t="s">
        <v>329</v>
      </c>
      <c r="X724" s="2">
        <v>44698.378321759257</v>
      </c>
      <c r="Y724" t="s">
        <v>329</v>
      </c>
      <c r="Z724"/>
    </row>
    <row r="725" spans="1:26" hidden="1" x14ac:dyDescent="0.25">
      <c r="A725" t="s">
        <v>5596</v>
      </c>
      <c r="B725" t="s">
        <v>5595</v>
      </c>
      <c r="C725" t="s">
        <v>5597</v>
      </c>
      <c r="D725" t="s">
        <v>49</v>
      </c>
      <c r="E725" t="s">
        <v>5598</v>
      </c>
      <c r="F725" t="s">
        <v>177</v>
      </c>
      <c r="G725" t="s">
        <v>6222</v>
      </c>
      <c r="H725" s="2"/>
      <c r="I725">
        <v>5</v>
      </c>
      <c r="J725" t="s">
        <v>5080</v>
      </c>
      <c r="K725" t="s">
        <v>6142</v>
      </c>
      <c r="L725" t="s">
        <v>55</v>
      </c>
      <c r="M725">
        <v>0</v>
      </c>
      <c r="N725">
        <v>100</v>
      </c>
      <c r="O725" t="s">
        <v>6223</v>
      </c>
      <c r="P725" s="2"/>
      <c r="Q725" s="2"/>
      <c r="R725" s="2"/>
      <c r="S725"/>
      <c r="T725"/>
      <c r="U725" t="s">
        <v>6144</v>
      </c>
      <c r="V725" s="2">
        <v>44698.378923611112</v>
      </c>
      <c r="W725" t="s">
        <v>329</v>
      </c>
      <c r="X725" s="2">
        <v>44698.378923611112</v>
      </c>
      <c r="Y725" t="s">
        <v>329</v>
      </c>
      <c r="Z725"/>
    </row>
    <row r="726" spans="1:26" hidden="1" x14ac:dyDescent="0.25">
      <c r="A726" t="s">
        <v>5325</v>
      </c>
      <c r="B726" t="s">
        <v>5324</v>
      </c>
      <c r="C726" t="s">
        <v>2489</v>
      </c>
      <c r="D726" t="s">
        <v>5326</v>
      </c>
      <c r="E726" t="s">
        <v>5327</v>
      </c>
      <c r="F726" t="s">
        <v>177</v>
      </c>
      <c r="G726" t="s">
        <v>6222</v>
      </c>
      <c r="H726" s="2"/>
      <c r="I726">
        <v>5</v>
      </c>
      <c r="J726" t="s">
        <v>5080</v>
      </c>
      <c r="K726" t="s">
        <v>6142</v>
      </c>
      <c r="L726" t="s">
        <v>55</v>
      </c>
      <c r="M726">
        <v>0</v>
      </c>
      <c r="N726">
        <v>100</v>
      </c>
      <c r="O726" t="s">
        <v>6223</v>
      </c>
      <c r="P726" s="2"/>
      <c r="Q726" s="2"/>
      <c r="R726" s="2"/>
      <c r="S726"/>
      <c r="T726"/>
      <c r="U726" t="s">
        <v>6144</v>
      </c>
      <c r="V726" s="2">
        <v>44698.37903935185</v>
      </c>
      <c r="W726" t="s">
        <v>329</v>
      </c>
      <c r="X726" s="2">
        <v>44698.37903935185</v>
      </c>
      <c r="Y726" t="s">
        <v>329</v>
      </c>
      <c r="Z726"/>
    </row>
    <row r="727" spans="1:26" hidden="1" x14ac:dyDescent="0.25">
      <c r="A727" t="s">
        <v>5330</v>
      </c>
      <c r="B727" t="s">
        <v>5329</v>
      </c>
      <c r="C727" t="s">
        <v>2489</v>
      </c>
      <c r="D727" t="s">
        <v>5326</v>
      </c>
      <c r="E727" t="s">
        <v>5327</v>
      </c>
      <c r="F727" t="s">
        <v>177</v>
      </c>
      <c r="G727" t="s">
        <v>6222</v>
      </c>
      <c r="H727" s="2"/>
      <c r="I727">
        <v>5</v>
      </c>
      <c r="J727" t="s">
        <v>5080</v>
      </c>
      <c r="K727" t="s">
        <v>6142</v>
      </c>
      <c r="L727" t="s">
        <v>55</v>
      </c>
      <c r="M727">
        <v>0</v>
      </c>
      <c r="N727">
        <v>100</v>
      </c>
      <c r="O727" t="s">
        <v>6223</v>
      </c>
      <c r="P727" s="2"/>
      <c r="Q727" s="2"/>
      <c r="R727" s="2"/>
      <c r="S727"/>
      <c r="T727"/>
      <c r="U727" t="s">
        <v>6144</v>
      </c>
      <c r="V727" s="2">
        <v>44698.379131944443</v>
      </c>
      <c r="W727" t="s">
        <v>329</v>
      </c>
      <c r="X727" s="2">
        <v>44698.379131944443</v>
      </c>
      <c r="Y727" t="s">
        <v>329</v>
      </c>
      <c r="Z727"/>
    </row>
    <row r="728" spans="1:26" hidden="1" x14ac:dyDescent="0.25">
      <c r="A728" t="s">
        <v>5332</v>
      </c>
      <c r="B728" t="s">
        <v>5331</v>
      </c>
      <c r="C728" t="s">
        <v>2489</v>
      </c>
      <c r="D728" t="s">
        <v>5326</v>
      </c>
      <c r="E728" t="s">
        <v>5327</v>
      </c>
      <c r="F728" t="s">
        <v>177</v>
      </c>
      <c r="G728" t="s">
        <v>6222</v>
      </c>
      <c r="H728" s="2"/>
      <c r="I728">
        <v>5</v>
      </c>
      <c r="J728" t="s">
        <v>5080</v>
      </c>
      <c r="K728" t="s">
        <v>6142</v>
      </c>
      <c r="L728" t="s">
        <v>55</v>
      </c>
      <c r="M728">
        <v>0</v>
      </c>
      <c r="N728">
        <v>100</v>
      </c>
      <c r="O728" t="s">
        <v>6223</v>
      </c>
      <c r="P728" s="2"/>
      <c r="Q728" s="2"/>
      <c r="R728" s="2"/>
      <c r="S728"/>
      <c r="T728"/>
      <c r="U728" t="s">
        <v>6144</v>
      </c>
      <c r="V728" s="2">
        <v>44698.379236111112</v>
      </c>
      <c r="W728" t="s">
        <v>329</v>
      </c>
      <c r="X728" s="2">
        <v>44698.379236111112</v>
      </c>
      <c r="Y728" t="s">
        <v>329</v>
      </c>
      <c r="Z728"/>
    </row>
    <row r="729" spans="1:26" hidden="1" x14ac:dyDescent="0.25">
      <c r="A729" t="s">
        <v>5305</v>
      </c>
      <c r="B729" t="s">
        <v>5304</v>
      </c>
      <c r="C729" t="s">
        <v>1808</v>
      </c>
      <c r="D729" t="s">
        <v>1925</v>
      </c>
      <c r="E729" t="s">
        <v>1926</v>
      </c>
      <c r="F729" t="s">
        <v>177</v>
      </c>
      <c r="G729" t="s">
        <v>6222</v>
      </c>
      <c r="H729" s="2"/>
      <c r="I729">
        <v>5</v>
      </c>
      <c r="J729" t="s">
        <v>5080</v>
      </c>
      <c r="K729" t="s">
        <v>6142</v>
      </c>
      <c r="L729" t="s">
        <v>55</v>
      </c>
      <c r="M729">
        <v>0</v>
      </c>
      <c r="N729">
        <v>100</v>
      </c>
      <c r="O729" t="s">
        <v>6223</v>
      </c>
      <c r="P729" s="2"/>
      <c r="Q729" s="2"/>
      <c r="R729" s="2"/>
      <c r="S729"/>
      <c r="T729"/>
      <c r="U729" t="s">
        <v>6144</v>
      </c>
      <c r="V729" s="2">
        <v>44698.407129629632</v>
      </c>
      <c r="W729" t="s">
        <v>329</v>
      </c>
      <c r="X729" s="2">
        <v>44698.407129629632</v>
      </c>
      <c r="Y729" t="s">
        <v>329</v>
      </c>
      <c r="Z729"/>
    </row>
    <row r="730" spans="1:26" hidden="1" x14ac:dyDescent="0.25">
      <c r="A730" t="s">
        <v>5307</v>
      </c>
      <c r="B730" t="s">
        <v>5306</v>
      </c>
      <c r="C730" t="s">
        <v>1808</v>
      </c>
      <c r="D730" t="s">
        <v>1925</v>
      </c>
      <c r="E730" t="s">
        <v>1926</v>
      </c>
      <c r="F730" t="s">
        <v>177</v>
      </c>
      <c r="G730" t="s">
        <v>6222</v>
      </c>
      <c r="H730" s="2"/>
      <c r="I730">
        <v>5</v>
      </c>
      <c r="J730" t="s">
        <v>5080</v>
      </c>
      <c r="K730" t="s">
        <v>6142</v>
      </c>
      <c r="L730" t="s">
        <v>55</v>
      </c>
      <c r="M730">
        <v>0</v>
      </c>
      <c r="N730">
        <v>100</v>
      </c>
      <c r="O730" t="s">
        <v>6223</v>
      </c>
      <c r="P730" s="2"/>
      <c r="Q730" s="2"/>
      <c r="R730" s="2"/>
      <c r="S730"/>
      <c r="T730"/>
      <c r="U730" t="s">
        <v>6144</v>
      </c>
      <c r="V730" s="2">
        <v>44698.407256944447</v>
      </c>
      <c r="W730" t="s">
        <v>329</v>
      </c>
      <c r="X730" s="2">
        <v>44698.407256944447</v>
      </c>
      <c r="Y730" t="s">
        <v>329</v>
      </c>
      <c r="Z730"/>
    </row>
    <row r="731" spans="1:26" hidden="1" x14ac:dyDescent="0.25">
      <c r="A731" t="s">
        <v>5376</v>
      </c>
      <c r="B731" t="s">
        <v>5375</v>
      </c>
      <c r="C731" t="s">
        <v>2025</v>
      </c>
      <c r="D731" t="s">
        <v>112</v>
      </c>
      <c r="E731" t="s">
        <v>2026</v>
      </c>
      <c r="F731" t="s">
        <v>177</v>
      </c>
      <c r="G731" t="s">
        <v>6222</v>
      </c>
      <c r="H731" s="2"/>
      <c r="I731">
        <v>5</v>
      </c>
      <c r="J731" t="s">
        <v>5080</v>
      </c>
      <c r="K731" t="s">
        <v>6142</v>
      </c>
      <c r="L731" t="s">
        <v>55</v>
      </c>
      <c r="M731">
        <v>0</v>
      </c>
      <c r="N731">
        <v>100</v>
      </c>
      <c r="O731" t="s">
        <v>6223</v>
      </c>
      <c r="P731" s="2"/>
      <c r="Q731" s="2"/>
      <c r="R731" s="2"/>
      <c r="S731"/>
      <c r="T731"/>
      <c r="U731" t="s">
        <v>6144</v>
      </c>
      <c r="V731" s="2">
        <v>44698.459004629629</v>
      </c>
      <c r="W731" t="s">
        <v>329</v>
      </c>
      <c r="X731" s="2">
        <v>44698.459004629629</v>
      </c>
      <c r="Y731" t="s">
        <v>329</v>
      </c>
      <c r="Z731"/>
    </row>
    <row r="732" spans="1:26" hidden="1" x14ac:dyDescent="0.25">
      <c r="A732" t="s">
        <v>5378</v>
      </c>
      <c r="B732" t="s">
        <v>5377</v>
      </c>
      <c r="C732" t="s">
        <v>2025</v>
      </c>
      <c r="D732" t="s">
        <v>112</v>
      </c>
      <c r="E732" t="s">
        <v>2026</v>
      </c>
      <c r="F732" t="s">
        <v>177</v>
      </c>
      <c r="G732" t="s">
        <v>6222</v>
      </c>
      <c r="H732" s="2"/>
      <c r="I732">
        <v>5</v>
      </c>
      <c r="J732" t="s">
        <v>5080</v>
      </c>
      <c r="K732" t="s">
        <v>6142</v>
      </c>
      <c r="L732" t="s">
        <v>55</v>
      </c>
      <c r="M732">
        <v>0</v>
      </c>
      <c r="N732">
        <v>100</v>
      </c>
      <c r="O732" t="s">
        <v>6223</v>
      </c>
      <c r="P732" s="2"/>
      <c r="Q732" s="2"/>
      <c r="R732" s="2"/>
      <c r="S732"/>
      <c r="T732"/>
      <c r="U732" t="s">
        <v>6144</v>
      </c>
      <c r="V732" s="2">
        <v>44698.459097222221</v>
      </c>
      <c r="W732" t="s">
        <v>329</v>
      </c>
      <c r="X732" s="2">
        <v>44698.459097222221</v>
      </c>
      <c r="Y732" t="s">
        <v>329</v>
      </c>
      <c r="Z732"/>
    </row>
    <row r="733" spans="1:26" hidden="1" x14ac:dyDescent="0.25">
      <c r="A733" t="s">
        <v>5380</v>
      </c>
      <c r="B733" t="s">
        <v>5379</v>
      </c>
      <c r="C733" t="s">
        <v>2025</v>
      </c>
      <c r="D733" t="s">
        <v>112</v>
      </c>
      <c r="E733" t="s">
        <v>2026</v>
      </c>
      <c r="F733" t="s">
        <v>177</v>
      </c>
      <c r="G733" t="s">
        <v>6222</v>
      </c>
      <c r="H733" s="2"/>
      <c r="I733">
        <v>5</v>
      </c>
      <c r="J733" t="s">
        <v>5080</v>
      </c>
      <c r="K733" t="s">
        <v>6142</v>
      </c>
      <c r="L733" t="s">
        <v>55</v>
      </c>
      <c r="M733">
        <v>0</v>
      </c>
      <c r="N733">
        <v>100</v>
      </c>
      <c r="O733" t="s">
        <v>6223</v>
      </c>
      <c r="P733" s="2"/>
      <c r="Q733" s="2"/>
      <c r="R733" s="2"/>
      <c r="S733"/>
      <c r="T733"/>
      <c r="U733" t="s">
        <v>6144</v>
      </c>
      <c r="V733" s="2">
        <v>44698.459282407406</v>
      </c>
      <c r="W733" t="s">
        <v>329</v>
      </c>
      <c r="X733" s="2">
        <v>44698.459282407406</v>
      </c>
      <c r="Y733" t="s">
        <v>329</v>
      </c>
      <c r="Z733"/>
    </row>
    <row r="734" spans="1:26" hidden="1" x14ac:dyDescent="0.25">
      <c r="A734" t="s">
        <v>5601</v>
      </c>
      <c r="B734" t="s">
        <v>5600</v>
      </c>
      <c r="C734" t="s">
        <v>1764</v>
      </c>
      <c r="D734" t="s">
        <v>2228</v>
      </c>
      <c r="E734" t="s">
        <v>5602</v>
      </c>
      <c r="F734" t="s">
        <v>177</v>
      </c>
      <c r="G734" t="s">
        <v>6222</v>
      </c>
      <c r="H734" s="2"/>
      <c r="I734">
        <v>5</v>
      </c>
      <c r="J734" t="s">
        <v>5080</v>
      </c>
      <c r="K734" t="s">
        <v>6142</v>
      </c>
      <c r="L734" t="s">
        <v>55</v>
      </c>
      <c r="M734">
        <v>0</v>
      </c>
      <c r="N734">
        <v>100</v>
      </c>
      <c r="O734" t="s">
        <v>6223</v>
      </c>
      <c r="P734" s="2"/>
      <c r="Q734" s="2"/>
      <c r="R734" s="2"/>
      <c r="S734"/>
      <c r="T734"/>
      <c r="U734" t="s">
        <v>6144</v>
      </c>
      <c r="V734" s="2">
        <v>44698.461562500001</v>
      </c>
      <c r="W734" t="s">
        <v>329</v>
      </c>
      <c r="X734" s="2">
        <v>44698.461562500001</v>
      </c>
      <c r="Y734" t="s">
        <v>329</v>
      </c>
      <c r="Z734"/>
    </row>
    <row r="735" spans="1:26" hidden="1" x14ac:dyDescent="0.25">
      <c r="A735" t="s">
        <v>5348</v>
      </c>
      <c r="B735" t="s">
        <v>5347</v>
      </c>
      <c r="C735" t="s">
        <v>200</v>
      </c>
      <c r="D735" t="s">
        <v>1082</v>
      </c>
      <c r="E735" t="s">
        <v>533</v>
      </c>
      <c r="F735" t="s">
        <v>177</v>
      </c>
      <c r="G735" t="s">
        <v>6222</v>
      </c>
      <c r="H735" s="2"/>
      <c r="I735">
        <v>5</v>
      </c>
      <c r="J735" t="s">
        <v>5080</v>
      </c>
      <c r="K735" t="s">
        <v>6142</v>
      </c>
      <c r="L735" t="s">
        <v>55</v>
      </c>
      <c r="M735">
        <v>0</v>
      </c>
      <c r="N735">
        <v>100</v>
      </c>
      <c r="O735" t="s">
        <v>6223</v>
      </c>
      <c r="P735" s="2"/>
      <c r="Q735" s="2"/>
      <c r="R735" s="2"/>
      <c r="S735"/>
      <c r="T735"/>
      <c r="U735" t="s">
        <v>6144</v>
      </c>
      <c r="V735" s="2">
        <v>44713.585833333331</v>
      </c>
      <c r="W735" t="s">
        <v>329</v>
      </c>
      <c r="X735" s="2">
        <v>44713.585833333331</v>
      </c>
      <c r="Y735" t="s">
        <v>329</v>
      </c>
      <c r="Z735"/>
    </row>
    <row r="736" spans="1:26" hidden="1" x14ac:dyDescent="0.25">
      <c r="A736" t="s">
        <v>5350</v>
      </c>
      <c r="B736" t="s">
        <v>5349</v>
      </c>
      <c r="C736" t="s">
        <v>200</v>
      </c>
      <c r="D736" t="s">
        <v>1082</v>
      </c>
      <c r="E736" t="s">
        <v>533</v>
      </c>
      <c r="F736" t="s">
        <v>177</v>
      </c>
      <c r="G736" t="s">
        <v>6222</v>
      </c>
      <c r="H736" s="2"/>
      <c r="I736">
        <v>5</v>
      </c>
      <c r="J736" t="s">
        <v>5080</v>
      </c>
      <c r="K736" t="s">
        <v>6142</v>
      </c>
      <c r="L736" t="s">
        <v>55</v>
      </c>
      <c r="M736">
        <v>0</v>
      </c>
      <c r="N736">
        <v>100</v>
      </c>
      <c r="O736" t="s">
        <v>6223</v>
      </c>
      <c r="P736" s="2"/>
      <c r="Q736" s="2"/>
      <c r="R736" s="2"/>
      <c r="S736"/>
      <c r="T736"/>
      <c r="U736" t="s">
        <v>6144</v>
      </c>
      <c r="V736" s="2">
        <v>44713.585960648146</v>
      </c>
      <c r="W736" t="s">
        <v>329</v>
      </c>
      <c r="X736" s="2">
        <v>44713.585960648146</v>
      </c>
      <c r="Y736" t="s">
        <v>329</v>
      </c>
      <c r="Z736"/>
    </row>
    <row r="737" spans="1:26" hidden="1" x14ac:dyDescent="0.25">
      <c r="A737" t="s">
        <v>5352</v>
      </c>
      <c r="B737" t="s">
        <v>5351</v>
      </c>
      <c r="C737" t="s">
        <v>200</v>
      </c>
      <c r="D737" t="s">
        <v>1082</v>
      </c>
      <c r="E737" t="s">
        <v>533</v>
      </c>
      <c r="F737" t="s">
        <v>177</v>
      </c>
      <c r="G737" t="s">
        <v>6222</v>
      </c>
      <c r="H737" s="2"/>
      <c r="I737">
        <v>5</v>
      </c>
      <c r="J737" t="s">
        <v>5080</v>
      </c>
      <c r="K737" t="s">
        <v>6142</v>
      </c>
      <c r="L737" t="s">
        <v>55</v>
      </c>
      <c r="M737">
        <v>0</v>
      </c>
      <c r="N737">
        <v>100</v>
      </c>
      <c r="O737" t="s">
        <v>6223</v>
      </c>
      <c r="P737" s="2"/>
      <c r="Q737" s="2"/>
      <c r="R737" s="2"/>
      <c r="S737"/>
      <c r="T737"/>
      <c r="U737" t="s">
        <v>6144</v>
      </c>
      <c r="V737" s="2">
        <v>44713.586226851854</v>
      </c>
      <c r="W737" t="s">
        <v>329</v>
      </c>
      <c r="X737" s="2">
        <v>44713.586226851854</v>
      </c>
      <c r="Y737" t="s">
        <v>329</v>
      </c>
      <c r="Z737"/>
    </row>
    <row r="738" spans="1:26" hidden="1" x14ac:dyDescent="0.25">
      <c r="A738" t="s">
        <v>5362</v>
      </c>
      <c r="B738" t="s">
        <v>5361</v>
      </c>
      <c r="C738" t="s">
        <v>5363</v>
      </c>
      <c r="D738" t="s">
        <v>879</v>
      </c>
      <c r="E738" t="s">
        <v>5364</v>
      </c>
      <c r="F738" t="s">
        <v>177</v>
      </c>
      <c r="G738" t="s">
        <v>6222</v>
      </c>
      <c r="H738" s="2"/>
      <c r="I738">
        <v>5</v>
      </c>
      <c r="J738" t="s">
        <v>5080</v>
      </c>
      <c r="K738" t="s">
        <v>6142</v>
      </c>
      <c r="L738" t="s">
        <v>55</v>
      </c>
      <c r="M738">
        <v>0</v>
      </c>
      <c r="N738">
        <v>100</v>
      </c>
      <c r="O738" t="s">
        <v>6223</v>
      </c>
      <c r="P738" s="2"/>
      <c r="Q738" s="2"/>
      <c r="R738" s="2"/>
      <c r="S738"/>
      <c r="T738"/>
      <c r="U738" t="s">
        <v>6144</v>
      </c>
      <c r="V738" s="2">
        <v>44698.462199074071</v>
      </c>
      <c r="W738" t="s">
        <v>329</v>
      </c>
      <c r="X738" s="2">
        <v>44698.462199074071</v>
      </c>
      <c r="Y738" t="s">
        <v>329</v>
      </c>
      <c r="Z738"/>
    </row>
    <row r="739" spans="1:26" hidden="1" x14ac:dyDescent="0.25">
      <c r="A739" t="s">
        <v>5367</v>
      </c>
      <c r="B739" t="s">
        <v>5366</v>
      </c>
      <c r="C739" t="s">
        <v>5363</v>
      </c>
      <c r="D739" t="s">
        <v>879</v>
      </c>
      <c r="E739" t="s">
        <v>5364</v>
      </c>
      <c r="F739" t="s">
        <v>177</v>
      </c>
      <c r="G739" t="s">
        <v>6222</v>
      </c>
      <c r="H739" s="2"/>
      <c r="I739">
        <v>5</v>
      </c>
      <c r="J739" t="s">
        <v>5080</v>
      </c>
      <c r="K739" t="s">
        <v>6142</v>
      </c>
      <c r="L739" t="s">
        <v>55</v>
      </c>
      <c r="M739">
        <v>0</v>
      </c>
      <c r="N739">
        <v>100</v>
      </c>
      <c r="O739" t="s">
        <v>6223</v>
      </c>
      <c r="P739" s="2"/>
      <c r="Q739" s="2"/>
      <c r="R739" s="2"/>
      <c r="S739"/>
      <c r="T739"/>
      <c r="U739" t="s">
        <v>6144</v>
      </c>
      <c r="V739" s="2">
        <v>44698.462314814817</v>
      </c>
      <c r="W739" t="s">
        <v>329</v>
      </c>
      <c r="X739" s="2">
        <v>44698.462314814817</v>
      </c>
      <c r="Y739" t="s">
        <v>329</v>
      </c>
      <c r="Z739"/>
    </row>
    <row r="740" spans="1:26" hidden="1" x14ac:dyDescent="0.25">
      <c r="A740" t="s">
        <v>5344</v>
      </c>
      <c r="B740" t="s">
        <v>5343</v>
      </c>
      <c r="C740" t="s">
        <v>2041</v>
      </c>
      <c r="D740" t="s">
        <v>724</v>
      </c>
      <c r="E740" t="s">
        <v>5345</v>
      </c>
      <c r="F740" t="s">
        <v>177</v>
      </c>
      <c r="G740" t="s">
        <v>6222</v>
      </c>
      <c r="H740" s="2"/>
      <c r="I740">
        <v>5</v>
      </c>
      <c r="J740" t="s">
        <v>5080</v>
      </c>
      <c r="K740" t="s">
        <v>6142</v>
      </c>
      <c r="L740" t="s">
        <v>55</v>
      </c>
      <c r="M740">
        <v>0</v>
      </c>
      <c r="N740">
        <v>100</v>
      </c>
      <c r="O740" t="s">
        <v>6223</v>
      </c>
      <c r="P740" s="2"/>
      <c r="Q740" s="2"/>
      <c r="R740" s="2"/>
      <c r="S740"/>
      <c r="T740"/>
      <c r="U740" t="s">
        <v>6144</v>
      </c>
      <c r="V740" s="2">
        <v>44698.483483796299</v>
      </c>
      <c r="W740" t="s">
        <v>329</v>
      </c>
      <c r="X740" s="2">
        <v>44698.483483796299</v>
      </c>
      <c r="Y740" t="s">
        <v>329</v>
      </c>
      <c r="Z740"/>
    </row>
    <row r="741" spans="1:26" hidden="1" x14ac:dyDescent="0.25">
      <c r="A741" t="s">
        <v>5334</v>
      </c>
      <c r="B741" t="s">
        <v>5333</v>
      </c>
      <c r="C741" t="s">
        <v>188</v>
      </c>
      <c r="D741" t="s">
        <v>340</v>
      </c>
      <c r="E741" t="s">
        <v>2008</v>
      </c>
      <c r="F741" t="s">
        <v>177</v>
      </c>
      <c r="G741" t="s">
        <v>6222</v>
      </c>
      <c r="H741" s="2"/>
      <c r="I741">
        <v>5</v>
      </c>
      <c r="J741" t="s">
        <v>5080</v>
      </c>
      <c r="K741" t="s">
        <v>6142</v>
      </c>
      <c r="L741" t="s">
        <v>55</v>
      </c>
      <c r="M741">
        <v>0</v>
      </c>
      <c r="N741">
        <v>100</v>
      </c>
      <c r="O741" t="s">
        <v>6223</v>
      </c>
      <c r="P741" s="2"/>
      <c r="Q741" s="2"/>
      <c r="R741" s="2"/>
      <c r="S741"/>
      <c r="T741"/>
      <c r="U741" t="s">
        <v>6144</v>
      </c>
      <c r="V741" s="2">
        <v>44698.487719907411</v>
      </c>
      <c r="W741" t="s">
        <v>329</v>
      </c>
      <c r="X741" s="2">
        <v>44698.487719907411</v>
      </c>
      <c r="Y741" t="s">
        <v>329</v>
      </c>
      <c r="Z741"/>
    </row>
    <row r="742" spans="1:26" hidden="1" x14ac:dyDescent="0.25">
      <c r="A742" t="s">
        <v>5336</v>
      </c>
      <c r="B742" t="s">
        <v>5335</v>
      </c>
      <c r="C742" t="s">
        <v>188</v>
      </c>
      <c r="D742" t="s">
        <v>340</v>
      </c>
      <c r="E742" t="s">
        <v>2008</v>
      </c>
      <c r="F742" t="s">
        <v>177</v>
      </c>
      <c r="G742" t="s">
        <v>6222</v>
      </c>
      <c r="H742" s="2"/>
      <c r="I742">
        <v>5</v>
      </c>
      <c r="J742" t="s">
        <v>5080</v>
      </c>
      <c r="K742" t="s">
        <v>6142</v>
      </c>
      <c r="L742" t="s">
        <v>55</v>
      </c>
      <c r="M742">
        <v>0</v>
      </c>
      <c r="N742">
        <v>100</v>
      </c>
      <c r="O742" t="s">
        <v>6223</v>
      </c>
      <c r="P742" s="2"/>
      <c r="Q742" s="2"/>
      <c r="R742" s="2"/>
      <c r="S742"/>
      <c r="T742"/>
      <c r="U742" t="s">
        <v>6144</v>
      </c>
      <c r="V742" s="2">
        <v>44698.487847222219</v>
      </c>
      <c r="W742" t="s">
        <v>329</v>
      </c>
      <c r="X742" s="2">
        <v>44698.487847222219</v>
      </c>
      <c r="Y742" t="s">
        <v>329</v>
      </c>
      <c r="Z742"/>
    </row>
    <row r="743" spans="1:26" hidden="1" x14ac:dyDescent="0.25">
      <c r="A743" t="s">
        <v>5338</v>
      </c>
      <c r="B743" t="s">
        <v>5337</v>
      </c>
      <c r="C743" t="s">
        <v>188</v>
      </c>
      <c r="D743" t="s">
        <v>340</v>
      </c>
      <c r="E743" t="s">
        <v>2008</v>
      </c>
      <c r="F743" t="s">
        <v>177</v>
      </c>
      <c r="G743" t="s">
        <v>6222</v>
      </c>
      <c r="H743" s="2"/>
      <c r="I743">
        <v>5</v>
      </c>
      <c r="J743" t="s">
        <v>5080</v>
      </c>
      <c r="K743" t="s">
        <v>6142</v>
      </c>
      <c r="L743" t="s">
        <v>55</v>
      </c>
      <c r="M743">
        <v>0</v>
      </c>
      <c r="N743">
        <v>100</v>
      </c>
      <c r="O743" t="s">
        <v>6223</v>
      </c>
      <c r="P743" s="2"/>
      <c r="Q743" s="2"/>
      <c r="R743" s="2"/>
      <c r="S743"/>
      <c r="T743"/>
      <c r="U743" t="s">
        <v>6144</v>
      </c>
      <c r="V743" s="2">
        <v>44698.487951388888</v>
      </c>
      <c r="W743" t="s">
        <v>329</v>
      </c>
      <c r="X743" s="2">
        <v>44698.487951388888</v>
      </c>
      <c r="Y743" t="s">
        <v>329</v>
      </c>
      <c r="Z743"/>
    </row>
    <row r="744" spans="1:26" hidden="1" x14ac:dyDescent="0.25">
      <c r="A744" t="s">
        <v>5605</v>
      </c>
      <c r="B744" t="s">
        <v>5604</v>
      </c>
      <c r="C744" t="s">
        <v>2413</v>
      </c>
      <c r="D744" t="s">
        <v>32</v>
      </c>
      <c r="E744" t="s">
        <v>2414</v>
      </c>
      <c r="F744" t="s">
        <v>177</v>
      </c>
      <c r="G744" t="s">
        <v>6222</v>
      </c>
      <c r="H744" s="2"/>
      <c r="I744">
        <v>5</v>
      </c>
      <c r="J744" t="s">
        <v>5080</v>
      </c>
      <c r="K744" t="s">
        <v>6142</v>
      </c>
      <c r="L744" t="s">
        <v>55</v>
      </c>
      <c r="M744">
        <v>0</v>
      </c>
      <c r="N744">
        <v>100</v>
      </c>
      <c r="O744" t="s">
        <v>6223</v>
      </c>
      <c r="P744" s="2"/>
      <c r="Q744" s="2"/>
      <c r="R744" s="2"/>
      <c r="S744"/>
      <c r="T744"/>
      <c r="U744" t="s">
        <v>6144</v>
      </c>
      <c r="V744" s="2">
        <v>44698.513726851852</v>
      </c>
      <c r="W744" t="s">
        <v>329</v>
      </c>
      <c r="X744" s="2">
        <v>44698.513726851852</v>
      </c>
      <c r="Y744" t="s">
        <v>329</v>
      </c>
      <c r="Z744"/>
    </row>
    <row r="745" spans="1:26" hidden="1" x14ac:dyDescent="0.25">
      <c r="A745" t="s">
        <v>5608</v>
      </c>
      <c r="B745" t="s">
        <v>5607</v>
      </c>
      <c r="C745" t="s">
        <v>2413</v>
      </c>
      <c r="D745" t="s">
        <v>32</v>
      </c>
      <c r="E745" t="s">
        <v>2414</v>
      </c>
      <c r="F745" t="s">
        <v>177</v>
      </c>
      <c r="G745" t="s">
        <v>6222</v>
      </c>
      <c r="H745" s="2"/>
      <c r="I745">
        <v>5</v>
      </c>
      <c r="J745" t="s">
        <v>5080</v>
      </c>
      <c r="K745" t="s">
        <v>6142</v>
      </c>
      <c r="L745" t="s">
        <v>55</v>
      </c>
      <c r="M745">
        <v>0</v>
      </c>
      <c r="N745">
        <v>100</v>
      </c>
      <c r="O745" t="s">
        <v>6223</v>
      </c>
      <c r="P745" s="2"/>
      <c r="Q745" s="2"/>
      <c r="R745" s="2"/>
      <c r="S745"/>
      <c r="T745"/>
      <c r="U745" t="s">
        <v>6144</v>
      </c>
      <c r="V745" s="2">
        <v>44698.513831018521</v>
      </c>
      <c r="W745" t="s">
        <v>329</v>
      </c>
      <c r="X745" s="2">
        <v>44698.513831018521</v>
      </c>
      <c r="Y745" t="s">
        <v>329</v>
      </c>
      <c r="Z745"/>
    </row>
    <row r="746" spans="1:26" hidden="1" x14ac:dyDescent="0.25">
      <c r="A746" t="s">
        <v>5610</v>
      </c>
      <c r="B746" t="s">
        <v>5609</v>
      </c>
      <c r="C746" t="s">
        <v>1288</v>
      </c>
      <c r="D746" t="s">
        <v>334</v>
      </c>
      <c r="E746" t="s">
        <v>1290</v>
      </c>
      <c r="F746" t="s">
        <v>177</v>
      </c>
      <c r="G746" t="s">
        <v>6222</v>
      </c>
      <c r="H746" s="2"/>
      <c r="I746">
        <v>5</v>
      </c>
      <c r="J746" t="s">
        <v>5080</v>
      </c>
      <c r="K746" t="s">
        <v>6142</v>
      </c>
      <c r="L746" t="s">
        <v>55</v>
      </c>
      <c r="M746">
        <v>0</v>
      </c>
      <c r="N746">
        <v>100</v>
      </c>
      <c r="O746" t="s">
        <v>6223</v>
      </c>
      <c r="P746" s="2"/>
      <c r="Q746" s="2"/>
      <c r="R746" s="2"/>
      <c r="S746"/>
      <c r="T746"/>
      <c r="U746" t="s">
        <v>6144</v>
      </c>
      <c r="V746" s="2">
        <v>44698.518726851849</v>
      </c>
      <c r="W746" t="s">
        <v>329</v>
      </c>
      <c r="X746" s="2">
        <v>44698.518726851849</v>
      </c>
      <c r="Y746" t="s">
        <v>329</v>
      </c>
      <c r="Z746"/>
    </row>
    <row r="747" spans="1:26" hidden="1" x14ac:dyDescent="0.25">
      <c r="A747" t="s">
        <v>5613</v>
      </c>
      <c r="B747" t="s">
        <v>5612</v>
      </c>
      <c r="C747" t="s">
        <v>5614</v>
      </c>
      <c r="D747" t="s">
        <v>281</v>
      </c>
      <c r="E747" t="s">
        <v>5615</v>
      </c>
      <c r="F747" t="s">
        <v>177</v>
      </c>
      <c r="G747" t="s">
        <v>6222</v>
      </c>
      <c r="H747" s="2"/>
      <c r="I747">
        <v>5</v>
      </c>
      <c r="J747" t="s">
        <v>5080</v>
      </c>
      <c r="K747" t="s">
        <v>6142</v>
      </c>
      <c r="L747" t="s">
        <v>55</v>
      </c>
      <c r="M747">
        <v>0</v>
      </c>
      <c r="N747">
        <v>100</v>
      </c>
      <c r="O747" t="s">
        <v>6223</v>
      </c>
      <c r="P747" s="2"/>
      <c r="Q747" s="2"/>
      <c r="R747" s="2"/>
      <c r="S747"/>
      <c r="T747"/>
      <c r="U747" t="s">
        <v>6144</v>
      </c>
      <c r="V747" s="2">
        <v>44698.531099537038</v>
      </c>
      <c r="W747" t="s">
        <v>329</v>
      </c>
      <c r="X747" s="2">
        <v>44698.531099537038</v>
      </c>
      <c r="Y747" t="s">
        <v>329</v>
      </c>
      <c r="Z747"/>
    </row>
    <row r="748" spans="1:26" hidden="1" x14ac:dyDescent="0.25">
      <c r="A748" t="s">
        <v>5278</v>
      </c>
      <c r="B748" t="s">
        <v>5277</v>
      </c>
      <c r="C748" t="s">
        <v>1747</v>
      </c>
      <c r="D748" t="s">
        <v>5279</v>
      </c>
      <c r="E748" t="s">
        <v>1749</v>
      </c>
      <c r="F748" t="s">
        <v>177</v>
      </c>
      <c r="G748" t="s">
        <v>6222</v>
      </c>
      <c r="H748" s="2"/>
      <c r="I748">
        <v>5</v>
      </c>
      <c r="J748" t="s">
        <v>5080</v>
      </c>
      <c r="K748" t="s">
        <v>6142</v>
      </c>
      <c r="L748" t="s">
        <v>55</v>
      </c>
      <c r="M748">
        <v>0</v>
      </c>
      <c r="N748">
        <v>100</v>
      </c>
      <c r="O748" t="s">
        <v>6223</v>
      </c>
      <c r="P748" s="2"/>
      <c r="Q748" s="2"/>
      <c r="R748" s="2"/>
      <c r="S748"/>
      <c r="T748"/>
      <c r="U748" t="s">
        <v>6144</v>
      </c>
      <c r="V748" s="2">
        <v>44698.534861111111</v>
      </c>
      <c r="W748" t="s">
        <v>329</v>
      </c>
      <c r="X748" s="2">
        <v>44698.534861111111</v>
      </c>
      <c r="Y748" t="s">
        <v>329</v>
      </c>
      <c r="Z748"/>
    </row>
    <row r="749" spans="1:26" hidden="1" x14ac:dyDescent="0.25">
      <c r="A749" t="s">
        <v>5618</v>
      </c>
      <c r="B749" t="s">
        <v>5617</v>
      </c>
      <c r="C749" t="s">
        <v>5619</v>
      </c>
      <c r="D749" t="s">
        <v>93</v>
      </c>
      <c r="E749" t="s">
        <v>5620</v>
      </c>
      <c r="F749" t="s">
        <v>177</v>
      </c>
      <c r="G749" t="s">
        <v>6222</v>
      </c>
      <c r="H749" s="2"/>
      <c r="I749">
        <v>5</v>
      </c>
      <c r="J749" t="s">
        <v>5080</v>
      </c>
      <c r="K749" t="s">
        <v>6142</v>
      </c>
      <c r="L749" t="s">
        <v>55</v>
      </c>
      <c r="M749">
        <v>0</v>
      </c>
      <c r="N749">
        <v>100</v>
      </c>
      <c r="O749" t="s">
        <v>6223</v>
      </c>
      <c r="P749" s="2"/>
      <c r="Q749" s="2"/>
      <c r="R749" s="2"/>
      <c r="S749"/>
      <c r="T749"/>
      <c r="U749" t="s">
        <v>6144</v>
      </c>
      <c r="V749" s="2">
        <v>44698.537175925929</v>
      </c>
      <c r="W749" t="s">
        <v>329</v>
      </c>
      <c r="X749" s="2">
        <v>44698.537175925929</v>
      </c>
      <c r="Y749" t="s">
        <v>329</v>
      </c>
      <c r="Z749"/>
    </row>
    <row r="750" spans="1:26" hidden="1" x14ac:dyDescent="0.25">
      <c r="A750" t="s">
        <v>5623</v>
      </c>
      <c r="B750" t="s">
        <v>5622</v>
      </c>
      <c r="C750" t="s">
        <v>5624</v>
      </c>
      <c r="D750" t="s">
        <v>5625</v>
      </c>
      <c r="E750" t="s">
        <v>5626</v>
      </c>
      <c r="F750" t="s">
        <v>177</v>
      </c>
      <c r="G750" t="s">
        <v>6222</v>
      </c>
      <c r="H750" s="2"/>
      <c r="I750">
        <v>5</v>
      </c>
      <c r="J750" t="s">
        <v>5080</v>
      </c>
      <c r="K750" t="s">
        <v>6142</v>
      </c>
      <c r="L750" t="s">
        <v>55</v>
      </c>
      <c r="M750">
        <v>0</v>
      </c>
      <c r="N750">
        <v>100</v>
      </c>
      <c r="O750" t="s">
        <v>6223</v>
      </c>
      <c r="P750" s="2"/>
      <c r="Q750" s="2"/>
      <c r="R750" s="2"/>
      <c r="S750"/>
      <c r="T750"/>
      <c r="U750" t="s">
        <v>6144</v>
      </c>
      <c r="V750" s="2">
        <v>44698.54</v>
      </c>
      <c r="W750" t="s">
        <v>329</v>
      </c>
      <c r="X750" s="2">
        <v>44698.54</v>
      </c>
      <c r="Y750" t="s">
        <v>329</v>
      </c>
      <c r="Z750"/>
    </row>
    <row r="751" spans="1:26" hidden="1" x14ac:dyDescent="0.25">
      <c r="A751" t="s">
        <v>5629</v>
      </c>
      <c r="B751" t="s">
        <v>5628</v>
      </c>
      <c r="C751" t="s">
        <v>3671</v>
      </c>
      <c r="D751" t="s">
        <v>5630</v>
      </c>
      <c r="E751" t="s">
        <v>5631</v>
      </c>
      <c r="F751" t="s">
        <v>177</v>
      </c>
      <c r="G751" t="s">
        <v>6222</v>
      </c>
      <c r="H751" s="2"/>
      <c r="I751">
        <v>5</v>
      </c>
      <c r="J751" t="s">
        <v>5080</v>
      </c>
      <c r="K751" t="s">
        <v>6142</v>
      </c>
      <c r="L751" t="s">
        <v>55</v>
      </c>
      <c r="M751">
        <v>0</v>
      </c>
      <c r="N751">
        <v>100</v>
      </c>
      <c r="O751" t="s">
        <v>6223</v>
      </c>
      <c r="P751" s="2"/>
      <c r="Q751" s="2"/>
      <c r="R751" s="2"/>
      <c r="S751"/>
      <c r="T751"/>
      <c r="U751" t="s">
        <v>6144</v>
      </c>
      <c r="V751" s="2">
        <v>44698.595127314817</v>
      </c>
      <c r="W751" t="s">
        <v>329</v>
      </c>
      <c r="X751" s="2">
        <v>44698.595127314817</v>
      </c>
      <c r="Y751" t="s">
        <v>329</v>
      </c>
      <c r="Z751"/>
    </row>
    <row r="752" spans="1:26" hidden="1" x14ac:dyDescent="0.25">
      <c r="A752" t="s">
        <v>4219</v>
      </c>
      <c r="B752" t="s">
        <v>4218</v>
      </c>
      <c r="C752" t="s">
        <v>3394</v>
      </c>
      <c r="D752" t="s">
        <v>81</v>
      </c>
      <c r="E752" t="s">
        <v>3864</v>
      </c>
      <c r="F752" t="s">
        <v>241</v>
      </c>
      <c r="G752" t="s">
        <v>323</v>
      </c>
      <c r="H752">
        <v>1036042</v>
      </c>
      <c r="I752">
        <v>0.24</v>
      </c>
      <c r="J752" t="s">
        <v>193</v>
      </c>
      <c r="K752" t="s">
        <v>6175</v>
      </c>
      <c r="L752" t="s">
        <v>330</v>
      </c>
      <c r="M752">
        <v>20</v>
      </c>
      <c r="N752">
        <v>100</v>
      </c>
      <c r="O752" t="s">
        <v>6240</v>
      </c>
      <c r="P752" s="2"/>
      <c r="Q752" s="2"/>
      <c r="R752" s="2"/>
      <c r="S752"/>
      <c r="T752"/>
      <c r="U752" t="s">
        <v>6177</v>
      </c>
      <c r="V752" s="2">
        <v>44305.589363425926</v>
      </c>
      <c r="W752" t="s">
        <v>329</v>
      </c>
      <c r="X752" s="2">
        <v>44305.589363425926</v>
      </c>
      <c r="Y752" t="s">
        <v>329</v>
      </c>
      <c r="Z752"/>
    </row>
    <row r="753" spans="1:26" hidden="1" x14ac:dyDescent="0.25">
      <c r="A753" t="s">
        <v>5174</v>
      </c>
      <c r="B753" t="s">
        <v>5173</v>
      </c>
      <c r="C753" t="s">
        <v>3394</v>
      </c>
      <c r="D753" t="s">
        <v>81</v>
      </c>
      <c r="E753" t="s">
        <v>3864</v>
      </c>
      <c r="F753" t="s">
        <v>241</v>
      </c>
      <c r="G753" t="s">
        <v>6222</v>
      </c>
      <c r="H753" s="2"/>
      <c r="I753">
        <v>5</v>
      </c>
      <c r="J753" t="s">
        <v>5080</v>
      </c>
      <c r="K753" t="s">
        <v>6142</v>
      </c>
      <c r="L753" t="s">
        <v>55</v>
      </c>
      <c r="M753">
        <v>0</v>
      </c>
      <c r="N753">
        <v>100</v>
      </c>
      <c r="O753" t="s">
        <v>6223</v>
      </c>
      <c r="P753" s="2"/>
      <c r="Q753" s="2"/>
      <c r="R753" s="2"/>
      <c r="S753"/>
      <c r="T753"/>
      <c r="U753" t="s">
        <v>6144</v>
      </c>
      <c r="V753" s="2">
        <v>44685.400983796295</v>
      </c>
      <c r="W753" t="s">
        <v>329</v>
      </c>
      <c r="X753" s="2">
        <v>44685.400983796295</v>
      </c>
      <c r="Y753" t="s">
        <v>329</v>
      </c>
      <c r="Z753"/>
    </row>
    <row r="754" spans="1:26" hidden="1" x14ac:dyDescent="0.25">
      <c r="A754" t="s">
        <v>4572</v>
      </c>
      <c r="B754" t="s">
        <v>4571</v>
      </c>
      <c r="C754" t="s">
        <v>3394</v>
      </c>
      <c r="D754" t="s">
        <v>81</v>
      </c>
      <c r="E754" t="s">
        <v>3864</v>
      </c>
      <c r="F754" t="s">
        <v>241</v>
      </c>
      <c r="G754" t="s">
        <v>58</v>
      </c>
      <c r="H754">
        <v>1031080</v>
      </c>
      <c r="I754">
        <v>5</v>
      </c>
      <c r="J754" t="s">
        <v>167</v>
      </c>
      <c r="K754" t="s">
        <v>6142</v>
      </c>
      <c r="L754" t="s">
        <v>55</v>
      </c>
      <c r="M754">
        <v>80</v>
      </c>
      <c r="N754">
        <v>100</v>
      </c>
      <c r="O754" t="s">
        <v>6218</v>
      </c>
      <c r="P754">
        <v>2600</v>
      </c>
      <c r="Q754">
        <v>50</v>
      </c>
      <c r="R754">
        <v>300</v>
      </c>
      <c r="S754"/>
      <c r="T754"/>
      <c r="U754" t="s">
        <v>6144</v>
      </c>
      <c r="V754" s="2">
        <v>44305.589571759258</v>
      </c>
      <c r="W754" t="s">
        <v>329</v>
      </c>
      <c r="X754" s="2">
        <v>44305.589571759258</v>
      </c>
      <c r="Y754" t="s">
        <v>329</v>
      </c>
      <c r="Z754"/>
    </row>
    <row r="755" spans="1:26" x14ac:dyDescent="0.25">
      <c r="A755" t="s">
        <v>3863</v>
      </c>
      <c r="B755" t="s">
        <v>3862</v>
      </c>
      <c r="C755" t="s">
        <v>3394</v>
      </c>
      <c r="D755" t="s">
        <v>81</v>
      </c>
      <c r="E755" t="s">
        <v>3864</v>
      </c>
      <c r="F755" t="s">
        <v>241</v>
      </c>
      <c r="G755" s="5" t="s">
        <v>58</v>
      </c>
      <c r="H755" s="5">
        <v>1016196</v>
      </c>
      <c r="I755">
        <v>5</v>
      </c>
      <c r="J755" t="s">
        <v>79</v>
      </c>
      <c r="K755" t="s">
        <v>6142</v>
      </c>
      <c r="L755" s="5" t="s">
        <v>55</v>
      </c>
      <c r="M755">
        <v>80</v>
      </c>
      <c r="N755">
        <v>100</v>
      </c>
      <c r="O755" t="s">
        <v>6218</v>
      </c>
      <c r="P755" s="5">
        <v>2700</v>
      </c>
      <c r="Q755" s="5">
        <v>50</v>
      </c>
      <c r="R755" s="5">
        <v>300</v>
      </c>
      <c r="U755" s="5" t="s">
        <v>6144</v>
      </c>
      <c r="V755" s="8">
        <v>44305.588252314818</v>
      </c>
      <c r="W755" s="5" t="s">
        <v>329</v>
      </c>
      <c r="X755" s="8">
        <v>44305.588252314818</v>
      </c>
      <c r="Y755" s="5" t="s">
        <v>329</v>
      </c>
    </row>
    <row r="756" spans="1:26" x14ac:dyDescent="0.25">
      <c r="A756" t="s">
        <v>4949</v>
      </c>
      <c r="B756" t="s">
        <v>4948</v>
      </c>
      <c r="C756" t="s">
        <v>3394</v>
      </c>
      <c r="D756" t="s">
        <v>81</v>
      </c>
      <c r="E756" t="s">
        <v>3864</v>
      </c>
      <c r="F756" t="s">
        <v>241</v>
      </c>
      <c r="G756" s="5" t="s">
        <v>58</v>
      </c>
      <c r="H756" s="5">
        <v>1041955</v>
      </c>
      <c r="I756">
        <v>5</v>
      </c>
      <c r="J756" t="s">
        <v>47</v>
      </c>
      <c r="K756" t="s">
        <v>6142</v>
      </c>
      <c r="L756" s="5" t="s">
        <v>55</v>
      </c>
      <c r="M756">
        <v>80</v>
      </c>
      <c r="N756">
        <v>100</v>
      </c>
      <c r="O756" t="s">
        <v>6218</v>
      </c>
      <c r="P756" s="5">
        <v>2600</v>
      </c>
      <c r="Q756" s="5">
        <v>50</v>
      </c>
      <c r="R756" s="5">
        <v>300</v>
      </c>
      <c r="U756" s="5" t="s">
        <v>6144</v>
      </c>
      <c r="V756" s="8">
        <v>44305.58865740741</v>
      </c>
      <c r="W756" s="5" t="s">
        <v>329</v>
      </c>
      <c r="X756" s="8">
        <v>44305.58865740741</v>
      </c>
      <c r="Y756" s="5" t="s">
        <v>329</v>
      </c>
    </row>
    <row r="757" spans="1:26" hidden="1" x14ac:dyDescent="0.25">
      <c r="A757" t="s">
        <v>5501</v>
      </c>
      <c r="B757" t="s">
        <v>5500</v>
      </c>
      <c r="C757" t="s">
        <v>5502</v>
      </c>
      <c r="D757" t="s">
        <v>93</v>
      </c>
      <c r="E757" t="s">
        <v>5503</v>
      </c>
      <c r="F757" t="s">
        <v>241</v>
      </c>
      <c r="G757" t="s">
        <v>6222</v>
      </c>
      <c r="H757" s="2"/>
      <c r="I757">
        <v>3</v>
      </c>
      <c r="J757" t="s">
        <v>5080</v>
      </c>
      <c r="K757" t="s">
        <v>6175</v>
      </c>
      <c r="L757" t="s">
        <v>55</v>
      </c>
      <c r="M757">
        <v>0</v>
      </c>
      <c r="N757">
        <v>100</v>
      </c>
      <c r="O757" t="s">
        <v>6223</v>
      </c>
      <c r="P757" s="2"/>
      <c r="Q757" s="2"/>
      <c r="R757" s="2"/>
      <c r="S757"/>
      <c r="T757"/>
      <c r="U757" t="s">
        <v>6261</v>
      </c>
      <c r="V757" s="2">
        <v>44684.471851851849</v>
      </c>
      <c r="W757" t="s">
        <v>329</v>
      </c>
      <c r="X757" s="2">
        <v>44684.471851851849</v>
      </c>
      <c r="Y757" t="s">
        <v>329</v>
      </c>
      <c r="Z757"/>
    </row>
    <row r="758" spans="1:26" hidden="1" x14ac:dyDescent="0.25">
      <c r="A758" t="s">
        <v>5506</v>
      </c>
      <c r="B758" t="s">
        <v>5505</v>
      </c>
      <c r="C758" t="s">
        <v>5502</v>
      </c>
      <c r="D758" t="s">
        <v>93</v>
      </c>
      <c r="E758" t="s">
        <v>5503</v>
      </c>
      <c r="F758" t="s">
        <v>241</v>
      </c>
      <c r="G758" t="s">
        <v>5022</v>
      </c>
      <c r="H758" s="2"/>
      <c r="I758">
        <v>3</v>
      </c>
      <c r="J758" t="s">
        <v>47</v>
      </c>
      <c r="K758" t="s">
        <v>6175</v>
      </c>
      <c r="L758" t="s">
        <v>55</v>
      </c>
      <c r="M758">
        <v>0</v>
      </c>
      <c r="N758">
        <v>100</v>
      </c>
      <c r="O758" t="s">
        <v>6241</v>
      </c>
      <c r="P758" s="2"/>
      <c r="Q758" s="2"/>
      <c r="R758" s="2"/>
      <c r="S758"/>
      <c r="T758"/>
      <c r="U758"/>
      <c r="V758" s="2">
        <v>44719.324675925927</v>
      </c>
      <c r="W758" t="s">
        <v>329</v>
      </c>
      <c r="X758" s="2">
        <v>44719.324675925927</v>
      </c>
      <c r="Y758" t="s">
        <v>329</v>
      </c>
      <c r="Z758"/>
    </row>
    <row r="759" spans="1:26" hidden="1" x14ac:dyDescent="0.25">
      <c r="A759" t="s">
        <v>5508</v>
      </c>
      <c r="B759" t="s">
        <v>5507</v>
      </c>
      <c r="C759" t="s">
        <v>5502</v>
      </c>
      <c r="D759" t="s">
        <v>93</v>
      </c>
      <c r="E759" t="s">
        <v>5503</v>
      </c>
      <c r="F759" t="s">
        <v>241</v>
      </c>
      <c r="G759" t="s">
        <v>6222</v>
      </c>
      <c r="H759" s="2"/>
      <c r="I759">
        <v>3</v>
      </c>
      <c r="J759" t="s">
        <v>5080</v>
      </c>
      <c r="K759" t="s">
        <v>6175</v>
      </c>
      <c r="L759" t="s">
        <v>55</v>
      </c>
      <c r="M759">
        <v>0</v>
      </c>
      <c r="N759">
        <v>100</v>
      </c>
      <c r="O759" t="s">
        <v>6223</v>
      </c>
      <c r="P759" s="2"/>
      <c r="Q759" s="2"/>
      <c r="R759" s="2"/>
      <c r="S759"/>
      <c r="T759"/>
      <c r="U759" t="s">
        <v>6261</v>
      </c>
      <c r="V759" s="2">
        <v>44684.472187500003</v>
      </c>
      <c r="W759" t="s">
        <v>329</v>
      </c>
      <c r="X759" s="2">
        <v>44684.472187500003</v>
      </c>
      <c r="Y759" t="s">
        <v>329</v>
      </c>
      <c r="Z759"/>
    </row>
    <row r="760" spans="1:26" x14ac:dyDescent="0.25">
      <c r="A760" t="s">
        <v>3745</v>
      </c>
      <c r="B760" t="s">
        <v>3744</v>
      </c>
      <c r="C760" t="s">
        <v>345</v>
      </c>
      <c r="D760" t="s">
        <v>1557</v>
      </c>
      <c r="E760" t="s">
        <v>1558</v>
      </c>
      <c r="F760" t="s">
        <v>241</v>
      </c>
      <c r="G760" s="5" t="s">
        <v>58</v>
      </c>
      <c r="H760" s="5">
        <v>1038418</v>
      </c>
      <c r="I760">
        <v>6</v>
      </c>
      <c r="J760" t="s">
        <v>79</v>
      </c>
      <c r="K760" t="s">
        <v>6172</v>
      </c>
      <c r="L760" s="5" t="s">
        <v>55</v>
      </c>
      <c r="M760">
        <v>60</v>
      </c>
      <c r="N760">
        <v>100</v>
      </c>
      <c r="O760" t="s">
        <v>6173</v>
      </c>
      <c r="P760" s="5">
        <v>2600</v>
      </c>
      <c r="Q760" s="5">
        <v>50</v>
      </c>
      <c r="R760" s="5">
        <v>300</v>
      </c>
      <c r="U760" s="5" t="s">
        <v>6174</v>
      </c>
      <c r="V760" s="8">
        <v>44777.350405092591</v>
      </c>
      <c r="W760" s="5" t="s">
        <v>329</v>
      </c>
      <c r="X760" s="8">
        <v>44777.350405092591</v>
      </c>
      <c r="Y760" s="5" t="s">
        <v>329</v>
      </c>
    </row>
    <row r="761" spans="1:26" x14ac:dyDescent="0.25">
      <c r="A761" t="s">
        <v>3749</v>
      </c>
      <c r="B761" t="s">
        <v>3748</v>
      </c>
      <c r="C761" t="s">
        <v>345</v>
      </c>
      <c r="D761" t="s">
        <v>1557</v>
      </c>
      <c r="E761" t="s">
        <v>1558</v>
      </c>
      <c r="F761" t="s">
        <v>241</v>
      </c>
      <c r="G761" s="5" t="s">
        <v>58</v>
      </c>
      <c r="H761" s="5">
        <v>1038423</v>
      </c>
      <c r="I761">
        <v>6</v>
      </c>
      <c r="J761" t="s">
        <v>47</v>
      </c>
      <c r="K761" t="s">
        <v>6172</v>
      </c>
      <c r="L761" s="5" t="s">
        <v>55</v>
      </c>
      <c r="M761">
        <v>60</v>
      </c>
      <c r="N761">
        <v>100</v>
      </c>
      <c r="O761" t="s">
        <v>6173</v>
      </c>
      <c r="P761" s="5">
        <v>2600</v>
      </c>
      <c r="Q761" s="5">
        <v>50</v>
      </c>
      <c r="R761" s="5">
        <v>300</v>
      </c>
      <c r="U761" s="5" t="s">
        <v>6174</v>
      </c>
      <c r="V761" s="8">
        <v>44777.350590277776</v>
      </c>
      <c r="W761" s="5" t="s">
        <v>329</v>
      </c>
      <c r="X761" s="8">
        <v>44777.350590277776</v>
      </c>
      <c r="Y761" s="5" t="s">
        <v>329</v>
      </c>
    </row>
    <row r="762" spans="1:26" hidden="1" x14ac:dyDescent="0.25">
      <c r="A762" t="s">
        <v>344</v>
      </c>
      <c r="B762" t="s">
        <v>343</v>
      </c>
      <c r="C762" t="s">
        <v>345</v>
      </c>
      <c r="D762" t="s">
        <v>246</v>
      </c>
      <c r="E762" t="s">
        <v>346</v>
      </c>
      <c r="F762" t="s">
        <v>241</v>
      </c>
      <c r="G762" t="s">
        <v>323</v>
      </c>
      <c r="H762">
        <v>1050283</v>
      </c>
      <c r="I762">
        <v>1</v>
      </c>
      <c r="J762" t="s">
        <v>193</v>
      </c>
      <c r="K762" t="s">
        <v>6175</v>
      </c>
      <c r="L762" t="s">
        <v>330</v>
      </c>
      <c r="M762">
        <v>20</v>
      </c>
      <c r="N762">
        <v>100</v>
      </c>
      <c r="O762" t="s">
        <v>6176</v>
      </c>
      <c r="P762" s="2"/>
      <c r="Q762" s="2"/>
      <c r="R762" s="2"/>
      <c r="S762"/>
      <c r="T762"/>
      <c r="U762" t="s">
        <v>6177</v>
      </c>
      <c r="V762" s="2">
        <v>44858.444768518515</v>
      </c>
      <c r="W762" t="s">
        <v>329</v>
      </c>
      <c r="X762" s="2">
        <v>44858.444768518515</v>
      </c>
      <c r="Y762" t="s">
        <v>329</v>
      </c>
      <c r="Z762"/>
    </row>
    <row r="763" spans="1:26" hidden="1" x14ac:dyDescent="0.25">
      <c r="A763" t="s">
        <v>1556</v>
      </c>
      <c r="B763" t="s">
        <v>1555</v>
      </c>
      <c r="C763" t="s">
        <v>345</v>
      </c>
      <c r="D763" t="s">
        <v>1557</v>
      </c>
      <c r="E763" t="s">
        <v>1558</v>
      </c>
      <c r="F763" t="s">
        <v>241</v>
      </c>
      <c r="G763" t="s">
        <v>323</v>
      </c>
      <c r="H763">
        <v>1050290</v>
      </c>
      <c r="I763">
        <v>0.24</v>
      </c>
      <c r="J763" t="s">
        <v>193</v>
      </c>
      <c r="K763" t="s">
        <v>6175</v>
      </c>
      <c r="L763" t="s">
        <v>330</v>
      </c>
      <c r="M763">
        <v>20</v>
      </c>
      <c r="N763">
        <v>100</v>
      </c>
      <c r="O763" t="s">
        <v>6176</v>
      </c>
      <c r="P763" s="2"/>
      <c r="Q763" s="2"/>
      <c r="R763" s="2"/>
      <c r="S763"/>
      <c r="T763"/>
      <c r="U763" t="s">
        <v>6177</v>
      </c>
      <c r="V763" s="2">
        <v>44777.3512962963</v>
      </c>
      <c r="W763" t="s">
        <v>329</v>
      </c>
      <c r="X763" s="2">
        <v>44777.3512962963</v>
      </c>
      <c r="Y763" t="s">
        <v>329</v>
      </c>
      <c r="Z763"/>
    </row>
    <row r="764" spans="1:26" x14ac:dyDescent="0.25">
      <c r="A764" t="s">
        <v>4941</v>
      </c>
      <c r="B764" t="s">
        <v>4940</v>
      </c>
      <c r="C764" t="s">
        <v>345</v>
      </c>
      <c r="D764" t="s">
        <v>246</v>
      </c>
      <c r="E764" t="s">
        <v>346</v>
      </c>
      <c r="F764" t="s">
        <v>241</v>
      </c>
      <c r="G764" s="5" t="s">
        <v>58</v>
      </c>
      <c r="H764" s="5">
        <v>1040784</v>
      </c>
      <c r="I764">
        <v>6</v>
      </c>
      <c r="J764" t="s">
        <v>47</v>
      </c>
      <c r="K764" t="s">
        <v>6172</v>
      </c>
      <c r="L764" s="5" t="s">
        <v>55</v>
      </c>
      <c r="M764">
        <v>60</v>
      </c>
      <c r="N764">
        <v>100</v>
      </c>
      <c r="O764" t="s">
        <v>6173</v>
      </c>
      <c r="P764" s="5">
        <v>2600</v>
      </c>
      <c r="Q764" s="5">
        <v>50</v>
      </c>
      <c r="R764" s="5">
        <v>300</v>
      </c>
      <c r="U764" s="5" t="s">
        <v>6174</v>
      </c>
      <c r="V764" s="8">
        <v>44858.439849537041</v>
      </c>
      <c r="W764" s="5" t="s">
        <v>329</v>
      </c>
      <c r="X764" s="8">
        <v>44858.439849537041</v>
      </c>
      <c r="Y764" s="5" t="s">
        <v>329</v>
      </c>
    </row>
    <row r="765" spans="1:26" x14ac:dyDescent="0.25">
      <c r="A765" t="s">
        <v>3931</v>
      </c>
      <c r="B765" t="s">
        <v>3930</v>
      </c>
      <c r="C765" t="s">
        <v>345</v>
      </c>
      <c r="D765" t="s">
        <v>246</v>
      </c>
      <c r="E765" t="s">
        <v>346</v>
      </c>
      <c r="F765" t="s">
        <v>241</v>
      </c>
      <c r="G765" s="5" t="s">
        <v>58</v>
      </c>
      <c r="H765" s="5">
        <v>1040736</v>
      </c>
      <c r="I765">
        <v>6</v>
      </c>
      <c r="J765" t="s">
        <v>79</v>
      </c>
      <c r="K765" t="s">
        <v>6172</v>
      </c>
      <c r="L765" s="5" t="s">
        <v>55</v>
      </c>
      <c r="M765">
        <v>60</v>
      </c>
      <c r="N765">
        <v>100</v>
      </c>
      <c r="O765" t="s">
        <v>6173</v>
      </c>
      <c r="P765" s="5">
        <v>2600</v>
      </c>
      <c r="Q765" s="5">
        <v>50</v>
      </c>
      <c r="R765" s="5">
        <v>300</v>
      </c>
      <c r="U765" s="5" t="s">
        <v>6174</v>
      </c>
      <c r="V765" s="8">
        <v>44852.513506944444</v>
      </c>
      <c r="W765" s="5" t="s">
        <v>329</v>
      </c>
      <c r="X765" s="8">
        <v>44858.43645833333</v>
      </c>
      <c r="Y765" s="5" t="s">
        <v>329</v>
      </c>
    </row>
    <row r="766" spans="1:26" x14ac:dyDescent="0.25">
      <c r="A766" t="s">
        <v>613</v>
      </c>
      <c r="B766" t="s">
        <v>612</v>
      </c>
      <c r="C766" t="s">
        <v>614</v>
      </c>
      <c r="D766" t="s">
        <v>270</v>
      </c>
      <c r="E766" t="s">
        <v>615</v>
      </c>
      <c r="F766" t="s">
        <v>241</v>
      </c>
      <c r="G766" s="5" t="s">
        <v>58</v>
      </c>
      <c r="H766" s="5">
        <v>1017969</v>
      </c>
      <c r="I766">
        <v>5</v>
      </c>
      <c r="J766" t="s">
        <v>47</v>
      </c>
      <c r="K766" t="s">
        <v>6172</v>
      </c>
      <c r="L766" s="5" t="s">
        <v>55</v>
      </c>
      <c r="M766">
        <v>60</v>
      </c>
      <c r="N766">
        <v>100</v>
      </c>
      <c r="O766" t="s">
        <v>6219</v>
      </c>
      <c r="P766" s="5">
        <v>2600</v>
      </c>
      <c r="Q766" s="5">
        <v>50</v>
      </c>
      <c r="R766" s="5">
        <v>300</v>
      </c>
      <c r="U766" s="5" t="s">
        <v>6174</v>
      </c>
      <c r="V766" s="8">
        <v>43892.566030092596</v>
      </c>
      <c r="W766" s="5" t="s">
        <v>37</v>
      </c>
      <c r="X766" s="8">
        <v>44487.33326388889</v>
      </c>
      <c r="Y766" s="5" t="s">
        <v>329</v>
      </c>
    </row>
    <row r="767" spans="1:26" hidden="1" x14ac:dyDescent="0.25">
      <c r="A767" t="s">
        <v>5634</v>
      </c>
      <c r="B767" t="s">
        <v>5633</v>
      </c>
      <c r="C767" t="s">
        <v>3462</v>
      </c>
      <c r="D767" t="s">
        <v>1312</v>
      </c>
      <c r="E767" t="s">
        <v>5635</v>
      </c>
      <c r="F767" t="s">
        <v>177</v>
      </c>
      <c r="G767" t="s">
        <v>6222</v>
      </c>
      <c r="H767" s="2"/>
      <c r="I767">
        <v>5</v>
      </c>
      <c r="J767" t="s">
        <v>5080</v>
      </c>
      <c r="K767" t="s">
        <v>6142</v>
      </c>
      <c r="L767" t="s">
        <v>55</v>
      </c>
      <c r="M767">
        <v>0</v>
      </c>
      <c r="N767">
        <v>100</v>
      </c>
      <c r="O767" t="s">
        <v>6223</v>
      </c>
      <c r="P767" s="2"/>
      <c r="Q767" s="2"/>
      <c r="R767" s="2"/>
      <c r="S767"/>
      <c r="T767"/>
      <c r="U767" t="s">
        <v>6144</v>
      </c>
      <c r="V767" s="2">
        <v>44700.545243055552</v>
      </c>
      <c r="W767" t="s">
        <v>329</v>
      </c>
      <c r="X767" s="2">
        <v>44700.545243055552</v>
      </c>
      <c r="Y767" t="s">
        <v>329</v>
      </c>
      <c r="Z767"/>
    </row>
    <row r="768" spans="1:26" hidden="1" x14ac:dyDescent="0.25">
      <c r="A768" t="s">
        <v>5387</v>
      </c>
      <c r="B768" t="s">
        <v>5386</v>
      </c>
      <c r="C768" t="s">
        <v>913</v>
      </c>
      <c r="D768" t="s">
        <v>1825</v>
      </c>
      <c r="E768" t="s">
        <v>1826</v>
      </c>
      <c r="F768" t="s">
        <v>177</v>
      </c>
      <c r="G768" t="s">
        <v>6222</v>
      </c>
      <c r="H768" s="2"/>
      <c r="I768">
        <v>5</v>
      </c>
      <c r="J768" t="s">
        <v>5080</v>
      </c>
      <c r="K768" t="s">
        <v>6142</v>
      </c>
      <c r="L768" t="s">
        <v>55</v>
      </c>
      <c r="M768">
        <v>0</v>
      </c>
      <c r="N768">
        <v>100</v>
      </c>
      <c r="O768" t="s">
        <v>6223</v>
      </c>
      <c r="P768" s="2"/>
      <c r="Q768" s="2"/>
      <c r="R768" s="2"/>
      <c r="S768"/>
      <c r="T768"/>
      <c r="U768" t="s">
        <v>6144</v>
      </c>
      <c r="V768" s="2">
        <v>44700.518912037034</v>
      </c>
      <c r="W768" t="s">
        <v>329</v>
      </c>
      <c r="X768" s="2">
        <v>44700.518912037034</v>
      </c>
      <c r="Y768" t="s">
        <v>329</v>
      </c>
      <c r="Z768"/>
    </row>
    <row r="769" spans="1:26" hidden="1" x14ac:dyDescent="0.25">
      <c r="A769" t="s">
        <v>5373</v>
      </c>
      <c r="B769" t="s">
        <v>5372</v>
      </c>
      <c r="C769" t="s">
        <v>908</v>
      </c>
      <c r="D769" t="s">
        <v>281</v>
      </c>
      <c r="E769" t="s">
        <v>909</v>
      </c>
      <c r="F769" t="s">
        <v>177</v>
      </c>
      <c r="G769" t="s">
        <v>6222</v>
      </c>
      <c r="H769" s="2"/>
      <c r="I769">
        <v>5</v>
      </c>
      <c r="J769" t="s">
        <v>5080</v>
      </c>
      <c r="K769" t="s">
        <v>6142</v>
      </c>
      <c r="L769" t="s">
        <v>55</v>
      </c>
      <c r="M769">
        <v>0</v>
      </c>
      <c r="N769">
        <v>100</v>
      </c>
      <c r="O769" t="s">
        <v>6223</v>
      </c>
      <c r="P769" s="2"/>
      <c r="Q769" s="2"/>
      <c r="R769" s="2"/>
      <c r="S769"/>
      <c r="T769"/>
      <c r="U769" t="s">
        <v>6144</v>
      </c>
      <c r="V769" s="2">
        <v>44700.522349537037</v>
      </c>
      <c r="W769" t="s">
        <v>329</v>
      </c>
      <c r="X769" s="2">
        <v>44700.522349537037</v>
      </c>
      <c r="Y769" t="s">
        <v>329</v>
      </c>
      <c r="Z769"/>
    </row>
    <row r="770" spans="1:26" hidden="1" x14ac:dyDescent="0.25">
      <c r="A770" t="s">
        <v>5389</v>
      </c>
      <c r="B770" t="s">
        <v>5388</v>
      </c>
      <c r="C770" t="s">
        <v>1814</v>
      </c>
      <c r="D770" t="s">
        <v>1815</v>
      </c>
      <c r="E770" t="s">
        <v>5390</v>
      </c>
      <c r="F770" t="s">
        <v>177</v>
      </c>
      <c r="G770" t="s">
        <v>6222</v>
      </c>
      <c r="H770" s="2"/>
      <c r="I770">
        <v>5</v>
      </c>
      <c r="J770" t="s">
        <v>5080</v>
      </c>
      <c r="K770" t="s">
        <v>6142</v>
      </c>
      <c r="L770" t="s">
        <v>55</v>
      </c>
      <c r="M770">
        <v>0</v>
      </c>
      <c r="N770">
        <v>100</v>
      </c>
      <c r="O770" t="s">
        <v>6223</v>
      </c>
      <c r="P770" s="2"/>
      <c r="Q770" s="2"/>
      <c r="R770" s="2"/>
      <c r="S770"/>
      <c r="T770"/>
      <c r="U770" t="s">
        <v>6144</v>
      </c>
      <c r="V770" s="2">
        <v>44700.522465277776</v>
      </c>
      <c r="W770" t="s">
        <v>329</v>
      </c>
      <c r="X770" s="2">
        <v>44700.522465277776</v>
      </c>
      <c r="Y770" t="s">
        <v>329</v>
      </c>
      <c r="Z770"/>
    </row>
    <row r="771" spans="1:26" hidden="1" x14ac:dyDescent="0.25">
      <c r="A771" t="s">
        <v>5354</v>
      </c>
      <c r="B771" t="s">
        <v>5353</v>
      </c>
      <c r="C771" t="s">
        <v>5355</v>
      </c>
      <c r="D771" t="s">
        <v>5356</v>
      </c>
      <c r="E771" t="s">
        <v>5357</v>
      </c>
      <c r="F771" t="s">
        <v>177</v>
      </c>
      <c r="G771" t="s">
        <v>6222</v>
      </c>
      <c r="H771" s="2"/>
      <c r="I771">
        <v>5</v>
      </c>
      <c r="J771" t="s">
        <v>5080</v>
      </c>
      <c r="K771" t="s">
        <v>6142</v>
      </c>
      <c r="L771" t="s">
        <v>55</v>
      </c>
      <c r="M771">
        <v>0</v>
      </c>
      <c r="N771">
        <v>100</v>
      </c>
      <c r="O771" t="s">
        <v>6223</v>
      </c>
      <c r="P771" s="2"/>
      <c r="Q771" s="2"/>
      <c r="R771" s="2"/>
      <c r="S771"/>
      <c r="T771"/>
      <c r="U771" t="s">
        <v>6144</v>
      </c>
      <c r="V771" s="2">
        <v>44700.527638888889</v>
      </c>
      <c r="W771" t="s">
        <v>329</v>
      </c>
      <c r="X771" s="2">
        <v>44700.527638888889</v>
      </c>
      <c r="Y771" t="s">
        <v>329</v>
      </c>
      <c r="Z771"/>
    </row>
    <row r="772" spans="1:26" hidden="1" x14ac:dyDescent="0.25">
      <c r="A772" t="s">
        <v>5360</v>
      </c>
      <c r="B772" t="s">
        <v>5359</v>
      </c>
      <c r="C772" t="s">
        <v>5355</v>
      </c>
      <c r="D772" t="s">
        <v>5356</v>
      </c>
      <c r="E772" t="s">
        <v>5357</v>
      </c>
      <c r="F772" t="s">
        <v>177</v>
      </c>
      <c r="G772" t="s">
        <v>6222</v>
      </c>
      <c r="H772" s="2"/>
      <c r="I772">
        <v>5</v>
      </c>
      <c r="J772" t="s">
        <v>5080</v>
      </c>
      <c r="K772" t="s">
        <v>6142</v>
      </c>
      <c r="L772" t="s">
        <v>55</v>
      </c>
      <c r="M772">
        <v>0</v>
      </c>
      <c r="N772">
        <v>100</v>
      </c>
      <c r="O772" t="s">
        <v>6223</v>
      </c>
      <c r="P772" s="2"/>
      <c r="Q772" s="2"/>
      <c r="R772" s="2"/>
      <c r="S772"/>
      <c r="T772"/>
      <c r="U772" t="s">
        <v>6144</v>
      </c>
      <c r="V772" s="2">
        <v>44700.527766203704</v>
      </c>
      <c r="W772" t="s">
        <v>329</v>
      </c>
      <c r="X772" s="2">
        <v>44700.527766203704</v>
      </c>
      <c r="Y772" t="s">
        <v>329</v>
      </c>
      <c r="Z772"/>
    </row>
    <row r="773" spans="1:26" hidden="1" x14ac:dyDescent="0.25">
      <c r="A773" t="s">
        <v>5392</v>
      </c>
      <c r="B773" t="s">
        <v>5391</v>
      </c>
      <c r="C773" t="s">
        <v>1674</v>
      </c>
      <c r="D773" t="s">
        <v>561</v>
      </c>
      <c r="E773" t="s">
        <v>1675</v>
      </c>
      <c r="F773" t="s">
        <v>177</v>
      </c>
      <c r="G773" t="s">
        <v>6222</v>
      </c>
      <c r="H773" s="2"/>
      <c r="I773">
        <v>5</v>
      </c>
      <c r="J773" t="s">
        <v>5080</v>
      </c>
      <c r="K773" t="s">
        <v>6142</v>
      </c>
      <c r="L773" t="s">
        <v>55</v>
      </c>
      <c r="M773">
        <v>0</v>
      </c>
      <c r="N773">
        <v>100</v>
      </c>
      <c r="O773" t="s">
        <v>6223</v>
      </c>
      <c r="P773" s="2"/>
      <c r="Q773" s="2"/>
      <c r="R773" s="2"/>
      <c r="S773"/>
      <c r="T773"/>
      <c r="U773" t="s">
        <v>6144</v>
      </c>
      <c r="V773" s="2">
        <v>44700.527870370373</v>
      </c>
      <c r="W773" t="s">
        <v>329</v>
      </c>
      <c r="X773" s="2">
        <v>44700.527870370373</v>
      </c>
      <c r="Y773" t="s">
        <v>329</v>
      </c>
      <c r="Z773"/>
    </row>
    <row r="774" spans="1:26" hidden="1" x14ac:dyDescent="0.25">
      <c r="A774" t="s">
        <v>5131</v>
      </c>
      <c r="B774" t="s">
        <v>5130</v>
      </c>
      <c r="C774" t="s">
        <v>597</v>
      </c>
      <c r="D774" t="s">
        <v>93</v>
      </c>
      <c r="E774" t="s">
        <v>598</v>
      </c>
      <c r="F774" t="s">
        <v>177</v>
      </c>
      <c r="G774" t="s">
        <v>6222</v>
      </c>
      <c r="H774" s="2"/>
      <c r="I774">
        <v>5</v>
      </c>
      <c r="J774" t="s">
        <v>5080</v>
      </c>
      <c r="K774" t="s">
        <v>6142</v>
      </c>
      <c r="L774" t="s">
        <v>55</v>
      </c>
      <c r="M774">
        <v>0</v>
      </c>
      <c r="N774">
        <v>100</v>
      </c>
      <c r="O774" t="s">
        <v>6223</v>
      </c>
      <c r="P774" s="2"/>
      <c r="Q774" s="2"/>
      <c r="R774" s="2"/>
      <c r="S774"/>
      <c r="T774"/>
      <c r="U774" t="s">
        <v>6144</v>
      </c>
      <c r="V774" s="2">
        <v>44700.538819444446</v>
      </c>
      <c r="W774" t="s">
        <v>329</v>
      </c>
      <c r="X774" s="2">
        <v>44700.538819444446</v>
      </c>
      <c r="Y774" t="s">
        <v>329</v>
      </c>
      <c r="Z774"/>
    </row>
    <row r="775" spans="1:26" hidden="1" x14ac:dyDescent="0.25">
      <c r="A775" t="s">
        <v>5133</v>
      </c>
      <c r="B775" t="s">
        <v>5132</v>
      </c>
      <c r="C775" t="s">
        <v>232</v>
      </c>
      <c r="D775" t="s">
        <v>1263</v>
      </c>
      <c r="E775" t="s">
        <v>1264</v>
      </c>
      <c r="F775" t="s">
        <v>177</v>
      </c>
      <c r="G775" t="s">
        <v>6222</v>
      </c>
      <c r="H775" s="2"/>
      <c r="I775">
        <v>5</v>
      </c>
      <c r="J775" t="s">
        <v>5080</v>
      </c>
      <c r="K775" t="s">
        <v>6142</v>
      </c>
      <c r="L775" t="s">
        <v>55</v>
      </c>
      <c r="M775">
        <v>0</v>
      </c>
      <c r="N775">
        <v>100</v>
      </c>
      <c r="O775" t="s">
        <v>6223</v>
      </c>
      <c r="P775" s="2"/>
      <c r="Q775" s="2"/>
      <c r="R775" s="2"/>
      <c r="S775"/>
      <c r="T775"/>
      <c r="U775" t="s">
        <v>6144</v>
      </c>
      <c r="V775" s="2">
        <v>44700.545115740744</v>
      </c>
      <c r="W775" t="s">
        <v>329</v>
      </c>
      <c r="X775" s="2">
        <v>44700.545115740744</v>
      </c>
      <c r="Y775" t="s">
        <v>329</v>
      </c>
      <c r="Z775"/>
    </row>
    <row r="776" spans="1:26" hidden="1" x14ac:dyDescent="0.25">
      <c r="A776" t="s">
        <v>5396</v>
      </c>
      <c r="B776" t="s">
        <v>5395</v>
      </c>
      <c r="C776" t="s">
        <v>2509</v>
      </c>
      <c r="D776" t="s">
        <v>724</v>
      </c>
      <c r="E776" t="s">
        <v>4157</v>
      </c>
      <c r="F776" t="s">
        <v>177</v>
      </c>
      <c r="G776" t="s">
        <v>6222</v>
      </c>
      <c r="H776" s="2"/>
      <c r="I776">
        <v>5</v>
      </c>
      <c r="J776" t="s">
        <v>5080</v>
      </c>
      <c r="K776" t="s">
        <v>6142</v>
      </c>
      <c r="L776" t="s">
        <v>55</v>
      </c>
      <c r="M776">
        <v>0</v>
      </c>
      <c r="N776">
        <v>100</v>
      </c>
      <c r="O776" t="s">
        <v>6223</v>
      </c>
      <c r="P776" s="2"/>
      <c r="Q776" s="2"/>
      <c r="R776" s="2"/>
      <c r="S776"/>
      <c r="T776"/>
      <c r="U776" t="s">
        <v>6144</v>
      </c>
      <c r="V776" s="2">
        <v>44700.545347222222</v>
      </c>
      <c r="W776" t="s">
        <v>329</v>
      </c>
      <c r="X776" s="2">
        <v>44700.545347222222</v>
      </c>
      <c r="Y776" t="s">
        <v>329</v>
      </c>
      <c r="Z776"/>
    </row>
    <row r="777" spans="1:26" hidden="1" x14ac:dyDescent="0.25">
      <c r="A777" t="s">
        <v>5398</v>
      </c>
      <c r="B777" t="s">
        <v>5397</v>
      </c>
      <c r="C777" t="s">
        <v>2509</v>
      </c>
      <c r="D777" t="s">
        <v>724</v>
      </c>
      <c r="E777" t="s">
        <v>4157</v>
      </c>
      <c r="F777" t="s">
        <v>177</v>
      </c>
      <c r="G777" t="s">
        <v>6222</v>
      </c>
      <c r="H777" s="2"/>
      <c r="I777">
        <v>5</v>
      </c>
      <c r="J777" t="s">
        <v>5080</v>
      </c>
      <c r="K777" t="s">
        <v>6142</v>
      </c>
      <c r="L777" t="s">
        <v>55</v>
      </c>
      <c r="M777">
        <v>0</v>
      </c>
      <c r="N777">
        <v>100</v>
      </c>
      <c r="O777" t="s">
        <v>6223</v>
      </c>
      <c r="P777" s="2"/>
      <c r="Q777" s="2"/>
      <c r="R777" s="2"/>
      <c r="S777"/>
      <c r="T777"/>
      <c r="U777" t="s">
        <v>6144</v>
      </c>
      <c r="V777" s="2">
        <v>44700.545451388891</v>
      </c>
      <c r="W777" t="s">
        <v>329</v>
      </c>
      <c r="X777" s="2">
        <v>44700.545451388891</v>
      </c>
      <c r="Y777" t="s">
        <v>329</v>
      </c>
      <c r="Z777"/>
    </row>
    <row r="778" spans="1:26" hidden="1" x14ac:dyDescent="0.25">
      <c r="A778" t="s">
        <v>5315</v>
      </c>
      <c r="B778" t="s">
        <v>5314</v>
      </c>
      <c r="C778" t="s">
        <v>1895</v>
      </c>
      <c r="D778" t="s">
        <v>195</v>
      </c>
      <c r="E778" t="s">
        <v>1896</v>
      </c>
      <c r="F778" t="s">
        <v>177</v>
      </c>
      <c r="G778" t="s">
        <v>6222</v>
      </c>
      <c r="H778" s="2"/>
      <c r="I778">
        <v>5</v>
      </c>
      <c r="J778" t="s">
        <v>5080</v>
      </c>
      <c r="K778" t="s">
        <v>6142</v>
      </c>
      <c r="L778" t="s">
        <v>55</v>
      </c>
      <c r="M778">
        <v>0</v>
      </c>
      <c r="N778">
        <v>100</v>
      </c>
      <c r="O778" t="s">
        <v>6223</v>
      </c>
      <c r="P778" s="2"/>
      <c r="Q778" s="2"/>
      <c r="R778" s="2"/>
      <c r="S778"/>
      <c r="T778"/>
      <c r="U778" t="s">
        <v>6144</v>
      </c>
      <c r="V778" s="2">
        <v>44700.545590277776</v>
      </c>
      <c r="W778" t="s">
        <v>329</v>
      </c>
      <c r="X778" s="2">
        <v>44700.545590277776</v>
      </c>
      <c r="Y778" t="s">
        <v>329</v>
      </c>
      <c r="Z778"/>
    </row>
    <row r="779" spans="1:26" hidden="1" x14ac:dyDescent="0.25">
      <c r="A779" t="s">
        <v>5311</v>
      </c>
      <c r="B779" t="s">
        <v>5310</v>
      </c>
      <c r="C779" t="s">
        <v>3938</v>
      </c>
      <c r="D779" t="s">
        <v>112</v>
      </c>
      <c r="E779" t="s">
        <v>3939</v>
      </c>
      <c r="F779" t="s">
        <v>177</v>
      </c>
      <c r="G779" t="s">
        <v>6222</v>
      </c>
      <c r="H779" s="2"/>
      <c r="I779">
        <v>5</v>
      </c>
      <c r="J779" t="s">
        <v>5080</v>
      </c>
      <c r="K779" t="s">
        <v>6142</v>
      </c>
      <c r="L779" t="s">
        <v>55</v>
      </c>
      <c r="M779">
        <v>0</v>
      </c>
      <c r="N779">
        <v>100</v>
      </c>
      <c r="O779" t="s">
        <v>6223</v>
      </c>
      <c r="P779" s="2"/>
      <c r="Q779" s="2"/>
      <c r="R779" s="2"/>
      <c r="S779"/>
      <c r="T779"/>
      <c r="U779" t="s">
        <v>6144</v>
      </c>
      <c r="V779" s="2">
        <v>44700.545798611114</v>
      </c>
      <c r="W779" t="s">
        <v>329</v>
      </c>
      <c r="X779" s="2">
        <v>44700.545798611114</v>
      </c>
      <c r="Y779" t="s">
        <v>329</v>
      </c>
      <c r="Z779"/>
    </row>
    <row r="780" spans="1:26" hidden="1" x14ac:dyDescent="0.25">
      <c r="A780" t="s">
        <v>5425</v>
      </c>
      <c r="B780" t="s">
        <v>5424</v>
      </c>
      <c r="C780" t="s">
        <v>4903</v>
      </c>
      <c r="D780" t="s">
        <v>293</v>
      </c>
      <c r="E780" t="s">
        <v>4904</v>
      </c>
      <c r="F780" t="s">
        <v>62</v>
      </c>
      <c r="G780" t="s">
        <v>6222</v>
      </c>
      <c r="H780" s="2"/>
      <c r="I780">
        <v>5</v>
      </c>
      <c r="J780" t="s">
        <v>5080</v>
      </c>
      <c r="K780" t="s">
        <v>6142</v>
      </c>
      <c r="L780" t="s">
        <v>55</v>
      </c>
      <c r="M780">
        <v>0</v>
      </c>
      <c r="N780">
        <v>100</v>
      </c>
      <c r="O780" t="s">
        <v>6223</v>
      </c>
      <c r="P780" s="2"/>
      <c r="Q780" s="2"/>
      <c r="R780" s="2"/>
      <c r="S780"/>
      <c r="T780"/>
      <c r="U780" t="s">
        <v>6144</v>
      </c>
      <c r="V780" s="2">
        <v>44700.581770833334</v>
      </c>
      <c r="W780" t="s">
        <v>329</v>
      </c>
      <c r="X780" s="2">
        <v>44700.581770833334</v>
      </c>
      <c r="Y780" t="s">
        <v>329</v>
      </c>
      <c r="Z780"/>
    </row>
    <row r="781" spans="1:26" hidden="1" x14ac:dyDescent="0.25">
      <c r="A781" t="s">
        <v>5427</v>
      </c>
      <c r="B781" t="s">
        <v>5426</v>
      </c>
      <c r="C781" t="s">
        <v>4903</v>
      </c>
      <c r="D781" t="s">
        <v>293</v>
      </c>
      <c r="E781" t="s">
        <v>4904</v>
      </c>
      <c r="F781" t="s">
        <v>62</v>
      </c>
      <c r="G781" t="s">
        <v>6222</v>
      </c>
      <c r="H781" s="2"/>
      <c r="I781">
        <v>5</v>
      </c>
      <c r="J781" t="s">
        <v>5080</v>
      </c>
      <c r="K781" t="s">
        <v>6142</v>
      </c>
      <c r="L781" t="s">
        <v>55</v>
      </c>
      <c r="M781">
        <v>0</v>
      </c>
      <c r="N781">
        <v>100</v>
      </c>
      <c r="O781" t="s">
        <v>6223</v>
      </c>
      <c r="P781" s="2"/>
      <c r="Q781" s="2"/>
      <c r="R781" s="2"/>
      <c r="S781"/>
      <c r="T781"/>
      <c r="U781" t="s">
        <v>6144</v>
      </c>
      <c r="V781" s="2">
        <v>44700.581875000003</v>
      </c>
      <c r="W781" t="s">
        <v>329</v>
      </c>
      <c r="X781" s="2">
        <v>44700.581875000003</v>
      </c>
      <c r="Y781" t="s">
        <v>329</v>
      </c>
      <c r="Z781"/>
    </row>
    <row r="782" spans="1:26" hidden="1" x14ac:dyDescent="0.25">
      <c r="A782" t="s">
        <v>5638</v>
      </c>
      <c r="B782" t="s">
        <v>5637</v>
      </c>
      <c r="C782" t="s">
        <v>5639</v>
      </c>
      <c r="D782" t="s">
        <v>93</v>
      </c>
      <c r="E782" t="s">
        <v>5640</v>
      </c>
      <c r="F782" t="s">
        <v>62</v>
      </c>
      <c r="G782" t="s">
        <v>6222</v>
      </c>
      <c r="H782" s="2"/>
      <c r="I782">
        <v>3</v>
      </c>
      <c r="J782" t="s">
        <v>5080</v>
      </c>
      <c r="K782" t="s">
        <v>6175</v>
      </c>
      <c r="L782" t="s">
        <v>55</v>
      </c>
      <c r="M782">
        <v>0</v>
      </c>
      <c r="N782">
        <v>100</v>
      </c>
      <c r="O782" t="s">
        <v>6223</v>
      </c>
      <c r="P782" s="2"/>
      <c r="Q782" s="2"/>
      <c r="R782" s="2"/>
      <c r="S782"/>
      <c r="T782"/>
      <c r="U782" t="s">
        <v>6261</v>
      </c>
      <c r="V782" s="2">
        <v>44700.575127314813</v>
      </c>
      <c r="W782" t="s">
        <v>329</v>
      </c>
      <c r="X782" s="2">
        <v>44700.575127314813</v>
      </c>
      <c r="Y782" t="s">
        <v>329</v>
      </c>
      <c r="Z782"/>
    </row>
    <row r="783" spans="1:26" hidden="1" x14ac:dyDescent="0.25">
      <c r="A783" t="s">
        <v>5643</v>
      </c>
      <c r="B783" t="s">
        <v>5642</v>
      </c>
      <c r="C783" t="s">
        <v>651</v>
      </c>
      <c r="D783" t="s">
        <v>730</v>
      </c>
      <c r="E783" t="s">
        <v>5644</v>
      </c>
      <c r="F783" t="s">
        <v>62</v>
      </c>
      <c r="G783" t="s">
        <v>6222</v>
      </c>
      <c r="H783" s="2"/>
      <c r="I783">
        <v>3</v>
      </c>
      <c r="J783" t="s">
        <v>5080</v>
      </c>
      <c r="K783" t="s">
        <v>6175</v>
      </c>
      <c r="L783" t="s">
        <v>55</v>
      </c>
      <c r="M783">
        <v>0</v>
      </c>
      <c r="N783">
        <v>100</v>
      </c>
      <c r="O783" t="s">
        <v>6223</v>
      </c>
      <c r="P783" s="2"/>
      <c r="Q783" s="2"/>
      <c r="R783" s="2"/>
      <c r="S783"/>
      <c r="T783"/>
      <c r="U783" t="s">
        <v>6261</v>
      </c>
      <c r="V783" s="2">
        <v>44700.575243055559</v>
      </c>
      <c r="W783" t="s">
        <v>329</v>
      </c>
      <c r="X783" s="2">
        <v>44700.575243055559</v>
      </c>
      <c r="Y783" t="s">
        <v>329</v>
      </c>
      <c r="Z783"/>
    </row>
    <row r="784" spans="1:26" hidden="1" x14ac:dyDescent="0.25">
      <c r="A784" t="s">
        <v>5647</v>
      </c>
      <c r="B784" t="s">
        <v>5646</v>
      </c>
      <c r="C784" t="s">
        <v>527</v>
      </c>
      <c r="D784" t="s">
        <v>118</v>
      </c>
      <c r="E784" t="s">
        <v>5648</v>
      </c>
      <c r="F784" t="s">
        <v>62</v>
      </c>
      <c r="G784" t="s">
        <v>6222</v>
      </c>
      <c r="H784" s="2"/>
      <c r="I784">
        <v>3</v>
      </c>
      <c r="J784" t="s">
        <v>5080</v>
      </c>
      <c r="K784" t="s">
        <v>6175</v>
      </c>
      <c r="L784" t="s">
        <v>55</v>
      </c>
      <c r="M784">
        <v>0</v>
      </c>
      <c r="N784">
        <v>100</v>
      </c>
      <c r="O784" t="s">
        <v>6223</v>
      </c>
      <c r="P784" s="2"/>
      <c r="Q784" s="2"/>
      <c r="R784" s="2"/>
      <c r="S784"/>
      <c r="T784"/>
      <c r="U784" t="s">
        <v>6261</v>
      </c>
      <c r="V784" s="2">
        <v>44700.57534722222</v>
      </c>
      <c r="W784" t="s">
        <v>329</v>
      </c>
      <c r="X784" s="2">
        <v>44700.57534722222</v>
      </c>
      <c r="Y784" t="s">
        <v>329</v>
      </c>
      <c r="Z784"/>
    </row>
    <row r="785" spans="1:26" hidden="1" x14ac:dyDescent="0.25">
      <c r="A785" t="s">
        <v>5651</v>
      </c>
      <c r="B785" t="s">
        <v>5650</v>
      </c>
      <c r="C785" t="s">
        <v>527</v>
      </c>
      <c r="D785" t="s">
        <v>118</v>
      </c>
      <c r="E785" t="s">
        <v>5648</v>
      </c>
      <c r="F785" t="s">
        <v>62</v>
      </c>
      <c r="G785" t="s">
        <v>6222</v>
      </c>
      <c r="H785" s="2"/>
      <c r="I785">
        <v>3</v>
      </c>
      <c r="J785" t="s">
        <v>5080</v>
      </c>
      <c r="K785" t="s">
        <v>6175</v>
      </c>
      <c r="L785" t="s">
        <v>55</v>
      </c>
      <c r="M785">
        <v>0</v>
      </c>
      <c r="N785">
        <v>100</v>
      </c>
      <c r="O785" t="s">
        <v>6223</v>
      </c>
      <c r="P785" s="2"/>
      <c r="Q785" s="2"/>
      <c r="R785" s="2"/>
      <c r="S785"/>
      <c r="T785"/>
      <c r="U785" t="s">
        <v>6261</v>
      </c>
      <c r="V785" s="2">
        <v>44700.575439814813</v>
      </c>
      <c r="W785" t="s">
        <v>329</v>
      </c>
      <c r="X785" s="2">
        <v>44700.575439814813</v>
      </c>
      <c r="Y785" t="s">
        <v>329</v>
      </c>
      <c r="Z785"/>
    </row>
    <row r="786" spans="1:26" hidden="1" x14ac:dyDescent="0.25">
      <c r="A786" t="s">
        <v>5653</v>
      </c>
      <c r="B786" t="s">
        <v>5652</v>
      </c>
      <c r="C786" t="s">
        <v>527</v>
      </c>
      <c r="D786" t="s">
        <v>118</v>
      </c>
      <c r="E786" t="s">
        <v>5648</v>
      </c>
      <c r="F786" t="s">
        <v>62</v>
      </c>
      <c r="G786" t="s">
        <v>6222</v>
      </c>
      <c r="H786" s="2"/>
      <c r="I786">
        <v>3</v>
      </c>
      <c r="J786" t="s">
        <v>5080</v>
      </c>
      <c r="K786" t="s">
        <v>6175</v>
      </c>
      <c r="L786" t="s">
        <v>55</v>
      </c>
      <c r="M786">
        <v>0</v>
      </c>
      <c r="N786">
        <v>100</v>
      </c>
      <c r="O786" t="s">
        <v>6223</v>
      </c>
      <c r="P786" s="2"/>
      <c r="Q786" s="2"/>
      <c r="R786" s="2"/>
      <c r="S786"/>
      <c r="T786"/>
      <c r="U786" t="s">
        <v>6261</v>
      </c>
      <c r="V786" s="2">
        <v>44700.575590277775</v>
      </c>
      <c r="W786" t="s">
        <v>329</v>
      </c>
      <c r="X786" s="2">
        <v>44700.575590277775</v>
      </c>
      <c r="Y786" t="s">
        <v>329</v>
      </c>
      <c r="Z786"/>
    </row>
    <row r="787" spans="1:26" hidden="1" x14ac:dyDescent="0.25">
      <c r="A787" t="s">
        <v>5655</v>
      </c>
      <c r="B787" t="s">
        <v>5654</v>
      </c>
      <c r="C787" t="s">
        <v>527</v>
      </c>
      <c r="D787" t="s">
        <v>118</v>
      </c>
      <c r="E787" t="s">
        <v>5648</v>
      </c>
      <c r="F787" t="s">
        <v>62</v>
      </c>
      <c r="G787" t="s">
        <v>6222</v>
      </c>
      <c r="H787" s="2"/>
      <c r="I787">
        <v>3</v>
      </c>
      <c r="J787" t="s">
        <v>5080</v>
      </c>
      <c r="K787" t="s">
        <v>6175</v>
      </c>
      <c r="L787" t="s">
        <v>55</v>
      </c>
      <c r="M787">
        <v>0</v>
      </c>
      <c r="N787">
        <v>100</v>
      </c>
      <c r="O787" t="s">
        <v>6223</v>
      </c>
      <c r="P787" s="2"/>
      <c r="Q787" s="2"/>
      <c r="R787" s="2"/>
      <c r="S787"/>
      <c r="T787"/>
      <c r="U787" t="s">
        <v>6261</v>
      </c>
      <c r="V787" s="2">
        <v>44700.575682870367</v>
      </c>
      <c r="W787" t="s">
        <v>329</v>
      </c>
      <c r="X787" s="2">
        <v>44700.575682870367</v>
      </c>
      <c r="Y787" t="s">
        <v>329</v>
      </c>
      <c r="Z787"/>
    </row>
    <row r="788" spans="1:26" hidden="1" x14ac:dyDescent="0.25">
      <c r="A788" t="s">
        <v>5657</v>
      </c>
      <c r="B788" t="s">
        <v>5656</v>
      </c>
      <c r="C788" t="s">
        <v>527</v>
      </c>
      <c r="D788" t="s">
        <v>118</v>
      </c>
      <c r="E788" t="s">
        <v>5648</v>
      </c>
      <c r="F788" t="s">
        <v>62</v>
      </c>
      <c r="G788" t="s">
        <v>6222</v>
      </c>
      <c r="H788" s="2"/>
      <c r="I788">
        <v>3</v>
      </c>
      <c r="J788" t="s">
        <v>5080</v>
      </c>
      <c r="K788" t="s">
        <v>6175</v>
      </c>
      <c r="L788" t="s">
        <v>55</v>
      </c>
      <c r="M788">
        <v>0</v>
      </c>
      <c r="N788">
        <v>100</v>
      </c>
      <c r="O788" t="s">
        <v>6223</v>
      </c>
      <c r="P788" s="2"/>
      <c r="Q788" s="2"/>
      <c r="R788" s="2"/>
      <c r="S788"/>
      <c r="T788"/>
      <c r="U788" t="s">
        <v>6261</v>
      </c>
      <c r="V788" s="2">
        <v>44700.575775462959</v>
      </c>
      <c r="W788" t="s">
        <v>329</v>
      </c>
      <c r="X788" s="2">
        <v>44700.575775462959</v>
      </c>
      <c r="Y788" t="s">
        <v>329</v>
      </c>
      <c r="Z788"/>
    </row>
    <row r="789" spans="1:26" hidden="1" x14ac:dyDescent="0.25">
      <c r="A789" t="s">
        <v>5659</v>
      </c>
      <c r="B789" t="s">
        <v>5658</v>
      </c>
      <c r="C789" t="s">
        <v>527</v>
      </c>
      <c r="D789" t="s">
        <v>118</v>
      </c>
      <c r="E789" t="s">
        <v>5648</v>
      </c>
      <c r="F789" t="s">
        <v>62</v>
      </c>
      <c r="G789" t="s">
        <v>6222</v>
      </c>
      <c r="H789" s="2"/>
      <c r="I789">
        <v>3</v>
      </c>
      <c r="J789" t="s">
        <v>5080</v>
      </c>
      <c r="K789" t="s">
        <v>6175</v>
      </c>
      <c r="L789" t="s">
        <v>55</v>
      </c>
      <c r="M789">
        <v>0</v>
      </c>
      <c r="N789">
        <v>100</v>
      </c>
      <c r="O789" t="s">
        <v>6223</v>
      </c>
      <c r="P789" s="2"/>
      <c r="Q789" s="2"/>
      <c r="R789" s="2"/>
      <c r="S789"/>
      <c r="T789"/>
      <c r="U789" t="s">
        <v>6261</v>
      </c>
      <c r="V789" s="2">
        <v>44700.575925925928</v>
      </c>
      <c r="W789" t="s">
        <v>329</v>
      </c>
      <c r="X789" s="2">
        <v>44700.575925925928</v>
      </c>
      <c r="Y789" t="s">
        <v>329</v>
      </c>
      <c r="Z789"/>
    </row>
    <row r="790" spans="1:26" hidden="1" x14ac:dyDescent="0.25">
      <c r="A790" t="s">
        <v>5661</v>
      </c>
      <c r="B790" t="s">
        <v>5660</v>
      </c>
      <c r="C790" t="s">
        <v>5662</v>
      </c>
      <c r="D790" t="s">
        <v>4378</v>
      </c>
      <c r="E790" t="s">
        <v>5663</v>
      </c>
      <c r="F790" t="s">
        <v>62</v>
      </c>
      <c r="G790" t="s">
        <v>6222</v>
      </c>
      <c r="H790" s="2"/>
      <c r="I790">
        <v>3</v>
      </c>
      <c r="J790" t="s">
        <v>5080</v>
      </c>
      <c r="K790" t="s">
        <v>6175</v>
      </c>
      <c r="L790" t="s">
        <v>55</v>
      </c>
      <c r="M790">
        <v>0</v>
      </c>
      <c r="N790">
        <v>100</v>
      </c>
      <c r="O790" t="s">
        <v>6223</v>
      </c>
      <c r="P790" s="2"/>
      <c r="Q790" s="2"/>
      <c r="R790" s="2"/>
      <c r="S790"/>
      <c r="T790"/>
      <c r="U790" t="s">
        <v>6261</v>
      </c>
      <c r="V790" s="2">
        <v>44700.576041666667</v>
      </c>
      <c r="W790" t="s">
        <v>329</v>
      </c>
      <c r="X790" s="2">
        <v>44700.576041666667</v>
      </c>
      <c r="Y790" t="s">
        <v>329</v>
      </c>
      <c r="Z790"/>
    </row>
    <row r="791" spans="1:26" hidden="1" x14ac:dyDescent="0.25">
      <c r="A791" t="s">
        <v>5670</v>
      </c>
      <c r="B791" t="s">
        <v>5669</v>
      </c>
      <c r="C791" t="s">
        <v>848</v>
      </c>
      <c r="D791" t="s">
        <v>5097</v>
      </c>
      <c r="E791" t="s">
        <v>5671</v>
      </c>
      <c r="F791" t="s">
        <v>62</v>
      </c>
      <c r="G791" t="s">
        <v>6222</v>
      </c>
      <c r="H791" s="2"/>
      <c r="I791">
        <v>3</v>
      </c>
      <c r="J791" t="s">
        <v>5080</v>
      </c>
      <c r="K791" t="s">
        <v>6175</v>
      </c>
      <c r="L791" t="s">
        <v>55</v>
      </c>
      <c r="M791">
        <v>0</v>
      </c>
      <c r="N791">
        <v>100</v>
      </c>
      <c r="O791" t="s">
        <v>6223</v>
      </c>
      <c r="P791" s="2"/>
      <c r="Q791" s="2"/>
      <c r="R791" s="2"/>
      <c r="S791"/>
      <c r="T791"/>
      <c r="U791" t="s">
        <v>6261</v>
      </c>
      <c r="V791" s="2">
        <v>44700.576469907406</v>
      </c>
      <c r="W791" t="s">
        <v>329</v>
      </c>
      <c r="X791" s="2">
        <v>44700.576469907406</v>
      </c>
      <c r="Y791" t="s">
        <v>329</v>
      </c>
      <c r="Z791"/>
    </row>
    <row r="792" spans="1:26" hidden="1" x14ac:dyDescent="0.25">
      <c r="A792" t="s">
        <v>5674</v>
      </c>
      <c r="B792" t="s">
        <v>5673</v>
      </c>
      <c r="C792" t="s">
        <v>5675</v>
      </c>
      <c r="D792" t="s">
        <v>3701</v>
      </c>
      <c r="E792" t="s">
        <v>5676</v>
      </c>
      <c r="F792" t="s">
        <v>62</v>
      </c>
      <c r="G792" t="s">
        <v>6222</v>
      </c>
      <c r="H792" s="2"/>
      <c r="I792">
        <v>3</v>
      </c>
      <c r="J792" t="s">
        <v>5080</v>
      </c>
      <c r="K792" t="s">
        <v>6175</v>
      </c>
      <c r="L792" t="s">
        <v>55</v>
      </c>
      <c r="M792">
        <v>0</v>
      </c>
      <c r="N792">
        <v>100</v>
      </c>
      <c r="O792" t="s">
        <v>6223</v>
      </c>
      <c r="P792" s="2"/>
      <c r="Q792" s="2"/>
      <c r="R792" s="2"/>
      <c r="S792"/>
      <c r="T792"/>
      <c r="U792" t="s">
        <v>6261</v>
      </c>
      <c r="V792" s="2">
        <v>44700.576562499999</v>
      </c>
      <c r="W792" t="s">
        <v>329</v>
      </c>
      <c r="X792" s="2">
        <v>44700.576562499999</v>
      </c>
      <c r="Y792" t="s">
        <v>329</v>
      </c>
      <c r="Z792"/>
    </row>
    <row r="793" spans="1:26" hidden="1" x14ac:dyDescent="0.25">
      <c r="A793" t="s">
        <v>5679</v>
      </c>
      <c r="B793" t="s">
        <v>5678</v>
      </c>
      <c r="C793" t="s">
        <v>5680</v>
      </c>
      <c r="D793" t="s">
        <v>222</v>
      </c>
      <c r="E793" t="s">
        <v>5681</v>
      </c>
      <c r="F793" t="s">
        <v>62</v>
      </c>
      <c r="G793" t="s">
        <v>6222</v>
      </c>
      <c r="H793" s="2"/>
      <c r="I793">
        <v>3</v>
      </c>
      <c r="J793" t="s">
        <v>5080</v>
      </c>
      <c r="K793" t="s">
        <v>6175</v>
      </c>
      <c r="L793" t="s">
        <v>55</v>
      </c>
      <c r="M793">
        <v>0</v>
      </c>
      <c r="N793">
        <v>100</v>
      </c>
      <c r="O793" t="s">
        <v>6223</v>
      </c>
      <c r="P793" s="2"/>
      <c r="Q793" s="2"/>
      <c r="R793" s="2"/>
      <c r="S793"/>
      <c r="T793"/>
      <c r="U793" t="s">
        <v>6261</v>
      </c>
      <c r="V793" s="2">
        <v>44700.57671296296</v>
      </c>
      <c r="W793" t="s">
        <v>329</v>
      </c>
      <c r="X793" s="2">
        <v>44700.57671296296</v>
      </c>
      <c r="Y793" t="s">
        <v>329</v>
      </c>
      <c r="Z793"/>
    </row>
    <row r="794" spans="1:26" hidden="1" x14ac:dyDescent="0.25">
      <c r="A794" t="s">
        <v>5684</v>
      </c>
      <c r="B794" t="s">
        <v>5683</v>
      </c>
      <c r="C794" t="s">
        <v>5680</v>
      </c>
      <c r="D794" t="s">
        <v>222</v>
      </c>
      <c r="E794" t="s">
        <v>5681</v>
      </c>
      <c r="F794" t="s">
        <v>62</v>
      </c>
      <c r="G794" t="s">
        <v>6222</v>
      </c>
      <c r="H794" s="2"/>
      <c r="I794">
        <v>3</v>
      </c>
      <c r="J794" t="s">
        <v>5080</v>
      </c>
      <c r="K794" t="s">
        <v>6175</v>
      </c>
      <c r="L794" t="s">
        <v>55</v>
      </c>
      <c r="M794">
        <v>0</v>
      </c>
      <c r="N794">
        <v>100</v>
      </c>
      <c r="O794" t="s">
        <v>6223</v>
      </c>
      <c r="P794" s="2"/>
      <c r="Q794" s="2"/>
      <c r="R794" s="2"/>
      <c r="S794"/>
      <c r="T794"/>
      <c r="U794" t="s">
        <v>6261</v>
      </c>
      <c r="V794" s="2">
        <v>44700.576817129629</v>
      </c>
      <c r="W794" t="s">
        <v>329</v>
      </c>
      <c r="X794" s="2">
        <v>44700.576817129629</v>
      </c>
      <c r="Y794" t="s">
        <v>329</v>
      </c>
      <c r="Z794"/>
    </row>
    <row r="795" spans="1:26" hidden="1" x14ac:dyDescent="0.25">
      <c r="A795" t="s">
        <v>5686</v>
      </c>
      <c r="B795" t="s">
        <v>5685</v>
      </c>
      <c r="C795" t="s">
        <v>1930</v>
      </c>
      <c r="D795" t="s">
        <v>175</v>
      </c>
      <c r="E795" t="s">
        <v>5687</v>
      </c>
      <c r="F795" t="s">
        <v>62</v>
      </c>
      <c r="G795" t="s">
        <v>6222</v>
      </c>
      <c r="H795" s="2"/>
      <c r="I795">
        <v>5</v>
      </c>
      <c r="J795" t="s">
        <v>5080</v>
      </c>
      <c r="K795" t="s">
        <v>6142</v>
      </c>
      <c r="L795" t="s">
        <v>55</v>
      </c>
      <c r="M795">
        <v>0</v>
      </c>
      <c r="N795">
        <v>100</v>
      </c>
      <c r="O795" t="s">
        <v>6260</v>
      </c>
      <c r="P795" s="2"/>
      <c r="Q795" s="2"/>
      <c r="R795" s="2"/>
      <c r="S795"/>
      <c r="T795"/>
      <c r="U795" t="s">
        <v>6144</v>
      </c>
      <c r="V795" s="2">
        <v>44922.376747685186</v>
      </c>
      <c r="W795" t="s">
        <v>329</v>
      </c>
      <c r="X795" s="2">
        <v>44922.376747685186</v>
      </c>
      <c r="Y795" t="s">
        <v>329</v>
      </c>
      <c r="Z795"/>
    </row>
    <row r="796" spans="1:26" hidden="1" x14ac:dyDescent="0.25">
      <c r="A796" t="s">
        <v>5255</v>
      </c>
      <c r="B796" t="s">
        <v>5254</v>
      </c>
      <c r="C796" t="s">
        <v>2829</v>
      </c>
      <c r="D796" t="s">
        <v>879</v>
      </c>
      <c r="E796" t="s">
        <v>2830</v>
      </c>
      <c r="F796" t="s">
        <v>62</v>
      </c>
      <c r="G796" t="s">
        <v>6222</v>
      </c>
      <c r="H796" s="2"/>
      <c r="I796">
        <v>5</v>
      </c>
      <c r="J796" t="s">
        <v>5080</v>
      </c>
      <c r="K796" t="s">
        <v>6142</v>
      </c>
      <c r="L796" t="s">
        <v>55</v>
      </c>
      <c r="M796">
        <v>0</v>
      </c>
      <c r="N796">
        <v>100</v>
      </c>
      <c r="O796" t="s">
        <v>6223</v>
      </c>
      <c r="P796" s="2"/>
      <c r="Q796" s="2"/>
      <c r="R796" s="2"/>
      <c r="S796"/>
      <c r="T796"/>
      <c r="U796" t="s">
        <v>6144</v>
      </c>
      <c r="V796" s="2">
        <v>44700.580034722225</v>
      </c>
      <c r="W796" t="s">
        <v>329</v>
      </c>
      <c r="X796" s="2">
        <v>44700.580034722225</v>
      </c>
      <c r="Y796" t="s">
        <v>329</v>
      </c>
      <c r="Z796"/>
    </row>
    <row r="797" spans="1:26" hidden="1" x14ac:dyDescent="0.25">
      <c r="A797" t="s">
        <v>5257</v>
      </c>
      <c r="B797" t="s">
        <v>5256</v>
      </c>
      <c r="C797" t="s">
        <v>2829</v>
      </c>
      <c r="D797" t="s">
        <v>879</v>
      </c>
      <c r="E797" t="s">
        <v>2830</v>
      </c>
      <c r="F797" t="s">
        <v>62</v>
      </c>
      <c r="G797" t="s">
        <v>6222</v>
      </c>
      <c r="H797" s="2"/>
      <c r="I797">
        <v>5</v>
      </c>
      <c r="J797" t="s">
        <v>5080</v>
      </c>
      <c r="K797" t="s">
        <v>6142</v>
      </c>
      <c r="L797" t="s">
        <v>55</v>
      </c>
      <c r="M797">
        <v>0</v>
      </c>
      <c r="N797">
        <v>100</v>
      </c>
      <c r="O797" t="s">
        <v>6223</v>
      </c>
      <c r="P797" s="2"/>
      <c r="Q797" s="2"/>
      <c r="R797" s="2"/>
      <c r="S797"/>
      <c r="T797"/>
      <c r="U797" t="s">
        <v>6144</v>
      </c>
      <c r="V797" s="2">
        <v>44700.580127314817</v>
      </c>
      <c r="W797" t="s">
        <v>329</v>
      </c>
      <c r="X797" s="2">
        <v>44700.580127314817</v>
      </c>
      <c r="Y797" t="s">
        <v>329</v>
      </c>
      <c r="Z797"/>
    </row>
    <row r="798" spans="1:26" hidden="1" x14ac:dyDescent="0.25">
      <c r="A798" t="s">
        <v>5242</v>
      </c>
      <c r="B798" t="s">
        <v>5241</v>
      </c>
      <c r="C798" t="s">
        <v>2627</v>
      </c>
      <c r="D798" t="s">
        <v>1041</v>
      </c>
      <c r="E798" t="s">
        <v>2628</v>
      </c>
      <c r="F798" t="s">
        <v>62</v>
      </c>
      <c r="G798" t="s">
        <v>6222</v>
      </c>
      <c r="H798" s="2"/>
      <c r="I798">
        <v>5</v>
      </c>
      <c r="J798" t="s">
        <v>5080</v>
      </c>
      <c r="K798" t="s">
        <v>6142</v>
      </c>
      <c r="L798" t="s">
        <v>55</v>
      </c>
      <c r="M798">
        <v>0</v>
      </c>
      <c r="N798">
        <v>100</v>
      </c>
      <c r="O798" t="s">
        <v>6223</v>
      </c>
      <c r="P798" s="2"/>
      <c r="Q798" s="2"/>
      <c r="R798" s="2"/>
      <c r="S798"/>
      <c r="T798"/>
      <c r="U798" t="s">
        <v>6144</v>
      </c>
      <c r="V798" s="2">
        <v>44700.58021990741</v>
      </c>
      <c r="W798" t="s">
        <v>329</v>
      </c>
      <c r="X798" s="2">
        <v>44700.58021990741</v>
      </c>
      <c r="Y798" t="s">
        <v>329</v>
      </c>
      <c r="Z798"/>
    </row>
    <row r="799" spans="1:26" hidden="1" x14ac:dyDescent="0.25">
      <c r="A799" t="s">
        <v>5244</v>
      </c>
      <c r="B799" t="s">
        <v>5243</v>
      </c>
      <c r="C799" t="s">
        <v>2627</v>
      </c>
      <c r="D799" t="s">
        <v>1041</v>
      </c>
      <c r="E799" t="s">
        <v>5245</v>
      </c>
      <c r="F799" t="s">
        <v>62</v>
      </c>
      <c r="G799" t="s">
        <v>6222</v>
      </c>
      <c r="H799" s="2"/>
      <c r="I799">
        <v>5</v>
      </c>
      <c r="J799" t="s">
        <v>5080</v>
      </c>
      <c r="K799" t="s">
        <v>6142</v>
      </c>
      <c r="L799" t="s">
        <v>55</v>
      </c>
      <c r="M799">
        <v>0</v>
      </c>
      <c r="N799">
        <v>100</v>
      </c>
      <c r="O799" t="s">
        <v>6223</v>
      </c>
      <c r="P799" s="2"/>
      <c r="Q799" s="2"/>
      <c r="R799" s="2"/>
      <c r="S799"/>
      <c r="T799"/>
      <c r="U799" t="s">
        <v>6144</v>
      </c>
      <c r="V799" s="2">
        <v>44700.580358796295</v>
      </c>
      <c r="W799" t="s">
        <v>329</v>
      </c>
      <c r="X799" s="2">
        <v>44700.580358796295</v>
      </c>
      <c r="Y799" t="s">
        <v>329</v>
      </c>
      <c r="Z799"/>
    </row>
    <row r="800" spans="1:26" hidden="1" x14ac:dyDescent="0.25">
      <c r="A800" t="s">
        <v>5247</v>
      </c>
      <c r="B800" t="s">
        <v>5246</v>
      </c>
      <c r="C800" t="s">
        <v>2627</v>
      </c>
      <c r="D800" t="s">
        <v>1041</v>
      </c>
      <c r="E800" t="s">
        <v>2628</v>
      </c>
      <c r="F800" t="s">
        <v>62</v>
      </c>
      <c r="G800" t="s">
        <v>6222</v>
      </c>
      <c r="H800" s="2"/>
      <c r="I800">
        <v>5</v>
      </c>
      <c r="J800" t="s">
        <v>5080</v>
      </c>
      <c r="K800" t="s">
        <v>6142</v>
      </c>
      <c r="L800" t="s">
        <v>55</v>
      </c>
      <c r="M800">
        <v>0</v>
      </c>
      <c r="N800">
        <v>100</v>
      </c>
      <c r="O800" t="s">
        <v>6223</v>
      </c>
      <c r="P800" s="2"/>
      <c r="Q800" s="2"/>
      <c r="R800" s="2"/>
      <c r="S800"/>
      <c r="T800"/>
      <c r="U800" t="s">
        <v>6144</v>
      </c>
      <c r="V800" s="2">
        <v>44700.580474537041</v>
      </c>
      <c r="W800" t="s">
        <v>329</v>
      </c>
      <c r="X800" s="2">
        <v>44700.580474537041</v>
      </c>
      <c r="Y800" t="s">
        <v>329</v>
      </c>
      <c r="Z800"/>
    </row>
    <row r="801" spans="1:26" hidden="1" x14ac:dyDescent="0.25">
      <c r="A801" t="s">
        <v>5079</v>
      </c>
      <c r="B801" t="s">
        <v>5078</v>
      </c>
      <c r="C801" t="s">
        <v>245</v>
      </c>
      <c r="D801" t="s">
        <v>807</v>
      </c>
      <c r="E801" t="s">
        <v>1891</v>
      </c>
      <c r="F801" t="s">
        <v>62</v>
      </c>
      <c r="G801" t="s">
        <v>6222</v>
      </c>
      <c r="H801" s="2"/>
      <c r="I801">
        <v>5</v>
      </c>
      <c r="J801" t="s">
        <v>5080</v>
      </c>
      <c r="K801" t="s">
        <v>6142</v>
      </c>
      <c r="L801" t="s">
        <v>55</v>
      </c>
      <c r="M801">
        <v>0</v>
      </c>
      <c r="N801">
        <v>100</v>
      </c>
      <c r="O801" t="s">
        <v>6223</v>
      </c>
      <c r="P801" s="2"/>
      <c r="Q801" s="2"/>
      <c r="R801" s="2"/>
      <c r="S801"/>
      <c r="T801"/>
      <c r="U801" t="s">
        <v>6144</v>
      </c>
      <c r="V801" s="2">
        <v>44700.580567129633</v>
      </c>
      <c r="W801" t="s">
        <v>329</v>
      </c>
      <c r="X801" s="2">
        <v>44700.580567129633</v>
      </c>
      <c r="Y801" t="s">
        <v>329</v>
      </c>
      <c r="Z801"/>
    </row>
    <row r="802" spans="1:26" hidden="1" x14ac:dyDescent="0.25">
      <c r="A802" t="s">
        <v>5690</v>
      </c>
      <c r="B802" t="s">
        <v>5689</v>
      </c>
      <c r="C802" t="s">
        <v>5691</v>
      </c>
      <c r="D802" t="s">
        <v>81</v>
      </c>
      <c r="E802" t="s">
        <v>5692</v>
      </c>
      <c r="F802" t="s">
        <v>62</v>
      </c>
      <c r="G802" t="s">
        <v>6222</v>
      </c>
      <c r="H802" s="2"/>
      <c r="I802">
        <v>5</v>
      </c>
      <c r="J802" t="s">
        <v>5080</v>
      </c>
      <c r="K802" t="s">
        <v>6142</v>
      </c>
      <c r="L802" t="s">
        <v>55</v>
      </c>
      <c r="M802">
        <v>0</v>
      </c>
      <c r="N802">
        <v>100</v>
      </c>
      <c r="O802" t="s">
        <v>6223</v>
      </c>
      <c r="P802" s="2"/>
      <c r="Q802" s="2"/>
      <c r="R802" s="2"/>
      <c r="S802"/>
      <c r="T802"/>
      <c r="U802" t="s">
        <v>6144</v>
      </c>
      <c r="V802" s="2">
        <v>44700.581111111111</v>
      </c>
      <c r="W802" t="s">
        <v>329</v>
      </c>
      <c r="X802" s="2">
        <v>44700.581111111111</v>
      </c>
      <c r="Y802" t="s">
        <v>329</v>
      </c>
      <c r="Z802"/>
    </row>
    <row r="803" spans="1:26" hidden="1" x14ac:dyDescent="0.25">
      <c r="A803" t="s">
        <v>5695</v>
      </c>
      <c r="B803" t="s">
        <v>5694</v>
      </c>
      <c r="C803" t="s">
        <v>5691</v>
      </c>
      <c r="D803" t="s">
        <v>81</v>
      </c>
      <c r="E803" t="s">
        <v>5692</v>
      </c>
      <c r="F803" t="s">
        <v>62</v>
      </c>
      <c r="G803" t="s">
        <v>6222</v>
      </c>
      <c r="H803" s="2"/>
      <c r="I803">
        <v>5</v>
      </c>
      <c r="J803" t="s">
        <v>5080</v>
      </c>
      <c r="K803" t="s">
        <v>6142</v>
      </c>
      <c r="L803" t="s">
        <v>55</v>
      </c>
      <c r="M803">
        <v>0</v>
      </c>
      <c r="N803">
        <v>100</v>
      </c>
      <c r="O803" t="s">
        <v>6223</v>
      </c>
      <c r="P803" s="2"/>
      <c r="Q803" s="2"/>
      <c r="R803" s="2"/>
      <c r="S803"/>
      <c r="T803"/>
      <c r="U803" t="s">
        <v>6144</v>
      </c>
      <c r="V803" s="2">
        <v>44700.581250000003</v>
      </c>
      <c r="W803" t="s">
        <v>329</v>
      </c>
      <c r="X803" s="2">
        <v>44700.581250000003</v>
      </c>
      <c r="Y803" t="s">
        <v>329</v>
      </c>
      <c r="Z803"/>
    </row>
    <row r="804" spans="1:26" hidden="1" x14ac:dyDescent="0.25">
      <c r="A804" t="s">
        <v>5238</v>
      </c>
      <c r="B804" t="s">
        <v>5237</v>
      </c>
      <c r="C804" t="s">
        <v>1335</v>
      </c>
      <c r="D804" t="s">
        <v>148</v>
      </c>
      <c r="E804" t="s">
        <v>1337</v>
      </c>
      <c r="F804" t="s">
        <v>62</v>
      </c>
      <c r="G804" t="s">
        <v>6222</v>
      </c>
      <c r="H804" s="2"/>
      <c r="I804">
        <v>5</v>
      </c>
      <c r="J804" t="s">
        <v>5080</v>
      </c>
      <c r="K804" t="s">
        <v>6142</v>
      </c>
      <c r="L804" t="s">
        <v>55</v>
      </c>
      <c r="M804">
        <v>0</v>
      </c>
      <c r="N804">
        <v>100</v>
      </c>
      <c r="O804" t="s">
        <v>6223</v>
      </c>
      <c r="P804" s="2"/>
      <c r="Q804" s="2"/>
      <c r="R804" s="2"/>
      <c r="S804"/>
      <c r="T804"/>
      <c r="U804" t="s">
        <v>6144</v>
      </c>
      <c r="V804" s="2">
        <v>44700.581342592595</v>
      </c>
      <c r="W804" t="s">
        <v>329</v>
      </c>
      <c r="X804" s="2">
        <v>44700.581342592595</v>
      </c>
      <c r="Y804" t="s">
        <v>329</v>
      </c>
      <c r="Z804"/>
    </row>
    <row r="805" spans="1:26" hidden="1" x14ac:dyDescent="0.25">
      <c r="A805" t="s">
        <v>5240</v>
      </c>
      <c r="B805" t="s">
        <v>5239</v>
      </c>
      <c r="C805" t="s">
        <v>1335</v>
      </c>
      <c r="D805" t="s">
        <v>148</v>
      </c>
      <c r="E805" t="s">
        <v>1337</v>
      </c>
      <c r="F805" t="s">
        <v>62</v>
      </c>
      <c r="G805" t="s">
        <v>6222</v>
      </c>
      <c r="H805" s="2"/>
      <c r="I805">
        <v>5</v>
      </c>
      <c r="J805" t="s">
        <v>5080</v>
      </c>
      <c r="K805" t="s">
        <v>6142</v>
      </c>
      <c r="L805" t="s">
        <v>55</v>
      </c>
      <c r="M805">
        <v>0</v>
      </c>
      <c r="N805">
        <v>100</v>
      </c>
      <c r="O805" t="s">
        <v>6223</v>
      </c>
      <c r="P805" s="2"/>
      <c r="Q805" s="2"/>
      <c r="R805" s="2"/>
      <c r="S805"/>
      <c r="T805"/>
      <c r="U805" t="s">
        <v>6144</v>
      </c>
      <c r="V805" s="2">
        <v>44700.581458333334</v>
      </c>
      <c r="W805" t="s">
        <v>329</v>
      </c>
      <c r="X805" s="2">
        <v>44700.581458333334</v>
      </c>
      <c r="Y805" t="s">
        <v>329</v>
      </c>
      <c r="Z805"/>
    </row>
    <row r="806" spans="1:26" hidden="1" x14ac:dyDescent="0.25">
      <c r="A806" t="s">
        <v>5249</v>
      </c>
      <c r="B806" t="s">
        <v>5248</v>
      </c>
      <c r="C806" t="s">
        <v>2613</v>
      </c>
      <c r="D806" t="s">
        <v>2368</v>
      </c>
      <c r="E806" t="s">
        <v>3589</v>
      </c>
      <c r="F806" t="s">
        <v>62</v>
      </c>
      <c r="G806" t="s">
        <v>6222</v>
      </c>
      <c r="H806" s="2"/>
      <c r="I806">
        <v>5</v>
      </c>
      <c r="J806" t="s">
        <v>5080</v>
      </c>
      <c r="K806" t="s">
        <v>6142</v>
      </c>
      <c r="L806" t="s">
        <v>55</v>
      </c>
      <c r="M806">
        <v>0</v>
      </c>
      <c r="N806">
        <v>100</v>
      </c>
      <c r="O806" t="s">
        <v>6223</v>
      </c>
      <c r="P806" s="2"/>
      <c r="Q806" s="2"/>
      <c r="R806" s="2"/>
      <c r="S806"/>
      <c r="T806"/>
      <c r="U806" t="s">
        <v>6144</v>
      </c>
      <c r="V806" s="2">
        <v>44700.581562500003</v>
      </c>
      <c r="W806" t="s">
        <v>329</v>
      </c>
      <c r="X806" s="2">
        <v>44700.581562500003</v>
      </c>
      <c r="Y806" t="s">
        <v>329</v>
      </c>
      <c r="Z806"/>
    </row>
    <row r="807" spans="1:26" hidden="1" x14ac:dyDescent="0.25">
      <c r="A807" t="s">
        <v>5251</v>
      </c>
      <c r="B807" t="s">
        <v>5250</v>
      </c>
      <c r="C807" t="s">
        <v>2613</v>
      </c>
      <c r="D807" t="s">
        <v>2368</v>
      </c>
      <c r="E807" t="s">
        <v>3589</v>
      </c>
      <c r="F807" t="s">
        <v>62</v>
      </c>
      <c r="G807" t="s">
        <v>6222</v>
      </c>
      <c r="H807" s="2"/>
      <c r="I807">
        <v>5</v>
      </c>
      <c r="J807" t="s">
        <v>5080</v>
      </c>
      <c r="K807" t="s">
        <v>6142</v>
      </c>
      <c r="L807" t="s">
        <v>55</v>
      </c>
      <c r="M807">
        <v>0</v>
      </c>
      <c r="N807">
        <v>100</v>
      </c>
      <c r="O807" t="s">
        <v>6223</v>
      </c>
      <c r="P807" s="2"/>
      <c r="Q807" s="2"/>
      <c r="R807" s="2"/>
      <c r="S807"/>
      <c r="T807"/>
      <c r="U807" t="s">
        <v>6144</v>
      </c>
      <c r="V807" s="2">
        <v>44700.581643518519</v>
      </c>
      <c r="W807" t="s">
        <v>329</v>
      </c>
      <c r="X807" s="2">
        <v>44700.581643518519</v>
      </c>
      <c r="Y807" t="s">
        <v>329</v>
      </c>
      <c r="Z807"/>
    </row>
    <row r="808" spans="1:26" hidden="1" x14ac:dyDescent="0.25">
      <c r="A808" t="s">
        <v>5253</v>
      </c>
      <c r="B808" t="s">
        <v>5252</v>
      </c>
      <c r="C808" t="s">
        <v>2613</v>
      </c>
      <c r="D808" t="s">
        <v>2368</v>
      </c>
      <c r="E808" t="s">
        <v>3589</v>
      </c>
      <c r="F808" t="s">
        <v>62</v>
      </c>
      <c r="G808" t="s">
        <v>6222</v>
      </c>
      <c r="H808" s="2"/>
      <c r="I808">
        <v>5</v>
      </c>
      <c r="J808" t="s">
        <v>5080</v>
      </c>
      <c r="K808" t="s">
        <v>6142</v>
      </c>
      <c r="L808" t="s">
        <v>55</v>
      </c>
      <c r="M808">
        <v>0</v>
      </c>
      <c r="N808">
        <v>100</v>
      </c>
      <c r="O808" t="s">
        <v>6223</v>
      </c>
      <c r="P808" s="2"/>
      <c r="Q808" s="2"/>
      <c r="R808" s="2"/>
      <c r="S808"/>
      <c r="T808"/>
      <c r="U808" t="s">
        <v>6144</v>
      </c>
      <c r="V808" s="2">
        <v>44704.586828703701</v>
      </c>
      <c r="W808" t="s">
        <v>329</v>
      </c>
      <c r="X808" s="2">
        <v>44704.586828703701</v>
      </c>
      <c r="Y808" t="s">
        <v>329</v>
      </c>
      <c r="Z808"/>
    </row>
    <row r="809" spans="1:26" hidden="1" x14ac:dyDescent="0.25">
      <c r="A809" t="s">
        <v>5697</v>
      </c>
      <c r="B809" t="s">
        <v>5696</v>
      </c>
      <c r="C809" t="s">
        <v>2122</v>
      </c>
      <c r="D809" t="s">
        <v>528</v>
      </c>
      <c r="E809" t="s">
        <v>5698</v>
      </c>
      <c r="F809" t="s">
        <v>2125</v>
      </c>
      <c r="G809" t="s">
        <v>6222</v>
      </c>
      <c r="H809" s="2"/>
      <c r="I809">
        <v>3</v>
      </c>
      <c r="J809" t="s">
        <v>5080</v>
      </c>
      <c r="K809" t="s">
        <v>6175</v>
      </c>
      <c r="L809" t="s">
        <v>55</v>
      </c>
      <c r="M809">
        <v>0</v>
      </c>
      <c r="N809">
        <v>100</v>
      </c>
      <c r="O809" t="s">
        <v>6223</v>
      </c>
      <c r="P809" s="2"/>
      <c r="Q809" s="2"/>
      <c r="R809" s="2"/>
      <c r="S809"/>
      <c r="T809"/>
      <c r="U809" t="s">
        <v>6261</v>
      </c>
      <c r="V809" s="2">
        <v>44704.608124999999</v>
      </c>
      <c r="W809" t="s">
        <v>329</v>
      </c>
      <c r="X809" s="2">
        <v>44704.608124999999</v>
      </c>
      <c r="Y809" t="s">
        <v>329</v>
      </c>
      <c r="Z809"/>
    </row>
    <row r="810" spans="1:26" hidden="1" x14ac:dyDescent="0.25">
      <c r="A810" t="s">
        <v>5701</v>
      </c>
      <c r="B810" t="s">
        <v>5700</v>
      </c>
      <c r="C810" t="s">
        <v>5702</v>
      </c>
      <c r="D810" t="s">
        <v>32</v>
      </c>
      <c r="E810" t="s">
        <v>5703</v>
      </c>
      <c r="F810" t="s">
        <v>2125</v>
      </c>
      <c r="G810" t="s">
        <v>6222</v>
      </c>
      <c r="H810" s="2"/>
      <c r="I810">
        <v>3</v>
      </c>
      <c r="J810" t="s">
        <v>5080</v>
      </c>
      <c r="K810" t="s">
        <v>6175</v>
      </c>
      <c r="L810" t="s">
        <v>55</v>
      </c>
      <c r="M810">
        <v>0</v>
      </c>
      <c r="N810">
        <v>100</v>
      </c>
      <c r="O810" t="s">
        <v>6223</v>
      </c>
      <c r="P810" s="2"/>
      <c r="Q810" s="2"/>
      <c r="R810" s="2"/>
      <c r="S810"/>
      <c r="T810"/>
      <c r="U810" t="s">
        <v>6261</v>
      </c>
      <c r="V810" s="2">
        <v>44704.608240740738</v>
      </c>
      <c r="W810" t="s">
        <v>329</v>
      </c>
      <c r="X810" s="2">
        <v>44704.608240740738</v>
      </c>
      <c r="Y810" t="s">
        <v>329</v>
      </c>
      <c r="Z810"/>
    </row>
    <row r="811" spans="1:26" hidden="1" x14ac:dyDescent="0.25">
      <c r="A811" t="s">
        <v>5706</v>
      </c>
      <c r="B811" t="s">
        <v>5705</v>
      </c>
      <c r="C811" t="s">
        <v>5707</v>
      </c>
      <c r="D811" t="s">
        <v>5708</v>
      </c>
      <c r="E811" t="s">
        <v>5709</v>
      </c>
      <c r="F811" t="s">
        <v>2125</v>
      </c>
      <c r="G811" t="s">
        <v>6222</v>
      </c>
      <c r="H811" s="2"/>
      <c r="I811">
        <v>3</v>
      </c>
      <c r="J811" t="s">
        <v>5080</v>
      </c>
      <c r="K811" t="s">
        <v>6175</v>
      </c>
      <c r="L811" t="s">
        <v>55</v>
      </c>
      <c r="M811">
        <v>0</v>
      </c>
      <c r="N811">
        <v>100</v>
      </c>
      <c r="O811" t="s">
        <v>6223</v>
      </c>
      <c r="P811" s="2"/>
      <c r="Q811" s="2"/>
      <c r="R811" s="2"/>
      <c r="S811"/>
      <c r="T811"/>
      <c r="U811" t="s">
        <v>6261</v>
      </c>
      <c r="V811" s="2">
        <v>44704.608344907407</v>
      </c>
      <c r="W811" t="s">
        <v>329</v>
      </c>
      <c r="X811" s="2">
        <v>44704.608344907407</v>
      </c>
      <c r="Y811" t="s">
        <v>329</v>
      </c>
      <c r="Z811"/>
    </row>
    <row r="812" spans="1:26" hidden="1" x14ac:dyDescent="0.25">
      <c r="A812" t="s">
        <v>5299</v>
      </c>
      <c r="B812" t="s">
        <v>5298</v>
      </c>
      <c r="C812" t="s">
        <v>2437</v>
      </c>
      <c r="D812" t="s">
        <v>49</v>
      </c>
      <c r="E812" t="s">
        <v>2438</v>
      </c>
      <c r="F812" t="s">
        <v>2125</v>
      </c>
      <c r="G812" t="s">
        <v>6222</v>
      </c>
      <c r="H812" s="2"/>
      <c r="I812">
        <v>5</v>
      </c>
      <c r="J812" t="s">
        <v>5080</v>
      </c>
      <c r="K812" t="s">
        <v>6142</v>
      </c>
      <c r="L812" t="s">
        <v>55</v>
      </c>
      <c r="M812">
        <v>0</v>
      </c>
      <c r="N812">
        <v>100</v>
      </c>
      <c r="O812" t="s">
        <v>6223</v>
      </c>
      <c r="P812" s="2"/>
      <c r="Q812" s="2"/>
      <c r="R812" s="2"/>
      <c r="S812"/>
      <c r="T812"/>
      <c r="U812" t="s">
        <v>6144</v>
      </c>
      <c r="V812" s="2">
        <v>44704.608495370368</v>
      </c>
      <c r="W812" t="s">
        <v>329</v>
      </c>
      <c r="X812" s="2">
        <v>44704.608495370368</v>
      </c>
      <c r="Y812" t="s">
        <v>329</v>
      </c>
      <c r="Z812"/>
    </row>
    <row r="813" spans="1:26" hidden="1" x14ac:dyDescent="0.25">
      <c r="A813" t="s">
        <v>5301</v>
      </c>
      <c r="B813" t="s">
        <v>5300</v>
      </c>
      <c r="C813" t="s">
        <v>2437</v>
      </c>
      <c r="D813" t="s">
        <v>49</v>
      </c>
      <c r="E813" t="s">
        <v>2438</v>
      </c>
      <c r="F813" t="s">
        <v>2125</v>
      </c>
      <c r="G813" t="s">
        <v>6222</v>
      </c>
      <c r="H813" s="2"/>
      <c r="I813">
        <v>5</v>
      </c>
      <c r="J813" t="s">
        <v>5080</v>
      </c>
      <c r="K813" t="s">
        <v>6142</v>
      </c>
      <c r="L813" t="s">
        <v>55</v>
      </c>
      <c r="M813">
        <v>0</v>
      </c>
      <c r="N813">
        <v>100</v>
      </c>
      <c r="O813" t="s">
        <v>6223</v>
      </c>
      <c r="P813" s="2"/>
      <c r="Q813" s="2"/>
      <c r="R813" s="2"/>
      <c r="S813"/>
      <c r="T813"/>
      <c r="U813" t="s">
        <v>6144</v>
      </c>
      <c r="V813" s="2">
        <v>44704.608587962961</v>
      </c>
      <c r="W813" t="s">
        <v>329</v>
      </c>
      <c r="X813" s="2">
        <v>44704.608587962961</v>
      </c>
      <c r="Y813" t="s">
        <v>329</v>
      </c>
      <c r="Z813"/>
    </row>
    <row r="814" spans="1:26" hidden="1" x14ac:dyDescent="0.25">
      <c r="A814" t="s">
        <v>5303</v>
      </c>
      <c r="B814" t="s">
        <v>5302</v>
      </c>
      <c r="C814" t="s">
        <v>2437</v>
      </c>
      <c r="D814" t="s">
        <v>49</v>
      </c>
      <c r="E814" t="s">
        <v>2438</v>
      </c>
      <c r="F814" t="s">
        <v>2125</v>
      </c>
      <c r="G814" t="s">
        <v>6222</v>
      </c>
      <c r="H814" s="2"/>
      <c r="I814">
        <v>5</v>
      </c>
      <c r="J814" t="s">
        <v>5080</v>
      </c>
      <c r="K814" t="s">
        <v>6142</v>
      </c>
      <c r="L814" t="s">
        <v>55</v>
      </c>
      <c r="M814">
        <v>0</v>
      </c>
      <c r="N814">
        <v>100</v>
      </c>
      <c r="O814" t="s">
        <v>6223</v>
      </c>
      <c r="P814" s="2"/>
      <c r="Q814" s="2"/>
      <c r="R814" s="2"/>
      <c r="S814"/>
      <c r="T814"/>
      <c r="U814" t="s">
        <v>6144</v>
      </c>
      <c r="V814" s="2">
        <v>44704.608668981484</v>
      </c>
      <c r="W814" t="s">
        <v>329</v>
      </c>
      <c r="X814" s="2">
        <v>44704.608668981484</v>
      </c>
      <c r="Y814" t="s">
        <v>329</v>
      </c>
      <c r="Z814"/>
    </row>
    <row r="815" spans="1:26" hidden="1" x14ac:dyDescent="0.25">
      <c r="A815" t="s">
        <v>5712</v>
      </c>
      <c r="B815" t="s">
        <v>5711</v>
      </c>
      <c r="C815" t="s">
        <v>5713</v>
      </c>
      <c r="D815" t="s">
        <v>154</v>
      </c>
      <c r="E815" t="s">
        <v>5714</v>
      </c>
      <c r="F815" t="s">
        <v>2125</v>
      </c>
      <c r="G815" t="s">
        <v>6222</v>
      </c>
      <c r="H815" s="2"/>
      <c r="I815">
        <v>5</v>
      </c>
      <c r="J815" t="s">
        <v>5080</v>
      </c>
      <c r="K815" t="s">
        <v>6142</v>
      </c>
      <c r="L815" t="s">
        <v>55</v>
      </c>
      <c r="M815">
        <v>0</v>
      </c>
      <c r="N815">
        <v>100</v>
      </c>
      <c r="O815" t="s">
        <v>6223</v>
      </c>
      <c r="P815" s="2"/>
      <c r="Q815" s="2"/>
      <c r="R815" s="2"/>
      <c r="S815"/>
      <c r="T815"/>
      <c r="U815" t="s">
        <v>6144</v>
      </c>
      <c r="V815" s="2">
        <v>44704.608796296299</v>
      </c>
      <c r="W815" t="s">
        <v>329</v>
      </c>
      <c r="X815" s="2">
        <v>44704.608796296299</v>
      </c>
      <c r="Y815" t="s">
        <v>329</v>
      </c>
      <c r="Z815"/>
    </row>
    <row r="816" spans="1:26" hidden="1" x14ac:dyDescent="0.25">
      <c r="A816" t="s">
        <v>5295</v>
      </c>
      <c r="B816" t="s">
        <v>5294</v>
      </c>
      <c r="C816" t="s">
        <v>2341</v>
      </c>
      <c r="D816" t="s">
        <v>74</v>
      </c>
      <c r="E816" t="s">
        <v>2342</v>
      </c>
      <c r="F816" t="s">
        <v>2125</v>
      </c>
      <c r="G816" t="s">
        <v>6222</v>
      </c>
      <c r="H816" s="2"/>
      <c r="I816">
        <v>5</v>
      </c>
      <c r="J816" t="s">
        <v>5080</v>
      </c>
      <c r="K816" t="s">
        <v>6142</v>
      </c>
      <c r="L816" t="s">
        <v>55</v>
      </c>
      <c r="M816">
        <v>0</v>
      </c>
      <c r="N816">
        <v>100</v>
      </c>
      <c r="O816" t="s">
        <v>6223</v>
      </c>
      <c r="P816" s="2"/>
      <c r="Q816" s="2"/>
      <c r="R816" s="2"/>
      <c r="S816"/>
      <c r="T816"/>
      <c r="U816" t="s">
        <v>6144</v>
      </c>
      <c r="V816" s="2">
        <v>44704.608923611115</v>
      </c>
      <c r="W816" t="s">
        <v>329</v>
      </c>
      <c r="X816" s="2">
        <v>44704.608923611115</v>
      </c>
      <c r="Y816" t="s">
        <v>329</v>
      </c>
      <c r="Z816"/>
    </row>
    <row r="817" spans="1:26" hidden="1" x14ac:dyDescent="0.25">
      <c r="A817" t="s">
        <v>5297</v>
      </c>
      <c r="B817" t="s">
        <v>5296</v>
      </c>
      <c r="C817" t="s">
        <v>2341</v>
      </c>
      <c r="D817" t="s">
        <v>74</v>
      </c>
      <c r="E817" t="s">
        <v>2342</v>
      </c>
      <c r="F817" t="s">
        <v>2125</v>
      </c>
      <c r="G817" t="s">
        <v>6222</v>
      </c>
      <c r="H817" s="2"/>
      <c r="I817">
        <v>5</v>
      </c>
      <c r="J817" t="s">
        <v>5080</v>
      </c>
      <c r="K817" t="s">
        <v>6142</v>
      </c>
      <c r="L817" t="s">
        <v>55</v>
      </c>
      <c r="M817">
        <v>0</v>
      </c>
      <c r="N817">
        <v>100</v>
      </c>
      <c r="O817" t="s">
        <v>6223</v>
      </c>
      <c r="P817" s="2"/>
      <c r="Q817" s="2"/>
      <c r="R817" s="2"/>
      <c r="S817"/>
      <c r="T817"/>
      <c r="U817" t="s">
        <v>6144</v>
      </c>
      <c r="V817" s="2">
        <v>44704.609027777777</v>
      </c>
      <c r="W817" t="s">
        <v>329</v>
      </c>
      <c r="X817" s="2">
        <v>44704.609027777777</v>
      </c>
      <c r="Y817" t="s">
        <v>329</v>
      </c>
      <c r="Z817"/>
    </row>
    <row r="818" spans="1:26" hidden="1" x14ac:dyDescent="0.25">
      <c r="A818" t="s">
        <v>5717</v>
      </c>
      <c r="B818" t="s">
        <v>5716</v>
      </c>
      <c r="C818" t="s">
        <v>5718</v>
      </c>
      <c r="D818" t="s">
        <v>293</v>
      </c>
      <c r="E818" t="s">
        <v>5719</v>
      </c>
      <c r="F818" t="s">
        <v>43</v>
      </c>
      <c r="G818" t="s">
        <v>6222</v>
      </c>
      <c r="H818" s="2"/>
      <c r="I818">
        <v>3</v>
      </c>
      <c r="J818" t="s">
        <v>5080</v>
      </c>
      <c r="K818" t="s">
        <v>6175</v>
      </c>
      <c r="L818" t="s">
        <v>55</v>
      </c>
      <c r="M818">
        <v>0</v>
      </c>
      <c r="N818">
        <v>100</v>
      </c>
      <c r="O818" t="s">
        <v>6223</v>
      </c>
      <c r="P818" s="2"/>
      <c r="Q818" s="2"/>
      <c r="R818" s="2"/>
      <c r="S818"/>
      <c r="T818"/>
      <c r="U818" t="s">
        <v>6261</v>
      </c>
      <c r="V818" s="2">
        <v>44705.375011574077</v>
      </c>
      <c r="W818" t="s">
        <v>329</v>
      </c>
      <c r="X818" s="2">
        <v>44705.375011574077</v>
      </c>
      <c r="Y818" t="s">
        <v>329</v>
      </c>
      <c r="Z818"/>
    </row>
    <row r="819" spans="1:26" hidden="1" x14ac:dyDescent="0.25">
      <c r="A819" t="s">
        <v>5274</v>
      </c>
      <c r="B819" t="s">
        <v>5273</v>
      </c>
      <c r="C819" t="s">
        <v>4780</v>
      </c>
      <c r="D819" t="s">
        <v>2711</v>
      </c>
      <c r="E819" t="s">
        <v>4781</v>
      </c>
      <c r="F819" t="s">
        <v>43</v>
      </c>
      <c r="G819" t="s">
        <v>6222</v>
      </c>
      <c r="H819" s="2"/>
      <c r="I819">
        <v>5</v>
      </c>
      <c r="J819" t="s">
        <v>5080</v>
      </c>
      <c r="K819" t="s">
        <v>6142</v>
      </c>
      <c r="L819" t="s">
        <v>55</v>
      </c>
      <c r="M819">
        <v>0</v>
      </c>
      <c r="N819">
        <v>100</v>
      </c>
      <c r="O819" t="s">
        <v>6223</v>
      </c>
      <c r="P819" s="2"/>
      <c r="Q819" s="2"/>
      <c r="R819" s="2"/>
      <c r="S819"/>
      <c r="T819"/>
      <c r="U819" t="s">
        <v>6144</v>
      </c>
      <c r="V819" s="2">
        <v>44726.576701388891</v>
      </c>
      <c r="W819" t="s">
        <v>329</v>
      </c>
      <c r="X819" s="2">
        <v>44726.576701388891</v>
      </c>
      <c r="Y819" t="s">
        <v>329</v>
      </c>
      <c r="Z819"/>
    </row>
    <row r="820" spans="1:26" hidden="1" x14ac:dyDescent="0.25">
      <c r="A820" t="s">
        <v>5276</v>
      </c>
      <c r="B820" t="s">
        <v>5275</v>
      </c>
      <c r="C820" t="s">
        <v>4780</v>
      </c>
      <c r="D820" t="s">
        <v>2711</v>
      </c>
      <c r="E820" t="s">
        <v>4781</v>
      </c>
      <c r="F820" t="s">
        <v>43</v>
      </c>
      <c r="G820" t="s">
        <v>6222</v>
      </c>
      <c r="H820" s="2"/>
      <c r="I820">
        <v>5</v>
      </c>
      <c r="J820" t="s">
        <v>5080</v>
      </c>
      <c r="K820" t="s">
        <v>6142</v>
      </c>
      <c r="L820" t="s">
        <v>55</v>
      </c>
      <c r="M820">
        <v>0</v>
      </c>
      <c r="N820">
        <v>100</v>
      </c>
      <c r="O820" t="s">
        <v>6223</v>
      </c>
      <c r="P820" s="2"/>
      <c r="Q820" s="2"/>
      <c r="R820" s="2"/>
      <c r="S820"/>
      <c r="T820"/>
      <c r="U820" t="s">
        <v>6144</v>
      </c>
      <c r="V820" s="2">
        <v>44726.576840277776</v>
      </c>
      <c r="W820" t="s">
        <v>329</v>
      </c>
      <c r="X820" s="2">
        <v>44726.576840277776</v>
      </c>
      <c r="Y820" t="s">
        <v>329</v>
      </c>
      <c r="Z820"/>
    </row>
    <row r="821" spans="1:26" hidden="1" x14ac:dyDescent="0.25">
      <c r="A821" t="s">
        <v>5135</v>
      </c>
      <c r="B821" t="s">
        <v>5134</v>
      </c>
      <c r="C821" t="s">
        <v>251</v>
      </c>
      <c r="D821" t="s">
        <v>252</v>
      </c>
      <c r="E821" t="s">
        <v>253</v>
      </c>
      <c r="F821" t="s">
        <v>43</v>
      </c>
      <c r="G821" t="s">
        <v>6222</v>
      </c>
      <c r="H821" s="2"/>
      <c r="I821">
        <v>5</v>
      </c>
      <c r="J821" t="s">
        <v>5080</v>
      </c>
      <c r="K821" t="s">
        <v>6142</v>
      </c>
      <c r="L821" t="s">
        <v>55</v>
      </c>
      <c r="M821">
        <v>0</v>
      </c>
      <c r="N821">
        <v>100</v>
      </c>
      <c r="O821" t="s">
        <v>6223</v>
      </c>
      <c r="P821" s="2"/>
      <c r="Q821" s="2"/>
      <c r="R821" s="2"/>
      <c r="S821"/>
      <c r="T821"/>
      <c r="U821" t="s">
        <v>6144</v>
      </c>
      <c r="V821" s="2">
        <v>44705.375601851854</v>
      </c>
      <c r="W821" t="s">
        <v>329</v>
      </c>
      <c r="X821" s="2">
        <v>44705.375601851854</v>
      </c>
      <c r="Y821" t="s">
        <v>329</v>
      </c>
      <c r="Z821"/>
    </row>
    <row r="822" spans="1:26" hidden="1" x14ac:dyDescent="0.25">
      <c r="A822" t="s">
        <v>5137</v>
      </c>
      <c r="B822" t="s">
        <v>5136</v>
      </c>
      <c r="C822" t="s">
        <v>251</v>
      </c>
      <c r="D822" t="s">
        <v>252</v>
      </c>
      <c r="E822" t="s">
        <v>253</v>
      </c>
      <c r="F822" t="s">
        <v>43</v>
      </c>
      <c r="G822" t="s">
        <v>6222</v>
      </c>
      <c r="H822" s="2"/>
      <c r="I822">
        <v>5</v>
      </c>
      <c r="J822" t="s">
        <v>5080</v>
      </c>
      <c r="K822" t="s">
        <v>6142</v>
      </c>
      <c r="L822" t="s">
        <v>55</v>
      </c>
      <c r="M822">
        <v>0</v>
      </c>
      <c r="N822">
        <v>100</v>
      </c>
      <c r="O822" t="s">
        <v>6223</v>
      </c>
      <c r="P822" s="2"/>
      <c r="Q822" s="2"/>
      <c r="R822" s="2"/>
      <c r="S822"/>
      <c r="T822"/>
      <c r="U822" t="s">
        <v>6144</v>
      </c>
      <c r="V822" s="2">
        <v>44705.375694444447</v>
      </c>
      <c r="W822" t="s">
        <v>329</v>
      </c>
      <c r="X822" s="2">
        <v>44705.375694444447</v>
      </c>
      <c r="Y822" t="s">
        <v>329</v>
      </c>
      <c r="Z822"/>
    </row>
    <row r="823" spans="1:26" hidden="1" x14ac:dyDescent="0.25">
      <c r="A823" t="s">
        <v>5227</v>
      </c>
      <c r="B823" t="s">
        <v>5226</v>
      </c>
      <c r="C823" t="s">
        <v>5228</v>
      </c>
      <c r="D823" t="s">
        <v>3654</v>
      </c>
      <c r="E823" t="s">
        <v>5229</v>
      </c>
      <c r="F823" t="s">
        <v>43</v>
      </c>
      <c r="G823" t="s">
        <v>6222</v>
      </c>
      <c r="H823" s="2"/>
      <c r="I823">
        <v>5</v>
      </c>
      <c r="J823" t="s">
        <v>5080</v>
      </c>
      <c r="K823" t="s">
        <v>6142</v>
      </c>
      <c r="L823" t="s">
        <v>55</v>
      </c>
      <c r="M823">
        <v>0</v>
      </c>
      <c r="N823">
        <v>100</v>
      </c>
      <c r="O823" t="s">
        <v>6223</v>
      </c>
      <c r="P823" s="2"/>
      <c r="Q823" s="2"/>
      <c r="R823" s="2"/>
      <c r="S823"/>
      <c r="T823"/>
      <c r="U823" t="s">
        <v>6144</v>
      </c>
      <c r="V823" s="2">
        <v>44705.376504629632</v>
      </c>
      <c r="W823" t="s">
        <v>329</v>
      </c>
      <c r="X823" s="2">
        <v>44705.376504629632</v>
      </c>
      <c r="Y823" t="s">
        <v>329</v>
      </c>
      <c r="Z823"/>
    </row>
    <row r="824" spans="1:26" hidden="1" x14ac:dyDescent="0.25">
      <c r="A824" t="s">
        <v>5232</v>
      </c>
      <c r="B824" t="s">
        <v>5231</v>
      </c>
      <c r="C824" t="s">
        <v>5228</v>
      </c>
      <c r="D824" t="s">
        <v>3654</v>
      </c>
      <c r="E824" t="s">
        <v>5229</v>
      </c>
      <c r="F824" t="s">
        <v>43</v>
      </c>
      <c r="G824" t="s">
        <v>6222</v>
      </c>
      <c r="H824" s="2"/>
      <c r="I824">
        <v>5</v>
      </c>
      <c r="J824" t="s">
        <v>5080</v>
      </c>
      <c r="K824" t="s">
        <v>6142</v>
      </c>
      <c r="L824" t="s">
        <v>55</v>
      </c>
      <c r="M824">
        <v>0</v>
      </c>
      <c r="N824">
        <v>100</v>
      </c>
      <c r="O824" t="s">
        <v>6223</v>
      </c>
      <c r="P824" s="2"/>
      <c r="Q824" s="2"/>
      <c r="R824" s="2"/>
      <c r="S824"/>
      <c r="T824"/>
      <c r="U824" t="s">
        <v>6144</v>
      </c>
      <c r="V824" s="2">
        <v>44705.376655092594</v>
      </c>
      <c r="W824" t="s">
        <v>329</v>
      </c>
      <c r="X824" s="2">
        <v>44705.376655092594</v>
      </c>
      <c r="Y824" t="s">
        <v>329</v>
      </c>
      <c r="Z824"/>
    </row>
    <row r="825" spans="1:26" hidden="1" x14ac:dyDescent="0.25">
      <c r="A825" t="s">
        <v>5722</v>
      </c>
      <c r="B825" t="s">
        <v>5721</v>
      </c>
      <c r="C825" t="s">
        <v>5723</v>
      </c>
      <c r="D825" t="s">
        <v>334</v>
      </c>
      <c r="E825" t="s">
        <v>5724</v>
      </c>
      <c r="F825" t="s">
        <v>43</v>
      </c>
      <c r="G825" t="s">
        <v>6222</v>
      </c>
      <c r="H825" s="2"/>
      <c r="I825">
        <v>5</v>
      </c>
      <c r="J825" t="s">
        <v>5080</v>
      </c>
      <c r="K825" t="s">
        <v>6142</v>
      </c>
      <c r="L825" t="s">
        <v>55</v>
      </c>
      <c r="M825">
        <v>0</v>
      </c>
      <c r="N825">
        <v>100</v>
      </c>
      <c r="O825" t="s">
        <v>6223</v>
      </c>
      <c r="P825" s="2"/>
      <c r="Q825" s="2"/>
      <c r="R825" s="2"/>
      <c r="S825"/>
      <c r="T825"/>
      <c r="U825" t="s">
        <v>6144</v>
      </c>
      <c r="V825" s="2">
        <v>44705.376134259262</v>
      </c>
      <c r="W825" t="s">
        <v>329</v>
      </c>
      <c r="X825" s="2">
        <v>44705.376134259262</v>
      </c>
      <c r="Y825" t="s">
        <v>329</v>
      </c>
      <c r="Z825"/>
    </row>
    <row r="826" spans="1:26" hidden="1" x14ac:dyDescent="0.25">
      <c r="A826" t="s">
        <v>5727</v>
      </c>
      <c r="B826" t="s">
        <v>5726</v>
      </c>
      <c r="C826" t="s">
        <v>5728</v>
      </c>
      <c r="D826" t="s">
        <v>334</v>
      </c>
      <c r="E826" t="s">
        <v>5729</v>
      </c>
      <c r="F826" t="s">
        <v>43</v>
      </c>
      <c r="G826" t="s">
        <v>6222</v>
      </c>
      <c r="H826" s="2"/>
      <c r="I826">
        <v>5</v>
      </c>
      <c r="J826" t="s">
        <v>5080</v>
      </c>
      <c r="K826" t="s">
        <v>6142</v>
      </c>
      <c r="L826" t="s">
        <v>55</v>
      </c>
      <c r="M826">
        <v>0</v>
      </c>
      <c r="N826">
        <v>100</v>
      </c>
      <c r="O826" t="s">
        <v>6223</v>
      </c>
      <c r="P826" s="2"/>
      <c r="Q826" s="2"/>
      <c r="R826" s="2"/>
      <c r="S826"/>
      <c r="T826"/>
      <c r="U826" t="s">
        <v>6144</v>
      </c>
      <c r="V826" s="2">
        <v>44705.376250000001</v>
      </c>
      <c r="W826" t="s">
        <v>329</v>
      </c>
      <c r="X826" s="2">
        <v>44705.376250000001</v>
      </c>
      <c r="Y826" t="s">
        <v>329</v>
      </c>
      <c r="Z826"/>
    </row>
    <row r="827" spans="1:26" hidden="1" x14ac:dyDescent="0.25">
      <c r="A827" t="s">
        <v>5096</v>
      </c>
      <c r="B827" t="s">
        <v>5095</v>
      </c>
      <c r="C827" t="s">
        <v>410</v>
      </c>
      <c r="D827" t="s">
        <v>5097</v>
      </c>
      <c r="E827" t="s">
        <v>5098</v>
      </c>
      <c r="F827" t="s">
        <v>184</v>
      </c>
      <c r="G827" t="s">
        <v>6222</v>
      </c>
      <c r="H827" s="2"/>
      <c r="I827">
        <v>5</v>
      </c>
      <c r="J827" t="s">
        <v>5080</v>
      </c>
      <c r="K827" t="s">
        <v>6142</v>
      </c>
      <c r="L827" t="s">
        <v>55</v>
      </c>
      <c r="M827">
        <v>0</v>
      </c>
      <c r="N827">
        <v>100</v>
      </c>
      <c r="O827" t="s">
        <v>6223</v>
      </c>
      <c r="P827" s="2"/>
      <c r="Q827" s="2"/>
      <c r="R827" s="2"/>
      <c r="S827"/>
      <c r="T827"/>
      <c r="U827" t="s">
        <v>6144</v>
      </c>
      <c r="V827" s="2">
        <v>44705.510069444441</v>
      </c>
      <c r="W827" t="s">
        <v>329</v>
      </c>
      <c r="X827" s="2">
        <v>44705.510069444441</v>
      </c>
      <c r="Y827" t="s">
        <v>329</v>
      </c>
      <c r="Z827"/>
    </row>
    <row r="828" spans="1:26" hidden="1" x14ac:dyDescent="0.25">
      <c r="A828" t="s">
        <v>5732</v>
      </c>
      <c r="B828" t="s">
        <v>5731</v>
      </c>
      <c r="C828" t="s">
        <v>5733</v>
      </c>
      <c r="D828" t="s">
        <v>1086</v>
      </c>
      <c r="E828" t="s">
        <v>5734</v>
      </c>
      <c r="F828" t="s">
        <v>184</v>
      </c>
      <c r="G828" t="s">
        <v>6222</v>
      </c>
      <c r="H828" s="2"/>
      <c r="I828">
        <v>3</v>
      </c>
      <c r="J828" t="s">
        <v>5080</v>
      </c>
      <c r="K828" t="s">
        <v>6175</v>
      </c>
      <c r="L828" t="s">
        <v>55</v>
      </c>
      <c r="M828">
        <v>0</v>
      </c>
      <c r="N828">
        <v>100</v>
      </c>
      <c r="O828" t="s">
        <v>6223</v>
      </c>
      <c r="P828" s="2"/>
      <c r="Q828" s="2"/>
      <c r="R828" s="2"/>
      <c r="S828"/>
      <c r="T828"/>
      <c r="U828" t="s">
        <v>6261</v>
      </c>
      <c r="V828" s="2">
        <v>44705.510972222219</v>
      </c>
      <c r="W828" t="s">
        <v>329</v>
      </c>
      <c r="X828" s="2">
        <v>44705.510972222219</v>
      </c>
      <c r="Y828" t="s">
        <v>329</v>
      </c>
      <c r="Z828"/>
    </row>
    <row r="829" spans="1:26" hidden="1" x14ac:dyDescent="0.25">
      <c r="A829" t="s">
        <v>5319</v>
      </c>
      <c r="B829" t="s">
        <v>5318</v>
      </c>
      <c r="C829" t="s">
        <v>5320</v>
      </c>
      <c r="D829" t="s">
        <v>5321</v>
      </c>
      <c r="E829" t="s">
        <v>5322</v>
      </c>
      <c r="F829" t="s">
        <v>184</v>
      </c>
      <c r="G829" t="s">
        <v>6222</v>
      </c>
      <c r="H829" s="2"/>
      <c r="I829">
        <v>3</v>
      </c>
      <c r="J829" t="s">
        <v>5080</v>
      </c>
      <c r="K829" t="s">
        <v>6175</v>
      </c>
      <c r="L829" t="s">
        <v>55</v>
      </c>
      <c r="M829">
        <v>0</v>
      </c>
      <c r="N829">
        <v>100</v>
      </c>
      <c r="O829" t="s">
        <v>6223</v>
      </c>
      <c r="P829" s="2"/>
      <c r="Q829" s="2"/>
      <c r="R829" s="2"/>
      <c r="S829"/>
      <c r="T829"/>
      <c r="U829" t="s">
        <v>6261</v>
      </c>
      <c r="V829" s="2">
        <v>44705.511099537034</v>
      </c>
      <c r="W829" t="s">
        <v>329</v>
      </c>
      <c r="X829" s="2">
        <v>44705.511099537034</v>
      </c>
      <c r="Y829" t="s">
        <v>329</v>
      </c>
      <c r="Z829"/>
    </row>
    <row r="830" spans="1:26" hidden="1" x14ac:dyDescent="0.25">
      <c r="A830" t="s">
        <v>5737</v>
      </c>
      <c r="B830" t="s">
        <v>5736</v>
      </c>
      <c r="C830" t="s">
        <v>2420</v>
      </c>
      <c r="D830" t="s">
        <v>1312</v>
      </c>
      <c r="E830" t="s">
        <v>5738</v>
      </c>
      <c r="F830" t="s">
        <v>184</v>
      </c>
      <c r="G830" t="s">
        <v>6222</v>
      </c>
      <c r="H830" s="2"/>
      <c r="I830">
        <v>3</v>
      </c>
      <c r="J830" t="s">
        <v>5080</v>
      </c>
      <c r="K830" t="s">
        <v>6175</v>
      </c>
      <c r="L830" t="s">
        <v>55</v>
      </c>
      <c r="M830">
        <v>0</v>
      </c>
      <c r="N830">
        <v>100</v>
      </c>
      <c r="O830" t="s">
        <v>6223</v>
      </c>
      <c r="P830" s="2"/>
      <c r="Q830" s="2"/>
      <c r="R830" s="2"/>
      <c r="S830"/>
      <c r="T830"/>
      <c r="U830" t="s">
        <v>6261</v>
      </c>
      <c r="V830" s="2">
        <v>44705.511238425926</v>
      </c>
      <c r="W830" t="s">
        <v>329</v>
      </c>
      <c r="X830" s="2">
        <v>44705.511238425926</v>
      </c>
      <c r="Y830" t="s">
        <v>329</v>
      </c>
      <c r="Z830"/>
    </row>
    <row r="831" spans="1:26" hidden="1" x14ac:dyDescent="0.25">
      <c r="A831" t="s">
        <v>5741</v>
      </c>
      <c r="B831" t="s">
        <v>5740</v>
      </c>
      <c r="C831" t="s">
        <v>5742</v>
      </c>
      <c r="D831" t="s">
        <v>1533</v>
      </c>
      <c r="E831" t="s">
        <v>5743</v>
      </c>
      <c r="F831" t="s">
        <v>184</v>
      </c>
      <c r="G831" t="s">
        <v>6222</v>
      </c>
      <c r="H831" s="2"/>
      <c r="I831">
        <v>5</v>
      </c>
      <c r="J831" t="s">
        <v>5080</v>
      </c>
      <c r="K831" t="s">
        <v>6142</v>
      </c>
      <c r="L831" t="s">
        <v>55</v>
      </c>
      <c r="M831">
        <v>0</v>
      </c>
      <c r="N831">
        <v>100</v>
      </c>
      <c r="O831" t="s">
        <v>6223</v>
      </c>
      <c r="P831" s="2"/>
      <c r="Q831" s="2"/>
      <c r="R831" s="2"/>
      <c r="S831"/>
      <c r="T831"/>
      <c r="U831" t="s">
        <v>6144</v>
      </c>
      <c r="V831" s="2">
        <v>44705.511388888888</v>
      </c>
      <c r="W831" t="s">
        <v>329</v>
      </c>
      <c r="X831" s="2">
        <v>44705.511388888888</v>
      </c>
      <c r="Y831" t="s">
        <v>329</v>
      </c>
      <c r="Z831"/>
    </row>
    <row r="832" spans="1:26" hidden="1" x14ac:dyDescent="0.25">
      <c r="A832" t="s">
        <v>5746</v>
      </c>
      <c r="B832" t="s">
        <v>5745</v>
      </c>
      <c r="C832" t="s">
        <v>5742</v>
      </c>
      <c r="D832" t="s">
        <v>1533</v>
      </c>
      <c r="E832" t="s">
        <v>5743</v>
      </c>
      <c r="F832" t="s">
        <v>184</v>
      </c>
      <c r="G832" t="s">
        <v>6222</v>
      </c>
      <c r="H832" s="2"/>
      <c r="I832">
        <v>5</v>
      </c>
      <c r="J832" t="s">
        <v>5080</v>
      </c>
      <c r="K832" t="s">
        <v>6142</v>
      </c>
      <c r="L832" t="s">
        <v>55</v>
      </c>
      <c r="M832">
        <v>0</v>
      </c>
      <c r="N832">
        <v>100</v>
      </c>
      <c r="O832" t="s">
        <v>6223</v>
      </c>
      <c r="P832" s="2"/>
      <c r="Q832" s="2"/>
      <c r="R832" s="2"/>
      <c r="S832"/>
      <c r="T832"/>
      <c r="U832" t="s">
        <v>6144</v>
      </c>
      <c r="V832" s="2">
        <v>44700.53402777778</v>
      </c>
      <c r="W832" t="s">
        <v>329</v>
      </c>
      <c r="X832" s="2">
        <v>44700.53402777778</v>
      </c>
      <c r="Y832" t="s">
        <v>329</v>
      </c>
      <c r="Z832"/>
    </row>
    <row r="833" spans="1:26" hidden="1" x14ac:dyDescent="0.25">
      <c r="A833" t="s">
        <v>5290</v>
      </c>
      <c r="B833" t="s">
        <v>5289</v>
      </c>
      <c r="C833" t="s">
        <v>5291</v>
      </c>
      <c r="D833" t="s">
        <v>93</v>
      </c>
      <c r="E833" t="s">
        <v>5292</v>
      </c>
      <c r="F833" t="s">
        <v>184</v>
      </c>
      <c r="G833" t="s">
        <v>6222</v>
      </c>
      <c r="H833" s="2"/>
      <c r="I833">
        <v>5</v>
      </c>
      <c r="J833" t="s">
        <v>5080</v>
      </c>
      <c r="K833" t="s">
        <v>6142</v>
      </c>
      <c r="L833" t="s">
        <v>55</v>
      </c>
      <c r="M833">
        <v>0</v>
      </c>
      <c r="N833">
        <v>100</v>
      </c>
      <c r="O833" t="s">
        <v>6223</v>
      </c>
      <c r="P833" s="2"/>
      <c r="Q833" s="2"/>
      <c r="R833" s="2"/>
      <c r="S833"/>
      <c r="T833"/>
      <c r="U833" t="s">
        <v>6144</v>
      </c>
      <c r="V833" s="2">
        <v>44705.511504629627</v>
      </c>
      <c r="W833" t="s">
        <v>329</v>
      </c>
      <c r="X833" s="2">
        <v>44705.511504629627</v>
      </c>
      <c r="Y833" t="s">
        <v>329</v>
      </c>
      <c r="Z833"/>
    </row>
    <row r="834" spans="1:26" hidden="1" x14ac:dyDescent="0.25">
      <c r="A834" t="s">
        <v>5288</v>
      </c>
      <c r="B834" t="s">
        <v>5287</v>
      </c>
      <c r="C834" t="s">
        <v>1012</v>
      </c>
      <c r="D834" t="s">
        <v>49</v>
      </c>
      <c r="E834" t="s">
        <v>1013</v>
      </c>
      <c r="F834" t="s">
        <v>184</v>
      </c>
      <c r="G834" t="s">
        <v>6222</v>
      </c>
      <c r="H834" s="2"/>
      <c r="I834">
        <v>5</v>
      </c>
      <c r="J834" t="s">
        <v>5080</v>
      </c>
      <c r="K834" t="s">
        <v>6142</v>
      </c>
      <c r="L834" t="s">
        <v>55</v>
      </c>
      <c r="M834">
        <v>0</v>
      </c>
      <c r="N834">
        <v>100</v>
      </c>
      <c r="O834" t="s">
        <v>6223</v>
      </c>
      <c r="P834" s="2"/>
      <c r="Q834" s="2"/>
      <c r="R834" s="2"/>
      <c r="S834"/>
      <c r="T834"/>
      <c r="U834" t="s">
        <v>6144</v>
      </c>
      <c r="V834" s="2">
        <v>44705.510162037041</v>
      </c>
      <c r="W834" t="s">
        <v>329</v>
      </c>
      <c r="X834" s="2">
        <v>44705.510162037041</v>
      </c>
      <c r="Y834" t="s">
        <v>329</v>
      </c>
      <c r="Z834"/>
    </row>
    <row r="835" spans="1:26" hidden="1" x14ac:dyDescent="0.25">
      <c r="A835" t="s">
        <v>5748</v>
      </c>
      <c r="B835" t="s">
        <v>5747</v>
      </c>
      <c r="C835" t="s">
        <v>5749</v>
      </c>
      <c r="D835" t="s">
        <v>281</v>
      </c>
      <c r="E835" t="s">
        <v>5750</v>
      </c>
      <c r="F835" t="s">
        <v>1043</v>
      </c>
      <c r="G835" t="s">
        <v>6222</v>
      </c>
      <c r="H835" s="2"/>
      <c r="I835">
        <v>3</v>
      </c>
      <c r="J835" t="s">
        <v>5080</v>
      </c>
      <c r="K835" t="s">
        <v>6175</v>
      </c>
      <c r="L835" t="s">
        <v>55</v>
      </c>
      <c r="M835">
        <v>0</v>
      </c>
      <c r="N835">
        <v>100</v>
      </c>
      <c r="O835" t="s">
        <v>6223</v>
      </c>
      <c r="P835" s="2"/>
      <c r="Q835" s="2"/>
      <c r="R835" s="2"/>
      <c r="S835"/>
      <c r="T835"/>
      <c r="U835" t="s">
        <v>6261</v>
      </c>
      <c r="V835" s="2">
        <v>44705.553090277775</v>
      </c>
      <c r="W835" t="s">
        <v>329</v>
      </c>
      <c r="X835" s="2">
        <v>44705.553090277775</v>
      </c>
      <c r="Y835" t="s">
        <v>329</v>
      </c>
      <c r="Z835"/>
    </row>
    <row r="836" spans="1:26" hidden="1" x14ac:dyDescent="0.25">
      <c r="A836" t="s">
        <v>5753</v>
      </c>
      <c r="B836" t="s">
        <v>5752</v>
      </c>
      <c r="C836" t="s">
        <v>5754</v>
      </c>
      <c r="D836" t="s">
        <v>1283</v>
      </c>
      <c r="E836" t="s">
        <v>5755</v>
      </c>
      <c r="F836" t="s">
        <v>1043</v>
      </c>
      <c r="G836" t="s">
        <v>6222</v>
      </c>
      <c r="H836" s="2"/>
      <c r="I836">
        <v>3</v>
      </c>
      <c r="J836" t="s">
        <v>5080</v>
      </c>
      <c r="K836" t="s">
        <v>6175</v>
      </c>
      <c r="L836" t="s">
        <v>55</v>
      </c>
      <c r="M836">
        <v>0</v>
      </c>
      <c r="N836">
        <v>100</v>
      </c>
      <c r="O836" t="s">
        <v>6223</v>
      </c>
      <c r="P836" s="2"/>
      <c r="Q836" s="2"/>
      <c r="R836" s="2"/>
      <c r="S836"/>
      <c r="T836"/>
      <c r="U836" t="s">
        <v>6261</v>
      </c>
      <c r="V836" s="2">
        <v>44705.553263888891</v>
      </c>
      <c r="W836" t="s">
        <v>329</v>
      </c>
      <c r="X836" s="2">
        <v>44705.553263888891</v>
      </c>
      <c r="Y836" t="s">
        <v>329</v>
      </c>
      <c r="Z836"/>
    </row>
    <row r="837" spans="1:26" hidden="1" x14ac:dyDescent="0.25">
      <c r="A837" t="s">
        <v>5758</v>
      </c>
      <c r="B837" t="s">
        <v>5757</v>
      </c>
      <c r="C837" t="s">
        <v>5759</v>
      </c>
      <c r="D837" t="s">
        <v>334</v>
      </c>
      <c r="E837" t="s">
        <v>5760</v>
      </c>
      <c r="F837" t="s">
        <v>1043</v>
      </c>
      <c r="G837" t="s">
        <v>6222</v>
      </c>
      <c r="H837" s="2"/>
      <c r="I837">
        <v>5</v>
      </c>
      <c r="J837" t="s">
        <v>5080</v>
      </c>
      <c r="K837" t="s">
        <v>6142</v>
      </c>
      <c r="L837" t="s">
        <v>55</v>
      </c>
      <c r="M837">
        <v>0</v>
      </c>
      <c r="N837">
        <v>100</v>
      </c>
      <c r="O837" t="s">
        <v>6223</v>
      </c>
      <c r="P837" s="2"/>
      <c r="Q837" s="2"/>
      <c r="R837" s="2"/>
      <c r="S837"/>
      <c r="T837"/>
      <c r="U837" t="s">
        <v>6144</v>
      </c>
      <c r="V837" s="2">
        <v>44705.553379629629</v>
      </c>
      <c r="W837" t="s">
        <v>329</v>
      </c>
      <c r="X837" s="2">
        <v>44705.553553240738</v>
      </c>
      <c r="Y837" t="s">
        <v>329</v>
      </c>
      <c r="Z837"/>
    </row>
    <row r="838" spans="1:26" hidden="1" x14ac:dyDescent="0.25">
      <c r="A838" t="s">
        <v>5763</v>
      </c>
      <c r="B838" t="s">
        <v>5762</v>
      </c>
      <c r="C838" t="s">
        <v>5764</v>
      </c>
      <c r="D838" t="s">
        <v>3524</v>
      </c>
      <c r="E838" t="s">
        <v>5765</v>
      </c>
      <c r="F838" t="s">
        <v>1043</v>
      </c>
      <c r="G838" t="s">
        <v>6222</v>
      </c>
      <c r="H838" s="2"/>
      <c r="I838">
        <v>5</v>
      </c>
      <c r="J838" t="s">
        <v>5080</v>
      </c>
      <c r="K838" t="s">
        <v>6142</v>
      </c>
      <c r="L838" t="s">
        <v>55</v>
      </c>
      <c r="M838">
        <v>0</v>
      </c>
      <c r="N838">
        <v>100</v>
      </c>
      <c r="O838" t="s">
        <v>6223</v>
      </c>
      <c r="P838" s="2"/>
      <c r="Q838" s="2"/>
      <c r="R838" s="2"/>
      <c r="S838"/>
      <c r="T838"/>
      <c r="U838" t="s">
        <v>6144</v>
      </c>
      <c r="V838" s="2">
        <v>44705.553703703707</v>
      </c>
      <c r="W838" t="s">
        <v>329</v>
      </c>
      <c r="X838" s="2">
        <v>44705.553703703707</v>
      </c>
      <c r="Y838" t="s">
        <v>329</v>
      </c>
      <c r="Z838"/>
    </row>
    <row r="839" spans="1:26" hidden="1" x14ac:dyDescent="0.25">
      <c r="A839" t="s">
        <v>5192</v>
      </c>
      <c r="B839" t="s">
        <v>5191</v>
      </c>
      <c r="C839" t="s">
        <v>3357</v>
      </c>
      <c r="D839" t="s">
        <v>32</v>
      </c>
      <c r="E839" t="s">
        <v>3358</v>
      </c>
      <c r="F839" t="s">
        <v>1043</v>
      </c>
      <c r="G839" t="s">
        <v>6222</v>
      </c>
      <c r="H839" s="2"/>
      <c r="I839">
        <v>5</v>
      </c>
      <c r="J839" t="s">
        <v>5080</v>
      </c>
      <c r="K839" t="s">
        <v>6142</v>
      </c>
      <c r="L839" t="s">
        <v>55</v>
      </c>
      <c r="M839">
        <v>0</v>
      </c>
      <c r="N839">
        <v>100</v>
      </c>
      <c r="O839" t="s">
        <v>6223</v>
      </c>
      <c r="P839" s="2"/>
      <c r="Q839" s="2"/>
      <c r="R839" s="2"/>
      <c r="S839"/>
      <c r="T839"/>
      <c r="U839" t="s">
        <v>6144</v>
      </c>
      <c r="V839" s="2">
        <v>44705.553796296299</v>
      </c>
      <c r="W839" t="s">
        <v>329</v>
      </c>
      <c r="X839" s="2">
        <v>44705.553796296299</v>
      </c>
      <c r="Y839" t="s">
        <v>329</v>
      </c>
      <c r="Z839"/>
    </row>
    <row r="840" spans="1:26" hidden="1" x14ac:dyDescent="0.25">
      <c r="A840" t="s">
        <v>5768</v>
      </c>
      <c r="B840" t="s">
        <v>5767</v>
      </c>
      <c r="C840" t="s">
        <v>5769</v>
      </c>
      <c r="D840" t="s">
        <v>482</v>
      </c>
      <c r="E840" t="s">
        <v>5770</v>
      </c>
      <c r="F840" t="s">
        <v>1043</v>
      </c>
      <c r="G840" t="s">
        <v>6222</v>
      </c>
      <c r="H840" s="2"/>
      <c r="I840">
        <v>5</v>
      </c>
      <c r="J840" t="s">
        <v>5080</v>
      </c>
      <c r="K840" t="s">
        <v>6142</v>
      </c>
      <c r="L840" t="s">
        <v>55</v>
      </c>
      <c r="M840">
        <v>0</v>
      </c>
      <c r="N840">
        <v>100</v>
      </c>
      <c r="O840" t="s">
        <v>6223</v>
      </c>
      <c r="P840" s="2"/>
      <c r="Q840" s="2"/>
      <c r="R840" s="2"/>
      <c r="S840"/>
      <c r="T840"/>
      <c r="U840" t="s">
        <v>6144</v>
      </c>
      <c r="V840" s="2">
        <v>44705.553888888891</v>
      </c>
      <c r="W840" t="s">
        <v>329</v>
      </c>
      <c r="X840" s="2">
        <v>44705.553888888891</v>
      </c>
      <c r="Y840" t="s">
        <v>329</v>
      </c>
      <c r="Z840"/>
    </row>
    <row r="841" spans="1:26" hidden="1" x14ac:dyDescent="0.25">
      <c r="A841" t="s">
        <v>5773</v>
      </c>
      <c r="B841" t="s">
        <v>5772</v>
      </c>
      <c r="C841" t="s">
        <v>5769</v>
      </c>
      <c r="D841" t="s">
        <v>3442</v>
      </c>
      <c r="E841" t="s">
        <v>5774</v>
      </c>
      <c r="F841" t="s">
        <v>1043</v>
      </c>
      <c r="G841" t="s">
        <v>6222</v>
      </c>
      <c r="H841" s="2"/>
      <c r="I841">
        <v>5</v>
      </c>
      <c r="J841" t="s">
        <v>5080</v>
      </c>
      <c r="K841" t="s">
        <v>6142</v>
      </c>
      <c r="L841" t="s">
        <v>55</v>
      </c>
      <c r="M841">
        <v>0</v>
      </c>
      <c r="N841">
        <v>100</v>
      </c>
      <c r="O841" t="s">
        <v>6223</v>
      </c>
      <c r="P841" s="2"/>
      <c r="Q841" s="2"/>
      <c r="R841" s="2"/>
      <c r="S841"/>
      <c r="T841"/>
      <c r="U841" t="s">
        <v>6144</v>
      </c>
      <c r="V841" s="2">
        <v>44705.554062499999</v>
      </c>
      <c r="W841" t="s">
        <v>329</v>
      </c>
      <c r="X841" s="2">
        <v>44705.554062499999</v>
      </c>
      <c r="Y841" t="s">
        <v>329</v>
      </c>
      <c r="Z841"/>
    </row>
    <row r="842" spans="1:26" hidden="1" x14ac:dyDescent="0.25">
      <c r="A842" t="s">
        <v>5200</v>
      </c>
      <c r="B842" t="s">
        <v>5199</v>
      </c>
      <c r="C842" t="s">
        <v>2354</v>
      </c>
      <c r="D842" t="s">
        <v>2355</v>
      </c>
      <c r="E842" t="s">
        <v>2356</v>
      </c>
      <c r="F842" t="s">
        <v>1043</v>
      </c>
      <c r="G842" t="s">
        <v>6222</v>
      </c>
      <c r="H842" s="2"/>
      <c r="I842">
        <v>5</v>
      </c>
      <c r="J842" t="s">
        <v>5080</v>
      </c>
      <c r="K842" t="s">
        <v>6142</v>
      </c>
      <c r="L842" t="s">
        <v>55</v>
      </c>
      <c r="M842">
        <v>0</v>
      </c>
      <c r="N842">
        <v>100</v>
      </c>
      <c r="O842" t="s">
        <v>6223</v>
      </c>
      <c r="P842" s="2"/>
      <c r="Q842" s="2"/>
      <c r="R842" s="2"/>
      <c r="S842"/>
      <c r="T842"/>
      <c r="U842" t="s">
        <v>6144</v>
      </c>
      <c r="V842" s="2">
        <v>44705.554201388892</v>
      </c>
      <c r="W842" t="s">
        <v>329</v>
      </c>
      <c r="X842" s="2">
        <v>44705.554201388892</v>
      </c>
      <c r="Y842" t="s">
        <v>329</v>
      </c>
      <c r="Z842"/>
    </row>
    <row r="843" spans="1:26" hidden="1" x14ac:dyDescent="0.25">
      <c r="A843" t="s">
        <v>5777</v>
      </c>
      <c r="B843" t="s">
        <v>5776</v>
      </c>
      <c r="C843" t="s">
        <v>956</v>
      </c>
      <c r="D843" t="s">
        <v>93</v>
      </c>
      <c r="E843" t="s">
        <v>5778</v>
      </c>
      <c r="F843" t="s">
        <v>51</v>
      </c>
      <c r="G843" t="s">
        <v>6222</v>
      </c>
      <c r="H843" s="2"/>
      <c r="I843">
        <v>3</v>
      </c>
      <c r="J843" t="s">
        <v>5080</v>
      </c>
      <c r="K843" t="s">
        <v>6175</v>
      </c>
      <c r="L843" t="s">
        <v>55</v>
      </c>
      <c r="M843">
        <v>0</v>
      </c>
      <c r="N843">
        <v>100</v>
      </c>
      <c r="O843" t="s">
        <v>6223</v>
      </c>
      <c r="P843" s="2"/>
      <c r="Q843" s="2"/>
      <c r="R843" s="2"/>
      <c r="S843"/>
      <c r="T843"/>
      <c r="U843" t="s">
        <v>6261</v>
      </c>
      <c r="V843" s="2">
        <v>44711.407939814817</v>
      </c>
      <c r="W843" t="s">
        <v>329</v>
      </c>
      <c r="X843" s="2">
        <v>44711.407939814817</v>
      </c>
      <c r="Y843" t="s">
        <v>329</v>
      </c>
      <c r="Z843"/>
    </row>
    <row r="844" spans="1:26" hidden="1" x14ac:dyDescent="0.25">
      <c r="A844" t="s">
        <v>5781</v>
      </c>
      <c r="B844" t="s">
        <v>5780</v>
      </c>
      <c r="C844" t="s">
        <v>5782</v>
      </c>
      <c r="D844" t="s">
        <v>334</v>
      </c>
      <c r="E844" t="s">
        <v>5783</v>
      </c>
      <c r="F844" t="s">
        <v>51</v>
      </c>
      <c r="G844" t="s">
        <v>6222</v>
      </c>
      <c r="H844" s="2"/>
      <c r="I844">
        <v>3</v>
      </c>
      <c r="J844" t="s">
        <v>5080</v>
      </c>
      <c r="K844" t="s">
        <v>6175</v>
      </c>
      <c r="L844" t="s">
        <v>55</v>
      </c>
      <c r="M844">
        <v>0</v>
      </c>
      <c r="N844">
        <v>100</v>
      </c>
      <c r="O844" t="s">
        <v>6223</v>
      </c>
      <c r="P844" s="2"/>
      <c r="Q844" s="2"/>
      <c r="R844" s="2"/>
      <c r="S844"/>
      <c r="T844"/>
      <c r="U844" t="s">
        <v>6261</v>
      </c>
      <c r="V844" s="2">
        <v>44711.408055555556</v>
      </c>
      <c r="W844" t="s">
        <v>329</v>
      </c>
      <c r="X844" s="2">
        <v>44711.408055555556</v>
      </c>
      <c r="Y844" t="s">
        <v>329</v>
      </c>
      <c r="Z844"/>
    </row>
    <row r="845" spans="1:26" hidden="1" x14ac:dyDescent="0.25">
      <c r="A845" t="s">
        <v>5105</v>
      </c>
      <c r="B845" t="s">
        <v>5104</v>
      </c>
      <c r="C845" t="s">
        <v>5106</v>
      </c>
      <c r="D845" t="s">
        <v>5107</v>
      </c>
      <c r="E845" t="s">
        <v>5108</v>
      </c>
      <c r="F845" t="s">
        <v>51</v>
      </c>
      <c r="G845" t="s">
        <v>6222</v>
      </c>
      <c r="H845" s="2"/>
      <c r="I845">
        <v>5</v>
      </c>
      <c r="J845" t="s">
        <v>5080</v>
      </c>
      <c r="K845" t="s">
        <v>6142</v>
      </c>
      <c r="L845" t="s">
        <v>55</v>
      </c>
      <c r="M845">
        <v>0</v>
      </c>
      <c r="N845">
        <v>100</v>
      </c>
      <c r="O845" t="s">
        <v>6260</v>
      </c>
      <c r="P845" s="2"/>
      <c r="Q845" s="2"/>
      <c r="R845" s="2"/>
      <c r="S845"/>
      <c r="T845"/>
      <c r="U845" t="s">
        <v>6144</v>
      </c>
      <c r="V845" s="2">
        <v>44894.499062499999</v>
      </c>
      <c r="W845" t="s">
        <v>329</v>
      </c>
      <c r="X845" s="2">
        <v>44936.329155092593</v>
      </c>
      <c r="Y845" t="s">
        <v>329</v>
      </c>
      <c r="Z845"/>
    </row>
    <row r="846" spans="1:26" hidden="1" x14ac:dyDescent="0.25">
      <c r="A846" t="s">
        <v>5082</v>
      </c>
      <c r="B846" t="s">
        <v>5081</v>
      </c>
      <c r="C846" t="s">
        <v>2900</v>
      </c>
      <c r="D846" t="s">
        <v>2355</v>
      </c>
      <c r="E846" t="s">
        <v>2901</v>
      </c>
      <c r="F846" t="s">
        <v>51</v>
      </c>
      <c r="G846" t="s">
        <v>6222</v>
      </c>
      <c r="H846" s="2"/>
      <c r="I846">
        <v>5</v>
      </c>
      <c r="J846" t="s">
        <v>5080</v>
      </c>
      <c r="K846" t="s">
        <v>6142</v>
      </c>
      <c r="L846" t="s">
        <v>55</v>
      </c>
      <c r="M846">
        <v>0</v>
      </c>
      <c r="N846">
        <v>100</v>
      </c>
      <c r="O846" t="s">
        <v>6223</v>
      </c>
      <c r="P846" s="2"/>
      <c r="Q846" s="2"/>
      <c r="R846" s="2"/>
      <c r="S846"/>
      <c r="T846"/>
      <c r="U846" t="s">
        <v>6144</v>
      </c>
      <c r="V846" s="2">
        <v>44711.408587962964</v>
      </c>
      <c r="W846" t="s">
        <v>329</v>
      </c>
      <c r="X846" s="2">
        <v>44711.408587962964</v>
      </c>
      <c r="Y846" t="s">
        <v>329</v>
      </c>
      <c r="Z846"/>
    </row>
    <row r="847" spans="1:26" hidden="1" x14ac:dyDescent="0.25">
      <c r="A847" t="s">
        <v>5084</v>
      </c>
      <c r="B847" t="s">
        <v>5083</v>
      </c>
      <c r="C847" t="s">
        <v>2900</v>
      </c>
      <c r="D847" t="s">
        <v>2355</v>
      </c>
      <c r="E847" t="s">
        <v>2901</v>
      </c>
      <c r="F847" t="s">
        <v>51</v>
      </c>
      <c r="G847" t="s">
        <v>6222</v>
      </c>
      <c r="H847" s="2"/>
      <c r="I847">
        <v>5</v>
      </c>
      <c r="J847" t="s">
        <v>5080</v>
      </c>
      <c r="K847" t="s">
        <v>6142</v>
      </c>
      <c r="L847" t="s">
        <v>55</v>
      </c>
      <c r="M847">
        <v>0</v>
      </c>
      <c r="N847">
        <v>100</v>
      </c>
      <c r="O847" t="s">
        <v>6223</v>
      </c>
      <c r="P847" s="2"/>
      <c r="Q847" s="2"/>
      <c r="R847" s="2"/>
      <c r="S847"/>
      <c r="T847"/>
      <c r="U847" t="s">
        <v>6144</v>
      </c>
      <c r="V847" s="2">
        <v>44711.408692129633</v>
      </c>
      <c r="W847" t="s">
        <v>329</v>
      </c>
      <c r="X847" s="2">
        <v>44711.408692129633</v>
      </c>
      <c r="Y847" t="s">
        <v>329</v>
      </c>
      <c r="Z847"/>
    </row>
    <row r="848" spans="1:26" hidden="1" x14ac:dyDescent="0.25">
      <c r="A848" t="s">
        <v>5094</v>
      </c>
      <c r="B848" t="s">
        <v>5093</v>
      </c>
      <c r="C848" t="s">
        <v>48</v>
      </c>
      <c r="D848" t="s">
        <v>49</v>
      </c>
      <c r="E848" t="s">
        <v>50</v>
      </c>
      <c r="F848" t="s">
        <v>51</v>
      </c>
      <c r="G848" t="s">
        <v>6222</v>
      </c>
      <c r="H848" s="2"/>
      <c r="I848">
        <v>5</v>
      </c>
      <c r="J848" t="s">
        <v>5080</v>
      </c>
      <c r="K848" t="s">
        <v>6142</v>
      </c>
      <c r="L848" t="s">
        <v>55</v>
      </c>
      <c r="M848">
        <v>0</v>
      </c>
      <c r="N848">
        <v>100</v>
      </c>
      <c r="O848" t="s">
        <v>6223</v>
      </c>
      <c r="P848" s="2"/>
      <c r="Q848" s="2"/>
      <c r="R848" s="2"/>
      <c r="S848"/>
      <c r="T848"/>
      <c r="U848" t="s">
        <v>6144</v>
      </c>
      <c r="V848" s="2">
        <v>44711.408900462964</v>
      </c>
      <c r="W848" t="s">
        <v>329</v>
      </c>
      <c r="X848" s="2">
        <v>44711.408900462964</v>
      </c>
      <c r="Y848" t="s">
        <v>329</v>
      </c>
      <c r="Z848"/>
    </row>
    <row r="849" spans="1:26" hidden="1" x14ac:dyDescent="0.25">
      <c r="A849" t="s">
        <v>6299</v>
      </c>
      <c r="B849" t="s">
        <v>5102</v>
      </c>
      <c r="C849" t="s">
        <v>2871</v>
      </c>
      <c r="D849" t="s">
        <v>2711</v>
      </c>
      <c r="E849" t="s">
        <v>2872</v>
      </c>
      <c r="F849" t="s">
        <v>51</v>
      </c>
      <c r="G849" t="s">
        <v>6222</v>
      </c>
      <c r="H849" s="2"/>
      <c r="I849">
        <v>5</v>
      </c>
      <c r="J849" t="s">
        <v>5080</v>
      </c>
      <c r="K849" t="s">
        <v>6142</v>
      </c>
      <c r="L849" t="s">
        <v>55</v>
      </c>
      <c r="M849">
        <v>0</v>
      </c>
      <c r="N849">
        <v>100</v>
      </c>
      <c r="O849" t="s">
        <v>6223</v>
      </c>
      <c r="P849" s="2"/>
      <c r="Q849" s="2"/>
      <c r="R849" s="2"/>
      <c r="S849"/>
      <c r="T849"/>
      <c r="U849" t="s">
        <v>6144</v>
      </c>
      <c r="V849" s="2">
        <v>44711.409039351849</v>
      </c>
      <c r="W849" t="s">
        <v>329</v>
      </c>
      <c r="X849" s="2">
        <v>44711.409039351849</v>
      </c>
      <c r="Y849" t="s">
        <v>329</v>
      </c>
      <c r="Z849"/>
    </row>
    <row r="850" spans="1:26" hidden="1" x14ac:dyDescent="0.25">
      <c r="A850" t="s">
        <v>5101</v>
      </c>
      <c r="B850" t="s">
        <v>5100</v>
      </c>
      <c r="C850" t="s">
        <v>2845</v>
      </c>
      <c r="D850" t="s">
        <v>93</v>
      </c>
      <c r="E850" t="s">
        <v>2846</v>
      </c>
      <c r="F850" t="s">
        <v>51</v>
      </c>
      <c r="G850" t="s">
        <v>6222</v>
      </c>
      <c r="H850" s="2"/>
      <c r="I850">
        <v>5</v>
      </c>
      <c r="J850" t="s">
        <v>5080</v>
      </c>
      <c r="K850" t="s">
        <v>6142</v>
      </c>
      <c r="L850" t="s">
        <v>55</v>
      </c>
      <c r="M850">
        <v>0</v>
      </c>
      <c r="N850">
        <v>100</v>
      </c>
      <c r="O850" t="s">
        <v>6223</v>
      </c>
      <c r="P850" s="2"/>
      <c r="Q850" s="2"/>
      <c r="R850" s="2"/>
      <c r="S850"/>
      <c r="T850"/>
      <c r="U850" t="s">
        <v>6144</v>
      </c>
      <c r="V850" s="2">
        <v>44711.409155092595</v>
      </c>
      <c r="W850" t="s">
        <v>329</v>
      </c>
      <c r="X850" s="2">
        <v>44711.409155092595</v>
      </c>
      <c r="Y850" t="s">
        <v>329</v>
      </c>
      <c r="Z850"/>
    </row>
    <row r="851" spans="1:26" hidden="1" x14ac:dyDescent="0.25">
      <c r="A851" t="s">
        <v>5090</v>
      </c>
      <c r="B851" t="s">
        <v>5089</v>
      </c>
      <c r="C851" t="s">
        <v>1881</v>
      </c>
      <c r="D851" t="s">
        <v>49</v>
      </c>
      <c r="E851" t="s">
        <v>1882</v>
      </c>
      <c r="F851" t="s">
        <v>51</v>
      </c>
      <c r="G851" t="s">
        <v>6222</v>
      </c>
      <c r="H851" s="2"/>
      <c r="I851">
        <v>5</v>
      </c>
      <c r="J851" t="s">
        <v>5080</v>
      </c>
      <c r="K851" t="s">
        <v>6142</v>
      </c>
      <c r="L851" t="s">
        <v>55</v>
      </c>
      <c r="M851">
        <v>0</v>
      </c>
      <c r="N851">
        <v>100</v>
      </c>
      <c r="O851" t="s">
        <v>6223</v>
      </c>
      <c r="P851" s="2"/>
      <c r="Q851" s="2"/>
      <c r="R851" s="2"/>
      <c r="S851"/>
      <c r="T851"/>
      <c r="U851" t="s">
        <v>6144</v>
      </c>
      <c r="V851" s="2">
        <v>44711.409270833334</v>
      </c>
      <c r="W851" t="s">
        <v>329</v>
      </c>
      <c r="X851" s="2">
        <v>44711.409270833334</v>
      </c>
      <c r="Y851" t="s">
        <v>329</v>
      </c>
      <c r="Z851"/>
    </row>
    <row r="852" spans="1:26" hidden="1" x14ac:dyDescent="0.25">
      <c r="A852" t="s">
        <v>5092</v>
      </c>
      <c r="B852" t="s">
        <v>5091</v>
      </c>
      <c r="C852" t="s">
        <v>1881</v>
      </c>
      <c r="D852" t="s">
        <v>49</v>
      </c>
      <c r="E852" t="s">
        <v>1882</v>
      </c>
      <c r="F852" t="s">
        <v>51</v>
      </c>
      <c r="G852" t="s">
        <v>6222</v>
      </c>
      <c r="H852" s="2"/>
      <c r="I852">
        <v>5</v>
      </c>
      <c r="J852" t="s">
        <v>5080</v>
      </c>
      <c r="K852" t="s">
        <v>6142</v>
      </c>
      <c r="L852" t="s">
        <v>55</v>
      </c>
      <c r="M852">
        <v>0</v>
      </c>
      <c r="N852">
        <v>100</v>
      </c>
      <c r="O852" t="s">
        <v>6223</v>
      </c>
      <c r="P852" s="2"/>
      <c r="Q852" s="2"/>
      <c r="R852" s="2"/>
      <c r="S852"/>
      <c r="T852"/>
      <c r="U852" t="s">
        <v>6144</v>
      </c>
      <c r="V852" s="2">
        <v>44711.409375000003</v>
      </c>
      <c r="W852" t="s">
        <v>329</v>
      </c>
      <c r="X852" s="2">
        <v>44711.409375000003</v>
      </c>
      <c r="Y852" t="s">
        <v>329</v>
      </c>
      <c r="Z852"/>
    </row>
    <row r="853" spans="1:26" hidden="1" x14ac:dyDescent="0.25">
      <c r="A853" t="s">
        <v>1736</v>
      </c>
      <c r="B853" t="s">
        <v>1735</v>
      </c>
      <c r="C853" t="s">
        <v>614</v>
      </c>
      <c r="D853" t="s">
        <v>270</v>
      </c>
      <c r="E853" t="s">
        <v>615</v>
      </c>
      <c r="F853" t="s">
        <v>241</v>
      </c>
      <c r="G853" t="s">
        <v>58</v>
      </c>
      <c r="H853">
        <v>1017289</v>
      </c>
      <c r="I853">
        <v>5</v>
      </c>
      <c r="J853" t="s">
        <v>167</v>
      </c>
      <c r="K853" t="s">
        <v>6142</v>
      </c>
      <c r="L853" t="s">
        <v>55</v>
      </c>
      <c r="M853">
        <v>80</v>
      </c>
      <c r="N853">
        <v>100</v>
      </c>
      <c r="O853" t="s">
        <v>6218</v>
      </c>
      <c r="P853">
        <v>2600</v>
      </c>
      <c r="Q853">
        <v>50</v>
      </c>
      <c r="R853">
        <v>300</v>
      </c>
      <c r="S853"/>
      <c r="T853"/>
      <c r="U853" t="s">
        <v>6144</v>
      </c>
      <c r="V853" s="2">
        <v>43892.566932870373</v>
      </c>
      <c r="W853" t="s">
        <v>37</v>
      </c>
      <c r="X853" s="2">
        <v>44420.420370370368</v>
      </c>
      <c r="Y853" t="s">
        <v>329</v>
      </c>
      <c r="Z853"/>
    </row>
    <row r="854" spans="1:26" hidden="1" x14ac:dyDescent="0.25">
      <c r="A854" t="s">
        <v>5790</v>
      </c>
      <c r="B854" t="s">
        <v>5789</v>
      </c>
      <c r="C854" t="s">
        <v>5791</v>
      </c>
      <c r="D854" t="s">
        <v>93</v>
      </c>
      <c r="E854" t="s">
        <v>5792</v>
      </c>
      <c r="F854" t="s">
        <v>51</v>
      </c>
      <c r="G854" t="s">
        <v>6222</v>
      </c>
      <c r="H854" s="2"/>
      <c r="I854">
        <v>3</v>
      </c>
      <c r="J854" t="s">
        <v>5080</v>
      </c>
      <c r="K854" t="s">
        <v>6175</v>
      </c>
      <c r="L854" t="s">
        <v>55</v>
      </c>
      <c r="M854">
        <v>0</v>
      </c>
      <c r="N854">
        <v>100</v>
      </c>
      <c r="O854" t="s">
        <v>6223</v>
      </c>
      <c r="P854" s="2"/>
      <c r="Q854" s="2"/>
      <c r="R854" s="2"/>
      <c r="S854"/>
      <c r="T854"/>
      <c r="U854" t="s">
        <v>6261</v>
      </c>
      <c r="V854" s="2">
        <v>44711.407824074071</v>
      </c>
      <c r="W854" t="s">
        <v>329</v>
      </c>
      <c r="X854" s="2">
        <v>44711.407824074071</v>
      </c>
      <c r="Y854" t="s">
        <v>329</v>
      </c>
      <c r="Z854"/>
    </row>
    <row r="855" spans="1:26" hidden="1" x14ac:dyDescent="0.25">
      <c r="A855" t="s">
        <v>5206</v>
      </c>
      <c r="B855" t="s">
        <v>5205</v>
      </c>
      <c r="C855" t="s">
        <v>5207</v>
      </c>
      <c r="D855" t="s">
        <v>5208</v>
      </c>
      <c r="E855" t="s">
        <v>5209</v>
      </c>
      <c r="F855" t="s">
        <v>750</v>
      </c>
      <c r="G855" t="s">
        <v>6222</v>
      </c>
      <c r="H855" s="2"/>
      <c r="I855">
        <v>3</v>
      </c>
      <c r="J855" t="s">
        <v>5080</v>
      </c>
      <c r="K855" t="s">
        <v>6175</v>
      </c>
      <c r="L855" t="s">
        <v>55</v>
      </c>
      <c r="M855">
        <v>0</v>
      </c>
      <c r="N855">
        <v>100</v>
      </c>
      <c r="O855" t="s">
        <v>6223</v>
      </c>
      <c r="P855" s="2"/>
      <c r="Q855" s="2"/>
      <c r="R855" s="2"/>
      <c r="S855"/>
      <c r="T855"/>
      <c r="U855" t="s">
        <v>6261</v>
      </c>
      <c r="V855" s="2">
        <v>44711.459131944444</v>
      </c>
      <c r="W855" t="s">
        <v>329</v>
      </c>
      <c r="X855" s="2">
        <v>44711.459131944444</v>
      </c>
      <c r="Y855" t="s">
        <v>329</v>
      </c>
      <c r="Z855"/>
    </row>
    <row r="856" spans="1:26" hidden="1" x14ac:dyDescent="0.25">
      <c r="A856" t="s">
        <v>5795</v>
      </c>
      <c r="B856" t="s">
        <v>5794</v>
      </c>
      <c r="C856" t="s">
        <v>5796</v>
      </c>
      <c r="D856" t="s">
        <v>2475</v>
      </c>
      <c r="E856" t="s">
        <v>5797</v>
      </c>
      <c r="F856" t="s">
        <v>750</v>
      </c>
      <c r="G856" t="s">
        <v>6222</v>
      </c>
      <c r="H856" s="2"/>
      <c r="I856">
        <v>3</v>
      </c>
      <c r="J856" t="s">
        <v>5080</v>
      </c>
      <c r="K856" t="s">
        <v>6175</v>
      </c>
      <c r="L856" t="s">
        <v>55</v>
      </c>
      <c r="M856">
        <v>0</v>
      </c>
      <c r="N856">
        <v>100</v>
      </c>
      <c r="O856" t="s">
        <v>6223</v>
      </c>
      <c r="P856" s="2"/>
      <c r="Q856" s="2"/>
      <c r="R856" s="2"/>
      <c r="S856"/>
      <c r="T856"/>
      <c r="U856" t="s">
        <v>6261</v>
      </c>
      <c r="V856" s="2">
        <v>44711.45925925926</v>
      </c>
      <c r="W856" t="s">
        <v>329</v>
      </c>
      <c r="X856" s="2">
        <v>44711.45925925926</v>
      </c>
      <c r="Y856" t="s">
        <v>329</v>
      </c>
      <c r="Z856"/>
    </row>
    <row r="857" spans="1:26" hidden="1" x14ac:dyDescent="0.25">
      <c r="A857" t="s">
        <v>5202</v>
      </c>
      <c r="B857" t="s">
        <v>5201</v>
      </c>
      <c r="C857" t="s">
        <v>2710</v>
      </c>
      <c r="D857" t="s">
        <v>2711</v>
      </c>
      <c r="E857" t="s">
        <v>2712</v>
      </c>
      <c r="F857" t="s">
        <v>750</v>
      </c>
      <c r="G857" t="s">
        <v>6222</v>
      </c>
      <c r="H857" s="2"/>
      <c r="I857">
        <v>5</v>
      </c>
      <c r="J857" t="s">
        <v>5080</v>
      </c>
      <c r="K857" t="s">
        <v>6142</v>
      </c>
      <c r="L857" t="s">
        <v>55</v>
      </c>
      <c r="M857">
        <v>0</v>
      </c>
      <c r="N857">
        <v>100</v>
      </c>
      <c r="O857" t="s">
        <v>6223</v>
      </c>
      <c r="P857" s="2"/>
      <c r="Q857" s="2"/>
      <c r="R857" s="2"/>
      <c r="S857"/>
      <c r="T857"/>
      <c r="U857" t="s">
        <v>6144</v>
      </c>
      <c r="V857" s="2">
        <v>44711.459513888891</v>
      </c>
      <c r="W857" t="s">
        <v>329</v>
      </c>
      <c r="X857" s="2">
        <v>44711.459513888891</v>
      </c>
      <c r="Y857" t="s">
        <v>329</v>
      </c>
      <c r="Z857"/>
    </row>
    <row r="858" spans="1:26" hidden="1" x14ac:dyDescent="0.25">
      <c r="A858" t="s">
        <v>5204</v>
      </c>
      <c r="B858" t="s">
        <v>5203</v>
      </c>
      <c r="C858" t="s">
        <v>2710</v>
      </c>
      <c r="D858" t="s">
        <v>2711</v>
      </c>
      <c r="E858" t="s">
        <v>2712</v>
      </c>
      <c r="F858" t="s">
        <v>750</v>
      </c>
      <c r="G858" t="s">
        <v>6222</v>
      </c>
      <c r="H858" s="2"/>
      <c r="I858">
        <v>5</v>
      </c>
      <c r="J858" t="s">
        <v>5080</v>
      </c>
      <c r="K858" t="s">
        <v>6142</v>
      </c>
      <c r="L858" t="s">
        <v>55</v>
      </c>
      <c r="M858">
        <v>0</v>
      </c>
      <c r="N858">
        <v>100</v>
      </c>
      <c r="O858" t="s">
        <v>6223</v>
      </c>
      <c r="P858" s="2"/>
      <c r="Q858" s="2"/>
      <c r="R858" s="2"/>
      <c r="S858"/>
      <c r="T858"/>
      <c r="U858" t="s">
        <v>6144</v>
      </c>
      <c r="V858" s="2">
        <v>44711.459594907406</v>
      </c>
      <c r="W858" t="s">
        <v>329</v>
      </c>
      <c r="X858" s="2">
        <v>44711.459594907406</v>
      </c>
      <c r="Y858" t="s">
        <v>329</v>
      </c>
      <c r="Z858"/>
    </row>
    <row r="859" spans="1:26" hidden="1" x14ac:dyDescent="0.25">
      <c r="A859" t="s">
        <v>5800</v>
      </c>
      <c r="B859" t="s">
        <v>5799</v>
      </c>
      <c r="C859" t="s">
        <v>2710</v>
      </c>
      <c r="D859" t="s">
        <v>1157</v>
      </c>
      <c r="E859" t="s">
        <v>5801</v>
      </c>
      <c r="F859" t="s">
        <v>750</v>
      </c>
      <c r="G859" t="s">
        <v>6222</v>
      </c>
      <c r="H859" s="2"/>
      <c r="I859">
        <v>3</v>
      </c>
      <c r="J859" t="s">
        <v>5080</v>
      </c>
      <c r="K859" t="s">
        <v>6175</v>
      </c>
      <c r="L859" t="s">
        <v>55</v>
      </c>
      <c r="M859">
        <v>0</v>
      </c>
      <c r="N859">
        <v>100</v>
      </c>
      <c r="O859" t="s">
        <v>6223</v>
      </c>
      <c r="P859" s="2"/>
      <c r="Q859" s="2"/>
      <c r="R859" s="2"/>
      <c r="S859"/>
      <c r="T859"/>
      <c r="U859" t="s">
        <v>6261</v>
      </c>
      <c r="V859" s="2">
        <v>44711.459374999999</v>
      </c>
      <c r="W859" t="s">
        <v>329</v>
      </c>
      <c r="X859" s="2">
        <v>44711.459374999999</v>
      </c>
      <c r="Y859" t="s">
        <v>329</v>
      </c>
      <c r="Z859"/>
    </row>
    <row r="860" spans="1:26" hidden="1" x14ac:dyDescent="0.25">
      <c r="A860" t="s">
        <v>5804</v>
      </c>
      <c r="B860" t="s">
        <v>5803</v>
      </c>
      <c r="C860" t="s">
        <v>5805</v>
      </c>
      <c r="D860" t="s">
        <v>5806</v>
      </c>
      <c r="E860" t="s">
        <v>5807</v>
      </c>
      <c r="F860" t="s">
        <v>643</v>
      </c>
      <c r="G860" t="s">
        <v>6222</v>
      </c>
      <c r="H860" s="2"/>
      <c r="I860">
        <v>3</v>
      </c>
      <c r="J860" t="s">
        <v>5080</v>
      </c>
      <c r="K860" t="s">
        <v>6175</v>
      </c>
      <c r="L860" t="s">
        <v>55</v>
      </c>
      <c r="M860">
        <v>0</v>
      </c>
      <c r="N860">
        <v>100</v>
      </c>
      <c r="O860" t="s">
        <v>6223</v>
      </c>
      <c r="P860" s="2"/>
      <c r="Q860" s="2"/>
      <c r="R860" s="2"/>
      <c r="S860"/>
      <c r="T860"/>
      <c r="U860" t="s">
        <v>6261</v>
      </c>
      <c r="V860" s="2">
        <v>44713.50072916667</v>
      </c>
      <c r="W860" t="s">
        <v>329</v>
      </c>
      <c r="X860" s="2">
        <v>44713.50072916667</v>
      </c>
      <c r="Y860" t="s">
        <v>329</v>
      </c>
      <c r="Z860"/>
    </row>
    <row r="861" spans="1:26" hidden="1" x14ac:dyDescent="0.25">
      <c r="A861" t="s">
        <v>5810</v>
      </c>
      <c r="B861" t="s">
        <v>5809</v>
      </c>
      <c r="C861" t="s">
        <v>640</v>
      </c>
      <c r="D861" t="s">
        <v>1157</v>
      </c>
      <c r="E861" t="s">
        <v>5811</v>
      </c>
      <c r="F861" t="s">
        <v>643</v>
      </c>
      <c r="G861" t="s">
        <v>6222</v>
      </c>
      <c r="H861" s="2"/>
      <c r="I861">
        <v>3</v>
      </c>
      <c r="J861" t="s">
        <v>5080</v>
      </c>
      <c r="K861" t="s">
        <v>6175</v>
      </c>
      <c r="L861" t="s">
        <v>55</v>
      </c>
      <c r="M861">
        <v>0</v>
      </c>
      <c r="N861">
        <v>100</v>
      </c>
      <c r="O861" t="s">
        <v>6223</v>
      </c>
      <c r="P861" s="2"/>
      <c r="Q861" s="2"/>
      <c r="R861" s="2"/>
      <c r="S861"/>
      <c r="T861"/>
      <c r="U861" t="s">
        <v>6261</v>
      </c>
      <c r="V861" s="2">
        <v>44713.500856481478</v>
      </c>
      <c r="W861" t="s">
        <v>329</v>
      </c>
      <c r="X861" s="2">
        <v>44713.500856481478</v>
      </c>
      <c r="Y861" t="s">
        <v>329</v>
      </c>
      <c r="Z861"/>
    </row>
    <row r="862" spans="1:26" hidden="1" x14ac:dyDescent="0.25">
      <c r="A862" t="s">
        <v>5814</v>
      </c>
      <c r="B862" t="s">
        <v>5813</v>
      </c>
      <c r="C862" t="s">
        <v>5815</v>
      </c>
      <c r="D862" t="s">
        <v>522</v>
      </c>
      <c r="E862" t="s">
        <v>5816</v>
      </c>
      <c r="F862" t="s">
        <v>277</v>
      </c>
      <c r="G862" t="s">
        <v>6222</v>
      </c>
      <c r="H862" s="2"/>
      <c r="I862">
        <v>3</v>
      </c>
      <c r="J862" t="s">
        <v>5080</v>
      </c>
      <c r="K862" t="s">
        <v>6175</v>
      </c>
      <c r="L862" t="s">
        <v>55</v>
      </c>
      <c r="M862">
        <v>0</v>
      </c>
      <c r="N862">
        <v>100</v>
      </c>
      <c r="O862" t="s">
        <v>6223</v>
      </c>
      <c r="P862" s="2"/>
      <c r="Q862" s="2"/>
      <c r="R862" s="2"/>
      <c r="S862"/>
      <c r="T862"/>
      <c r="U862" t="s">
        <v>6261</v>
      </c>
      <c r="V862" s="2">
        <v>44713.510717592595</v>
      </c>
      <c r="W862" t="s">
        <v>329</v>
      </c>
      <c r="X862" s="2">
        <v>44713.510717592595</v>
      </c>
      <c r="Y862" t="s">
        <v>329</v>
      </c>
      <c r="Z862"/>
    </row>
    <row r="863" spans="1:26" hidden="1" x14ac:dyDescent="0.25">
      <c r="A863" t="s">
        <v>5819</v>
      </c>
      <c r="B863" t="s">
        <v>5818</v>
      </c>
      <c r="C863" t="s">
        <v>5820</v>
      </c>
      <c r="D863" t="s">
        <v>2711</v>
      </c>
      <c r="E863" t="s">
        <v>5821</v>
      </c>
      <c r="F863" t="s">
        <v>277</v>
      </c>
      <c r="G863" t="s">
        <v>6222</v>
      </c>
      <c r="H863" s="2"/>
      <c r="I863">
        <v>3</v>
      </c>
      <c r="J863" t="s">
        <v>5080</v>
      </c>
      <c r="K863" t="s">
        <v>6175</v>
      </c>
      <c r="L863" t="s">
        <v>55</v>
      </c>
      <c r="M863">
        <v>0</v>
      </c>
      <c r="N863">
        <v>100</v>
      </c>
      <c r="O863" t="s">
        <v>6223</v>
      </c>
      <c r="P863" s="2"/>
      <c r="Q863" s="2"/>
      <c r="R863" s="2"/>
      <c r="S863"/>
      <c r="T863"/>
      <c r="U863" t="s">
        <v>6261</v>
      </c>
      <c r="V863" s="2">
        <v>44713.510810185187</v>
      </c>
      <c r="W863" t="s">
        <v>329</v>
      </c>
      <c r="X863" s="2">
        <v>44713.510810185187</v>
      </c>
      <c r="Y863" t="s">
        <v>329</v>
      </c>
      <c r="Z863"/>
    </row>
    <row r="864" spans="1:26" hidden="1" x14ac:dyDescent="0.25">
      <c r="A864" t="s">
        <v>5824</v>
      </c>
      <c r="B864" t="s">
        <v>5823</v>
      </c>
      <c r="C864" t="s">
        <v>5825</v>
      </c>
      <c r="D864" t="s">
        <v>112</v>
      </c>
      <c r="E864" t="s">
        <v>5826</v>
      </c>
      <c r="F864" t="s">
        <v>277</v>
      </c>
      <c r="G864" t="s">
        <v>6222</v>
      </c>
      <c r="H864" s="2"/>
      <c r="I864">
        <v>3</v>
      </c>
      <c r="J864" t="s">
        <v>5080</v>
      </c>
      <c r="K864" t="s">
        <v>6175</v>
      </c>
      <c r="L864" t="s">
        <v>55</v>
      </c>
      <c r="M864">
        <v>0</v>
      </c>
      <c r="N864">
        <v>100</v>
      </c>
      <c r="O864" t="s">
        <v>6223</v>
      </c>
      <c r="P864" s="2"/>
      <c r="Q864" s="2"/>
      <c r="R864" s="2"/>
      <c r="S864"/>
      <c r="T864"/>
      <c r="U864" t="s">
        <v>6261</v>
      </c>
      <c r="V864" s="2">
        <v>44713.510914351849</v>
      </c>
      <c r="W864" t="s">
        <v>329</v>
      </c>
      <c r="X864" s="2">
        <v>44713.510914351849</v>
      </c>
      <c r="Y864" t="s">
        <v>329</v>
      </c>
      <c r="Z864"/>
    </row>
    <row r="865" spans="1:26" hidden="1" x14ac:dyDescent="0.25">
      <c r="A865" t="s">
        <v>5183</v>
      </c>
      <c r="B865" t="s">
        <v>5182</v>
      </c>
      <c r="C865" t="s">
        <v>5034</v>
      </c>
      <c r="D865" t="s">
        <v>148</v>
      </c>
      <c r="E865" t="s">
        <v>5035</v>
      </c>
      <c r="F865" t="s">
        <v>277</v>
      </c>
      <c r="G865" t="s">
        <v>6222</v>
      </c>
      <c r="H865" s="2"/>
      <c r="I865">
        <v>3</v>
      </c>
      <c r="J865" t="s">
        <v>5080</v>
      </c>
      <c r="K865" t="s">
        <v>6175</v>
      </c>
      <c r="L865" t="s">
        <v>55</v>
      </c>
      <c r="M865">
        <v>0</v>
      </c>
      <c r="N865">
        <v>100</v>
      </c>
      <c r="O865" t="s">
        <v>6223</v>
      </c>
      <c r="P865" s="2"/>
      <c r="Q865" s="2"/>
      <c r="R865" s="2"/>
      <c r="S865"/>
      <c r="T865"/>
      <c r="U865" t="s">
        <v>6261</v>
      </c>
      <c r="V865" s="2">
        <v>44697.594039351854</v>
      </c>
      <c r="W865" t="s">
        <v>329</v>
      </c>
      <c r="X865" s="2">
        <v>44697.594039351854</v>
      </c>
      <c r="Y865" t="s">
        <v>329</v>
      </c>
      <c r="Z865"/>
    </row>
    <row r="866" spans="1:26" hidden="1" x14ac:dyDescent="0.25">
      <c r="A866" t="s">
        <v>5423</v>
      </c>
      <c r="B866" t="s">
        <v>5422</v>
      </c>
      <c r="C866" t="s">
        <v>4319</v>
      </c>
      <c r="D866" t="s">
        <v>2228</v>
      </c>
      <c r="E866" t="s">
        <v>4320</v>
      </c>
      <c r="F866" t="s">
        <v>277</v>
      </c>
      <c r="G866" t="s">
        <v>6222</v>
      </c>
      <c r="H866" s="2"/>
      <c r="I866">
        <v>3</v>
      </c>
      <c r="J866" t="s">
        <v>5080</v>
      </c>
      <c r="K866" t="s">
        <v>6175</v>
      </c>
      <c r="L866" t="s">
        <v>55</v>
      </c>
      <c r="M866">
        <v>0</v>
      </c>
      <c r="N866">
        <v>100</v>
      </c>
      <c r="O866" t="s">
        <v>6223</v>
      </c>
      <c r="P866" s="2"/>
      <c r="Q866" s="2"/>
      <c r="R866" s="2"/>
      <c r="S866"/>
      <c r="T866"/>
      <c r="U866" t="s">
        <v>6261</v>
      </c>
      <c r="V866" s="2">
        <v>44713.511145833334</v>
      </c>
      <c r="W866" t="s">
        <v>329</v>
      </c>
      <c r="X866" s="2">
        <v>44713.511145833334</v>
      </c>
      <c r="Y866" t="s">
        <v>329</v>
      </c>
      <c r="Z866"/>
    </row>
    <row r="867" spans="1:26" hidden="1" x14ac:dyDescent="0.25">
      <c r="A867" t="s">
        <v>5178</v>
      </c>
      <c r="B867" t="s">
        <v>5177</v>
      </c>
      <c r="C867" t="s">
        <v>2166</v>
      </c>
      <c r="D867" t="s">
        <v>5179</v>
      </c>
      <c r="E867" t="s">
        <v>5180</v>
      </c>
      <c r="F867" t="s">
        <v>277</v>
      </c>
      <c r="G867" t="s">
        <v>6222</v>
      </c>
      <c r="H867" s="2"/>
      <c r="I867">
        <v>3</v>
      </c>
      <c r="J867" t="s">
        <v>5080</v>
      </c>
      <c r="K867" t="s">
        <v>6175</v>
      </c>
      <c r="L867" t="s">
        <v>55</v>
      </c>
      <c r="M867">
        <v>0</v>
      </c>
      <c r="N867">
        <v>100</v>
      </c>
      <c r="O867" t="s">
        <v>6223</v>
      </c>
      <c r="P867" s="2"/>
      <c r="Q867" s="2"/>
      <c r="R867" s="2"/>
      <c r="S867"/>
      <c r="T867"/>
      <c r="U867" t="s">
        <v>6261</v>
      </c>
      <c r="V867" s="2">
        <v>44713.511250000003</v>
      </c>
      <c r="W867" t="s">
        <v>329</v>
      </c>
      <c r="X867" s="2">
        <v>44713.511250000003</v>
      </c>
      <c r="Y867" t="s">
        <v>329</v>
      </c>
      <c r="Z867"/>
    </row>
    <row r="868" spans="1:26" hidden="1" x14ac:dyDescent="0.25">
      <c r="A868" t="s">
        <v>5829</v>
      </c>
      <c r="B868" t="s">
        <v>5828</v>
      </c>
      <c r="C868" t="s">
        <v>5830</v>
      </c>
      <c r="D868" t="s">
        <v>5831</v>
      </c>
      <c r="E868" t="s">
        <v>5832</v>
      </c>
      <c r="F868" t="s">
        <v>277</v>
      </c>
      <c r="G868" t="s">
        <v>6222</v>
      </c>
      <c r="H868" s="2"/>
      <c r="I868">
        <v>3</v>
      </c>
      <c r="J868" t="s">
        <v>5080</v>
      </c>
      <c r="K868" t="s">
        <v>6175</v>
      </c>
      <c r="L868" t="s">
        <v>55</v>
      </c>
      <c r="M868">
        <v>0</v>
      </c>
      <c r="N868">
        <v>100</v>
      </c>
      <c r="O868" t="s">
        <v>6223</v>
      </c>
      <c r="P868" s="2"/>
      <c r="Q868" s="2"/>
      <c r="R868" s="2"/>
      <c r="S868"/>
      <c r="T868"/>
      <c r="U868" t="s">
        <v>6261</v>
      </c>
      <c r="V868" s="2">
        <v>44713.511365740742</v>
      </c>
      <c r="W868" t="s">
        <v>329</v>
      </c>
      <c r="X868" s="2">
        <v>44713.511365740742</v>
      </c>
      <c r="Y868" t="s">
        <v>329</v>
      </c>
      <c r="Z868"/>
    </row>
    <row r="869" spans="1:26" hidden="1" x14ac:dyDescent="0.25">
      <c r="A869" t="s">
        <v>5835</v>
      </c>
      <c r="B869" t="s">
        <v>5834</v>
      </c>
      <c r="C869" t="s">
        <v>5830</v>
      </c>
      <c r="D869" t="s">
        <v>5831</v>
      </c>
      <c r="E869" t="s">
        <v>5832</v>
      </c>
      <c r="F869" t="s">
        <v>277</v>
      </c>
      <c r="G869" t="s">
        <v>6222</v>
      </c>
      <c r="H869" s="2"/>
      <c r="I869">
        <v>3</v>
      </c>
      <c r="J869" t="s">
        <v>5080</v>
      </c>
      <c r="K869" t="s">
        <v>6175</v>
      </c>
      <c r="L869" t="s">
        <v>55</v>
      </c>
      <c r="M869">
        <v>0</v>
      </c>
      <c r="N869">
        <v>100</v>
      </c>
      <c r="O869" t="s">
        <v>6223</v>
      </c>
      <c r="P869" s="2"/>
      <c r="Q869" s="2"/>
      <c r="R869" s="2"/>
      <c r="S869"/>
      <c r="T869"/>
      <c r="U869" t="s">
        <v>6261</v>
      </c>
      <c r="V869" s="2">
        <v>44713.51153935185</v>
      </c>
      <c r="W869" t="s">
        <v>329</v>
      </c>
      <c r="X869" s="2">
        <v>44713.51153935185</v>
      </c>
      <c r="Y869" t="s">
        <v>329</v>
      </c>
      <c r="Z869"/>
    </row>
    <row r="870" spans="1:26" hidden="1" x14ac:dyDescent="0.25">
      <c r="A870" t="s">
        <v>5837</v>
      </c>
      <c r="B870" t="s">
        <v>5836</v>
      </c>
      <c r="C870" t="s">
        <v>5830</v>
      </c>
      <c r="D870" t="s">
        <v>5831</v>
      </c>
      <c r="E870" t="s">
        <v>5832</v>
      </c>
      <c r="F870" t="s">
        <v>277</v>
      </c>
      <c r="G870" t="s">
        <v>6222</v>
      </c>
      <c r="H870" s="2"/>
      <c r="I870">
        <v>3</v>
      </c>
      <c r="J870" t="s">
        <v>5080</v>
      </c>
      <c r="K870" t="s">
        <v>6175</v>
      </c>
      <c r="L870" t="s">
        <v>55</v>
      </c>
      <c r="M870">
        <v>0</v>
      </c>
      <c r="N870">
        <v>100</v>
      </c>
      <c r="O870" t="s">
        <v>6223</v>
      </c>
      <c r="P870" s="2"/>
      <c r="Q870" s="2"/>
      <c r="R870" s="2"/>
      <c r="S870"/>
      <c r="T870"/>
      <c r="U870" t="s">
        <v>6261</v>
      </c>
      <c r="V870" s="2">
        <v>44713.511631944442</v>
      </c>
      <c r="W870" t="s">
        <v>329</v>
      </c>
      <c r="X870" s="2">
        <v>44713.511631944442</v>
      </c>
      <c r="Y870" t="s">
        <v>329</v>
      </c>
      <c r="Z870"/>
    </row>
    <row r="871" spans="1:26" hidden="1" x14ac:dyDescent="0.25">
      <c r="A871" t="s">
        <v>5839</v>
      </c>
      <c r="B871" t="s">
        <v>5838</v>
      </c>
      <c r="C871" t="s">
        <v>5840</v>
      </c>
      <c r="D871" t="s">
        <v>2462</v>
      </c>
      <c r="E871" t="s">
        <v>5841</v>
      </c>
      <c r="F871" t="s">
        <v>277</v>
      </c>
      <c r="G871" t="s">
        <v>6222</v>
      </c>
      <c r="H871" s="2"/>
      <c r="I871">
        <v>3</v>
      </c>
      <c r="J871" t="s">
        <v>5080</v>
      </c>
      <c r="K871" t="s">
        <v>6175</v>
      </c>
      <c r="L871" t="s">
        <v>55</v>
      </c>
      <c r="M871">
        <v>0</v>
      </c>
      <c r="N871">
        <v>100</v>
      </c>
      <c r="O871" t="s">
        <v>6223</v>
      </c>
      <c r="P871" s="2"/>
      <c r="Q871" s="2"/>
      <c r="R871" s="2"/>
      <c r="S871"/>
      <c r="T871"/>
      <c r="U871" t="s">
        <v>6261</v>
      </c>
      <c r="V871" s="2">
        <v>44713.511724537035</v>
      </c>
      <c r="W871" t="s">
        <v>329</v>
      </c>
      <c r="X871" s="2">
        <v>44713.511724537035</v>
      </c>
      <c r="Y871" t="s">
        <v>329</v>
      </c>
      <c r="Z871"/>
    </row>
    <row r="872" spans="1:26" hidden="1" x14ac:dyDescent="0.25">
      <c r="A872" t="s">
        <v>5234</v>
      </c>
      <c r="B872" t="s">
        <v>5233</v>
      </c>
      <c r="C872" t="s">
        <v>5046</v>
      </c>
      <c r="D872" t="s">
        <v>74</v>
      </c>
      <c r="E872" t="s">
        <v>5047</v>
      </c>
      <c r="F872" t="s">
        <v>277</v>
      </c>
      <c r="G872" t="s">
        <v>6222</v>
      </c>
      <c r="H872" s="2"/>
      <c r="I872">
        <v>3</v>
      </c>
      <c r="J872" t="s">
        <v>5080</v>
      </c>
      <c r="K872" t="s">
        <v>6175</v>
      </c>
      <c r="L872" t="s">
        <v>55</v>
      </c>
      <c r="M872">
        <v>0</v>
      </c>
      <c r="N872">
        <v>100</v>
      </c>
      <c r="O872" t="s">
        <v>6223</v>
      </c>
      <c r="P872" s="2"/>
      <c r="Q872" s="2"/>
      <c r="R872" s="2"/>
      <c r="S872"/>
      <c r="T872"/>
      <c r="U872" t="s">
        <v>6261</v>
      </c>
      <c r="V872" s="2">
        <v>44713.511805555558</v>
      </c>
      <c r="W872" t="s">
        <v>329</v>
      </c>
      <c r="X872" s="2">
        <v>44713.511805555558</v>
      </c>
      <c r="Y872" t="s">
        <v>329</v>
      </c>
      <c r="Z872"/>
    </row>
    <row r="873" spans="1:26" hidden="1" x14ac:dyDescent="0.25">
      <c r="A873" t="s">
        <v>5236</v>
      </c>
      <c r="B873" t="s">
        <v>5235</v>
      </c>
      <c r="C873" t="s">
        <v>5046</v>
      </c>
      <c r="D873" t="s">
        <v>74</v>
      </c>
      <c r="E873" t="s">
        <v>5047</v>
      </c>
      <c r="F873" t="s">
        <v>277</v>
      </c>
      <c r="G873" t="s">
        <v>6222</v>
      </c>
      <c r="H873" s="2"/>
      <c r="I873">
        <v>3</v>
      </c>
      <c r="J873" t="s">
        <v>5080</v>
      </c>
      <c r="K873" t="s">
        <v>6175</v>
      </c>
      <c r="L873" t="s">
        <v>55</v>
      </c>
      <c r="M873">
        <v>0</v>
      </c>
      <c r="N873">
        <v>100</v>
      </c>
      <c r="O873" t="s">
        <v>6223</v>
      </c>
      <c r="P873" s="2"/>
      <c r="Q873" s="2"/>
      <c r="R873" s="2"/>
      <c r="S873"/>
      <c r="T873"/>
      <c r="U873" t="s">
        <v>6261</v>
      </c>
      <c r="V873" s="2">
        <v>44713.512071759258</v>
      </c>
      <c r="W873" t="s">
        <v>329</v>
      </c>
      <c r="X873" s="2">
        <v>44713.512071759258</v>
      </c>
      <c r="Y873" t="s">
        <v>329</v>
      </c>
      <c r="Z873"/>
    </row>
    <row r="874" spans="1:26" hidden="1" x14ac:dyDescent="0.25">
      <c r="A874" t="s">
        <v>5214</v>
      </c>
      <c r="B874" t="s">
        <v>5213</v>
      </c>
      <c r="C874" t="s">
        <v>2318</v>
      </c>
      <c r="D874" t="s">
        <v>1041</v>
      </c>
      <c r="E874" t="s">
        <v>2320</v>
      </c>
      <c r="F874" t="s">
        <v>277</v>
      </c>
      <c r="G874" t="s">
        <v>6222</v>
      </c>
      <c r="H874" s="2"/>
      <c r="I874">
        <v>3</v>
      </c>
      <c r="J874" t="s">
        <v>5080</v>
      </c>
      <c r="K874" t="s">
        <v>6175</v>
      </c>
      <c r="L874" t="s">
        <v>55</v>
      </c>
      <c r="M874">
        <v>0</v>
      </c>
      <c r="N874">
        <v>100</v>
      </c>
      <c r="O874" t="s">
        <v>6223</v>
      </c>
      <c r="P874" s="2"/>
      <c r="Q874" s="2"/>
      <c r="R874" s="2"/>
      <c r="S874"/>
      <c r="T874"/>
      <c r="U874" t="s">
        <v>6261</v>
      </c>
      <c r="V874" s="2">
        <v>44713.511990740742</v>
      </c>
      <c r="W874" t="s">
        <v>329</v>
      </c>
      <c r="X874" s="2">
        <v>44713.511990740742</v>
      </c>
      <c r="Y874" t="s">
        <v>329</v>
      </c>
      <c r="Z874"/>
    </row>
    <row r="875" spans="1:26" hidden="1" x14ac:dyDescent="0.25">
      <c r="A875" t="s">
        <v>5221</v>
      </c>
      <c r="B875" t="s">
        <v>5220</v>
      </c>
      <c r="C875" t="s">
        <v>2239</v>
      </c>
      <c r="D875" t="s">
        <v>2240</v>
      </c>
      <c r="E875" t="s">
        <v>2241</v>
      </c>
      <c r="F875" t="s">
        <v>277</v>
      </c>
      <c r="G875" t="s">
        <v>6222</v>
      </c>
      <c r="H875" s="2"/>
      <c r="I875">
        <v>5</v>
      </c>
      <c r="J875" t="s">
        <v>5080</v>
      </c>
      <c r="K875" t="s">
        <v>6142</v>
      </c>
      <c r="L875" t="s">
        <v>55</v>
      </c>
      <c r="M875">
        <v>0</v>
      </c>
      <c r="N875">
        <v>100</v>
      </c>
      <c r="O875" t="s">
        <v>6223</v>
      </c>
      <c r="P875" s="2"/>
      <c r="Q875" s="2"/>
      <c r="R875" s="2"/>
      <c r="S875"/>
      <c r="T875"/>
      <c r="U875" t="s">
        <v>6144</v>
      </c>
      <c r="V875" s="2">
        <v>44713.512199074074</v>
      </c>
      <c r="W875" t="s">
        <v>329</v>
      </c>
      <c r="X875" s="2">
        <v>44713.512199074074</v>
      </c>
      <c r="Y875" t="s">
        <v>329</v>
      </c>
      <c r="Z875"/>
    </row>
    <row r="876" spans="1:26" hidden="1" x14ac:dyDescent="0.25">
      <c r="A876" t="s">
        <v>5223</v>
      </c>
      <c r="B876" t="s">
        <v>5222</v>
      </c>
      <c r="C876" t="s">
        <v>2239</v>
      </c>
      <c r="D876" t="s">
        <v>2240</v>
      </c>
      <c r="E876" t="s">
        <v>2241</v>
      </c>
      <c r="F876" t="s">
        <v>277</v>
      </c>
      <c r="G876" t="s">
        <v>6222</v>
      </c>
      <c r="H876" s="2"/>
      <c r="I876">
        <v>5</v>
      </c>
      <c r="J876" t="s">
        <v>5080</v>
      </c>
      <c r="K876" t="s">
        <v>6142</v>
      </c>
      <c r="L876" t="s">
        <v>55</v>
      </c>
      <c r="M876">
        <v>0</v>
      </c>
      <c r="N876">
        <v>100</v>
      </c>
      <c r="O876" t="s">
        <v>6223</v>
      </c>
      <c r="P876" s="2"/>
      <c r="Q876" s="2"/>
      <c r="R876" s="2"/>
      <c r="S876"/>
      <c r="T876"/>
      <c r="U876" t="s">
        <v>6144</v>
      </c>
      <c r="V876" s="2">
        <v>44713.512314814812</v>
      </c>
      <c r="W876" t="s">
        <v>329</v>
      </c>
      <c r="X876" s="2">
        <v>44713.512314814812</v>
      </c>
      <c r="Y876" t="s">
        <v>329</v>
      </c>
      <c r="Z876"/>
    </row>
    <row r="877" spans="1:26" hidden="1" x14ac:dyDescent="0.25">
      <c r="A877" t="s">
        <v>5225</v>
      </c>
      <c r="B877" t="s">
        <v>5224</v>
      </c>
      <c r="C877" t="s">
        <v>2239</v>
      </c>
      <c r="D877" t="s">
        <v>2240</v>
      </c>
      <c r="E877" t="s">
        <v>2241</v>
      </c>
      <c r="F877" t="s">
        <v>277</v>
      </c>
      <c r="G877" t="s">
        <v>6222</v>
      </c>
      <c r="H877" s="2"/>
      <c r="I877">
        <v>5</v>
      </c>
      <c r="J877" t="s">
        <v>5080</v>
      </c>
      <c r="K877" t="s">
        <v>6142</v>
      </c>
      <c r="L877" t="s">
        <v>55</v>
      </c>
      <c r="M877">
        <v>0</v>
      </c>
      <c r="N877">
        <v>100</v>
      </c>
      <c r="O877" t="s">
        <v>6223</v>
      </c>
      <c r="P877" s="2"/>
      <c r="Q877" s="2"/>
      <c r="R877" s="2"/>
      <c r="S877"/>
      <c r="T877"/>
      <c r="U877" t="s">
        <v>6144</v>
      </c>
      <c r="V877" s="2">
        <v>44713.512430555558</v>
      </c>
      <c r="W877" t="s">
        <v>329</v>
      </c>
      <c r="X877" s="2">
        <v>44713.512430555558</v>
      </c>
      <c r="Y877" t="s">
        <v>329</v>
      </c>
      <c r="Z877"/>
    </row>
    <row r="878" spans="1:26" hidden="1" x14ac:dyDescent="0.25">
      <c r="A878" t="s">
        <v>5217</v>
      </c>
      <c r="B878" t="s">
        <v>5216</v>
      </c>
      <c r="C878" t="s">
        <v>2294</v>
      </c>
      <c r="D878" t="s">
        <v>93</v>
      </c>
      <c r="E878" t="s">
        <v>2307</v>
      </c>
      <c r="F878" t="s">
        <v>277</v>
      </c>
      <c r="G878" t="s">
        <v>6222</v>
      </c>
      <c r="H878" s="2"/>
      <c r="I878">
        <v>5</v>
      </c>
      <c r="J878" t="s">
        <v>5080</v>
      </c>
      <c r="K878" t="s">
        <v>6142</v>
      </c>
      <c r="L878" t="s">
        <v>55</v>
      </c>
      <c r="M878">
        <v>0</v>
      </c>
      <c r="N878">
        <v>100</v>
      </c>
      <c r="O878" t="s">
        <v>6223</v>
      </c>
      <c r="P878" s="2"/>
      <c r="Q878" s="2"/>
      <c r="R878" s="2"/>
      <c r="S878"/>
      <c r="T878"/>
      <c r="U878" t="s">
        <v>6144</v>
      </c>
      <c r="V878" s="2">
        <v>44713.512546296297</v>
      </c>
      <c r="W878" t="s">
        <v>329</v>
      </c>
      <c r="X878" s="2">
        <v>44713.512546296297</v>
      </c>
      <c r="Y878" t="s">
        <v>329</v>
      </c>
      <c r="Z878"/>
    </row>
    <row r="879" spans="1:26" hidden="1" x14ac:dyDescent="0.25">
      <c r="A879" t="s">
        <v>5421</v>
      </c>
      <c r="B879" t="s">
        <v>5420</v>
      </c>
      <c r="C879" t="s">
        <v>1374</v>
      </c>
      <c r="D879" t="s">
        <v>1082</v>
      </c>
      <c r="E879" t="s">
        <v>1375</v>
      </c>
      <c r="F879" t="s">
        <v>277</v>
      </c>
      <c r="G879" t="s">
        <v>6222</v>
      </c>
      <c r="H879" s="2"/>
      <c r="I879">
        <v>5</v>
      </c>
      <c r="J879" t="s">
        <v>5080</v>
      </c>
      <c r="K879" t="s">
        <v>6142</v>
      </c>
      <c r="L879" t="s">
        <v>55</v>
      </c>
      <c r="M879">
        <v>0</v>
      </c>
      <c r="N879">
        <v>100</v>
      </c>
      <c r="O879" t="s">
        <v>6223</v>
      </c>
      <c r="P879" s="2"/>
      <c r="Q879" s="2"/>
      <c r="R879" s="2"/>
      <c r="S879"/>
      <c r="T879"/>
      <c r="U879" t="s">
        <v>6144</v>
      </c>
      <c r="V879" s="2">
        <v>44713.512627314813</v>
      </c>
      <c r="W879" t="s">
        <v>329</v>
      </c>
      <c r="X879" s="2">
        <v>44713.512627314813</v>
      </c>
      <c r="Y879" t="s">
        <v>329</v>
      </c>
      <c r="Z879"/>
    </row>
    <row r="880" spans="1:26" hidden="1" x14ac:dyDescent="0.25">
      <c r="A880" t="s">
        <v>5212</v>
      </c>
      <c r="B880" t="s">
        <v>5211</v>
      </c>
      <c r="C880" t="s">
        <v>1875</v>
      </c>
      <c r="D880" t="s">
        <v>1876</v>
      </c>
      <c r="E880" t="s">
        <v>1877</v>
      </c>
      <c r="F880" t="s">
        <v>277</v>
      </c>
      <c r="G880" t="s">
        <v>6222</v>
      </c>
      <c r="H880" s="2"/>
      <c r="I880">
        <v>5</v>
      </c>
      <c r="J880" t="s">
        <v>5080</v>
      </c>
      <c r="K880" t="s">
        <v>6142</v>
      </c>
      <c r="L880" t="s">
        <v>55</v>
      </c>
      <c r="M880">
        <v>0</v>
      </c>
      <c r="N880">
        <v>100</v>
      </c>
      <c r="O880" t="s">
        <v>6223</v>
      </c>
      <c r="P880" s="2"/>
      <c r="Q880" s="2"/>
      <c r="R880" s="2"/>
      <c r="S880"/>
      <c r="T880"/>
      <c r="U880" t="s">
        <v>6144</v>
      </c>
      <c r="V880" s="2">
        <v>44713.512766203705</v>
      </c>
      <c r="W880" t="s">
        <v>329</v>
      </c>
      <c r="X880" s="2">
        <v>44713.512766203705</v>
      </c>
      <c r="Y880" t="s">
        <v>329</v>
      </c>
      <c r="Z880"/>
    </row>
    <row r="881" spans="1:26" hidden="1" x14ac:dyDescent="0.25">
      <c r="A881" t="s">
        <v>5219</v>
      </c>
      <c r="B881" t="s">
        <v>5218</v>
      </c>
      <c r="C881" t="s">
        <v>3542</v>
      </c>
      <c r="D881" t="s">
        <v>2284</v>
      </c>
      <c r="E881" t="s">
        <v>3543</v>
      </c>
      <c r="F881" t="s">
        <v>277</v>
      </c>
      <c r="G881" t="s">
        <v>6222</v>
      </c>
      <c r="H881" s="2"/>
      <c r="I881">
        <v>5</v>
      </c>
      <c r="J881" t="s">
        <v>5080</v>
      </c>
      <c r="K881" t="s">
        <v>6142</v>
      </c>
      <c r="L881" t="s">
        <v>55</v>
      </c>
      <c r="M881">
        <v>0</v>
      </c>
      <c r="N881">
        <v>100</v>
      </c>
      <c r="O881" t="s">
        <v>6223</v>
      </c>
      <c r="P881" s="2"/>
      <c r="Q881" s="2"/>
      <c r="R881" s="2"/>
      <c r="S881"/>
      <c r="T881"/>
      <c r="U881" t="s">
        <v>6144</v>
      </c>
      <c r="V881" s="2">
        <v>44713.512997685182</v>
      </c>
      <c r="W881" t="s">
        <v>329</v>
      </c>
      <c r="X881" s="2">
        <v>44713.512997685182</v>
      </c>
      <c r="Y881" t="s">
        <v>329</v>
      </c>
      <c r="Z881"/>
    </row>
    <row r="882" spans="1:26" hidden="1" x14ac:dyDescent="0.25">
      <c r="A882" t="s">
        <v>5317</v>
      </c>
      <c r="B882" t="s">
        <v>5316</v>
      </c>
      <c r="C882" t="s">
        <v>1141</v>
      </c>
      <c r="D882" t="s">
        <v>1142</v>
      </c>
      <c r="E882" t="s">
        <v>1143</v>
      </c>
      <c r="F882" t="s">
        <v>184</v>
      </c>
      <c r="G882" t="s">
        <v>6222</v>
      </c>
      <c r="H882" s="2"/>
      <c r="I882">
        <v>5</v>
      </c>
      <c r="J882" t="s">
        <v>5080</v>
      </c>
      <c r="K882" t="s">
        <v>6142</v>
      </c>
      <c r="L882" t="s">
        <v>55</v>
      </c>
      <c r="M882">
        <v>0</v>
      </c>
      <c r="N882">
        <v>100</v>
      </c>
      <c r="O882" t="s">
        <v>6223</v>
      </c>
      <c r="P882" s="2"/>
      <c r="Q882" s="2"/>
      <c r="R882" s="2"/>
      <c r="S882"/>
      <c r="T882"/>
      <c r="U882" t="s">
        <v>6144</v>
      </c>
      <c r="V882" s="2">
        <v>44705.511608796296</v>
      </c>
      <c r="W882" t="s">
        <v>329</v>
      </c>
      <c r="X882" s="2">
        <v>44705.511608796296</v>
      </c>
      <c r="Y882" t="s">
        <v>329</v>
      </c>
      <c r="Z882"/>
    </row>
    <row r="883" spans="1:26" hidden="1" x14ac:dyDescent="0.25">
      <c r="A883" t="s">
        <v>5844</v>
      </c>
      <c r="B883" t="s">
        <v>5843</v>
      </c>
      <c r="C883" t="s">
        <v>5845</v>
      </c>
      <c r="D883" t="s">
        <v>1565</v>
      </c>
      <c r="E883" t="s">
        <v>5846</v>
      </c>
      <c r="F883" t="s">
        <v>43</v>
      </c>
      <c r="G883" t="s">
        <v>6222</v>
      </c>
      <c r="H883" s="2"/>
      <c r="I883">
        <v>3</v>
      </c>
      <c r="J883" t="s">
        <v>5080</v>
      </c>
      <c r="K883" t="s">
        <v>6175</v>
      </c>
      <c r="L883" t="s">
        <v>55</v>
      </c>
      <c r="M883">
        <v>0</v>
      </c>
      <c r="N883">
        <v>100</v>
      </c>
      <c r="O883" t="s">
        <v>6223</v>
      </c>
      <c r="P883" s="2"/>
      <c r="Q883" s="2"/>
      <c r="R883" s="2"/>
      <c r="S883"/>
      <c r="T883"/>
      <c r="U883" t="s">
        <v>6261</v>
      </c>
      <c r="V883" s="2">
        <v>44705.375104166669</v>
      </c>
      <c r="W883" t="s">
        <v>329</v>
      </c>
      <c r="X883" s="2">
        <v>44705.375104166669</v>
      </c>
      <c r="Y883" t="s">
        <v>329</v>
      </c>
      <c r="Z883"/>
    </row>
    <row r="884" spans="1:26" hidden="1" x14ac:dyDescent="0.25">
      <c r="A884" t="s">
        <v>5261</v>
      </c>
      <c r="B884" t="s">
        <v>5260</v>
      </c>
      <c r="C884" t="s">
        <v>5262</v>
      </c>
      <c r="D884" t="s">
        <v>879</v>
      </c>
      <c r="E884" t="s">
        <v>5263</v>
      </c>
      <c r="F884" t="s">
        <v>62</v>
      </c>
      <c r="G884" t="s">
        <v>6222</v>
      </c>
      <c r="H884" s="2"/>
      <c r="I884">
        <v>3</v>
      </c>
      <c r="J884" t="s">
        <v>5080</v>
      </c>
      <c r="K884" t="s">
        <v>6175</v>
      </c>
      <c r="L884" t="s">
        <v>55</v>
      </c>
      <c r="M884">
        <v>0</v>
      </c>
      <c r="N884">
        <v>100</v>
      </c>
      <c r="O884" t="s">
        <v>6223</v>
      </c>
      <c r="P884" s="2"/>
      <c r="Q884" s="2"/>
      <c r="R884" s="2"/>
      <c r="S884"/>
      <c r="T884"/>
      <c r="U884" t="s">
        <v>6261</v>
      </c>
      <c r="V884" s="2">
        <v>44697.594247685185</v>
      </c>
      <c r="W884" t="s">
        <v>329</v>
      </c>
      <c r="X884" s="2">
        <v>44697.594247685185</v>
      </c>
      <c r="Y884" t="s">
        <v>329</v>
      </c>
      <c r="Z884"/>
    </row>
    <row r="885" spans="1:26" hidden="1" x14ac:dyDescent="0.25">
      <c r="A885" t="s">
        <v>5266</v>
      </c>
      <c r="B885" t="s">
        <v>5265</v>
      </c>
      <c r="C885" t="s">
        <v>5262</v>
      </c>
      <c r="D885" t="s">
        <v>879</v>
      </c>
      <c r="E885" t="s">
        <v>5263</v>
      </c>
      <c r="F885" t="s">
        <v>62</v>
      </c>
      <c r="G885" t="s">
        <v>6222</v>
      </c>
      <c r="H885" s="2"/>
      <c r="I885">
        <v>3</v>
      </c>
      <c r="J885" t="s">
        <v>5080</v>
      </c>
      <c r="K885" t="s">
        <v>6175</v>
      </c>
      <c r="L885" t="s">
        <v>55</v>
      </c>
      <c r="M885">
        <v>0</v>
      </c>
      <c r="N885">
        <v>100</v>
      </c>
      <c r="O885" t="s">
        <v>6223</v>
      </c>
      <c r="P885" s="2"/>
      <c r="Q885" s="2"/>
      <c r="R885" s="2"/>
      <c r="S885"/>
      <c r="T885"/>
      <c r="U885" t="s">
        <v>6261</v>
      </c>
      <c r="V885" s="2">
        <v>44697.594363425924</v>
      </c>
      <c r="W885" t="s">
        <v>329</v>
      </c>
      <c r="X885" s="2">
        <v>44697.594363425924</v>
      </c>
      <c r="Y885" t="s">
        <v>329</v>
      </c>
      <c r="Z885"/>
    </row>
    <row r="886" spans="1:26" hidden="1" x14ac:dyDescent="0.25">
      <c r="A886" t="s">
        <v>4483</v>
      </c>
      <c r="B886" t="s">
        <v>4482</v>
      </c>
      <c r="C886" t="s">
        <v>2948</v>
      </c>
      <c r="D886" t="s">
        <v>195</v>
      </c>
      <c r="E886" t="s">
        <v>3519</v>
      </c>
      <c r="F886" t="s">
        <v>177</v>
      </c>
      <c r="G886" t="s">
        <v>58</v>
      </c>
      <c r="H886">
        <v>1034627</v>
      </c>
      <c r="I886">
        <v>5</v>
      </c>
      <c r="J886" t="s">
        <v>47</v>
      </c>
      <c r="K886" t="s">
        <v>6172</v>
      </c>
      <c r="L886" t="s">
        <v>55</v>
      </c>
      <c r="M886">
        <v>60</v>
      </c>
      <c r="N886">
        <v>100</v>
      </c>
      <c r="O886" t="s">
        <v>6173</v>
      </c>
      <c r="P886">
        <v>2600</v>
      </c>
      <c r="Q886">
        <v>50</v>
      </c>
      <c r="R886">
        <v>300</v>
      </c>
      <c r="S886"/>
      <c r="T886"/>
      <c r="U886" t="s">
        <v>6174</v>
      </c>
      <c r="V886" s="2">
        <v>44671.379687499997</v>
      </c>
      <c r="W886" t="s">
        <v>329</v>
      </c>
      <c r="X886" s="2">
        <v>44671.379687499997</v>
      </c>
      <c r="Y886" t="s">
        <v>329</v>
      </c>
      <c r="Z886"/>
    </row>
    <row r="887" spans="1:26" hidden="1" x14ac:dyDescent="0.25">
      <c r="A887" t="s">
        <v>4485</v>
      </c>
      <c r="B887" t="s">
        <v>4484</v>
      </c>
      <c r="C887" t="s">
        <v>2373</v>
      </c>
      <c r="D887" t="s">
        <v>316</v>
      </c>
      <c r="E887" t="s">
        <v>2374</v>
      </c>
      <c r="F887" t="s">
        <v>177</v>
      </c>
      <c r="G887" t="s">
        <v>323</v>
      </c>
      <c r="H887">
        <v>1034629</v>
      </c>
      <c r="I887">
        <v>0.24</v>
      </c>
      <c r="J887" t="s">
        <v>193</v>
      </c>
      <c r="K887" t="s">
        <v>6175</v>
      </c>
      <c r="L887" t="s">
        <v>330</v>
      </c>
      <c r="M887">
        <v>20</v>
      </c>
      <c r="N887">
        <v>100</v>
      </c>
      <c r="O887" t="s">
        <v>6240</v>
      </c>
      <c r="P887" s="2"/>
      <c r="Q887" s="2"/>
      <c r="R887" s="2"/>
      <c r="S887"/>
      <c r="T887"/>
      <c r="U887" t="s">
        <v>6177</v>
      </c>
      <c r="V887" s="2">
        <v>44609.52175925926</v>
      </c>
      <c r="W887" t="s">
        <v>329</v>
      </c>
      <c r="X887" s="2">
        <v>44609.52175925926</v>
      </c>
      <c r="Y887" t="s">
        <v>329</v>
      </c>
      <c r="Z887"/>
    </row>
    <row r="888" spans="1:26" hidden="1" x14ac:dyDescent="0.25">
      <c r="A888" t="s">
        <v>4489</v>
      </c>
      <c r="B888" t="s">
        <v>4488</v>
      </c>
      <c r="C888" t="s">
        <v>3523</v>
      </c>
      <c r="D888" t="s">
        <v>3524</v>
      </c>
      <c r="E888" t="s">
        <v>3525</v>
      </c>
      <c r="F888" t="s">
        <v>177</v>
      </c>
      <c r="G888" t="s">
        <v>58</v>
      </c>
      <c r="H888">
        <v>1034612</v>
      </c>
      <c r="I888">
        <v>5</v>
      </c>
      <c r="J888" t="s">
        <v>47</v>
      </c>
      <c r="K888" t="s">
        <v>6172</v>
      </c>
      <c r="L888" t="s">
        <v>55</v>
      </c>
      <c r="M888">
        <v>60</v>
      </c>
      <c r="N888">
        <v>100</v>
      </c>
      <c r="O888" t="s">
        <v>6219</v>
      </c>
      <c r="P888">
        <v>2700</v>
      </c>
      <c r="Q888">
        <v>50</v>
      </c>
      <c r="R888">
        <v>300</v>
      </c>
      <c r="S888"/>
      <c r="T888"/>
      <c r="U888" t="s">
        <v>6174</v>
      </c>
      <c r="V888" s="2">
        <v>44284.536874999998</v>
      </c>
      <c r="W888" t="s">
        <v>329</v>
      </c>
      <c r="X888" s="2">
        <v>44284.536874999998</v>
      </c>
      <c r="Y888" t="s">
        <v>329</v>
      </c>
      <c r="Z888"/>
    </row>
    <row r="889" spans="1:26" hidden="1" x14ac:dyDescent="0.25">
      <c r="A889" t="s">
        <v>3509</v>
      </c>
      <c r="B889" t="s">
        <v>3508</v>
      </c>
      <c r="C889" t="s">
        <v>2795</v>
      </c>
      <c r="D889" t="s">
        <v>2796</v>
      </c>
      <c r="E889" t="s">
        <v>2797</v>
      </c>
      <c r="F889" t="s">
        <v>51</v>
      </c>
      <c r="G889" t="s">
        <v>58</v>
      </c>
      <c r="H889">
        <v>1034620</v>
      </c>
      <c r="I889">
        <v>5</v>
      </c>
      <c r="J889" t="s">
        <v>47</v>
      </c>
      <c r="K889" t="s">
        <v>6172</v>
      </c>
      <c r="L889" t="s">
        <v>55</v>
      </c>
      <c r="M889">
        <v>60</v>
      </c>
      <c r="N889">
        <v>100</v>
      </c>
      <c r="O889" t="s">
        <v>6173</v>
      </c>
      <c r="P889">
        <v>2600</v>
      </c>
      <c r="Q889">
        <v>50</v>
      </c>
      <c r="R889">
        <v>300</v>
      </c>
      <c r="S889"/>
      <c r="T889"/>
      <c r="U889" t="s">
        <v>6174</v>
      </c>
      <c r="V889" s="2">
        <v>44643.579270833332</v>
      </c>
      <c r="W889" t="s">
        <v>329</v>
      </c>
      <c r="X889" s="2">
        <v>44643.579270833332</v>
      </c>
      <c r="Y889" t="s">
        <v>329</v>
      </c>
      <c r="Z889"/>
    </row>
    <row r="890" spans="1:26" hidden="1" x14ac:dyDescent="0.25">
      <c r="A890" t="s">
        <v>4487</v>
      </c>
      <c r="B890" t="s">
        <v>4486</v>
      </c>
      <c r="C890" t="s">
        <v>245</v>
      </c>
      <c r="D890" t="s">
        <v>1173</v>
      </c>
      <c r="E890" t="s">
        <v>1242</v>
      </c>
      <c r="F890" t="s">
        <v>62</v>
      </c>
      <c r="G890" t="s">
        <v>323</v>
      </c>
      <c r="H890">
        <v>1034624</v>
      </c>
      <c r="I890">
        <v>0.24</v>
      </c>
      <c r="J890" t="s">
        <v>193</v>
      </c>
      <c r="K890" t="s">
        <v>6175</v>
      </c>
      <c r="L890" t="s">
        <v>330</v>
      </c>
      <c r="M890">
        <v>20</v>
      </c>
      <c r="N890">
        <v>100</v>
      </c>
      <c r="O890" t="s">
        <v>6225</v>
      </c>
      <c r="P890" s="2"/>
      <c r="Q890" s="2"/>
      <c r="R890" s="2"/>
      <c r="S890"/>
      <c r="T890"/>
      <c r="U890" t="s">
        <v>6177</v>
      </c>
      <c r="V890" s="2">
        <v>44165.565995370373</v>
      </c>
      <c r="W890" t="s">
        <v>329</v>
      </c>
      <c r="X890" s="2">
        <v>44165.565995370373</v>
      </c>
      <c r="Y890" t="s">
        <v>329</v>
      </c>
      <c r="Z890"/>
    </row>
    <row r="891" spans="1:26" hidden="1" x14ac:dyDescent="0.25">
      <c r="A891" t="s">
        <v>1307</v>
      </c>
      <c r="B891" t="s">
        <v>1306</v>
      </c>
      <c r="C891" t="s">
        <v>956</v>
      </c>
      <c r="D891" t="s">
        <v>528</v>
      </c>
      <c r="E891" t="s">
        <v>957</v>
      </c>
      <c r="F891" t="s">
        <v>51</v>
      </c>
      <c r="G891" t="s">
        <v>323</v>
      </c>
      <c r="H891">
        <v>1034767</v>
      </c>
      <c r="I891">
        <v>0.24</v>
      </c>
      <c r="J891" t="s">
        <v>193</v>
      </c>
      <c r="K891" t="s">
        <v>6175</v>
      </c>
      <c r="L891" t="s">
        <v>330</v>
      </c>
      <c r="M891">
        <v>20</v>
      </c>
      <c r="N891">
        <v>100</v>
      </c>
      <c r="O891" t="s">
        <v>6240</v>
      </c>
      <c r="P891">
        <v>2700</v>
      </c>
      <c r="Q891">
        <v>50</v>
      </c>
      <c r="R891">
        <v>300</v>
      </c>
      <c r="S891"/>
      <c r="T891"/>
      <c r="U891" t="s">
        <v>6177</v>
      </c>
      <c r="V891" s="2">
        <v>44441.601446759261</v>
      </c>
      <c r="W891" t="s">
        <v>329</v>
      </c>
      <c r="X891" s="2">
        <v>44441.601446759261</v>
      </c>
      <c r="Y891" t="s">
        <v>329</v>
      </c>
      <c r="Z891"/>
    </row>
    <row r="892" spans="1:26" hidden="1" x14ac:dyDescent="0.25">
      <c r="A892" t="s">
        <v>1311</v>
      </c>
      <c r="B892" t="s">
        <v>1310</v>
      </c>
      <c r="C892" t="s">
        <v>257</v>
      </c>
      <c r="D892" t="s">
        <v>1312</v>
      </c>
      <c r="E892" t="s">
        <v>259</v>
      </c>
      <c r="F892" t="s">
        <v>51</v>
      </c>
      <c r="G892" t="s">
        <v>323</v>
      </c>
      <c r="H892">
        <v>1034777</v>
      </c>
      <c r="I892">
        <v>0.24</v>
      </c>
      <c r="J892" t="s">
        <v>193</v>
      </c>
      <c r="K892" t="s">
        <v>6175</v>
      </c>
      <c r="L892" t="s">
        <v>330</v>
      </c>
      <c r="M892">
        <v>20</v>
      </c>
      <c r="N892">
        <v>100</v>
      </c>
      <c r="O892" t="s">
        <v>6240</v>
      </c>
      <c r="P892" s="2"/>
      <c r="Q892" s="2"/>
      <c r="R892" s="2"/>
      <c r="S892"/>
      <c r="T892"/>
      <c r="U892" t="s">
        <v>6177</v>
      </c>
      <c r="V892" s="2">
        <v>44553.429108796299</v>
      </c>
      <c r="W892" t="s">
        <v>329</v>
      </c>
      <c r="X892" s="2">
        <v>44553.429108796299</v>
      </c>
      <c r="Y892" t="s">
        <v>329</v>
      </c>
      <c r="Z892"/>
    </row>
    <row r="893" spans="1:26" hidden="1" x14ac:dyDescent="0.25">
      <c r="A893" t="s">
        <v>4491</v>
      </c>
      <c r="B893" t="s">
        <v>4490</v>
      </c>
      <c r="C893" t="s">
        <v>257</v>
      </c>
      <c r="D893" t="s">
        <v>258</v>
      </c>
      <c r="E893" t="s">
        <v>259</v>
      </c>
      <c r="F893" t="s">
        <v>51</v>
      </c>
      <c r="G893" t="s">
        <v>323</v>
      </c>
      <c r="H893">
        <v>1034963</v>
      </c>
      <c r="I893">
        <v>0.24</v>
      </c>
      <c r="J893" t="s">
        <v>193</v>
      </c>
      <c r="K893" t="s">
        <v>6175</v>
      </c>
      <c r="L893" t="s">
        <v>330</v>
      </c>
      <c r="M893">
        <v>20</v>
      </c>
      <c r="N893">
        <v>100</v>
      </c>
      <c r="O893" t="s">
        <v>6240</v>
      </c>
      <c r="P893" s="2"/>
      <c r="Q893" s="2"/>
      <c r="R893" s="2"/>
      <c r="S893"/>
      <c r="T893"/>
      <c r="U893" t="s">
        <v>6177</v>
      </c>
      <c r="V893" s="2">
        <v>44553.432962962965</v>
      </c>
      <c r="W893" t="s">
        <v>329</v>
      </c>
      <c r="X893" s="2">
        <v>44553.432962962965</v>
      </c>
      <c r="Y893" t="s">
        <v>329</v>
      </c>
      <c r="Z893"/>
    </row>
    <row r="894" spans="1:26" hidden="1" x14ac:dyDescent="0.25">
      <c r="A894" t="s">
        <v>3490</v>
      </c>
      <c r="B894" t="s">
        <v>3489</v>
      </c>
      <c r="C894" t="s">
        <v>1930</v>
      </c>
      <c r="D894" t="s">
        <v>3258</v>
      </c>
      <c r="E894" t="s">
        <v>3259</v>
      </c>
      <c r="F894" t="s">
        <v>177</v>
      </c>
      <c r="G894" t="s">
        <v>58</v>
      </c>
      <c r="H894">
        <v>1034393</v>
      </c>
      <c r="I894">
        <v>6</v>
      </c>
      <c r="J894" t="s">
        <v>47</v>
      </c>
      <c r="K894" t="s">
        <v>6142</v>
      </c>
      <c r="L894" t="s">
        <v>55</v>
      </c>
      <c r="M894">
        <v>80</v>
      </c>
      <c r="N894">
        <v>100</v>
      </c>
      <c r="O894" t="s">
        <v>6216</v>
      </c>
      <c r="P894">
        <v>2500</v>
      </c>
      <c r="Q894">
        <v>50</v>
      </c>
      <c r="R894">
        <v>300</v>
      </c>
      <c r="S894"/>
      <c r="T894"/>
      <c r="U894" t="s">
        <v>6144</v>
      </c>
      <c r="V894" s="2">
        <v>44700.306608796294</v>
      </c>
      <c r="W894" t="s">
        <v>329</v>
      </c>
      <c r="X894" s="2">
        <v>44700.306608796294</v>
      </c>
      <c r="Y894" t="s">
        <v>329</v>
      </c>
      <c r="Z894"/>
    </row>
    <row r="895" spans="1:26" hidden="1" x14ac:dyDescent="0.25">
      <c r="A895" t="s">
        <v>3492</v>
      </c>
      <c r="B895" t="s">
        <v>3491</v>
      </c>
      <c r="C895" t="s">
        <v>1739</v>
      </c>
      <c r="D895" t="s">
        <v>3493</v>
      </c>
      <c r="E895" t="s">
        <v>3494</v>
      </c>
      <c r="F895" t="s">
        <v>177</v>
      </c>
      <c r="G895" t="s">
        <v>58</v>
      </c>
      <c r="H895">
        <v>1034418</v>
      </c>
      <c r="I895">
        <v>5</v>
      </c>
      <c r="J895" t="s">
        <v>79</v>
      </c>
      <c r="K895" t="s">
        <v>6172</v>
      </c>
      <c r="L895" t="s">
        <v>55</v>
      </c>
      <c r="M895">
        <v>60</v>
      </c>
      <c r="N895">
        <v>100</v>
      </c>
      <c r="O895" t="s">
        <v>6219</v>
      </c>
      <c r="P895">
        <v>2700</v>
      </c>
      <c r="Q895">
        <v>50</v>
      </c>
      <c r="R895">
        <v>300</v>
      </c>
      <c r="S895"/>
      <c r="T895"/>
      <c r="U895" t="s">
        <v>6174</v>
      </c>
      <c r="V895" s="2">
        <v>44602.516215277778</v>
      </c>
      <c r="W895" t="s">
        <v>329</v>
      </c>
      <c r="X895" s="2">
        <v>44602.516215277778</v>
      </c>
      <c r="Y895" t="s">
        <v>329</v>
      </c>
      <c r="Z895"/>
    </row>
    <row r="896" spans="1:26" hidden="1" x14ac:dyDescent="0.25">
      <c r="A896" t="s">
        <v>4493</v>
      </c>
      <c r="B896" t="s">
        <v>4492</v>
      </c>
      <c r="C896" t="s">
        <v>624</v>
      </c>
      <c r="D896" t="s">
        <v>482</v>
      </c>
      <c r="E896" t="s">
        <v>4389</v>
      </c>
      <c r="F896" t="s">
        <v>107</v>
      </c>
      <c r="G896" t="s">
        <v>58</v>
      </c>
      <c r="H896">
        <v>1034597</v>
      </c>
      <c r="I896">
        <v>5</v>
      </c>
      <c r="J896" t="s">
        <v>47</v>
      </c>
      <c r="K896" t="s">
        <v>6172</v>
      </c>
      <c r="L896" t="s">
        <v>55</v>
      </c>
      <c r="M896">
        <v>60</v>
      </c>
      <c r="N896">
        <v>100</v>
      </c>
      <c r="O896" t="s">
        <v>6219</v>
      </c>
      <c r="P896">
        <v>2700</v>
      </c>
      <c r="Q896">
        <v>50</v>
      </c>
      <c r="R896">
        <v>300</v>
      </c>
      <c r="S896"/>
      <c r="T896"/>
      <c r="U896" t="s">
        <v>6174</v>
      </c>
      <c r="V896" s="2">
        <v>44312.373449074075</v>
      </c>
      <c r="W896" t="s">
        <v>329</v>
      </c>
      <c r="X896" s="2">
        <v>44312.373449074075</v>
      </c>
      <c r="Y896" t="s">
        <v>329</v>
      </c>
      <c r="Z896"/>
    </row>
    <row r="897" spans="1:26" hidden="1" x14ac:dyDescent="0.25">
      <c r="A897" t="s">
        <v>4495</v>
      </c>
      <c r="B897" t="s">
        <v>4494</v>
      </c>
      <c r="C897" t="s">
        <v>1739</v>
      </c>
      <c r="D897" t="s">
        <v>3493</v>
      </c>
      <c r="E897" t="s">
        <v>3494</v>
      </c>
      <c r="F897" t="s">
        <v>177</v>
      </c>
      <c r="G897" t="s">
        <v>58</v>
      </c>
      <c r="H897">
        <v>1034599</v>
      </c>
      <c r="I897">
        <v>5</v>
      </c>
      <c r="J897" t="s">
        <v>47</v>
      </c>
      <c r="K897" t="s">
        <v>6172</v>
      </c>
      <c r="L897" t="s">
        <v>55</v>
      </c>
      <c r="M897">
        <v>60</v>
      </c>
      <c r="N897">
        <v>100</v>
      </c>
      <c r="O897" t="s">
        <v>6219</v>
      </c>
      <c r="P897">
        <v>2700</v>
      </c>
      <c r="Q897">
        <v>50</v>
      </c>
      <c r="R897">
        <v>300</v>
      </c>
      <c r="S897"/>
      <c r="T897"/>
      <c r="U897" t="s">
        <v>6174</v>
      </c>
      <c r="V897" s="2">
        <v>44602.516365740739</v>
      </c>
      <c r="W897" t="s">
        <v>329</v>
      </c>
      <c r="X897" s="2">
        <v>44602.516365740739</v>
      </c>
      <c r="Y897" t="s">
        <v>329</v>
      </c>
      <c r="Z897"/>
    </row>
    <row r="898" spans="1:26" hidden="1" x14ac:dyDescent="0.25">
      <c r="A898" t="s">
        <v>4578</v>
      </c>
      <c r="B898" t="s">
        <v>4577</v>
      </c>
      <c r="C898" t="s">
        <v>461</v>
      </c>
      <c r="D898" t="s">
        <v>3914</v>
      </c>
      <c r="E898" t="s">
        <v>3915</v>
      </c>
      <c r="F898" t="s">
        <v>62</v>
      </c>
      <c r="G898" t="s">
        <v>323</v>
      </c>
      <c r="H898">
        <v>1031057</v>
      </c>
      <c r="I898">
        <v>0.24</v>
      </c>
      <c r="J898" t="s">
        <v>193</v>
      </c>
      <c r="K898" t="s">
        <v>6175</v>
      </c>
      <c r="L898" t="s">
        <v>330</v>
      </c>
      <c r="M898">
        <v>20</v>
      </c>
      <c r="N898">
        <v>100</v>
      </c>
      <c r="O898" t="s">
        <v>6176</v>
      </c>
      <c r="P898" s="2"/>
      <c r="Q898" s="2"/>
      <c r="R898" s="2"/>
      <c r="S898"/>
      <c r="T898"/>
      <c r="U898" t="s">
        <v>6177</v>
      </c>
      <c r="V898" s="2">
        <v>44658.371493055558</v>
      </c>
      <c r="W898" t="s">
        <v>329</v>
      </c>
      <c r="X898" s="2">
        <v>44658.371493055558</v>
      </c>
      <c r="Y898" t="s">
        <v>329</v>
      </c>
      <c r="Z898"/>
    </row>
    <row r="899" spans="1:26" hidden="1" x14ac:dyDescent="0.25">
      <c r="A899" t="s">
        <v>4580</v>
      </c>
      <c r="B899" t="s">
        <v>4579</v>
      </c>
      <c r="C899" t="s">
        <v>1251</v>
      </c>
      <c r="D899" t="s">
        <v>81</v>
      </c>
      <c r="E899" t="s">
        <v>1252</v>
      </c>
      <c r="F899" t="s">
        <v>62</v>
      </c>
      <c r="G899" t="s">
        <v>323</v>
      </c>
      <c r="H899">
        <v>1031058</v>
      </c>
      <c r="I899">
        <v>0.24</v>
      </c>
      <c r="J899" t="s">
        <v>193</v>
      </c>
      <c r="K899" t="s">
        <v>6175</v>
      </c>
      <c r="L899" t="s">
        <v>330</v>
      </c>
      <c r="M899">
        <v>20</v>
      </c>
      <c r="N899">
        <v>100</v>
      </c>
      <c r="O899" t="s">
        <v>6225</v>
      </c>
      <c r="P899" s="2"/>
      <c r="Q899" s="2"/>
      <c r="R899" s="2"/>
      <c r="S899"/>
      <c r="T899"/>
      <c r="U899" t="s">
        <v>6177</v>
      </c>
      <c r="V899" s="2">
        <v>44186.649837962963</v>
      </c>
      <c r="W899" t="s">
        <v>329</v>
      </c>
      <c r="X899" s="2">
        <v>44186.649837962963</v>
      </c>
      <c r="Y899" t="s">
        <v>329</v>
      </c>
      <c r="Z899"/>
    </row>
    <row r="900" spans="1:26" hidden="1" x14ac:dyDescent="0.25">
      <c r="A900" t="s">
        <v>3271</v>
      </c>
      <c r="B900" t="s">
        <v>3270</v>
      </c>
      <c r="C900" t="s">
        <v>2948</v>
      </c>
      <c r="D900" t="s">
        <v>264</v>
      </c>
      <c r="E900" t="s">
        <v>2949</v>
      </c>
      <c r="F900" t="s">
        <v>177</v>
      </c>
      <c r="G900" t="s">
        <v>58</v>
      </c>
      <c r="H900">
        <v>1015846</v>
      </c>
      <c r="I900">
        <v>5</v>
      </c>
      <c r="J900" t="s">
        <v>47</v>
      </c>
      <c r="K900" t="s">
        <v>6142</v>
      </c>
      <c r="L900" t="s">
        <v>55</v>
      </c>
      <c r="M900">
        <v>80</v>
      </c>
      <c r="N900">
        <v>100</v>
      </c>
      <c r="O900" t="s">
        <v>6218</v>
      </c>
      <c r="P900">
        <v>2600</v>
      </c>
      <c r="Q900">
        <v>50</v>
      </c>
      <c r="R900">
        <v>300</v>
      </c>
      <c r="S900"/>
      <c r="T900"/>
      <c r="U900" t="s">
        <v>6144</v>
      </c>
      <c r="V900" s="2">
        <v>44238.452939814815</v>
      </c>
      <c r="W900" t="s">
        <v>329</v>
      </c>
      <c r="X900" s="2">
        <v>44238.452939814815</v>
      </c>
      <c r="Y900" t="s">
        <v>329</v>
      </c>
      <c r="Z900"/>
    </row>
    <row r="901" spans="1:26" hidden="1" x14ac:dyDescent="0.25">
      <c r="A901" t="s">
        <v>3154</v>
      </c>
      <c r="B901" t="s">
        <v>3153</v>
      </c>
      <c r="C901" t="s">
        <v>1940</v>
      </c>
      <c r="D901" t="s">
        <v>697</v>
      </c>
      <c r="E901" t="s">
        <v>3155</v>
      </c>
      <c r="F901" t="s">
        <v>177</v>
      </c>
      <c r="G901" t="s">
        <v>58</v>
      </c>
      <c r="H901">
        <v>1031114</v>
      </c>
      <c r="I901">
        <v>6</v>
      </c>
      <c r="J901" t="s">
        <v>79</v>
      </c>
      <c r="K901" t="s">
        <v>6142</v>
      </c>
      <c r="L901" t="s">
        <v>55</v>
      </c>
      <c r="M901">
        <v>80</v>
      </c>
      <c r="N901">
        <v>100</v>
      </c>
      <c r="O901" t="s">
        <v>6207</v>
      </c>
      <c r="P901">
        <v>2600</v>
      </c>
      <c r="Q901">
        <v>50</v>
      </c>
      <c r="R901">
        <v>300</v>
      </c>
      <c r="S901"/>
      <c r="T901"/>
      <c r="U901" t="s">
        <v>6144</v>
      </c>
      <c r="V901" s="2">
        <v>44747.598900462966</v>
      </c>
      <c r="W901" t="s">
        <v>329</v>
      </c>
      <c r="X901" s="2">
        <v>44747.599745370368</v>
      </c>
      <c r="Y901" t="s">
        <v>329</v>
      </c>
      <c r="Z901"/>
    </row>
    <row r="902" spans="1:26" hidden="1" x14ac:dyDescent="0.25">
      <c r="A902" t="s">
        <v>3280</v>
      </c>
      <c r="B902" t="s">
        <v>3279</v>
      </c>
      <c r="C902" t="s">
        <v>376</v>
      </c>
      <c r="D902" t="s">
        <v>281</v>
      </c>
      <c r="E902" t="s">
        <v>3281</v>
      </c>
      <c r="F902" t="s">
        <v>177</v>
      </c>
      <c r="G902" t="s">
        <v>58</v>
      </c>
      <c r="H902">
        <v>1015858</v>
      </c>
      <c r="I902">
        <v>5</v>
      </c>
      <c r="J902" t="s">
        <v>79</v>
      </c>
      <c r="K902" t="s">
        <v>6142</v>
      </c>
      <c r="L902" t="s">
        <v>55</v>
      </c>
      <c r="M902">
        <v>80</v>
      </c>
      <c r="N902">
        <v>100</v>
      </c>
      <c r="O902" t="s">
        <v>6221</v>
      </c>
      <c r="P902">
        <v>2700</v>
      </c>
      <c r="Q902">
        <v>50</v>
      </c>
      <c r="R902">
        <v>300</v>
      </c>
      <c r="S902"/>
      <c r="T902"/>
      <c r="U902" t="s">
        <v>6144</v>
      </c>
      <c r="V902" s="2">
        <v>44090.547349537039</v>
      </c>
      <c r="W902" t="s">
        <v>329</v>
      </c>
      <c r="X902" s="2">
        <v>44090.547349537039</v>
      </c>
      <c r="Y902" t="s">
        <v>329</v>
      </c>
      <c r="Z902"/>
    </row>
    <row r="903" spans="1:26" hidden="1" x14ac:dyDescent="0.25">
      <c r="A903" t="s">
        <v>456</v>
      </c>
      <c r="B903" t="s">
        <v>455</v>
      </c>
      <c r="C903" t="s">
        <v>227</v>
      </c>
      <c r="D903" t="s">
        <v>169</v>
      </c>
      <c r="E903" t="s">
        <v>228</v>
      </c>
      <c r="F903" t="s">
        <v>177</v>
      </c>
      <c r="G903" t="s">
        <v>323</v>
      </c>
      <c r="H903">
        <v>1031074</v>
      </c>
      <c r="I903">
        <v>0.24</v>
      </c>
      <c r="J903" t="s">
        <v>193</v>
      </c>
      <c r="K903" t="s">
        <v>6175</v>
      </c>
      <c r="L903" t="s">
        <v>330</v>
      </c>
      <c r="M903">
        <v>20</v>
      </c>
      <c r="N903">
        <v>100</v>
      </c>
      <c r="O903" t="s">
        <v>6240</v>
      </c>
      <c r="P903" s="2"/>
      <c r="Q903" s="2"/>
      <c r="R903" s="2"/>
      <c r="S903"/>
      <c r="T903"/>
      <c r="U903" t="s">
        <v>6177</v>
      </c>
      <c r="V903" s="2">
        <v>44620.394317129627</v>
      </c>
      <c r="W903" t="s">
        <v>329</v>
      </c>
      <c r="X903" s="2">
        <v>44620.394317129627</v>
      </c>
      <c r="Y903" t="s">
        <v>329</v>
      </c>
      <c r="Z903"/>
    </row>
    <row r="904" spans="1:26" hidden="1" x14ac:dyDescent="0.25">
      <c r="A904" t="s">
        <v>6300</v>
      </c>
      <c r="B904" s="2"/>
      <c r="C904" s="2"/>
      <c r="D904" s="2"/>
      <c r="E904" s="2"/>
      <c r="F904" s="2"/>
      <c r="G904" t="s">
        <v>323</v>
      </c>
      <c r="H904">
        <v>1031084</v>
      </c>
      <c r="I904">
        <v>0.24</v>
      </c>
      <c r="J904" t="s">
        <v>193</v>
      </c>
      <c r="K904" t="s">
        <v>6175</v>
      </c>
      <c r="L904" t="s">
        <v>330</v>
      </c>
      <c r="M904">
        <v>20</v>
      </c>
      <c r="N904">
        <v>100</v>
      </c>
      <c r="O904" t="s">
        <v>6240</v>
      </c>
      <c r="P904" s="2"/>
      <c r="Q904" s="2"/>
      <c r="R904" s="2"/>
      <c r="S904"/>
      <c r="T904"/>
      <c r="U904" t="s">
        <v>6177</v>
      </c>
      <c r="V904" s="2">
        <v>44620.392997685187</v>
      </c>
      <c r="W904" t="s">
        <v>329</v>
      </c>
      <c r="X904" s="2">
        <v>44620.392997685187</v>
      </c>
      <c r="Y904" t="s">
        <v>329</v>
      </c>
      <c r="Z904"/>
    </row>
    <row r="905" spans="1:26" hidden="1" x14ac:dyDescent="0.25">
      <c r="A905" t="s">
        <v>466</v>
      </c>
      <c r="B905" t="s">
        <v>465</v>
      </c>
      <c r="C905" t="s">
        <v>467</v>
      </c>
      <c r="D905" t="s">
        <v>468</v>
      </c>
      <c r="E905" t="s">
        <v>469</v>
      </c>
      <c r="F905" t="s">
        <v>177</v>
      </c>
      <c r="G905" t="s">
        <v>323</v>
      </c>
      <c r="H905">
        <v>1031088</v>
      </c>
      <c r="I905">
        <v>0.24</v>
      </c>
      <c r="J905" t="s">
        <v>193</v>
      </c>
      <c r="K905" t="s">
        <v>6175</v>
      </c>
      <c r="L905" t="s">
        <v>330</v>
      </c>
      <c r="M905">
        <v>20</v>
      </c>
      <c r="N905">
        <v>100</v>
      </c>
      <c r="O905" t="s">
        <v>6240</v>
      </c>
      <c r="P905" s="2"/>
      <c r="Q905" s="2"/>
      <c r="R905" s="2"/>
      <c r="S905"/>
      <c r="T905"/>
      <c r="U905" t="s">
        <v>6177</v>
      </c>
      <c r="V905" s="2">
        <v>44620.39329861111</v>
      </c>
      <c r="W905" t="s">
        <v>329</v>
      </c>
      <c r="X905" s="2">
        <v>44620.39329861111</v>
      </c>
      <c r="Y905" t="s">
        <v>329</v>
      </c>
      <c r="Z905"/>
    </row>
    <row r="906" spans="1:26" hidden="1" x14ac:dyDescent="0.25">
      <c r="A906" t="s">
        <v>4014</v>
      </c>
      <c r="B906" t="s">
        <v>4013</v>
      </c>
      <c r="C906" t="s">
        <v>3889</v>
      </c>
      <c r="D906" t="s">
        <v>169</v>
      </c>
      <c r="E906" t="s">
        <v>3890</v>
      </c>
      <c r="F906" t="s">
        <v>34</v>
      </c>
      <c r="G906" t="s">
        <v>323</v>
      </c>
      <c r="H906">
        <v>1031092</v>
      </c>
      <c r="I906">
        <v>0.24</v>
      </c>
      <c r="J906" t="s">
        <v>193</v>
      </c>
      <c r="K906" t="s">
        <v>6175</v>
      </c>
      <c r="L906" t="s">
        <v>330</v>
      </c>
      <c r="M906">
        <v>20</v>
      </c>
      <c r="N906">
        <v>100</v>
      </c>
      <c r="O906" t="s">
        <v>6176</v>
      </c>
      <c r="P906" s="2"/>
      <c r="Q906" s="2"/>
      <c r="R906" s="2"/>
      <c r="S906"/>
      <c r="T906"/>
      <c r="U906" t="s">
        <v>6177</v>
      </c>
      <c r="V906" s="2">
        <v>44672.59578703704</v>
      </c>
      <c r="W906" t="s">
        <v>329</v>
      </c>
      <c r="X906" s="2">
        <v>44672.59578703704</v>
      </c>
      <c r="Y906" t="s">
        <v>329</v>
      </c>
      <c r="Z906"/>
    </row>
    <row r="907" spans="1:26" hidden="1" x14ac:dyDescent="0.25">
      <c r="A907" t="s">
        <v>4016</v>
      </c>
      <c r="B907" t="s">
        <v>4015</v>
      </c>
      <c r="C907" t="s">
        <v>2489</v>
      </c>
      <c r="D907" t="s">
        <v>3843</v>
      </c>
      <c r="E907" t="s">
        <v>3844</v>
      </c>
      <c r="F907" t="s">
        <v>177</v>
      </c>
      <c r="G907" t="s">
        <v>323</v>
      </c>
      <c r="H907">
        <v>1031093</v>
      </c>
      <c r="I907">
        <v>0.24</v>
      </c>
      <c r="J907" t="s">
        <v>193</v>
      </c>
      <c r="K907" t="s">
        <v>6175</v>
      </c>
      <c r="L907" t="s">
        <v>330</v>
      </c>
      <c r="M907">
        <v>20</v>
      </c>
      <c r="N907">
        <v>100</v>
      </c>
      <c r="O907" t="s">
        <v>6176</v>
      </c>
      <c r="P907" s="2"/>
      <c r="Q907" s="2"/>
      <c r="R907" s="2"/>
      <c r="S907"/>
      <c r="T907"/>
      <c r="U907" t="s">
        <v>6177</v>
      </c>
      <c r="V907" s="2">
        <v>44671.380613425928</v>
      </c>
      <c r="W907" t="s">
        <v>329</v>
      </c>
      <c r="X907" s="2">
        <v>44671.380613425928</v>
      </c>
      <c r="Y907" t="s">
        <v>329</v>
      </c>
      <c r="Z907"/>
    </row>
    <row r="908" spans="1:26" hidden="1" x14ac:dyDescent="0.25">
      <c r="A908" t="s">
        <v>3161</v>
      </c>
      <c r="B908" t="s">
        <v>3160</v>
      </c>
      <c r="C908" t="s">
        <v>1875</v>
      </c>
      <c r="D908" t="s">
        <v>1876</v>
      </c>
      <c r="E908" t="s">
        <v>1877</v>
      </c>
      <c r="F908" t="s">
        <v>277</v>
      </c>
      <c r="G908" t="s">
        <v>58</v>
      </c>
      <c r="H908">
        <v>1031158</v>
      </c>
      <c r="I908">
        <v>5</v>
      </c>
      <c r="J908" t="s">
        <v>79</v>
      </c>
      <c r="K908" t="s">
        <v>6172</v>
      </c>
      <c r="L908" t="s">
        <v>55</v>
      </c>
      <c r="M908">
        <v>60</v>
      </c>
      <c r="N908">
        <v>100</v>
      </c>
      <c r="O908" t="s">
        <v>6219</v>
      </c>
      <c r="P908">
        <v>2550</v>
      </c>
      <c r="Q908">
        <v>50</v>
      </c>
      <c r="R908">
        <v>300</v>
      </c>
      <c r="S908"/>
      <c r="T908"/>
      <c r="U908" t="s">
        <v>6174</v>
      </c>
      <c r="V908" s="2">
        <v>43474.373842592591</v>
      </c>
      <c r="W908"/>
      <c r="X908" s="2">
        <v>44439.632199074076</v>
      </c>
      <c r="Y908" t="s">
        <v>329</v>
      </c>
      <c r="Z908"/>
    </row>
    <row r="909" spans="1:26" hidden="1" x14ac:dyDescent="0.25">
      <c r="A909" t="s">
        <v>5859</v>
      </c>
      <c r="B909" t="s">
        <v>5858</v>
      </c>
      <c r="C909" t="s">
        <v>1808</v>
      </c>
      <c r="D909" t="s">
        <v>1809</v>
      </c>
      <c r="E909" t="s">
        <v>1810</v>
      </c>
      <c r="F909" t="s">
        <v>177</v>
      </c>
      <c r="G909" t="s">
        <v>5022</v>
      </c>
      <c r="H909">
        <v>3004345</v>
      </c>
      <c r="I909">
        <v>5</v>
      </c>
      <c r="J909" t="s">
        <v>167</v>
      </c>
      <c r="K909" t="s">
        <v>6142</v>
      </c>
      <c r="L909" t="s">
        <v>55</v>
      </c>
      <c r="M909">
        <v>80</v>
      </c>
      <c r="N909">
        <v>100</v>
      </c>
      <c r="O909" t="s">
        <v>6143</v>
      </c>
      <c r="P909">
        <v>2600</v>
      </c>
      <c r="Q909">
        <v>50</v>
      </c>
      <c r="R909">
        <v>300</v>
      </c>
      <c r="S909"/>
      <c r="T909"/>
      <c r="U909" t="s">
        <v>6144</v>
      </c>
      <c r="V909" s="2">
        <v>43474.373831018522</v>
      </c>
      <c r="W909"/>
      <c r="X909" s="2">
        <v>44683.56931712963</v>
      </c>
      <c r="Y909" t="s">
        <v>329</v>
      </c>
      <c r="Z909"/>
    </row>
    <row r="910" spans="1:26" hidden="1" x14ac:dyDescent="0.25">
      <c r="A910" t="s">
        <v>6301</v>
      </c>
      <c r="B910" s="2"/>
      <c r="C910" s="2"/>
      <c r="D910" s="2"/>
      <c r="E910" s="2"/>
      <c r="F910" s="2"/>
      <c r="G910" t="s">
        <v>5022</v>
      </c>
      <c r="H910">
        <v>3004692</v>
      </c>
      <c r="I910">
        <v>3</v>
      </c>
      <c r="J910" t="s">
        <v>47</v>
      </c>
      <c r="K910" t="s">
        <v>6175</v>
      </c>
      <c r="L910" t="s">
        <v>55</v>
      </c>
      <c r="M910">
        <v>0</v>
      </c>
      <c r="N910">
        <v>100</v>
      </c>
      <c r="O910" t="s">
        <v>6248</v>
      </c>
      <c r="P910">
        <v>1591</v>
      </c>
      <c r="Q910">
        <v>50</v>
      </c>
      <c r="R910">
        <v>301</v>
      </c>
      <c r="S910"/>
      <c r="T910"/>
      <c r="U910" t="s">
        <v>6214</v>
      </c>
      <c r="V910" s="2">
        <v>43474.373842592591</v>
      </c>
      <c r="W910"/>
      <c r="X910" s="2">
        <v>44683.488136574073</v>
      </c>
      <c r="Y910" t="s">
        <v>329</v>
      </c>
      <c r="Z910"/>
    </row>
    <row r="911" spans="1:26" hidden="1" x14ac:dyDescent="0.25">
      <c r="A911" t="s">
        <v>6302</v>
      </c>
      <c r="B911" s="2"/>
      <c r="C911" s="2"/>
      <c r="D911" s="2"/>
      <c r="E911" s="2"/>
      <c r="F911" s="2"/>
      <c r="G911" t="s">
        <v>5022</v>
      </c>
      <c r="H911">
        <v>3004350</v>
      </c>
      <c r="I911">
        <v>3</v>
      </c>
      <c r="J911" t="s">
        <v>47</v>
      </c>
      <c r="K911" t="s">
        <v>6175</v>
      </c>
      <c r="L911" t="s">
        <v>55</v>
      </c>
      <c r="M911">
        <v>0</v>
      </c>
      <c r="N911">
        <v>100</v>
      </c>
      <c r="O911" t="s">
        <v>6303</v>
      </c>
      <c r="P911">
        <v>1600</v>
      </c>
      <c r="Q911">
        <v>50</v>
      </c>
      <c r="R911">
        <v>302</v>
      </c>
      <c r="S911"/>
      <c r="T911"/>
      <c r="U911" t="s">
        <v>6214</v>
      </c>
      <c r="V911" s="2">
        <v>43474.373842592591</v>
      </c>
      <c r="W911"/>
      <c r="X911" s="2">
        <v>44683.488541666666</v>
      </c>
      <c r="Y911" t="s">
        <v>329</v>
      </c>
      <c r="Z911"/>
    </row>
    <row r="912" spans="1:26" hidden="1" x14ac:dyDescent="0.25">
      <c r="A912" t="s">
        <v>6103</v>
      </c>
      <c r="B912" t="s">
        <v>6102</v>
      </c>
      <c r="C912" t="s">
        <v>2404</v>
      </c>
      <c r="D912" t="s">
        <v>32</v>
      </c>
      <c r="E912" t="s">
        <v>2405</v>
      </c>
      <c r="F912" t="s">
        <v>177</v>
      </c>
      <c r="G912" t="s">
        <v>5022</v>
      </c>
      <c r="H912">
        <v>3004693</v>
      </c>
      <c r="I912">
        <v>3</v>
      </c>
      <c r="J912" t="s">
        <v>47</v>
      </c>
      <c r="K912" t="s">
        <v>6175</v>
      </c>
      <c r="L912" t="s">
        <v>55</v>
      </c>
      <c r="M912">
        <v>0</v>
      </c>
      <c r="N912">
        <v>100</v>
      </c>
      <c r="O912" t="s">
        <v>6241</v>
      </c>
      <c r="P912">
        <v>1600</v>
      </c>
      <c r="Q912">
        <v>50</v>
      </c>
      <c r="R912">
        <v>300</v>
      </c>
      <c r="S912"/>
      <c r="T912"/>
      <c r="U912" t="s">
        <v>6214</v>
      </c>
      <c r="V912" s="2">
        <v>43474.373842592591</v>
      </c>
      <c r="W912"/>
      <c r="X912" s="2">
        <v>44683.487557870372</v>
      </c>
      <c r="Y912" t="s">
        <v>329</v>
      </c>
      <c r="Z912"/>
    </row>
    <row r="913" spans="1:26" hidden="1" x14ac:dyDescent="0.25">
      <c r="A913" t="s">
        <v>5045</v>
      </c>
      <c r="B913" t="s">
        <v>5044</v>
      </c>
      <c r="C913" t="s">
        <v>5046</v>
      </c>
      <c r="D913" t="s">
        <v>74</v>
      </c>
      <c r="E913" t="s">
        <v>5047</v>
      </c>
      <c r="F913" t="s">
        <v>277</v>
      </c>
      <c r="G913" t="s">
        <v>5022</v>
      </c>
      <c r="H913">
        <v>3004677</v>
      </c>
      <c r="I913">
        <v>3</v>
      </c>
      <c r="J913" t="s">
        <v>47</v>
      </c>
      <c r="K913" t="s">
        <v>6175</v>
      </c>
      <c r="L913" t="s">
        <v>55</v>
      </c>
      <c r="M913">
        <v>0</v>
      </c>
      <c r="N913">
        <v>100</v>
      </c>
      <c r="O913" t="s">
        <v>6304</v>
      </c>
      <c r="P913">
        <v>1600</v>
      </c>
      <c r="Q913">
        <v>50</v>
      </c>
      <c r="R913">
        <v>300</v>
      </c>
      <c r="S913"/>
      <c r="T913"/>
      <c r="U913" t="s">
        <v>6214</v>
      </c>
      <c r="V913" s="2">
        <v>43474.373842592591</v>
      </c>
      <c r="W913"/>
      <c r="X913" s="2">
        <v>44683.488935185182</v>
      </c>
      <c r="Y913" t="s">
        <v>329</v>
      </c>
      <c r="Z913"/>
    </row>
    <row r="914" spans="1:26" hidden="1" x14ac:dyDescent="0.25">
      <c r="A914" t="s">
        <v>6305</v>
      </c>
      <c r="B914" s="2"/>
      <c r="C914" s="2"/>
      <c r="D914" s="2"/>
      <c r="E914" s="2"/>
      <c r="F914" s="2"/>
      <c r="G914" t="s">
        <v>5022</v>
      </c>
      <c r="H914">
        <v>3004670</v>
      </c>
      <c r="I914">
        <v>3</v>
      </c>
      <c r="J914" t="s">
        <v>47</v>
      </c>
      <c r="K914" t="s">
        <v>6175</v>
      </c>
      <c r="L914" t="s">
        <v>55</v>
      </c>
      <c r="M914">
        <v>0</v>
      </c>
      <c r="N914">
        <v>100</v>
      </c>
      <c r="O914" t="s">
        <v>6304</v>
      </c>
      <c r="P914">
        <v>1600</v>
      </c>
      <c r="Q914">
        <v>50</v>
      </c>
      <c r="R914">
        <v>300</v>
      </c>
      <c r="S914"/>
      <c r="T914"/>
      <c r="U914" t="s">
        <v>6214</v>
      </c>
      <c r="V914" s="2">
        <v>43474.373842592591</v>
      </c>
      <c r="W914"/>
      <c r="X914" s="2">
        <v>44683.48946759259</v>
      </c>
      <c r="Y914" t="s">
        <v>329</v>
      </c>
      <c r="Z914"/>
    </row>
    <row r="915" spans="1:26" hidden="1" x14ac:dyDescent="0.25">
      <c r="A915" t="s">
        <v>6097</v>
      </c>
      <c r="B915" t="s">
        <v>6096</v>
      </c>
      <c r="C915" t="s">
        <v>5840</v>
      </c>
      <c r="D915" t="s">
        <v>522</v>
      </c>
      <c r="E915" t="s">
        <v>6098</v>
      </c>
      <c r="F915" t="s">
        <v>277</v>
      </c>
      <c r="G915" t="s">
        <v>5022</v>
      </c>
      <c r="H915">
        <v>3004673</v>
      </c>
      <c r="I915">
        <v>3</v>
      </c>
      <c r="J915" t="s">
        <v>47</v>
      </c>
      <c r="K915" t="s">
        <v>6175</v>
      </c>
      <c r="L915" t="s">
        <v>55</v>
      </c>
      <c r="M915">
        <v>0</v>
      </c>
      <c r="N915">
        <v>100</v>
      </c>
      <c r="O915" t="s">
        <v>6304</v>
      </c>
      <c r="P915">
        <v>1600</v>
      </c>
      <c r="Q915">
        <v>50</v>
      </c>
      <c r="R915">
        <v>300</v>
      </c>
      <c r="S915"/>
      <c r="T915"/>
      <c r="U915" t="s">
        <v>6214</v>
      </c>
      <c r="V915" s="2">
        <v>43474.373842592591</v>
      </c>
      <c r="W915"/>
      <c r="X915" s="2">
        <v>44683.485914351855</v>
      </c>
      <c r="Y915" t="s">
        <v>329</v>
      </c>
      <c r="Z915"/>
    </row>
    <row r="916" spans="1:26" hidden="1" x14ac:dyDescent="0.25">
      <c r="A916" t="s">
        <v>5877</v>
      </c>
      <c r="B916" t="s">
        <v>5876</v>
      </c>
      <c r="C916" t="s">
        <v>5291</v>
      </c>
      <c r="D916" t="s">
        <v>93</v>
      </c>
      <c r="E916" t="s">
        <v>5292</v>
      </c>
      <c r="F916" t="s">
        <v>184</v>
      </c>
      <c r="G916" t="s">
        <v>5022</v>
      </c>
      <c r="H916">
        <v>3004347</v>
      </c>
      <c r="I916">
        <v>3</v>
      </c>
      <c r="J916" t="s">
        <v>47</v>
      </c>
      <c r="K916" t="s">
        <v>6175</v>
      </c>
      <c r="L916" t="s">
        <v>55</v>
      </c>
      <c r="M916">
        <v>0</v>
      </c>
      <c r="N916">
        <v>100</v>
      </c>
      <c r="O916" t="s">
        <v>6148</v>
      </c>
      <c r="P916">
        <v>1400</v>
      </c>
      <c r="Q916">
        <v>50</v>
      </c>
      <c r="R916">
        <v>300</v>
      </c>
      <c r="S916"/>
      <c r="T916"/>
      <c r="U916" t="s">
        <v>6214</v>
      </c>
      <c r="V916" s="2">
        <v>43474.373842592591</v>
      </c>
      <c r="W916"/>
      <c r="X916" s="2">
        <v>44683.489571759259</v>
      </c>
      <c r="Y916" t="s">
        <v>329</v>
      </c>
      <c r="Z916"/>
    </row>
    <row r="917" spans="1:26" hidden="1" x14ac:dyDescent="0.25">
      <c r="A917" t="s">
        <v>6306</v>
      </c>
      <c r="B917" s="2"/>
      <c r="C917" s="2"/>
      <c r="D917" s="2"/>
      <c r="E917" s="2"/>
      <c r="F917" s="2"/>
      <c r="G917" t="s">
        <v>5022</v>
      </c>
      <c r="H917">
        <v>3004406</v>
      </c>
      <c r="I917">
        <v>3</v>
      </c>
      <c r="J917" t="s">
        <v>47</v>
      </c>
      <c r="K917" t="s">
        <v>6175</v>
      </c>
      <c r="L917" t="s">
        <v>55</v>
      </c>
      <c r="M917">
        <v>0</v>
      </c>
      <c r="N917">
        <v>100</v>
      </c>
      <c r="O917" t="s">
        <v>6241</v>
      </c>
      <c r="P917">
        <v>1600</v>
      </c>
      <c r="Q917">
        <v>50</v>
      </c>
      <c r="R917">
        <v>300</v>
      </c>
      <c r="S917"/>
      <c r="T917"/>
      <c r="U917" t="s">
        <v>6214</v>
      </c>
      <c r="V917" s="2">
        <v>43474.373831018522</v>
      </c>
      <c r="W917"/>
      <c r="X917" s="2">
        <v>44683.486712962964</v>
      </c>
      <c r="Y917" t="s">
        <v>329</v>
      </c>
      <c r="Z917"/>
    </row>
    <row r="918" spans="1:26" hidden="1" x14ac:dyDescent="0.25">
      <c r="A918" t="s">
        <v>5865</v>
      </c>
      <c r="B918" t="s">
        <v>5864</v>
      </c>
      <c r="C918" t="s">
        <v>715</v>
      </c>
      <c r="D918" t="s">
        <v>716</v>
      </c>
      <c r="E918" t="s">
        <v>717</v>
      </c>
      <c r="F918" t="s">
        <v>177</v>
      </c>
      <c r="G918" t="s">
        <v>5022</v>
      </c>
      <c r="H918">
        <v>3004407</v>
      </c>
      <c r="I918">
        <v>5</v>
      </c>
      <c r="J918" t="s">
        <v>167</v>
      </c>
      <c r="K918" t="s">
        <v>6142</v>
      </c>
      <c r="L918" t="s">
        <v>55</v>
      </c>
      <c r="M918">
        <v>80</v>
      </c>
      <c r="N918">
        <v>100</v>
      </c>
      <c r="O918" t="s">
        <v>6143</v>
      </c>
      <c r="P918">
        <v>2590</v>
      </c>
      <c r="Q918">
        <v>50</v>
      </c>
      <c r="R918">
        <v>300</v>
      </c>
      <c r="S918"/>
      <c r="T918"/>
      <c r="U918" t="s">
        <v>6144</v>
      </c>
      <c r="V918" s="2">
        <v>43474.373842592591</v>
      </c>
      <c r="W918"/>
      <c r="X918" s="2">
        <v>44119.428912037038</v>
      </c>
      <c r="Y918" t="s">
        <v>329</v>
      </c>
      <c r="Z918"/>
    </row>
    <row r="919" spans="1:26" hidden="1" x14ac:dyDescent="0.25">
      <c r="A919" t="s">
        <v>6067</v>
      </c>
      <c r="B919" t="s">
        <v>6066</v>
      </c>
      <c r="C919" t="s">
        <v>1753</v>
      </c>
      <c r="D919" t="s">
        <v>68</v>
      </c>
      <c r="E919" t="s">
        <v>2665</v>
      </c>
      <c r="F919" t="s">
        <v>177</v>
      </c>
      <c r="G919" t="s">
        <v>5022</v>
      </c>
      <c r="H919">
        <v>3004416</v>
      </c>
      <c r="I919">
        <v>5</v>
      </c>
      <c r="J919" t="s">
        <v>167</v>
      </c>
      <c r="K919" t="s">
        <v>6142</v>
      </c>
      <c r="L919" t="s">
        <v>55</v>
      </c>
      <c r="M919">
        <v>80</v>
      </c>
      <c r="N919">
        <v>100</v>
      </c>
      <c r="O919" t="s">
        <v>6143</v>
      </c>
      <c r="P919">
        <v>2600</v>
      </c>
      <c r="Q919">
        <v>50</v>
      </c>
      <c r="R919">
        <v>300</v>
      </c>
      <c r="S919"/>
      <c r="T919"/>
      <c r="U919" t="s">
        <v>6144</v>
      </c>
      <c r="V919" s="2">
        <v>43474.373831018522</v>
      </c>
      <c r="W919"/>
      <c r="X919" s="2">
        <v>44692.434733796297</v>
      </c>
      <c r="Y919" t="s">
        <v>329</v>
      </c>
      <c r="Z919"/>
    </row>
    <row r="920" spans="1:26" hidden="1" x14ac:dyDescent="0.25">
      <c r="A920" t="s">
        <v>6069</v>
      </c>
      <c r="B920" t="s">
        <v>6068</v>
      </c>
      <c r="C920" t="s">
        <v>1803</v>
      </c>
      <c r="D920" t="s">
        <v>281</v>
      </c>
      <c r="E920" t="s">
        <v>1804</v>
      </c>
      <c r="F920" t="s">
        <v>177</v>
      </c>
      <c r="G920" t="s">
        <v>5022</v>
      </c>
      <c r="H920">
        <v>3004410</v>
      </c>
      <c r="I920">
        <v>5</v>
      </c>
      <c r="J920" t="s">
        <v>167</v>
      </c>
      <c r="K920" t="s">
        <v>6142</v>
      </c>
      <c r="L920" t="s">
        <v>55</v>
      </c>
      <c r="M920">
        <v>80</v>
      </c>
      <c r="N920">
        <v>100</v>
      </c>
      <c r="O920" t="s">
        <v>6143</v>
      </c>
      <c r="P920">
        <v>2600</v>
      </c>
      <c r="Q920">
        <v>50</v>
      </c>
      <c r="R920">
        <v>300</v>
      </c>
      <c r="S920"/>
      <c r="T920"/>
      <c r="U920" t="s">
        <v>6144</v>
      </c>
      <c r="V920" s="2">
        <v>43474.373831018522</v>
      </c>
      <c r="W920"/>
      <c r="X920" s="2">
        <v>44692.436956018515</v>
      </c>
      <c r="Y920" t="s">
        <v>329</v>
      </c>
      <c r="Z920"/>
    </row>
    <row r="921" spans="1:26" hidden="1" x14ac:dyDescent="0.25">
      <c r="A921" t="s">
        <v>3082</v>
      </c>
      <c r="B921" t="s">
        <v>3081</v>
      </c>
      <c r="C921" t="s">
        <v>1852</v>
      </c>
      <c r="D921" t="s">
        <v>1552</v>
      </c>
      <c r="E921" t="s">
        <v>1854</v>
      </c>
      <c r="F921" t="s">
        <v>177</v>
      </c>
      <c r="G921" t="s">
        <v>58</v>
      </c>
      <c r="H921">
        <v>1031015</v>
      </c>
      <c r="I921">
        <v>5</v>
      </c>
      <c r="J921" t="s">
        <v>193</v>
      </c>
      <c r="K921" t="s">
        <v>6142</v>
      </c>
      <c r="L921" t="s">
        <v>55</v>
      </c>
      <c r="M921">
        <v>80</v>
      </c>
      <c r="N921">
        <v>100</v>
      </c>
      <c r="O921" t="s">
        <v>6143</v>
      </c>
      <c r="P921">
        <v>1300</v>
      </c>
      <c r="Q921">
        <v>50</v>
      </c>
      <c r="R921">
        <v>300</v>
      </c>
      <c r="S921"/>
      <c r="T921"/>
      <c r="U921" t="s">
        <v>6144</v>
      </c>
      <c r="V921" s="2">
        <v>43474.373831018522</v>
      </c>
      <c r="W921"/>
      <c r="X921" s="2">
        <v>44683.490555555552</v>
      </c>
      <c r="Y921" t="s">
        <v>329</v>
      </c>
      <c r="Z921"/>
    </row>
    <row r="922" spans="1:26" hidden="1" x14ac:dyDescent="0.25">
      <c r="A922" t="s">
        <v>2960</v>
      </c>
      <c r="B922" t="s">
        <v>2959</v>
      </c>
      <c r="C922" t="s">
        <v>1947</v>
      </c>
      <c r="D922" t="s">
        <v>281</v>
      </c>
      <c r="E922" t="s">
        <v>1948</v>
      </c>
      <c r="F922" t="s">
        <v>51</v>
      </c>
      <c r="G922" t="s">
        <v>58</v>
      </c>
      <c r="H922">
        <v>1019862</v>
      </c>
      <c r="I922">
        <v>5</v>
      </c>
      <c r="J922" t="s">
        <v>193</v>
      </c>
      <c r="K922" t="s">
        <v>6142</v>
      </c>
      <c r="L922" t="s">
        <v>55</v>
      </c>
      <c r="M922">
        <v>80</v>
      </c>
      <c r="N922">
        <v>100</v>
      </c>
      <c r="O922" t="s">
        <v>6143</v>
      </c>
      <c r="P922">
        <v>1300</v>
      </c>
      <c r="Q922">
        <v>50</v>
      </c>
      <c r="R922">
        <v>300</v>
      </c>
      <c r="S922"/>
      <c r="T922"/>
      <c r="U922" t="s">
        <v>6144</v>
      </c>
      <c r="V922" s="2">
        <v>43474.373854166668</v>
      </c>
      <c r="W922"/>
      <c r="X922" s="2">
        <v>44746.607349537036</v>
      </c>
      <c r="Y922" t="s">
        <v>329</v>
      </c>
      <c r="Z922"/>
    </row>
    <row r="923" spans="1:26" hidden="1" x14ac:dyDescent="0.25">
      <c r="A923" t="s">
        <v>2664</v>
      </c>
      <c r="B923" t="s">
        <v>2663</v>
      </c>
      <c r="C923" t="s">
        <v>1753</v>
      </c>
      <c r="D923" t="s">
        <v>68</v>
      </c>
      <c r="E923" t="s">
        <v>2665</v>
      </c>
      <c r="F923" t="s">
        <v>177</v>
      </c>
      <c r="G923" t="s">
        <v>58</v>
      </c>
      <c r="H923">
        <v>1018950</v>
      </c>
      <c r="I923">
        <v>5</v>
      </c>
      <c r="J923" t="s">
        <v>79</v>
      </c>
      <c r="K923" t="s">
        <v>6142</v>
      </c>
      <c r="L923" t="s">
        <v>55</v>
      </c>
      <c r="M923">
        <v>80</v>
      </c>
      <c r="N923">
        <v>100</v>
      </c>
      <c r="O923" t="s">
        <v>6143</v>
      </c>
      <c r="P923">
        <v>2600</v>
      </c>
      <c r="Q923">
        <v>50</v>
      </c>
      <c r="R923">
        <v>300</v>
      </c>
      <c r="S923"/>
      <c r="T923"/>
      <c r="U923" t="s">
        <v>6144</v>
      </c>
      <c r="V923" s="2">
        <v>43474.373831018522</v>
      </c>
      <c r="W923"/>
      <c r="X923" s="2">
        <v>44692.43482638889</v>
      </c>
      <c r="Y923" t="s">
        <v>329</v>
      </c>
      <c r="Z923"/>
    </row>
    <row r="924" spans="1:26" hidden="1" x14ac:dyDescent="0.25">
      <c r="A924" t="s">
        <v>2696</v>
      </c>
      <c r="B924" t="s">
        <v>2695</v>
      </c>
      <c r="C924" t="s">
        <v>1753</v>
      </c>
      <c r="D924" t="s">
        <v>411</v>
      </c>
      <c r="E924" t="s">
        <v>2693</v>
      </c>
      <c r="F924" t="s">
        <v>177</v>
      </c>
      <c r="G924" t="s">
        <v>58</v>
      </c>
      <c r="H924">
        <v>1018963</v>
      </c>
      <c r="I924">
        <v>5</v>
      </c>
      <c r="J924" t="s">
        <v>79</v>
      </c>
      <c r="K924" t="s">
        <v>6142</v>
      </c>
      <c r="L924" t="s">
        <v>55</v>
      </c>
      <c r="M924">
        <v>80</v>
      </c>
      <c r="N924">
        <v>100</v>
      </c>
      <c r="O924" t="s">
        <v>6143</v>
      </c>
      <c r="P924">
        <v>2600</v>
      </c>
      <c r="Q924">
        <v>50</v>
      </c>
      <c r="R924">
        <v>300</v>
      </c>
      <c r="S924"/>
      <c r="T924"/>
      <c r="U924" t="s">
        <v>6144</v>
      </c>
      <c r="V924" s="2">
        <v>43474.373831018522</v>
      </c>
      <c r="W924"/>
      <c r="X924" s="2">
        <v>44692.434525462966</v>
      </c>
      <c r="Y924" t="s">
        <v>329</v>
      </c>
      <c r="Z924"/>
    </row>
    <row r="925" spans="1:26" hidden="1" x14ac:dyDescent="0.25">
      <c r="A925" t="s">
        <v>2651</v>
      </c>
      <c r="B925" t="s">
        <v>2650</v>
      </c>
      <c r="C925" t="s">
        <v>2652</v>
      </c>
      <c r="D925" t="s">
        <v>281</v>
      </c>
      <c r="E925" t="s">
        <v>2653</v>
      </c>
      <c r="F925" t="s">
        <v>34</v>
      </c>
      <c r="G925" t="s">
        <v>58</v>
      </c>
      <c r="H925">
        <v>1018946</v>
      </c>
      <c r="I925">
        <v>5</v>
      </c>
      <c r="J925" t="s">
        <v>193</v>
      </c>
      <c r="K925" t="s">
        <v>6142</v>
      </c>
      <c r="L925" t="s">
        <v>55</v>
      </c>
      <c r="M925">
        <v>80</v>
      </c>
      <c r="N925">
        <v>100</v>
      </c>
      <c r="O925" t="s">
        <v>6143</v>
      </c>
      <c r="P925">
        <v>2600</v>
      </c>
      <c r="Q925">
        <v>50</v>
      </c>
      <c r="R925">
        <v>300</v>
      </c>
      <c r="S925"/>
      <c r="T925"/>
      <c r="U925" t="s">
        <v>6144</v>
      </c>
      <c r="V925" s="2">
        <v>43474.373842592591</v>
      </c>
      <c r="W925"/>
      <c r="X925" s="2">
        <v>44683.490439814814</v>
      </c>
      <c r="Y925" t="s">
        <v>329</v>
      </c>
      <c r="Z925"/>
    </row>
    <row r="926" spans="1:26" hidden="1" x14ac:dyDescent="0.25">
      <c r="A926" t="s">
        <v>2656</v>
      </c>
      <c r="B926" t="s">
        <v>2655</v>
      </c>
      <c r="C926" t="s">
        <v>1258</v>
      </c>
      <c r="D926" t="s">
        <v>293</v>
      </c>
      <c r="E926" t="s">
        <v>1259</v>
      </c>
      <c r="F926" t="s">
        <v>43</v>
      </c>
      <c r="G926" t="s">
        <v>58</v>
      </c>
      <c r="H926">
        <v>1018947</v>
      </c>
      <c r="I926">
        <v>5</v>
      </c>
      <c r="J926" t="s">
        <v>79</v>
      </c>
      <c r="K926" t="s">
        <v>6142</v>
      </c>
      <c r="L926" t="s">
        <v>55</v>
      </c>
      <c r="M926">
        <v>80</v>
      </c>
      <c r="N926">
        <v>100</v>
      </c>
      <c r="O926" t="s">
        <v>6207</v>
      </c>
      <c r="P926">
        <v>2500</v>
      </c>
      <c r="Q926">
        <v>50</v>
      </c>
      <c r="R926">
        <v>300</v>
      </c>
      <c r="S926"/>
      <c r="T926"/>
      <c r="U926" t="s">
        <v>6144</v>
      </c>
      <c r="V926" s="2">
        <v>43474.373842592591</v>
      </c>
      <c r="W926"/>
      <c r="X926" s="2">
        <v>44692.448159722226</v>
      </c>
      <c r="Y926" t="s">
        <v>329</v>
      </c>
      <c r="Z926"/>
    </row>
    <row r="927" spans="1:26" hidden="1" x14ac:dyDescent="0.25">
      <c r="A927" t="s">
        <v>5147</v>
      </c>
      <c r="B927" t="s">
        <v>5146</v>
      </c>
      <c r="C927" t="s">
        <v>188</v>
      </c>
      <c r="D927" t="s">
        <v>340</v>
      </c>
      <c r="E927" t="s">
        <v>2008</v>
      </c>
      <c r="F927" t="s">
        <v>177</v>
      </c>
      <c r="G927" t="s">
        <v>5022</v>
      </c>
      <c r="H927">
        <v>3010160</v>
      </c>
      <c r="I927">
        <v>5</v>
      </c>
      <c r="J927" t="s">
        <v>167</v>
      </c>
      <c r="K927" t="s">
        <v>6142</v>
      </c>
      <c r="L927" t="s">
        <v>55</v>
      </c>
      <c r="M927">
        <v>80</v>
      </c>
      <c r="N927">
        <v>100</v>
      </c>
      <c r="O927" t="s">
        <v>6143</v>
      </c>
      <c r="P927">
        <v>3030</v>
      </c>
      <c r="Q927">
        <v>50</v>
      </c>
      <c r="R927">
        <v>300</v>
      </c>
      <c r="S927"/>
      <c r="T927"/>
      <c r="U927" t="s">
        <v>6144</v>
      </c>
      <c r="V927" s="2">
        <v>43474.373831018522</v>
      </c>
      <c r="W927"/>
      <c r="X927" s="2">
        <v>44683.569560185184</v>
      </c>
      <c r="Y927" t="s">
        <v>329</v>
      </c>
      <c r="Z927"/>
    </row>
    <row r="928" spans="1:26" hidden="1" x14ac:dyDescent="0.25">
      <c r="A928" t="s">
        <v>6307</v>
      </c>
      <c r="B928" s="2"/>
      <c r="C928" s="2"/>
      <c r="D928" s="2"/>
      <c r="E928" s="2"/>
      <c r="F928" s="2"/>
      <c r="G928" t="s">
        <v>5022</v>
      </c>
      <c r="H928">
        <v>3004691</v>
      </c>
      <c r="I928">
        <v>3</v>
      </c>
      <c r="J928" t="s">
        <v>47</v>
      </c>
      <c r="K928" t="s">
        <v>6175</v>
      </c>
      <c r="L928" t="s">
        <v>55</v>
      </c>
      <c r="M928">
        <v>0</v>
      </c>
      <c r="N928">
        <v>100</v>
      </c>
      <c r="O928" t="s">
        <v>6241</v>
      </c>
      <c r="P928">
        <v>1600</v>
      </c>
      <c r="Q928">
        <v>50</v>
      </c>
      <c r="R928">
        <v>300</v>
      </c>
      <c r="S928"/>
      <c r="T928"/>
      <c r="U928" t="s">
        <v>6214</v>
      </c>
      <c r="V928" s="2">
        <v>43474.373831018522</v>
      </c>
      <c r="W928"/>
      <c r="X928" s="2">
        <v>44683.486215277779</v>
      </c>
      <c r="Y928" t="s">
        <v>329</v>
      </c>
      <c r="Z928"/>
    </row>
    <row r="929" spans="1:26" hidden="1" x14ac:dyDescent="0.25">
      <c r="A929" t="s">
        <v>3969</v>
      </c>
      <c r="B929" t="s">
        <v>3968</v>
      </c>
      <c r="C929" t="s">
        <v>3970</v>
      </c>
      <c r="D929" t="s">
        <v>93</v>
      </c>
      <c r="E929" t="s">
        <v>3971</v>
      </c>
      <c r="F929" t="s">
        <v>43</v>
      </c>
      <c r="G929" t="s">
        <v>58</v>
      </c>
      <c r="H929">
        <v>1017261</v>
      </c>
      <c r="I929">
        <v>6</v>
      </c>
      <c r="J929" t="s">
        <v>79</v>
      </c>
      <c r="K929" t="s">
        <v>6142</v>
      </c>
      <c r="L929" t="s">
        <v>55</v>
      </c>
      <c r="M929">
        <v>80</v>
      </c>
      <c r="N929">
        <v>100</v>
      </c>
      <c r="O929" t="s">
        <v>6216</v>
      </c>
      <c r="P929">
        <v>2600</v>
      </c>
      <c r="Q929">
        <v>50</v>
      </c>
      <c r="R929">
        <v>300</v>
      </c>
      <c r="S929"/>
      <c r="T929"/>
      <c r="U929" t="s">
        <v>6144</v>
      </c>
      <c r="V929" s="2">
        <v>44726.575914351852</v>
      </c>
      <c r="W929" t="s">
        <v>329</v>
      </c>
      <c r="X929" s="2">
        <v>44726.575914351852</v>
      </c>
      <c r="Y929" t="s">
        <v>329</v>
      </c>
      <c r="Z929"/>
    </row>
    <row r="930" spans="1:26" hidden="1" x14ac:dyDescent="0.25">
      <c r="A930" t="s">
        <v>3974</v>
      </c>
      <c r="B930" t="s">
        <v>3973</v>
      </c>
      <c r="C930" t="s">
        <v>422</v>
      </c>
      <c r="D930" t="s">
        <v>879</v>
      </c>
      <c r="E930" t="s">
        <v>3975</v>
      </c>
      <c r="F930" t="s">
        <v>177</v>
      </c>
      <c r="G930" t="s">
        <v>58</v>
      </c>
      <c r="H930">
        <v>1017269</v>
      </c>
      <c r="I930">
        <v>5</v>
      </c>
      <c r="J930" t="s">
        <v>167</v>
      </c>
      <c r="K930" t="s">
        <v>6142</v>
      </c>
      <c r="L930" t="s">
        <v>55</v>
      </c>
      <c r="M930">
        <v>80</v>
      </c>
      <c r="N930">
        <v>100</v>
      </c>
      <c r="O930" t="s">
        <v>6221</v>
      </c>
      <c r="P930">
        <v>2700</v>
      </c>
      <c r="Q930">
        <v>50</v>
      </c>
      <c r="R930">
        <v>300</v>
      </c>
      <c r="S930"/>
      <c r="T930"/>
      <c r="U930" t="s">
        <v>6144</v>
      </c>
      <c r="V930" s="2">
        <v>44145.38144675926</v>
      </c>
      <c r="W930" t="s">
        <v>329</v>
      </c>
      <c r="X930" s="2">
        <v>44145.38144675926</v>
      </c>
      <c r="Y930" t="s">
        <v>329</v>
      </c>
      <c r="Z930"/>
    </row>
    <row r="931" spans="1:26" hidden="1" x14ac:dyDescent="0.25">
      <c r="A931" t="s">
        <v>3983</v>
      </c>
      <c r="B931" t="s">
        <v>3982</v>
      </c>
      <c r="C931" t="s">
        <v>3984</v>
      </c>
      <c r="D931" t="s">
        <v>93</v>
      </c>
      <c r="E931" t="s">
        <v>3985</v>
      </c>
      <c r="F931" t="s">
        <v>177</v>
      </c>
      <c r="G931" t="s">
        <v>58</v>
      </c>
      <c r="H931">
        <v>1017272</v>
      </c>
      <c r="I931">
        <v>5</v>
      </c>
      <c r="J931" t="s">
        <v>47</v>
      </c>
      <c r="K931" t="s">
        <v>6142</v>
      </c>
      <c r="L931" t="s">
        <v>55</v>
      </c>
      <c r="M931">
        <v>80</v>
      </c>
      <c r="N931">
        <v>100</v>
      </c>
      <c r="O931" t="s">
        <v>6218</v>
      </c>
      <c r="P931">
        <v>2700</v>
      </c>
      <c r="Q931">
        <v>50</v>
      </c>
      <c r="R931">
        <v>300</v>
      </c>
      <c r="S931"/>
      <c r="T931"/>
      <c r="U931" t="s">
        <v>6144</v>
      </c>
      <c r="V931" s="2">
        <v>44328.598460648151</v>
      </c>
      <c r="W931" t="s">
        <v>329</v>
      </c>
      <c r="X931" s="2">
        <v>44328.598460648151</v>
      </c>
      <c r="Y931" t="s">
        <v>329</v>
      </c>
      <c r="Z931"/>
    </row>
    <row r="932" spans="1:26" hidden="1" x14ac:dyDescent="0.25">
      <c r="A932" t="s">
        <v>3988</v>
      </c>
      <c r="B932" t="s">
        <v>3987</v>
      </c>
      <c r="C932" t="s">
        <v>3989</v>
      </c>
      <c r="D932" t="s">
        <v>2368</v>
      </c>
      <c r="E932" t="s">
        <v>3990</v>
      </c>
      <c r="F932" t="s">
        <v>177</v>
      </c>
      <c r="G932" t="s">
        <v>58</v>
      </c>
      <c r="H932">
        <v>1017273</v>
      </c>
      <c r="I932">
        <v>5</v>
      </c>
      <c r="J932" t="s">
        <v>79</v>
      </c>
      <c r="K932" t="s">
        <v>6142</v>
      </c>
      <c r="L932" t="s">
        <v>55</v>
      </c>
      <c r="M932">
        <v>80</v>
      </c>
      <c r="N932">
        <v>100</v>
      </c>
      <c r="O932" t="s">
        <v>6218</v>
      </c>
      <c r="P932">
        <v>2600</v>
      </c>
      <c r="Q932">
        <v>50</v>
      </c>
      <c r="R932">
        <v>300</v>
      </c>
      <c r="S932"/>
      <c r="T932"/>
      <c r="U932" t="s">
        <v>6144</v>
      </c>
      <c r="V932" s="2">
        <v>44546.46199074074</v>
      </c>
      <c r="W932" t="s">
        <v>329</v>
      </c>
      <c r="X932" s="2">
        <v>44546.46199074074</v>
      </c>
      <c r="Y932" t="s">
        <v>329</v>
      </c>
      <c r="Z932"/>
    </row>
    <row r="933" spans="1:26" hidden="1" x14ac:dyDescent="0.25">
      <c r="A933" t="s">
        <v>3993</v>
      </c>
      <c r="B933" t="s">
        <v>3992</v>
      </c>
      <c r="C933" t="s">
        <v>1930</v>
      </c>
      <c r="D933" t="s">
        <v>3759</v>
      </c>
      <c r="E933" t="s">
        <v>3760</v>
      </c>
      <c r="F933" t="s">
        <v>177</v>
      </c>
      <c r="G933" t="s">
        <v>58</v>
      </c>
      <c r="H933">
        <v>1017275</v>
      </c>
      <c r="I933">
        <v>5</v>
      </c>
      <c r="J933" t="s">
        <v>79</v>
      </c>
      <c r="K933" t="s">
        <v>6142</v>
      </c>
      <c r="L933" t="s">
        <v>55</v>
      </c>
      <c r="M933">
        <v>80</v>
      </c>
      <c r="N933">
        <v>100</v>
      </c>
      <c r="O933" t="s">
        <v>6218</v>
      </c>
      <c r="P933">
        <v>2550</v>
      </c>
      <c r="Q933">
        <v>50</v>
      </c>
      <c r="R933">
        <v>300</v>
      </c>
      <c r="S933"/>
      <c r="T933"/>
      <c r="U933" t="s">
        <v>6144</v>
      </c>
      <c r="V933" s="2">
        <v>44594.526504629626</v>
      </c>
      <c r="W933" t="s">
        <v>329</v>
      </c>
      <c r="X933" s="2">
        <v>44594.526504629626</v>
      </c>
      <c r="Y933" t="s">
        <v>329</v>
      </c>
      <c r="Z933"/>
    </row>
    <row r="934" spans="1:26" hidden="1" x14ac:dyDescent="0.25">
      <c r="A934" t="s">
        <v>1457</v>
      </c>
      <c r="B934" t="s">
        <v>1456</v>
      </c>
      <c r="C934" t="s">
        <v>614</v>
      </c>
      <c r="D934" t="s">
        <v>270</v>
      </c>
      <c r="E934" t="s">
        <v>615</v>
      </c>
      <c r="F934" t="s">
        <v>241</v>
      </c>
      <c r="G934" t="s">
        <v>323</v>
      </c>
      <c r="H934">
        <v>1034707</v>
      </c>
      <c r="I934">
        <v>0.24</v>
      </c>
      <c r="J934" t="s">
        <v>193</v>
      </c>
      <c r="K934" t="s">
        <v>6175</v>
      </c>
      <c r="L934" t="s">
        <v>330</v>
      </c>
      <c r="M934">
        <v>20</v>
      </c>
      <c r="N934">
        <v>100</v>
      </c>
      <c r="O934" t="s">
        <v>6178</v>
      </c>
      <c r="P934">
        <v>1400</v>
      </c>
      <c r="Q934">
        <v>50</v>
      </c>
      <c r="R934">
        <v>302</v>
      </c>
      <c r="S934"/>
      <c r="T934"/>
      <c r="U934" t="s">
        <v>6179</v>
      </c>
      <c r="V934" s="2">
        <v>43892.566504629627</v>
      </c>
      <c r="W934" t="s">
        <v>37</v>
      </c>
      <c r="X934" s="2">
        <v>43892.566504629627</v>
      </c>
      <c r="Y934" t="s">
        <v>37</v>
      </c>
      <c r="Z934"/>
    </row>
    <row r="935" spans="1:26" hidden="1" x14ac:dyDescent="0.25">
      <c r="A935" t="s">
        <v>3997</v>
      </c>
      <c r="B935" t="s">
        <v>3996</v>
      </c>
      <c r="C935" t="s">
        <v>3984</v>
      </c>
      <c r="D935" t="s">
        <v>1522</v>
      </c>
      <c r="E935" t="s">
        <v>3985</v>
      </c>
      <c r="F935" t="s">
        <v>177</v>
      </c>
      <c r="G935" t="s">
        <v>58</v>
      </c>
      <c r="H935">
        <v>1017310</v>
      </c>
      <c r="I935">
        <v>5</v>
      </c>
      <c r="J935" t="s">
        <v>47</v>
      </c>
      <c r="K935" t="s">
        <v>6142</v>
      </c>
      <c r="L935" t="s">
        <v>55</v>
      </c>
      <c r="M935">
        <v>80</v>
      </c>
      <c r="N935">
        <v>100</v>
      </c>
      <c r="O935" t="s">
        <v>6218</v>
      </c>
      <c r="P935">
        <v>2550</v>
      </c>
      <c r="Q935">
        <v>50</v>
      </c>
      <c r="R935">
        <v>300</v>
      </c>
      <c r="S935"/>
      <c r="T935"/>
      <c r="U935" t="s">
        <v>6144</v>
      </c>
      <c r="V935" s="2">
        <v>44328.594293981485</v>
      </c>
      <c r="W935" t="s">
        <v>329</v>
      </c>
      <c r="X935" s="2">
        <v>44328.594293981485</v>
      </c>
      <c r="Y935" t="s">
        <v>329</v>
      </c>
      <c r="Z935"/>
    </row>
    <row r="936" spans="1:26" x14ac:dyDescent="0.25">
      <c r="A936" t="s">
        <v>3662</v>
      </c>
      <c r="B936" t="s">
        <v>3661</v>
      </c>
      <c r="C936" t="s">
        <v>614</v>
      </c>
      <c r="D936" t="s">
        <v>270</v>
      </c>
      <c r="E936" t="s">
        <v>615</v>
      </c>
      <c r="F936" t="s">
        <v>241</v>
      </c>
      <c r="G936" s="5" t="s">
        <v>58</v>
      </c>
      <c r="H936" s="5">
        <v>1037234</v>
      </c>
      <c r="I936">
        <v>5</v>
      </c>
      <c r="J936" t="s">
        <v>79</v>
      </c>
      <c r="K936" t="s">
        <v>6172</v>
      </c>
      <c r="L936" s="5" t="s">
        <v>55</v>
      </c>
      <c r="M936">
        <v>60</v>
      </c>
      <c r="N936">
        <v>100</v>
      </c>
      <c r="O936" t="s">
        <v>6190</v>
      </c>
      <c r="P936" s="5">
        <v>2600</v>
      </c>
      <c r="Q936" s="5">
        <v>50</v>
      </c>
      <c r="R936" s="5">
        <v>300</v>
      </c>
      <c r="U936" s="5" t="s">
        <v>6174</v>
      </c>
      <c r="V936" s="8">
        <v>43892.567245370374</v>
      </c>
      <c r="W936" s="5" t="s">
        <v>37</v>
      </c>
      <c r="X936" s="8">
        <v>43892.567245370374</v>
      </c>
      <c r="Y936" s="5" t="s">
        <v>37</v>
      </c>
    </row>
    <row r="937" spans="1:26" hidden="1" x14ac:dyDescent="0.25">
      <c r="A937" t="s">
        <v>4000</v>
      </c>
      <c r="B937" t="s">
        <v>3999</v>
      </c>
      <c r="C937" t="s">
        <v>3773</v>
      </c>
      <c r="D937" t="s">
        <v>281</v>
      </c>
      <c r="E937" t="s">
        <v>3774</v>
      </c>
      <c r="F937" t="s">
        <v>43</v>
      </c>
      <c r="G937" t="s">
        <v>58</v>
      </c>
      <c r="H937">
        <v>1017314</v>
      </c>
      <c r="I937">
        <v>6</v>
      </c>
      <c r="J937" t="s">
        <v>167</v>
      </c>
      <c r="K937" t="s">
        <v>6142</v>
      </c>
      <c r="L937" t="s">
        <v>55</v>
      </c>
      <c r="M937">
        <v>80</v>
      </c>
      <c r="N937">
        <v>100</v>
      </c>
      <c r="O937" t="s">
        <v>6216</v>
      </c>
      <c r="P937">
        <v>2600</v>
      </c>
      <c r="Q937">
        <v>50</v>
      </c>
      <c r="R937">
        <v>300</v>
      </c>
      <c r="S937"/>
      <c r="T937"/>
      <c r="U937" t="s">
        <v>6144</v>
      </c>
      <c r="V937" s="2">
        <v>44706.384814814817</v>
      </c>
      <c r="W937" t="s">
        <v>329</v>
      </c>
      <c r="X937" s="2">
        <v>44706.384814814817</v>
      </c>
      <c r="Y937" t="s">
        <v>329</v>
      </c>
      <c r="Z937"/>
    </row>
    <row r="938" spans="1:26" hidden="1" x14ac:dyDescent="0.25">
      <c r="A938" t="s">
        <v>4002</v>
      </c>
      <c r="B938" t="s">
        <v>4001</v>
      </c>
      <c r="C938" t="s">
        <v>1282</v>
      </c>
      <c r="D938" t="s">
        <v>169</v>
      </c>
      <c r="E938" t="s">
        <v>1284</v>
      </c>
      <c r="F938" t="s">
        <v>277</v>
      </c>
      <c r="G938" t="s">
        <v>58</v>
      </c>
      <c r="H938">
        <v>1017308</v>
      </c>
      <c r="I938">
        <v>5</v>
      </c>
      <c r="J938" t="s">
        <v>167</v>
      </c>
      <c r="K938" t="s">
        <v>6142</v>
      </c>
      <c r="L938" t="s">
        <v>55</v>
      </c>
      <c r="M938">
        <v>80</v>
      </c>
      <c r="N938">
        <v>100</v>
      </c>
      <c r="O938" t="s">
        <v>6218</v>
      </c>
      <c r="P938">
        <v>2600</v>
      </c>
      <c r="Q938">
        <v>50</v>
      </c>
      <c r="R938">
        <v>300</v>
      </c>
      <c r="S938"/>
      <c r="T938"/>
      <c r="U938" t="s">
        <v>6144</v>
      </c>
      <c r="V938" s="2">
        <v>44256.580428240741</v>
      </c>
      <c r="W938" t="s">
        <v>329</v>
      </c>
      <c r="X938" s="2">
        <v>44256.580428240741</v>
      </c>
      <c r="Y938" t="s">
        <v>329</v>
      </c>
      <c r="Z938"/>
    </row>
    <row r="939" spans="1:26" hidden="1" x14ac:dyDescent="0.25">
      <c r="A939" t="s">
        <v>1746</v>
      </c>
      <c r="B939" t="s">
        <v>1745</v>
      </c>
      <c r="C939" t="s">
        <v>1747</v>
      </c>
      <c r="D939" t="s">
        <v>1748</v>
      </c>
      <c r="E939" t="s">
        <v>1749</v>
      </c>
      <c r="F939" t="s">
        <v>177</v>
      </c>
      <c r="G939" t="s">
        <v>58</v>
      </c>
      <c r="H939">
        <v>1017317</v>
      </c>
      <c r="I939">
        <v>5</v>
      </c>
      <c r="J939" t="s">
        <v>79</v>
      </c>
      <c r="K939" t="s">
        <v>6142</v>
      </c>
      <c r="L939" t="s">
        <v>55</v>
      </c>
      <c r="M939">
        <v>80</v>
      </c>
      <c r="N939">
        <v>100</v>
      </c>
      <c r="O939" t="s">
        <v>6218</v>
      </c>
      <c r="P939">
        <v>2600</v>
      </c>
      <c r="Q939">
        <v>50</v>
      </c>
      <c r="R939">
        <v>300</v>
      </c>
      <c r="S939"/>
      <c r="T939"/>
      <c r="U939" t="s">
        <v>6144</v>
      </c>
      <c r="V939" s="2">
        <v>44256.547152777777</v>
      </c>
      <c r="W939" t="s">
        <v>329</v>
      </c>
      <c r="X939" s="2">
        <v>44256.547152777777</v>
      </c>
      <c r="Y939" t="s">
        <v>329</v>
      </c>
      <c r="Z939"/>
    </row>
    <row r="940" spans="1:26" hidden="1" x14ac:dyDescent="0.25">
      <c r="A940" t="s">
        <v>2947</v>
      </c>
      <c r="B940" t="s">
        <v>2946</v>
      </c>
      <c r="C940" t="s">
        <v>2948</v>
      </c>
      <c r="D940" t="s">
        <v>264</v>
      </c>
      <c r="E940" t="s">
        <v>2949</v>
      </c>
      <c r="F940" t="s">
        <v>177</v>
      </c>
      <c r="G940" t="s">
        <v>58</v>
      </c>
      <c r="H940">
        <v>1017280</v>
      </c>
      <c r="I940">
        <v>5</v>
      </c>
      <c r="J940" t="s">
        <v>79</v>
      </c>
      <c r="K940" t="s">
        <v>6142</v>
      </c>
      <c r="L940" t="s">
        <v>55</v>
      </c>
      <c r="M940">
        <v>80</v>
      </c>
      <c r="N940">
        <v>100</v>
      </c>
      <c r="O940" t="s">
        <v>6218</v>
      </c>
      <c r="P940">
        <v>2600</v>
      </c>
      <c r="Q940">
        <v>50</v>
      </c>
      <c r="R940">
        <v>300</v>
      </c>
      <c r="S940"/>
      <c r="T940"/>
      <c r="U940" t="s">
        <v>6144</v>
      </c>
      <c r="V940" s="2">
        <v>44238.452777777777</v>
      </c>
      <c r="W940" t="s">
        <v>329</v>
      </c>
      <c r="X940" s="2">
        <v>44238.452777777777</v>
      </c>
      <c r="Y940" t="s">
        <v>329</v>
      </c>
      <c r="Z940"/>
    </row>
    <row r="941" spans="1:26" hidden="1" x14ac:dyDescent="0.25">
      <c r="A941" t="s">
        <v>3978</v>
      </c>
      <c r="B941" t="s">
        <v>3977</v>
      </c>
      <c r="C941" t="s">
        <v>3979</v>
      </c>
      <c r="D941" t="s">
        <v>281</v>
      </c>
      <c r="E941" t="s">
        <v>3980</v>
      </c>
      <c r="F941" t="s">
        <v>184</v>
      </c>
      <c r="G941" t="s">
        <v>58</v>
      </c>
      <c r="H941">
        <v>1017285</v>
      </c>
      <c r="I941">
        <v>5</v>
      </c>
      <c r="J941" t="s">
        <v>79</v>
      </c>
      <c r="K941" t="s">
        <v>6142</v>
      </c>
      <c r="L941" t="s">
        <v>55</v>
      </c>
      <c r="M941">
        <v>80</v>
      </c>
      <c r="N941">
        <v>100</v>
      </c>
      <c r="O941" t="s">
        <v>6218</v>
      </c>
      <c r="P941">
        <v>2700</v>
      </c>
      <c r="Q941">
        <v>50</v>
      </c>
      <c r="R941">
        <v>300</v>
      </c>
      <c r="S941"/>
      <c r="T941"/>
      <c r="U941" t="s">
        <v>6144</v>
      </c>
      <c r="V941" s="2">
        <v>44392.569131944445</v>
      </c>
      <c r="W941" t="s">
        <v>329</v>
      </c>
      <c r="X941" s="2">
        <v>44392.569131944445</v>
      </c>
      <c r="Y941" t="s">
        <v>329</v>
      </c>
      <c r="Z941"/>
    </row>
    <row r="942" spans="1:26" hidden="1" x14ac:dyDescent="0.25">
      <c r="A942" t="s">
        <v>4268</v>
      </c>
      <c r="B942" t="s">
        <v>4267</v>
      </c>
      <c r="C942" t="s">
        <v>3137</v>
      </c>
      <c r="D942" t="s">
        <v>309</v>
      </c>
      <c r="E942" t="s">
        <v>3138</v>
      </c>
      <c r="F942" t="s">
        <v>241</v>
      </c>
      <c r="G942" t="s">
        <v>323</v>
      </c>
      <c r="H942">
        <v>1035115</v>
      </c>
      <c r="I942">
        <v>0.24</v>
      </c>
      <c r="J942" t="s">
        <v>193</v>
      </c>
      <c r="K942" t="s">
        <v>6175</v>
      </c>
      <c r="L942" t="s">
        <v>330</v>
      </c>
      <c r="M942">
        <v>20</v>
      </c>
      <c r="N942">
        <v>100</v>
      </c>
      <c r="O942" t="s">
        <v>6240</v>
      </c>
      <c r="P942" s="2"/>
      <c r="Q942" s="2"/>
      <c r="R942" s="2"/>
      <c r="S942"/>
      <c r="T942"/>
      <c r="U942" t="s">
        <v>6177</v>
      </c>
      <c r="V942" s="2">
        <v>44385.637164351851</v>
      </c>
      <c r="W942" t="s">
        <v>329</v>
      </c>
      <c r="X942" s="2">
        <v>44385.637164351851</v>
      </c>
      <c r="Y942" t="s">
        <v>329</v>
      </c>
      <c r="Z942"/>
    </row>
    <row r="943" spans="1:26" hidden="1" x14ac:dyDescent="0.25">
      <c r="A943" t="s">
        <v>1738</v>
      </c>
      <c r="B943" t="s">
        <v>1737</v>
      </c>
      <c r="C943" t="s">
        <v>1739</v>
      </c>
      <c r="D943" t="s">
        <v>1740</v>
      </c>
      <c r="E943" t="s">
        <v>1741</v>
      </c>
      <c r="F943" t="s">
        <v>177</v>
      </c>
      <c r="G943" t="s">
        <v>58</v>
      </c>
      <c r="H943">
        <v>1017290</v>
      </c>
      <c r="I943">
        <v>5</v>
      </c>
      <c r="J943" t="s">
        <v>79</v>
      </c>
      <c r="K943" t="s">
        <v>6142</v>
      </c>
      <c r="L943" t="s">
        <v>55</v>
      </c>
      <c r="M943">
        <v>80</v>
      </c>
      <c r="N943">
        <v>100</v>
      </c>
      <c r="O943" t="s">
        <v>6218</v>
      </c>
      <c r="P943">
        <v>2700</v>
      </c>
      <c r="Q943">
        <v>50</v>
      </c>
      <c r="R943">
        <v>300</v>
      </c>
      <c r="S943"/>
      <c r="T943"/>
      <c r="U943" t="s">
        <v>6144</v>
      </c>
      <c r="V943" s="2">
        <v>44231.368344907409</v>
      </c>
      <c r="W943" t="s">
        <v>329</v>
      </c>
      <c r="X943" s="2">
        <v>44231.368344907409</v>
      </c>
      <c r="Y943" t="s">
        <v>329</v>
      </c>
      <c r="Z943"/>
    </row>
    <row r="944" spans="1:26" hidden="1" x14ac:dyDescent="0.25">
      <c r="A944" t="s">
        <v>5891</v>
      </c>
      <c r="B944" t="s">
        <v>5890</v>
      </c>
      <c r="C944" t="s">
        <v>368</v>
      </c>
      <c r="D944" t="s">
        <v>1007</v>
      </c>
      <c r="E944" t="s">
        <v>1538</v>
      </c>
      <c r="F944" t="s">
        <v>177</v>
      </c>
      <c r="G944" t="s">
        <v>58</v>
      </c>
      <c r="H944">
        <v>1017295</v>
      </c>
      <c r="I944">
        <v>6</v>
      </c>
      <c r="J944" t="s">
        <v>79</v>
      </c>
      <c r="K944" t="s">
        <v>6142</v>
      </c>
      <c r="L944" t="s">
        <v>55</v>
      </c>
      <c r="M944">
        <v>80</v>
      </c>
      <c r="N944">
        <v>100</v>
      </c>
      <c r="O944" t="s">
        <v>6216</v>
      </c>
      <c r="P944">
        <v>2600</v>
      </c>
      <c r="Q944">
        <v>50</v>
      </c>
      <c r="R944">
        <v>300</v>
      </c>
      <c r="S944"/>
      <c r="T944"/>
      <c r="U944" t="s">
        <v>6144</v>
      </c>
      <c r="V944" s="2">
        <v>44894.434317129628</v>
      </c>
      <c r="W944" t="s">
        <v>329</v>
      </c>
      <c r="X944" s="2">
        <v>44894.434317129628</v>
      </c>
      <c r="Y944" t="s">
        <v>329</v>
      </c>
      <c r="Z944"/>
    </row>
    <row r="945" spans="1:26" hidden="1" x14ac:dyDescent="0.25">
      <c r="A945" t="s">
        <v>4005</v>
      </c>
      <c r="B945" t="s">
        <v>4004</v>
      </c>
      <c r="C945" t="s">
        <v>1930</v>
      </c>
      <c r="D945" t="s">
        <v>3759</v>
      </c>
      <c r="E945" t="s">
        <v>3760</v>
      </c>
      <c r="F945" t="s">
        <v>177</v>
      </c>
      <c r="G945" t="s">
        <v>58</v>
      </c>
      <c r="H945">
        <v>1017300</v>
      </c>
      <c r="I945">
        <v>5</v>
      </c>
      <c r="J945" t="s">
        <v>79</v>
      </c>
      <c r="K945" t="s">
        <v>6142</v>
      </c>
      <c r="L945" t="s">
        <v>55</v>
      </c>
      <c r="M945">
        <v>80</v>
      </c>
      <c r="N945">
        <v>100</v>
      </c>
      <c r="O945" t="s">
        <v>6218</v>
      </c>
      <c r="P945">
        <v>2550</v>
      </c>
      <c r="Q945">
        <v>50</v>
      </c>
      <c r="R945">
        <v>300</v>
      </c>
      <c r="S945"/>
      <c r="T945"/>
      <c r="U945" t="s">
        <v>6144</v>
      </c>
      <c r="V945" s="2">
        <v>44594.526701388888</v>
      </c>
      <c r="W945" t="s">
        <v>329</v>
      </c>
      <c r="X945" s="2">
        <v>44594.526701388888</v>
      </c>
      <c r="Y945" t="s">
        <v>329</v>
      </c>
      <c r="Z945"/>
    </row>
    <row r="946" spans="1:26" hidden="1" x14ac:dyDescent="0.25">
      <c r="A946" t="s">
        <v>6308</v>
      </c>
      <c r="B946" s="2"/>
      <c r="C946" s="2"/>
      <c r="D946" s="2"/>
      <c r="E946" s="2"/>
      <c r="F946" s="2"/>
      <c r="G946" t="s">
        <v>58</v>
      </c>
      <c r="H946">
        <v>1017987</v>
      </c>
      <c r="I946">
        <v>5</v>
      </c>
      <c r="J946" t="s">
        <v>79</v>
      </c>
      <c r="K946" t="s">
        <v>6142</v>
      </c>
      <c r="L946" t="s">
        <v>55</v>
      </c>
      <c r="M946">
        <v>80</v>
      </c>
      <c r="N946">
        <v>100</v>
      </c>
      <c r="O946" t="s">
        <v>6218</v>
      </c>
      <c r="P946">
        <v>2550</v>
      </c>
      <c r="Q946">
        <v>50</v>
      </c>
      <c r="R946">
        <v>300</v>
      </c>
      <c r="S946"/>
      <c r="T946"/>
      <c r="U946" t="s">
        <v>6144</v>
      </c>
      <c r="V946" s="2">
        <v>44224.597951388889</v>
      </c>
      <c r="W946" t="s">
        <v>329</v>
      </c>
      <c r="X946" s="2">
        <v>44224.597951388889</v>
      </c>
      <c r="Y946" t="s">
        <v>329</v>
      </c>
      <c r="Z946"/>
    </row>
    <row r="947" spans="1:26" hidden="1" x14ac:dyDescent="0.25">
      <c r="A947" t="s">
        <v>5038</v>
      </c>
      <c r="B947" t="s">
        <v>5037</v>
      </c>
      <c r="C947" t="s">
        <v>368</v>
      </c>
      <c r="D947" t="s">
        <v>369</v>
      </c>
      <c r="E947" t="s">
        <v>370</v>
      </c>
      <c r="F947" t="s">
        <v>177</v>
      </c>
      <c r="G947" t="s">
        <v>58</v>
      </c>
      <c r="H947">
        <v>1015805</v>
      </c>
      <c r="I947">
        <v>6</v>
      </c>
      <c r="J947" t="s">
        <v>167</v>
      </c>
      <c r="K947" t="s">
        <v>6142</v>
      </c>
      <c r="L947" t="s">
        <v>55</v>
      </c>
      <c r="M947">
        <v>80</v>
      </c>
      <c r="N947">
        <v>100</v>
      </c>
      <c r="O947" t="s">
        <v>6216</v>
      </c>
      <c r="P947">
        <v>2600</v>
      </c>
      <c r="Q947">
        <v>50</v>
      </c>
      <c r="R947">
        <v>300</v>
      </c>
      <c r="S947"/>
      <c r="T947"/>
      <c r="U947" t="s">
        <v>6144</v>
      </c>
      <c r="V947" s="2">
        <v>44894.424363425926</v>
      </c>
      <c r="W947" t="s">
        <v>329</v>
      </c>
      <c r="X947" s="2">
        <v>44894.424363425926</v>
      </c>
      <c r="Y947" t="s">
        <v>329</v>
      </c>
      <c r="Z947"/>
    </row>
    <row r="948" spans="1:26" x14ac:dyDescent="0.25">
      <c r="A948" t="s">
        <v>3136</v>
      </c>
      <c r="B948" t="s">
        <v>3135</v>
      </c>
      <c r="C948" t="s">
        <v>3137</v>
      </c>
      <c r="D948" t="s">
        <v>309</v>
      </c>
      <c r="E948" t="s">
        <v>3138</v>
      </c>
      <c r="F948" t="s">
        <v>241</v>
      </c>
      <c r="G948" s="5" t="s">
        <v>58</v>
      </c>
      <c r="H948" s="5">
        <v>1032088</v>
      </c>
      <c r="I948">
        <v>5</v>
      </c>
      <c r="J948" t="s">
        <v>79</v>
      </c>
      <c r="K948" t="s">
        <v>6172</v>
      </c>
      <c r="L948" s="5" t="s">
        <v>55</v>
      </c>
      <c r="M948">
        <v>60</v>
      </c>
      <c r="N948">
        <v>100</v>
      </c>
      <c r="O948" t="s">
        <v>6219</v>
      </c>
      <c r="P948" s="5">
        <v>2700</v>
      </c>
      <c r="Q948" s="5">
        <v>50</v>
      </c>
      <c r="R948" s="5">
        <v>300</v>
      </c>
      <c r="U948" s="5" t="s">
        <v>6174</v>
      </c>
      <c r="V948" s="8">
        <v>44385.636724537035</v>
      </c>
      <c r="W948" s="5" t="s">
        <v>329</v>
      </c>
      <c r="X948" s="8">
        <v>44385.636724537035</v>
      </c>
      <c r="Y948" s="5" t="s">
        <v>329</v>
      </c>
    </row>
    <row r="949" spans="1:26" hidden="1" x14ac:dyDescent="0.25">
      <c r="A949" t="s">
        <v>1894</v>
      </c>
      <c r="B949" t="s">
        <v>1893</v>
      </c>
      <c r="C949" t="s">
        <v>1895</v>
      </c>
      <c r="D949" t="s">
        <v>195</v>
      </c>
      <c r="E949" t="s">
        <v>1896</v>
      </c>
      <c r="F949" t="s">
        <v>177</v>
      </c>
      <c r="G949" t="s">
        <v>58</v>
      </c>
      <c r="H949">
        <v>1015807</v>
      </c>
      <c r="I949">
        <v>5</v>
      </c>
      <c r="J949" t="s">
        <v>79</v>
      </c>
      <c r="K949" t="s">
        <v>6172</v>
      </c>
      <c r="L949" t="s">
        <v>55</v>
      </c>
      <c r="M949">
        <v>60</v>
      </c>
      <c r="N949">
        <v>100</v>
      </c>
      <c r="O949" t="s">
        <v>6219</v>
      </c>
      <c r="P949">
        <v>2600</v>
      </c>
      <c r="Q949">
        <v>50</v>
      </c>
      <c r="R949">
        <v>300</v>
      </c>
      <c r="S949"/>
      <c r="T949"/>
      <c r="U949" t="s">
        <v>6174</v>
      </c>
      <c r="V949" s="2">
        <v>44383.520810185182</v>
      </c>
      <c r="W949" t="s">
        <v>329</v>
      </c>
      <c r="X949" s="2">
        <v>44383.520810185182</v>
      </c>
      <c r="Y949" t="s">
        <v>329</v>
      </c>
      <c r="Z949"/>
    </row>
    <row r="950" spans="1:26" x14ac:dyDescent="0.25">
      <c r="A950" t="s">
        <v>4756</v>
      </c>
      <c r="B950" t="s">
        <v>4755</v>
      </c>
      <c r="C950" t="s">
        <v>3137</v>
      </c>
      <c r="D950" t="s">
        <v>309</v>
      </c>
      <c r="E950" t="s">
        <v>3138</v>
      </c>
      <c r="F950" t="s">
        <v>241</v>
      </c>
      <c r="G950" s="5" t="s">
        <v>58</v>
      </c>
      <c r="H950" s="5">
        <v>1038134</v>
      </c>
      <c r="I950">
        <v>5</v>
      </c>
      <c r="J950" t="s">
        <v>47</v>
      </c>
      <c r="K950" t="s">
        <v>6172</v>
      </c>
      <c r="L950" s="5" t="s">
        <v>55</v>
      </c>
      <c r="M950">
        <v>60</v>
      </c>
      <c r="N950">
        <v>100</v>
      </c>
      <c r="O950" t="s">
        <v>6219</v>
      </c>
      <c r="P950" s="5">
        <v>2550</v>
      </c>
      <c r="Q950" s="5">
        <v>50</v>
      </c>
      <c r="R950" s="5">
        <v>300</v>
      </c>
      <c r="U950" s="5" t="s">
        <v>6174</v>
      </c>
      <c r="V950" s="8">
        <v>44385.636967592596</v>
      </c>
      <c r="W950" s="5" t="s">
        <v>329</v>
      </c>
      <c r="X950" s="8">
        <v>44385.636967592596</v>
      </c>
      <c r="Y950" s="5" t="s">
        <v>329</v>
      </c>
    </row>
    <row r="951" spans="1:26" hidden="1" x14ac:dyDescent="0.25">
      <c r="A951" t="s">
        <v>1843</v>
      </c>
      <c r="B951" t="s">
        <v>1842</v>
      </c>
      <c r="C951" t="s">
        <v>1844</v>
      </c>
      <c r="D951" t="s">
        <v>281</v>
      </c>
      <c r="E951" t="s">
        <v>1845</v>
      </c>
      <c r="F951" t="s">
        <v>51</v>
      </c>
      <c r="G951" t="s">
        <v>58</v>
      </c>
      <c r="H951">
        <v>1015785</v>
      </c>
      <c r="I951">
        <v>5</v>
      </c>
      <c r="J951" t="s">
        <v>79</v>
      </c>
      <c r="K951" t="s">
        <v>6142</v>
      </c>
      <c r="L951" t="s">
        <v>55</v>
      </c>
      <c r="M951">
        <v>80</v>
      </c>
      <c r="N951">
        <v>100</v>
      </c>
      <c r="O951" t="s">
        <v>6218</v>
      </c>
      <c r="P951">
        <v>2500</v>
      </c>
      <c r="Q951">
        <v>50</v>
      </c>
      <c r="R951">
        <v>300</v>
      </c>
      <c r="S951"/>
      <c r="T951"/>
      <c r="U951" t="s">
        <v>6144</v>
      </c>
      <c r="V951" s="2">
        <v>44622.624872685185</v>
      </c>
      <c r="W951" t="s">
        <v>329</v>
      </c>
      <c r="X951" s="2">
        <v>44622.624872685185</v>
      </c>
      <c r="Y951" t="s">
        <v>329</v>
      </c>
      <c r="Z951"/>
    </row>
    <row r="952" spans="1:26" hidden="1" x14ac:dyDescent="0.25">
      <c r="A952" t="s">
        <v>5139</v>
      </c>
      <c r="B952" t="s">
        <v>5138</v>
      </c>
      <c r="C952" t="s">
        <v>393</v>
      </c>
      <c r="D952" t="s">
        <v>112</v>
      </c>
      <c r="E952" t="s">
        <v>394</v>
      </c>
      <c r="F952" t="s">
        <v>177</v>
      </c>
      <c r="G952" t="s">
        <v>58</v>
      </c>
      <c r="H952">
        <v>1015788</v>
      </c>
      <c r="I952">
        <v>6</v>
      </c>
      <c r="J952" t="s">
        <v>47</v>
      </c>
      <c r="K952" t="s">
        <v>6172</v>
      </c>
      <c r="L952" t="s">
        <v>55</v>
      </c>
      <c r="M952">
        <v>60</v>
      </c>
      <c r="N952">
        <v>100</v>
      </c>
      <c r="O952" t="s">
        <v>6173</v>
      </c>
      <c r="P952">
        <v>2600</v>
      </c>
      <c r="Q952">
        <v>50</v>
      </c>
      <c r="R952">
        <v>300</v>
      </c>
      <c r="S952"/>
      <c r="T952"/>
      <c r="U952" t="s">
        <v>6174</v>
      </c>
      <c r="V952" s="2">
        <v>44900.455196759256</v>
      </c>
      <c r="W952" t="s">
        <v>329</v>
      </c>
      <c r="X952" s="2">
        <v>44900.455578703702</v>
      </c>
      <c r="Y952" t="s">
        <v>329</v>
      </c>
      <c r="Z952"/>
    </row>
    <row r="953" spans="1:26" hidden="1" x14ac:dyDescent="0.25">
      <c r="A953" t="s">
        <v>1833</v>
      </c>
      <c r="B953" t="s">
        <v>1832</v>
      </c>
      <c r="C953" t="s">
        <v>324</v>
      </c>
      <c r="D953" t="s">
        <v>1834</v>
      </c>
      <c r="E953" t="s">
        <v>1835</v>
      </c>
      <c r="F953" t="s">
        <v>177</v>
      </c>
      <c r="G953" t="s">
        <v>58</v>
      </c>
      <c r="H953">
        <v>1015780</v>
      </c>
      <c r="I953">
        <v>5</v>
      </c>
      <c r="J953" t="s">
        <v>79</v>
      </c>
      <c r="K953" t="s">
        <v>6172</v>
      </c>
      <c r="L953" t="s">
        <v>55</v>
      </c>
      <c r="M953">
        <v>60</v>
      </c>
      <c r="N953">
        <v>100</v>
      </c>
      <c r="O953" t="s">
        <v>6219</v>
      </c>
      <c r="P953">
        <v>2600</v>
      </c>
      <c r="Q953">
        <v>50</v>
      </c>
      <c r="R953">
        <v>300</v>
      </c>
      <c r="S953"/>
      <c r="T953"/>
      <c r="U953" t="s">
        <v>6174</v>
      </c>
      <c r="V953" s="2">
        <v>44284.534432870372</v>
      </c>
      <c r="W953" t="s">
        <v>329</v>
      </c>
      <c r="X953" s="2">
        <v>44284.534432870372</v>
      </c>
      <c r="Y953" t="s">
        <v>329</v>
      </c>
      <c r="Z953"/>
    </row>
    <row r="954" spans="1:26" hidden="1" x14ac:dyDescent="0.25">
      <c r="A954" t="s">
        <v>3257</v>
      </c>
      <c r="B954" t="s">
        <v>3256</v>
      </c>
      <c r="C954" t="s">
        <v>1930</v>
      </c>
      <c r="D954" t="s">
        <v>3258</v>
      </c>
      <c r="E954" t="s">
        <v>3259</v>
      </c>
      <c r="F954" t="s">
        <v>177</v>
      </c>
      <c r="G954" t="s">
        <v>58</v>
      </c>
      <c r="H954">
        <v>1015825</v>
      </c>
      <c r="I954">
        <v>6</v>
      </c>
      <c r="J954" t="s">
        <v>79</v>
      </c>
      <c r="K954" t="s">
        <v>6142</v>
      </c>
      <c r="L954" t="s">
        <v>55</v>
      </c>
      <c r="M954">
        <v>80</v>
      </c>
      <c r="N954">
        <v>100</v>
      </c>
      <c r="O954" t="s">
        <v>6216</v>
      </c>
      <c r="P954">
        <v>2550</v>
      </c>
      <c r="Q954">
        <v>50</v>
      </c>
      <c r="R954">
        <v>300</v>
      </c>
      <c r="S954"/>
      <c r="T954"/>
      <c r="U954" t="s">
        <v>6144</v>
      </c>
      <c r="V954" s="2">
        <v>44700.306469907409</v>
      </c>
      <c r="W954" t="s">
        <v>329</v>
      </c>
      <c r="X954" s="2">
        <v>44700.306469907409</v>
      </c>
      <c r="Y954" t="s">
        <v>329</v>
      </c>
      <c r="Z954"/>
    </row>
    <row r="955" spans="1:26" hidden="1" x14ac:dyDescent="0.25">
      <c r="A955" t="s">
        <v>5534</v>
      </c>
      <c r="B955" t="s">
        <v>5533</v>
      </c>
      <c r="C955" t="s">
        <v>5535</v>
      </c>
      <c r="D955" t="s">
        <v>1336</v>
      </c>
      <c r="E955" t="s">
        <v>5536</v>
      </c>
      <c r="F955" t="s">
        <v>241</v>
      </c>
      <c r="G955" t="s">
        <v>6222</v>
      </c>
      <c r="H955" s="2"/>
      <c r="I955">
        <v>5</v>
      </c>
      <c r="J955" t="s">
        <v>5080</v>
      </c>
      <c r="K955" t="s">
        <v>6142</v>
      </c>
      <c r="L955" t="s">
        <v>55</v>
      </c>
      <c r="M955">
        <v>0</v>
      </c>
      <c r="N955">
        <v>100</v>
      </c>
      <c r="O955" t="s">
        <v>6223</v>
      </c>
      <c r="P955" s="2"/>
      <c r="Q955" s="2"/>
      <c r="R955" s="2"/>
      <c r="S955"/>
      <c r="T955"/>
      <c r="U955" t="s">
        <v>6144</v>
      </c>
      <c r="V955" s="2">
        <v>44684.530092592591</v>
      </c>
      <c r="W955" t="s">
        <v>329</v>
      </c>
      <c r="X955" s="2">
        <v>44684.530092592591</v>
      </c>
      <c r="Y955" t="s">
        <v>329</v>
      </c>
      <c r="Z955"/>
    </row>
    <row r="956" spans="1:26" hidden="1" x14ac:dyDescent="0.25">
      <c r="A956" t="s">
        <v>3265</v>
      </c>
      <c r="B956" t="s">
        <v>3264</v>
      </c>
      <c r="C956" t="s">
        <v>257</v>
      </c>
      <c r="D956" t="s">
        <v>1312</v>
      </c>
      <c r="E956" t="s">
        <v>259</v>
      </c>
      <c r="F956" t="s">
        <v>51</v>
      </c>
      <c r="G956" t="s">
        <v>58</v>
      </c>
      <c r="H956">
        <v>1015830</v>
      </c>
      <c r="I956">
        <v>5</v>
      </c>
      <c r="J956" t="s">
        <v>79</v>
      </c>
      <c r="K956" t="s">
        <v>6142</v>
      </c>
      <c r="L956" t="s">
        <v>55</v>
      </c>
      <c r="M956">
        <v>80</v>
      </c>
      <c r="N956">
        <v>100</v>
      </c>
      <c r="O956" t="s">
        <v>6218</v>
      </c>
      <c r="P956">
        <v>2700</v>
      </c>
      <c r="Q956">
        <v>50</v>
      </c>
      <c r="R956">
        <v>300</v>
      </c>
      <c r="S956"/>
      <c r="T956"/>
      <c r="U956" t="s">
        <v>6144</v>
      </c>
      <c r="V956" s="2">
        <v>44553.425127314818</v>
      </c>
      <c r="W956" t="s">
        <v>329</v>
      </c>
      <c r="X956" s="2">
        <v>44553.425127314818</v>
      </c>
      <c r="Y956" t="s">
        <v>329</v>
      </c>
      <c r="Z956"/>
    </row>
    <row r="957" spans="1:26" hidden="1" x14ac:dyDescent="0.25">
      <c r="A957" t="s">
        <v>4036</v>
      </c>
      <c r="B957" t="s">
        <v>4035</v>
      </c>
      <c r="C957" t="s">
        <v>696</v>
      </c>
      <c r="D957" t="s">
        <v>81</v>
      </c>
      <c r="E957" t="s">
        <v>4037</v>
      </c>
      <c r="F957" t="s">
        <v>177</v>
      </c>
      <c r="G957" t="s">
        <v>58</v>
      </c>
      <c r="H957">
        <v>1016164</v>
      </c>
      <c r="I957">
        <v>5</v>
      </c>
      <c r="J957" t="s">
        <v>79</v>
      </c>
      <c r="K957" t="s">
        <v>6142</v>
      </c>
      <c r="L957" t="s">
        <v>55</v>
      </c>
      <c r="M957">
        <v>80</v>
      </c>
      <c r="N957">
        <v>100</v>
      </c>
      <c r="O957" t="s">
        <v>6218</v>
      </c>
      <c r="P957">
        <v>2600</v>
      </c>
      <c r="Q957">
        <v>50</v>
      </c>
      <c r="R957">
        <v>300</v>
      </c>
      <c r="S957"/>
      <c r="T957"/>
      <c r="U957" t="s">
        <v>6144</v>
      </c>
      <c r="V957" s="2">
        <v>44383.519791666666</v>
      </c>
      <c r="W957" t="s">
        <v>329</v>
      </c>
      <c r="X957" s="2">
        <v>44383.519861111112</v>
      </c>
      <c r="Y957" t="s">
        <v>329</v>
      </c>
      <c r="Z957"/>
    </row>
    <row r="958" spans="1:26" hidden="1" x14ac:dyDescent="0.25">
      <c r="A958" t="s">
        <v>3223</v>
      </c>
      <c r="B958" t="s">
        <v>3222</v>
      </c>
      <c r="C958" t="s">
        <v>174</v>
      </c>
      <c r="D958" t="s">
        <v>3224</v>
      </c>
      <c r="E958" t="s">
        <v>3225</v>
      </c>
      <c r="F958" t="s">
        <v>177</v>
      </c>
      <c r="G958" t="s">
        <v>58</v>
      </c>
      <c r="H958">
        <v>1016172</v>
      </c>
      <c r="I958">
        <v>5</v>
      </c>
      <c r="J958" t="s">
        <v>47</v>
      </c>
      <c r="K958" t="s">
        <v>6142</v>
      </c>
      <c r="L958" t="s">
        <v>55</v>
      </c>
      <c r="M958">
        <v>80</v>
      </c>
      <c r="N958">
        <v>100</v>
      </c>
      <c r="O958" t="s">
        <v>6218</v>
      </c>
      <c r="P958">
        <v>2700</v>
      </c>
      <c r="Q958">
        <v>50</v>
      </c>
      <c r="R958">
        <v>300</v>
      </c>
      <c r="S958"/>
      <c r="T958"/>
      <c r="U958" t="s">
        <v>6144</v>
      </c>
      <c r="V958" s="2">
        <v>44284.536296296297</v>
      </c>
      <c r="W958" t="s">
        <v>329</v>
      </c>
      <c r="X958" s="2">
        <v>44284.536296296297</v>
      </c>
      <c r="Y958" t="s">
        <v>329</v>
      </c>
      <c r="Z958"/>
    </row>
    <row r="959" spans="1:26" hidden="1" x14ac:dyDescent="0.25">
      <c r="A959" t="s">
        <v>4045</v>
      </c>
      <c r="B959" t="s">
        <v>4044</v>
      </c>
      <c r="C959" t="s">
        <v>4046</v>
      </c>
      <c r="D959" t="s">
        <v>281</v>
      </c>
      <c r="E959" t="s">
        <v>4047</v>
      </c>
      <c r="F959" t="s">
        <v>34</v>
      </c>
      <c r="G959" t="s">
        <v>58</v>
      </c>
      <c r="H959">
        <v>1015835</v>
      </c>
      <c r="I959">
        <v>5</v>
      </c>
      <c r="J959" t="s">
        <v>79</v>
      </c>
      <c r="K959" t="s">
        <v>6142</v>
      </c>
      <c r="L959" t="s">
        <v>55</v>
      </c>
      <c r="M959">
        <v>80</v>
      </c>
      <c r="N959">
        <v>100</v>
      </c>
      <c r="O959" t="s">
        <v>6218</v>
      </c>
      <c r="P959">
        <v>2700</v>
      </c>
      <c r="Q959">
        <v>50</v>
      </c>
      <c r="R959">
        <v>300</v>
      </c>
      <c r="S959"/>
      <c r="T959"/>
      <c r="U959" t="s">
        <v>6144</v>
      </c>
      <c r="V959" s="2">
        <v>44602.518287037034</v>
      </c>
      <c r="W959" t="s">
        <v>329</v>
      </c>
      <c r="X959" s="2">
        <v>44602.518287037034</v>
      </c>
      <c r="Y959" t="s">
        <v>329</v>
      </c>
      <c r="Z959"/>
    </row>
    <row r="960" spans="1:26" x14ac:dyDescent="0.25">
      <c r="A960" t="s">
        <v>3367</v>
      </c>
      <c r="B960" t="s">
        <v>3366</v>
      </c>
      <c r="C960" t="s">
        <v>3362</v>
      </c>
      <c r="D960" t="s">
        <v>3363</v>
      </c>
      <c r="E960" t="s">
        <v>3364</v>
      </c>
      <c r="F960" t="s">
        <v>241</v>
      </c>
      <c r="G960" s="5" t="s">
        <v>58</v>
      </c>
      <c r="H960" s="5">
        <v>1019891</v>
      </c>
      <c r="I960">
        <v>5</v>
      </c>
      <c r="J960" t="s">
        <v>79</v>
      </c>
      <c r="K960" t="s">
        <v>6142</v>
      </c>
      <c r="L960" s="5" t="s">
        <v>55</v>
      </c>
      <c r="M960">
        <v>80</v>
      </c>
      <c r="N960">
        <v>100</v>
      </c>
      <c r="O960" t="s">
        <v>6165</v>
      </c>
      <c r="P960" s="5">
        <v>2500</v>
      </c>
      <c r="Q960" s="5">
        <v>50</v>
      </c>
      <c r="R960" s="5">
        <v>300</v>
      </c>
      <c r="U960" s="5" t="s">
        <v>6144</v>
      </c>
      <c r="V960" s="8">
        <v>43474.373842592591</v>
      </c>
      <c r="X960" s="8">
        <v>43474.373842592591</v>
      </c>
    </row>
    <row r="961" spans="1:26" hidden="1" x14ac:dyDescent="0.25">
      <c r="A961" t="s">
        <v>4595</v>
      </c>
      <c r="B961" t="s">
        <v>4594</v>
      </c>
      <c r="C961" t="s">
        <v>1282</v>
      </c>
      <c r="D961" t="s">
        <v>169</v>
      </c>
      <c r="E961" t="s">
        <v>1284</v>
      </c>
      <c r="F961" t="s">
        <v>277</v>
      </c>
      <c r="G961" t="s">
        <v>58</v>
      </c>
      <c r="H961">
        <v>1031305</v>
      </c>
      <c r="I961">
        <v>5</v>
      </c>
      <c r="J961" t="s">
        <v>47</v>
      </c>
      <c r="K961" t="s">
        <v>6142</v>
      </c>
      <c r="L961" t="s">
        <v>55</v>
      </c>
      <c r="M961">
        <v>80</v>
      </c>
      <c r="N961">
        <v>100</v>
      </c>
      <c r="O961" t="s">
        <v>6218</v>
      </c>
      <c r="P961">
        <v>2600</v>
      </c>
      <c r="Q961">
        <v>50</v>
      </c>
      <c r="R961">
        <v>300</v>
      </c>
      <c r="S961"/>
      <c r="T961"/>
      <c r="U961" t="s">
        <v>6144</v>
      </c>
      <c r="V961" s="2">
        <v>44256.579814814817</v>
      </c>
      <c r="W961" t="s">
        <v>329</v>
      </c>
      <c r="X961" s="2">
        <v>44256.579930555556</v>
      </c>
      <c r="Y961" t="s">
        <v>329</v>
      </c>
      <c r="Z961"/>
    </row>
    <row r="962" spans="1:26" hidden="1" x14ac:dyDescent="0.25">
      <c r="A962" t="s">
        <v>3197</v>
      </c>
      <c r="B962" t="s">
        <v>3196</v>
      </c>
      <c r="C962" t="s">
        <v>2385</v>
      </c>
      <c r="D962" t="s">
        <v>569</v>
      </c>
      <c r="E962" t="s">
        <v>3198</v>
      </c>
      <c r="F962" t="s">
        <v>177</v>
      </c>
      <c r="G962" t="s">
        <v>58</v>
      </c>
      <c r="H962">
        <v>1031306</v>
      </c>
      <c r="I962">
        <v>5</v>
      </c>
      <c r="J962" t="s">
        <v>47</v>
      </c>
      <c r="K962" t="s">
        <v>6142</v>
      </c>
      <c r="L962" t="s">
        <v>55</v>
      </c>
      <c r="M962">
        <v>80</v>
      </c>
      <c r="N962">
        <v>100</v>
      </c>
      <c r="O962" t="s">
        <v>6218</v>
      </c>
      <c r="P962">
        <v>2400</v>
      </c>
      <c r="Q962">
        <v>50</v>
      </c>
      <c r="R962">
        <v>300</v>
      </c>
      <c r="S962"/>
      <c r="T962"/>
      <c r="U962" t="s">
        <v>6144</v>
      </c>
      <c r="V962" s="2">
        <v>44305.590648148151</v>
      </c>
      <c r="W962" t="s">
        <v>329</v>
      </c>
      <c r="X962" s="2">
        <v>44305.590648148151</v>
      </c>
      <c r="Y962" t="s">
        <v>329</v>
      </c>
      <c r="Z962"/>
    </row>
    <row r="963" spans="1:26" hidden="1" x14ac:dyDescent="0.25">
      <c r="A963" t="s">
        <v>3201</v>
      </c>
      <c r="B963" t="s">
        <v>3200</v>
      </c>
      <c r="C963" t="s">
        <v>2385</v>
      </c>
      <c r="D963" t="s">
        <v>569</v>
      </c>
      <c r="E963" t="s">
        <v>3198</v>
      </c>
      <c r="F963" t="s">
        <v>177</v>
      </c>
      <c r="G963" t="s">
        <v>58</v>
      </c>
      <c r="H963">
        <v>1031375</v>
      </c>
      <c r="I963">
        <v>5</v>
      </c>
      <c r="J963" t="s">
        <v>79</v>
      </c>
      <c r="K963" t="s">
        <v>6142</v>
      </c>
      <c r="L963" t="s">
        <v>55</v>
      </c>
      <c r="M963">
        <v>80</v>
      </c>
      <c r="N963">
        <v>100</v>
      </c>
      <c r="O963" t="s">
        <v>6218</v>
      </c>
      <c r="P963">
        <v>2700</v>
      </c>
      <c r="Q963">
        <v>50</v>
      </c>
      <c r="R963">
        <v>300</v>
      </c>
      <c r="S963"/>
      <c r="T963"/>
      <c r="U963" t="s">
        <v>6144</v>
      </c>
      <c r="V963" s="2">
        <v>44305.590497685182</v>
      </c>
      <c r="W963" t="s">
        <v>329</v>
      </c>
      <c r="X963" s="2">
        <v>44305.590497685182</v>
      </c>
      <c r="Y963" t="s">
        <v>329</v>
      </c>
      <c r="Z963"/>
    </row>
    <row r="964" spans="1:26" x14ac:dyDescent="0.25">
      <c r="A964" t="s">
        <v>3361</v>
      </c>
      <c r="B964" t="s">
        <v>3360</v>
      </c>
      <c r="C964" t="s">
        <v>3362</v>
      </c>
      <c r="D964" t="s">
        <v>3363</v>
      </c>
      <c r="E964" t="s">
        <v>3364</v>
      </c>
      <c r="F964" t="s">
        <v>241</v>
      </c>
      <c r="G964" s="5" t="s">
        <v>58</v>
      </c>
      <c r="H964" s="5">
        <v>1019890</v>
      </c>
      <c r="I964">
        <v>5</v>
      </c>
      <c r="J964" t="s">
        <v>47</v>
      </c>
      <c r="K964" t="s">
        <v>6142</v>
      </c>
      <c r="L964" s="5" t="s">
        <v>55</v>
      </c>
      <c r="M964">
        <v>80</v>
      </c>
      <c r="N964">
        <v>100</v>
      </c>
      <c r="O964" t="s">
        <v>6165</v>
      </c>
      <c r="P964" s="5">
        <v>2500</v>
      </c>
      <c r="Q964" s="5">
        <v>50</v>
      </c>
      <c r="R964" s="5">
        <v>300</v>
      </c>
      <c r="U964" s="5" t="s">
        <v>6144</v>
      </c>
      <c r="V964" s="8">
        <v>43867.375902777778</v>
      </c>
      <c r="W964" s="5" t="s">
        <v>37</v>
      </c>
      <c r="X964" s="8">
        <v>44096.570347222223</v>
      </c>
      <c r="Y964" s="5" t="s">
        <v>37</v>
      </c>
    </row>
    <row r="965" spans="1:26" hidden="1" x14ac:dyDescent="0.25">
      <c r="A965" t="s">
        <v>3232</v>
      </c>
      <c r="B965" t="s">
        <v>3231</v>
      </c>
      <c r="C965" t="s">
        <v>1930</v>
      </c>
      <c r="D965" t="s">
        <v>724</v>
      </c>
      <c r="E965" t="s">
        <v>3062</v>
      </c>
      <c r="F965" t="s">
        <v>177</v>
      </c>
      <c r="G965" t="s">
        <v>58</v>
      </c>
      <c r="H965">
        <v>1016177</v>
      </c>
      <c r="I965">
        <v>6</v>
      </c>
      <c r="J965" t="s">
        <v>79</v>
      </c>
      <c r="K965" t="s">
        <v>6142</v>
      </c>
      <c r="L965" t="s">
        <v>55</v>
      </c>
      <c r="M965">
        <v>80</v>
      </c>
      <c r="N965">
        <v>100</v>
      </c>
      <c r="O965" t="s">
        <v>6216</v>
      </c>
      <c r="P965">
        <v>2500</v>
      </c>
      <c r="Q965">
        <v>50</v>
      </c>
      <c r="R965">
        <v>300</v>
      </c>
      <c r="S965"/>
      <c r="T965"/>
      <c r="U965" t="s">
        <v>6144</v>
      </c>
      <c r="V965" s="2">
        <v>44700.308321759258</v>
      </c>
      <c r="W965" t="s">
        <v>329</v>
      </c>
      <c r="X965" s="2">
        <v>44700.308321759258</v>
      </c>
      <c r="Y965" t="s">
        <v>329</v>
      </c>
      <c r="Z965"/>
    </row>
    <row r="966" spans="1:26" hidden="1" x14ac:dyDescent="0.25">
      <c r="A966" t="s">
        <v>3236</v>
      </c>
      <c r="B966" t="s">
        <v>3235</v>
      </c>
      <c r="C966" t="s">
        <v>3237</v>
      </c>
      <c r="D966" t="s">
        <v>175</v>
      </c>
      <c r="E966" t="s">
        <v>3238</v>
      </c>
      <c r="F966" t="s">
        <v>177</v>
      </c>
      <c r="G966" t="s">
        <v>58</v>
      </c>
      <c r="H966">
        <v>1016192</v>
      </c>
      <c r="I966">
        <v>5</v>
      </c>
      <c r="J966" t="s">
        <v>79</v>
      </c>
      <c r="K966" t="s">
        <v>6142</v>
      </c>
      <c r="L966" t="s">
        <v>55</v>
      </c>
      <c r="M966">
        <v>80</v>
      </c>
      <c r="N966">
        <v>100</v>
      </c>
      <c r="O966" t="s">
        <v>6221</v>
      </c>
      <c r="P966">
        <v>2600</v>
      </c>
      <c r="Q966">
        <v>50</v>
      </c>
      <c r="R966">
        <v>300</v>
      </c>
      <c r="S966"/>
      <c r="T966"/>
      <c r="U966" t="s">
        <v>6144</v>
      </c>
      <c r="V966" s="2">
        <v>44089.542754629627</v>
      </c>
      <c r="W966" t="s">
        <v>329</v>
      </c>
      <c r="X966" s="2">
        <v>44270.535937499997</v>
      </c>
      <c r="Y966" t="s">
        <v>329</v>
      </c>
      <c r="Z966"/>
    </row>
    <row r="967" spans="1:26" hidden="1" x14ac:dyDescent="0.25">
      <c r="A967" t="s">
        <v>4056</v>
      </c>
      <c r="B967" t="s">
        <v>4055</v>
      </c>
      <c r="C967" t="s">
        <v>174</v>
      </c>
      <c r="D967" t="s">
        <v>4057</v>
      </c>
      <c r="E967" t="s">
        <v>4058</v>
      </c>
      <c r="F967" t="s">
        <v>177</v>
      </c>
      <c r="G967" t="s">
        <v>58</v>
      </c>
      <c r="H967">
        <v>1016194</v>
      </c>
      <c r="I967">
        <v>5</v>
      </c>
      <c r="J967" t="s">
        <v>167</v>
      </c>
      <c r="K967" t="s">
        <v>6142</v>
      </c>
      <c r="L967" t="s">
        <v>55</v>
      </c>
      <c r="M967">
        <v>80</v>
      </c>
      <c r="N967">
        <v>100</v>
      </c>
      <c r="O967" t="s">
        <v>6221</v>
      </c>
      <c r="P967">
        <v>2700</v>
      </c>
      <c r="Q967">
        <v>50</v>
      </c>
      <c r="R967">
        <v>300</v>
      </c>
      <c r="S967"/>
      <c r="T967"/>
      <c r="U967" t="s">
        <v>6144</v>
      </c>
      <c r="V967" s="2">
        <v>44165.652662037035</v>
      </c>
      <c r="W967" t="s">
        <v>329</v>
      </c>
      <c r="X967" s="2">
        <v>44165.659502314818</v>
      </c>
      <c r="Y967" t="s">
        <v>329</v>
      </c>
      <c r="Z967"/>
    </row>
    <row r="968" spans="1:26" hidden="1" x14ac:dyDescent="0.25">
      <c r="A968" t="s">
        <v>4052</v>
      </c>
      <c r="B968" t="s">
        <v>4051</v>
      </c>
      <c r="C968" t="s">
        <v>1156</v>
      </c>
      <c r="D968" t="s">
        <v>112</v>
      </c>
      <c r="E968" t="s">
        <v>4053</v>
      </c>
      <c r="F968" t="s">
        <v>177</v>
      </c>
      <c r="G968" t="s">
        <v>58</v>
      </c>
      <c r="H968">
        <v>1016208</v>
      </c>
      <c r="I968">
        <v>5</v>
      </c>
      <c r="J968" t="s">
        <v>79</v>
      </c>
      <c r="K968" t="s">
        <v>6142</v>
      </c>
      <c r="L968" t="s">
        <v>55</v>
      </c>
      <c r="M968">
        <v>80</v>
      </c>
      <c r="N968">
        <v>100</v>
      </c>
      <c r="O968" t="s">
        <v>6221</v>
      </c>
      <c r="P968">
        <v>2600</v>
      </c>
      <c r="Q968">
        <v>50</v>
      </c>
      <c r="R968">
        <v>300</v>
      </c>
      <c r="S968"/>
      <c r="T968"/>
      <c r="U968" t="s">
        <v>6144</v>
      </c>
      <c r="V968" s="2">
        <v>44175.604456018518</v>
      </c>
      <c r="W968" t="s">
        <v>329</v>
      </c>
      <c r="X968" s="2">
        <v>44175.604456018518</v>
      </c>
      <c r="Y968" t="s">
        <v>329</v>
      </c>
      <c r="Z968"/>
    </row>
    <row r="969" spans="1:26" hidden="1" x14ac:dyDescent="0.25">
      <c r="A969" t="s">
        <v>3245</v>
      </c>
      <c r="B969" t="s">
        <v>3244</v>
      </c>
      <c r="C969" t="s">
        <v>188</v>
      </c>
      <c r="D969" t="s">
        <v>2981</v>
      </c>
      <c r="E969" t="s">
        <v>2982</v>
      </c>
      <c r="F969" t="s">
        <v>177</v>
      </c>
      <c r="G969" t="s">
        <v>58</v>
      </c>
      <c r="H969">
        <v>1015812</v>
      </c>
      <c r="I969">
        <v>5</v>
      </c>
      <c r="J969" t="s">
        <v>79</v>
      </c>
      <c r="K969" t="s">
        <v>6142</v>
      </c>
      <c r="L969" t="s">
        <v>55</v>
      </c>
      <c r="M969">
        <v>80</v>
      </c>
      <c r="N969">
        <v>100</v>
      </c>
      <c r="O969" t="s">
        <v>6221</v>
      </c>
      <c r="P969">
        <v>2700</v>
      </c>
      <c r="Q969">
        <v>50</v>
      </c>
      <c r="R969">
        <v>300</v>
      </c>
      <c r="S969"/>
      <c r="T969"/>
      <c r="U969" t="s">
        <v>6144</v>
      </c>
      <c r="V969" s="2">
        <v>44095.575567129628</v>
      </c>
      <c r="W969" t="s">
        <v>329</v>
      </c>
      <c r="X969" s="2">
        <v>44095.590127314812</v>
      </c>
      <c r="Y969" t="s">
        <v>329</v>
      </c>
      <c r="Z969"/>
    </row>
    <row r="970" spans="1:26" hidden="1" x14ac:dyDescent="0.25">
      <c r="A970" t="s">
        <v>3228</v>
      </c>
      <c r="B970" t="s">
        <v>3227</v>
      </c>
      <c r="C970" t="s">
        <v>1476</v>
      </c>
      <c r="D970" t="s">
        <v>270</v>
      </c>
      <c r="E970" t="s">
        <v>1477</v>
      </c>
      <c r="F970" t="s">
        <v>241</v>
      </c>
      <c r="G970" t="s">
        <v>58</v>
      </c>
      <c r="H970">
        <v>1016173</v>
      </c>
      <c r="I970">
        <v>5</v>
      </c>
      <c r="J970" t="s">
        <v>167</v>
      </c>
      <c r="K970" t="s">
        <v>6142</v>
      </c>
      <c r="L970" t="s">
        <v>55</v>
      </c>
      <c r="M970">
        <v>80</v>
      </c>
      <c r="N970">
        <v>100</v>
      </c>
      <c r="O970" t="s">
        <v>6218</v>
      </c>
      <c r="P970">
        <v>2600</v>
      </c>
      <c r="Q970">
        <v>50</v>
      </c>
      <c r="R970">
        <v>300</v>
      </c>
      <c r="S970"/>
      <c r="T970"/>
      <c r="U970" t="s">
        <v>6144</v>
      </c>
      <c r="V970" s="2">
        <v>43892.520960648151</v>
      </c>
      <c r="W970" t="s">
        <v>37</v>
      </c>
      <c r="X970" s="2">
        <v>44420.428981481484</v>
      </c>
      <c r="Y970" t="s">
        <v>329</v>
      </c>
      <c r="Z970"/>
    </row>
    <row r="971" spans="1:26" x14ac:dyDescent="0.25">
      <c r="A971" t="s">
        <v>1577</v>
      </c>
      <c r="B971" t="s">
        <v>1576</v>
      </c>
      <c r="C971" t="s">
        <v>1476</v>
      </c>
      <c r="D971" t="s">
        <v>270</v>
      </c>
      <c r="E971" t="s">
        <v>1477</v>
      </c>
      <c r="F971" t="s">
        <v>241</v>
      </c>
      <c r="G971" s="5" t="s">
        <v>58</v>
      </c>
      <c r="H971" s="5">
        <v>1037010</v>
      </c>
      <c r="I971">
        <v>5</v>
      </c>
      <c r="J971" t="s">
        <v>47</v>
      </c>
      <c r="K971" t="s">
        <v>6172</v>
      </c>
      <c r="L971" s="5" t="s">
        <v>55</v>
      </c>
      <c r="M971">
        <v>60</v>
      </c>
      <c r="N971">
        <v>100</v>
      </c>
      <c r="O971" t="s">
        <v>6219</v>
      </c>
      <c r="P971" s="5">
        <v>2600</v>
      </c>
      <c r="Q971" s="5">
        <v>50</v>
      </c>
      <c r="R971" s="5">
        <v>300</v>
      </c>
      <c r="U971" s="5" t="s">
        <v>6174</v>
      </c>
      <c r="V971" s="8">
        <v>43892.52</v>
      </c>
      <c r="W971" s="5" t="s">
        <v>37</v>
      </c>
      <c r="X971" s="8">
        <v>44487.334490740737</v>
      </c>
      <c r="Y971" s="5" t="s">
        <v>329</v>
      </c>
    </row>
    <row r="972" spans="1:26" hidden="1" x14ac:dyDescent="0.25">
      <c r="A972" t="s">
        <v>5919</v>
      </c>
      <c r="B972" t="s">
        <v>5918</v>
      </c>
      <c r="C972" t="s">
        <v>368</v>
      </c>
      <c r="D972" t="s">
        <v>369</v>
      </c>
      <c r="E972" t="s">
        <v>370</v>
      </c>
      <c r="F972" t="s">
        <v>177</v>
      </c>
      <c r="G972" t="s">
        <v>58</v>
      </c>
      <c r="H972">
        <v>1015817</v>
      </c>
      <c r="I972">
        <v>6</v>
      </c>
      <c r="J972" t="s">
        <v>79</v>
      </c>
      <c r="K972" t="s">
        <v>6142</v>
      </c>
      <c r="L972" t="s">
        <v>55</v>
      </c>
      <c r="M972">
        <v>80</v>
      </c>
      <c r="N972">
        <v>100</v>
      </c>
      <c r="O972" t="s">
        <v>6216</v>
      </c>
      <c r="P972">
        <v>2600</v>
      </c>
      <c r="Q972">
        <v>50</v>
      </c>
      <c r="R972">
        <v>300</v>
      </c>
      <c r="S972"/>
      <c r="T972"/>
      <c r="U972" t="s">
        <v>6144</v>
      </c>
      <c r="V972" s="2">
        <v>44894.424085648148</v>
      </c>
      <c r="W972" t="s">
        <v>329</v>
      </c>
      <c r="X972" s="2">
        <v>44894.424085648148</v>
      </c>
      <c r="Y972" t="s">
        <v>329</v>
      </c>
      <c r="Z972"/>
    </row>
    <row r="973" spans="1:26" hidden="1" x14ac:dyDescent="0.25">
      <c r="A973" t="s">
        <v>4071</v>
      </c>
      <c r="B973" t="s">
        <v>4070</v>
      </c>
      <c r="C973" t="s">
        <v>2634</v>
      </c>
      <c r="D973" t="s">
        <v>2635</v>
      </c>
      <c r="E973" t="s">
        <v>2636</v>
      </c>
      <c r="F973" t="s">
        <v>2125</v>
      </c>
      <c r="G973" t="s">
        <v>58</v>
      </c>
      <c r="H973">
        <v>1031135</v>
      </c>
      <c r="I973">
        <v>6</v>
      </c>
      <c r="J973" t="s">
        <v>167</v>
      </c>
      <c r="K973" t="s">
        <v>6142</v>
      </c>
      <c r="L973" t="s">
        <v>55</v>
      </c>
      <c r="M973">
        <v>80</v>
      </c>
      <c r="N973">
        <v>100</v>
      </c>
      <c r="O973" t="s">
        <v>6216</v>
      </c>
      <c r="P973">
        <v>2600</v>
      </c>
      <c r="Q973">
        <v>50</v>
      </c>
      <c r="R973">
        <v>300</v>
      </c>
      <c r="S973"/>
      <c r="T973"/>
      <c r="U973" t="s">
        <v>6144</v>
      </c>
      <c r="V973" s="2">
        <v>44697.381550925929</v>
      </c>
      <c r="W973" t="s">
        <v>329</v>
      </c>
      <c r="X973" s="2">
        <v>44697.381550925929</v>
      </c>
      <c r="Y973" t="s">
        <v>329</v>
      </c>
      <c r="Z973"/>
    </row>
    <row r="974" spans="1:26" hidden="1" x14ac:dyDescent="0.25">
      <c r="A974" t="s">
        <v>1475</v>
      </c>
      <c r="B974" t="s">
        <v>1474</v>
      </c>
      <c r="C974" t="s">
        <v>1476</v>
      </c>
      <c r="D974" t="s">
        <v>270</v>
      </c>
      <c r="E974" t="s">
        <v>1477</v>
      </c>
      <c r="F974" t="s">
        <v>241</v>
      </c>
      <c r="G974" t="s">
        <v>323</v>
      </c>
      <c r="H974">
        <v>1035215</v>
      </c>
      <c r="I974">
        <v>0.24</v>
      </c>
      <c r="J974" t="s">
        <v>193</v>
      </c>
      <c r="K974" t="s">
        <v>6175</v>
      </c>
      <c r="L974" t="s">
        <v>330</v>
      </c>
      <c r="M974">
        <v>20</v>
      </c>
      <c r="N974">
        <v>100</v>
      </c>
      <c r="O974" t="s">
        <v>6178</v>
      </c>
      <c r="P974">
        <v>1400</v>
      </c>
      <c r="Q974">
        <v>50</v>
      </c>
      <c r="R974">
        <v>302</v>
      </c>
      <c r="S974"/>
      <c r="T974"/>
      <c r="U974" t="s">
        <v>6179</v>
      </c>
      <c r="V974" s="2">
        <v>43892.520567129628</v>
      </c>
      <c r="W974" t="s">
        <v>37</v>
      </c>
      <c r="X974" s="2">
        <v>43892.520567129628</v>
      </c>
      <c r="Y974" t="s">
        <v>37</v>
      </c>
      <c r="Z974"/>
    </row>
    <row r="975" spans="1:26" x14ac:dyDescent="0.25">
      <c r="A975" t="s">
        <v>3600</v>
      </c>
      <c r="B975" t="s">
        <v>3599</v>
      </c>
      <c r="C975" t="s">
        <v>1476</v>
      </c>
      <c r="D975" t="s">
        <v>270</v>
      </c>
      <c r="E975" t="s">
        <v>1477</v>
      </c>
      <c r="F975" t="s">
        <v>241</v>
      </c>
      <c r="G975" s="5" t="s">
        <v>58</v>
      </c>
      <c r="H975" s="5">
        <v>1036993</v>
      </c>
      <c r="I975">
        <v>5</v>
      </c>
      <c r="J975" t="s">
        <v>79</v>
      </c>
      <c r="K975" t="s">
        <v>6172</v>
      </c>
      <c r="L975" s="5" t="s">
        <v>55</v>
      </c>
      <c r="M975">
        <v>60</v>
      </c>
      <c r="N975">
        <v>100</v>
      </c>
      <c r="O975" t="s">
        <v>6190</v>
      </c>
      <c r="P975" s="5">
        <v>2600</v>
      </c>
      <c r="Q975" s="5">
        <v>50</v>
      </c>
      <c r="R975" s="5">
        <v>300</v>
      </c>
      <c r="U975" s="5" t="s">
        <v>6174</v>
      </c>
      <c r="V975" s="8">
        <v>43892.521307870367</v>
      </c>
      <c r="W975" s="5" t="s">
        <v>37</v>
      </c>
      <c r="X975" s="8">
        <v>43896.406284722223</v>
      </c>
      <c r="Y975" s="5" t="s">
        <v>37</v>
      </c>
    </row>
    <row r="976" spans="1:26" hidden="1" x14ac:dyDescent="0.25">
      <c r="A976" t="s">
        <v>4064</v>
      </c>
      <c r="B976" t="s">
        <v>4063</v>
      </c>
      <c r="C976" t="s">
        <v>4065</v>
      </c>
      <c r="D976" t="s">
        <v>293</v>
      </c>
      <c r="E976" t="s">
        <v>4066</v>
      </c>
      <c r="F976" t="s">
        <v>43</v>
      </c>
      <c r="G976" t="s">
        <v>58</v>
      </c>
      <c r="H976">
        <v>1031068</v>
      </c>
      <c r="I976">
        <v>5</v>
      </c>
      <c r="J976" t="s">
        <v>167</v>
      </c>
      <c r="K976" t="s">
        <v>6142</v>
      </c>
      <c r="L976" t="s">
        <v>55</v>
      </c>
      <c r="M976">
        <v>80</v>
      </c>
      <c r="N976">
        <v>100</v>
      </c>
      <c r="O976" t="s">
        <v>6218</v>
      </c>
      <c r="P976">
        <v>2600</v>
      </c>
      <c r="Q976">
        <v>50</v>
      </c>
      <c r="R976">
        <v>300</v>
      </c>
      <c r="S976"/>
      <c r="T976"/>
      <c r="U976" t="s">
        <v>6144</v>
      </c>
      <c r="V976" s="2">
        <v>44210.46607638889</v>
      </c>
      <c r="W976" t="s">
        <v>329</v>
      </c>
      <c r="X976" s="2">
        <v>44210.46607638889</v>
      </c>
      <c r="Y976" t="s">
        <v>329</v>
      </c>
      <c r="Z976"/>
    </row>
    <row r="977" spans="1:26" hidden="1" x14ac:dyDescent="0.25">
      <c r="A977" t="s">
        <v>4069</v>
      </c>
      <c r="B977" t="s">
        <v>4068</v>
      </c>
      <c r="C977" t="s">
        <v>1012</v>
      </c>
      <c r="D977" t="s">
        <v>49</v>
      </c>
      <c r="E977" t="s">
        <v>1013</v>
      </c>
      <c r="F977" t="s">
        <v>184</v>
      </c>
      <c r="G977" t="s">
        <v>58</v>
      </c>
      <c r="H977">
        <v>1031069</v>
      </c>
      <c r="I977">
        <v>5</v>
      </c>
      <c r="J977" t="s">
        <v>167</v>
      </c>
      <c r="K977" t="s">
        <v>6142</v>
      </c>
      <c r="L977" t="s">
        <v>55</v>
      </c>
      <c r="M977">
        <v>80</v>
      </c>
      <c r="N977">
        <v>100</v>
      </c>
      <c r="O977" t="s">
        <v>6218</v>
      </c>
      <c r="P977">
        <v>2600</v>
      </c>
      <c r="Q977">
        <v>50</v>
      </c>
      <c r="R977">
        <v>300</v>
      </c>
      <c r="S977"/>
      <c r="T977"/>
      <c r="U977" t="s">
        <v>6144</v>
      </c>
      <c r="V977" s="2">
        <v>44383.525821759256</v>
      </c>
      <c r="W977" t="s">
        <v>329</v>
      </c>
      <c r="X977" s="2">
        <v>44383.525821759256</v>
      </c>
      <c r="Y977" t="s">
        <v>329</v>
      </c>
      <c r="Z977"/>
    </row>
    <row r="978" spans="1:26" hidden="1" x14ac:dyDescent="0.25">
      <c r="A978" t="s">
        <v>5172</v>
      </c>
      <c r="B978" t="s">
        <v>5171</v>
      </c>
      <c r="C978" t="s">
        <v>659</v>
      </c>
      <c r="D978" t="s">
        <v>660</v>
      </c>
      <c r="E978" t="s">
        <v>661</v>
      </c>
      <c r="F978" t="s">
        <v>241</v>
      </c>
      <c r="G978" t="s">
        <v>6222</v>
      </c>
      <c r="H978" s="2"/>
      <c r="I978">
        <v>5</v>
      </c>
      <c r="J978" t="s">
        <v>5080</v>
      </c>
      <c r="K978" t="s">
        <v>6142</v>
      </c>
      <c r="L978" t="s">
        <v>55</v>
      </c>
      <c r="M978">
        <v>0</v>
      </c>
      <c r="N978">
        <v>100</v>
      </c>
      <c r="O978" t="s">
        <v>6223</v>
      </c>
      <c r="P978" s="2"/>
      <c r="Q978" s="2"/>
      <c r="R978" s="2"/>
      <c r="S978"/>
      <c r="T978"/>
      <c r="U978" t="s">
        <v>6144</v>
      </c>
      <c r="V978" s="2">
        <v>44684.567604166667</v>
      </c>
      <c r="W978" t="s">
        <v>329</v>
      </c>
      <c r="X978" s="2">
        <v>44684.567604166667</v>
      </c>
      <c r="Y978" t="s">
        <v>329</v>
      </c>
      <c r="Z978"/>
    </row>
    <row r="979" spans="1:26" hidden="1" x14ac:dyDescent="0.25">
      <c r="A979" t="s">
        <v>3061</v>
      </c>
      <c r="B979" t="s">
        <v>3060</v>
      </c>
      <c r="C979" t="s">
        <v>1930</v>
      </c>
      <c r="D979" t="s">
        <v>724</v>
      </c>
      <c r="E979" t="s">
        <v>3062</v>
      </c>
      <c r="F979" t="s">
        <v>177</v>
      </c>
      <c r="G979" t="s">
        <v>58</v>
      </c>
      <c r="H979">
        <v>1031102</v>
      </c>
      <c r="I979">
        <v>6</v>
      </c>
      <c r="J979" t="s">
        <v>47</v>
      </c>
      <c r="K979" t="s">
        <v>6142</v>
      </c>
      <c r="L979" t="s">
        <v>55</v>
      </c>
      <c r="M979">
        <v>80</v>
      </c>
      <c r="N979">
        <v>100</v>
      </c>
      <c r="O979" t="s">
        <v>6216</v>
      </c>
      <c r="P979">
        <v>2500</v>
      </c>
      <c r="Q979">
        <v>50</v>
      </c>
      <c r="R979">
        <v>300</v>
      </c>
      <c r="S979"/>
      <c r="T979"/>
      <c r="U979" t="s">
        <v>6144</v>
      </c>
      <c r="V979" s="2">
        <v>44700.30846064815</v>
      </c>
      <c r="W979" t="s">
        <v>329</v>
      </c>
      <c r="X979" s="2">
        <v>44700.30846064815</v>
      </c>
      <c r="Y979" t="s">
        <v>329</v>
      </c>
      <c r="Z979"/>
    </row>
    <row r="980" spans="1:26" hidden="1" x14ac:dyDescent="0.25">
      <c r="A980" t="s">
        <v>1130</v>
      </c>
      <c r="B980" t="s">
        <v>1129</v>
      </c>
      <c r="C980" t="s">
        <v>1012</v>
      </c>
      <c r="D980" t="s">
        <v>49</v>
      </c>
      <c r="E980" t="s">
        <v>1013</v>
      </c>
      <c r="F980" t="s">
        <v>184</v>
      </c>
      <c r="G980" t="s">
        <v>58</v>
      </c>
      <c r="H980">
        <v>1031121</v>
      </c>
      <c r="I980">
        <v>5</v>
      </c>
      <c r="J980" t="s">
        <v>47</v>
      </c>
      <c r="K980" t="s">
        <v>6142</v>
      </c>
      <c r="L980" t="s">
        <v>55</v>
      </c>
      <c r="M980">
        <v>80</v>
      </c>
      <c r="N980">
        <v>100</v>
      </c>
      <c r="O980" t="s">
        <v>6218</v>
      </c>
      <c r="P980">
        <v>2600</v>
      </c>
      <c r="Q980">
        <v>50</v>
      </c>
      <c r="R980">
        <v>300</v>
      </c>
      <c r="S980"/>
      <c r="T980"/>
      <c r="U980" t="s">
        <v>6144</v>
      </c>
      <c r="V980" s="2">
        <v>44383.518923611111</v>
      </c>
      <c r="W980" t="s">
        <v>329</v>
      </c>
      <c r="X980" s="2">
        <v>44383.518923611111</v>
      </c>
      <c r="Y980" t="s">
        <v>329</v>
      </c>
      <c r="Z980"/>
    </row>
    <row r="981" spans="1:26" hidden="1" x14ac:dyDescent="0.25">
      <c r="A981" t="s">
        <v>658</v>
      </c>
      <c r="B981" t="s">
        <v>657</v>
      </c>
      <c r="C981" t="s">
        <v>659</v>
      </c>
      <c r="D981" t="s">
        <v>660</v>
      </c>
      <c r="E981" t="s">
        <v>661</v>
      </c>
      <c r="F981" t="s">
        <v>241</v>
      </c>
      <c r="G981" t="s">
        <v>323</v>
      </c>
      <c r="H981">
        <v>1035250</v>
      </c>
      <c r="I981">
        <v>0.24</v>
      </c>
      <c r="J981" t="s">
        <v>193</v>
      </c>
      <c r="K981" t="s">
        <v>6175</v>
      </c>
      <c r="L981" t="s">
        <v>330</v>
      </c>
      <c r="M981">
        <v>20</v>
      </c>
      <c r="N981">
        <v>100</v>
      </c>
      <c r="O981" t="s">
        <v>6178</v>
      </c>
      <c r="P981">
        <v>1400</v>
      </c>
      <c r="Q981">
        <v>50</v>
      </c>
      <c r="R981">
        <v>301</v>
      </c>
      <c r="S981"/>
      <c r="T981"/>
      <c r="U981" t="s">
        <v>6179</v>
      </c>
      <c r="V981" s="2">
        <v>43866.657858796294</v>
      </c>
      <c r="W981" t="s">
        <v>37</v>
      </c>
      <c r="X981" s="2">
        <v>43866.657858796294</v>
      </c>
      <c r="Y981" t="s">
        <v>37</v>
      </c>
      <c r="Z981"/>
    </row>
    <row r="982" spans="1:26" x14ac:dyDescent="0.25">
      <c r="A982" t="s">
        <v>1124</v>
      </c>
      <c r="B982" t="s">
        <v>1123</v>
      </c>
      <c r="C982" t="s">
        <v>659</v>
      </c>
      <c r="D982" t="s">
        <v>660</v>
      </c>
      <c r="E982" t="s">
        <v>661</v>
      </c>
      <c r="F982" t="s">
        <v>241</v>
      </c>
      <c r="G982" s="5" t="s">
        <v>58</v>
      </c>
      <c r="H982" s="5">
        <v>1030407</v>
      </c>
      <c r="I982">
        <v>5</v>
      </c>
      <c r="J982" t="s">
        <v>47</v>
      </c>
      <c r="K982" t="s">
        <v>6172</v>
      </c>
      <c r="L982" s="5" t="s">
        <v>55</v>
      </c>
      <c r="M982">
        <v>60</v>
      </c>
      <c r="N982">
        <v>100</v>
      </c>
      <c r="O982" t="s">
        <v>6190</v>
      </c>
      <c r="P982" s="5">
        <v>2600</v>
      </c>
      <c r="Q982" s="5">
        <v>50</v>
      </c>
      <c r="R982" s="5">
        <v>300</v>
      </c>
      <c r="U982" s="5" t="s">
        <v>6174</v>
      </c>
      <c r="V982" s="8">
        <v>43866.657361111109</v>
      </c>
      <c r="W982" s="5" t="s">
        <v>37</v>
      </c>
      <c r="X982" s="8">
        <v>43866.657361111109</v>
      </c>
      <c r="Y982" s="5" t="s">
        <v>37</v>
      </c>
    </row>
    <row r="983" spans="1:26" x14ac:dyDescent="0.25">
      <c r="A983" t="s">
        <v>2782</v>
      </c>
      <c r="B983" t="s">
        <v>2781</v>
      </c>
      <c r="C983" t="s">
        <v>659</v>
      </c>
      <c r="D983" t="s">
        <v>660</v>
      </c>
      <c r="E983" t="s">
        <v>661</v>
      </c>
      <c r="F983" t="s">
        <v>241</v>
      </c>
      <c r="G983" s="5" t="s">
        <v>58</v>
      </c>
      <c r="H983" s="5">
        <v>1015772</v>
      </c>
      <c r="I983">
        <v>5</v>
      </c>
      <c r="J983" t="s">
        <v>79</v>
      </c>
      <c r="K983" t="s">
        <v>6172</v>
      </c>
      <c r="L983" s="5" t="s">
        <v>55</v>
      </c>
      <c r="M983">
        <v>60</v>
      </c>
      <c r="N983">
        <v>100</v>
      </c>
      <c r="O983" t="s">
        <v>6190</v>
      </c>
      <c r="P983" s="5">
        <v>2550</v>
      </c>
      <c r="Q983" s="5">
        <v>50</v>
      </c>
      <c r="R983" s="5">
        <v>300</v>
      </c>
      <c r="U983" s="5" t="s">
        <v>6174</v>
      </c>
      <c r="V983" s="8">
        <v>43866.656944444447</v>
      </c>
      <c r="W983" s="5" t="s">
        <v>37</v>
      </c>
      <c r="X983" s="8">
        <v>43866.656944444447</v>
      </c>
      <c r="Y983" s="5" t="s">
        <v>37</v>
      </c>
    </row>
    <row r="984" spans="1:26" hidden="1" x14ac:dyDescent="0.25">
      <c r="A984" t="s">
        <v>5539</v>
      </c>
      <c r="B984" t="s">
        <v>5538</v>
      </c>
      <c r="C984" t="s">
        <v>5540</v>
      </c>
      <c r="D984" t="s">
        <v>2284</v>
      </c>
      <c r="E984" t="s">
        <v>5541</v>
      </c>
      <c r="F984" t="s">
        <v>241</v>
      </c>
      <c r="G984" t="s">
        <v>6222</v>
      </c>
      <c r="H984" s="2"/>
      <c r="I984">
        <v>5</v>
      </c>
      <c r="J984" t="s">
        <v>5080</v>
      </c>
      <c r="K984" t="s">
        <v>6142</v>
      </c>
      <c r="L984" t="s">
        <v>55</v>
      </c>
      <c r="M984">
        <v>0</v>
      </c>
      <c r="N984">
        <v>100</v>
      </c>
      <c r="O984" t="s">
        <v>6223</v>
      </c>
      <c r="P984" s="2"/>
      <c r="Q984" s="2"/>
      <c r="R984" s="2"/>
      <c r="S984"/>
      <c r="T984"/>
      <c r="U984" t="s">
        <v>6144</v>
      </c>
      <c r="V984" s="2">
        <v>44684.53365740741</v>
      </c>
      <c r="W984" t="s">
        <v>329</v>
      </c>
      <c r="X984" s="2">
        <v>44684.53365740741</v>
      </c>
      <c r="Y984" t="s">
        <v>329</v>
      </c>
      <c r="Z984"/>
    </row>
    <row r="985" spans="1:26" x14ac:dyDescent="0.25">
      <c r="A985" t="s">
        <v>4708</v>
      </c>
      <c r="B985" t="s">
        <v>4707</v>
      </c>
      <c r="C985" t="s">
        <v>2025</v>
      </c>
      <c r="D985" t="s">
        <v>2368</v>
      </c>
      <c r="E985" t="s">
        <v>4527</v>
      </c>
      <c r="F985" t="s">
        <v>241</v>
      </c>
      <c r="G985" s="5" t="s">
        <v>58</v>
      </c>
      <c r="H985" s="5">
        <v>1038396</v>
      </c>
      <c r="I985">
        <v>6</v>
      </c>
      <c r="J985" t="s">
        <v>47</v>
      </c>
      <c r="K985" t="s">
        <v>6142</v>
      </c>
      <c r="L985" s="5" t="s">
        <v>55</v>
      </c>
      <c r="M985">
        <v>80</v>
      </c>
      <c r="N985">
        <v>100</v>
      </c>
      <c r="O985" t="s">
        <v>6216</v>
      </c>
      <c r="P985" s="5">
        <v>2600</v>
      </c>
      <c r="Q985" s="5">
        <v>50</v>
      </c>
      <c r="R985" s="5">
        <v>300</v>
      </c>
      <c r="U985" s="5" t="s">
        <v>6144</v>
      </c>
      <c r="V985" s="8">
        <v>44797.591921296298</v>
      </c>
      <c r="W985" s="5" t="s">
        <v>329</v>
      </c>
      <c r="X985" s="8">
        <v>44797.591921296298</v>
      </c>
      <c r="Y985" s="5" t="s">
        <v>329</v>
      </c>
    </row>
    <row r="986" spans="1:26" hidden="1" x14ac:dyDescent="0.25">
      <c r="A986" t="s">
        <v>3049</v>
      </c>
      <c r="B986" t="s">
        <v>3048</v>
      </c>
      <c r="C986" t="s">
        <v>2972</v>
      </c>
      <c r="D986" t="s">
        <v>979</v>
      </c>
      <c r="E986" t="s">
        <v>3050</v>
      </c>
      <c r="F986" t="s">
        <v>177</v>
      </c>
      <c r="G986" t="s">
        <v>58</v>
      </c>
      <c r="H986">
        <v>1030422</v>
      </c>
      <c r="I986">
        <v>5</v>
      </c>
      <c r="J986" t="s">
        <v>79</v>
      </c>
      <c r="K986" t="s">
        <v>6172</v>
      </c>
      <c r="L986" t="s">
        <v>55</v>
      </c>
      <c r="M986">
        <v>60</v>
      </c>
      <c r="N986">
        <v>100</v>
      </c>
      <c r="O986" t="s">
        <v>6219</v>
      </c>
      <c r="P986">
        <v>2700</v>
      </c>
      <c r="Q986">
        <v>50</v>
      </c>
      <c r="R986">
        <v>300</v>
      </c>
      <c r="S986"/>
      <c r="T986"/>
      <c r="U986" t="s">
        <v>6174</v>
      </c>
      <c r="V986" s="2">
        <v>44392.611400462964</v>
      </c>
      <c r="W986" t="s">
        <v>329</v>
      </c>
      <c r="X986" s="2">
        <v>44392.611400462964</v>
      </c>
      <c r="Y986" t="s">
        <v>329</v>
      </c>
      <c r="Z986"/>
    </row>
    <row r="987" spans="1:26" hidden="1" x14ac:dyDescent="0.25">
      <c r="A987" t="s">
        <v>4702</v>
      </c>
      <c r="B987" t="s">
        <v>4701</v>
      </c>
      <c r="C987" t="s">
        <v>2025</v>
      </c>
      <c r="D987" t="s">
        <v>2368</v>
      </c>
      <c r="E987" t="s">
        <v>4527</v>
      </c>
      <c r="F987" t="s">
        <v>241</v>
      </c>
      <c r="G987" t="s">
        <v>58</v>
      </c>
      <c r="H987">
        <v>1038421</v>
      </c>
      <c r="I987">
        <v>6</v>
      </c>
      <c r="J987" t="s">
        <v>167</v>
      </c>
      <c r="K987" t="s">
        <v>6142</v>
      </c>
      <c r="L987" t="s">
        <v>55</v>
      </c>
      <c r="M987">
        <v>80</v>
      </c>
      <c r="N987">
        <v>100</v>
      </c>
      <c r="O987" t="s">
        <v>6216</v>
      </c>
      <c r="P987">
        <v>2600</v>
      </c>
      <c r="Q987">
        <v>50</v>
      </c>
      <c r="R987">
        <v>300</v>
      </c>
      <c r="S987"/>
      <c r="T987"/>
      <c r="U987" t="s">
        <v>6144</v>
      </c>
      <c r="V987" s="2">
        <v>44797.591689814813</v>
      </c>
      <c r="W987" t="s">
        <v>329</v>
      </c>
      <c r="X987" s="2">
        <v>44797.591689814813</v>
      </c>
      <c r="Y987" t="s">
        <v>329</v>
      </c>
      <c r="Z987"/>
    </row>
    <row r="988" spans="1:26" hidden="1" x14ac:dyDescent="0.25">
      <c r="A988" t="s">
        <v>4103</v>
      </c>
      <c r="B988" t="s">
        <v>4102</v>
      </c>
      <c r="C988" t="s">
        <v>422</v>
      </c>
      <c r="D988" t="s">
        <v>879</v>
      </c>
      <c r="E988" t="s">
        <v>3975</v>
      </c>
      <c r="F988" t="s">
        <v>177</v>
      </c>
      <c r="G988" t="s">
        <v>58</v>
      </c>
      <c r="H988">
        <v>1030376</v>
      </c>
      <c r="I988">
        <v>5</v>
      </c>
      <c r="J988" t="s">
        <v>47</v>
      </c>
      <c r="K988" t="s">
        <v>6172</v>
      </c>
      <c r="L988" t="s">
        <v>55</v>
      </c>
      <c r="M988">
        <v>60</v>
      </c>
      <c r="N988">
        <v>100</v>
      </c>
      <c r="O988" t="s">
        <v>6219</v>
      </c>
      <c r="P988">
        <v>2700</v>
      </c>
      <c r="Q988">
        <v>50</v>
      </c>
      <c r="R988">
        <v>300</v>
      </c>
      <c r="S988"/>
      <c r="T988"/>
      <c r="U988" t="s">
        <v>6174</v>
      </c>
      <c r="V988" s="2">
        <v>44217.554537037038</v>
      </c>
      <c r="W988" t="s">
        <v>329</v>
      </c>
      <c r="X988" s="2">
        <v>44217.554537037038</v>
      </c>
      <c r="Y988" t="s">
        <v>329</v>
      </c>
      <c r="Z988"/>
    </row>
    <row r="989" spans="1:26" x14ac:dyDescent="0.25">
      <c r="A989" t="s">
        <v>4696</v>
      </c>
      <c r="B989" t="s">
        <v>4695</v>
      </c>
      <c r="C989" t="s">
        <v>2025</v>
      </c>
      <c r="D989" t="s">
        <v>2368</v>
      </c>
      <c r="E989" t="s">
        <v>4527</v>
      </c>
      <c r="F989" t="s">
        <v>241</v>
      </c>
      <c r="G989" s="5" t="s">
        <v>58</v>
      </c>
      <c r="H989" s="5">
        <v>1038424</v>
      </c>
      <c r="I989">
        <v>6</v>
      </c>
      <c r="J989" t="s">
        <v>79</v>
      </c>
      <c r="K989" t="s">
        <v>6142</v>
      </c>
      <c r="L989" s="5" t="s">
        <v>55</v>
      </c>
      <c r="M989">
        <v>80</v>
      </c>
      <c r="N989">
        <v>100</v>
      </c>
      <c r="O989" t="s">
        <v>6216</v>
      </c>
      <c r="P989" s="5">
        <v>2600</v>
      </c>
      <c r="Q989" s="5">
        <v>50</v>
      </c>
      <c r="R989" s="5">
        <v>300</v>
      </c>
      <c r="U989" s="5" t="s">
        <v>6144</v>
      </c>
      <c r="V989" s="8">
        <v>44775.574259259258</v>
      </c>
      <c r="W989" s="5" t="s">
        <v>329</v>
      </c>
      <c r="X989" s="8">
        <v>44775.574259259258</v>
      </c>
      <c r="Y989" s="5" t="s">
        <v>329</v>
      </c>
    </row>
    <row r="990" spans="1:26" hidden="1" x14ac:dyDescent="0.25">
      <c r="A990" t="s">
        <v>5853</v>
      </c>
      <c r="B990" t="s">
        <v>5852</v>
      </c>
      <c r="C990" t="s">
        <v>200</v>
      </c>
      <c r="D990" t="s">
        <v>298</v>
      </c>
      <c r="E990" t="s">
        <v>5854</v>
      </c>
      <c r="F990" t="s">
        <v>177</v>
      </c>
      <c r="G990" t="s">
        <v>5022</v>
      </c>
      <c r="H990">
        <v>3004538</v>
      </c>
      <c r="I990">
        <v>3</v>
      </c>
      <c r="J990" t="s">
        <v>47</v>
      </c>
      <c r="K990" t="s">
        <v>6175</v>
      </c>
      <c r="L990" t="s">
        <v>55</v>
      </c>
      <c r="M990">
        <v>0</v>
      </c>
      <c r="N990">
        <v>100</v>
      </c>
      <c r="O990" t="s">
        <v>6241</v>
      </c>
      <c r="P990">
        <v>1600</v>
      </c>
      <c r="Q990">
        <v>50</v>
      </c>
      <c r="R990">
        <v>300</v>
      </c>
      <c r="S990"/>
      <c r="T990"/>
      <c r="U990" t="s">
        <v>6214</v>
      </c>
      <c r="V990" s="2">
        <v>43474.373831018522</v>
      </c>
      <c r="W990"/>
      <c r="X990" s="2">
        <v>44683.485810185186</v>
      </c>
      <c r="Y990" t="s">
        <v>329</v>
      </c>
      <c r="Z990"/>
    </row>
    <row r="991" spans="1:26" hidden="1" x14ac:dyDescent="0.25">
      <c r="A991" t="s">
        <v>6116</v>
      </c>
      <c r="B991" t="s">
        <v>6115</v>
      </c>
      <c r="C991" t="s">
        <v>2413</v>
      </c>
      <c r="D991" t="s">
        <v>769</v>
      </c>
      <c r="E991" t="s">
        <v>2414</v>
      </c>
      <c r="F991" t="s">
        <v>177</v>
      </c>
      <c r="G991" t="s">
        <v>5022</v>
      </c>
      <c r="H991">
        <v>3004545</v>
      </c>
      <c r="I991">
        <v>3</v>
      </c>
      <c r="J991" t="s">
        <v>47</v>
      </c>
      <c r="K991" t="s">
        <v>6175</v>
      </c>
      <c r="L991" t="s">
        <v>55</v>
      </c>
      <c r="M991">
        <v>0</v>
      </c>
      <c r="N991">
        <v>100</v>
      </c>
      <c r="O991" t="s">
        <v>6241</v>
      </c>
      <c r="P991">
        <v>1600</v>
      </c>
      <c r="Q991">
        <v>50</v>
      </c>
      <c r="R991">
        <v>300</v>
      </c>
      <c r="S991"/>
      <c r="T991"/>
      <c r="U991" t="s">
        <v>6214</v>
      </c>
      <c r="V991" s="2">
        <v>43474.373842592591</v>
      </c>
      <c r="W991"/>
      <c r="X991" s="2">
        <v>44683.485115740739</v>
      </c>
      <c r="Y991" t="s">
        <v>329</v>
      </c>
      <c r="Z991"/>
    </row>
    <row r="992" spans="1:26" hidden="1" x14ac:dyDescent="0.25">
      <c r="A992" t="s">
        <v>6119</v>
      </c>
      <c r="B992" t="s">
        <v>6118</v>
      </c>
      <c r="C992" t="s">
        <v>2413</v>
      </c>
      <c r="D992" t="s">
        <v>769</v>
      </c>
      <c r="E992" t="s">
        <v>2414</v>
      </c>
      <c r="F992" t="s">
        <v>177</v>
      </c>
      <c r="G992" t="s">
        <v>5022</v>
      </c>
      <c r="H992">
        <v>3004532</v>
      </c>
      <c r="I992">
        <v>3</v>
      </c>
      <c r="J992" t="s">
        <v>47</v>
      </c>
      <c r="K992" t="s">
        <v>6175</v>
      </c>
      <c r="L992" t="s">
        <v>55</v>
      </c>
      <c r="M992">
        <v>0</v>
      </c>
      <c r="N992">
        <v>100</v>
      </c>
      <c r="O992" t="s">
        <v>6241</v>
      </c>
      <c r="P992">
        <v>1600</v>
      </c>
      <c r="Q992">
        <v>50</v>
      </c>
      <c r="R992">
        <v>300</v>
      </c>
      <c r="S992"/>
      <c r="T992"/>
      <c r="U992" t="s">
        <v>6214</v>
      </c>
      <c r="V992" s="2">
        <v>43474.373842592591</v>
      </c>
      <c r="W992"/>
      <c r="X992" s="2">
        <v>44683.489062499997</v>
      </c>
      <c r="Y992" t="s">
        <v>329</v>
      </c>
      <c r="Z992"/>
    </row>
    <row r="993" spans="1:26" hidden="1" x14ac:dyDescent="0.25">
      <c r="A993" t="s">
        <v>3548</v>
      </c>
      <c r="B993" t="s">
        <v>3547</v>
      </c>
      <c r="C993" t="s">
        <v>3320</v>
      </c>
      <c r="D993" t="s">
        <v>41</v>
      </c>
      <c r="E993" t="s">
        <v>3321</v>
      </c>
      <c r="F993" t="s">
        <v>177</v>
      </c>
      <c r="G993" t="s">
        <v>58</v>
      </c>
      <c r="H993">
        <v>1034924</v>
      </c>
      <c r="I993">
        <v>5</v>
      </c>
      <c r="J993" t="s">
        <v>79</v>
      </c>
      <c r="K993" t="s">
        <v>6142</v>
      </c>
      <c r="L993" t="s">
        <v>55</v>
      </c>
      <c r="M993">
        <v>80</v>
      </c>
      <c r="N993">
        <v>100</v>
      </c>
      <c r="O993" t="s">
        <v>6143</v>
      </c>
      <c r="P993">
        <v>2600</v>
      </c>
      <c r="Q993">
        <v>50</v>
      </c>
      <c r="R993">
        <v>300</v>
      </c>
      <c r="S993"/>
      <c r="T993"/>
      <c r="U993" t="s">
        <v>6144</v>
      </c>
      <c r="V993" s="2">
        <v>43474.373831018522</v>
      </c>
      <c r="W993"/>
      <c r="X993" s="2">
        <v>44692.434259259258</v>
      </c>
      <c r="Y993" t="s">
        <v>329</v>
      </c>
      <c r="Z993"/>
    </row>
    <row r="994" spans="1:26" hidden="1" x14ac:dyDescent="0.25">
      <c r="A994" t="s">
        <v>6060</v>
      </c>
      <c r="B994" t="s">
        <v>6059</v>
      </c>
      <c r="C994" t="s">
        <v>6061</v>
      </c>
      <c r="D994" t="s">
        <v>3274</v>
      </c>
      <c r="E994" t="s">
        <v>6062</v>
      </c>
      <c r="F994" t="s">
        <v>177</v>
      </c>
      <c r="G994" t="s">
        <v>5022</v>
      </c>
      <c r="H994">
        <v>3004688</v>
      </c>
      <c r="I994">
        <v>3</v>
      </c>
      <c r="J994" t="s">
        <v>47</v>
      </c>
      <c r="K994" t="s">
        <v>6175</v>
      </c>
      <c r="L994" t="s">
        <v>55</v>
      </c>
      <c r="M994">
        <v>0</v>
      </c>
      <c r="N994">
        <v>100</v>
      </c>
      <c r="O994" t="s">
        <v>6241</v>
      </c>
      <c r="P994">
        <v>1600</v>
      </c>
      <c r="Q994">
        <v>50</v>
      </c>
      <c r="R994">
        <v>300</v>
      </c>
      <c r="S994"/>
      <c r="T994"/>
      <c r="U994" t="s">
        <v>6214</v>
      </c>
      <c r="V994" s="2">
        <v>43474.373831018522</v>
      </c>
      <c r="W994"/>
      <c r="X994" s="2">
        <v>44683.487453703703</v>
      </c>
      <c r="Y994" t="s">
        <v>329</v>
      </c>
      <c r="Z994"/>
    </row>
    <row r="995" spans="1:26" hidden="1" x14ac:dyDescent="0.25">
      <c r="A995" t="s">
        <v>3516</v>
      </c>
      <c r="B995" t="s">
        <v>3515</v>
      </c>
      <c r="C995" t="s">
        <v>679</v>
      </c>
      <c r="D995" t="s">
        <v>105</v>
      </c>
      <c r="E995" t="s">
        <v>680</v>
      </c>
      <c r="F995" t="s">
        <v>62</v>
      </c>
      <c r="G995" t="s">
        <v>58</v>
      </c>
      <c r="H995">
        <v>1034646</v>
      </c>
      <c r="I995">
        <v>5</v>
      </c>
      <c r="J995" t="s">
        <v>167</v>
      </c>
      <c r="K995" t="s">
        <v>6142</v>
      </c>
      <c r="L995" t="s">
        <v>55</v>
      </c>
      <c r="M995">
        <v>80</v>
      </c>
      <c r="N995">
        <v>100</v>
      </c>
      <c r="O995" t="s">
        <v>6160</v>
      </c>
      <c r="P995">
        <v>2600</v>
      </c>
      <c r="Q995">
        <v>50</v>
      </c>
      <c r="R995">
        <v>300</v>
      </c>
      <c r="S995"/>
      <c r="T995"/>
      <c r="U995" t="s">
        <v>6144</v>
      </c>
      <c r="V995" s="2">
        <v>43474.373842592591</v>
      </c>
      <c r="W995"/>
      <c r="X995" s="2">
        <v>44308.579699074071</v>
      </c>
      <c r="Y995" t="s">
        <v>329</v>
      </c>
      <c r="Z995"/>
    </row>
    <row r="996" spans="1:26" hidden="1" x14ac:dyDescent="0.25">
      <c r="A996" t="s">
        <v>6083</v>
      </c>
      <c r="B996" t="s">
        <v>6082</v>
      </c>
      <c r="C996" t="s">
        <v>6061</v>
      </c>
      <c r="D996" t="s">
        <v>3274</v>
      </c>
      <c r="E996" t="s">
        <v>6062</v>
      </c>
      <c r="F996" t="s">
        <v>177</v>
      </c>
      <c r="G996" t="s">
        <v>5022</v>
      </c>
      <c r="H996">
        <v>3004602</v>
      </c>
      <c r="I996">
        <v>3</v>
      </c>
      <c r="J996" t="s">
        <v>47</v>
      </c>
      <c r="K996" t="s">
        <v>6175</v>
      </c>
      <c r="L996" t="s">
        <v>55</v>
      </c>
      <c r="M996">
        <v>0</v>
      </c>
      <c r="N996">
        <v>100</v>
      </c>
      <c r="O996" t="s">
        <v>6241</v>
      </c>
      <c r="P996">
        <v>1600</v>
      </c>
      <c r="Q996">
        <v>50</v>
      </c>
      <c r="R996">
        <v>300</v>
      </c>
      <c r="S996"/>
      <c r="T996"/>
      <c r="U996" t="s">
        <v>6214</v>
      </c>
      <c r="V996" s="2">
        <v>43474.373831018522</v>
      </c>
      <c r="W996"/>
      <c r="X996" s="2">
        <v>44683.484988425924</v>
      </c>
      <c r="Y996" t="s">
        <v>329</v>
      </c>
      <c r="Z996"/>
    </row>
    <row r="997" spans="1:26" hidden="1" x14ac:dyDescent="0.25">
      <c r="A997" t="s">
        <v>6032</v>
      </c>
      <c r="B997" t="s">
        <v>6031</v>
      </c>
      <c r="C997" t="s">
        <v>1881</v>
      </c>
      <c r="D997" t="s">
        <v>2475</v>
      </c>
      <c r="E997" t="s">
        <v>6033</v>
      </c>
      <c r="F997" t="s">
        <v>51</v>
      </c>
      <c r="G997" t="s">
        <v>5022</v>
      </c>
      <c r="H997">
        <v>3004106</v>
      </c>
      <c r="I997">
        <v>3</v>
      </c>
      <c r="J997" t="s">
        <v>47</v>
      </c>
      <c r="K997" t="s">
        <v>6175</v>
      </c>
      <c r="L997" t="s">
        <v>55</v>
      </c>
      <c r="M997">
        <v>0</v>
      </c>
      <c r="N997">
        <v>100</v>
      </c>
      <c r="O997" t="s">
        <v>6246</v>
      </c>
      <c r="P997">
        <v>1590</v>
      </c>
      <c r="Q997">
        <v>50</v>
      </c>
      <c r="R997">
        <v>300</v>
      </c>
      <c r="S997"/>
      <c r="T997"/>
      <c r="U997" t="s">
        <v>6214</v>
      </c>
      <c r="V997" s="2">
        <v>43474.373854166668</v>
      </c>
      <c r="W997"/>
      <c r="X997" s="2">
        <v>44683.486620370371</v>
      </c>
      <c r="Y997" t="s">
        <v>329</v>
      </c>
      <c r="Z997"/>
    </row>
    <row r="998" spans="1:26" hidden="1" x14ac:dyDescent="0.25">
      <c r="A998" t="s">
        <v>4526</v>
      </c>
      <c r="B998" t="s">
        <v>4525</v>
      </c>
      <c r="C998" t="s">
        <v>2025</v>
      </c>
      <c r="D998" t="s">
        <v>2368</v>
      </c>
      <c r="E998" t="s">
        <v>4527</v>
      </c>
      <c r="F998" t="s">
        <v>241</v>
      </c>
      <c r="G998" t="s">
        <v>323</v>
      </c>
      <c r="H998">
        <v>1048126</v>
      </c>
      <c r="I998">
        <v>0.24</v>
      </c>
      <c r="J998" t="s">
        <v>193</v>
      </c>
      <c r="K998" t="s">
        <v>6175</v>
      </c>
      <c r="L998" t="s">
        <v>330</v>
      </c>
      <c r="M998">
        <v>20</v>
      </c>
      <c r="N998">
        <v>100</v>
      </c>
      <c r="O998" t="s">
        <v>6176</v>
      </c>
      <c r="P998" s="2"/>
      <c r="Q998" s="2"/>
      <c r="R998" s="2"/>
      <c r="S998"/>
      <c r="T998"/>
      <c r="U998" t="s">
        <v>6177</v>
      </c>
      <c r="V998" s="2">
        <v>44775.574652777781</v>
      </c>
      <c r="W998" t="s">
        <v>329</v>
      </c>
      <c r="X998" s="2">
        <v>44775.574652777781</v>
      </c>
      <c r="Y998" t="s">
        <v>329</v>
      </c>
      <c r="Z998"/>
    </row>
    <row r="999" spans="1:26" hidden="1" x14ac:dyDescent="0.25">
      <c r="A999" t="s">
        <v>5033</v>
      </c>
      <c r="B999" t="s">
        <v>5032</v>
      </c>
      <c r="C999" t="s">
        <v>5034</v>
      </c>
      <c r="D999" t="s">
        <v>148</v>
      </c>
      <c r="E999" t="s">
        <v>5035</v>
      </c>
      <c r="F999" t="s">
        <v>277</v>
      </c>
      <c r="G999" t="s">
        <v>5022</v>
      </c>
      <c r="H999">
        <v>3004073</v>
      </c>
      <c r="I999">
        <v>3</v>
      </c>
      <c r="J999" t="s">
        <v>47</v>
      </c>
      <c r="K999" t="s">
        <v>6175</v>
      </c>
      <c r="L999" t="s">
        <v>55</v>
      </c>
      <c r="M999">
        <v>0</v>
      </c>
      <c r="N999">
        <v>100</v>
      </c>
      <c r="O999" t="s">
        <v>6241</v>
      </c>
      <c r="P999">
        <v>1600</v>
      </c>
      <c r="Q999">
        <v>50</v>
      </c>
      <c r="R999">
        <v>300</v>
      </c>
      <c r="S999"/>
      <c r="T999"/>
      <c r="U999" t="s">
        <v>6214</v>
      </c>
      <c r="V999" s="2">
        <v>43474.373842592591</v>
      </c>
      <c r="W999"/>
      <c r="X999" s="2">
        <v>44683.488009259258</v>
      </c>
      <c r="Y999" t="s">
        <v>329</v>
      </c>
      <c r="Z999"/>
    </row>
    <row r="1000" spans="1:26" hidden="1" x14ac:dyDescent="0.25">
      <c r="A1000" t="s">
        <v>6309</v>
      </c>
      <c r="B1000" s="2"/>
      <c r="C1000" s="2"/>
      <c r="D1000" s="2"/>
      <c r="E1000" s="2"/>
      <c r="F1000" s="2"/>
      <c r="G1000" t="s">
        <v>5022</v>
      </c>
      <c r="H1000">
        <v>3004081</v>
      </c>
      <c r="I1000">
        <v>3</v>
      </c>
      <c r="J1000" t="s">
        <v>47</v>
      </c>
      <c r="K1000" t="s">
        <v>6175</v>
      </c>
      <c r="L1000" t="s">
        <v>55</v>
      </c>
      <c r="M1000">
        <v>0</v>
      </c>
      <c r="N1000">
        <v>100</v>
      </c>
      <c r="O1000" t="s">
        <v>6241</v>
      </c>
      <c r="P1000">
        <v>1600</v>
      </c>
      <c r="Q1000">
        <v>50</v>
      </c>
      <c r="R1000">
        <v>300</v>
      </c>
      <c r="S1000"/>
      <c r="T1000"/>
      <c r="U1000" t="s">
        <v>6214</v>
      </c>
      <c r="V1000" s="2">
        <v>43474.373842592591</v>
      </c>
      <c r="W1000"/>
      <c r="X1000" s="2">
        <v>44683.486504629633</v>
      </c>
      <c r="Y1000" t="s">
        <v>329</v>
      </c>
      <c r="Z1000"/>
    </row>
    <row r="1001" spans="1:26" hidden="1" x14ac:dyDescent="0.25">
      <c r="A1001" t="s">
        <v>6038</v>
      </c>
      <c r="B1001" t="s">
        <v>6037</v>
      </c>
      <c r="C1001" t="s">
        <v>5188</v>
      </c>
      <c r="D1001" t="s">
        <v>281</v>
      </c>
      <c r="E1001" t="s">
        <v>5189</v>
      </c>
      <c r="F1001" t="s">
        <v>34</v>
      </c>
      <c r="G1001" t="s">
        <v>5022</v>
      </c>
      <c r="H1001">
        <v>3004079</v>
      </c>
      <c r="I1001">
        <v>3</v>
      </c>
      <c r="J1001" t="s">
        <v>47</v>
      </c>
      <c r="K1001" t="s">
        <v>6175</v>
      </c>
      <c r="L1001" t="s">
        <v>55</v>
      </c>
      <c r="M1001">
        <v>0</v>
      </c>
      <c r="N1001">
        <v>100</v>
      </c>
      <c r="O1001" t="s">
        <v>6246</v>
      </c>
      <c r="P1001">
        <v>1590</v>
      </c>
      <c r="Q1001">
        <v>50</v>
      </c>
      <c r="R1001">
        <v>300</v>
      </c>
      <c r="S1001"/>
      <c r="T1001"/>
      <c r="U1001" t="s">
        <v>6214</v>
      </c>
      <c r="V1001" s="2">
        <v>43474.373854166668</v>
      </c>
      <c r="W1001"/>
      <c r="X1001" s="2">
        <v>44683.48883101852</v>
      </c>
      <c r="Y1001" t="s">
        <v>329</v>
      </c>
      <c r="Z1001"/>
    </row>
    <row r="1002" spans="1:26" x14ac:dyDescent="0.25">
      <c r="A1002" t="s">
        <v>3653</v>
      </c>
      <c r="B1002" t="s">
        <v>3652</v>
      </c>
      <c r="C1002" t="s">
        <v>1930</v>
      </c>
      <c r="D1002" t="s">
        <v>3654</v>
      </c>
      <c r="E1002" t="s">
        <v>3655</v>
      </c>
      <c r="F1002" t="s">
        <v>241</v>
      </c>
      <c r="G1002" s="5" t="s">
        <v>58</v>
      </c>
      <c r="H1002" s="5">
        <v>1037249</v>
      </c>
      <c r="I1002">
        <v>5</v>
      </c>
      <c r="J1002" t="s">
        <v>79</v>
      </c>
      <c r="K1002" t="s">
        <v>6172</v>
      </c>
      <c r="L1002" s="5" t="s">
        <v>55</v>
      </c>
      <c r="M1002">
        <v>60</v>
      </c>
      <c r="N1002">
        <v>100</v>
      </c>
      <c r="O1002" t="s">
        <v>6219</v>
      </c>
      <c r="P1002" s="5">
        <v>2600</v>
      </c>
      <c r="Q1002" s="5">
        <v>50</v>
      </c>
      <c r="R1002" s="5">
        <v>300</v>
      </c>
      <c r="U1002" s="5" t="s">
        <v>6174</v>
      </c>
      <c r="V1002" s="8">
        <v>44270.541145833333</v>
      </c>
      <c r="W1002" s="5" t="s">
        <v>329</v>
      </c>
      <c r="X1002" s="8">
        <v>44270.541145833333</v>
      </c>
      <c r="Y1002" s="5" t="s">
        <v>329</v>
      </c>
    </row>
    <row r="1003" spans="1:26" hidden="1" x14ac:dyDescent="0.25">
      <c r="A1003" t="s">
        <v>4437</v>
      </c>
      <c r="B1003" t="s">
        <v>4436</v>
      </c>
      <c r="C1003" t="s">
        <v>1930</v>
      </c>
      <c r="D1003" t="s">
        <v>93</v>
      </c>
      <c r="E1003" t="s">
        <v>3659</v>
      </c>
      <c r="F1003" t="s">
        <v>241</v>
      </c>
      <c r="G1003" t="s">
        <v>323</v>
      </c>
      <c r="H1003">
        <v>1036596</v>
      </c>
      <c r="I1003">
        <v>0.24</v>
      </c>
      <c r="J1003" t="s">
        <v>193</v>
      </c>
      <c r="K1003" t="s">
        <v>6175</v>
      </c>
      <c r="L1003" t="s">
        <v>330</v>
      </c>
      <c r="M1003">
        <v>20</v>
      </c>
      <c r="N1003">
        <v>100</v>
      </c>
      <c r="O1003" t="s">
        <v>6240</v>
      </c>
      <c r="P1003" s="2"/>
      <c r="Q1003" s="2"/>
      <c r="R1003" s="2"/>
      <c r="S1003"/>
      <c r="T1003"/>
      <c r="U1003" t="s">
        <v>6177</v>
      </c>
      <c r="V1003" s="2">
        <v>44270.435185185182</v>
      </c>
      <c r="W1003" t="s">
        <v>329</v>
      </c>
      <c r="X1003" s="2">
        <v>44270.435185185182</v>
      </c>
      <c r="Y1003" t="s">
        <v>329</v>
      </c>
      <c r="Z1003"/>
    </row>
    <row r="1004" spans="1:26" hidden="1" x14ac:dyDescent="0.25">
      <c r="A1004" t="s">
        <v>6310</v>
      </c>
      <c r="B1004" s="2"/>
      <c r="C1004" s="2"/>
      <c r="D1004" s="2"/>
      <c r="E1004" s="2"/>
      <c r="F1004" s="2"/>
      <c r="G1004" t="s">
        <v>5022</v>
      </c>
      <c r="H1004">
        <v>3004104</v>
      </c>
      <c r="I1004">
        <v>3</v>
      </c>
      <c r="J1004" t="s">
        <v>47</v>
      </c>
      <c r="K1004" t="s">
        <v>6175</v>
      </c>
      <c r="L1004" t="s">
        <v>55</v>
      </c>
      <c r="M1004">
        <v>0</v>
      </c>
      <c r="N1004">
        <v>100</v>
      </c>
      <c r="O1004" t="s">
        <v>6311</v>
      </c>
      <c r="P1004">
        <v>1600</v>
      </c>
      <c r="Q1004">
        <v>50</v>
      </c>
      <c r="R1004">
        <v>301</v>
      </c>
      <c r="S1004"/>
      <c r="T1004"/>
      <c r="U1004" t="s">
        <v>6214</v>
      </c>
      <c r="V1004" s="2">
        <v>43474.373842592591</v>
      </c>
      <c r="W1004"/>
      <c r="X1004" s="2">
        <v>44683.489189814813</v>
      </c>
      <c r="Y1004" t="s">
        <v>329</v>
      </c>
      <c r="Z1004"/>
    </row>
    <row r="1005" spans="1:26" hidden="1" x14ac:dyDescent="0.25">
      <c r="A1005" t="s">
        <v>6105</v>
      </c>
      <c r="B1005" t="s">
        <v>6104</v>
      </c>
      <c r="C1005" t="s">
        <v>5046</v>
      </c>
      <c r="D1005" t="s">
        <v>74</v>
      </c>
      <c r="E1005" t="s">
        <v>5047</v>
      </c>
      <c r="F1005" t="s">
        <v>277</v>
      </c>
      <c r="G1005" t="s">
        <v>5022</v>
      </c>
      <c r="H1005">
        <v>3004087</v>
      </c>
      <c r="I1005">
        <v>3</v>
      </c>
      <c r="J1005" t="s">
        <v>47</v>
      </c>
      <c r="K1005" t="s">
        <v>6175</v>
      </c>
      <c r="L1005" t="s">
        <v>55</v>
      </c>
      <c r="M1005">
        <v>0</v>
      </c>
      <c r="N1005">
        <v>100</v>
      </c>
      <c r="O1005" t="s">
        <v>6248</v>
      </c>
      <c r="P1005">
        <v>1600</v>
      </c>
      <c r="Q1005">
        <v>50</v>
      </c>
      <c r="R1005">
        <v>300</v>
      </c>
      <c r="S1005"/>
      <c r="T1005"/>
      <c r="U1005" t="s">
        <v>6214</v>
      </c>
      <c r="V1005" s="2">
        <v>43474.373842592591</v>
      </c>
      <c r="W1005"/>
      <c r="X1005" s="2">
        <v>44683.487905092596</v>
      </c>
      <c r="Y1005" t="s">
        <v>329</v>
      </c>
      <c r="Z1005"/>
    </row>
    <row r="1006" spans="1:26" hidden="1" x14ac:dyDescent="0.25">
      <c r="A1006" t="s">
        <v>6107</v>
      </c>
      <c r="B1006" t="s">
        <v>6106</v>
      </c>
      <c r="C1006" t="s">
        <v>2442</v>
      </c>
      <c r="D1006" t="s">
        <v>793</v>
      </c>
      <c r="E1006" t="s">
        <v>6108</v>
      </c>
      <c r="F1006" t="s">
        <v>277</v>
      </c>
      <c r="G1006" t="s">
        <v>5022</v>
      </c>
      <c r="H1006">
        <v>3004084</v>
      </c>
      <c r="I1006">
        <v>3</v>
      </c>
      <c r="J1006" t="s">
        <v>47</v>
      </c>
      <c r="K1006" t="s">
        <v>6175</v>
      </c>
      <c r="L1006" t="s">
        <v>55</v>
      </c>
      <c r="M1006">
        <v>0</v>
      </c>
      <c r="N1006">
        <v>100</v>
      </c>
      <c r="O1006" t="s">
        <v>6248</v>
      </c>
      <c r="P1006">
        <v>1600</v>
      </c>
      <c r="Q1006">
        <v>50</v>
      </c>
      <c r="R1006">
        <v>300</v>
      </c>
      <c r="S1006"/>
      <c r="T1006"/>
      <c r="U1006" t="s">
        <v>6214</v>
      </c>
      <c r="V1006" s="2">
        <v>43474.373842592591</v>
      </c>
      <c r="W1006"/>
      <c r="X1006" s="2">
        <v>44683.486388888887</v>
      </c>
      <c r="Y1006" t="s">
        <v>329</v>
      </c>
      <c r="Z1006"/>
    </row>
    <row r="1007" spans="1:26" hidden="1" x14ac:dyDescent="0.25">
      <c r="A1007" t="s">
        <v>6312</v>
      </c>
      <c r="B1007" s="2"/>
      <c r="C1007" s="2"/>
      <c r="D1007" s="2"/>
      <c r="E1007" s="2"/>
      <c r="F1007" s="2"/>
      <c r="G1007" t="s">
        <v>5022</v>
      </c>
      <c r="H1007">
        <v>3004355</v>
      </c>
      <c r="I1007">
        <v>3</v>
      </c>
      <c r="J1007" t="s">
        <v>47</v>
      </c>
      <c r="K1007" t="s">
        <v>6175</v>
      </c>
      <c r="L1007" t="s">
        <v>55</v>
      </c>
      <c r="M1007">
        <v>0</v>
      </c>
      <c r="N1007">
        <v>100</v>
      </c>
      <c r="O1007" t="s">
        <v>6313</v>
      </c>
      <c r="P1007">
        <v>1600</v>
      </c>
      <c r="Q1007">
        <v>50</v>
      </c>
      <c r="R1007">
        <v>301</v>
      </c>
      <c r="S1007"/>
      <c r="T1007"/>
      <c r="U1007" t="s">
        <v>6214</v>
      </c>
      <c r="V1007" s="2">
        <v>43474.373842592591</v>
      </c>
      <c r="W1007"/>
      <c r="X1007" s="2">
        <v>44683.486817129633</v>
      </c>
      <c r="Y1007" t="s">
        <v>329</v>
      </c>
      <c r="Z1007"/>
    </row>
    <row r="1008" spans="1:26" hidden="1" x14ac:dyDescent="0.25">
      <c r="A1008" t="s">
        <v>5885</v>
      </c>
      <c r="B1008" t="s">
        <v>5884</v>
      </c>
      <c r="C1008" t="s">
        <v>2318</v>
      </c>
      <c r="D1008" t="s">
        <v>1041</v>
      </c>
      <c r="E1008" t="s">
        <v>2320</v>
      </c>
      <c r="F1008" t="s">
        <v>277</v>
      </c>
      <c r="G1008" t="s">
        <v>5022</v>
      </c>
      <c r="H1008">
        <v>3004351</v>
      </c>
      <c r="I1008">
        <v>3</v>
      </c>
      <c r="J1008" t="s">
        <v>47</v>
      </c>
      <c r="K1008" t="s">
        <v>6175</v>
      </c>
      <c r="L1008" t="s">
        <v>55</v>
      </c>
      <c r="M1008">
        <v>0</v>
      </c>
      <c r="N1008">
        <v>100</v>
      </c>
      <c r="O1008" t="s">
        <v>6248</v>
      </c>
      <c r="P1008">
        <v>1590</v>
      </c>
      <c r="Q1008">
        <v>50</v>
      </c>
      <c r="R1008">
        <v>300</v>
      </c>
      <c r="S1008"/>
      <c r="T1008"/>
      <c r="U1008" t="s">
        <v>6214</v>
      </c>
      <c r="V1008" s="2">
        <v>43474.373842592591</v>
      </c>
      <c r="W1008"/>
      <c r="X1008" s="2">
        <v>44683.488425925927</v>
      </c>
      <c r="Y1008" t="s">
        <v>329</v>
      </c>
      <c r="Z1008"/>
    </row>
    <row r="1009" spans="1:26" hidden="1" x14ac:dyDescent="0.25">
      <c r="A1009" t="s">
        <v>5169</v>
      </c>
      <c r="B1009" t="s">
        <v>5168</v>
      </c>
      <c r="C1009" t="s">
        <v>1930</v>
      </c>
      <c r="D1009" t="s">
        <v>3654</v>
      </c>
      <c r="E1009" t="s">
        <v>3655</v>
      </c>
      <c r="F1009" t="s">
        <v>241</v>
      </c>
      <c r="G1009" t="s">
        <v>6222</v>
      </c>
      <c r="H1009" s="2"/>
      <c r="I1009">
        <v>5</v>
      </c>
      <c r="J1009" t="s">
        <v>5080</v>
      </c>
      <c r="K1009" t="s">
        <v>6142</v>
      </c>
      <c r="L1009" t="s">
        <v>55</v>
      </c>
      <c r="M1009">
        <v>0</v>
      </c>
      <c r="N1009">
        <v>100</v>
      </c>
      <c r="O1009" t="s">
        <v>6223</v>
      </c>
      <c r="P1009" s="2"/>
      <c r="Q1009" s="2"/>
      <c r="R1009" s="2"/>
      <c r="S1009"/>
      <c r="T1009"/>
      <c r="U1009" t="s">
        <v>6144</v>
      </c>
      <c r="V1009" s="2">
        <v>44685.432557870372</v>
      </c>
      <c r="W1009" t="s">
        <v>329</v>
      </c>
      <c r="X1009" s="2">
        <v>44685.432557870372</v>
      </c>
      <c r="Y1009" t="s">
        <v>329</v>
      </c>
      <c r="Z1009"/>
    </row>
    <row r="1010" spans="1:26" hidden="1" x14ac:dyDescent="0.25">
      <c r="A1010" t="s">
        <v>5031</v>
      </c>
      <c r="B1010" t="s">
        <v>5030</v>
      </c>
      <c r="C1010" t="s">
        <v>4008</v>
      </c>
      <c r="D1010" t="s">
        <v>118</v>
      </c>
      <c r="E1010" t="s">
        <v>4009</v>
      </c>
      <c r="F1010" t="s">
        <v>177</v>
      </c>
      <c r="G1010" t="s">
        <v>5022</v>
      </c>
      <c r="H1010">
        <v>3004682</v>
      </c>
      <c r="I1010">
        <v>3</v>
      </c>
      <c r="J1010" t="s">
        <v>47</v>
      </c>
      <c r="K1010" t="s">
        <v>6175</v>
      </c>
      <c r="L1010" t="s">
        <v>55</v>
      </c>
      <c r="M1010">
        <v>0</v>
      </c>
      <c r="N1010">
        <v>100</v>
      </c>
      <c r="O1010" t="s">
        <v>6304</v>
      </c>
      <c r="P1010">
        <v>1600</v>
      </c>
      <c r="Q1010">
        <v>50</v>
      </c>
      <c r="R1010">
        <v>300</v>
      </c>
      <c r="S1010"/>
      <c r="T1010"/>
      <c r="U1010" t="s">
        <v>6214</v>
      </c>
      <c r="V1010" s="2">
        <v>43474.373842592591</v>
      </c>
      <c r="W1010"/>
      <c r="X1010" s="2">
        <v>44683.488333333335</v>
      </c>
      <c r="Y1010" t="s">
        <v>329</v>
      </c>
      <c r="Z1010"/>
    </row>
    <row r="1011" spans="1:26" hidden="1" x14ac:dyDescent="0.25">
      <c r="A1011" t="s">
        <v>6314</v>
      </c>
      <c r="B1011" s="2"/>
      <c r="C1011" s="2"/>
      <c r="D1011" s="2"/>
      <c r="E1011" s="2"/>
      <c r="F1011" s="2"/>
      <c r="G1011" t="s">
        <v>5022</v>
      </c>
      <c r="H1011">
        <v>3004671</v>
      </c>
      <c r="I1011">
        <v>3</v>
      </c>
      <c r="J1011" t="s">
        <v>47</v>
      </c>
      <c r="K1011" t="s">
        <v>6175</v>
      </c>
      <c r="L1011" t="s">
        <v>55</v>
      </c>
      <c r="M1011">
        <v>0</v>
      </c>
      <c r="N1011">
        <v>100</v>
      </c>
      <c r="O1011" t="s">
        <v>6241</v>
      </c>
      <c r="P1011">
        <v>1600</v>
      </c>
      <c r="Q1011">
        <v>50</v>
      </c>
      <c r="R1011">
        <v>300</v>
      </c>
      <c r="S1011"/>
      <c r="T1011"/>
      <c r="U1011" t="s">
        <v>6214</v>
      </c>
      <c r="V1011" s="2">
        <v>43474.373842592591</v>
      </c>
      <c r="W1011"/>
      <c r="X1011" s="2">
        <v>44683.48542824074</v>
      </c>
      <c r="Y1011" t="s">
        <v>329</v>
      </c>
      <c r="Z1011"/>
    </row>
    <row r="1012" spans="1:26" x14ac:dyDescent="0.25">
      <c r="A1012" t="s">
        <v>3658</v>
      </c>
      <c r="B1012" t="s">
        <v>3657</v>
      </c>
      <c r="C1012" t="s">
        <v>1930</v>
      </c>
      <c r="D1012" t="s">
        <v>93</v>
      </c>
      <c r="E1012" t="s">
        <v>3659</v>
      </c>
      <c r="F1012" t="s">
        <v>241</v>
      </c>
      <c r="G1012" s="5" t="s">
        <v>58</v>
      </c>
      <c r="H1012" s="5">
        <v>1037252</v>
      </c>
      <c r="I1012">
        <v>5</v>
      </c>
      <c r="J1012" t="s">
        <v>79</v>
      </c>
      <c r="K1012" t="s">
        <v>6172</v>
      </c>
      <c r="L1012" s="5" t="s">
        <v>55</v>
      </c>
      <c r="M1012">
        <v>60</v>
      </c>
      <c r="N1012">
        <v>100</v>
      </c>
      <c r="O1012" t="s">
        <v>6219</v>
      </c>
      <c r="P1012" s="5">
        <v>2700</v>
      </c>
      <c r="Q1012" s="5">
        <v>50</v>
      </c>
      <c r="R1012" s="5">
        <v>300</v>
      </c>
      <c r="U1012" s="5" t="s">
        <v>6174</v>
      </c>
      <c r="V1012" s="8">
        <v>44270.434895833336</v>
      </c>
      <c r="W1012" s="5" t="s">
        <v>329</v>
      </c>
      <c r="X1012" s="8">
        <v>44270.434895833336</v>
      </c>
      <c r="Y1012" s="5" t="s">
        <v>329</v>
      </c>
    </row>
    <row r="1013" spans="1:26" hidden="1" x14ac:dyDescent="0.25">
      <c r="A1013" t="s">
        <v>6315</v>
      </c>
      <c r="B1013" s="2"/>
      <c r="C1013" s="2"/>
      <c r="D1013" s="2"/>
      <c r="E1013" s="2"/>
      <c r="F1013" s="2"/>
      <c r="G1013" t="s">
        <v>5022</v>
      </c>
      <c r="H1013">
        <v>3004393</v>
      </c>
      <c r="I1013">
        <v>3</v>
      </c>
      <c r="J1013" t="s">
        <v>47</v>
      </c>
      <c r="K1013" t="s">
        <v>6175</v>
      </c>
      <c r="L1013" t="s">
        <v>55</v>
      </c>
      <c r="M1013">
        <v>0</v>
      </c>
      <c r="N1013">
        <v>100</v>
      </c>
      <c r="O1013" t="s">
        <v>6248</v>
      </c>
      <c r="P1013">
        <v>1600</v>
      </c>
      <c r="Q1013">
        <v>50</v>
      </c>
      <c r="R1013">
        <v>300</v>
      </c>
      <c r="S1013"/>
      <c r="T1013"/>
      <c r="U1013" t="s">
        <v>6214</v>
      </c>
      <c r="V1013" s="2">
        <v>43474.373842592591</v>
      </c>
      <c r="W1013"/>
      <c r="X1013" s="2">
        <v>44683.4846412037</v>
      </c>
      <c r="Y1013" t="s">
        <v>329</v>
      </c>
      <c r="Z1013"/>
    </row>
    <row r="1014" spans="1:26" hidden="1" x14ac:dyDescent="0.25">
      <c r="A1014" t="s">
        <v>2513</v>
      </c>
      <c r="B1014" t="s">
        <v>2512</v>
      </c>
      <c r="C1014" t="s">
        <v>2509</v>
      </c>
      <c r="D1014" t="s">
        <v>93</v>
      </c>
      <c r="E1014" t="s">
        <v>2510</v>
      </c>
      <c r="F1014" t="s">
        <v>177</v>
      </c>
      <c r="G1014" t="s">
        <v>58</v>
      </c>
      <c r="H1014">
        <v>1018875</v>
      </c>
      <c r="I1014">
        <v>5</v>
      </c>
      <c r="J1014" t="s">
        <v>47</v>
      </c>
      <c r="K1014" t="s">
        <v>6142</v>
      </c>
      <c r="L1014" t="s">
        <v>55</v>
      </c>
      <c r="M1014">
        <v>80</v>
      </c>
      <c r="N1014">
        <v>100</v>
      </c>
      <c r="O1014" t="s">
        <v>6218</v>
      </c>
      <c r="P1014">
        <v>2600</v>
      </c>
      <c r="Q1014">
        <v>50</v>
      </c>
      <c r="R1014">
        <v>300</v>
      </c>
      <c r="S1014"/>
      <c r="T1014"/>
      <c r="U1014" t="s">
        <v>6144</v>
      </c>
      <c r="V1014" s="2">
        <v>44641.460023148145</v>
      </c>
      <c r="W1014" t="s">
        <v>329</v>
      </c>
      <c r="X1014" s="2">
        <v>44641.462210648147</v>
      </c>
      <c r="Y1014" t="s">
        <v>329</v>
      </c>
      <c r="Z1014"/>
    </row>
    <row r="1015" spans="1:26" hidden="1" x14ac:dyDescent="0.25">
      <c r="A1015" t="s">
        <v>2401</v>
      </c>
      <c r="B1015" t="s">
        <v>2400</v>
      </c>
      <c r="C1015" t="s">
        <v>2385</v>
      </c>
      <c r="D1015" t="s">
        <v>399</v>
      </c>
      <c r="E1015" t="s">
        <v>2398</v>
      </c>
      <c r="F1015" t="s">
        <v>177</v>
      </c>
      <c r="G1015" t="s">
        <v>58</v>
      </c>
      <c r="H1015">
        <v>1018594</v>
      </c>
      <c r="I1015">
        <v>5</v>
      </c>
      <c r="J1015" t="s">
        <v>47</v>
      </c>
      <c r="K1015" t="s">
        <v>6142</v>
      </c>
      <c r="L1015" t="s">
        <v>55</v>
      </c>
      <c r="M1015">
        <v>80</v>
      </c>
      <c r="N1015">
        <v>100</v>
      </c>
      <c r="O1015" t="s">
        <v>6218</v>
      </c>
      <c r="P1015">
        <v>2700</v>
      </c>
      <c r="Q1015">
        <v>50</v>
      </c>
      <c r="R1015">
        <v>300</v>
      </c>
      <c r="S1015"/>
      <c r="T1015"/>
      <c r="U1015" t="s">
        <v>6144</v>
      </c>
      <c r="V1015" s="2">
        <v>44628.439803240741</v>
      </c>
      <c r="W1015" t="s">
        <v>329</v>
      </c>
      <c r="X1015" s="2">
        <v>44628.439803240741</v>
      </c>
      <c r="Y1015" t="s">
        <v>329</v>
      </c>
      <c r="Z1015"/>
    </row>
    <row r="1016" spans="1:26" hidden="1" x14ac:dyDescent="0.25">
      <c r="A1016" t="s">
        <v>4599</v>
      </c>
      <c r="B1016" t="s">
        <v>4598</v>
      </c>
      <c r="C1016" t="s">
        <v>4046</v>
      </c>
      <c r="D1016" t="s">
        <v>281</v>
      </c>
      <c r="E1016" t="s">
        <v>4047</v>
      </c>
      <c r="F1016" t="s">
        <v>34</v>
      </c>
      <c r="G1016" t="s">
        <v>58</v>
      </c>
      <c r="H1016">
        <v>1018871</v>
      </c>
      <c r="I1016">
        <v>5</v>
      </c>
      <c r="J1016" t="s">
        <v>47</v>
      </c>
      <c r="K1016" t="s">
        <v>6142</v>
      </c>
      <c r="L1016" t="s">
        <v>55</v>
      </c>
      <c r="M1016">
        <v>80</v>
      </c>
      <c r="N1016">
        <v>100</v>
      </c>
      <c r="O1016" t="s">
        <v>6218</v>
      </c>
      <c r="P1016">
        <v>2600</v>
      </c>
      <c r="Q1016">
        <v>50</v>
      </c>
      <c r="R1016">
        <v>300</v>
      </c>
      <c r="S1016"/>
      <c r="T1016"/>
      <c r="U1016" t="s">
        <v>6144</v>
      </c>
      <c r="V1016" s="2">
        <v>44602.518564814818</v>
      </c>
      <c r="W1016" t="s">
        <v>329</v>
      </c>
      <c r="X1016" s="2">
        <v>44602.518564814818</v>
      </c>
      <c r="Y1016" t="s">
        <v>329</v>
      </c>
      <c r="Z1016"/>
    </row>
    <row r="1017" spans="1:26" hidden="1" x14ac:dyDescent="0.25">
      <c r="A1017" t="s">
        <v>4021</v>
      </c>
      <c r="B1017" t="s">
        <v>4020</v>
      </c>
      <c r="C1017" t="s">
        <v>4022</v>
      </c>
      <c r="D1017" t="s">
        <v>3701</v>
      </c>
      <c r="E1017" t="s">
        <v>4023</v>
      </c>
      <c r="F1017" t="s">
        <v>62</v>
      </c>
      <c r="G1017" t="s">
        <v>323</v>
      </c>
      <c r="H1017">
        <v>1031115</v>
      </c>
      <c r="I1017">
        <v>0.24</v>
      </c>
      <c r="J1017" t="s">
        <v>193</v>
      </c>
      <c r="K1017" t="s">
        <v>6175</v>
      </c>
      <c r="L1017" t="s">
        <v>330</v>
      </c>
      <c r="M1017">
        <v>20</v>
      </c>
      <c r="N1017">
        <v>100</v>
      </c>
      <c r="O1017" t="s">
        <v>6176</v>
      </c>
      <c r="P1017" s="2"/>
      <c r="Q1017" s="2"/>
      <c r="R1017" s="2"/>
      <c r="S1017"/>
      <c r="T1017"/>
      <c r="U1017" t="s">
        <v>6177</v>
      </c>
      <c r="V1017" s="2">
        <v>44691.471412037034</v>
      </c>
      <c r="W1017" t="s">
        <v>329</v>
      </c>
      <c r="X1017" s="2">
        <v>44691.471412037034</v>
      </c>
      <c r="Y1017" t="s">
        <v>329</v>
      </c>
      <c r="Z1017"/>
    </row>
    <row r="1018" spans="1:26" hidden="1" x14ac:dyDescent="0.25">
      <c r="A1018" t="s">
        <v>4026</v>
      </c>
      <c r="B1018" t="s">
        <v>4025</v>
      </c>
      <c r="C1018" t="s">
        <v>1251</v>
      </c>
      <c r="D1018" t="s">
        <v>81</v>
      </c>
      <c r="E1018" t="s">
        <v>1252</v>
      </c>
      <c r="F1018" t="s">
        <v>62</v>
      </c>
      <c r="G1018" t="s">
        <v>323</v>
      </c>
      <c r="H1018">
        <v>1031116</v>
      </c>
      <c r="I1018">
        <v>0.24</v>
      </c>
      <c r="J1018" t="s">
        <v>193</v>
      </c>
      <c r="K1018" t="s">
        <v>6175</v>
      </c>
      <c r="L1018" t="s">
        <v>330</v>
      </c>
      <c r="M1018">
        <v>20</v>
      </c>
      <c r="N1018">
        <v>100</v>
      </c>
      <c r="O1018" t="s">
        <v>6225</v>
      </c>
      <c r="P1018" s="2"/>
      <c r="Q1018" s="2"/>
      <c r="R1018" s="2"/>
      <c r="S1018"/>
      <c r="T1018"/>
      <c r="U1018" t="s">
        <v>6177</v>
      </c>
      <c r="V1018" s="2">
        <v>44186.649328703701</v>
      </c>
      <c r="W1018" t="s">
        <v>329</v>
      </c>
      <c r="X1018" s="2">
        <v>44186.649328703701</v>
      </c>
      <c r="Y1018" t="s">
        <v>329</v>
      </c>
      <c r="Z1018"/>
    </row>
    <row r="1019" spans="1:26" hidden="1" x14ac:dyDescent="0.25">
      <c r="A1019" t="s">
        <v>4028</v>
      </c>
      <c r="B1019" t="s">
        <v>4027</v>
      </c>
      <c r="C1019" t="s">
        <v>2795</v>
      </c>
      <c r="D1019" t="s">
        <v>2796</v>
      </c>
      <c r="E1019" t="s">
        <v>2797</v>
      </c>
      <c r="F1019" t="s">
        <v>51</v>
      </c>
      <c r="G1019" t="s">
        <v>323</v>
      </c>
      <c r="H1019">
        <v>1031119</v>
      </c>
      <c r="I1019">
        <v>0.24</v>
      </c>
      <c r="J1019" t="s">
        <v>193</v>
      </c>
      <c r="K1019" t="s">
        <v>6175</v>
      </c>
      <c r="L1019" t="s">
        <v>330</v>
      </c>
      <c r="M1019">
        <v>20</v>
      </c>
      <c r="N1019">
        <v>100</v>
      </c>
      <c r="O1019" t="s">
        <v>6176</v>
      </c>
      <c r="P1019" s="2"/>
      <c r="Q1019" s="2"/>
      <c r="R1019" s="2"/>
      <c r="S1019"/>
      <c r="T1019"/>
      <c r="U1019" t="s">
        <v>6177</v>
      </c>
      <c r="V1019" s="2">
        <v>44643.579513888886</v>
      </c>
      <c r="W1019" t="s">
        <v>329</v>
      </c>
      <c r="X1019" s="2">
        <v>44643.579513888886</v>
      </c>
      <c r="Y1019" t="s">
        <v>329</v>
      </c>
      <c r="Z1019"/>
    </row>
    <row r="1020" spans="1:26" hidden="1" x14ac:dyDescent="0.25">
      <c r="A1020" t="s">
        <v>481</v>
      </c>
      <c r="B1020" t="s">
        <v>480</v>
      </c>
      <c r="C1020" t="s">
        <v>467</v>
      </c>
      <c r="D1020" t="s">
        <v>482</v>
      </c>
      <c r="E1020" t="s">
        <v>483</v>
      </c>
      <c r="F1020" t="s">
        <v>177</v>
      </c>
      <c r="G1020" t="s">
        <v>323</v>
      </c>
      <c r="H1020">
        <v>1031120</v>
      </c>
      <c r="I1020">
        <v>0.24</v>
      </c>
      <c r="J1020" t="s">
        <v>193</v>
      </c>
      <c r="K1020" t="s">
        <v>6175</v>
      </c>
      <c r="L1020" t="s">
        <v>330</v>
      </c>
      <c r="M1020">
        <v>20</v>
      </c>
      <c r="N1020">
        <v>100</v>
      </c>
      <c r="O1020" t="s">
        <v>6240</v>
      </c>
      <c r="P1020" s="2"/>
      <c r="Q1020" s="2"/>
      <c r="R1020" s="2"/>
      <c r="S1020"/>
      <c r="T1020"/>
      <c r="U1020" t="s">
        <v>6177</v>
      </c>
      <c r="V1020" s="2">
        <v>44620.393645833334</v>
      </c>
      <c r="W1020" t="s">
        <v>329</v>
      </c>
      <c r="X1020" s="2">
        <v>44620.393645833334</v>
      </c>
      <c r="Y1020" t="s">
        <v>329</v>
      </c>
      <c r="Z1020"/>
    </row>
    <row r="1021" spans="1:26" hidden="1" x14ac:dyDescent="0.25">
      <c r="A1021" t="s">
        <v>4018</v>
      </c>
      <c r="B1021" t="s">
        <v>4017</v>
      </c>
      <c r="C1021" t="s">
        <v>2404</v>
      </c>
      <c r="D1021" t="s">
        <v>482</v>
      </c>
      <c r="E1021" t="s">
        <v>2405</v>
      </c>
      <c r="F1021" t="s">
        <v>177</v>
      </c>
      <c r="G1021" t="s">
        <v>323</v>
      </c>
      <c r="H1021">
        <v>1031096</v>
      </c>
      <c r="I1021">
        <v>0.24</v>
      </c>
      <c r="J1021" t="s">
        <v>193</v>
      </c>
      <c r="K1021" t="s">
        <v>6175</v>
      </c>
      <c r="L1021" t="s">
        <v>330</v>
      </c>
      <c r="M1021">
        <v>20</v>
      </c>
      <c r="N1021">
        <v>100</v>
      </c>
      <c r="O1021" t="s">
        <v>6176</v>
      </c>
      <c r="P1021" s="2"/>
      <c r="Q1021" s="2"/>
      <c r="R1021" s="2"/>
      <c r="S1021"/>
      <c r="T1021"/>
      <c r="U1021" t="s">
        <v>6177</v>
      </c>
      <c r="V1021" s="2">
        <v>44670.35533564815</v>
      </c>
      <c r="W1021" t="s">
        <v>329</v>
      </c>
      <c r="X1021" s="2">
        <v>44670.35533564815</v>
      </c>
      <c r="Y1021" t="s">
        <v>329</v>
      </c>
      <c r="Z1021"/>
    </row>
    <row r="1022" spans="1:26" hidden="1" x14ac:dyDescent="0.25">
      <c r="A1022" t="s">
        <v>4497</v>
      </c>
      <c r="B1022" t="s">
        <v>4496</v>
      </c>
      <c r="C1022" t="s">
        <v>1793</v>
      </c>
      <c r="D1022" t="s">
        <v>281</v>
      </c>
      <c r="E1022" t="s">
        <v>1794</v>
      </c>
      <c r="F1022" t="s">
        <v>177</v>
      </c>
      <c r="G1022" t="s">
        <v>323</v>
      </c>
      <c r="H1022">
        <v>1031138</v>
      </c>
      <c r="I1022">
        <v>0.24</v>
      </c>
      <c r="J1022" t="s">
        <v>193</v>
      </c>
      <c r="K1022" t="s">
        <v>6175</v>
      </c>
      <c r="L1022" t="s">
        <v>330</v>
      </c>
      <c r="M1022">
        <v>20</v>
      </c>
      <c r="N1022">
        <v>100</v>
      </c>
      <c r="O1022" t="s">
        <v>6176</v>
      </c>
      <c r="P1022" s="2"/>
      <c r="Q1022" s="2"/>
      <c r="R1022" s="2"/>
      <c r="S1022"/>
      <c r="T1022"/>
      <c r="U1022" t="s">
        <v>6177</v>
      </c>
      <c r="V1022" s="2">
        <v>44690.440925925926</v>
      </c>
      <c r="W1022" t="s">
        <v>329</v>
      </c>
      <c r="X1022" s="2">
        <v>44690.440925925926</v>
      </c>
      <c r="Y1022" t="s">
        <v>329</v>
      </c>
      <c r="Z1022"/>
    </row>
    <row r="1023" spans="1:26" hidden="1" x14ac:dyDescent="0.25">
      <c r="A1023" t="s">
        <v>4030</v>
      </c>
      <c r="B1023" t="s">
        <v>4029</v>
      </c>
      <c r="C1023" t="s">
        <v>245</v>
      </c>
      <c r="D1023" t="s">
        <v>3310</v>
      </c>
      <c r="E1023" t="s">
        <v>3934</v>
      </c>
      <c r="F1023" t="s">
        <v>62</v>
      </c>
      <c r="G1023" t="s">
        <v>323</v>
      </c>
      <c r="H1023">
        <v>1031507</v>
      </c>
      <c r="I1023">
        <v>0.24</v>
      </c>
      <c r="J1023" t="s">
        <v>193</v>
      </c>
      <c r="K1023" t="s">
        <v>6175</v>
      </c>
      <c r="L1023" t="s">
        <v>330</v>
      </c>
      <c r="M1023">
        <v>20</v>
      </c>
      <c r="N1023">
        <v>100</v>
      </c>
      <c r="O1023" t="s">
        <v>6225</v>
      </c>
      <c r="P1023" s="2"/>
      <c r="Q1023" s="2"/>
      <c r="R1023" s="2"/>
      <c r="S1023"/>
      <c r="T1023"/>
      <c r="U1023" t="s">
        <v>6177</v>
      </c>
      <c r="V1023" s="2">
        <v>44188.549224537041</v>
      </c>
      <c r="W1023" t="s">
        <v>329</v>
      </c>
      <c r="X1023" s="2">
        <v>44188.549224537041</v>
      </c>
      <c r="Y1023" t="s">
        <v>329</v>
      </c>
      <c r="Z1023"/>
    </row>
    <row r="1024" spans="1:26" hidden="1" x14ac:dyDescent="0.25">
      <c r="A1024" t="s">
        <v>4032</v>
      </c>
      <c r="B1024" t="s">
        <v>4031</v>
      </c>
      <c r="C1024" t="s">
        <v>245</v>
      </c>
      <c r="D1024" t="s">
        <v>468</v>
      </c>
      <c r="E1024" t="s">
        <v>3650</v>
      </c>
      <c r="F1024" t="s">
        <v>62</v>
      </c>
      <c r="G1024" t="s">
        <v>323</v>
      </c>
      <c r="H1024">
        <v>1031508</v>
      </c>
      <c r="I1024">
        <v>0.24</v>
      </c>
      <c r="J1024" t="s">
        <v>193</v>
      </c>
      <c r="K1024" t="s">
        <v>6175</v>
      </c>
      <c r="L1024" t="s">
        <v>330</v>
      </c>
      <c r="M1024">
        <v>20</v>
      </c>
      <c r="N1024">
        <v>100</v>
      </c>
      <c r="O1024" t="s">
        <v>6225</v>
      </c>
      <c r="P1024" s="2"/>
      <c r="Q1024" s="2"/>
      <c r="R1024" s="2"/>
      <c r="S1024"/>
      <c r="T1024"/>
      <c r="U1024" t="s">
        <v>6177</v>
      </c>
      <c r="V1024" s="2">
        <v>44188.549849537034</v>
      </c>
      <c r="W1024" t="s">
        <v>329</v>
      </c>
      <c r="X1024" s="2">
        <v>44188.549849537034</v>
      </c>
      <c r="Y1024" t="s">
        <v>329</v>
      </c>
      <c r="Z1024"/>
    </row>
    <row r="1025" spans="1:26" hidden="1" x14ac:dyDescent="0.25">
      <c r="A1025" t="s">
        <v>4034</v>
      </c>
      <c r="B1025" t="s">
        <v>4033</v>
      </c>
      <c r="C1025" t="s">
        <v>245</v>
      </c>
      <c r="D1025" t="s">
        <v>3310</v>
      </c>
      <c r="E1025" t="s">
        <v>3934</v>
      </c>
      <c r="F1025" t="s">
        <v>62</v>
      </c>
      <c r="G1025" t="s">
        <v>323</v>
      </c>
      <c r="H1025">
        <v>1031509</v>
      </c>
      <c r="I1025">
        <v>0.24</v>
      </c>
      <c r="J1025" t="s">
        <v>193</v>
      </c>
      <c r="K1025" t="s">
        <v>6175</v>
      </c>
      <c r="L1025" t="s">
        <v>330</v>
      </c>
      <c r="M1025">
        <v>20</v>
      </c>
      <c r="N1025">
        <v>100</v>
      </c>
      <c r="O1025" t="s">
        <v>6225</v>
      </c>
      <c r="P1025" s="2"/>
      <c r="Q1025" s="2"/>
      <c r="R1025" s="2"/>
      <c r="S1025"/>
      <c r="T1025"/>
      <c r="U1025" t="s">
        <v>6177</v>
      </c>
      <c r="V1025" s="2">
        <v>44188.549456018518</v>
      </c>
      <c r="W1025" t="s">
        <v>329</v>
      </c>
      <c r="X1025" s="2">
        <v>44188.549456018518</v>
      </c>
      <c r="Y1025" t="s">
        <v>329</v>
      </c>
      <c r="Z1025"/>
    </row>
    <row r="1026" spans="1:26" hidden="1" x14ac:dyDescent="0.25">
      <c r="A1026" t="s">
        <v>477</v>
      </c>
      <c r="B1026" t="s">
        <v>476</v>
      </c>
      <c r="C1026" t="s">
        <v>227</v>
      </c>
      <c r="D1026" t="s">
        <v>281</v>
      </c>
      <c r="E1026" t="s">
        <v>478</v>
      </c>
      <c r="F1026" t="s">
        <v>177</v>
      </c>
      <c r="G1026" t="s">
        <v>323</v>
      </c>
      <c r="H1026">
        <v>1034610</v>
      </c>
      <c r="I1026">
        <v>0.24</v>
      </c>
      <c r="J1026" t="s">
        <v>193</v>
      </c>
      <c r="K1026" t="s">
        <v>6175</v>
      </c>
      <c r="L1026" t="s">
        <v>330</v>
      </c>
      <c r="M1026">
        <v>20</v>
      </c>
      <c r="N1026">
        <v>100</v>
      </c>
      <c r="O1026" t="s">
        <v>6240</v>
      </c>
      <c r="P1026" s="2"/>
      <c r="Q1026" s="2"/>
      <c r="R1026" s="2"/>
      <c r="S1026"/>
      <c r="T1026"/>
      <c r="U1026" t="s">
        <v>6177</v>
      </c>
      <c r="V1026" s="2">
        <v>44620.393958333334</v>
      </c>
      <c r="W1026" t="s">
        <v>329</v>
      </c>
      <c r="X1026" s="2">
        <v>44620.393958333334</v>
      </c>
      <c r="Y1026" t="s">
        <v>329</v>
      </c>
      <c r="Z1026"/>
    </row>
    <row r="1027" spans="1:26" hidden="1" x14ac:dyDescent="0.25">
      <c r="A1027" t="s">
        <v>4040</v>
      </c>
      <c r="B1027" t="s">
        <v>4039</v>
      </c>
      <c r="C1027" t="s">
        <v>3644</v>
      </c>
      <c r="D1027" t="s">
        <v>4041</v>
      </c>
      <c r="E1027" t="s">
        <v>4042</v>
      </c>
      <c r="F1027" t="s">
        <v>51</v>
      </c>
      <c r="G1027" t="s">
        <v>58</v>
      </c>
      <c r="H1027">
        <v>1015821</v>
      </c>
      <c r="I1027">
        <v>5</v>
      </c>
      <c r="J1027" t="s">
        <v>79</v>
      </c>
      <c r="K1027" t="s">
        <v>6142</v>
      </c>
      <c r="L1027" t="s">
        <v>55</v>
      </c>
      <c r="M1027">
        <v>80</v>
      </c>
      <c r="N1027">
        <v>100</v>
      </c>
      <c r="O1027" t="s">
        <v>6218</v>
      </c>
      <c r="P1027">
        <v>2600</v>
      </c>
      <c r="Q1027">
        <v>50</v>
      </c>
      <c r="R1027">
        <v>300</v>
      </c>
      <c r="S1027"/>
      <c r="T1027"/>
      <c r="U1027" t="s">
        <v>6144</v>
      </c>
      <c r="V1027" s="2">
        <v>44567.481932870367</v>
      </c>
      <c r="W1027" t="s">
        <v>329</v>
      </c>
      <c r="X1027" s="2">
        <v>44567.481932870367</v>
      </c>
      <c r="Y1027" t="s">
        <v>329</v>
      </c>
      <c r="Z1027"/>
    </row>
    <row r="1028" spans="1:26" hidden="1" x14ac:dyDescent="0.25">
      <c r="A1028" t="s">
        <v>4798</v>
      </c>
      <c r="B1028" t="s">
        <v>4797</v>
      </c>
      <c r="C1028" t="s">
        <v>1930</v>
      </c>
      <c r="D1028" t="s">
        <v>3654</v>
      </c>
      <c r="E1028" t="s">
        <v>3655</v>
      </c>
      <c r="F1028" t="s">
        <v>241</v>
      </c>
      <c r="G1028" t="s">
        <v>58</v>
      </c>
      <c r="H1028">
        <v>1037034</v>
      </c>
      <c r="I1028">
        <v>5</v>
      </c>
      <c r="J1028" t="s">
        <v>167</v>
      </c>
      <c r="K1028" t="s">
        <v>6142</v>
      </c>
      <c r="L1028" t="s">
        <v>55</v>
      </c>
      <c r="M1028">
        <v>80</v>
      </c>
      <c r="N1028">
        <v>100</v>
      </c>
      <c r="O1028" t="s">
        <v>6218</v>
      </c>
      <c r="P1028">
        <v>2700</v>
      </c>
      <c r="Q1028">
        <v>50</v>
      </c>
      <c r="R1028">
        <v>300</v>
      </c>
      <c r="S1028"/>
      <c r="T1028"/>
      <c r="U1028" t="s">
        <v>6144</v>
      </c>
      <c r="V1028" s="2">
        <v>44270.541585648149</v>
      </c>
      <c r="W1028" t="s">
        <v>329</v>
      </c>
      <c r="X1028" s="2">
        <v>44270.541585648149</v>
      </c>
      <c r="Y1028" t="s">
        <v>329</v>
      </c>
      <c r="Z1028"/>
    </row>
    <row r="1029" spans="1:26" x14ac:dyDescent="0.25">
      <c r="A1029" t="s">
        <v>4773</v>
      </c>
      <c r="B1029" t="s">
        <v>4772</v>
      </c>
      <c r="C1029" t="s">
        <v>1930</v>
      </c>
      <c r="D1029" t="s">
        <v>3654</v>
      </c>
      <c r="E1029" t="s">
        <v>3655</v>
      </c>
      <c r="F1029" t="s">
        <v>241</v>
      </c>
      <c r="G1029" s="5" t="s">
        <v>58</v>
      </c>
      <c r="H1029" s="5">
        <v>1037244</v>
      </c>
      <c r="I1029">
        <v>5</v>
      </c>
      <c r="J1029" t="s">
        <v>47</v>
      </c>
      <c r="K1029" t="s">
        <v>6172</v>
      </c>
      <c r="L1029" s="5" t="s">
        <v>55</v>
      </c>
      <c r="M1029">
        <v>60</v>
      </c>
      <c r="N1029">
        <v>100</v>
      </c>
      <c r="O1029" t="s">
        <v>6219</v>
      </c>
      <c r="P1029" s="5">
        <v>2600</v>
      </c>
      <c r="Q1029" s="5">
        <v>50</v>
      </c>
      <c r="R1029" s="5">
        <v>300</v>
      </c>
      <c r="U1029" s="5" t="s">
        <v>6174</v>
      </c>
      <c r="V1029" s="8">
        <v>44270.541284722225</v>
      </c>
      <c r="W1029" s="5" t="s">
        <v>329</v>
      </c>
      <c r="X1029" s="8">
        <v>44270.541284722225</v>
      </c>
      <c r="Y1029" s="5" t="s">
        <v>329</v>
      </c>
    </row>
    <row r="1030" spans="1:26" hidden="1" x14ac:dyDescent="0.25">
      <c r="A1030" t="s">
        <v>4099</v>
      </c>
      <c r="B1030" t="s">
        <v>4098</v>
      </c>
      <c r="C1030" t="s">
        <v>3019</v>
      </c>
      <c r="D1030" t="s">
        <v>482</v>
      </c>
      <c r="E1030" t="s">
        <v>3020</v>
      </c>
      <c r="F1030" t="s">
        <v>177</v>
      </c>
      <c r="G1030" t="s">
        <v>58</v>
      </c>
      <c r="H1030">
        <v>1030384</v>
      </c>
      <c r="I1030">
        <v>5</v>
      </c>
      <c r="J1030" t="s">
        <v>47</v>
      </c>
      <c r="K1030" t="s">
        <v>6172</v>
      </c>
      <c r="L1030" t="s">
        <v>55</v>
      </c>
      <c r="M1030">
        <v>60</v>
      </c>
      <c r="N1030">
        <v>100</v>
      </c>
      <c r="O1030" t="s">
        <v>6224</v>
      </c>
      <c r="P1030">
        <v>2600</v>
      </c>
      <c r="Q1030">
        <v>50</v>
      </c>
      <c r="R1030">
        <v>300</v>
      </c>
      <c r="S1030"/>
      <c r="T1030"/>
      <c r="U1030" t="s">
        <v>6174</v>
      </c>
      <c r="V1030" s="2">
        <v>44103.490763888891</v>
      </c>
      <c r="W1030" t="s">
        <v>329</v>
      </c>
      <c r="X1030" s="2">
        <v>44103.490763888891</v>
      </c>
      <c r="Y1030" t="s">
        <v>329</v>
      </c>
      <c r="Z1030"/>
    </row>
    <row r="1031" spans="1:26" hidden="1" x14ac:dyDescent="0.25">
      <c r="A1031" t="s">
        <v>3018</v>
      </c>
      <c r="B1031" t="s">
        <v>3017</v>
      </c>
      <c r="C1031" t="s">
        <v>3019</v>
      </c>
      <c r="D1031" t="s">
        <v>482</v>
      </c>
      <c r="E1031" t="s">
        <v>3020</v>
      </c>
      <c r="F1031" t="s">
        <v>177</v>
      </c>
      <c r="G1031" t="s">
        <v>58</v>
      </c>
      <c r="H1031">
        <v>1030385</v>
      </c>
      <c r="I1031">
        <v>5</v>
      </c>
      <c r="J1031" t="s">
        <v>79</v>
      </c>
      <c r="K1031" t="s">
        <v>6172</v>
      </c>
      <c r="L1031" t="s">
        <v>55</v>
      </c>
      <c r="M1031">
        <v>60</v>
      </c>
      <c r="N1031">
        <v>100</v>
      </c>
      <c r="O1031" t="s">
        <v>6224</v>
      </c>
      <c r="P1031">
        <v>2600</v>
      </c>
      <c r="Q1031">
        <v>50</v>
      </c>
      <c r="R1031">
        <v>300</v>
      </c>
      <c r="S1031"/>
      <c r="T1031"/>
      <c r="U1031" t="s">
        <v>6174</v>
      </c>
      <c r="V1031" s="2">
        <v>44103.490231481483</v>
      </c>
      <c r="W1031" t="s">
        <v>329</v>
      </c>
      <c r="X1031" s="2">
        <v>44103.490231481483</v>
      </c>
      <c r="Y1031" t="s">
        <v>329</v>
      </c>
      <c r="Z1031"/>
    </row>
    <row r="1032" spans="1:26" hidden="1" x14ac:dyDescent="0.25">
      <c r="A1032" t="s">
        <v>4121</v>
      </c>
      <c r="B1032" t="s">
        <v>4120</v>
      </c>
      <c r="C1032" t="s">
        <v>4065</v>
      </c>
      <c r="D1032" t="s">
        <v>1041</v>
      </c>
      <c r="E1032" t="s">
        <v>4066</v>
      </c>
      <c r="F1032" t="s">
        <v>43</v>
      </c>
      <c r="G1032" t="s">
        <v>58</v>
      </c>
      <c r="H1032">
        <v>1030335</v>
      </c>
      <c r="I1032">
        <v>5</v>
      </c>
      <c r="J1032" t="s">
        <v>47</v>
      </c>
      <c r="K1032" t="s">
        <v>6172</v>
      </c>
      <c r="L1032" t="s">
        <v>55</v>
      </c>
      <c r="M1032">
        <v>60</v>
      </c>
      <c r="N1032">
        <v>100</v>
      </c>
      <c r="O1032" t="s">
        <v>6224</v>
      </c>
      <c r="P1032">
        <v>2600</v>
      </c>
      <c r="Q1032">
        <v>50</v>
      </c>
      <c r="R1032">
        <v>300</v>
      </c>
      <c r="S1032"/>
      <c r="T1032"/>
      <c r="U1032" t="s">
        <v>6174</v>
      </c>
      <c r="V1032" s="2">
        <v>44173.513020833336</v>
      </c>
      <c r="W1032" t="s">
        <v>329</v>
      </c>
      <c r="X1032" s="2">
        <v>44173.514363425929</v>
      </c>
      <c r="Y1032" t="s">
        <v>329</v>
      </c>
      <c r="Z1032"/>
    </row>
    <row r="1033" spans="1:26" hidden="1" x14ac:dyDescent="0.25">
      <c r="A1033" t="s">
        <v>4124</v>
      </c>
      <c r="B1033" t="s">
        <v>4123</v>
      </c>
      <c r="C1033" t="s">
        <v>4065</v>
      </c>
      <c r="D1033" t="s">
        <v>293</v>
      </c>
      <c r="E1033" t="s">
        <v>4066</v>
      </c>
      <c r="F1033" t="s">
        <v>43</v>
      </c>
      <c r="G1033" t="s">
        <v>58</v>
      </c>
      <c r="H1033">
        <v>1030336</v>
      </c>
      <c r="I1033">
        <v>5</v>
      </c>
      <c r="J1033" t="s">
        <v>47</v>
      </c>
      <c r="K1033" t="s">
        <v>6172</v>
      </c>
      <c r="L1033" t="s">
        <v>55</v>
      </c>
      <c r="M1033">
        <v>60</v>
      </c>
      <c r="N1033">
        <v>100</v>
      </c>
      <c r="O1033" t="s">
        <v>6219</v>
      </c>
      <c r="P1033">
        <v>2600</v>
      </c>
      <c r="Q1033">
        <v>50</v>
      </c>
      <c r="R1033">
        <v>300</v>
      </c>
      <c r="S1033"/>
      <c r="T1033"/>
      <c r="U1033" t="s">
        <v>6174</v>
      </c>
      <c r="V1033" s="2">
        <v>44210.465879629628</v>
      </c>
      <c r="W1033" t="s">
        <v>329</v>
      </c>
      <c r="X1033" s="2">
        <v>44210.465879629628</v>
      </c>
      <c r="Y1033" t="s">
        <v>329</v>
      </c>
      <c r="Z1033"/>
    </row>
    <row r="1034" spans="1:26" hidden="1" x14ac:dyDescent="0.25">
      <c r="A1034" t="s">
        <v>4126</v>
      </c>
      <c r="B1034" t="s">
        <v>4125</v>
      </c>
      <c r="C1034" t="s">
        <v>4065</v>
      </c>
      <c r="D1034" t="s">
        <v>293</v>
      </c>
      <c r="E1034" t="s">
        <v>4066</v>
      </c>
      <c r="F1034" t="s">
        <v>43</v>
      </c>
      <c r="G1034" t="s">
        <v>58</v>
      </c>
      <c r="H1034">
        <v>1030337</v>
      </c>
      <c r="I1034">
        <v>5</v>
      </c>
      <c r="J1034" t="s">
        <v>79</v>
      </c>
      <c r="K1034" t="s">
        <v>6172</v>
      </c>
      <c r="L1034" t="s">
        <v>55</v>
      </c>
      <c r="M1034">
        <v>60</v>
      </c>
      <c r="N1034">
        <v>100</v>
      </c>
      <c r="O1034" t="s">
        <v>6219</v>
      </c>
      <c r="P1034">
        <v>2700</v>
      </c>
      <c r="Q1034">
        <v>50</v>
      </c>
      <c r="R1034">
        <v>300</v>
      </c>
      <c r="S1034"/>
      <c r="T1034"/>
      <c r="U1034" t="s">
        <v>6174</v>
      </c>
      <c r="V1034" s="2">
        <v>44210.465682870374</v>
      </c>
      <c r="W1034" t="s">
        <v>329</v>
      </c>
      <c r="X1034" s="2">
        <v>44210.465682870374</v>
      </c>
      <c r="Y1034" t="s">
        <v>329</v>
      </c>
      <c r="Z1034"/>
    </row>
    <row r="1035" spans="1:26" hidden="1" x14ac:dyDescent="0.25">
      <c r="A1035" t="s">
        <v>4128</v>
      </c>
      <c r="B1035" t="s">
        <v>4127</v>
      </c>
      <c r="C1035" t="s">
        <v>3693</v>
      </c>
      <c r="D1035" t="s">
        <v>4129</v>
      </c>
      <c r="E1035" t="s">
        <v>4130</v>
      </c>
      <c r="F1035" t="s">
        <v>184</v>
      </c>
      <c r="G1035" t="s">
        <v>58</v>
      </c>
      <c r="H1035">
        <v>1030338</v>
      </c>
      <c r="I1035">
        <v>5</v>
      </c>
      <c r="J1035" t="s">
        <v>79</v>
      </c>
      <c r="K1035" t="s">
        <v>6172</v>
      </c>
      <c r="L1035" t="s">
        <v>55</v>
      </c>
      <c r="M1035">
        <v>60</v>
      </c>
      <c r="N1035">
        <v>100</v>
      </c>
      <c r="O1035" t="s">
        <v>6224</v>
      </c>
      <c r="P1035">
        <v>2600</v>
      </c>
      <c r="Q1035">
        <v>50</v>
      </c>
      <c r="R1035">
        <v>300</v>
      </c>
      <c r="S1035"/>
      <c r="T1035"/>
      <c r="U1035" t="s">
        <v>6174</v>
      </c>
      <c r="V1035" s="2">
        <v>44173.493472222224</v>
      </c>
      <c r="W1035" t="s">
        <v>329</v>
      </c>
      <c r="X1035" s="2">
        <v>44173.493472222224</v>
      </c>
      <c r="Y1035" t="s">
        <v>329</v>
      </c>
      <c r="Z1035"/>
    </row>
    <row r="1036" spans="1:26" hidden="1" x14ac:dyDescent="0.25">
      <c r="A1036" t="s">
        <v>4135</v>
      </c>
      <c r="B1036" t="s">
        <v>4134</v>
      </c>
      <c r="C1036" t="s">
        <v>398</v>
      </c>
      <c r="D1036" t="s">
        <v>334</v>
      </c>
      <c r="E1036" t="s">
        <v>400</v>
      </c>
      <c r="F1036" t="s">
        <v>34</v>
      </c>
      <c r="G1036" t="s">
        <v>58</v>
      </c>
      <c r="H1036">
        <v>1030351</v>
      </c>
      <c r="I1036">
        <v>5</v>
      </c>
      <c r="J1036" t="s">
        <v>193</v>
      </c>
      <c r="K1036" t="s">
        <v>6172</v>
      </c>
      <c r="L1036" t="s">
        <v>55</v>
      </c>
      <c r="M1036">
        <v>60</v>
      </c>
      <c r="N1036">
        <v>100</v>
      </c>
      <c r="O1036" t="s">
        <v>6224</v>
      </c>
      <c r="P1036">
        <v>1300</v>
      </c>
      <c r="Q1036">
        <v>50</v>
      </c>
      <c r="R1036">
        <v>300</v>
      </c>
      <c r="S1036"/>
      <c r="T1036"/>
      <c r="U1036" t="s">
        <v>6174</v>
      </c>
      <c r="V1036" s="2">
        <v>44145.636840277781</v>
      </c>
      <c r="W1036" t="s">
        <v>329</v>
      </c>
      <c r="X1036" s="2">
        <v>44145.637824074074</v>
      </c>
      <c r="Y1036" t="s">
        <v>329</v>
      </c>
      <c r="Z1036"/>
    </row>
    <row r="1037" spans="1:26" hidden="1" x14ac:dyDescent="0.25">
      <c r="A1037" t="s">
        <v>4137</v>
      </c>
      <c r="B1037" t="s">
        <v>4136</v>
      </c>
      <c r="C1037" t="s">
        <v>398</v>
      </c>
      <c r="D1037" t="s">
        <v>334</v>
      </c>
      <c r="E1037" t="s">
        <v>400</v>
      </c>
      <c r="F1037" t="s">
        <v>34</v>
      </c>
      <c r="G1037" t="s">
        <v>58</v>
      </c>
      <c r="H1037">
        <v>1030352</v>
      </c>
      <c r="I1037">
        <v>5</v>
      </c>
      <c r="J1037" t="s">
        <v>47</v>
      </c>
      <c r="K1037" t="s">
        <v>6172</v>
      </c>
      <c r="L1037" t="s">
        <v>55</v>
      </c>
      <c r="M1037">
        <v>60</v>
      </c>
      <c r="N1037">
        <v>100</v>
      </c>
      <c r="O1037" t="s">
        <v>6224</v>
      </c>
      <c r="P1037">
        <v>2600</v>
      </c>
      <c r="Q1037">
        <v>50</v>
      </c>
      <c r="R1037">
        <v>300</v>
      </c>
      <c r="S1037"/>
      <c r="T1037"/>
      <c r="U1037" t="s">
        <v>6174</v>
      </c>
      <c r="V1037" s="2">
        <v>44145.636412037034</v>
      </c>
      <c r="W1037" t="s">
        <v>329</v>
      </c>
      <c r="X1037" s="2">
        <v>44145.637627314813</v>
      </c>
      <c r="Y1037" t="s">
        <v>329</v>
      </c>
      <c r="Z1037"/>
    </row>
    <row r="1038" spans="1:26" hidden="1" x14ac:dyDescent="0.25">
      <c r="A1038" t="s">
        <v>2995</v>
      </c>
      <c r="B1038" t="s">
        <v>2994</v>
      </c>
      <c r="C1038" t="s">
        <v>2996</v>
      </c>
      <c r="D1038" t="s">
        <v>148</v>
      </c>
      <c r="E1038" t="s">
        <v>2997</v>
      </c>
      <c r="F1038" t="s">
        <v>177</v>
      </c>
      <c r="G1038" t="s">
        <v>58</v>
      </c>
      <c r="H1038">
        <v>1030362</v>
      </c>
      <c r="I1038">
        <v>5</v>
      </c>
      <c r="J1038" t="s">
        <v>79</v>
      </c>
      <c r="K1038" t="s">
        <v>6172</v>
      </c>
      <c r="L1038" t="s">
        <v>55</v>
      </c>
      <c r="M1038">
        <v>60</v>
      </c>
      <c r="N1038">
        <v>100</v>
      </c>
      <c r="O1038" t="s">
        <v>6219</v>
      </c>
      <c r="P1038">
        <v>2600</v>
      </c>
      <c r="Q1038">
        <v>50</v>
      </c>
      <c r="R1038">
        <v>300</v>
      </c>
      <c r="S1038"/>
      <c r="T1038"/>
      <c r="U1038" t="s">
        <v>6174</v>
      </c>
      <c r="V1038" s="2">
        <v>44217.565891203703</v>
      </c>
      <c r="W1038" t="s">
        <v>329</v>
      </c>
      <c r="X1038" s="2">
        <v>44217.565891203703</v>
      </c>
      <c r="Y1038" t="s">
        <v>329</v>
      </c>
      <c r="Z1038"/>
    </row>
    <row r="1039" spans="1:26" hidden="1" x14ac:dyDescent="0.25">
      <c r="A1039" t="s">
        <v>4111</v>
      </c>
      <c r="B1039" t="s">
        <v>4110</v>
      </c>
      <c r="C1039" t="s">
        <v>2996</v>
      </c>
      <c r="D1039" t="s">
        <v>148</v>
      </c>
      <c r="E1039" t="s">
        <v>2997</v>
      </c>
      <c r="F1039" t="s">
        <v>177</v>
      </c>
      <c r="G1039" t="s">
        <v>58</v>
      </c>
      <c r="H1039">
        <v>1030363</v>
      </c>
      <c r="I1039">
        <v>5</v>
      </c>
      <c r="J1039" t="s">
        <v>47</v>
      </c>
      <c r="K1039" t="s">
        <v>6172</v>
      </c>
      <c r="L1039" t="s">
        <v>55</v>
      </c>
      <c r="M1039">
        <v>60</v>
      </c>
      <c r="N1039">
        <v>100</v>
      </c>
      <c r="O1039" t="s">
        <v>6219</v>
      </c>
      <c r="P1039">
        <v>2700</v>
      </c>
      <c r="Q1039">
        <v>50</v>
      </c>
      <c r="R1039">
        <v>300</v>
      </c>
      <c r="S1039"/>
      <c r="T1039"/>
      <c r="U1039" t="s">
        <v>6174</v>
      </c>
      <c r="V1039" s="2">
        <v>44217.566064814811</v>
      </c>
      <c r="W1039" t="s">
        <v>329</v>
      </c>
      <c r="X1039" s="2">
        <v>44222.437418981484</v>
      </c>
      <c r="Y1039" t="s">
        <v>329</v>
      </c>
      <c r="Z1039"/>
    </row>
    <row r="1040" spans="1:26" hidden="1" x14ac:dyDescent="0.25">
      <c r="A1040" t="s">
        <v>4162</v>
      </c>
      <c r="B1040" t="s">
        <v>4161</v>
      </c>
      <c r="C1040" t="s">
        <v>2404</v>
      </c>
      <c r="D1040" t="s">
        <v>482</v>
      </c>
      <c r="E1040" t="s">
        <v>2405</v>
      </c>
      <c r="F1040" t="s">
        <v>177</v>
      </c>
      <c r="G1040" t="s">
        <v>58</v>
      </c>
      <c r="H1040">
        <v>1019861</v>
      </c>
      <c r="I1040">
        <v>5</v>
      </c>
      <c r="J1040" t="s">
        <v>167</v>
      </c>
      <c r="K1040" t="s">
        <v>6142</v>
      </c>
      <c r="L1040" t="s">
        <v>55</v>
      </c>
      <c r="M1040">
        <v>80</v>
      </c>
      <c r="N1040">
        <v>100</v>
      </c>
      <c r="O1040" t="s">
        <v>6216</v>
      </c>
      <c r="P1040">
        <v>2600</v>
      </c>
      <c r="Q1040">
        <v>50</v>
      </c>
      <c r="R1040">
        <v>300</v>
      </c>
      <c r="S1040"/>
      <c r="T1040"/>
      <c r="U1040" t="s">
        <v>6144</v>
      </c>
      <c r="V1040" s="2">
        <v>44670.355219907404</v>
      </c>
      <c r="W1040" t="s">
        <v>329</v>
      </c>
      <c r="X1040" s="2">
        <v>44670.355219907404</v>
      </c>
      <c r="Y1040" t="s">
        <v>329</v>
      </c>
      <c r="Z1040"/>
    </row>
    <row r="1041" spans="1:26" hidden="1" x14ac:dyDescent="0.25">
      <c r="A1041" t="s">
        <v>4113</v>
      </c>
      <c r="B1041" t="s">
        <v>4112</v>
      </c>
      <c r="C1041" t="s">
        <v>2972</v>
      </c>
      <c r="D1041" t="s">
        <v>281</v>
      </c>
      <c r="E1041" t="s">
        <v>2973</v>
      </c>
      <c r="F1041" t="s">
        <v>177</v>
      </c>
      <c r="G1041" t="s">
        <v>58</v>
      </c>
      <c r="H1041">
        <v>1030328</v>
      </c>
      <c r="I1041">
        <v>5</v>
      </c>
      <c r="J1041" t="s">
        <v>47</v>
      </c>
      <c r="K1041" t="s">
        <v>6172</v>
      </c>
      <c r="L1041" t="s">
        <v>55</v>
      </c>
      <c r="M1041">
        <v>60</v>
      </c>
      <c r="N1041">
        <v>100</v>
      </c>
      <c r="O1041" t="s">
        <v>6219</v>
      </c>
      <c r="P1041">
        <v>2700</v>
      </c>
      <c r="Q1041">
        <v>50</v>
      </c>
      <c r="R1041">
        <v>300</v>
      </c>
      <c r="S1041"/>
      <c r="T1041"/>
      <c r="U1041" t="s">
        <v>6174</v>
      </c>
      <c r="V1041" s="2">
        <v>44299.354930555557</v>
      </c>
      <c r="W1041" t="s">
        <v>329</v>
      </c>
      <c r="X1041" s="2">
        <v>44299.354930555557</v>
      </c>
      <c r="Y1041" t="s">
        <v>329</v>
      </c>
      <c r="Z1041"/>
    </row>
    <row r="1042" spans="1:26" hidden="1" x14ac:dyDescent="0.25">
      <c r="A1042" t="s">
        <v>2971</v>
      </c>
      <c r="B1042" t="s">
        <v>2970</v>
      </c>
      <c r="C1042" t="s">
        <v>2972</v>
      </c>
      <c r="D1042" t="s">
        <v>281</v>
      </c>
      <c r="E1042" t="s">
        <v>2973</v>
      </c>
      <c r="F1042" t="s">
        <v>177</v>
      </c>
      <c r="G1042" t="s">
        <v>58</v>
      </c>
      <c r="H1042">
        <v>1030329</v>
      </c>
      <c r="I1042">
        <v>5</v>
      </c>
      <c r="J1042" t="s">
        <v>79</v>
      </c>
      <c r="K1042" t="s">
        <v>6172</v>
      </c>
      <c r="L1042" t="s">
        <v>55</v>
      </c>
      <c r="M1042">
        <v>60</v>
      </c>
      <c r="N1042">
        <v>100</v>
      </c>
      <c r="O1042" t="s">
        <v>6219</v>
      </c>
      <c r="P1042">
        <v>2600</v>
      </c>
      <c r="Q1042">
        <v>50</v>
      </c>
      <c r="R1042">
        <v>300</v>
      </c>
      <c r="S1042"/>
      <c r="T1042"/>
      <c r="U1042" t="s">
        <v>6174</v>
      </c>
      <c r="V1042" s="2">
        <v>44299.354733796295</v>
      </c>
      <c r="W1042" t="s">
        <v>329</v>
      </c>
      <c r="X1042" s="2">
        <v>44299.354733796295</v>
      </c>
      <c r="Y1042" t="s">
        <v>329</v>
      </c>
      <c r="Z1042"/>
    </row>
    <row r="1043" spans="1:26" hidden="1" x14ac:dyDescent="0.25">
      <c r="A1043" t="s">
        <v>4141</v>
      </c>
      <c r="B1043" t="s">
        <v>4140</v>
      </c>
      <c r="C1043" t="s">
        <v>174</v>
      </c>
      <c r="D1043" t="s">
        <v>4057</v>
      </c>
      <c r="E1043" t="s">
        <v>4058</v>
      </c>
      <c r="F1043" t="s">
        <v>177</v>
      </c>
      <c r="G1043" t="s">
        <v>58</v>
      </c>
      <c r="H1043">
        <v>1030340</v>
      </c>
      <c r="I1043">
        <v>5</v>
      </c>
      <c r="J1043" t="s">
        <v>79</v>
      </c>
      <c r="K1043" t="s">
        <v>6172</v>
      </c>
      <c r="L1043" t="s">
        <v>55</v>
      </c>
      <c r="M1043">
        <v>60</v>
      </c>
      <c r="N1043">
        <v>100</v>
      </c>
      <c r="O1043" t="s">
        <v>6224</v>
      </c>
      <c r="P1043">
        <v>2600</v>
      </c>
      <c r="Q1043">
        <v>50</v>
      </c>
      <c r="R1043">
        <v>300</v>
      </c>
      <c r="S1043"/>
      <c r="T1043"/>
      <c r="U1043" t="s">
        <v>6174</v>
      </c>
      <c r="V1043" s="2">
        <v>44165.652256944442</v>
      </c>
      <c r="W1043" t="s">
        <v>329</v>
      </c>
      <c r="X1043" s="2">
        <v>44165.652256944442</v>
      </c>
      <c r="Y1043" t="s">
        <v>329</v>
      </c>
      <c r="Z1043"/>
    </row>
    <row r="1044" spans="1:26" hidden="1" x14ac:dyDescent="0.25">
      <c r="A1044" t="s">
        <v>4143</v>
      </c>
      <c r="B1044" t="s">
        <v>4142</v>
      </c>
      <c r="C1044" t="s">
        <v>4065</v>
      </c>
      <c r="D1044" t="s">
        <v>1041</v>
      </c>
      <c r="E1044" t="s">
        <v>4066</v>
      </c>
      <c r="F1044" t="s">
        <v>43</v>
      </c>
      <c r="G1044" t="s">
        <v>58</v>
      </c>
      <c r="H1044">
        <v>1030341</v>
      </c>
      <c r="I1044">
        <v>5</v>
      </c>
      <c r="J1044" t="s">
        <v>79</v>
      </c>
      <c r="K1044" t="s">
        <v>6172</v>
      </c>
      <c r="L1044" t="s">
        <v>55</v>
      </c>
      <c r="M1044">
        <v>60</v>
      </c>
      <c r="N1044">
        <v>100</v>
      </c>
      <c r="O1044" t="s">
        <v>6224</v>
      </c>
      <c r="P1044">
        <v>2700</v>
      </c>
      <c r="Q1044">
        <v>50</v>
      </c>
      <c r="R1044">
        <v>300</v>
      </c>
      <c r="S1044"/>
      <c r="T1044"/>
      <c r="U1044" t="s">
        <v>6174</v>
      </c>
      <c r="V1044" s="2">
        <v>44173.512812499997</v>
      </c>
      <c r="W1044" t="s">
        <v>329</v>
      </c>
      <c r="X1044" s="2">
        <v>44173.512812499997</v>
      </c>
      <c r="Y1044" t="s">
        <v>329</v>
      </c>
      <c r="Z1044"/>
    </row>
    <row r="1045" spans="1:26" hidden="1" x14ac:dyDescent="0.25">
      <c r="A1045" t="s">
        <v>4145</v>
      </c>
      <c r="B1045" t="s">
        <v>4144</v>
      </c>
      <c r="C1045" t="s">
        <v>3693</v>
      </c>
      <c r="D1045" t="s">
        <v>4129</v>
      </c>
      <c r="E1045" t="s">
        <v>4130</v>
      </c>
      <c r="F1045" t="s">
        <v>184</v>
      </c>
      <c r="G1045" t="s">
        <v>58</v>
      </c>
      <c r="H1045">
        <v>1030342</v>
      </c>
      <c r="I1045">
        <v>5</v>
      </c>
      <c r="J1045" t="s">
        <v>47</v>
      </c>
      <c r="K1045" t="s">
        <v>6172</v>
      </c>
      <c r="L1045" t="s">
        <v>55</v>
      </c>
      <c r="M1045">
        <v>60</v>
      </c>
      <c r="N1045">
        <v>100</v>
      </c>
      <c r="O1045" t="s">
        <v>6224</v>
      </c>
      <c r="P1045">
        <v>2600</v>
      </c>
      <c r="Q1045">
        <v>50</v>
      </c>
      <c r="R1045">
        <v>300</v>
      </c>
      <c r="S1045"/>
      <c r="T1045"/>
      <c r="U1045" t="s">
        <v>6174</v>
      </c>
      <c r="V1045" s="2">
        <v>44173.493703703702</v>
      </c>
      <c r="W1045" t="s">
        <v>329</v>
      </c>
      <c r="X1045" s="2">
        <v>44173.514675925922</v>
      </c>
      <c r="Y1045" t="s">
        <v>329</v>
      </c>
      <c r="Z1045"/>
    </row>
    <row r="1046" spans="1:26" hidden="1" x14ac:dyDescent="0.25">
      <c r="A1046" t="s">
        <v>4147</v>
      </c>
      <c r="B1046" t="s">
        <v>4146</v>
      </c>
      <c r="C1046" t="s">
        <v>174</v>
      </c>
      <c r="D1046" t="s">
        <v>4057</v>
      </c>
      <c r="E1046" t="s">
        <v>4058</v>
      </c>
      <c r="F1046" t="s">
        <v>177</v>
      </c>
      <c r="G1046" t="s">
        <v>58</v>
      </c>
      <c r="H1046">
        <v>1030343</v>
      </c>
      <c r="I1046">
        <v>5</v>
      </c>
      <c r="J1046" t="s">
        <v>47</v>
      </c>
      <c r="K1046" t="s">
        <v>6172</v>
      </c>
      <c r="L1046" t="s">
        <v>55</v>
      </c>
      <c r="M1046">
        <v>60</v>
      </c>
      <c r="N1046">
        <v>100</v>
      </c>
      <c r="O1046" t="s">
        <v>6224</v>
      </c>
      <c r="P1046">
        <v>2700</v>
      </c>
      <c r="Q1046">
        <v>50</v>
      </c>
      <c r="R1046">
        <v>300</v>
      </c>
      <c r="S1046"/>
      <c r="T1046"/>
      <c r="U1046" t="s">
        <v>6174</v>
      </c>
      <c r="V1046" s="2">
        <v>44165.652442129627</v>
      </c>
      <c r="W1046" t="s">
        <v>329</v>
      </c>
      <c r="X1046" s="2">
        <v>44165.659988425927</v>
      </c>
      <c r="Y1046" t="s">
        <v>329</v>
      </c>
      <c r="Z1046"/>
    </row>
    <row r="1047" spans="1:26" x14ac:dyDescent="0.25">
      <c r="A1047" t="s">
        <v>4849</v>
      </c>
      <c r="B1047" t="s">
        <v>4848</v>
      </c>
      <c r="C1047" t="s">
        <v>1930</v>
      </c>
      <c r="D1047" t="s">
        <v>93</v>
      </c>
      <c r="E1047" t="s">
        <v>3659</v>
      </c>
      <c r="F1047" t="s">
        <v>241</v>
      </c>
      <c r="G1047" s="5" t="s">
        <v>58</v>
      </c>
      <c r="H1047" s="5">
        <v>1037237</v>
      </c>
      <c r="I1047">
        <v>5</v>
      </c>
      <c r="J1047" t="s">
        <v>47</v>
      </c>
      <c r="K1047" t="s">
        <v>6172</v>
      </c>
      <c r="L1047" s="5" t="s">
        <v>55</v>
      </c>
      <c r="M1047">
        <v>60</v>
      </c>
      <c r="N1047">
        <v>100</v>
      </c>
      <c r="O1047" t="s">
        <v>6219</v>
      </c>
      <c r="P1047" s="5">
        <v>2700</v>
      </c>
      <c r="Q1047" s="5">
        <v>50</v>
      </c>
      <c r="R1047" s="5">
        <v>300</v>
      </c>
      <c r="U1047" s="5" t="s">
        <v>6174</v>
      </c>
      <c r="V1047" s="8">
        <v>44270.435057870367</v>
      </c>
      <c r="W1047" s="5" t="s">
        <v>329</v>
      </c>
      <c r="X1047" s="8">
        <v>44270.435057870367</v>
      </c>
      <c r="Y1047" s="5" t="s">
        <v>329</v>
      </c>
    </row>
    <row r="1048" spans="1:26" hidden="1" x14ac:dyDescent="0.25">
      <c r="A1048" t="s">
        <v>5529</v>
      </c>
      <c r="B1048" t="s">
        <v>5528</v>
      </c>
      <c r="C1048" t="s">
        <v>5530</v>
      </c>
      <c r="D1048" t="s">
        <v>112</v>
      </c>
      <c r="E1048" t="s">
        <v>5531</v>
      </c>
      <c r="F1048" t="s">
        <v>241</v>
      </c>
      <c r="G1048" t="s">
        <v>6222</v>
      </c>
      <c r="H1048" s="2"/>
      <c r="I1048">
        <v>3</v>
      </c>
      <c r="J1048" t="s">
        <v>5080</v>
      </c>
      <c r="K1048" t="s">
        <v>6175</v>
      </c>
      <c r="L1048" t="s">
        <v>55</v>
      </c>
      <c r="M1048">
        <v>0</v>
      </c>
      <c r="N1048">
        <v>100</v>
      </c>
      <c r="O1048" t="s">
        <v>6223</v>
      </c>
      <c r="P1048" s="2"/>
      <c r="Q1048" s="2"/>
      <c r="R1048" s="2"/>
      <c r="S1048"/>
      <c r="T1048"/>
      <c r="U1048" t="s">
        <v>6261</v>
      </c>
      <c r="V1048" s="2">
        <v>44684.515127314815</v>
      </c>
      <c r="W1048" t="s">
        <v>329</v>
      </c>
      <c r="X1048" s="2">
        <v>44684.515127314815</v>
      </c>
      <c r="Y1048" t="s">
        <v>329</v>
      </c>
      <c r="Z1048"/>
    </row>
    <row r="1049" spans="1:26" hidden="1" x14ac:dyDescent="0.25">
      <c r="A1049" t="s">
        <v>4435</v>
      </c>
      <c r="B1049" t="s">
        <v>4434</v>
      </c>
      <c r="C1049" t="s">
        <v>3248</v>
      </c>
      <c r="D1049" t="s">
        <v>3683</v>
      </c>
      <c r="E1049" t="s">
        <v>3684</v>
      </c>
      <c r="F1049" t="s">
        <v>241</v>
      </c>
      <c r="G1049" t="s">
        <v>323</v>
      </c>
      <c r="H1049">
        <v>1036594</v>
      </c>
      <c r="I1049">
        <v>0.24</v>
      </c>
      <c r="J1049" t="s">
        <v>193</v>
      </c>
      <c r="K1049" t="s">
        <v>6175</v>
      </c>
      <c r="L1049" t="s">
        <v>330</v>
      </c>
      <c r="M1049">
        <v>20</v>
      </c>
      <c r="N1049">
        <v>100</v>
      </c>
      <c r="O1049" t="s">
        <v>6240</v>
      </c>
      <c r="P1049" s="2"/>
      <c r="Q1049" s="2"/>
      <c r="R1049" s="2"/>
      <c r="S1049"/>
      <c r="T1049"/>
      <c r="U1049" t="s">
        <v>6177</v>
      </c>
      <c r="V1049" s="2">
        <v>44270.440370370372</v>
      </c>
      <c r="W1049" t="s">
        <v>329</v>
      </c>
      <c r="X1049" s="2">
        <v>44270.440370370372</v>
      </c>
      <c r="Y1049" t="s">
        <v>329</v>
      </c>
      <c r="Z1049"/>
    </row>
    <row r="1050" spans="1:26" hidden="1" x14ac:dyDescent="0.25">
      <c r="A1050" t="s">
        <v>4853</v>
      </c>
      <c r="B1050" t="s">
        <v>4852</v>
      </c>
      <c r="C1050" t="s">
        <v>3984</v>
      </c>
      <c r="D1050" t="s">
        <v>93</v>
      </c>
      <c r="E1050" t="s">
        <v>3985</v>
      </c>
      <c r="F1050" t="s">
        <v>177</v>
      </c>
      <c r="G1050" t="s">
        <v>58</v>
      </c>
      <c r="H1050">
        <v>1037254</v>
      </c>
      <c r="I1050">
        <v>5</v>
      </c>
      <c r="J1050" t="s">
        <v>79</v>
      </c>
      <c r="K1050" t="s">
        <v>6172</v>
      </c>
      <c r="L1050" t="s">
        <v>55</v>
      </c>
      <c r="M1050">
        <v>60</v>
      </c>
      <c r="N1050">
        <v>100</v>
      </c>
      <c r="O1050" t="s">
        <v>6219</v>
      </c>
      <c r="P1050">
        <v>2700</v>
      </c>
      <c r="Q1050">
        <v>50</v>
      </c>
      <c r="R1050">
        <v>300</v>
      </c>
      <c r="S1050"/>
      <c r="T1050"/>
      <c r="U1050" t="s">
        <v>6174</v>
      </c>
      <c r="V1050" s="2">
        <v>44328.598819444444</v>
      </c>
      <c r="W1050" t="s">
        <v>329</v>
      </c>
      <c r="X1050" s="2">
        <v>44328.598819444444</v>
      </c>
      <c r="Y1050" t="s">
        <v>329</v>
      </c>
      <c r="Z1050"/>
    </row>
    <row r="1051" spans="1:26" hidden="1" x14ac:dyDescent="0.25">
      <c r="A1051" t="s">
        <v>4855</v>
      </c>
      <c r="B1051" t="s">
        <v>4854</v>
      </c>
      <c r="C1051" t="s">
        <v>3626</v>
      </c>
      <c r="D1051" t="s">
        <v>775</v>
      </c>
      <c r="E1051" t="s">
        <v>3627</v>
      </c>
      <c r="F1051" t="s">
        <v>177</v>
      </c>
      <c r="G1051" t="s">
        <v>58</v>
      </c>
      <c r="H1051">
        <v>1037255</v>
      </c>
      <c r="I1051">
        <v>5</v>
      </c>
      <c r="J1051" t="s">
        <v>47</v>
      </c>
      <c r="K1051" t="s">
        <v>6172</v>
      </c>
      <c r="L1051" t="s">
        <v>55</v>
      </c>
      <c r="M1051">
        <v>60</v>
      </c>
      <c r="N1051">
        <v>100</v>
      </c>
      <c r="O1051" t="s">
        <v>6219</v>
      </c>
      <c r="P1051">
        <v>2700</v>
      </c>
      <c r="Q1051">
        <v>50</v>
      </c>
      <c r="R1051">
        <v>300</v>
      </c>
      <c r="S1051"/>
      <c r="T1051"/>
      <c r="U1051" t="s">
        <v>6174</v>
      </c>
      <c r="V1051" s="2">
        <v>44299.356261574074</v>
      </c>
      <c r="W1051" t="s">
        <v>329</v>
      </c>
      <c r="X1051" s="2">
        <v>44299.356261574074</v>
      </c>
      <c r="Y1051" t="s">
        <v>329</v>
      </c>
      <c r="Z1051"/>
    </row>
    <row r="1052" spans="1:26" hidden="1" x14ac:dyDescent="0.25">
      <c r="A1052" t="s">
        <v>4857</v>
      </c>
      <c r="B1052" t="s">
        <v>4856</v>
      </c>
      <c r="C1052" t="s">
        <v>4215</v>
      </c>
      <c r="D1052" t="s">
        <v>154</v>
      </c>
      <c r="E1052" t="s">
        <v>4216</v>
      </c>
      <c r="F1052" t="s">
        <v>107</v>
      </c>
      <c r="G1052" t="s">
        <v>58</v>
      </c>
      <c r="H1052">
        <v>1036873</v>
      </c>
      <c r="I1052">
        <v>5</v>
      </c>
      <c r="J1052" t="s">
        <v>79</v>
      </c>
      <c r="K1052" t="s">
        <v>6172</v>
      </c>
      <c r="L1052" t="s">
        <v>55</v>
      </c>
      <c r="M1052">
        <v>60</v>
      </c>
      <c r="N1052">
        <v>100</v>
      </c>
      <c r="O1052" t="s">
        <v>6219</v>
      </c>
      <c r="P1052">
        <v>2600</v>
      </c>
      <c r="Q1052">
        <v>50</v>
      </c>
      <c r="R1052">
        <v>300</v>
      </c>
      <c r="S1052"/>
      <c r="T1052"/>
      <c r="U1052" t="s">
        <v>6174</v>
      </c>
      <c r="V1052" s="2">
        <v>44312.372476851851</v>
      </c>
      <c r="W1052" t="s">
        <v>329</v>
      </c>
      <c r="X1052" s="2">
        <v>44312.372476851851</v>
      </c>
      <c r="Y1052" t="s">
        <v>329</v>
      </c>
      <c r="Z1052"/>
    </row>
    <row r="1053" spans="1:26" hidden="1" x14ac:dyDescent="0.25">
      <c r="A1053" t="s">
        <v>5118</v>
      </c>
      <c r="B1053" t="s">
        <v>5117</v>
      </c>
      <c r="C1053" t="s">
        <v>3248</v>
      </c>
      <c r="D1053" t="s">
        <v>607</v>
      </c>
      <c r="E1053" t="s">
        <v>5119</v>
      </c>
      <c r="F1053" t="s">
        <v>241</v>
      </c>
      <c r="G1053" t="s">
        <v>6222</v>
      </c>
      <c r="H1053" s="2"/>
      <c r="I1053">
        <v>5</v>
      </c>
      <c r="J1053" t="s">
        <v>5080</v>
      </c>
      <c r="K1053" t="s">
        <v>6142</v>
      </c>
      <c r="L1053" t="s">
        <v>55</v>
      </c>
      <c r="M1053">
        <v>0</v>
      </c>
      <c r="N1053">
        <v>100</v>
      </c>
      <c r="O1053" t="s">
        <v>6223</v>
      </c>
      <c r="P1053" s="2"/>
      <c r="Q1053" s="2"/>
      <c r="R1053" s="2"/>
      <c r="S1053"/>
      <c r="T1053"/>
      <c r="U1053" t="s">
        <v>6144</v>
      </c>
      <c r="V1053" s="2">
        <v>44684.583402777775</v>
      </c>
      <c r="W1053" t="s">
        <v>329</v>
      </c>
      <c r="X1053" s="2">
        <v>44684.583402777775</v>
      </c>
      <c r="Y1053" t="s">
        <v>329</v>
      </c>
      <c r="Z1053"/>
    </row>
    <row r="1054" spans="1:26" hidden="1" x14ac:dyDescent="0.25">
      <c r="A1054" t="s">
        <v>3670</v>
      </c>
      <c r="B1054" t="s">
        <v>3669</v>
      </c>
      <c r="C1054" t="s">
        <v>3671</v>
      </c>
      <c r="D1054" t="s">
        <v>3672</v>
      </c>
      <c r="E1054" t="s">
        <v>3673</v>
      </c>
      <c r="F1054" t="s">
        <v>177</v>
      </c>
      <c r="G1054" t="s">
        <v>58</v>
      </c>
      <c r="H1054">
        <v>1036914</v>
      </c>
      <c r="I1054">
        <v>5</v>
      </c>
      <c r="J1054" t="s">
        <v>79</v>
      </c>
      <c r="K1054" t="s">
        <v>6172</v>
      </c>
      <c r="L1054" t="s">
        <v>55</v>
      </c>
      <c r="M1054">
        <v>60</v>
      </c>
      <c r="N1054">
        <v>100</v>
      </c>
      <c r="O1054" t="s">
        <v>6219</v>
      </c>
      <c r="P1054">
        <v>2700</v>
      </c>
      <c r="Q1054">
        <v>50</v>
      </c>
      <c r="R1054">
        <v>300</v>
      </c>
      <c r="S1054"/>
      <c r="T1054"/>
      <c r="U1054" t="s">
        <v>6174</v>
      </c>
      <c r="V1054" s="2">
        <v>44238.448657407411</v>
      </c>
      <c r="W1054" t="s">
        <v>329</v>
      </c>
      <c r="X1054" s="2">
        <v>44238.448657407411</v>
      </c>
      <c r="Y1054" t="s">
        <v>329</v>
      </c>
      <c r="Z1054"/>
    </row>
    <row r="1055" spans="1:26" hidden="1" x14ac:dyDescent="0.25">
      <c r="A1055" t="s">
        <v>4847</v>
      </c>
      <c r="B1055" t="s">
        <v>4846</v>
      </c>
      <c r="C1055" t="s">
        <v>4181</v>
      </c>
      <c r="D1055" t="s">
        <v>4182</v>
      </c>
      <c r="E1055" t="s">
        <v>4183</v>
      </c>
      <c r="F1055" t="s">
        <v>177</v>
      </c>
      <c r="G1055" t="s">
        <v>58</v>
      </c>
      <c r="H1055">
        <v>1036924</v>
      </c>
      <c r="I1055">
        <v>5</v>
      </c>
      <c r="J1055" t="s">
        <v>79</v>
      </c>
      <c r="K1055" t="s">
        <v>6142</v>
      </c>
      <c r="L1055" t="s">
        <v>55</v>
      </c>
      <c r="M1055">
        <v>80</v>
      </c>
      <c r="N1055">
        <v>100</v>
      </c>
      <c r="O1055" t="s">
        <v>6218</v>
      </c>
      <c r="P1055">
        <v>2550</v>
      </c>
      <c r="Q1055">
        <v>50</v>
      </c>
      <c r="R1055">
        <v>300</v>
      </c>
      <c r="S1055"/>
      <c r="T1055"/>
      <c r="U1055" t="s">
        <v>6144</v>
      </c>
      <c r="V1055" s="2">
        <v>44546.461122685185</v>
      </c>
      <c r="W1055" t="s">
        <v>329</v>
      </c>
      <c r="X1055" s="2">
        <v>44546.461122685185</v>
      </c>
      <c r="Y1055" t="s">
        <v>329</v>
      </c>
      <c r="Z1055"/>
    </row>
    <row r="1056" spans="1:26" hidden="1" x14ac:dyDescent="0.25">
      <c r="A1056" t="s">
        <v>3676</v>
      </c>
      <c r="B1056" t="s">
        <v>3675</v>
      </c>
      <c r="C1056" t="s">
        <v>174</v>
      </c>
      <c r="D1056" t="s">
        <v>3224</v>
      </c>
      <c r="E1056" t="s">
        <v>3225</v>
      </c>
      <c r="F1056" t="s">
        <v>177</v>
      </c>
      <c r="G1056" t="s">
        <v>58</v>
      </c>
      <c r="H1056">
        <v>1036925</v>
      </c>
      <c r="I1056">
        <v>5</v>
      </c>
      <c r="J1056" t="s">
        <v>79</v>
      </c>
      <c r="K1056" t="s">
        <v>6142</v>
      </c>
      <c r="L1056" t="s">
        <v>55</v>
      </c>
      <c r="M1056">
        <v>80</v>
      </c>
      <c r="N1056">
        <v>100</v>
      </c>
      <c r="O1056" t="s">
        <v>6218</v>
      </c>
      <c r="P1056">
        <v>2600</v>
      </c>
      <c r="Q1056">
        <v>50</v>
      </c>
      <c r="R1056">
        <v>300</v>
      </c>
      <c r="S1056"/>
      <c r="T1056"/>
      <c r="U1056" t="s">
        <v>6144</v>
      </c>
      <c r="V1056" s="2">
        <v>44284.53601851852</v>
      </c>
      <c r="W1056" t="s">
        <v>329</v>
      </c>
      <c r="X1056" s="2">
        <v>44284.545601851853</v>
      </c>
      <c r="Y1056" t="s">
        <v>329</v>
      </c>
      <c r="Z1056"/>
    </row>
    <row r="1057" spans="1:26" hidden="1" x14ac:dyDescent="0.25">
      <c r="A1057" t="s">
        <v>4829</v>
      </c>
      <c r="B1057" t="s">
        <v>4828</v>
      </c>
      <c r="C1057" t="s">
        <v>3979</v>
      </c>
      <c r="D1057" t="s">
        <v>281</v>
      </c>
      <c r="E1057" t="s">
        <v>3980</v>
      </c>
      <c r="F1057" t="s">
        <v>184</v>
      </c>
      <c r="G1057" t="s">
        <v>58</v>
      </c>
      <c r="H1057">
        <v>1036949</v>
      </c>
      <c r="I1057">
        <v>5</v>
      </c>
      <c r="J1057" t="s">
        <v>167</v>
      </c>
      <c r="K1057" t="s">
        <v>6142</v>
      </c>
      <c r="L1057" t="s">
        <v>55</v>
      </c>
      <c r="M1057">
        <v>80</v>
      </c>
      <c r="N1057">
        <v>100</v>
      </c>
      <c r="O1057" t="s">
        <v>6218</v>
      </c>
      <c r="P1057">
        <v>2700</v>
      </c>
      <c r="Q1057">
        <v>50</v>
      </c>
      <c r="R1057">
        <v>300</v>
      </c>
      <c r="S1057"/>
      <c r="T1057"/>
      <c r="U1057" t="s">
        <v>6144</v>
      </c>
      <c r="V1057" s="2">
        <v>44392.569490740738</v>
      </c>
      <c r="W1057" t="s">
        <v>329</v>
      </c>
      <c r="X1057" s="2">
        <v>44392.569490740738</v>
      </c>
      <c r="Y1057" t="s">
        <v>329</v>
      </c>
      <c r="Z1057"/>
    </row>
    <row r="1058" spans="1:26" hidden="1" x14ac:dyDescent="0.25">
      <c r="A1058" t="s">
        <v>4831</v>
      </c>
      <c r="B1058" t="s">
        <v>4830</v>
      </c>
      <c r="C1058" t="s">
        <v>4343</v>
      </c>
      <c r="D1058" t="s">
        <v>281</v>
      </c>
      <c r="E1058" t="s">
        <v>4344</v>
      </c>
      <c r="F1058" t="s">
        <v>177</v>
      </c>
      <c r="G1058" t="s">
        <v>58</v>
      </c>
      <c r="H1058">
        <v>1036963</v>
      </c>
      <c r="I1058">
        <v>5</v>
      </c>
      <c r="J1058" t="s">
        <v>79</v>
      </c>
      <c r="K1058" t="s">
        <v>6172</v>
      </c>
      <c r="L1058" t="s">
        <v>55</v>
      </c>
      <c r="M1058">
        <v>60</v>
      </c>
      <c r="N1058">
        <v>100</v>
      </c>
      <c r="O1058" t="s">
        <v>6219</v>
      </c>
      <c r="P1058">
        <v>2700</v>
      </c>
      <c r="Q1058">
        <v>50</v>
      </c>
      <c r="R1058">
        <v>300</v>
      </c>
      <c r="S1058"/>
      <c r="T1058"/>
      <c r="U1058" t="s">
        <v>6174</v>
      </c>
      <c r="V1058" s="2">
        <v>44238.446898148148</v>
      </c>
      <c r="W1058" t="s">
        <v>329</v>
      </c>
      <c r="X1058" s="2">
        <v>44238.446898148148</v>
      </c>
      <c r="Y1058" t="s">
        <v>329</v>
      </c>
      <c r="Z1058"/>
    </row>
    <row r="1059" spans="1:26" x14ac:dyDescent="0.25">
      <c r="A1059" t="s">
        <v>3247</v>
      </c>
      <c r="B1059" t="s">
        <v>3246</v>
      </c>
      <c r="C1059" t="s">
        <v>3248</v>
      </c>
      <c r="D1059" t="s">
        <v>2475</v>
      </c>
      <c r="E1059" t="s">
        <v>3249</v>
      </c>
      <c r="F1059" t="s">
        <v>241</v>
      </c>
      <c r="G1059" s="5" t="s">
        <v>58</v>
      </c>
      <c r="H1059" s="5">
        <v>1015816</v>
      </c>
      <c r="I1059">
        <v>6</v>
      </c>
      <c r="J1059" t="s">
        <v>79</v>
      </c>
      <c r="K1059" t="s">
        <v>6142</v>
      </c>
      <c r="L1059" s="5" t="s">
        <v>55</v>
      </c>
      <c r="M1059">
        <v>80</v>
      </c>
      <c r="N1059">
        <v>100</v>
      </c>
      <c r="O1059" t="s">
        <v>6216</v>
      </c>
      <c r="P1059" s="5">
        <v>2600</v>
      </c>
      <c r="Q1059" s="5">
        <v>50</v>
      </c>
      <c r="R1059" s="5">
        <v>300</v>
      </c>
      <c r="U1059" s="5" t="s">
        <v>6144</v>
      </c>
      <c r="V1059" s="8">
        <v>44726.578958333332</v>
      </c>
      <c r="W1059" s="5" t="s">
        <v>329</v>
      </c>
      <c r="X1059" s="8">
        <v>44726.578958333332</v>
      </c>
      <c r="Y1059" s="5" t="s">
        <v>329</v>
      </c>
    </row>
    <row r="1060" spans="1:26" hidden="1" x14ac:dyDescent="0.25">
      <c r="A1060" t="s">
        <v>4835</v>
      </c>
      <c r="B1060" t="s">
        <v>4834</v>
      </c>
      <c r="C1060" t="s">
        <v>4343</v>
      </c>
      <c r="D1060" t="s">
        <v>281</v>
      </c>
      <c r="E1060" t="s">
        <v>4344</v>
      </c>
      <c r="F1060" t="s">
        <v>177</v>
      </c>
      <c r="G1060" t="s">
        <v>58</v>
      </c>
      <c r="H1060">
        <v>1036965</v>
      </c>
      <c r="I1060">
        <v>5</v>
      </c>
      <c r="J1060" t="s">
        <v>47</v>
      </c>
      <c r="K1060" t="s">
        <v>6172</v>
      </c>
      <c r="L1060" t="s">
        <v>55</v>
      </c>
      <c r="M1060">
        <v>60</v>
      </c>
      <c r="N1060">
        <v>100</v>
      </c>
      <c r="O1060" t="s">
        <v>6219</v>
      </c>
      <c r="P1060">
        <v>2700</v>
      </c>
      <c r="Q1060">
        <v>50</v>
      </c>
      <c r="R1060">
        <v>300</v>
      </c>
      <c r="S1060"/>
      <c r="T1060"/>
      <c r="U1060" t="s">
        <v>6174</v>
      </c>
      <c r="V1060" s="2">
        <v>44238.447164351855</v>
      </c>
      <c r="W1060" t="s">
        <v>329</v>
      </c>
      <c r="X1060" s="2">
        <v>44238.447164351855</v>
      </c>
      <c r="Y1060" t="s">
        <v>329</v>
      </c>
      <c r="Z1060"/>
    </row>
    <row r="1061" spans="1:26" hidden="1" x14ac:dyDescent="0.25">
      <c r="A1061" t="s">
        <v>5857</v>
      </c>
      <c r="B1061" t="s">
        <v>5856</v>
      </c>
      <c r="C1061" t="s">
        <v>3248</v>
      </c>
      <c r="D1061" t="s">
        <v>607</v>
      </c>
      <c r="E1061" t="s">
        <v>5119</v>
      </c>
      <c r="F1061" t="s">
        <v>241</v>
      </c>
      <c r="G1061" t="s">
        <v>5022</v>
      </c>
      <c r="H1061">
        <v>3004072</v>
      </c>
      <c r="I1061">
        <v>3</v>
      </c>
      <c r="J1061" t="s">
        <v>47</v>
      </c>
      <c r="K1061" t="s">
        <v>6175</v>
      </c>
      <c r="L1061" t="s">
        <v>55</v>
      </c>
      <c r="M1061">
        <v>0</v>
      </c>
      <c r="N1061">
        <v>100</v>
      </c>
      <c r="O1061" t="s">
        <v>6241</v>
      </c>
      <c r="P1061">
        <v>1590</v>
      </c>
      <c r="Q1061">
        <v>50</v>
      </c>
      <c r="R1061">
        <v>300</v>
      </c>
      <c r="S1061"/>
      <c r="T1061"/>
      <c r="U1061" t="s">
        <v>6214</v>
      </c>
      <c r="V1061" s="2">
        <v>43474.373842592591</v>
      </c>
      <c r="W1061"/>
      <c r="X1061" s="2">
        <v>44683.487291666665</v>
      </c>
      <c r="Y1061" t="s">
        <v>329</v>
      </c>
      <c r="Z1061"/>
    </row>
    <row r="1062" spans="1:26" hidden="1" x14ac:dyDescent="0.25">
      <c r="A1062" t="s">
        <v>4843</v>
      </c>
      <c r="B1062" t="s">
        <v>4842</v>
      </c>
      <c r="C1062" t="s">
        <v>4377</v>
      </c>
      <c r="D1062" t="s">
        <v>4378</v>
      </c>
      <c r="E1062" t="s">
        <v>4379</v>
      </c>
      <c r="F1062" t="s">
        <v>177</v>
      </c>
      <c r="G1062" t="s">
        <v>58</v>
      </c>
      <c r="H1062">
        <v>1036978</v>
      </c>
      <c r="I1062">
        <v>5</v>
      </c>
      <c r="J1062" t="s">
        <v>167</v>
      </c>
      <c r="K1062" t="s">
        <v>6142</v>
      </c>
      <c r="L1062" t="s">
        <v>55</v>
      </c>
      <c r="M1062">
        <v>80</v>
      </c>
      <c r="N1062">
        <v>100</v>
      </c>
      <c r="O1062" t="s">
        <v>6218</v>
      </c>
      <c r="P1062">
        <v>2600</v>
      </c>
      <c r="Q1062">
        <v>50</v>
      </c>
      <c r="R1062">
        <v>300</v>
      </c>
      <c r="S1062"/>
      <c r="T1062"/>
      <c r="U1062" t="s">
        <v>6144</v>
      </c>
      <c r="V1062" s="2">
        <v>44299.355636574073</v>
      </c>
      <c r="W1062" t="s">
        <v>329</v>
      </c>
      <c r="X1062" s="2">
        <v>44299.355636574073</v>
      </c>
      <c r="Y1062" t="s">
        <v>329</v>
      </c>
      <c r="Z1062"/>
    </row>
    <row r="1063" spans="1:26" hidden="1" x14ac:dyDescent="0.25">
      <c r="A1063" t="s">
        <v>4845</v>
      </c>
      <c r="B1063" t="s">
        <v>4844</v>
      </c>
      <c r="C1063" t="s">
        <v>324</v>
      </c>
      <c r="D1063" t="s">
        <v>3679</v>
      </c>
      <c r="E1063" t="s">
        <v>326</v>
      </c>
      <c r="F1063" t="s">
        <v>177</v>
      </c>
      <c r="G1063" t="s">
        <v>58</v>
      </c>
      <c r="H1063">
        <v>1036979</v>
      </c>
      <c r="I1063">
        <v>5</v>
      </c>
      <c r="J1063" t="s">
        <v>47</v>
      </c>
      <c r="K1063" t="s">
        <v>6172</v>
      </c>
      <c r="L1063" t="s">
        <v>55</v>
      </c>
      <c r="M1063">
        <v>60</v>
      </c>
      <c r="N1063">
        <v>100</v>
      </c>
      <c r="O1063" t="s">
        <v>6219</v>
      </c>
      <c r="P1063">
        <v>2700</v>
      </c>
      <c r="Q1063">
        <v>50</v>
      </c>
      <c r="R1063">
        <v>300</v>
      </c>
      <c r="S1063"/>
      <c r="T1063"/>
      <c r="U1063" t="s">
        <v>6174</v>
      </c>
      <c r="V1063" s="2">
        <v>44284.537627314814</v>
      </c>
      <c r="W1063" t="s">
        <v>329</v>
      </c>
      <c r="X1063" s="2">
        <v>44284.537627314814</v>
      </c>
      <c r="Y1063" t="s">
        <v>329</v>
      </c>
      <c r="Z1063"/>
    </row>
    <row r="1064" spans="1:26" hidden="1" x14ac:dyDescent="0.25">
      <c r="A1064" t="s">
        <v>3678</v>
      </c>
      <c r="B1064" t="s">
        <v>3677</v>
      </c>
      <c r="C1064" t="s">
        <v>324</v>
      </c>
      <c r="D1064" t="s">
        <v>3679</v>
      </c>
      <c r="E1064" t="s">
        <v>326</v>
      </c>
      <c r="F1064" t="s">
        <v>177</v>
      </c>
      <c r="G1064" t="s">
        <v>58</v>
      </c>
      <c r="H1064">
        <v>1037022</v>
      </c>
      <c r="I1064">
        <v>5</v>
      </c>
      <c r="J1064" t="s">
        <v>79</v>
      </c>
      <c r="K1064" t="s">
        <v>6172</v>
      </c>
      <c r="L1064" t="s">
        <v>55</v>
      </c>
      <c r="M1064">
        <v>60</v>
      </c>
      <c r="N1064">
        <v>100</v>
      </c>
      <c r="O1064" t="s">
        <v>6219</v>
      </c>
      <c r="P1064">
        <v>2600</v>
      </c>
      <c r="Q1064">
        <v>50</v>
      </c>
      <c r="R1064">
        <v>300</v>
      </c>
      <c r="S1064"/>
      <c r="T1064"/>
      <c r="U1064" t="s">
        <v>6174</v>
      </c>
      <c r="V1064" s="2">
        <v>44284.537476851852</v>
      </c>
      <c r="W1064" t="s">
        <v>329</v>
      </c>
      <c r="X1064" s="2">
        <v>44284.537476851852</v>
      </c>
      <c r="Y1064" t="s">
        <v>329</v>
      </c>
      <c r="Z1064"/>
    </row>
    <row r="1065" spans="1:26" x14ac:dyDescent="0.25">
      <c r="A1065" t="s">
        <v>3682</v>
      </c>
      <c r="B1065" t="s">
        <v>3681</v>
      </c>
      <c r="C1065" t="s">
        <v>3248</v>
      </c>
      <c r="D1065" t="s">
        <v>3683</v>
      </c>
      <c r="E1065" t="s">
        <v>3684</v>
      </c>
      <c r="F1065" t="s">
        <v>241</v>
      </c>
      <c r="G1065" s="5" t="s">
        <v>58</v>
      </c>
      <c r="H1065" s="5">
        <v>1037030</v>
      </c>
      <c r="I1065">
        <v>5</v>
      </c>
      <c r="J1065" t="s">
        <v>79</v>
      </c>
      <c r="K1065" t="s">
        <v>6172</v>
      </c>
      <c r="L1065" s="5" t="s">
        <v>55</v>
      </c>
      <c r="M1065">
        <v>60</v>
      </c>
      <c r="N1065">
        <v>100</v>
      </c>
      <c r="O1065" t="s">
        <v>6219</v>
      </c>
      <c r="P1065" s="5">
        <v>2700</v>
      </c>
      <c r="Q1065" s="5">
        <v>50</v>
      </c>
      <c r="R1065" s="5">
        <v>300</v>
      </c>
      <c r="U1065" s="5" t="s">
        <v>6174</v>
      </c>
      <c r="V1065" s="8">
        <v>44270.440034722225</v>
      </c>
      <c r="W1065" s="5" t="s">
        <v>329</v>
      </c>
      <c r="X1065" s="8">
        <v>44270.440034722225</v>
      </c>
      <c r="Y1065" s="5" t="s">
        <v>329</v>
      </c>
    </row>
    <row r="1066" spans="1:26" x14ac:dyDescent="0.25">
      <c r="A1066" t="s">
        <v>4813</v>
      </c>
      <c r="B1066" t="s">
        <v>4812</v>
      </c>
      <c r="C1066" t="s">
        <v>3248</v>
      </c>
      <c r="D1066" t="s">
        <v>3683</v>
      </c>
      <c r="E1066" t="s">
        <v>3684</v>
      </c>
      <c r="F1066" t="s">
        <v>241</v>
      </c>
      <c r="G1066" s="5" t="s">
        <v>58</v>
      </c>
      <c r="H1066" s="5">
        <v>1037050</v>
      </c>
      <c r="I1066">
        <v>5</v>
      </c>
      <c r="J1066" t="s">
        <v>47</v>
      </c>
      <c r="K1066" t="s">
        <v>6172</v>
      </c>
      <c r="L1066" s="5" t="s">
        <v>55</v>
      </c>
      <c r="M1066">
        <v>60</v>
      </c>
      <c r="N1066">
        <v>100</v>
      </c>
      <c r="O1066" t="s">
        <v>6219</v>
      </c>
      <c r="P1066" s="5">
        <v>2700</v>
      </c>
      <c r="Q1066" s="5">
        <v>50</v>
      </c>
      <c r="R1066" s="5">
        <v>300</v>
      </c>
      <c r="U1066" s="5" t="s">
        <v>6174</v>
      </c>
      <c r="V1066" s="8">
        <v>44270.44017361111</v>
      </c>
      <c r="W1066" s="5" t="s">
        <v>329</v>
      </c>
      <c r="X1066" s="8">
        <v>44270.44017361111</v>
      </c>
      <c r="Y1066" s="5" t="s">
        <v>329</v>
      </c>
    </row>
    <row r="1067" spans="1:26" x14ac:dyDescent="0.25">
      <c r="A1067" t="s">
        <v>4767</v>
      </c>
      <c r="B1067" t="s">
        <v>4766</v>
      </c>
      <c r="C1067" t="s">
        <v>3248</v>
      </c>
      <c r="D1067" t="s">
        <v>2475</v>
      </c>
      <c r="E1067" t="s">
        <v>3249</v>
      </c>
      <c r="F1067" t="s">
        <v>241</v>
      </c>
      <c r="G1067" s="5" t="s">
        <v>58</v>
      </c>
      <c r="H1067" s="5">
        <v>1038162</v>
      </c>
      <c r="I1067">
        <v>6</v>
      </c>
      <c r="J1067" t="s">
        <v>47</v>
      </c>
      <c r="K1067" t="s">
        <v>6142</v>
      </c>
      <c r="L1067" s="5" t="s">
        <v>55</v>
      </c>
      <c r="M1067">
        <v>80</v>
      </c>
      <c r="N1067">
        <v>100</v>
      </c>
      <c r="O1067" t="s">
        <v>6216</v>
      </c>
      <c r="P1067" s="5">
        <v>2600</v>
      </c>
      <c r="Q1067" s="5">
        <v>50</v>
      </c>
      <c r="R1067" s="5">
        <v>300</v>
      </c>
      <c r="U1067" s="5" t="s">
        <v>6144</v>
      </c>
      <c r="V1067" s="8">
        <v>44726.579085648147</v>
      </c>
      <c r="W1067" s="5" t="s">
        <v>329</v>
      </c>
      <c r="X1067" s="8">
        <v>44726.579085648147</v>
      </c>
      <c r="Y1067" s="5" t="s">
        <v>329</v>
      </c>
    </row>
    <row r="1068" spans="1:26" hidden="1" x14ac:dyDescent="0.25">
      <c r="A1068" t="s">
        <v>4805</v>
      </c>
      <c r="B1068" t="s">
        <v>4804</v>
      </c>
      <c r="C1068" t="s">
        <v>3462</v>
      </c>
      <c r="D1068" t="s">
        <v>340</v>
      </c>
      <c r="E1068" t="s">
        <v>4513</v>
      </c>
      <c r="F1068" t="s">
        <v>177</v>
      </c>
      <c r="G1068" t="s">
        <v>58</v>
      </c>
      <c r="H1068">
        <v>1037036</v>
      </c>
      <c r="I1068">
        <v>5</v>
      </c>
      <c r="J1068" t="s">
        <v>47</v>
      </c>
      <c r="K1068" t="s">
        <v>6172</v>
      </c>
      <c r="L1068" t="s">
        <v>55</v>
      </c>
      <c r="M1068">
        <v>60</v>
      </c>
      <c r="N1068">
        <v>100</v>
      </c>
      <c r="O1068" t="s">
        <v>6219</v>
      </c>
      <c r="P1068">
        <v>2700</v>
      </c>
      <c r="Q1068">
        <v>50</v>
      </c>
      <c r="R1068">
        <v>300</v>
      </c>
      <c r="S1068"/>
      <c r="T1068"/>
      <c r="U1068" t="s">
        <v>6174</v>
      </c>
      <c r="V1068" s="2">
        <v>44230.542881944442</v>
      </c>
      <c r="W1068" t="s">
        <v>329</v>
      </c>
      <c r="X1068" s="2">
        <v>44230.542881944442</v>
      </c>
      <c r="Y1068" t="s">
        <v>329</v>
      </c>
      <c r="Z1068"/>
    </row>
    <row r="1069" spans="1:26" hidden="1" x14ac:dyDescent="0.25">
      <c r="A1069" t="s">
        <v>4807</v>
      </c>
      <c r="B1069" t="s">
        <v>4806</v>
      </c>
      <c r="C1069" t="s">
        <v>3671</v>
      </c>
      <c r="D1069" t="s">
        <v>3672</v>
      </c>
      <c r="E1069" t="s">
        <v>3673</v>
      </c>
      <c r="F1069" t="s">
        <v>177</v>
      </c>
      <c r="G1069" t="s">
        <v>58</v>
      </c>
      <c r="H1069">
        <v>1037037</v>
      </c>
      <c r="I1069">
        <v>5</v>
      </c>
      <c r="J1069" t="s">
        <v>47</v>
      </c>
      <c r="K1069" t="s">
        <v>6172</v>
      </c>
      <c r="L1069" t="s">
        <v>55</v>
      </c>
      <c r="M1069">
        <v>60</v>
      </c>
      <c r="N1069">
        <v>100</v>
      </c>
      <c r="O1069" t="s">
        <v>6219</v>
      </c>
      <c r="P1069">
        <v>2700</v>
      </c>
      <c r="Q1069">
        <v>50</v>
      </c>
      <c r="R1069">
        <v>300</v>
      </c>
      <c r="S1069"/>
      <c r="T1069"/>
      <c r="U1069" t="s">
        <v>6174</v>
      </c>
      <c r="V1069" s="2">
        <v>44238.448865740742</v>
      </c>
      <c r="W1069" t="s">
        <v>329</v>
      </c>
      <c r="X1069" s="2">
        <v>44238.448865740742</v>
      </c>
      <c r="Y1069" t="s">
        <v>329</v>
      </c>
      <c r="Z1069"/>
    </row>
    <row r="1070" spans="1:26" hidden="1" x14ac:dyDescent="0.25">
      <c r="A1070" t="s">
        <v>4809</v>
      </c>
      <c r="B1070" t="s">
        <v>4808</v>
      </c>
      <c r="C1070" t="s">
        <v>696</v>
      </c>
      <c r="D1070" t="s">
        <v>81</v>
      </c>
      <c r="E1070" t="s">
        <v>4037</v>
      </c>
      <c r="F1070" t="s">
        <v>177</v>
      </c>
      <c r="G1070" t="s">
        <v>58</v>
      </c>
      <c r="H1070">
        <v>1037039</v>
      </c>
      <c r="I1070">
        <v>5</v>
      </c>
      <c r="J1070" t="s">
        <v>47</v>
      </c>
      <c r="K1070" t="s">
        <v>6142</v>
      </c>
      <c r="L1070" t="s">
        <v>55</v>
      </c>
      <c r="M1070">
        <v>80</v>
      </c>
      <c r="N1070">
        <v>100</v>
      </c>
      <c r="O1070" t="s">
        <v>6218</v>
      </c>
      <c r="P1070">
        <v>2700</v>
      </c>
      <c r="Q1070">
        <v>50</v>
      </c>
      <c r="R1070">
        <v>300</v>
      </c>
      <c r="S1070"/>
      <c r="T1070"/>
      <c r="U1070" t="s">
        <v>6144</v>
      </c>
      <c r="V1070" s="2">
        <v>44383.519988425927</v>
      </c>
      <c r="W1070" t="s">
        <v>329</v>
      </c>
      <c r="X1070" s="2">
        <v>44383.519988425927</v>
      </c>
      <c r="Y1070" t="s">
        <v>329</v>
      </c>
      <c r="Z1070"/>
    </row>
    <row r="1071" spans="1:26" hidden="1" x14ac:dyDescent="0.25">
      <c r="A1071" t="s">
        <v>4811</v>
      </c>
      <c r="B1071" t="s">
        <v>4810</v>
      </c>
      <c r="C1071" t="s">
        <v>696</v>
      </c>
      <c r="D1071" t="s">
        <v>81</v>
      </c>
      <c r="E1071" t="s">
        <v>4037</v>
      </c>
      <c r="F1071" t="s">
        <v>177</v>
      </c>
      <c r="G1071" t="s">
        <v>58</v>
      </c>
      <c r="H1071">
        <v>1037044</v>
      </c>
      <c r="I1071">
        <v>5</v>
      </c>
      <c r="J1071" t="s">
        <v>167</v>
      </c>
      <c r="K1071" t="s">
        <v>6142</v>
      </c>
      <c r="L1071" t="s">
        <v>55</v>
      </c>
      <c r="M1071">
        <v>80</v>
      </c>
      <c r="N1071">
        <v>100</v>
      </c>
      <c r="O1071" t="s">
        <v>6218</v>
      </c>
      <c r="P1071">
        <v>2700</v>
      </c>
      <c r="Q1071">
        <v>50</v>
      </c>
      <c r="R1071">
        <v>300</v>
      </c>
      <c r="S1071"/>
      <c r="T1071"/>
      <c r="U1071" t="s">
        <v>6144</v>
      </c>
      <c r="V1071" s="2">
        <v>44383.520127314812</v>
      </c>
      <c r="W1071" t="s">
        <v>329</v>
      </c>
      <c r="X1071" s="2">
        <v>44383.520127314812</v>
      </c>
      <c r="Y1071" t="s">
        <v>329</v>
      </c>
      <c r="Z1071"/>
    </row>
    <row r="1072" spans="1:26" hidden="1" x14ac:dyDescent="0.25">
      <c r="A1072" t="s">
        <v>4520</v>
      </c>
      <c r="B1072" t="s">
        <v>4519</v>
      </c>
      <c r="C1072" t="s">
        <v>3248</v>
      </c>
      <c r="D1072" t="s">
        <v>2475</v>
      </c>
      <c r="E1072" t="s">
        <v>3249</v>
      </c>
      <c r="F1072" t="s">
        <v>241</v>
      </c>
      <c r="G1072" t="s">
        <v>323</v>
      </c>
      <c r="H1072">
        <v>1048123</v>
      </c>
      <c r="I1072">
        <v>0.24</v>
      </c>
      <c r="J1072" t="s">
        <v>193</v>
      </c>
      <c r="K1072" t="s">
        <v>6175</v>
      </c>
      <c r="L1072" t="s">
        <v>330</v>
      </c>
      <c r="M1072">
        <v>20</v>
      </c>
      <c r="N1072">
        <v>100</v>
      </c>
      <c r="O1072" t="s">
        <v>6176</v>
      </c>
      <c r="P1072" s="2"/>
      <c r="Q1072" s="2"/>
      <c r="R1072" s="2"/>
      <c r="S1072"/>
      <c r="T1072"/>
      <c r="U1072" t="s">
        <v>6177</v>
      </c>
      <c r="V1072" s="2">
        <v>44726.579351851855</v>
      </c>
      <c r="W1072" t="s">
        <v>329</v>
      </c>
      <c r="X1072" s="2">
        <v>44726.579351851855</v>
      </c>
      <c r="Y1072" t="s">
        <v>329</v>
      </c>
      <c r="Z1072"/>
    </row>
    <row r="1073" spans="1:26" hidden="1" x14ac:dyDescent="0.25">
      <c r="A1073" t="s">
        <v>4750</v>
      </c>
      <c r="B1073" t="s">
        <v>4749</v>
      </c>
      <c r="C1073" t="s">
        <v>3248</v>
      </c>
      <c r="D1073" t="s">
        <v>2475</v>
      </c>
      <c r="E1073" t="s">
        <v>3249</v>
      </c>
      <c r="F1073" t="s">
        <v>241</v>
      </c>
      <c r="G1073" t="s">
        <v>58</v>
      </c>
      <c r="H1073">
        <v>1038169</v>
      </c>
      <c r="I1073">
        <v>6</v>
      </c>
      <c r="J1073" t="s">
        <v>167</v>
      </c>
      <c r="K1073" t="s">
        <v>6142</v>
      </c>
      <c r="L1073" t="s">
        <v>55</v>
      </c>
      <c r="M1073">
        <v>80</v>
      </c>
      <c r="N1073">
        <v>100</v>
      </c>
      <c r="O1073" t="s">
        <v>6216</v>
      </c>
      <c r="P1073">
        <v>2600</v>
      </c>
      <c r="Q1073">
        <v>50</v>
      </c>
      <c r="R1073">
        <v>300</v>
      </c>
      <c r="S1073"/>
      <c r="T1073"/>
      <c r="U1073" t="s">
        <v>6144</v>
      </c>
      <c r="V1073" s="2">
        <v>44726.579201388886</v>
      </c>
      <c r="W1073" t="s">
        <v>329</v>
      </c>
      <c r="X1073" s="2">
        <v>44726.579201388886</v>
      </c>
      <c r="Y1073" t="s">
        <v>329</v>
      </c>
      <c r="Z1073"/>
    </row>
    <row r="1074" spans="1:26" hidden="1" x14ac:dyDescent="0.25">
      <c r="A1074" t="s">
        <v>4817</v>
      </c>
      <c r="B1074" t="s">
        <v>4816</v>
      </c>
      <c r="C1074" t="s">
        <v>4548</v>
      </c>
      <c r="D1074" t="s">
        <v>1082</v>
      </c>
      <c r="E1074" t="s">
        <v>4549</v>
      </c>
      <c r="F1074" t="s">
        <v>34</v>
      </c>
      <c r="G1074" t="s">
        <v>58</v>
      </c>
      <c r="H1074">
        <v>1037055</v>
      </c>
      <c r="I1074">
        <v>5</v>
      </c>
      <c r="J1074" t="s">
        <v>167</v>
      </c>
      <c r="K1074" t="s">
        <v>6142</v>
      </c>
      <c r="L1074" t="s">
        <v>55</v>
      </c>
      <c r="M1074">
        <v>80</v>
      </c>
      <c r="N1074">
        <v>100</v>
      </c>
      <c r="O1074" t="s">
        <v>6216</v>
      </c>
      <c r="P1074">
        <v>2600</v>
      </c>
      <c r="Q1074">
        <v>50</v>
      </c>
      <c r="R1074">
        <v>300</v>
      </c>
      <c r="S1074"/>
      <c r="T1074"/>
      <c r="U1074" t="s">
        <v>6144</v>
      </c>
      <c r="V1074" s="2">
        <v>44691.472222222219</v>
      </c>
      <c r="W1074" t="s">
        <v>329</v>
      </c>
      <c r="X1074" s="2">
        <v>44691.472222222219</v>
      </c>
      <c r="Y1074" t="s">
        <v>329</v>
      </c>
      <c r="Z1074"/>
    </row>
    <row r="1075" spans="1:26" hidden="1" x14ac:dyDescent="0.25">
      <c r="A1075" t="s">
        <v>4819</v>
      </c>
      <c r="B1075" t="s">
        <v>4818</v>
      </c>
      <c r="C1075" t="s">
        <v>4215</v>
      </c>
      <c r="D1075" t="s">
        <v>154</v>
      </c>
      <c r="E1075" t="s">
        <v>4216</v>
      </c>
      <c r="F1075" t="s">
        <v>107</v>
      </c>
      <c r="G1075" t="s">
        <v>58</v>
      </c>
      <c r="H1075">
        <v>1037056</v>
      </c>
      <c r="I1075">
        <v>5</v>
      </c>
      <c r="J1075" t="s">
        <v>167</v>
      </c>
      <c r="K1075" t="s">
        <v>6142</v>
      </c>
      <c r="L1075" t="s">
        <v>55</v>
      </c>
      <c r="M1075">
        <v>80</v>
      </c>
      <c r="N1075">
        <v>100</v>
      </c>
      <c r="O1075" t="s">
        <v>6218</v>
      </c>
      <c r="P1075">
        <v>2700</v>
      </c>
      <c r="Q1075">
        <v>50</v>
      </c>
      <c r="R1075">
        <v>300</v>
      </c>
      <c r="S1075"/>
      <c r="T1075"/>
      <c r="U1075" t="s">
        <v>6144</v>
      </c>
      <c r="V1075" s="2">
        <v>44312.372870370367</v>
      </c>
      <c r="W1075" t="s">
        <v>329</v>
      </c>
      <c r="X1075" s="2">
        <v>44312.372870370367</v>
      </c>
      <c r="Y1075" t="s">
        <v>329</v>
      </c>
      <c r="Z1075"/>
    </row>
    <row r="1076" spans="1:26" hidden="1" x14ac:dyDescent="0.25">
      <c r="A1076" t="s">
        <v>4821</v>
      </c>
      <c r="B1076" t="s">
        <v>4820</v>
      </c>
      <c r="C1076" t="s">
        <v>4591</v>
      </c>
      <c r="D1076" t="s">
        <v>522</v>
      </c>
      <c r="E1076" t="s">
        <v>4592</v>
      </c>
      <c r="F1076" t="s">
        <v>107</v>
      </c>
      <c r="G1076" t="s">
        <v>58</v>
      </c>
      <c r="H1076">
        <v>1037057</v>
      </c>
      <c r="I1076">
        <v>5</v>
      </c>
      <c r="J1076" t="s">
        <v>167</v>
      </c>
      <c r="K1076" t="s">
        <v>6142</v>
      </c>
      <c r="L1076" t="s">
        <v>55</v>
      </c>
      <c r="M1076">
        <v>80</v>
      </c>
      <c r="N1076">
        <v>100</v>
      </c>
      <c r="O1076" t="s">
        <v>6216</v>
      </c>
      <c r="P1076">
        <v>2600</v>
      </c>
      <c r="Q1076">
        <v>50</v>
      </c>
      <c r="R1076">
        <v>300</v>
      </c>
      <c r="S1076"/>
      <c r="T1076"/>
      <c r="U1076" t="s">
        <v>6144</v>
      </c>
      <c r="V1076" s="2">
        <v>44658.370810185188</v>
      </c>
      <c r="W1076" t="s">
        <v>329</v>
      </c>
      <c r="X1076" s="2">
        <v>44658.370810185188</v>
      </c>
      <c r="Y1076" t="s">
        <v>329</v>
      </c>
      <c r="Z1076"/>
    </row>
    <row r="1077" spans="1:26" x14ac:dyDescent="0.25">
      <c r="A1077" t="s">
        <v>3309</v>
      </c>
      <c r="B1077" t="s">
        <v>3308</v>
      </c>
      <c r="C1077" t="s">
        <v>3013</v>
      </c>
      <c r="D1077" t="s">
        <v>3310</v>
      </c>
      <c r="E1077" t="s">
        <v>3311</v>
      </c>
      <c r="F1077" t="s">
        <v>241</v>
      </c>
      <c r="G1077" s="5" t="s">
        <v>58</v>
      </c>
      <c r="H1077" s="5">
        <v>1019883</v>
      </c>
      <c r="I1077">
        <v>5</v>
      </c>
      <c r="J1077" t="s">
        <v>79</v>
      </c>
      <c r="K1077" t="s">
        <v>6142</v>
      </c>
      <c r="L1077" s="5" t="s">
        <v>55</v>
      </c>
      <c r="M1077">
        <v>80</v>
      </c>
      <c r="N1077">
        <v>100</v>
      </c>
      <c r="O1077" t="s">
        <v>6165</v>
      </c>
      <c r="P1077" s="5">
        <v>2500</v>
      </c>
      <c r="Q1077" s="5">
        <v>50</v>
      </c>
      <c r="R1077" s="5">
        <v>300</v>
      </c>
      <c r="U1077" s="5" t="s">
        <v>6144</v>
      </c>
      <c r="V1077" s="8">
        <v>43474.373842592591</v>
      </c>
      <c r="X1077" s="8">
        <v>43474.373842592591</v>
      </c>
    </row>
    <row r="1078" spans="1:26" hidden="1" x14ac:dyDescent="0.25">
      <c r="A1078" t="s">
        <v>4825</v>
      </c>
      <c r="B1078" t="s">
        <v>4824</v>
      </c>
      <c r="C1078" t="s">
        <v>3984</v>
      </c>
      <c r="D1078" t="s">
        <v>93</v>
      </c>
      <c r="E1078" t="s">
        <v>3985</v>
      </c>
      <c r="F1078" t="s">
        <v>177</v>
      </c>
      <c r="G1078" t="s">
        <v>58</v>
      </c>
      <c r="H1078">
        <v>1037063</v>
      </c>
      <c r="I1078">
        <v>5</v>
      </c>
      <c r="J1078" t="s">
        <v>167</v>
      </c>
      <c r="K1078" t="s">
        <v>6142</v>
      </c>
      <c r="L1078" t="s">
        <v>55</v>
      </c>
      <c r="M1078">
        <v>80</v>
      </c>
      <c r="N1078">
        <v>100</v>
      </c>
      <c r="O1078" t="s">
        <v>6218</v>
      </c>
      <c r="P1078">
        <v>2700</v>
      </c>
      <c r="Q1078">
        <v>50</v>
      </c>
      <c r="R1078">
        <v>300</v>
      </c>
      <c r="S1078"/>
      <c r="T1078"/>
      <c r="U1078" t="s">
        <v>6144</v>
      </c>
      <c r="V1078" s="2">
        <v>44328.598611111112</v>
      </c>
      <c r="W1078" t="s">
        <v>329</v>
      </c>
      <c r="X1078" s="2">
        <v>44328.598611111112</v>
      </c>
      <c r="Y1078" t="s">
        <v>329</v>
      </c>
      <c r="Z1078"/>
    </row>
    <row r="1079" spans="1:26" hidden="1" x14ac:dyDescent="0.25">
      <c r="A1079" t="s">
        <v>4827</v>
      </c>
      <c r="B1079" t="s">
        <v>4826</v>
      </c>
      <c r="C1079" t="s">
        <v>3970</v>
      </c>
      <c r="D1079" t="s">
        <v>93</v>
      </c>
      <c r="E1079" t="s">
        <v>3971</v>
      </c>
      <c r="F1079" t="s">
        <v>43</v>
      </c>
      <c r="G1079" t="s">
        <v>58</v>
      </c>
      <c r="H1079">
        <v>1037064</v>
      </c>
      <c r="I1079">
        <v>6</v>
      </c>
      <c r="J1079" t="s">
        <v>167</v>
      </c>
      <c r="K1079" t="s">
        <v>6142</v>
      </c>
      <c r="L1079" t="s">
        <v>55</v>
      </c>
      <c r="M1079">
        <v>80</v>
      </c>
      <c r="N1079">
        <v>100</v>
      </c>
      <c r="O1079" t="s">
        <v>6216</v>
      </c>
      <c r="P1079">
        <v>2600</v>
      </c>
      <c r="Q1079">
        <v>50</v>
      </c>
      <c r="R1079">
        <v>300</v>
      </c>
      <c r="S1079"/>
      <c r="T1079"/>
      <c r="U1079" t="s">
        <v>6144</v>
      </c>
      <c r="V1079" s="2">
        <v>44726.576180555552</v>
      </c>
      <c r="W1079" t="s">
        <v>329</v>
      </c>
      <c r="X1079" s="2">
        <v>44726.576180555552</v>
      </c>
      <c r="Y1079" t="s">
        <v>329</v>
      </c>
      <c r="Z1079"/>
    </row>
    <row r="1080" spans="1:26" hidden="1" x14ac:dyDescent="0.25">
      <c r="A1080" t="s">
        <v>3687</v>
      </c>
      <c r="B1080" t="s">
        <v>3686</v>
      </c>
      <c r="C1080" t="s">
        <v>3688</v>
      </c>
      <c r="D1080" t="s">
        <v>2319</v>
      </c>
      <c r="E1080" t="s">
        <v>3689</v>
      </c>
      <c r="F1080" t="s">
        <v>177</v>
      </c>
      <c r="G1080" t="s">
        <v>58</v>
      </c>
      <c r="H1080">
        <v>1037065</v>
      </c>
      <c r="I1080">
        <v>5</v>
      </c>
      <c r="J1080" t="s">
        <v>79</v>
      </c>
      <c r="K1080" t="s">
        <v>6172</v>
      </c>
      <c r="L1080" t="s">
        <v>55</v>
      </c>
      <c r="M1080">
        <v>60</v>
      </c>
      <c r="N1080">
        <v>100</v>
      </c>
      <c r="O1080" t="s">
        <v>6219</v>
      </c>
      <c r="P1080">
        <v>2600</v>
      </c>
      <c r="Q1080">
        <v>50</v>
      </c>
      <c r="R1080">
        <v>300</v>
      </c>
      <c r="S1080"/>
      <c r="T1080"/>
      <c r="U1080" t="s">
        <v>6174</v>
      </c>
      <c r="V1080" s="2">
        <v>44238.452187499999</v>
      </c>
      <c r="W1080" t="s">
        <v>329</v>
      </c>
      <c r="X1080" s="2">
        <v>44238.452187499999</v>
      </c>
      <c r="Y1080" t="s">
        <v>329</v>
      </c>
      <c r="Z1080"/>
    </row>
    <row r="1081" spans="1:26" hidden="1" x14ac:dyDescent="0.25">
      <c r="A1081" t="s">
        <v>5116</v>
      </c>
      <c r="B1081" t="s">
        <v>5115</v>
      </c>
      <c r="C1081" t="s">
        <v>3013</v>
      </c>
      <c r="D1081" t="s">
        <v>3014</v>
      </c>
      <c r="E1081" t="s">
        <v>3015</v>
      </c>
      <c r="F1081" t="s">
        <v>241</v>
      </c>
      <c r="G1081" t="s">
        <v>6222</v>
      </c>
      <c r="H1081" s="2"/>
      <c r="I1081">
        <v>5</v>
      </c>
      <c r="J1081" t="s">
        <v>5080</v>
      </c>
      <c r="K1081" t="s">
        <v>6142</v>
      </c>
      <c r="L1081" t="s">
        <v>55</v>
      </c>
      <c r="M1081">
        <v>0</v>
      </c>
      <c r="N1081">
        <v>100</v>
      </c>
      <c r="O1081" t="s">
        <v>6223</v>
      </c>
      <c r="P1081" s="2"/>
      <c r="Q1081" s="2"/>
      <c r="R1081" s="2"/>
      <c r="S1081"/>
      <c r="T1081"/>
      <c r="U1081" t="s">
        <v>6144</v>
      </c>
      <c r="V1081" s="2">
        <v>44684.558553240742</v>
      </c>
      <c r="W1081" t="s">
        <v>329</v>
      </c>
      <c r="X1081" s="2">
        <v>44684.558553240742</v>
      </c>
      <c r="Y1081" t="s">
        <v>329</v>
      </c>
      <c r="Z1081"/>
    </row>
    <row r="1082" spans="1:26" hidden="1" x14ac:dyDescent="0.25">
      <c r="A1082" t="s">
        <v>4794</v>
      </c>
      <c r="B1082" t="s">
        <v>4793</v>
      </c>
      <c r="C1082" t="s">
        <v>4215</v>
      </c>
      <c r="D1082" t="s">
        <v>154</v>
      </c>
      <c r="E1082" t="s">
        <v>4216</v>
      </c>
      <c r="F1082" t="s">
        <v>107</v>
      </c>
      <c r="G1082" t="s">
        <v>58</v>
      </c>
      <c r="H1082">
        <v>1037068</v>
      </c>
      <c r="I1082">
        <v>5</v>
      </c>
      <c r="J1082" t="s">
        <v>47</v>
      </c>
      <c r="K1082" t="s">
        <v>6172</v>
      </c>
      <c r="L1082" t="s">
        <v>55</v>
      </c>
      <c r="M1082">
        <v>60</v>
      </c>
      <c r="N1082">
        <v>100</v>
      </c>
      <c r="O1082" t="s">
        <v>6219</v>
      </c>
      <c r="P1082">
        <v>2700</v>
      </c>
      <c r="Q1082">
        <v>50</v>
      </c>
      <c r="R1082">
        <v>300</v>
      </c>
      <c r="S1082"/>
      <c r="T1082"/>
      <c r="U1082" t="s">
        <v>6174</v>
      </c>
      <c r="V1082" s="2">
        <v>44312.372685185182</v>
      </c>
      <c r="W1082" t="s">
        <v>329</v>
      </c>
      <c r="X1082" s="2">
        <v>44312.372685185182</v>
      </c>
      <c r="Y1082" t="s">
        <v>329</v>
      </c>
      <c r="Z1082"/>
    </row>
    <row r="1083" spans="1:26" hidden="1" x14ac:dyDescent="0.25">
      <c r="A1083" t="s">
        <v>4796</v>
      </c>
      <c r="B1083" t="s">
        <v>4795</v>
      </c>
      <c r="C1083" t="s">
        <v>3984</v>
      </c>
      <c r="D1083" t="s">
        <v>1522</v>
      </c>
      <c r="E1083" t="s">
        <v>3985</v>
      </c>
      <c r="F1083" t="s">
        <v>177</v>
      </c>
      <c r="G1083" t="s">
        <v>58</v>
      </c>
      <c r="H1083">
        <v>1037070</v>
      </c>
      <c r="I1083">
        <v>5</v>
      </c>
      <c r="J1083" t="s">
        <v>79</v>
      </c>
      <c r="K1083" t="s">
        <v>6142</v>
      </c>
      <c r="L1083" t="s">
        <v>55</v>
      </c>
      <c r="M1083">
        <v>80</v>
      </c>
      <c r="N1083">
        <v>100</v>
      </c>
      <c r="O1083" t="s">
        <v>6218</v>
      </c>
      <c r="P1083">
        <v>2600</v>
      </c>
      <c r="Q1083">
        <v>50</v>
      </c>
      <c r="R1083">
        <v>300</v>
      </c>
      <c r="S1083"/>
      <c r="T1083"/>
      <c r="U1083" t="s">
        <v>6144</v>
      </c>
      <c r="V1083" s="2">
        <v>44328.5940625</v>
      </c>
      <c r="W1083" t="s">
        <v>329</v>
      </c>
      <c r="X1083" s="2">
        <v>44328.594687500001</v>
      </c>
      <c r="Y1083" t="s">
        <v>329</v>
      </c>
      <c r="Z1083"/>
    </row>
    <row r="1084" spans="1:26" hidden="1" x14ac:dyDescent="0.25">
      <c r="A1084" t="s">
        <v>3692</v>
      </c>
      <c r="B1084" t="s">
        <v>3691</v>
      </c>
      <c r="C1084" t="s">
        <v>3693</v>
      </c>
      <c r="D1084" t="s">
        <v>3694</v>
      </c>
      <c r="E1084" t="s">
        <v>3695</v>
      </c>
      <c r="F1084" t="s">
        <v>184</v>
      </c>
      <c r="G1084" t="s">
        <v>58</v>
      </c>
      <c r="H1084">
        <v>1037074</v>
      </c>
      <c r="I1084">
        <v>5</v>
      </c>
      <c r="J1084" t="s">
        <v>167</v>
      </c>
      <c r="K1084" t="s">
        <v>6142</v>
      </c>
      <c r="L1084" t="s">
        <v>55</v>
      </c>
      <c r="M1084">
        <v>80</v>
      </c>
      <c r="N1084">
        <v>100</v>
      </c>
      <c r="O1084" t="s">
        <v>6218</v>
      </c>
      <c r="P1084">
        <v>2600</v>
      </c>
      <c r="Q1084">
        <v>50</v>
      </c>
      <c r="R1084">
        <v>300</v>
      </c>
      <c r="S1084"/>
      <c r="T1084"/>
      <c r="U1084" t="s">
        <v>6144</v>
      </c>
      <c r="V1084" s="2">
        <v>44312.372210648151</v>
      </c>
      <c r="W1084" t="s">
        <v>329</v>
      </c>
      <c r="X1084" s="2">
        <v>44312.372210648151</v>
      </c>
      <c r="Y1084" t="s">
        <v>329</v>
      </c>
      <c r="Z1084"/>
    </row>
    <row r="1085" spans="1:26" hidden="1" x14ac:dyDescent="0.25">
      <c r="A1085" t="s">
        <v>3758</v>
      </c>
      <c r="B1085" t="s">
        <v>3757</v>
      </c>
      <c r="C1085" t="s">
        <v>1930</v>
      </c>
      <c r="D1085" t="s">
        <v>3759</v>
      </c>
      <c r="E1085" t="s">
        <v>3760</v>
      </c>
      <c r="F1085" t="s">
        <v>177</v>
      </c>
      <c r="G1085" t="s">
        <v>58</v>
      </c>
      <c r="H1085">
        <v>1037078</v>
      </c>
      <c r="I1085">
        <v>5</v>
      </c>
      <c r="J1085" t="s">
        <v>167</v>
      </c>
      <c r="K1085" t="s">
        <v>6142</v>
      </c>
      <c r="L1085" t="s">
        <v>55</v>
      </c>
      <c r="M1085">
        <v>80</v>
      </c>
      <c r="N1085">
        <v>100</v>
      </c>
      <c r="O1085" t="s">
        <v>6218</v>
      </c>
      <c r="P1085">
        <v>2600</v>
      </c>
      <c r="Q1085">
        <v>50</v>
      </c>
      <c r="R1085">
        <v>300</v>
      </c>
      <c r="S1085"/>
      <c r="T1085"/>
      <c r="U1085" t="s">
        <v>6144</v>
      </c>
      <c r="V1085" s="2">
        <v>44594.527037037034</v>
      </c>
      <c r="W1085" t="s">
        <v>329</v>
      </c>
      <c r="X1085" s="2">
        <v>44594.527037037034</v>
      </c>
      <c r="Y1085" t="s">
        <v>329</v>
      </c>
      <c r="Z1085"/>
    </row>
    <row r="1086" spans="1:26" hidden="1" x14ac:dyDescent="0.25">
      <c r="A1086" t="s">
        <v>4784</v>
      </c>
      <c r="B1086" t="s">
        <v>4783</v>
      </c>
      <c r="C1086" t="s">
        <v>3688</v>
      </c>
      <c r="D1086" t="s">
        <v>2319</v>
      </c>
      <c r="E1086" t="s">
        <v>3689</v>
      </c>
      <c r="F1086" t="s">
        <v>177</v>
      </c>
      <c r="G1086" t="s">
        <v>58</v>
      </c>
      <c r="H1086">
        <v>1037079</v>
      </c>
      <c r="I1086">
        <v>5</v>
      </c>
      <c r="J1086" t="s">
        <v>47</v>
      </c>
      <c r="K1086" t="s">
        <v>6172</v>
      </c>
      <c r="L1086" t="s">
        <v>55</v>
      </c>
      <c r="M1086">
        <v>60</v>
      </c>
      <c r="N1086">
        <v>100</v>
      </c>
      <c r="O1086" t="s">
        <v>6219</v>
      </c>
      <c r="P1086">
        <v>2700</v>
      </c>
      <c r="Q1086">
        <v>50</v>
      </c>
      <c r="R1086">
        <v>300</v>
      </c>
      <c r="S1086"/>
      <c r="T1086"/>
      <c r="U1086" t="s">
        <v>6174</v>
      </c>
      <c r="V1086" s="2">
        <v>44238.452361111114</v>
      </c>
      <c r="W1086" t="s">
        <v>329</v>
      </c>
      <c r="X1086" s="2">
        <v>44238.452361111114</v>
      </c>
      <c r="Y1086" t="s">
        <v>329</v>
      </c>
      <c r="Z1086"/>
    </row>
    <row r="1087" spans="1:26" hidden="1" x14ac:dyDescent="0.25">
      <c r="A1087" t="s">
        <v>5163</v>
      </c>
      <c r="B1087" t="s">
        <v>5162</v>
      </c>
      <c r="C1087" t="s">
        <v>3013</v>
      </c>
      <c r="D1087" t="s">
        <v>3310</v>
      </c>
      <c r="E1087" t="s">
        <v>3311</v>
      </c>
      <c r="F1087" t="s">
        <v>241</v>
      </c>
      <c r="G1087" t="s">
        <v>6222</v>
      </c>
      <c r="H1087" s="2"/>
      <c r="I1087">
        <v>5</v>
      </c>
      <c r="J1087" t="s">
        <v>5080</v>
      </c>
      <c r="K1087" t="s">
        <v>6142</v>
      </c>
      <c r="L1087" t="s">
        <v>55</v>
      </c>
      <c r="M1087">
        <v>0</v>
      </c>
      <c r="N1087">
        <v>100</v>
      </c>
      <c r="O1087" t="s">
        <v>6223</v>
      </c>
      <c r="P1087" s="2"/>
      <c r="Q1087" s="2"/>
      <c r="R1087" s="2"/>
      <c r="S1087"/>
      <c r="T1087"/>
      <c r="U1087" t="s">
        <v>6144</v>
      </c>
      <c r="V1087" s="2">
        <v>44685.382199074076</v>
      </c>
      <c r="W1087" t="s">
        <v>329</v>
      </c>
      <c r="X1087" s="2">
        <v>44685.382199074076</v>
      </c>
      <c r="Y1087" t="s">
        <v>329</v>
      </c>
      <c r="Z1087"/>
    </row>
    <row r="1088" spans="1:26" hidden="1" x14ac:dyDescent="0.25">
      <c r="A1088" t="s">
        <v>4788</v>
      </c>
      <c r="B1088" t="s">
        <v>4787</v>
      </c>
      <c r="C1088" t="s">
        <v>1282</v>
      </c>
      <c r="D1088" t="s">
        <v>169</v>
      </c>
      <c r="E1088" t="s">
        <v>1284</v>
      </c>
      <c r="F1088" t="s">
        <v>277</v>
      </c>
      <c r="G1088" t="s">
        <v>58</v>
      </c>
      <c r="H1088">
        <v>1037096</v>
      </c>
      <c r="I1088">
        <v>5</v>
      </c>
      <c r="J1088" t="s">
        <v>79</v>
      </c>
      <c r="K1088" t="s">
        <v>6142</v>
      </c>
      <c r="L1088" t="s">
        <v>55</v>
      </c>
      <c r="M1088">
        <v>80</v>
      </c>
      <c r="N1088">
        <v>100</v>
      </c>
      <c r="O1088" t="s">
        <v>6218</v>
      </c>
      <c r="P1088">
        <v>2550</v>
      </c>
      <c r="Q1088">
        <v>50</v>
      </c>
      <c r="R1088">
        <v>300</v>
      </c>
      <c r="S1088"/>
      <c r="T1088"/>
      <c r="U1088" t="s">
        <v>6144</v>
      </c>
      <c r="V1088" s="2">
        <v>44256.579664351855</v>
      </c>
      <c r="W1088" t="s">
        <v>329</v>
      </c>
      <c r="X1088" s="2">
        <v>44256.580243055556</v>
      </c>
      <c r="Y1088" t="s">
        <v>329</v>
      </c>
      <c r="Z1088"/>
    </row>
    <row r="1089" spans="1:26" hidden="1" x14ac:dyDescent="0.25">
      <c r="A1089" t="s">
        <v>4790</v>
      </c>
      <c r="B1089" t="s">
        <v>4789</v>
      </c>
      <c r="C1089" t="s">
        <v>3984</v>
      </c>
      <c r="D1089" t="s">
        <v>93</v>
      </c>
      <c r="E1089" t="s">
        <v>3985</v>
      </c>
      <c r="F1089" t="s">
        <v>177</v>
      </c>
      <c r="G1089" t="s">
        <v>58</v>
      </c>
      <c r="H1089">
        <v>1037097</v>
      </c>
      <c r="I1089">
        <v>5</v>
      </c>
      <c r="J1089" t="s">
        <v>79</v>
      </c>
      <c r="K1089" t="s">
        <v>6142</v>
      </c>
      <c r="L1089" t="s">
        <v>55</v>
      </c>
      <c r="M1089">
        <v>80</v>
      </c>
      <c r="N1089">
        <v>100</v>
      </c>
      <c r="O1089" t="s">
        <v>6218</v>
      </c>
      <c r="P1089">
        <v>2700</v>
      </c>
      <c r="Q1089">
        <v>50</v>
      </c>
      <c r="R1089">
        <v>300</v>
      </c>
      <c r="S1089"/>
      <c r="T1089"/>
      <c r="U1089" t="s">
        <v>6144</v>
      </c>
      <c r="V1089" s="2">
        <v>44328.598182870373</v>
      </c>
      <c r="W1089" t="s">
        <v>329</v>
      </c>
      <c r="X1089" s="2">
        <v>44328.598182870373</v>
      </c>
      <c r="Y1089" t="s">
        <v>329</v>
      </c>
      <c r="Z1089"/>
    </row>
    <row r="1090" spans="1:26" hidden="1" x14ac:dyDescent="0.25">
      <c r="A1090" t="s">
        <v>4777</v>
      </c>
      <c r="B1090" t="s">
        <v>4776</v>
      </c>
      <c r="C1090" t="s">
        <v>3984</v>
      </c>
      <c r="D1090" t="s">
        <v>1522</v>
      </c>
      <c r="E1090" t="s">
        <v>3985</v>
      </c>
      <c r="F1090" t="s">
        <v>177</v>
      </c>
      <c r="G1090" t="s">
        <v>58</v>
      </c>
      <c r="H1090">
        <v>1037111</v>
      </c>
      <c r="I1090">
        <v>5</v>
      </c>
      <c r="J1090" t="s">
        <v>167</v>
      </c>
      <c r="K1090" t="s">
        <v>6142</v>
      </c>
      <c r="L1090" t="s">
        <v>55</v>
      </c>
      <c r="M1090">
        <v>80</v>
      </c>
      <c r="N1090">
        <v>100</v>
      </c>
      <c r="O1090" t="s">
        <v>6218</v>
      </c>
      <c r="P1090">
        <v>2700</v>
      </c>
      <c r="Q1090">
        <v>50</v>
      </c>
      <c r="R1090">
        <v>300</v>
      </c>
      <c r="S1090"/>
      <c r="T1090"/>
      <c r="U1090" t="s">
        <v>6144</v>
      </c>
      <c r="V1090" s="2">
        <v>44328.594907407409</v>
      </c>
      <c r="W1090" t="s">
        <v>329</v>
      </c>
      <c r="X1090" s="2">
        <v>44328.594907407409</v>
      </c>
      <c r="Y1090" t="s">
        <v>329</v>
      </c>
      <c r="Z1090"/>
    </row>
    <row r="1091" spans="1:26" hidden="1" x14ac:dyDescent="0.25">
      <c r="A1091" t="s">
        <v>4779</v>
      </c>
      <c r="B1091" t="s">
        <v>4778</v>
      </c>
      <c r="C1091" t="s">
        <v>4780</v>
      </c>
      <c r="D1091" t="s">
        <v>2711</v>
      </c>
      <c r="E1091" t="s">
        <v>4781</v>
      </c>
      <c r="F1091" t="s">
        <v>43</v>
      </c>
      <c r="G1091" t="s">
        <v>58</v>
      </c>
      <c r="H1091">
        <v>1037126</v>
      </c>
      <c r="I1091">
        <v>6</v>
      </c>
      <c r="J1091" t="s">
        <v>167</v>
      </c>
      <c r="K1091" t="s">
        <v>6142</v>
      </c>
      <c r="L1091" t="s">
        <v>55</v>
      </c>
      <c r="M1091">
        <v>80</v>
      </c>
      <c r="N1091">
        <v>100</v>
      </c>
      <c r="O1091" t="s">
        <v>6216</v>
      </c>
      <c r="P1091">
        <v>2600</v>
      </c>
      <c r="Q1091">
        <v>50</v>
      </c>
      <c r="R1091">
        <v>300</v>
      </c>
      <c r="S1091"/>
      <c r="T1091"/>
      <c r="U1091" t="s">
        <v>6144</v>
      </c>
      <c r="V1091" s="2">
        <v>44726.576574074075</v>
      </c>
      <c r="W1091" t="s">
        <v>329</v>
      </c>
      <c r="X1091" s="2">
        <v>44726.576574074075</v>
      </c>
      <c r="Y1091" t="s">
        <v>329</v>
      </c>
      <c r="Z1091"/>
    </row>
    <row r="1092" spans="1:26" hidden="1" x14ac:dyDescent="0.25">
      <c r="A1092" t="s">
        <v>4347</v>
      </c>
      <c r="B1092" t="s">
        <v>4346</v>
      </c>
      <c r="C1092" t="s">
        <v>422</v>
      </c>
      <c r="D1092" t="s">
        <v>879</v>
      </c>
      <c r="E1092" t="s">
        <v>3975</v>
      </c>
      <c r="F1092" t="s">
        <v>177</v>
      </c>
      <c r="G1092" t="s">
        <v>58</v>
      </c>
      <c r="H1092">
        <v>1037140</v>
      </c>
      <c r="I1092">
        <v>5</v>
      </c>
      <c r="J1092" t="s">
        <v>47</v>
      </c>
      <c r="K1092" t="s">
        <v>6142</v>
      </c>
      <c r="L1092" t="s">
        <v>55</v>
      </c>
      <c r="M1092">
        <v>80</v>
      </c>
      <c r="N1092">
        <v>100</v>
      </c>
      <c r="O1092" t="s">
        <v>6221</v>
      </c>
      <c r="P1092">
        <v>2600</v>
      </c>
      <c r="Q1092">
        <v>50</v>
      </c>
      <c r="R1092">
        <v>300</v>
      </c>
      <c r="S1092"/>
      <c r="T1092"/>
      <c r="U1092" t="s">
        <v>6144</v>
      </c>
      <c r="V1092" s="2">
        <v>44145.380509259259</v>
      </c>
      <c r="W1092" t="s">
        <v>329</v>
      </c>
      <c r="X1092" s="2">
        <v>44145.380509259259</v>
      </c>
      <c r="Y1092" t="s">
        <v>329</v>
      </c>
      <c r="Z1092"/>
    </row>
    <row r="1093" spans="1:26" hidden="1" x14ac:dyDescent="0.25">
      <c r="A1093" t="s">
        <v>4349</v>
      </c>
      <c r="B1093" t="s">
        <v>4348</v>
      </c>
      <c r="C1093" t="s">
        <v>376</v>
      </c>
      <c r="D1093" t="s">
        <v>281</v>
      </c>
      <c r="E1093" t="s">
        <v>3281</v>
      </c>
      <c r="F1093" t="s">
        <v>177</v>
      </c>
      <c r="G1093" t="s">
        <v>58</v>
      </c>
      <c r="H1093">
        <v>1037145</v>
      </c>
      <c r="I1093">
        <v>5</v>
      </c>
      <c r="J1093" t="s">
        <v>47</v>
      </c>
      <c r="K1093" t="s">
        <v>6142</v>
      </c>
      <c r="L1093" t="s">
        <v>55</v>
      </c>
      <c r="M1093">
        <v>80</v>
      </c>
      <c r="N1093">
        <v>100</v>
      </c>
      <c r="O1093" t="s">
        <v>6221</v>
      </c>
      <c r="P1093">
        <v>2700</v>
      </c>
      <c r="Q1093">
        <v>50</v>
      </c>
      <c r="R1093">
        <v>300</v>
      </c>
      <c r="S1093"/>
      <c r="T1093"/>
      <c r="U1093" t="s">
        <v>6144</v>
      </c>
      <c r="V1093" s="2">
        <v>44090.549351851849</v>
      </c>
      <c r="W1093" t="s">
        <v>329</v>
      </c>
      <c r="X1093" s="2">
        <v>44090.549351851849</v>
      </c>
      <c r="Y1093" t="s">
        <v>329</v>
      </c>
      <c r="Z1093"/>
    </row>
    <row r="1094" spans="1:26" hidden="1" x14ac:dyDescent="0.25">
      <c r="A1094" t="s">
        <v>3584</v>
      </c>
      <c r="B1094" t="s">
        <v>3583</v>
      </c>
      <c r="C1094" t="s">
        <v>1793</v>
      </c>
      <c r="D1094" t="s">
        <v>1086</v>
      </c>
      <c r="E1094" t="s">
        <v>1794</v>
      </c>
      <c r="F1094" t="s">
        <v>177</v>
      </c>
      <c r="G1094" t="s">
        <v>323</v>
      </c>
      <c r="H1094">
        <v>1036084</v>
      </c>
      <c r="I1094">
        <v>0.24</v>
      </c>
      <c r="J1094" t="s">
        <v>193</v>
      </c>
      <c r="K1094" t="s">
        <v>6175</v>
      </c>
      <c r="L1094" t="s">
        <v>330</v>
      </c>
      <c r="M1094">
        <v>20</v>
      </c>
      <c r="N1094">
        <v>100</v>
      </c>
      <c r="O1094" t="s">
        <v>6176</v>
      </c>
      <c r="P1094" s="2"/>
      <c r="Q1094" s="2"/>
      <c r="R1094" s="2"/>
      <c r="S1094"/>
      <c r="T1094"/>
      <c r="U1094" t="s">
        <v>6177</v>
      </c>
      <c r="V1094" s="2">
        <v>44690.445150462961</v>
      </c>
      <c r="W1094" t="s">
        <v>329</v>
      </c>
      <c r="X1094" s="2">
        <v>44690.445150462961</v>
      </c>
      <c r="Y1094" t="s">
        <v>329</v>
      </c>
      <c r="Z1094"/>
    </row>
    <row r="1095" spans="1:26" hidden="1" x14ac:dyDescent="0.25">
      <c r="A1095" t="s">
        <v>4309</v>
      </c>
      <c r="B1095" t="s">
        <v>4308</v>
      </c>
      <c r="C1095" t="s">
        <v>3038</v>
      </c>
      <c r="D1095" t="s">
        <v>3701</v>
      </c>
      <c r="E1095" t="s">
        <v>3702</v>
      </c>
      <c r="F1095" t="s">
        <v>177</v>
      </c>
      <c r="G1095" t="s">
        <v>323</v>
      </c>
      <c r="H1095">
        <v>1036608</v>
      </c>
      <c r="I1095">
        <v>0.24</v>
      </c>
      <c r="J1095" t="s">
        <v>193</v>
      </c>
      <c r="K1095" t="s">
        <v>6175</v>
      </c>
      <c r="L1095" t="s">
        <v>330</v>
      </c>
      <c r="M1095">
        <v>20</v>
      </c>
      <c r="N1095">
        <v>100</v>
      </c>
      <c r="O1095" t="s">
        <v>6240</v>
      </c>
      <c r="P1095" s="2"/>
      <c r="Q1095" s="2"/>
      <c r="R1095" s="2"/>
      <c r="S1095"/>
      <c r="T1095"/>
      <c r="U1095" t="s">
        <v>6177</v>
      </c>
      <c r="V1095" s="2">
        <v>44305.592453703706</v>
      </c>
      <c r="W1095" t="s">
        <v>329</v>
      </c>
      <c r="X1095" s="2">
        <v>44305.592453703706</v>
      </c>
      <c r="Y1095" t="s">
        <v>329</v>
      </c>
      <c r="Z1095"/>
    </row>
    <row r="1096" spans="1:26" hidden="1" x14ac:dyDescent="0.25">
      <c r="A1096" t="s">
        <v>5165</v>
      </c>
      <c r="B1096" t="s">
        <v>5164</v>
      </c>
      <c r="C1096" t="s">
        <v>3013</v>
      </c>
      <c r="D1096" t="s">
        <v>3310</v>
      </c>
      <c r="E1096" t="s">
        <v>3311</v>
      </c>
      <c r="F1096" t="s">
        <v>241</v>
      </c>
      <c r="G1096" t="s">
        <v>6222</v>
      </c>
      <c r="H1096" s="2"/>
      <c r="I1096">
        <v>5</v>
      </c>
      <c r="J1096" t="s">
        <v>5080</v>
      </c>
      <c r="K1096" t="s">
        <v>6142</v>
      </c>
      <c r="L1096" t="s">
        <v>55</v>
      </c>
      <c r="M1096">
        <v>0</v>
      </c>
      <c r="N1096">
        <v>100</v>
      </c>
      <c r="O1096" t="s">
        <v>6223</v>
      </c>
      <c r="P1096" s="2"/>
      <c r="Q1096" s="2"/>
      <c r="R1096" s="2"/>
      <c r="S1096"/>
      <c r="T1096"/>
      <c r="U1096" t="s">
        <v>6144</v>
      </c>
      <c r="V1096" s="2">
        <v>44685.369166666664</v>
      </c>
      <c r="W1096" t="s">
        <v>329</v>
      </c>
      <c r="X1096" s="2">
        <v>44685.369166666664</v>
      </c>
      <c r="Y1096" t="s">
        <v>329</v>
      </c>
      <c r="Z1096"/>
    </row>
    <row r="1097" spans="1:26" hidden="1" x14ac:dyDescent="0.25">
      <c r="A1097" t="s">
        <v>4318</v>
      </c>
      <c r="B1097" t="s">
        <v>4317</v>
      </c>
      <c r="C1097" t="s">
        <v>4319</v>
      </c>
      <c r="D1097" t="s">
        <v>2228</v>
      </c>
      <c r="E1097" t="s">
        <v>4320</v>
      </c>
      <c r="F1097" t="s">
        <v>277</v>
      </c>
      <c r="G1097" t="s">
        <v>323</v>
      </c>
      <c r="H1097">
        <v>1036613</v>
      </c>
      <c r="I1097">
        <v>0.24</v>
      </c>
      <c r="J1097" t="s">
        <v>193</v>
      </c>
      <c r="K1097" t="s">
        <v>6175</v>
      </c>
      <c r="L1097" t="s">
        <v>330</v>
      </c>
      <c r="M1097">
        <v>20</v>
      </c>
      <c r="N1097">
        <v>100</v>
      </c>
      <c r="O1097" t="s">
        <v>6176</v>
      </c>
      <c r="P1097" s="2"/>
      <c r="Q1097" s="2"/>
      <c r="R1097" s="2"/>
      <c r="S1097"/>
      <c r="T1097"/>
      <c r="U1097" t="s">
        <v>6177</v>
      </c>
      <c r="V1097" s="2">
        <v>44643.581099537034</v>
      </c>
      <c r="W1097" t="s">
        <v>329</v>
      </c>
      <c r="X1097" s="2">
        <v>44643.581099537034</v>
      </c>
      <c r="Y1097" t="s">
        <v>329</v>
      </c>
      <c r="Z1097"/>
    </row>
    <row r="1098" spans="1:26" hidden="1" x14ac:dyDescent="0.25">
      <c r="A1098" t="s">
        <v>4323</v>
      </c>
      <c r="B1098" t="s">
        <v>4322</v>
      </c>
      <c r="C1098" t="s">
        <v>2996</v>
      </c>
      <c r="D1098" t="s">
        <v>148</v>
      </c>
      <c r="E1098" t="s">
        <v>2997</v>
      </c>
      <c r="F1098" t="s">
        <v>177</v>
      </c>
      <c r="G1098" t="s">
        <v>323</v>
      </c>
      <c r="H1098">
        <v>1036716</v>
      </c>
      <c r="I1098">
        <v>0.24</v>
      </c>
      <c r="J1098" t="s">
        <v>193</v>
      </c>
      <c r="K1098" t="s">
        <v>6175</v>
      </c>
      <c r="L1098" t="s">
        <v>330</v>
      </c>
      <c r="M1098">
        <v>20</v>
      </c>
      <c r="N1098">
        <v>100</v>
      </c>
      <c r="O1098" t="s">
        <v>6240</v>
      </c>
      <c r="P1098" s="2"/>
      <c r="Q1098" s="2"/>
      <c r="R1098" s="2"/>
      <c r="S1098"/>
      <c r="T1098"/>
      <c r="U1098" t="s">
        <v>6177</v>
      </c>
      <c r="V1098" s="2">
        <v>44217.566446759258</v>
      </c>
      <c r="W1098" t="s">
        <v>329</v>
      </c>
      <c r="X1098" s="2">
        <v>44217.566446759258</v>
      </c>
      <c r="Y1098" t="s">
        <v>329</v>
      </c>
      <c r="Z1098"/>
    </row>
    <row r="1099" spans="1:26" hidden="1" x14ac:dyDescent="0.25">
      <c r="A1099" t="s">
        <v>4325</v>
      </c>
      <c r="B1099" t="s">
        <v>4324</v>
      </c>
      <c r="C1099" t="s">
        <v>324</v>
      </c>
      <c r="D1099" t="s">
        <v>3679</v>
      </c>
      <c r="E1099" t="s">
        <v>326</v>
      </c>
      <c r="F1099" t="s">
        <v>177</v>
      </c>
      <c r="G1099" t="s">
        <v>323</v>
      </c>
      <c r="H1099">
        <v>1036717</v>
      </c>
      <c r="I1099">
        <v>0.24</v>
      </c>
      <c r="J1099" t="s">
        <v>193</v>
      </c>
      <c r="K1099" t="s">
        <v>6175</v>
      </c>
      <c r="L1099" t="s">
        <v>330</v>
      </c>
      <c r="M1099">
        <v>20</v>
      </c>
      <c r="N1099">
        <v>100</v>
      </c>
      <c r="O1099" t="s">
        <v>6240</v>
      </c>
      <c r="P1099" s="2"/>
      <c r="Q1099" s="2"/>
      <c r="R1099" s="2"/>
      <c r="S1099"/>
      <c r="T1099"/>
      <c r="U1099" t="s">
        <v>6177</v>
      </c>
      <c r="V1099" s="2">
        <v>44284.537777777776</v>
      </c>
      <c r="W1099" t="s">
        <v>329</v>
      </c>
      <c r="X1099" s="2">
        <v>44284.537777777776</v>
      </c>
      <c r="Y1099" t="s">
        <v>329</v>
      </c>
      <c r="Z1099"/>
    </row>
    <row r="1100" spans="1:26" hidden="1" x14ac:dyDescent="0.25">
      <c r="A1100" t="s">
        <v>4327</v>
      </c>
      <c r="B1100" t="s">
        <v>4326</v>
      </c>
      <c r="C1100" t="s">
        <v>3671</v>
      </c>
      <c r="D1100" t="s">
        <v>3672</v>
      </c>
      <c r="E1100" t="s">
        <v>3673</v>
      </c>
      <c r="F1100" t="s">
        <v>177</v>
      </c>
      <c r="G1100" t="s">
        <v>323</v>
      </c>
      <c r="H1100">
        <v>1036724</v>
      </c>
      <c r="I1100">
        <v>0.24</v>
      </c>
      <c r="J1100" t="s">
        <v>193</v>
      </c>
      <c r="K1100" t="s">
        <v>6175</v>
      </c>
      <c r="L1100" t="s">
        <v>330</v>
      </c>
      <c r="M1100">
        <v>20</v>
      </c>
      <c r="N1100">
        <v>100</v>
      </c>
      <c r="O1100" t="s">
        <v>6240</v>
      </c>
      <c r="P1100" s="2"/>
      <c r="Q1100" s="2"/>
      <c r="R1100" s="2"/>
      <c r="S1100"/>
      <c r="T1100"/>
      <c r="U1100" t="s">
        <v>6177</v>
      </c>
      <c r="V1100" s="2">
        <v>44238.44903935185</v>
      </c>
      <c r="W1100" t="s">
        <v>329</v>
      </c>
      <c r="X1100" s="2">
        <v>44238.44903935185</v>
      </c>
      <c r="Y1100" t="s">
        <v>329</v>
      </c>
      <c r="Z1100"/>
    </row>
    <row r="1101" spans="1:26" hidden="1" x14ac:dyDescent="0.25">
      <c r="A1101" t="s">
        <v>4329</v>
      </c>
      <c r="B1101" t="s">
        <v>4328</v>
      </c>
      <c r="C1101" t="s">
        <v>3829</v>
      </c>
      <c r="D1101" t="s">
        <v>1082</v>
      </c>
      <c r="E1101" t="s">
        <v>3830</v>
      </c>
      <c r="F1101" t="s">
        <v>177</v>
      </c>
      <c r="G1101" t="s">
        <v>323</v>
      </c>
      <c r="H1101">
        <v>1036725</v>
      </c>
      <c r="I1101">
        <v>0.24</v>
      </c>
      <c r="J1101" t="s">
        <v>193</v>
      </c>
      <c r="K1101" t="s">
        <v>6175</v>
      </c>
      <c r="L1101" t="s">
        <v>330</v>
      </c>
      <c r="M1101">
        <v>20</v>
      </c>
      <c r="N1101">
        <v>100</v>
      </c>
      <c r="O1101" t="s">
        <v>6240</v>
      </c>
      <c r="P1101" s="2"/>
      <c r="Q1101" s="2"/>
      <c r="R1101" s="2"/>
      <c r="S1101"/>
      <c r="T1101"/>
      <c r="U1101" t="s">
        <v>6177</v>
      </c>
      <c r="V1101" s="2">
        <v>44593.433206018519</v>
      </c>
      <c r="W1101" t="s">
        <v>329</v>
      </c>
      <c r="X1101" s="2">
        <v>44593.433206018519</v>
      </c>
      <c r="Y1101" t="s">
        <v>329</v>
      </c>
      <c r="Z1101"/>
    </row>
    <row r="1102" spans="1:26" hidden="1" x14ac:dyDescent="0.25">
      <c r="A1102" t="s">
        <v>4331</v>
      </c>
      <c r="B1102" t="s">
        <v>4330</v>
      </c>
      <c r="C1102" t="s">
        <v>2189</v>
      </c>
      <c r="D1102" t="s">
        <v>4332</v>
      </c>
      <c r="E1102" t="s">
        <v>4333</v>
      </c>
      <c r="F1102" t="s">
        <v>277</v>
      </c>
      <c r="G1102" t="s">
        <v>323</v>
      </c>
      <c r="H1102">
        <v>1036727</v>
      </c>
      <c r="I1102">
        <v>0.24</v>
      </c>
      <c r="J1102" t="s">
        <v>193</v>
      </c>
      <c r="K1102" t="s">
        <v>6175</v>
      </c>
      <c r="L1102" t="s">
        <v>330</v>
      </c>
      <c r="M1102">
        <v>20</v>
      </c>
      <c r="N1102">
        <v>100</v>
      </c>
      <c r="O1102" t="s">
        <v>6176</v>
      </c>
      <c r="P1102" s="2"/>
      <c r="Q1102" s="2"/>
      <c r="R1102" s="2"/>
      <c r="S1102"/>
      <c r="T1102"/>
      <c r="U1102" t="s">
        <v>6177</v>
      </c>
      <c r="V1102" s="2">
        <v>44643.580810185187</v>
      </c>
      <c r="W1102" t="s">
        <v>329</v>
      </c>
      <c r="X1102" s="2">
        <v>44643.580810185187</v>
      </c>
      <c r="Y1102" t="s">
        <v>329</v>
      </c>
      <c r="Z1102"/>
    </row>
    <row r="1103" spans="1:26" hidden="1" x14ac:dyDescent="0.25">
      <c r="A1103" t="s">
        <v>4336</v>
      </c>
      <c r="B1103" t="s">
        <v>4335</v>
      </c>
      <c r="C1103" t="s">
        <v>3882</v>
      </c>
      <c r="D1103" t="s">
        <v>1312</v>
      </c>
      <c r="E1103" t="s">
        <v>3883</v>
      </c>
      <c r="F1103" t="s">
        <v>177</v>
      </c>
      <c r="G1103" t="s">
        <v>323</v>
      </c>
      <c r="H1103">
        <v>1036729</v>
      </c>
      <c r="I1103">
        <v>0.24</v>
      </c>
      <c r="J1103" t="s">
        <v>193</v>
      </c>
      <c r="K1103" t="s">
        <v>6175</v>
      </c>
      <c r="L1103" t="s">
        <v>330</v>
      </c>
      <c r="M1103">
        <v>20</v>
      </c>
      <c r="N1103">
        <v>100</v>
      </c>
      <c r="O1103" t="s">
        <v>6240</v>
      </c>
      <c r="P1103" s="2"/>
      <c r="Q1103" s="2"/>
      <c r="R1103" s="2"/>
      <c r="S1103"/>
      <c r="T1103"/>
      <c r="U1103" t="s">
        <v>6177</v>
      </c>
      <c r="V1103" s="2">
        <v>44593.432673611111</v>
      </c>
      <c r="W1103" t="s">
        <v>329</v>
      </c>
      <c r="X1103" s="2">
        <v>44593.432673611111</v>
      </c>
      <c r="Y1103" t="s">
        <v>329</v>
      </c>
      <c r="Z1103"/>
    </row>
    <row r="1104" spans="1:26" hidden="1" x14ac:dyDescent="0.25">
      <c r="A1104" t="s">
        <v>4338</v>
      </c>
      <c r="B1104" t="s">
        <v>4337</v>
      </c>
      <c r="C1104" t="s">
        <v>2385</v>
      </c>
      <c r="D1104" t="s">
        <v>2735</v>
      </c>
      <c r="E1104" t="s">
        <v>2736</v>
      </c>
      <c r="F1104" t="s">
        <v>177</v>
      </c>
      <c r="G1104" t="s">
        <v>323</v>
      </c>
      <c r="H1104">
        <v>1036731</v>
      </c>
      <c r="I1104">
        <v>0.24</v>
      </c>
      <c r="J1104" t="s">
        <v>193</v>
      </c>
      <c r="K1104" t="s">
        <v>6175</v>
      </c>
      <c r="L1104" t="s">
        <v>330</v>
      </c>
      <c r="M1104">
        <v>20</v>
      </c>
      <c r="N1104">
        <v>100</v>
      </c>
      <c r="O1104" t="s">
        <v>6240</v>
      </c>
      <c r="P1104" s="2"/>
      <c r="Q1104" s="2"/>
      <c r="R1104" s="2"/>
      <c r="S1104"/>
      <c r="T1104"/>
      <c r="U1104" t="s">
        <v>6177</v>
      </c>
      <c r="V1104" s="2">
        <v>44238.454814814817</v>
      </c>
      <c r="W1104" t="s">
        <v>329</v>
      </c>
      <c r="X1104" s="2">
        <v>44238.454814814817</v>
      </c>
      <c r="Y1104" t="s">
        <v>329</v>
      </c>
      <c r="Z1104"/>
    </row>
    <row r="1105" spans="1:26" hidden="1" x14ac:dyDescent="0.25">
      <c r="A1105" t="s">
        <v>4340</v>
      </c>
      <c r="B1105" t="s">
        <v>4339</v>
      </c>
      <c r="C1105" t="s">
        <v>324</v>
      </c>
      <c r="D1105" t="s">
        <v>1834</v>
      </c>
      <c r="E1105" t="s">
        <v>1835</v>
      </c>
      <c r="F1105" t="s">
        <v>177</v>
      </c>
      <c r="G1105" t="s">
        <v>323</v>
      </c>
      <c r="H1105">
        <v>1036735</v>
      </c>
      <c r="I1105">
        <v>0.24</v>
      </c>
      <c r="J1105" t="s">
        <v>193</v>
      </c>
      <c r="K1105" t="s">
        <v>6175</v>
      </c>
      <c r="L1105" t="s">
        <v>330</v>
      </c>
      <c r="M1105">
        <v>20</v>
      </c>
      <c r="N1105">
        <v>100</v>
      </c>
      <c r="O1105" t="s">
        <v>6240</v>
      </c>
      <c r="P1105" s="2"/>
      <c r="Q1105" s="2"/>
      <c r="R1105" s="2"/>
      <c r="S1105"/>
      <c r="T1105"/>
      <c r="U1105" t="s">
        <v>6177</v>
      </c>
      <c r="V1105" s="2">
        <v>44284.534803240742</v>
      </c>
      <c r="W1105" t="s">
        <v>329</v>
      </c>
      <c r="X1105" s="2">
        <v>44284.534803240742</v>
      </c>
      <c r="Y1105" t="s">
        <v>329</v>
      </c>
      <c r="Z1105"/>
    </row>
    <row r="1106" spans="1:26" hidden="1" x14ac:dyDescent="0.25">
      <c r="A1106" t="s">
        <v>4342</v>
      </c>
      <c r="B1106" t="s">
        <v>4341</v>
      </c>
      <c r="C1106" t="s">
        <v>4343</v>
      </c>
      <c r="D1106" t="s">
        <v>281</v>
      </c>
      <c r="E1106" t="s">
        <v>4344</v>
      </c>
      <c r="F1106" t="s">
        <v>177</v>
      </c>
      <c r="G1106" t="s">
        <v>323</v>
      </c>
      <c r="H1106">
        <v>1036741</v>
      </c>
      <c r="I1106">
        <v>0.24</v>
      </c>
      <c r="J1106" t="s">
        <v>193</v>
      </c>
      <c r="K1106" t="s">
        <v>6175</v>
      </c>
      <c r="L1106" t="s">
        <v>330</v>
      </c>
      <c r="M1106">
        <v>20</v>
      </c>
      <c r="N1106">
        <v>100</v>
      </c>
      <c r="O1106" t="s">
        <v>6240</v>
      </c>
      <c r="P1106" s="2"/>
      <c r="Q1106" s="2"/>
      <c r="R1106" s="2"/>
      <c r="S1106"/>
      <c r="T1106"/>
      <c r="U1106" t="s">
        <v>6177</v>
      </c>
      <c r="V1106" s="2">
        <v>44238.448298611111</v>
      </c>
      <c r="W1106" t="s">
        <v>329</v>
      </c>
      <c r="X1106" s="2">
        <v>44238.448298611111</v>
      </c>
      <c r="Y1106" t="s">
        <v>329</v>
      </c>
      <c r="Z1106"/>
    </row>
    <row r="1107" spans="1:26" hidden="1" x14ac:dyDescent="0.25">
      <c r="A1107" t="s">
        <v>1600</v>
      </c>
      <c r="B1107" t="s">
        <v>1599</v>
      </c>
      <c r="C1107" t="s">
        <v>194</v>
      </c>
      <c r="D1107" t="s">
        <v>195</v>
      </c>
      <c r="E1107" t="s">
        <v>196</v>
      </c>
      <c r="F1107" t="s">
        <v>177</v>
      </c>
      <c r="G1107" t="s">
        <v>58</v>
      </c>
      <c r="H1107">
        <v>1038143</v>
      </c>
      <c r="I1107">
        <v>5</v>
      </c>
      <c r="J1107" t="s">
        <v>47</v>
      </c>
      <c r="K1107" t="s">
        <v>6142</v>
      </c>
      <c r="L1107" t="s">
        <v>55</v>
      </c>
      <c r="M1107">
        <v>80</v>
      </c>
      <c r="N1107">
        <v>100</v>
      </c>
      <c r="O1107" t="s">
        <v>6216</v>
      </c>
      <c r="P1107">
        <v>2500</v>
      </c>
      <c r="Q1107">
        <v>50</v>
      </c>
      <c r="R1107">
        <v>300</v>
      </c>
      <c r="S1107"/>
      <c r="T1107"/>
      <c r="U1107" t="s">
        <v>6144</v>
      </c>
      <c r="V1107" s="2">
        <v>44665.508692129632</v>
      </c>
      <c r="W1107" t="s">
        <v>329</v>
      </c>
      <c r="X1107" s="2">
        <v>44665.508692129632</v>
      </c>
      <c r="Y1107" t="s">
        <v>329</v>
      </c>
      <c r="Z1107"/>
    </row>
    <row r="1108" spans="1:26" hidden="1" x14ac:dyDescent="0.25">
      <c r="A1108" t="s">
        <v>4763</v>
      </c>
      <c r="B1108" t="s">
        <v>4762</v>
      </c>
      <c r="C1108" t="s">
        <v>2404</v>
      </c>
      <c r="D1108" t="s">
        <v>482</v>
      </c>
      <c r="E1108" t="s">
        <v>2405</v>
      </c>
      <c r="F1108" t="s">
        <v>177</v>
      </c>
      <c r="G1108" t="s">
        <v>58</v>
      </c>
      <c r="H1108">
        <v>1038149</v>
      </c>
      <c r="I1108">
        <v>5</v>
      </c>
      <c r="J1108" t="s">
        <v>47</v>
      </c>
      <c r="K1108" t="s">
        <v>6142</v>
      </c>
      <c r="L1108" t="s">
        <v>55</v>
      </c>
      <c r="M1108">
        <v>80</v>
      </c>
      <c r="N1108">
        <v>100</v>
      </c>
      <c r="O1108" t="s">
        <v>6216</v>
      </c>
      <c r="P1108">
        <v>2600</v>
      </c>
      <c r="Q1108">
        <v>50</v>
      </c>
      <c r="R1108">
        <v>300</v>
      </c>
      <c r="S1108"/>
      <c r="T1108"/>
      <c r="U1108" t="s">
        <v>6144</v>
      </c>
      <c r="V1108" s="2">
        <v>44670.355081018519</v>
      </c>
      <c r="W1108" t="s">
        <v>329</v>
      </c>
      <c r="X1108" s="2">
        <v>44670.355081018519</v>
      </c>
      <c r="Y1108" t="s">
        <v>329</v>
      </c>
      <c r="Z1108"/>
    </row>
    <row r="1109" spans="1:26" hidden="1" x14ac:dyDescent="0.25">
      <c r="A1109" t="s">
        <v>5931</v>
      </c>
      <c r="B1109" t="s">
        <v>5930</v>
      </c>
      <c r="C1109" t="s">
        <v>368</v>
      </c>
      <c r="D1109" t="s">
        <v>369</v>
      </c>
      <c r="E1109" t="s">
        <v>370</v>
      </c>
      <c r="F1109" t="s">
        <v>177</v>
      </c>
      <c r="G1109" t="s">
        <v>58</v>
      </c>
      <c r="H1109">
        <v>1038151</v>
      </c>
      <c r="I1109">
        <v>6</v>
      </c>
      <c r="J1109" t="s">
        <v>47</v>
      </c>
      <c r="K1109" t="s">
        <v>6142</v>
      </c>
      <c r="L1109" t="s">
        <v>55</v>
      </c>
      <c r="M1109">
        <v>80</v>
      </c>
      <c r="N1109">
        <v>100</v>
      </c>
      <c r="O1109" t="s">
        <v>6216</v>
      </c>
      <c r="P1109">
        <v>2600</v>
      </c>
      <c r="Q1109">
        <v>50</v>
      </c>
      <c r="R1109">
        <v>300</v>
      </c>
      <c r="S1109"/>
      <c r="T1109"/>
      <c r="U1109" t="s">
        <v>6144</v>
      </c>
      <c r="V1109" s="2">
        <v>44894.424247685187</v>
      </c>
      <c r="W1109" t="s">
        <v>329</v>
      </c>
      <c r="X1109" s="2">
        <v>44894.424247685187</v>
      </c>
      <c r="Y1109" t="s">
        <v>329</v>
      </c>
      <c r="Z1109"/>
    </row>
    <row r="1110" spans="1:26" hidden="1" x14ac:dyDescent="0.25">
      <c r="A1110" t="s">
        <v>5510</v>
      </c>
      <c r="B1110" t="s">
        <v>5509</v>
      </c>
      <c r="C1110" t="s">
        <v>3013</v>
      </c>
      <c r="D1110" t="s">
        <v>1289</v>
      </c>
      <c r="E1110" t="s">
        <v>5511</v>
      </c>
      <c r="F1110" t="s">
        <v>241</v>
      </c>
      <c r="G1110" t="s">
        <v>6222</v>
      </c>
      <c r="H1110" s="2"/>
      <c r="I1110">
        <v>3</v>
      </c>
      <c r="J1110" t="s">
        <v>5080</v>
      </c>
      <c r="K1110" t="s">
        <v>6175</v>
      </c>
      <c r="L1110" t="s">
        <v>55</v>
      </c>
      <c r="M1110">
        <v>0</v>
      </c>
      <c r="N1110">
        <v>100</v>
      </c>
      <c r="O1110" t="s">
        <v>6223</v>
      </c>
      <c r="P1110" s="2"/>
      <c r="Q1110" s="2"/>
      <c r="R1110" s="2"/>
      <c r="S1110"/>
      <c r="T1110"/>
      <c r="U1110" t="s">
        <v>6261</v>
      </c>
      <c r="V1110" s="2">
        <v>44684.476238425923</v>
      </c>
      <c r="W1110" t="s">
        <v>329</v>
      </c>
      <c r="X1110" s="2">
        <v>44684.476238425923</v>
      </c>
      <c r="Y1110" t="s">
        <v>329</v>
      </c>
      <c r="Z1110"/>
    </row>
    <row r="1111" spans="1:26" hidden="1" x14ac:dyDescent="0.25">
      <c r="A1111" t="s">
        <v>4765</v>
      </c>
      <c r="B1111" t="s">
        <v>4764</v>
      </c>
      <c r="C1111" t="s">
        <v>461</v>
      </c>
      <c r="D1111" t="s">
        <v>462</v>
      </c>
      <c r="E1111" t="s">
        <v>463</v>
      </c>
      <c r="F1111" t="s">
        <v>62</v>
      </c>
      <c r="G1111" t="s">
        <v>58</v>
      </c>
      <c r="H1111">
        <v>1038155</v>
      </c>
      <c r="I1111">
        <v>5</v>
      </c>
      <c r="J1111" t="s">
        <v>167</v>
      </c>
      <c r="K1111" t="s">
        <v>6142</v>
      </c>
      <c r="L1111" t="s">
        <v>55</v>
      </c>
      <c r="M1111">
        <v>80</v>
      </c>
      <c r="N1111">
        <v>100</v>
      </c>
      <c r="O1111" t="s">
        <v>6216</v>
      </c>
      <c r="P1111">
        <v>2600</v>
      </c>
      <c r="Q1111">
        <v>50</v>
      </c>
      <c r="R1111">
        <v>300</v>
      </c>
      <c r="S1111"/>
      <c r="T1111"/>
      <c r="U1111" t="s">
        <v>6144</v>
      </c>
      <c r="V1111" s="2">
        <v>44643.553773148145</v>
      </c>
      <c r="W1111" t="s">
        <v>329</v>
      </c>
      <c r="X1111" s="2">
        <v>44643.553773148145</v>
      </c>
      <c r="Y1111" t="s">
        <v>329</v>
      </c>
      <c r="Z1111"/>
    </row>
    <row r="1112" spans="1:26" hidden="1" x14ac:dyDescent="0.25">
      <c r="A1112" t="s">
        <v>5514</v>
      </c>
      <c r="B1112" t="s">
        <v>5513</v>
      </c>
      <c r="C1112" t="s">
        <v>3013</v>
      </c>
      <c r="D1112" t="s">
        <v>1289</v>
      </c>
      <c r="E1112" t="s">
        <v>5511</v>
      </c>
      <c r="F1112" t="s">
        <v>241</v>
      </c>
      <c r="G1112" t="s">
        <v>6222</v>
      </c>
      <c r="H1112" s="2"/>
      <c r="I1112">
        <v>3</v>
      </c>
      <c r="J1112" t="s">
        <v>5080</v>
      </c>
      <c r="K1112" t="s">
        <v>6175</v>
      </c>
      <c r="L1112" t="s">
        <v>55</v>
      </c>
      <c r="M1112">
        <v>0</v>
      </c>
      <c r="N1112">
        <v>100</v>
      </c>
      <c r="O1112" t="s">
        <v>6223</v>
      </c>
      <c r="P1112" s="2"/>
      <c r="Q1112" s="2"/>
      <c r="R1112" s="2"/>
      <c r="S1112"/>
      <c r="T1112"/>
      <c r="U1112" t="s">
        <v>6261</v>
      </c>
      <c r="V1112" s="2">
        <v>44684.476620370369</v>
      </c>
      <c r="W1112" t="s">
        <v>329</v>
      </c>
      <c r="X1112" s="2">
        <v>44684.476620370369</v>
      </c>
      <c r="Y1112" t="s">
        <v>329</v>
      </c>
      <c r="Z1112"/>
    </row>
    <row r="1113" spans="1:26" x14ac:dyDescent="0.25">
      <c r="A1113" t="s">
        <v>4101</v>
      </c>
      <c r="B1113" t="s">
        <v>4100</v>
      </c>
      <c r="C1113" t="s">
        <v>3013</v>
      </c>
      <c r="D1113" t="s">
        <v>3014</v>
      </c>
      <c r="E1113" t="s">
        <v>3015</v>
      </c>
      <c r="F1113" t="s">
        <v>241</v>
      </c>
      <c r="G1113" s="5" t="s">
        <v>58</v>
      </c>
      <c r="H1113" s="5">
        <v>1030382</v>
      </c>
      <c r="I1113">
        <v>5</v>
      </c>
      <c r="J1113" t="s">
        <v>47</v>
      </c>
      <c r="K1113" t="s">
        <v>6172</v>
      </c>
      <c r="L1113" s="5" t="s">
        <v>55</v>
      </c>
      <c r="M1113">
        <v>60</v>
      </c>
      <c r="N1113">
        <v>100</v>
      </c>
      <c r="O1113" t="s">
        <v>6219</v>
      </c>
      <c r="P1113" s="5">
        <v>2700</v>
      </c>
      <c r="Q1113" s="5">
        <v>50</v>
      </c>
      <c r="R1113" s="5">
        <v>300</v>
      </c>
      <c r="U1113" s="5" t="s">
        <v>6174</v>
      </c>
      <c r="V1113" s="8">
        <v>44364.330092592594</v>
      </c>
      <c r="W1113" s="5" t="s">
        <v>329</v>
      </c>
      <c r="X1113" s="8">
        <v>44364.330092592594</v>
      </c>
      <c r="Y1113" s="5" t="s">
        <v>329</v>
      </c>
    </row>
    <row r="1114" spans="1:26" hidden="1" x14ac:dyDescent="0.25">
      <c r="A1114" t="s">
        <v>4736</v>
      </c>
      <c r="B1114" t="s">
        <v>4735</v>
      </c>
      <c r="C1114" t="s">
        <v>4377</v>
      </c>
      <c r="D1114" t="s">
        <v>4378</v>
      </c>
      <c r="E1114" t="s">
        <v>4379</v>
      </c>
      <c r="F1114" t="s">
        <v>177</v>
      </c>
      <c r="G1114" t="s">
        <v>58</v>
      </c>
      <c r="H1114">
        <v>1038405</v>
      </c>
      <c r="I1114">
        <v>5</v>
      </c>
      <c r="J1114" t="s">
        <v>47</v>
      </c>
      <c r="K1114" t="s">
        <v>6172</v>
      </c>
      <c r="L1114" t="s">
        <v>55</v>
      </c>
      <c r="M1114">
        <v>60</v>
      </c>
      <c r="N1114">
        <v>100</v>
      </c>
      <c r="O1114" t="s">
        <v>6219</v>
      </c>
      <c r="P1114">
        <v>2700</v>
      </c>
      <c r="Q1114">
        <v>50</v>
      </c>
      <c r="R1114">
        <v>300</v>
      </c>
      <c r="S1114"/>
      <c r="T1114"/>
      <c r="U1114" t="s">
        <v>6174</v>
      </c>
      <c r="V1114" s="2">
        <v>44299.355451388888</v>
      </c>
      <c r="W1114" t="s">
        <v>329</v>
      </c>
      <c r="X1114" s="2">
        <v>44299.355451388888</v>
      </c>
      <c r="Y1114" t="s">
        <v>329</v>
      </c>
      <c r="Z1114"/>
    </row>
    <row r="1115" spans="1:26" hidden="1" x14ac:dyDescent="0.25">
      <c r="A1115" t="s">
        <v>4738</v>
      </c>
      <c r="B1115" t="s">
        <v>4737</v>
      </c>
      <c r="C1115" t="s">
        <v>3693</v>
      </c>
      <c r="D1115" t="s">
        <v>3694</v>
      </c>
      <c r="E1115" t="s">
        <v>3695</v>
      </c>
      <c r="F1115" t="s">
        <v>184</v>
      </c>
      <c r="G1115" t="s">
        <v>58</v>
      </c>
      <c r="H1115">
        <v>1038406</v>
      </c>
      <c r="I1115">
        <v>5</v>
      </c>
      <c r="J1115" t="s">
        <v>79</v>
      </c>
      <c r="K1115" t="s">
        <v>6172</v>
      </c>
      <c r="L1115" t="s">
        <v>55</v>
      </c>
      <c r="M1115">
        <v>60</v>
      </c>
      <c r="N1115">
        <v>100</v>
      </c>
      <c r="O1115" t="s">
        <v>6219</v>
      </c>
      <c r="P1115">
        <v>2600</v>
      </c>
      <c r="Q1115">
        <v>50</v>
      </c>
      <c r="R1115">
        <v>300</v>
      </c>
      <c r="S1115"/>
      <c r="T1115"/>
      <c r="U1115" t="s">
        <v>6174</v>
      </c>
      <c r="V1115" s="2">
        <v>44284.535555555558</v>
      </c>
      <c r="W1115" t="s">
        <v>329</v>
      </c>
      <c r="X1115" s="2">
        <v>44284.535555555558</v>
      </c>
      <c r="Y1115" t="s">
        <v>329</v>
      </c>
      <c r="Z1115"/>
    </row>
    <row r="1116" spans="1:26" hidden="1" x14ac:dyDescent="0.25">
      <c r="A1116" t="s">
        <v>4740</v>
      </c>
      <c r="B1116" t="s">
        <v>4739</v>
      </c>
      <c r="C1116" t="s">
        <v>3693</v>
      </c>
      <c r="D1116" t="s">
        <v>3694</v>
      </c>
      <c r="E1116" t="s">
        <v>3695</v>
      </c>
      <c r="F1116" t="s">
        <v>184</v>
      </c>
      <c r="G1116" t="s">
        <v>58</v>
      </c>
      <c r="H1116">
        <v>1038413</v>
      </c>
      <c r="I1116">
        <v>5</v>
      </c>
      <c r="J1116" t="s">
        <v>47</v>
      </c>
      <c r="K1116" t="s">
        <v>6172</v>
      </c>
      <c r="L1116" t="s">
        <v>55</v>
      </c>
      <c r="M1116">
        <v>60</v>
      </c>
      <c r="N1116">
        <v>100</v>
      </c>
      <c r="O1116" t="s">
        <v>6219</v>
      </c>
      <c r="P1116">
        <v>2700</v>
      </c>
      <c r="Q1116">
        <v>50</v>
      </c>
      <c r="R1116">
        <v>300</v>
      </c>
      <c r="S1116"/>
      <c r="T1116"/>
      <c r="U1116" t="s">
        <v>6174</v>
      </c>
      <c r="V1116" s="2">
        <v>44284.535763888889</v>
      </c>
      <c r="W1116" t="s">
        <v>329</v>
      </c>
      <c r="X1116" s="2">
        <v>44284.535763888889</v>
      </c>
      <c r="Y1116" t="s">
        <v>329</v>
      </c>
      <c r="Z1116"/>
    </row>
    <row r="1117" spans="1:26" hidden="1" x14ac:dyDescent="0.25">
      <c r="A1117" t="s">
        <v>4742</v>
      </c>
      <c r="B1117" t="s">
        <v>4741</v>
      </c>
      <c r="C1117" t="s">
        <v>4377</v>
      </c>
      <c r="D1117" t="s">
        <v>4378</v>
      </c>
      <c r="E1117" t="s">
        <v>4379</v>
      </c>
      <c r="F1117" t="s">
        <v>177</v>
      </c>
      <c r="G1117" t="s">
        <v>58</v>
      </c>
      <c r="H1117">
        <v>1038425</v>
      </c>
      <c r="I1117">
        <v>5</v>
      </c>
      <c r="J1117" t="s">
        <v>79</v>
      </c>
      <c r="K1117" t="s">
        <v>6172</v>
      </c>
      <c r="L1117" t="s">
        <v>55</v>
      </c>
      <c r="M1117">
        <v>60</v>
      </c>
      <c r="N1117">
        <v>100</v>
      </c>
      <c r="O1117" t="s">
        <v>6219</v>
      </c>
      <c r="P1117">
        <v>2600</v>
      </c>
      <c r="Q1117">
        <v>50</v>
      </c>
      <c r="R1117">
        <v>300</v>
      </c>
      <c r="S1117"/>
      <c r="T1117"/>
      <c r="U1117" t="s">
        <v>6174</v>
      </c>
      <c r="V1117" s="2">
        <v>44299.355243055557</v>
      </c>
      <c r="W1117" t="s">
        <v>329</v>
      </c>
      <c r="X1117" s="2">
        <v>44299.355243055557</v>
      </c>
      <c r="Y1117" t="s">
        <v>329</v>
      </c>
      <c r="Z1117"/>
    </row>
    <row r="1118" spans="1:26" hidden="1" x14ac:dyDescent="0.25">
      <c r="A1118" t="s">
        <v>3714</v>
      </c>
      <c r="B1118" t="s">
        <v>3713</v>
      </c>
      <c r="C1118" t="s">
        <v>3644</v>
      </c>
      <c r="D1118" t="s">
        <v>3715</v>
      </c>
      <c r="E1118" t="s">
        <v>3716</v>
      </c>
      <c r="F1118" t="s">
        <v>51</v>
      </c>
      <c r="G1118" t="s">
        <v>58</v>
      </c>
      <c r="H1118">
        <v>1038430</v>
      </c>
      <c r="I1118">
        <v>5</v>
      </c>
      <c r="J1118" t="s">
        <v>79</v>
      </c>
      <c r="K1118" t="s">
        <v>6172</v>
      </c>
      <c r="L1118" t="s">
        <v>55</v>
      </c>
      <c r="M1118">
        <v>60</v>
      </c>
      <c r="N1118">
        <v>100</v>
      </c>
      <c r="O1118" t="s">
        <v>6173</v>
      </c>
      <c r="P1118">
        <v>2600</v>
      </c>
      <c r="Q1118">
        <v>50</v>
      </c>
      <c r="R1118">
        <v>300</v>
      </c>
      <c r="S1118"/>
      <c r="T1118"/>
      <c r="U1118" t="s">
        <v>6174</v>
      </c>
      <c r="V1118" s="2">
        <v>44643.578217592592</v>
      </c>
      <c r="W1118" t="s">
        <v>329</v>
      </c>
      <c r="X1118" s="2">
        <v>44643.578217592592</v>
      </c>
      <c r="Y1118" t="s">
        <v>329</v>
      </c>
      <c r="Z1118"/>
    </row>
    <row r="1119" spans="1:26" hidden="1" x14ac:dyDescent="0.25">
      <c r="A1119" t="s">
        <v>3719</v>
      </c>
      <c r="B1119" t="s">
        <v>3718</v>
      </c>
      <c r="C1119" t="s">
        <v>3644</v>
      </c>
      <c r="D1119" t="s">
        <v>3715</v>
      </c>
      <c r="E1119" t="s">
        <v>3716</v>
      </c>
      <c r="F1119" t="s">
        <v>51</v>
      </c>
      <c r="G1119" t="s">
        <v>58</v>
      </c>
      <c r="H1119">
        <v>1038433</v>
      </c>
      <c r="I1119">
        <v>5</v>
      </c>
      <c r="J1119" t="s">
        <v>47</v>
      </c>
      <c r="K1119" t="s">
        <v>6172</v>
      </c>
      <c r="L1119" t="s">
        <v>55</v>
      </c>
      <c r="M1119">
        <v>60</v>
      </c>
      <c r="N1119">
        <v>100</v>
      </c>
      <c r="O1119" t="s">
        <v>6173</v>
      </c>
      <c r="P1119">
        <v>2600</v>
      </c>
      <c r="Q1119">
        <v>50</v>
      </c>
      <c r="R1119">
        <v>300</v>
      </c>
      <c r="S1119"/>
      <c r="T1119"/>
      <c r="U1119" t="s">
        <v>6174</v>
      </c>
      <c r="V1119" s="2">
        <v>44643.578379629631</v>
      </c>
      <c r="W1119" t="s">
        <v>329</v>
      </c>
      <c r="X1119" s="2">
        <v>44643.578379629631</v>
      </c>
      <c r="Y1119" t="s">
        <v>329</v>
      </c>
      <c r="Z1119"/>
    </row>
    <row r="1120" spans="1:26" hidden="1" x14ac:dyDescent="0.25">
      <c r="A1120" t="s">
        <v>3721</v>
      </c>
      <c r="B1120" t="s">
        <v>3720</v>
      </c>
      <c r="C1120" t="s">
        <v>257</v>
      </c>
      <c r="D1120" t="s">
        <v>1312</v>
      </c>
      <c r="E1120" t="s">
        <v>259</v>
      </c>
      <c r="F1120" t="s">
        <v>51</v>
      </c>
      <c r="G1120" t="s">
        <v>58</v>
      </c>
      <c r="H1120">
        <v>1038447</v>
      </c>
      <c r="I1120">
        <v>5</v>
      </c>
      <c r="J1120" t="s">
        <v>47</v>
      </c>
      <c r="K1120" t="s">
        <v>6142</v>
      </c>
      <c r="L1120" t="s">
        <v>55</v>
      </c>
      <c r="M1120">
        <v>80</v>
      </c>
      <c r="N1120">
        <v>100</v>
      </c>
      <c r="O1120" t="s">
        <v>6218</v>
      </c>
      <c r="P1120">
        <v>2700</v>
      </c>
      <c r="Q1120">
        <v>50</v>
      </c>
      <c r="R1120">
        <v>300</v>
      </c>
      <c r="S1120"/>
      <c r="T1120"/>
      <c r="U1120" t="s">
        <v>6144</v>
      </c>
      <c r="V1120" s="2">
        <v>44553.425636574073</v>
      </c>
      <c r="W1120" t="s">
        <v>329</v>
      </c>
      <c r="X1120" s="2">
        <v>44553.425636574073</v>
      </c>
      <c r="Y1120" t="s">
        <v>329</v>
      </c>
      <c r="Z1120"/>
    </row>
    <row r="1121" spans="1:26" hidden="1" x14ac:dyDescent="0.25">
      <c r="A1121" t="s">
        <v>4726</v>
      </c>
      <c r="B1121" t="s">
        <v>4725</v>
      </c>
      <c r="C1121" t="s">
        <v>696</v>
      </c>
      <c r="D1121" t="s">
        <v>4727</v>
      </c>
      <c r="E1121" t="s">
        <v>709</v>
      </c>
      <c r="F1121" t="s">
        <v>177</v>
      </c>
      <c r="G1121" t="s">
        <v>58</v>
      </c>
      <c r="H1121">
        <v>1038449</v>
      </c>
      <c r="I1121">
        <v>5</v>
      </c>
      <c r="J1121" t="s">
        <v>47</v>
      </c>
      <c r="K1121" t="s">
        <v>6172</v>
      </c>
      <c r="L1121" t="s">
        <v>55</v>
      </c>
      <c r="M1121">
        <v>60</v>
      </c>
      <c r="N1121">
        <v>100</v>
      </c>
      <c r="O1121" t="s">
        <v>6219</v>
      </c>
      <c r="P1121">
        <v>2700</v>
      </c>
      <c r="Q1121">
        <v>50</v>
      </c>
      <c r="R1121">
        <v>300</v>
      </c>
      <c r="S1121"/>
      <c r="T1121"/>
      <c r="U1121" t="s">
        <v>6174</v>
      </c>
      <c r="V1121" s="2">
        <v>44441.338182870371</v>
      </c>
      <c r="W1121" t="s">
        <v>329</v>
      </c>
      <c r="X1121" s="2">
        <v>44441.338182870371</v>
      </c>
      <c r="Y1121" t="s">
        <v>329</v>
      </c>
      <c r="Z1121"/>
    </row>
    <row r="1122" spans="1:26" hidden="1" x14ac:dyDescent="0.25">
      <c r="A1122" t="s">
        <v>4730</v>
      </c>
      <c r="B1122" t="s">
        <v>4729</v>
      </c>
      <c r="C1122" t="s">
        <v>696</v>
      </c>
      <c r="D1122" t="s">
        <v>4727</v>
      </c>
      <c r="E1122" t="s">
        <v>709</v>
      </c>
      <c r="F1122" t="s">
        <v>177</v>
      </c>
      <c r="G1122" t="s">
        <v>58</v>
      </c>
      <c r="H1122">
        <v>1038464</v>
      </c>
      <c r="I1122">
        <v>5</v>
      </c>
      <c r="J1122" t="s">
        <v>79</v>
      </c>
      <c r="K1122" t="s">
        <v>6172</v>
      </c>
      <c r="L1122" t="s">
        <v>55</v>
      </c>
      <c r="M1122">
        <v>60</v>
      </c>
      <c r="N1122">
        <v>100</v>
      </c>
      <c r="O1122" t="s">
        <v>6219</v>
      </c>
      <c r="P1122">
        <v>2700</v>
      </c>
      <c r="Q1122">
        <v>50</v>
      </c>
      <c r="R1122">
        <v>300</v>
      </c>
      <c r="S1122"/>
      <c r="T1122"/>
      <c r="U1122" t="s">
        <v>6174</v>
      </c>
      <c r="V1122" s="2">
        <v>44441.337997685187</v>
      </c>
      <c r="W1122" t="s">
        <v>329</v>
      </c>
      <c r="X1122" s="2">
        <v>44441.337997685187</v>
      </c>
      <c r="Y1122" t="s">
        <v>329</v>
      </c>
      <c r="Z1122"/>
    </row>
    <row r="1123" spans="1:26" x14ac:dyDescent="0.25">
      <c r="A1123" t="s">
        <v>3012</v>
      </c>
      <c r="B1123" t="s">
        <v>3011</v>
      </c>
      <c r="C1123" t="s">
        <v>3013</v>
      </c>
      <c r="D1123" t="s">
        <v>3014</v>
      </c>
      <c r="E1123" t="s">
        <v>3015</v>
      </c>
      <c r="F1123" t="s">
        <v>241</v>
      </c>
      <c r="G1123" s="5" t="s">
        <v>58</v>
      </c>
      <c r="H1123" s="5">
        <v>1030383</v>
      </c>
      <c r="I1123">
        <v>5</v>
      </c>
      <c r="J1123" t="s">
        <v>79</v>
      </c>
      <c r="K1123" t="s">
        <v>6172</v>
      </c>
      <c r="L1123" s="5" t="s">
        <v>55</v>
      </c>
      <c r="M1123">
        <v>60</v>
      </c>
      <c r="N1123">
        <v>100</v>
      </c>
      <c r="O1123" t="s">
        <v>6219</v>
      </c>
      <c r="P1123" s="5">
        <v>2700</v>
      </c>
      <c r="Q1123" s="5">
        <v>50</v>
      </c>
      <c r="R1123" s="5">
        <v>300</v>
      </c>
      <c r="U1123" s="5" t="s">
        <v>6174</v>
      </c>
      <c r="V1123" s="8">
        <v>44364.329884259256</v>
      </c>
      <c r="W1123" s="5" t="s">
        <v>329</v>
      </c>
      <c r="X1123" s="8">
        <v>44364.329884259256</v>
      </c>
      <c r="Y1123" s="5" t="s">
        <v>329</v>
      </c>
    </row>
    <row r="1124" spans="1:26" hidden="1" x14ac:dyDescent="0.25">
      <c r="A1124" t="s">
        <v>4734</v>
      </c>
      <c r="B1124" t="s">
        <v>4733</v>
      </c>
      <c r="C1124" t="s">
        <v>4253</v>
      </c>
      <c r="D1124" t="s">
        <v>222</v>
      </c>
      <c r="E1124" t="s">
        <v>4616</v>
      </c>
      <c r="F1124" t="s">
        <v>177</v>
      </c>
      <c r="G1124" t="s">
        <v>58</v>
      </c>
      <c r="H1124">
        <v>1038426</v>
      </c>
      <c r="I1124">
        <v>5</v>
      </c>
      <c r="J1124" t="s">
        <v>79</v>
      </c>
      <c r="K1124" t="s">
        <v>6172</v>
      </c>
      <c r="L1124" t="s">
        <v>55</v>
      </c>
      <c r="M1124">
        <v>60</v>
      </c>
      <c r="N1124">
        <v>100</v>
      </c>
      <c r="O1124" t="s">
        <v>6219</v>
      </c>
      <c r="P1124">
        <v>2700</v>
      </c>
      <c r="Q1124">
        <v>50</v>
      </c>
      <c r="R1124">
        <v>300</v>
      </c>
      <c r="S1124"/>
      <c r="T1124"/>
      <c r="U1124" t="s">
        <v>6174</v>
      </c>
      <c r="V1124" s="2">
        <v>44322.410740740743</v>
      </c>
      <c r="W1124" t="s">
        <v>329</v>
      </c>
      <c r="X1124" s="2">
        <v>44322.410740740743</v>
      </c>
      <c r="Y1124" t="s">
        <v>329</v>
      </c>
      <c r="Z1124"/>
    </row>
    <row r="1125" spans="1:26" hidden="1" x14ac:dyDescent="0.25">
      <c r="A1125" t="s">
        <v>3723</v>
      </c>
      <c r="B1125" t="s">
        <v>3722</v>
      </c>
      <c r="C1125" t="s">
        <v>3724</v>
      </c>
      <c r="D1125" t="s">
        <v>334</v>
      </c>
      <c r="E1125" t="s">
        <v>3725</v>
      </c>
      <c r="F1125" t="s">
        <v>750</v>
      </c>
      <c r="G1125" t="s">
        <v>58</v>
      </c>
      <c r="H1125">
        <v>1038382</v>
      </c>
      <c r="I1125">
        <v>6</v>
      </c>
      <c r="J1125" t="s">
        <v>47</v>
      </c>
      <c r="K1125" t="s">
        <v>6172</v>
      </c>
      <c r="L1125" t="s">
        <v>55</v>
      </c>
      <c r="M1125">
        <v>60</v>
      </c>
      <c r="N1125">
        <v>100</v>
      </c>
      <c r="O1125" t="s">
        <v>6173</v>
      </c>
      <c r="P1125">
        <v>2600</v>
      </c>
      <c r="Q1125">
        <v>50</v>
      </c>
      <c r="R1125">
        <v>300</v>
      </c>
      <c r="S1125"/>
      <c r="T1125"/>
      <c r="U1125" t="s">
        <v>6174</v>
      </c>
      <c r="V1125" s="2">
        <v>44749.372337962966</v>
      </c>
      <c r="W1125" t="s">
        <v>329</v>
      </c>
      <c r="X1125" s="2">
        <v>44749.372337962966</v>
      </c>
      <c r="Y1125" t="s">
        <v>329</v>
      </c>
      <c r="Z1125"/>
    </row>
    <row r="1126" spans="1:26" hidden="1" x14ac:dyDescent="0.25">
      <c r="A1126" t="s">
        <v>3728</v>
      </c>
      <c r="B1126" t="s">
        <v>3727</v>
      </c>
      <c r="C1126" t="s">
        <v>3729</v>
      </c>
      <c r="D1126" t="s">
        <v>222</v>
      </c>
      <c r="E1126" t="s">
        <v>3730</v>
      </c>
      <c r="F1126" t="s">
        <v>62</v>
      </c>
      <c r="G1126" t="s">
        <v>58</v>
      </c>
      <c r="H1126">
        <v>1038389</v>
      </c>
      <c r="I1126">
        <v>6</v>
      </c>
      <c r="J1126" t="s">
        <v>79</v>
      </c>
      <c r="K1126" t="s">
        <v>6172</v>
      </c>
      <c r="L1126" t="s">
        <v>55</v>
      </c>
      <c r="M1126">
        <v>60</v>
      </c>
      <c r="N1126">
        <v>100</v>
      </c>
      <c r="O1126" t="s">
        <v>6173</v>
      </c>
      <c r="P1126">
        <v>2600</v>
      </c>
      <c r="Q1126">
        <v>50</v>
      </c>
      <c r="R1126">
        <v>300</v>
      </c>
      <c r="S1126"/>
      <c r="T1126"/>
      <c r="U1126" t="s">
        <v>6174</v>
      </c>
      <c r="V1126" s="2">
        <v>44749.367986111109</v>
      </c>
      <c r="W1126" t="s">
        <v>329</v>
      </c>
      <c r="X1126" s="2">
        <v>44749.367986111109</v>
      </c>
      <c r="Y1126" t="s">
        <v>329</v>
      </c>
      <c r="Z1126"/>
    </row>
    <row r="1127" spans="1:26" hidden="1" x14ac:dyDescent="0.25">
      <c r="A1127" t="s">
        <v>3733</v>
      </c>
      <c r="B1127" t="s">
        <v>3732</v>
      </c>
      <c r="C1127" t="s">
        <v>3734</v>
      </c>
      <c r="D1127" t="s">
        <v>399</v>
      </c>
      <c r="E1127" t="s">
        <v>3735</v>
      </c>
      <c r="F1127" t="s">
        <v>177</v>
      </c>
      <c r="G1127" t="s">
        <v>58</v>
      </c>
      <c r="H1127">
        <v>1038390</v>
      </c>
      <c r="I1127">
        <v>6</v>
      </c>
      <c r="J1127" t="s">
        <v>79</v>
      </c>
      <c r="K1127" t="s">
        <v>6172</v>
      </c>
      <c r="L1127" t="s">
        <v>55</v>
      </c>
      <c r="M1127">
        <v>60</v>
      </c>
      <c r="N1127">
        <v>100</v>
      </c>
      <c r="O1127" t="s">
        <v>6173</v>
      </c>
      <c r="P1127">
        <v>2600</v>
      </c>
      <c r="Q1127">
        <v>50</v>
      </c>
      <c r="R1127">
        <v>300</v>
      </c>
      <c r="S1127"/>
      <c r="T1127"/>
      <c r="U1127" t="s">
        <v>6174</v>
      </c>
      <c r="V1127" s="2">
        <v>44749.376099537039</v>
      </c>
      <c r="W1127" t="s">
        <v>329</v>
      </c>
      <c r="X1127" s="2">
        <v>44749.376099537039</v>
      </c>
      <c r="Y1127" t="s">
        <v>329</v>
      </c>
      <c r="Z1127"/>
    </row>
    <row r="1128" spans="1:26" x14ac:dyDescent="0.25">
      <c r="A1128" t="s">
        <v>3300</v>
      </c>
      <c r="B1128" t="s">
        <v>3299</v>
      </c>
      <c r="C1128" t="s">
        <v>1047</v>
      </c>
      <c r="D1128" t="s">
        <v>3301</v>
      </c>
      <c r="E1128" t="s">
        <v>1049</v>
      </c>
      <c r="F1128" t="s">
        <v>241</v>
      </c>
      <c r="G1128" s="5" t="s">
        <v>58</v>
      </c>
      <c r="H1128" s="5">
        <v>1019877</v>
      </c>
      <c r="I1128">
        <v>5</v>
      </c>
      <c r="J1128" t="s">
        <v>79</v>
      </c>
      <c r="K1128" t="s">
        <v>6142</v>
      </c>
      <c r="L1128" s="5" t="s">
        <v>55</v>
      </c>
      <c r="M1128">
        <v>80</v>
      </c>
      <c r="N1128">
        <v>100</v>
      </c>
      <c r="O1128" t="s">
        <v>6165</v>
      </c>
      <c r="P1128" s="5">
        <v>2500</v>
      </c>
      <c r="Q1128" s="5">
        <v>50</v>
      </c>
      <c r="R1128" s="5">
        <v>550</v>
      </c>
      <c r="U1128" s="5" t="s">
        <v>6144</v>
      </c>
      <c r="V1128" s="8">
        <v>43474.373842592591</v>
      </c>
      <c r="X1128" s="8">
        <v>43474.373842592591</v>
      </c>
    </row>
    <row r="1129" spans="1:26" hidden="1" x14ac:dyDescent="0.25">
      <c r="A1129" t="s">
        <v>3738</v>
      </c>
      <c r="B1129" t="s">
        <v>3737</v>
      </c>
      <c r="C1129" t="s">
        <v>3724</v>
      </c>
      <c r="D1129" t="s">
        <v>334</v>
      </c>
      <c r="E1129" t="s">
        <v>3725</v>
      </c>
      <c r="F1129" t="s">
        <v>750</v>
      </c>
      <c r="G1129" t="s">
        <v>58</v>
      </c>
      <c r="H1129">
        <v>1038392</v>
      </c>
      <c r="I1129">
        <v>6</v>
      </c>
      <c r="J1129" t="s">
        <v>79</v>
      </c>
      <c r="K1129" t="s">
        <v>6172</v>
      </c>
      <c r="L1129" t="s">
        <v>55</v>
      </c>
      <c r="M1129">
        <v>60</v>
      </c>
      <c r="N1129">
        <v>100</v>
      </c>
      <c r="O1129" t="s">
        <v>6173</v>
      </c>
      <c r="P1129">
        <v>2600</v>
      </c>
      <c r="Q1129">
        <v>50</v>
      </c>
      <c r="R1129">
        <v>300</v>
      </c>
      <c r="S1129"/>
      <c r="T1129"/>
      <c r="U1129" t="s">
        <v>6174</v>
      </c>
      <c r="V1129" s="2">
        <v>44749.372152777774</v>
      </c>
      <c r="W1129" t="s">
        <v>329</v>
      </c>
      <c r="X1129" s="2">
        <v>44749.372152777774</v>
      </c>
      <c r="Y1129" t="s">
        <v>329</v>
      </c>
      <c r="Z1129"/>
    </row>
    <row r="1130" spans="1:26" hidden="1" x14ac:dyDescent="0.25">
      <c r="A1130" t="s">
        <v>4706</v>
      </c>
      <c r="B1130" t="s">
        <v>4705</v>
      </c>
      <c r="C1130" t="s">
        <v>3734</v>
      </c>
      <c r="D1130" t="s">
        <v>399</v>
      </c>
      <c r="E1130" t="s">
        <v>3735</v>
      </c>
      <c r="F1130" t="s">
        <v>177</v>
      </c>
      <c r="G1130" t="s">
        <v>58</v>
      </c>
      <c r="H1130">
        <v>1038395</v>
      </c>
      <c r="I1130">
        <v>6</v>
      </c>
      <c r="J1130" t="s">
        <v>47</v>
      </c>
      <c r="K1130" t="s">
        <v>6172</v>
      </c>
      <c r="L1130" t="s">
        <v>55</v>
      </c>
      <c r="M1130">
        <v>60</v>
      </c>
      <c r="N1130">
        <v>100</v>
      </c>
      <c r="O1130" t="s">
        <v>6173</v>
      </c>
      <c r="P1130">
        <v>2600</v>
      </c>
      <c r="Q1130">
        <v>50</v>
      </c>
      <c r="R1130">
        <v>300</v>
      </c>
      <c r="S1130"/>
      <c r="T1130"/>
      <c r="U1130" t="s">
        <v>6174</v>
      </c>
      <c r="V1130" s="2">
        <v>44749.376296296294</v>
      </c>
      <c r="W1130" t="s">
        <v>329</v>
      </c>
      <c r="X1130" s="2">
        <v>44749.376296296294</v>
      </c>
      <c r="Y1130" t="s">
        <v>329</v>
      </c>
      <c r="Z1130"/>
    </row>
    <row r="1131" spans="1:26" hidden="1" x14ac:dyDescent="0.25">
      <c r="A1131" t="s">
        <v>5194</v>
      </c>
      <c r="B1131" t="s">
        <v>5193</v>
      </c>
      <c r="C1131" t="s">
        <v>1047</v>
      </c>
      <c r="D1131" t="s">
        <v>3768</v>
      </c>
      <c r="E1131" t="s">
        <v>3769</v>
      </c>
      <c r="F1131" t="s">
        <v>241</v>
      </c>
      <c r="G1131" t="s">
        <v>6222</v>
      </c>
      <c r="H1131" s="2"/>
      <c r="I1131">
        <v>5</v>
      </c>
      <c r="J1131" t="s">
        <v>5080</v>
      </c>
      <c r="K1131" t="s">
        <v>6142</v>
      </c>
      <c r="L1131" t="s">
        <v>55</v>
      </c>
      <c r="M1131">
        <v>0</v>
      </c>
      <c r="N1131">
        <v>100</v>
      </c>
      <c r="O1131" t="s">
        <v>6223</v>
      </c>
      <c r="P1131" s="2"/>
      <c r="Q1131" s="2"/>
      <c r="R1131" s="2"/>
      <c r="S1131"/>
      <c r="T1131"/>
      <c r="U1131" t="s">
        <v>6144</v>
      </c>
      <c r="V1131" s="2">
        <v>44697.394525462965</v>
      </c>
      <c r="W1131" t="s">
        <v>329</v>
      </c>
      <c r="X1131" s="2">
        <v>44697.394525462965</v>
      </c>
      <c r="Y1131" t="s">
        <v>329</v>
      </c>
      <c r="Z1131"/>
    </row>
    <row r="1132" spans="1:26" hidden="1" x14ac:dyDescent="0.25">
      <c r="A1132" t="s">
        <v>5196</v>
      </c>
      <c r="B1132" t="s">
        <v>5195</v>
      </c>
      <c r="C1132" t="s">
        <v>1047</v>
      </c>
      <c r="D1132" t="s">
        <v>3768</v>
      </c>
      <c r="E1132" t="s">
        <v>3769</v>
      </c>
      <c r="F1132" t="s">
        <v>241</v>
      </c>
      <c r="G1132" t="s">
        <v>6222</v>
      </c>
      <c r="H1132" s="2"/>
      <c r="I1132">
        <v>5</v>
      </c>
      <c r="J1132" t="s">
        <v>5080</v>
      </c>
      <c r="K1132" t="s">
        <v>6142</v>
      </c>
      <c r="L1132" t="s">
        <v>55</v>
      </c>
      <c r="M1132">
        <v>0</v>
      </c>
      <c r="N1132">
        <v>100</v>
      </c>
      <c r="O1132" t="s">
        <v>6223</v>
      </c>
      <c r="P1132" s="2"/>
      <c r="Q1132" s="2"/>
      <c r="R1132" s="2"/>
      <c r="S1132"/>
      <c r="T1132"/>
      <c r="U1132" t="s">
        <v>6144</v>
      </c>
      <c r="V1132" s="2">
        <v>44697.394629629627</v>
      </c>
      <c r="W1132" t="s">
        <v>329</v>
      </c>
      <c r="X1132" s="2">
        <v>44697.394629629627</v>
      </c>
      <c r="Y1132" t="s">
        <v>329</v>
      </c>
      <c r="Z1132"/>
    </row>
    <row r="1133" spans="1:26" hidden="1" x14ac:dyDescent="0.25">
      <c r="A1133" t="s">
        <v>4713</v>
      </c>
      <c r="B1133" t="s">
        <v>4712</v>
      </c>
      <c r="C1133" t="s">
        <v>4714</v>
      </c>
      <c r="D1133" t="s">
        <v>93</v>
      </c>
      <c r="E1133" t="s">
        <v>4715</v>
      </c>
      <c r="F1133" t="s">
        <v>62</v>
      </c>
      <c r="G1133" t="s">
        <v>58</v>
      </c>
      <c r="H1133">
        <v>1038399</v>
      </c>
      <c r="I1133">
        <v>6</v>
      </c>
      <c r="J1133" t="s">
        <v>79</v>
      </c>
      <c r="K1133" t="s">
        <v>6172</v>
      </c>
      <c r="L1133" t="s">
        <v>55</v>
      </c>
      <c r="M1133">
        <v>60</v>
      </c>
      <c r="N1133">
        <v>100</v>
      </c>
      <c r="O1133" t="s">
        <v>6173</v>
      </c>
      <c r="P1133">
        <v>2600</v>
      </c>
      <c r="Q1133">
        <v>50</v>
      </c>
      <c r="R1133">
        <v>300</v>
      </c>
      <c r="S1133"/>
      <c r="T1133"/>
      <c r="U1133" t="s">
        <v>6174</v>
      </c>
      <c r="V1133" s="2">
        <v>44844.485127314816</v>
      </c>
      <c r="W1133" t="s">
        <v>329</v>
      </c>
      <c r="X1133" s="2">
        <v>44844.492824074077</v>
      </c>
      <c r="Y1133" t="s">
        <v>329</v>
      </c>
      <c r="Z1133"/>
    </row>
    <row r="1134" spans="1:26" hidden="1" x14ac:dyDescent="0.25">
      <c r="A1134" t="s">
        <v>4718</v>
      </c>
      <c r="B1134" t="s">
        <v>4717</v>
      </c>
      <c r="C1134" t="s">
        <v>4714</v>
      </c>
      <c r="D1134" t="s">
        <v>93</v>
      </c>
      <c r="E1134" t="s">
        <v>4715</v>
      </c>
      <c r="F1134" t="s">
        <v>62</v>
      </c>
      <c r="G1134" t="s">
        <v>58</v>
      </c>
      <c r="H1134">
        <v>1038400</v>
      </c>
      <c r="I1134">
        <v>6</v>
      </c>
      <c r="J1134" t="s">
        <v>47</v>
      </c>
      <c r="K1134" t="s">
        <v>6172</v>
      </c>
      <c r="L1134" t="s">
        <v>55</v>
      </c>
      <c r="M1134">
        <v>60</v>
      </c>
      <c r="N1134">
        <v>100</v>
      </c>
      <c r="O1134" t="s">
        <v>6173</v>
      </c>
      <c r="P1134">
        <v>2600</v>
      </c>
      <c r="Q1134">
        <v>50</v>
      </c>
      <c r="R1134">
        <v>300</v>
      </c>
      <c r="S1134"/>
      <c r="T1134"/>
      <c r="U1134" t="s">
        <v>6174</v>
      </c>
      <c r="V1134" s="2">
        <v>44844.485300925924</v>
      </c>
      <c r="W1134" t="s">
        <v>329</v>
      </c>
      <c r="X1134" s="2">
        <v>44844.485300925924</v>
      </c>
      <c r="Y1134" t="s">
        <v>329</v>
      </c>
      <c r="Z1134"/>
    </row>
    <row r="1135" spans="1:26" hidden="1" x14ac:dyDescent="0.25">
      <c r="A1135" t="s">
        <v>5198</v>
      </c>
      <c r="B1135" t="s">
        <v>5197</v>
      </c>
      <c r="C1135" t="s">
        <v>1047</v>
      </c>
      <c r="D1135" t="s">
        <v>3768</v>
      </c>
      <c r="E1135" t="s">
        <v>3769</v>
      </c>
      <c r="F1135" t="s">
        <v>241</v>
      </c>
      <c r="G1135" t="s">
        <v>6222</v>
      </c>
      <c r="H1135" s="2"/>
      <c r="I1135">
        <v>5</v>
      </c>
      <c r="J1135" t="s">
        <v>5080</v>
      </c>
      <c r="K1135" t="s">
        <v>6142</v>
      </c>
      <c r="L1135" t="s">
        <v>55</v>
      </c>
      <c r="M1135">
        <v>0</v>
      </c>
      <c r="N1135">
        <v>100</v>
      </c>
      <c r="O1135" t="s">
        <v>6223</v>
      </c>
      <c r="P1135" s="2"/>
      <c r="Q1135" s="2"/>
      <c r="R1135" s="2"/>
      <c r="S1135"/>
      <c r="T1135"/>
      <c r="U1135" t="s">
        <v>6144</v>
      </c>
      <c r="V1135" s="2">
        <v>44697.394745370373</v>
      </c>
      <c r="W1135" t="s">
        <v>329</v>
      </c>
      <c r="X1135" s="2">
        <v>44697.394745370373</v>
      </c>
      <c r="Y1135" t="s">
        <v>329</v>
      </c>
      <c r="Z1135"/>
    </row>
    <row r="1136" spans="1:26" hidden="1" x14ac:dyDescent="0.25">
      <c r="A1136" t="s">
        <v>4722</v>
      </c>
      <c r="B1136" t="s">
        <v>4721</v>
      </c>
      <c r="C1136" t="s">
        <v>333</v>
      </c>
      <c r="D1136" t="s">
        <v>334</v>
      </c>
      <c r="E1136" t="s">
        <v>335</v>
      </c>
      <c r="F1136" t="s">
        <v>34</v>
      </c>
      <c r="G1136" t="s">
        <v>58</v>
      </c>
      <c r="H1136">
        <v>1038402</v>
      </c>
      <c r="I1136">
        <v>6</v>
      </c>
      <c r="J1136" t="s">
        <v>79</v>
      </c>
      <c r="K1136" t="s">
        <v>6142</v>
      </c>
      <c r="L1136" t="s">
        <v>55</v>
      </c>
      <c r="M1136">
        <v>80</v>
      </c>
      <c r="N1136">
        <v>100</v>
      </c>
      <c r="O1136" t="s">
        <v>6216</v>
      </c>
      <c r="P1136">
        <v>2600</v>
      </c>
      <c r="Q1136">
        <v>50</v>
      </c>
      <c r="R1136">
        <v>300</v>
      </c>
      <c r="S1136"/>
      <c r="T1136"/>
      <c r="U1136" t="s">
        <v>6144</v>
      </c>
      <c r="V1136" s="2">
        <v>44819.638009259259</v>
      </c>
      <c r="W1136" t="s">
        <v>329</v>
      </c>
      <c r="X1136" s="2">
        <v>44819.638009259259</v>
      </c>
      <c r="Y1136" t="s">
        <v>329</v>
      </c>
      <c r="Z1136"/>
    </row>
    <row r="1137" spans="1:26" hidden="1" x14ac:dyDescent="0.25">
      <c r="A1137" t="s">
        <v>3747</v>
      </c>
      <c r="B1137" t="s">
        <v>3746</v>
      </c>
      <c r="C1137" t="s">
        <v>382</v>
      </c>
      <c r="D1137" t="s">
        <v>473</v>
      </c>
      <c r="E1137" t="s">
        <v>474</v>
      </c>
      <c r="F1137" t="s">
        <v>177</v>
      </c>
      <c r="G1137" t="s">
        <v>58</v>
      </c>
      <c r="H1137">
        <v>1038403</v>
      </c>
      <c r="I1137">
        <v>6</v>
      </c>
      <c r="J1137" t="s">
        <v>167</v>
      </c>
      <c r="K1137" t="s">
        <v>6142</v>
      </c>
      <c r="L1137" t="s">
        <v>55</v>
      </c>
      <c r="M1137">
        <v>80</v>
      </c>
      <c r="N1137">
        <v>100</v>
      </c>
      <c r="O1137" t="s">
        <v>6216</v>
      </c>
      <c r="P1137">
        <v>2600</v>
      </c>
      <c r="Q1137">
        <v>50</v>
      </c>
      <c r="R1137">
        <v>300</v>
      </c>
      <c r="S1137"/>
      <c r="T1137"/>
      <c r="U1137" t="s">
        <v>6144</v>
      </c>
      <c r="V1137" s="2">
        <v>44860.374050925922</v>
      </c>
      <c r="W1137" t="s">
        <v>329</v>
      </c>
      <c r="X1137" s="2">
        <v>44860.374050925922</v>
      </c>
      <c r="Y1137" t="s">
        <v>329</v>
      </c>
      <c r="Z1137"/>
    </row>
    <row r="1138" spans="1:26" hidden="1" x14ac:dyDescent="0.25">
      <c r="A1138" t="s">
        <v>4698</v>
      </c>
      <c r="B1138" t="s">
        <v>4697</v>
      </c>
      <c r="C1138" t="s">
        <v>161</v>
      </c>
      <c r="D1138" t="s">
        <v>4643</v>
      </c>
      <c r="E1138" t="s">
        <v>4644</v>
      </c>
      <c r="F1138" t="s">
        <v>62</v>
      </c>
      <c r="G1138" t="s">
        <v>58</v>
      </c>
      <c r="H1138">
        <v>1038404</v>
      </c>
      <c r="I1138">
        <v>6</v>
      </c>
      <c r="J1138" t="s">
        <v>167</v>
      </c>
      <c r="K1138" t="s">
        <v>6142</v>
      </c>
      <c r="L1138" t="s">
        <v>55</v>
      </c>
      <c r="M1138">
        <v>80</v>
      </c>
      <c r="N1138">
        <v>100</v>
      </c>
      <c r="O1138" t="s">
        <v>6216</v>
      </c>
      <c r="P1138">
        <v>2600</v>
      </c>
      <c r="Q1138">
        <v>50</v>
      </c>
      <c r="R1138">
        <v>300</v>
      </c>
      <c r="S1138"/>
      <c r="T1138"/>
      <c r="U1138" t="s">
        <v>6144</v>
      </c>
      <c r="V1138" s="2">
        <v>44844.50540509259</v>
      </c>
      <c r="W1138" t="s">
        <v>329</v>
      </c>
      <c r="X1138" s="2">
        <v>44844.50540509259</v>
      </c>
      <c r="Y1138" t="s">
        <v>329</v>
      </c>
      <c r="Z1138"/>
    </row>
    <row r="1139" spans="1:26" hidden="1" x14ac:dyDescent="0.25">
      <c r="A1139" t="s">
        <v>4700</v>
      </c>
      <c r="B1139" t="s">
        <v>4699</v>
      </c>
      <c r="C1139" t="s">
        <v>4540</v>
      </c>
      <c r="D1139" t="s">
        <v>1082</v>
      </c>
      <c r="E1139" t="s">
        <v>4541</v>
      </c>
      <c r="F1139" t="s">
        <v>750</v>
      </c>
      <c r="G1139" t="s">
        <v>58</v>
      </c>
      <c r="H1139">
        <v>1038408</v>
      </c>
      <c r="I1139">
        <v>6</v>
      </c>
      <c r="J1139" t="s">
        <v>167</v>
      </c>
      <c r="K1139" t="s">
        <v>6142</v>
      </c>
      <c r="L1139" t="s">
        <v>55</v>
      </c>
      <c r="M1139">
        <v>80</v>
      </c>
      <c r="N1139">
        <v>100</v>
      </c>
      <c r="O1139" t="s">
        <v>6216</v>
      </c>
      <c r="P1139">
        <v>2600</v>
      </c>
      <c r="Q1139">
        <v>50</v>
      </c>
      <c r="R1139">
        <v>300</v>
      </c>
      <c r="S1139"/>
      <c r="T1139"/>
      <c r="U1139" t="s">
        <v>6144</v>
      </c>
      <c r="V1139" s="2">
        <v>44746.486967592595</v>
      </c>
      <c r="W1139" t="s">
        <v>329</v>
      </c>
      <c r="X1139" s="2">
        <v>44746.486967592595</v>
      </c>
      <c r="Y1139" t="s">
        <v>329</v>
      </c>
      <c r="Z1139"/>
    </row>
    <row r="1140" spans="1:26" hidden="1" x14ac:dyDescent="0.25">
      <c r="A1140" t="s">
        <v>3740</v>
      </c>
      <c r="B1140" t="s">
        <v>3739</v>
      </c>
      <c r="C1140" t="s">
        <v>651</v>
      </c>
      <c r="D1140" t="s">
        <v>3741</v>
      </c>
      <c r="E1140" t="s">
        <v>3742</v>
      </c>
      <c r="F1140" t="s">
        <v>177</v>
      </c>
      <c r="G1140" t="s">
        <v>58</v>
      </c>
      <c r="H1140">
        <v>1038416</v>
      </c>
      <c r="I1140">
        <v>6</v>
      </c>
      <c r="J1140" t="s">
        <v>47</v>
      </c>
      <c r="K1140" t="s">
        <v>6142</v>
      </c>
      <c r="L1140" t="s">
        <v>55</v>
      </c>
      <c r="M1140">
        <v>80</v>
      </c>
      <c r="N1140">
        <v>100</v>
      </c>
      <c r="O1140" t="s">
        <v>6216</v>
      </c>
      <c r="P1140">
        <v>2600</v>
      </c>
      <c r="Q1140">
        <v>50</v>
      </c>
      <c r="R1140">
        <v>300</v>
      </c>
      <c r="S1140"/>
      <c r="T1140"/>
      <c r="U1140" t="s">
        <v>6144</v>
      </c>
      <c r="V1140" s="2">
        <v>44851.466215277775</v>
      </c>
      <c r="W1140" t="s">
        <v>329</v>
      </c>
      <c r="X1140" s="2">
        <v>44851.466215277775</v>
      </c>
      <c r="Y1140" t="s">
        <v>329</v>
      </c>
      <c r="Z1140"/>
    </row>
    <row r="1141" spans="1:26" x14ac:dyDescent="0.25">
      <c r="A1141" t="s">
        <v>3767</v>
      </c>
      <c r="B1141" t="s">
        <v>3766</v>
      </c>
      <c r="C1141" t="s">
        <v>1047</v>
      </c>
      <c r="D1141" t="s">
        <v>3768</v>
      </c>
      <c r="E1141" t="s">
        <v>3769</v>
      </c>
      <c r="F1141" t="s">
        <v>241</v>
      </c>
      <c r="G1141" s="5" t="s">
        <v>58</v>
      </c>
      <c r="H1141" s="5">
        <v>1038444</v>
      </c>
      <c r="I1141">
        <v>6</v>
      </c>
      <c r="J1141" t="s">
        <v>79</v>
      </c>
      <c r="K1141" t="s">
        <v>6172</v>
      </c>
      <c r="L1141" s="5" t="s">
        <v>55</v>
      </c>
      <c r="M1141">
        <v>60</v>
      </c>
      <c r="N1141">
        <v>100</v>
      </c>
      <c r="O1141" t="s">
        <v>6173</v>
      </c>
      <c r="P1141" s="5">
        <v>2600</v>
      </c>
      <c r="Q1141" s="5">
        <v>50</v>
      </c>
      <c r="R1141" s="5">
        <v>300</v>
      </c>
      <c r="U1141" s="5" t="s">
        <v>6174</v>
      </c>
      <c r="V1141" s="8">
        <v>44697.393726851849</v>
      </c>
      <c r="W1141" s="5" t="s">
        <v>329</v>
      </c>
      <c r="X1141" s="8">
        <v>44697.393726851849</v>
      </c>
      <c r="Y1141" s="5" t="s">
        <v>329</v>
      </c>
    </row>
    <row r="1142" spans="1:26" x14ac:dyDescent="0.25">
      <c r="A1142" t="s">
        <v>4667</v>
      </c>
      <c r="B1142" t="s">
        <v>4666</v>
      </c>
      <c r="C1142" t="s">
        <v>1047</v>
      </c>
      <c r="D1142" t="s">
        <v>3768</v>
      </c>
      <c r="E1142" t="s">
        <v>3769</v>
      </c>
      <c r="F1142" t="s">
        <v>241</v>
      </c>
      <c r="G1142" s="5" t="s">
        <v>58</v>
      </c>
      <c r="H1142" s="5">
        <v>1039024</v>
      </c>
      <c r="I1142">
        <v>6</v>
      </c>
      <c r="J1142" t="s">
        <v>47</v>
      </c>
      <c r="K1142" t="s">
        <v>6172</v>
      </c>
      <c r="L1142" s="5" t="s">
        <v>55</v>
      </c>
      <c r="M1142">
        <v>60</v>
      </c>
      <c r="N1142">
        <v>100</v>
      </c>
      <c r="O1142" t="s">
        <v>6173</v>
      </c>
      <c r="P1142" s="5">
        <v>2600</v>
      </c>
      <c r="Q1142" s="5">
        <v>50</v>
      </c>
      <c r="R1142" s="5">
        <v>300</v>
      </c>
      <c r="U1142" s="5" t="s">
        <v>6174</v>
      </c>
      <c r="V1142" s="8">
        <v>44697.393935185188</v>
      </c>
      <c r="W1142" s="5" t="s">
        <v>329</v>
      </c>
      <c r="X1142" s="8">
        <v>44697.393935185188</v>
      </c>
      <c r="Y1142" s="5" t="s">
        <v>329</v>
      </c>
    </row>
    <row r="1143" spans="1:26" hidden="1" x14ac:dyDescent="0.25">
      <c r="A1143" t="s">
        <v>4704</v>
      </c>
      <c r="B1143" t="s">
        <v>4703</v>
      </c>
      <c r="C1143" t="s">
        <v>1521</v>
      </c>
      <c r="D1143" t="s">
        <v>1522</v>
      </c>
      <c r="E1143" t="s">
        <v>1523</v>
      </c>
      <c r="F1143" t="s">
        <v>62</v>
      </c>
      <c r="G1143" t="s">
        <v>58</v>
      </c>
      <c r="H1143">
        <v>1038422</v>
      </c>
      <c r="I1143">
        <v>6</v>
      </c>
      <c r="J1143" t="s">
        <v>47</v>
      </c>
      <c r="K1143" t="s">
        <v>6172</v>
      </c>
      <c r="L1143" t="s">
        <v>55</v>
      </c>
      <c r="M1143">
        <v>60</v>
      </c>
      <c r="N1143">
        <v>100</v>
      </c>
      <c r="O1143" t="s">
        <v>6173</v>
      </c>
      <c r="P1143">
        <v>2600</v>
      </c>
      <c r="Q1143">
        <v>50</v>
      </c>
      <c r="R1143">
        <v>300</v>
      </c>
      <c r="S1143"/>
      <c r="T1143"/>
      <c r="U1143" t="s">
        <v>6174</v>
      </c>
      <c r="V1143" s="2">
        <v>44844.506655092591</v>
      </c>
      <c r="W1143" t="s">
        <v>329</v>
      </c>
      <c r="X1143" s="2">
        <v>44844.506655092591</v>
      </c>
      <c r="Y1143" t="s">
        <v>329</v>
      </c>
      <c r="Z1143"/>
    </row>
    <row r="1144" spans="1:26" hidden="1" x14ac:dyDescent="0.25">
      <c r="A1144" t="s">
        <v>4626</v>
      </c>
      <c r="B1144" t="s">
        <v>4625</v>
      </c>
      <c r="C1144" t="s">
        <v>1047</v>
      </c>
      <c r="D1144" t="s">
        <v>3768</v>
      </c>
      <c r="E1144" t="s">
        <v>3769</v>
      </c>
      <c r="F1144" t="s">
        <v>241</v>
      </c>
      <c r="G1144" t="s">
        <v>58</v>
      </c>
      <c r="H1144">
        <v>1041027</v>
      </c>
      <c r="I1144">
        <v>6</v>
      </c>
      <c r="J1144" t="s">
        <v>167</v>
      </c>
      <c r="K1144" t="s">
        <v>6142</v>
      </c>
      <c r="L1144" t="s">
        <v>55</v>
      </c>
      <c r="M1144">
        <v>80</v>
      </c>
      <c r="N1144">
        <v>100</v>
      </c>
      <c r="O1144" t="s">
        <v>6216</v>
      </c>
      <c r="P1144">
        <v>2600</v>
      </c>
      <c r="Q1144">
        <v>50</v>
      </c>
      <c r="R1144">
        <v>300</v>
      </c>
      <c r="S1144"/>
      <c r="T1144"/>
      <c r="U1144" t="s">
        <v>6144</v>
      </c>
      <c r="V1144" s="2">
        <v>44697.394085648149</v>
      </c>
      <c r="W1144" t="s">
        <v>329</v>
      </c>
      <c r="X1144" s="2">
        <v>44697.394085648149</v>
      </c>
      <c r="Y1144" t="s">
        <v>329</v>
      </c>
      <c r="Z1144"/>
    </row>
    <row r="1145" spans="1:26" hidden="1" x14ac:dyDescent="0.25">
      <c r="A1145" t="s">
        <v>1480</v>
      </c>
      <c r="B1145" t="s">
        <v>1479</v>
      </c>
      <c r="C1145" t="s">
        <v>1047</v>
      </c>
      <c r="D1145" t="s">
        <v>1048</v>
      </c>
      <c r="E1145" t="s">
        <v>1049</v>
      </c>
      <c r="F1145" t="s">
        <v>241</v>
      </c>
      <c r="G1145" t="s">
        <v>323</v>
      </c>
      <c r="H1145">
        <v>1035220</v>
      </c>
      <c r="I1145">
        <v>0.24</v>
      </c>
      <c r="J1145" t="s">
        <v>193</v>
      </c>
      <c r="K1145" t="s">
        <v>6175</v>
      </c>
      <c r="L1145" t="s">
        <v>330</v>
      </c>
      <c r="M1145">
        <v>20</v>
      </c>
      <c r="N1145">
        <v>100</v>
      </c>
      <c r="O1145" t="s">
        <v>6178</v>
      </c>
      <c r="P1145">
        <v>1400</v>
      </c>
      <c r="Q1145">
        <v>50</v>
      </c>
      <c r="R1145">
        <v>302</v>
      </c>
      <c r="S1145"/>
      <c r="T1145"/>
      <c r="U1145" t="s">
        <v>6179</v>
      </c>
      <c r="V1145" s="2">
        <v>43903.391192129631</v>
      </c>
      <c r="W1145" t="s">
        <v>37</v>
      </c>
      <c r="X1145" s="2">
        <v>43903.391192129631</v>
      </c>
      <c r="Y1145" t="s">
        <v>37</v>
      </c>
      <c r="Z1145"/>
    </row>
    <row r="1146" spans="1:26" hidden="1" x14ac:dyDescent="0.25">
      <c r="A1146" t="s">
        <v>5851</v>
      </c>
      <c r="B1146" t="s">
        <v>5850</v>
      </c>
      <c r="C1146" t="s">
        <v>368</v>
      </c>
      <c r="D1146" t="s">
        <v>1007</v>
      </c>
      <c r="E1146" t="s">
        <v>1538</v>
      </c>
      <c r="F1146" t="s">
        <v>177</v>
      </c>
      <c r="G1146" t="s">
        <v>58</v>
      </c>
      <c r="H1146">
        <v>1038428</v>
      </c>
      <c r="I1146">
        <v>6</v>
      </c>
      <c r="J1146" t="s">
        <v>47</v>
      </c>
      <c r="K1146" t="s">
        <v>6142</v>
      </c>
      <c r="L1146" t="s">
        <v>55</v>
      </c>
      <c r="M1146">
        <v>80</v>
      </c>
      <c r="N1146">
        <v>100</v>
      </c>
      <c r="O1146" t="s">
        <v>6216</v>
      </c>
      <c r="P1146">
        <v>2600</v>
      </c>
      <c r="Q1146">
        <v>50</v>
      </c>
      <c r="R1146">
        <v>300</v>
      </c>
      <c r="S1146"/>
      <c r="T1146"/>
      <c r="U1146" t="s">
        <v>6144</v>
      </c>
      <c r="V1146" s="2">
        <v>44894.434467592589</v>
      </c>
      <c r="W1146" t="s">
        <v>329</v>
      </c>
      <c r="X1146" s="2">
        <v>44894.434467592589</v>
      </c>
      <c r="Y1146" t="s">
        <v>329</v>
      </c>
      <c r="Z1146"/>
    </row>
    <row r="1147" spans="1:26" x14ac:dyDescent="0.25">
      <c r="A1147" t="s">
        <v>1046</v>
      </c>
      <c r="B1147" t="s">
        <v>1045</v>
      </c>
      <c r="C1147" t="s">
        <v>1047</v>
      </c>
      <c r="D1147" t="s">
        <v>1048</v>
      </c>
      <c r="E1147" t="s">
        <v>1049</v>
      </c>
      <c r="F1147" t="s">
        <v>241</v>
      </c>
      <c r="G1147" s="5" t="s">
        <v>58</v>
      </c>
      <c r="H1147" s="5">
        <v>1030364</v>
      </c>
      <c r="I1147">
        <v>5</v>
      </c>
      <c r="J1147" t="s">
        <v>47</v>
      </c>
      <c r="K1147" t="s">
        <v>6172</v>
      </c>
      <c r="L1147" s="5" t="s">
        <v>55</v>
      </c>
      <c r="M1147">
        <v>60</v>
      </c>
      <c r="N1147">
        <v>100</v>
      </c>
      <c r="O1147" t="s">
        <v>6190</v>
      </c>
      <c r="P1147" s="5">
        <v>2550</v>
      </c>
      <c r="Q1147" s="5">
        <v>50</v>
      </c>
      <c r="R1147" s="5">
        <v>300</v>
      </c>
      <c r="U1147" s="5" t="s">
        <v>6174</v>
      </c>
      <c r="V1147" s="8">
        <v>43903.413472222222</v>
      </c>
      <c r="W1147" s="5" t="s">
        <v>37</v>
      </c>
      <c r="X1147" s="8">
        <v>44096.611932870372</v>
      </c>
      <c r="Y1147" s="5" t="s">
        <v>37</v>
      </c>
    </row>
    <row r="1148" spans="1:26" hidden="1" x14ac:dyDescent="0.25">
      <c r="A1148" t="s">
        <v>3765</v>
      </c>
      <c r="B1148" t="s">
        <v>3764</v>
      </c>
      <c r="C1148" t="s">
        <v>1521</v>
      </c>
      <c r="D1148" t="s">
        <v>1522</v>
      </c>
      <c r="E1148" t="s">
        <v>1523</v>
      </c>
      <c r="F1148" t="s">
        <v>62</v>
      </c>
      <c r="G1148" t="s">
        <v>58</v>
      </c>
      <c r="H1148">
        <v>1038439</v>
      </c>
      <c r="I1148">
        <v>6</v>
      </c>
      <c r="J1148" t="s">
        <v>79</v>
      </c>
      <c r="K1148" t="s">
        <v>6172</v>
      </c>
      <c r="L1148" t="s">
        <v>55</v>
      </c>
      <c r="M1148">
        <v>60</v>
      </c>
      <c r="N1148">
        <v>100</v>
      </c>
      <c r="O1148" t="s">
        <v>6173</v>
      </c>
      <c r="P1148">
        <v>2600</v>
      </c>
      <c r="Q1148">
        <v>50</v>
      </c>
      <c r="R1148">
        <v>300</v>
      </c>
      <c r="S1148"/>
      <c r="T1148"/>
      <c r="U1148" t="s">
        <v>6174</v>
      </c>
      <c r="V1148" s="2">
        <v>44844.50644675926</v>
      </c>
      <c r="W1148" t="s">
        <v>329</v>
      </c>
      <c r="X1148" s="2">
        <v>44844.50644675926</v>
      </c>
      <c r="Y1148" t="s">
        <v>329</v>
      </c>
      <c r="Z1148"/>
    </row>
    <row r="1149" spans="1:26" hidden="1" x14ac:dyDescent="0.25">
      <c r="A1149" t="s">
        <v>4689</v>
      </c>
      <c r="B1149" t="s">
        <v>4688</v>
      </c>
      <c r="C1149" t="s">
        <v>3729</v>
      </c>
      <c r="D1149" t="s">
        <v>222</v>
      </c>
      <c r="E1149" t="s">
        <v>3730</v>
      </c>
      <c r="F1149" t="s">
        <v>62</v>
      </c>
      <c r="G1149" t="s">
        <v>58</v>
      </c>
      <c r="H1149">
        <v>1038440</v>
      </c>
      <c r="I1149">
        <v>6</v>
      </c>
      <c r="J1149" t="s">
        <v>47</v>
      </c>
      <c r="K1149" t="s">
        <v>6172</v>
      </c>
      <c r="L1149" t="s">
        <v>55</v>
      </c>
      <c r="M1149">
        <v>60</v>
      </c>
      <c r="N1149">
        <v>100</v>
      </c>
      <c r="O1149" t="s">
        <v>6173</v>
      </c>
      <c r="P1149">
        <v>2600</v>
      </c>
      <c r="Q1149">
        <v>50</v>
      </c>
      <c r="R1149">
        <v>300</v>
      </c>
      <c r="S1149"/>
      <c r="T1149"/>
      <c r="U1149" t="s">
        <v>6174</v>
      </c>
      <c r="V1149" s="2">
        <v>44749.368113425924</v>
      </c>
      <c r="W1149" t="s">
        <v>329</v>
      </c>
      <c r="X1149" s="2">
        <v>44749.368113425924</v>
      </c>
      <c r="Y1149" t="s">
        <v>329</v>
      </c>
      <c r="Z1149"/>
    </row>
    <row r="1150" spans="1:26" hidden="1" x14ac:dyDescent="0.25">
      <c r="A1150" t="s">
        <v>3779</v>
      </c>
      <c r="B1150" t="s">
        <v>3778</v>
      </c>
      <c r="C1150" t="s">
        <v>461</v>
      </c>
      <c r="D1150" t="s">
        <v>462</v>
      </c>
      <c r="E1150" t="s">
        <v>463</v>
      </c>
      <c r="F1150" t="s">
        <v>62</v>
      </c>
      <c r="G1150" t="s">
        <v>58</v>
      </c>
      <c r="H1150">
        <v>1038441</v>
      </c>
      <c r="I1150">
        <v>5</v>
      </c>
      <c r="J1150" t="s">
        <v>47</v>
      </c>
      <c r="K1150" t="s">
        <v>6172</v>
      </c>
      <c r="L1150" t="s">
        <v>55</v>
      </c>
      <c r="M1150">
        <v>60</v>
      </c>
      <c r="N1150">
        <v>100</v>
      </c>
      <c r="O1150" t="s">
        <v>6173</v>
      </c>
      <c r="P1150">
        <v>2600</v>
      </c>
      <c r="Q1150">
        <v>50</v>
      </c>
      <c r="R1150">
        <v>300</v>
      </c>
      <c r="S1150"/>
      <c r="T1150"/>
      <c r="U1150" t="s">
        <v>6174</v>
      </c>
      <c r="V1150" s="2">
        <v>44643.55363425926</v>
      </c>
      <c r="W1150" t="s">
        <v>329</v>
      </c>
      <c r="X1150" s="2">
        <v>44643.55363425926</v>
      </c>
      <c r="Y1150" t="s">
        <v>329</v>
      </c>
      <c r="Z1150"/>
    </row>
    <row r="1151" spans="1:26" hidden="1" x14ac:dyDescent="0.25">
      <c r="A1151" t="s">
        <v>4665</v>
      </c>
      <c r="B1151" t="s">
        <v>4664</v>
      </c>
      <c r="C1151" t="s">
        <v>3734</v>
      </c>
      <c r="D1151" t="s">
        <v>399</v>
      </c>
      <c r="E1151" t="s">
        <v>3735</v>
      </c>
      <c r="F1151" t="s">
        <v>177</v>
      </c>
      <c r="G1151" t="s">
        <v>58</v>
      </c>
      <c r="H1151">
        <v>1038443</v>
      </c>
      <c r="I1151">
        <v>6</v>
      </c>
      <c r="J1151" t="s">
        <v>167</v>
      </c>
      <c r="K1151" t="s">
        <v>6142</v>
      </c>
      <c r="L1151" t="s">
        <v>55</v>
      </c>
      <c r="M1151">
        <v>80</v>
      </c>
      <c r="N1151">
        <v>100</v>
      </c>
      <c r="O1151" t="s">
        <v>6216</v>
      </c>
      <c r="P1151">
        <v>2600</v>
      </c>
      <c r="Q1151">
        <v>50</v>
      </c>
      <c r="R1151">
        <v>300</v>
      </c>
      <c r="S1151"/>
      <c r="T1151"/>
      <c r="U1151" t="s">
        <v>6144</v>
      </c>
      <c r="V1151" s="2">
        <v>44749.376423611109</v>
      </c>
      <c r="W1151" t="s">
        <v>329</v>
      </c>
      <c r="X1151" s="2">
        <v>44749.376423611109</v>
      </c>
      <c r="Y1151" t="s">
        <v>329</v>
      </c>
      <c r="Z1151"/>
    </row>
    <row r="1152" spans="1:26" x14ac:dyDescent="0.25">
      <c r="A1152" t="s">
        <v>3004</v>
      </c>
      <c r="B1152" t="s">
        <v>3003</v>
      </c>
      <c r="C1152" t="s">
        <v>1047</v>
      </c>
      <c r="D1152" t="s">
        <v>1048</v>
      </c>
      <c r="E1152" t="s">
        <v>1049</v>
      </c>
      <c r="F1152" t="s">
        <v>241</v>
      </c>
      <c r="G1152" s="5" t="s">
        <v>58</v>
      </c>
      <c r="H1152" s="5">
        <v>1030373</v>
      </c>
      <c r="I1152">
        <v>5</v>
      </c>
      <c r="J1152" t="s">
        <v>79</v>
      </c>
      <c r="K1152" t="s">
        <v>6172</v>
      </c>
      <c r="L1152" s="5" t="s">
        <v>55</v>
      </c>
      <c r="M1152">
        <v>60</v>
      </c>
      <c r="N1152">
        <v>100</v>
      </c>
      <c r="O1152" t="s">
        <v>6190</v>
      </c>
      <c r="P1152" s="5">
        <v>2600</v>
      </c>
      <c r="Q1152" s="5">
        <v>50</v>
      </c>
      <c r="R1152" s="5">
        <v>300</v>
      </c>
      <c r="U1152" s="5" t="s">
        <v>6174</v>
      </c>
      <c r="V1152" s="8">
        <v>43903.412986111114</v>
      </c>
      <c r="W1152" s="5" t="s">
        <v>37</v>
      </c>
      <c r="X1152" s="8">
        <v>44096.608020833337</v>
      </c>
      <c r="Y1152" s="5" t="s">
        <v>37</v>
      </c>
    </row>
    <row r="1153" spans="1:26" hidden="1" x14ac:dyDescent="0.25">
      <c r="A1153" t="s">
        <v>4681</v>
      </c>
      <c r="B1153" t="s">
        <v>4680</v>
      </c>
      <c r="C1153" t="s">
        <v>3970</v>
      </c>
      <c r="D1153" t="s">
        <v>93</v>
      </c>
      <c r="E1153" t="s">
        <v>3971</v>
      </c>
      <c r="F1153" t="s">
        <v>43</v>
      </c>
      <c r="G1153" t="s">
        <v>58</v>
      </c>
      <c r="H1153">
        <v>1038477</v>
      </c>
      <c r="I1153">
        <v>6</v>
      </c>
      <c r="J1153" t="s">
        <v>47</v>
      </c>
      <c r="K1153" t="s">
        <v>6142</v>
      </c>
      <c r="L1153" t="s">
        <v>55</v>
      </c>
      <c r="M1153">
        <v>80</v>
      </c>
      <c r="N1153">
        <v>100</v>
      </c>
      <c r="O1153" t="s">
        <v>6216</v>
      </c>
      <c r="P1153">
        <v>2600</v>
      </c>
      <c r="Q1153">
        <v>50</v>
      </c>
      <c r="R1153">
        <v>300</v>
      </c>
      <c r="S1153"/>
      <c r="T1153"/>
      <c r="U1153" t="s">
        <v>6144</v>
      </c>
      <c r="V1153" s="2">
        <v>44726.576064814813</v>
      </c>
      <c r="W1153" t="s">
        <v>329</v>
      </c>
      <c r="X1153" s="2">
        <v>44726.576064814813</v>
      </c>
      <c r="Y1153" t="s">
        <v>329</v>
      </c>
      <c r="Z1153"/>
    </row>
    <row r="1154" spans="1:26" hidden="1" x14ac:dyDescent="0.25">
      <c r="A1154" t="s">
        <v>4683</v>
      </c>
      <c r="B1154" t="s">
        <v>4682</v>
      </c>
      <c r="C1154" t="s">
        <v>355</v>
      </c>
      <c r="D1154" t="s">
        <v>356</v>
      </c>
      <c r="E1154" t="s">
        <v>357</v>
      </c>
      <c r="F1154" t="s">
        <v>177</v>
      </c>
      <c r="G1154" t="s">
        <v>58</v>
      </c>
      <c r="H1154">
        <v>1038478</v>
      </c>
      <c r="I1154">
        <v>6</v>
      </c>
      <c r="J1154" t="s">
        <v>79</v>
      </c>
      <c r="K1154" t="s">
        <v>6172</v>
      </c>
      <c r="L1154" t="s">
        <v>55</v>
      </c>
      <c r="M1154">
        <v>60</v>
      </c>
      <c r="N1154">
        <v>100</v>
      </c>
      <c r="O1154" t="s">
        <v>6173</v>
      </c>
      <c r="P1154">
        <v>2600</v>
      </c>
      <c r="Q1154">
        <v>50</v>
      </c>
      <c r="R1154">
        <v>300</v>
      </c>
      <c r="S1154"/>
      <c r="T1154"/>
      <c r="U1154" t="s">
        <v>6174</v>
      </c>
      <c r="V1154" s="2">
        <v>44867.41946759259</v>
      </c>
      <c r="W1154" t="s">
        <v>329</v>
      </c>
      <c r="X1154" s="2">
        <v>44867.41946759259</v>
      </c>
      <c r="Y1154" t="s">
        <v>329</v>
      </c>
      <c r="Z1154"/>
    </row>
    <row r="1155" spans="1:26" hidden="1" x14ac:dyDescent="0.25">
      <c r="A1155" t="s">
        <v>4685</v>
      </c>
      <c r="B1155" t="s">
        <v>4684</v>
      </c>
      <c r="C1155" t="s">
        <v>355</v>
      </c>
      <c r="D1155" t="s">
        <v>356</v>
      </c>
      <c r="E1155" t="s">
        <v>357</v>
      </c>
      <c r="F1155" t="s">
        <v>177</v>
      </c>
      <c r="G1155" t="s">
        <v>58</v>
      </c>
      <c r="H1155">
        <v>1038479</v>
      </c>
      <c r="I1155">
        <v>6</v>
      </c>
      <c r="J1155" t="s">
        <v>47</v>
      </c>
      <c r="K1155" t="s">
        <v>6172</v>
      </c>
      <c r="L1155" t="s">
        <v>55</v>
      </c>
      <c r="M1155">
        <v>60</v>
      </c>
      <c r="N1155">
        <v>100</v>
      </c>
      <c r="O1155" t="s">
        <v>6173</v>
      </c>
      <c r="P1155">
        <v>2600</v>
      </c>
      <c r="Q1155">
        <v>50</v>
      </c>
      <c r="R1155">
        <v>300</v>
      </c>
      <c r="S1155"/>
      <c r="T1155"/>
      <c r="U1155" t="s">
        <v>6174</v>
      </c>
      <c r="V1155" s="2">
        <v>44867.419606481482</v>
      </c>
      <c r="W1155" t="s">
        <v>329</v>
      </c>
      <c r="X1155" s="2">
        <v>44867.419606481482</v>
      </c>
      <c r="Y1155" t="s">
        <v>329</v>
      </c>
      <c r="Z1155"/>
    </row>
    <row r="1156" spans="1:26" hidden="1" x14ac:dyDescent="0.25">
      <c r="A1156" t="s">
        <v>4687</v>
      </c>
      <c r="B1156" t="s">
        <v>4686</v>
      </c>
      <c r="C1156" t="s">
        <v>161</v>
      </c>
      <c r="D1156" t="s">
        <v>4643</v>
      </c>
      <c r="E1156" t="s">
        <v>4644</v>
      </c>
      <c r="F1156" t="s">
        <v>62</v>
      </c>
      <c r="G1156" t="s">
        <v>58</v>
      </c>
      <c r="H1156">
        <v>1038480</v>
      </c>
      <c r="I1156">
        <v>6</v>
      </c>
      <c r="J1156" t="s">
        <v>79</v>
      </c>
      <c r="K1156" t="s">
        <v>6142</v>
      </c>
      <c r="L1156" t="s">
        <v>55</v>
      </c>
      <c r="M1156">
        <v>80</v>
      </c>
      <c r="N1156">
        <v>100</v>
      </c>
      <c r="O1156" t="s">
        <v>6216</v>
      </c>
      <c r="P1156">
        <v>2600</v>
      </c>
      <c r="Q1156">
        <v>50</v>
      </c>
      <c r="R1156">
        <v>300</v>
      </c>
      <c r="S1156"/>
      <c r="T1156"/>
      <c r="U1156" t="s">
        <v>6144</v>
      </c>
      <c r="V1156" s="2">
        <v>44844.505057870374</v>
      </c>
      <c r="W1156" t="s">
        <v>329</v>
      </c>
      <c r="X1156" s="2">
        <v>44844.505057870374</v>
      </c>
      <c r="Y1156" t="s">
        <v>329</v>
      </c>
      <c r="Z1156"/>
    </row>
    <row r="1157" spans="1:26" hidden="1" x14ac:dyDescent="0.25">
      <c r="A1157" t="s">
        <v>3772</v>
      </c>
      <c r="B1157" t="s">
        <v>3771</v>
      </c>
      <c r="C1157" t="s">
        <v>3773</v>
      </c>
      <c r="D1157" t="s">
        <v>281</v>
      </c>
      <c r="E1157" t="s">
        <v>3774</v>
      </c>
      <c r="F1157" t="s">
        <v>43</v>
      </c>
      <c r="G1157" t="s">
        <v>58</v>
      </c>
      <c r="H1157">
        <v>1038481</v>
      </c>
      <c r="I1157">
        <v>6</v>
      </c>
      <c r="J1157" t="s">
        <v>79</v>
      </c>
      <c r="K1157" t="s">
        <v>6172</v>
      </c>
      <c r="L1157" t="s">
        <v>55</v>
      </c>
      <c r="M1157">
        <v>60</v>
      </c>
      <c r="N1157">
        <v>100</v>
      </c>
      <c r="O1157" t="s">
        <v>6173</v>
      </c>
      <c r="P1157">
        <v>2600</v>
      </c>
      <c r="Q1157">
        <v>50</v>
      </c>
      <c r="R1157">
        <v>300</v>
      </c>
      <c r="S1157"/>
      <c r="T1157"/>
      <c r="U1157" t="s">
        <v>6174</v>
      </c>
      <c r="V1157" s="2">
        <v>44706.383645833332</v>
      </c>
      <c r="W1157" t="s">
        <v>329</v>
      </c>
      <c r="X1157" s="2">
        <v>44706.383645833332</v>
      </c>
      <c r="Y1157" t="s">
        <v>329</v>
      </c>
      <c r="Z1157"/>
    </row>
    <row r="1158" spans="1:26" hidden="1" x14ac:dyDescent="0.25">
      <c r="A1158" t="s">
        <v>4671</v>
      </c>
      <c r="B1158" t="s">
        <v>4670</v>
      </c>
      <c r="C1158" t="s">
        <v>4531</v>
      </c>
      <c r="D1158" t="s">
        <v>1283</v>
      </c>
      <c r="E1158" t="s">
        <v>4532</v>
      </c>
      <c r="F1158" t="s">
        <v>43</v>
      </c>
      <c r="G1158" t="s">
        <v>58</v>
      </c>
      <c r="H1158">
        <v>1038483</v>
      </c>
      <c r="I1158">
        <v>6</v>
      </c>
      <c r="J1158" t="s">
        <v>47</v>
      </c>
      <c r="K1158" t="s">
        <v>6172</v>
      </c>
      <c r="L1158" t="s">
        <v>55</v>
      </c>
      <c r="M1158">
        <v>60</v>
      </c>
      <c r="N1158">
        <v>100</v>
      </c>
      <c r="O1158" t="s">
        <v>6173</v>
      </c>
      <c r="P1158">
        <v>2600</v>
      </c>
      <c r="Q1158">
        <v>50</v>
      </c>
      <c r="R1158">
        <v>300</v>
      </c>
      <c r="S1158"/>
      <c r="T1158"/>
      <c r="U1158" t="s">
        <v>6174</v>
      </c>
      <c r="V1158" s="2">
        <v>44726.577465277776</v>
      </c>
      <c r="W1158" t="s">
        <v>329</v>
      </c>
      <c r="X1158" s="2">
        <v>44726.577465277776</v>
      </c>
      <c r="Y1158" t="s">
        <v>329</v>
      </c>
      <c r="Z1158"/>
    </row>
    <row r="1159" spans="1:26" hidden="1" x14ac:dyDescent="0.25">
      <c r="A1159" t="s">
        <v>4673</v>
      </c>
      <c r="B1159" t="s">
        <v>4672</v>
      </c>
      <c r="C1159" t="s">
        <v>1527</v>
      </c>
      <c r="D1159" t="s">
        <v>1528</v>
      </c>
      <c r="E1159" t="s">
        <v>1529</v>
      </c>
      <c r="F1159" t="s">
        <v>177</v>
      </c>
      <c r="G1159" t="s">
        <v>58</v>
      </c>
      <c r="H1159">
        <v>1038484</v>
      </c>
      <c r="I1159">
        <v>6</v>
      </c>
      <c r="J1159" t="s">
        <v>47</v>
      </c>
      <c r="K1159" t="s">
        <v>6172</v>
      </c>
      <c r="L1159" t="s">
        <v>55</v>
      </c>
      <c r="M1159">
        <v>60</v>
      </c>
      <c r="N1159">
        <v>100</v>
      </c>
      <c r="O1159" t="s">
        <v>6173</v>
      </c>
      <c r="P1159">
        <v>2600</v>
      </c>
      <c r="Q1159">
        <v>50</v>
      </c>
      <c r="R1159">
        <v>300</v>
      </c>
      <c r="S1159"/>
      <c r="T1159"/>
      <c r="U1159" t="s">
        <v>6174</v>
      </c>
      <c r="V1159" s="2">
        <v>44851.442858796298</v>
      </c>
      <c r="W1159" t="s">
        <v>329</v>
      </c>
      <c r="X1159" s="2">
        <v>44851.442916666667</v>
      </c>
      <c r="Y1159" t="s">
        <v>329</v>
      </c>
      <c r="Z1159"/>
    </row>
    <row r="1160" spans="1:26" hidden="1" x14ac:dyDescent="0.25">
      <c r="A1160" t="s">
        <v>4675</v>
      </c>
      <c r="B1160" t="s">
        <v>4674</v>
      </c>
      <c r="C1160" t="s">
        <v>355</v>
      </c>
      <c r="D1160" t="s">
        <v>356</v>
      </c>
      <c r="E1160" t="s">
        <v>357</v>
      </c>
      <c r="F1160" t="s">
        <v>177</v>
      </c>
      <c r="G1160" t="s">
        <v>58</v>
      </c>
      <c r="H1160">
        <v>1038486</v>
      </c>
      <c r="I1160">
        <v>6</v>
      </c>
      <c r="J1160" t="s">
        <v>167</v>
      </c>
      <c r="K1160" t="s">
        <v>6142</v>
      </c>
      <c r="L1160" t="s">
        <v>55</v>
      </c>
      <c r="M1160">
        <v>80</v>
      </c>
      <c r="N1160">
        <v>100</v>
      </c>
      <c r="O1160" t="s">
        <v>6216</v>
      </c>
      <c r="P1160">
        <v>2600</v>
      </c>
      <c r="Q1160">
        <v>50</v>
      </c>
      <c r="R1160">
        <v>300</v>
      </c>
      <c r="S1160"/>
      <c r="T1160"/>
      <c r="U1160" t="s">
        <v>6144</v>
      </c>
      <c r="V1160" s="2">
        <v>44867.419745370367</v>
      </c>
      <c r="W1160" t="s">
        <v>329</v>
      </c>
      <c r="X1160" s="2">
        <v>44867.419745370367</v>
      </c>
      <c r="Y1160" t="s">
        <v>329</v>
      </c>
      <c r="Z1160"/>
    </row>
    <row r="1161" spans="1:26" hidden="1" x14ac:dyDescent="0.25">
      <c r="A1161" t="s">
        <v>4677</v>
      </c>
      <c r="B1161" t="s">
        <v>4676</v>
      </c>
      <c r="C1161" t="s">
        <v>1527</v>
      </c>
      <c r="D1161" t="s">
        <v>1528</v>
      </c>
      <c r="E1161" t="s">
        <v>1529</v>
      </c>
      <c r="F1161" t="s">
        <v>177</v>
      </c>
      <c r="G1161" t="s">
        <v>58</v>
      </c>
      <c r="H1161">
        <v>1038487</v>
      </c>
      <c r="I1161">
        <v>6</v>
      </c>
      <c r="J1161" t="s">
        <v>79</v>
      </c>
      <c r="K1161" t="s">
        <v>6172</v>
      </c>
      <c r="L1161" t="s">
        <v>55</v>
      </c>
      <c r="M1161">
        <v>60</v>
      </c>
      <c r="N1161">
        <v>100</v>
      </c>
      <c r="O1161" t="s">
        <v>6173</v>
      </c>
      <c r="P1161">
        <v>2600</v>
      </c>
      <c r="Q1161">
        <v>50</v>
      </c>
      <c r="R1161">
        <v>300</v>
      </c>
      <c r="S1161"/>
      <c r="T1161"/>
      <c r="U1161" t="s">
        <v>6174</v>
      </c>
      <c r="V1161" s="2">
        <v>44851.442696759259</v>
      </c>
      <c r="W1161" t="s">
        <v>329</v>
      </c>
      <c r="X1161" s="2">
        <v>44851.442696759259</v>
      </c>
      <c r="Y1161" t="s">
        <v>329</v>
      </c>
      <c r="Z1161"/>
    </row>
    <row r="1162" spans="1:26" hidden="1" x14ac:dyDescent="0.25">
      <c r="A1162" t="s">
        <v>4679</v>
      </c>
      <c r="B1162" t="s">
        <v>4678</v>
      </c>
      <c r="C1162" t="s">
        <v>2534</v>
      </c>
      <c r="D1162" t="s">
        <v>2094</v>
      </c>
      <c r="E1162" t="s">
        <v>4523</v>
      </c>
      <c r="F1162" t="s">
        <v>62</v>
      </c>
      <c r="G1162" t="s">
        <v>58</v>
      </c>
      <c r="H1162">
        <v>1039009</v>
      </c>
      <c r="I1162">
        <v>6</v>
      </c>
      <c r="J1162" t="s">
        <v>47</v>
      </c>
      <c r="K1162" t="s">
        <v>6172</v>
      </c>
      <c r="L1162" t="s">
        <v>55</v>
      </c>
      <c r="M1162">
        <v>60</v>
      </c>
      <c r="N1162">
        <v>100</v>
      </c>
      <c r="O1162" t="s">
        <v>6173</v>
      </c>
      <c r="P1162">
        <v>2600</v>
      </c>
      <c r="Q1162">
        <v>50</v>
      </c>
      <c r="R1162">
        <v>300</v>
      </c>
      <c r="S1162"/>
      <c r="T1162"/>
      <c r="U1162" t="s">
        <v>6174</v>
      </c>
      <c r="V1162" s="2">
        <v>44725.547962962963</v>
      </c>
      <c r="W1162" t="s">
        <v>329</v>
      </c>
      <c r="X1162" s="2">
        <v>44725.547962962963</v>
      </c>
      <c r="Y1162" t="s">
        <v>329</v>
      </c>
      <c r="Z1162"/>
    </row>
    <row r="1163" spans="1:26" hidden="1" x14ac:dyDescent="0.25">
      <c r="A1163" t="s">
        <v>3777</v>
      </c>
      <c r="B1163" t="s">
        <v>3776</v>
      </c>
      <c r="C1163" t="s">
        <v>2634</v>
      </c>
      <c r="D1163" t="s">
        <v>2635</v>
      </c>
      <c r="E1163" t="s">
        <v>2636</v>
      </c>
      <c r="F1163" t="s">
        <v>2125</v>
      </c>
      <c r="G1163" t="s">
        <v>58</v>
      </c>
      <c r="H1163">
        <v>1039019</v>
      </c>
      <c r="I1163">
        <v>6</v>
      </c>
      <c r="J1163" t="s">
        <v>47</v>
      </c>
      <c r="K1163" t="s">
        <v>6142</v>
      </c>
      <c r="L1163" t="s">
        <v>55</v>
      </c>
      <c r="M1163">
        <v>80</v>
      </c>
      <c r="N1163">
        <v>100</v>
      </c>
      <c r="O1163" t="s">
        <v>6216</v>
      </c>
      <c r="P1163">
        <v>2600</v>
      </c>
      <c r="Q1163">
        <v>50</v>
      </c>
      <c r="R1163">
        <v>300</v>
      </c>
      <c r="S1163"/>
      <c r="T1163"/>
      <c r="U1163" t="s">
        <v>6144</v>
      </c>
      <c r="V1163" s="2">
        <v>44697.381423611114</v>
      </c>
      <c r="W1163" t="s">
        <v>329</v>
      </c>
      <c r="X1163" s="2">
        <v>44697.381423611114</v>
      </c>
      <c r="Y1163" t="s">
        <v>329</v>
      </c>
      <c r="Z1163"/>
    </row>
    <row r="1164" spans="1:26" x14ac:dyDescent="0.25">
      <c r="A1164" t="s">
        <v>3376</v>
      </c>
      <c r="B1164" t="s">
        <v>3375</v>
      </c>
      <c r="C1164" t="s">
        <v>1492</v>
      </c>
      <c r="D1164" t="s">
        <v>1493</v>
      </c>
      <c r="E1164" t="s">
        <v>1494</v>
      </c>
      <c r="F1164" t="s">
        <v>241</v>
      </c>
      <c r="G1164" s="5" t="s">
        <v>323</v>
      </c>
      <c r="H1164" s="8"/>
      <c r="I1164">
        <v>5</v>
      </c>
      <c r="J1164" t="s">
        <v>47</v>
      </c>
      <c r="K1164" t="s">
        <v>6142</v>
      </c>
      <c r="L1164" s="5" t="s">
        <v>55</v>
      </c>
      <c r="M1164">
        <v>80</v>
      </c>
      <c r="N1164">
        <v>100</v>
      </c>
      <c r="O1164" t="s">
        <v>6182</v>
      </c>
      <c r="P1164" s="5">
        <v>2500</v>
      </c>
      <c r="Q1164" s="5">
        <v>50</v>
      </c>
      <c r="R1164" s="5">
        <v>301</v>
      </c>
      <c r="U1164" s="5" t="s">
        <v>6144</v>
      </c>
      <c r="V1164" s="8">
        <v>43474.373842592591</v>
      </c>
      <c r="X1164" s="8">
        <v>43474.373842592591</v>
      </c>
    </row>
    <row r="1165" spans="1:26" hidden="1" x14ac:dyDescent="0.25">
      <c r="A1165" t="s">
        <v>4669</v>
      </c>
      <c r="B1165" t="s">
        <v>4668</v>
      </c>
      <c r="C1165" t="s">
        <v>324</v>
      </c>
      <c r="D1165" t="s">
        <v>4471</v>
      </c>
      <c r="E1165" t="s">
        <v>4472</v>
      </c>
      <c r="F1165" t="s">
        <v>177</v>
      </c>
      <c r="G1165" t="s">
        <v>58</v>
      </c>
      <c r="H1165">
        <v>1039029</v>
      </c>
      <c r="I1165">
        <v>5</v>
      </c>
      <c r="J1165" t="s">
        <v>79</v>
      </c>
      <c r="K1165" t="s">
        <v>6142</v>
      </c>
      <c r="L1165" t="s">
        <v>55</v>
      </c>
      <c r="M1165">
        <v>80</v>
      </c>
      <c r="N1165">
        <v>100</v>
      </c>
      <c r="O1165" t="s">
        <v>6216</v>
      </c>
      <c r="P1165">
        <v>2600</v>
      </c>
      <c r="Q1165">
        <v>50</v>
      </c>
      <c r="R1165">
        <v>300</v>
      </c>
      <c r="S1165"/>
      <c r="T1165"/>
      <c r="U1165" t="s">
        <v>6144</v>
      </c>
      <c r="V1165" s="2">
        <v>44677.602372685185</v>
      </c>
      <c r="W1165" t="s">
        <v>329</v>
      </c>
      <c r="X1165" s="2">
        <v>44677.602372685185</v>
      </c>
      <c r="Y1165" t="s">
        <v>329</v>
      </c>
      <c r="Z1165"/>
    </row>
    <row r="1166" spans="1:26" hidden="1" x14ac:dyDescent="0.25">
      <c r="A1166" t="s">
        <v>1606</v>
      </c>
      <c r="B1166" t="s">
        <v>1605</v>
      </c>
      <c r="C1166" t="s">
        <v>194</v>
      </c>
      <c r="D1166" t="s">
        <v>195</v>
      </c>
      <c r="E1166" t="s">
        <v>196</v>
      </c>
      <c r="F1166" t="s">
        <v>177</v>
      </c>
      <c r="G1166" t="s">
        <v>58</v>
      </c>
      <c r="H1166">
        <v>1039092</v>
      </c>
      <c r="I1166">
        <v>5</v>
      </c>
      <c r="J1166" t="s">
        <v>79</v>
      </c>
      <c r="K1166" t="s">
        <v>6142</v>
      </c>
      <c r="L1166" t="s">
        <v>55</v>
      </c>
      <c r="M1166">
        <v>80</v>
      </c>
      <c r="N1166">
        <v>100</v>
      </c>
      <c r="O1166" t="s">
        <v>6216</v>
      </c>
      <c r="P1166">
        <v>2500</v>
      </c>
      <c r="Q1166">
        <v>50</v>
      </c>
      <c r="R1166">
        <v>300</v>
      </c>
      <c r="S1166"/>
      <c r="T1166"/>
      <c r="U1166" t="s">
        <v>6144</v>
      </c>
      <c r="V1166" s="2">
        <v>44665.508842592593</v>
      </c>
      <c r="W1166" t="s">
        <v>329</v>
      </c>
      <c r="X1166" s="2">
        <v>44665.508912037039</v>
      </c>
      <c r="Y1166" t="s">
        <v>329</v>
      </c>
      <c r="Z1166"/>
    </row>
    <row r="1167" spans="1:26" hidden="1" x14ac:dyDescent="0.25">
      <c r="A1167" t="s">
        <v>4933</v>
      </c>
      <c r="B1167" t="s">
        <v>4932</v>
      </c>
      <c r="C1167" t="s">
        <v>2404</v>
      </c>
      <c r="D1167" t="s">
        <v>482</v>
      </c>
      <c r="E1167" t="s">
        <v>2405</v>
      </c>
      <c r="F1167" t="s">
        <v>177</v>
      </c>
      <c r="G1167" t="s">
        <v>58</v>
      </c>
      <c r="H1167">
        <v>1039101</v>
      </c>
      <c r="I1167">
        <v>5</v>
      </c>
      <c r="J1167" t="s">
        <v>79</v>
      </c>
      <c r="K1167" t="s">
        <v>6142</v>
      </c>
      <c r="L1167" t="s">
        <v>55</v>
      </c>
      <c r="M1167">
        <v>80</v>
      </c>
      <c r="N1167">
        <v>100</v>
      </c>
      <c r="O1167" t="s">
        <v>6216</v>
      </c>
      <c r="P1167">
        <v>2600</v>
      </c>
      <c r="Q1167">
        <v>50</v>
      </c>
      <c r="R1167">
        <v>300</v>
      </c>
      <c r="S1167"/>
      <c r="T1167"/>
      <c r="U1167" t="s">
        <v>6144</v>
      </c>
      <c r="V1167" s="2">
        <v>44670.35491898148</v>
      </c>
      <c r="W1167" t="s">
        <v>329</v>
      </c>
      <c r="X1167" s="2">
        <v>44670.35491898148</v>
      </c>
      <c r="Y1167" t="s">
        <v>329</v>
      </c>
      <c r="Z1167"/>
    </row>
    <row r="1168" spans="1:26" hidden="1" x14ac:dyDescent="0.25">
      <c r="A1168" t="s">
        <v>3781</v>
      </c>
      <c r="B1168" t="s">
        <v>3780</v>
      </c>
      <c r="C1168" t="s">
        <v>461</v>
      </c>
      <c r="D1168" t="s">
        <v>462</v>
      </c>
      <c r="E1168" t="s">
        <v>463</v>
      </c>
      <c r="F1168" t="s">
        <v>62</v>
      </c>
      <c r="G1168" t="s">
        <v>58</v>
      </c>
      <c r="H1168">
        <v>1039102</v>
      </c>
      <c r="I1168">
        <v>5</v>
      </c>
      <c r="J1168" t="s">
        <v>79</v>
      </c>
      <c r="K1168" t="s">
        <v>6172</v>
      </c>
      <c r="L1168" t="s">
        <v>55</v>
      </c>
      <c r="M1168">
        <v>60</v>
      </c>
      <c r="N1168">
        <v>100</v>
      </c>
      <c r="O1168" t="s">
        <v>6173</v>
      </c>
      <c r="P1168">
        <v>2600</v>
      </c>
      <c r="Q1168">
        <v>50</v>
      </c>
      <c r="R1168">
        <v>300</v>
      </c>
      <c r="S1168"/>
      <c r="T1168"/>
      <c r="U1168" t="s">
        <v>6174</v>
      </c>
      <c r="V1168" s="2">
        <v>44643.553379629629</v>
      </c>
      <c r="W1168" t="s">
        <v>329</v>
      </c>
      <c r="X1168" s="2">
        <v>44643.553379629629</v>
      </c>
      <c r="Y1168" t="s">
        <v>329</v>
      </c>
      <c r="Z1168"/>
    </row>
    <row r="1169" spans="1:26" hidden="1" x14ac:dyDescent="0.25">
      <c r="A1169" t="s">
        <v>4663</v>
      </c>
      <c r="B1169" t="s">
        <v>4662</v>
      </c>
      <c r="C1169" t="s">
        <v>2534</v>
      </c>
      <c r="D1169" t="s">
        <v>2094</v>
      </c>
      <c r="E1169" t="s">
        <v>4523</v>
      </c>
      <c r="F1169" t="s">
        <v>62</v>
      </c>
      <c r="G1169" t="s">
        <v>58</v>
      </c>
      <c r="H1169">
        <v>1038482</v>
      </c>
      <c r="I1169">
        <v>6</v>
      </c>
      <c r="J1169" t="s">
        <v>79</v>
      </c>
      <c r="K1169" t="s">
        <v>6172</v>
      </c>
      <c r="L1169" t="s">
        <v>55</v>
      </c>
      <c r="M1169">
        <v>60</v>
      </c>
      <c r="N1169">
        <v>100</v>
      </c>
      <c r="O1169" t="s">
        <v>6173</v>
      </c>
      <c r="P1169">
        <v>2600</v>
      </c>
      <c r="Q1169">
        <v>50</v>
      </c>
      <c r="R1169">
        <v>300</v>
      </c>
      <c r="S1169"/>
      <c r="T1169"/>
      <c r="U1169" t="s">
        <v>6174</v>
      </c>
      <c r="V1169" s="2">
        <v>44725.547812500001</v>
      </c>
      <c r="W1169" t="s">
        <v>329</v>
      </c>
      <c r="X1169" s="2">
        <v>44725.547812500001</v>
      </c>
      <c r="Y1169" t="s">
        <v>329</v>
      </c>
      <c r="Z1169"/>
    </row>
    <row r="1170" spans="1:26" hidden="1" x14ac:dyDescent="0.25">
      <c r="A1170" t="s">
        <v>3783</v>
      </c>
      <c r="B1170" t="s">
        <v>3782</v>
      </c>
      <c r="C1170" t="s">
        <v>3773</v>
      </c>
      <c r="D1170" t="s">
        <v>281</v>
      </c>
      <c r="E1170" t="s">
        <v>3774</v>
      </c>
      <c r="F1170" t="s">
        <v>43</v>
      </c>
      <c r="G1170" t="s">
        <v>58</v>
      </c>
      <c r="H1170">
        <v>1038427</v>
      </c>
      <c r="I1170">
        <v>6</v>
      </c>
      <c r="J1170" t="s">
        <v>47</v>
      </c>
      <c r="K1170" t="s">
        <v>6172</v>
      </c>
      <c r="L1170" t="s">
        <v>55</v>
      </c>
      <c r="M1170">
        <v>60</v>
      </c>
      <c r="N1170">
        <v>100</v>
      </c>
      <c r="O1170" t="s">
        <v>6173</v>
      </c>
      <c r="P1170">
        <v>2700</v>
      </c>
      <c r="Q1170">
        <v>50</v>
      </c>
      <c r="R1170">
        <v>300</v>
      </c>
      <c r="S1170"/>
      <c r="T1170"/>
      <c r="U1170" t="s">
        <v>6174</v>
      </c>
      <c r="V1170" s="2">
        <v>44706.384664351855</v>
      </c>
      <c r="W1170" t="s">
        <v>329</v>
      </c>
      <c r="X1170" s="2">
        <v>44706.384664351855</v>
      </c>
      <c r="Y1170" t="s">
        <v>329</v>
      </c>
      <c r="Z1170"/>
    </row>
    <row r="1171" spans="1:26" hidden="1" x14ac:dyDescent="0.25">
      <c r="A1171" t="s">
        <v>4872</v>
      </c>
      <c r="B1171" t="s">
        <v>4871</v>
      </c>
      <c r="C1171" t="s">
        <v>1282</v>
      </c>
      <c r="D1171" t="s">
        <v>169</v>
      </c>
      <c r="E1171" t="s">
        <v>1284</v>
      </c>
      <c r="F1171" t="s">
        <v>277</v>
      </c>
      <c r="G1171" t="s">
        <v>58</v>
      </c>
      <c r="H1171">
        <v>1037204</v>
      </c>
      <c r="I1171">
        <v>5</v>
      </c>
      <c r="J1171" t="s">
        <v>47</v>
      </c>
      <c r="K1171" t="s">
        <v>6172</v>
      </c>
      <c r="L1171" t="s">
        <v>55</v>
      </c>
      <c r="M1171">
        <v>60</v>
      </c>
      <c r="N1171">
        <v>100</v>
      </c>
      <c r="O1171" t="s">
        <v>6219</v>
      </c>
      <c r="P1171">
        <v>2600</v>
      </c>
      <c r="Q1171">
        <v>50</v>
      </c>
      <c r="R1171">
        <v>300</v>
      </c>
      <c r="S1171"/>
      <c r="T1171"/>
      <c r="U1171" t="s">
        <v>6174</v>
      </c>
      <c r="V1171" s="2">
        <v>44256.579421296294</v>
      </c>
      <c r="W1171" t="s">
        <v>329</v>
      </c>
      <c r="X1171" s="2">
        <v>44256.579421296294</v>
      </c>
      <c r="Y1171" t="s">
        <v>329</v>
      </c>
      <c r="Z1171"/>
    </row>
    <row r="1172" spans="1:26" hidden="1" x14ac:dyDescent="0.25">
      <c r="A1172" t="s">
        <v>4874</v>
      </c>
      <c r="B1172" t="s">
        <v>4873</v>
      </c>
      <c r="C1172" t="s">
        <v>324</v>
      </c>
      <c r="D1172" t="s">
        <v>3310</v>
      </c>
      <c r="E1172" t="s">
        <v>3631</v>
      </c>
      <c r="F1172" t="s">
        <v>177</v>
      </c>
      <c r="G1172" t="s">
        <v>58</v>
      </c>
      <c r="H1172">
        <v>1037206</v>
      </c>
      <c r="I1172">
        <v>5</v>
      </c>
      <c r="J1172" t="s">
        <v>47</v>
      </c>
      <c r="K1172" t="s">
        <v>6172</v>
      </c>
      <c r="L1172" t="s">
        <v>55</v>
      </c>
      <c r="M1172">
        <v>60</v>
      </c>
      <c r="N1172">
        <v>100</v>
      </c>
      <c r="O1172" t="s">
        <v>6219</v>
      </c>
      <c r="P1172">
        <v>2550</v>
      </c>
      <c r="Q1172">
        <v>50</v>
      </c>
      <c r="R1172">
        <v>300</v>
      </c>
      <c r="S1172"/>
      <c r="T1172"/>
      <c r="U1172" t="s">
        <v>6174</v>
      </c>
      <c r="V1172" s="2">
        <v>44238.455520833333</v>
      </c>
      <c r="W1172" t="s">
        <v>329</v>
      </c>
      <c r="X1172" s="2">
        <v>44238.455694444441</v>
      </c>
      <c r="Y1172" t="s">
        <v>329</v>
      </c>
      <c r="Z1172"/>
    </row>
    <row r="1173" spans="1:26" hidden="1" x14ac:dyDescent="0.25">
      <c r="A1173" t="s">
        <v>4876</v>
      </c>
      <c r="B1173" t="s">
        <v>4875</v>
      </c>
      <c r="C1173" t="s">
        <v>245</v>
      </c>
      <c r="D1173" t="s">
        <v>468</v>
      </c>
      <c r="E1173" t="s">
        <v>3650</v>
      </c>
      <c r="F1173" t="s">
        <v>62</v>
      </c>
      <c r="G1173" t="s">
        <v>58</v>
      </c>
      <c r="H1173">
        <v>1037221</v>
      </c>
      <c r="I1173">
        <v>5</v>
      </c>
      <c r="J1173" t="s">
        <v>47</v>
      </c>
      <c r="K1173" t="s">
        <v>6172</v>
      </c>
      <c r="L1173" t="s">
        <v>55</v>
      </c>
      <c r="M1173">
        <v>60</v>
      </c>
      <c r="N1173">
        <v>100</v>
      </c>
      <c r="O1173" t="s">
        <v>6219</v>
      </c>
      <c r="P1173">
        <v>2700</v>
      </c>
      <c r="Q1173">
        <v>50</v>
      </c>
      <c r="R1173">
        <v>300</v>
      </c>
      <c r="S1173"/>
      <c r="T1173"/>
      <c r="U1173" t="s">
        <v>6174</v>
      </c>
      <c r="V1173" s="2">
        <v>44593.434016203704</v>
      </c>
      <c r="W1173" t="s">
        <v>329</v>
      </c>
      <c r="X1173" s="2">
        <v>44593.434016203704</v>
      </c>
      <c r="Y1173" t="s">
        <v>329</v>
      </c>
      <c r="Z1173"/>
    </row>
    <row r="1174" spans="1:26" x14ac:dyDescent="0.25">
      <c r="A1174" t="s">
        <v>3378</v>
      </c>
      <c r="B1174" t="s">
        <v>3377</v>
      </c>
      <c r="C1174" t="s">
        <v>1492</v>
      </c>
      <c r="D1174" t="s">
        <v>3379</v>
      </c>
      <c r="E1174" t="s">
        <v>3380</v>
      </c>
      <c r="F1174" t="s">
        <v>241</v>
      </c>
      <c r="G1174" s="5" t="s">
        <v>323</v>
      </c>
      <c r="H1174" s="8"/>
      <c r="I1174">
        <v>5</v>
      </c>
      <c r="J1174" t="s">
        <v>79</v>
      </c>
      <c r="K1174" t="s">
        <v>6142</v>
      </c>
      <c r="L1174" s="5" t="s">
        <v>55</v>
      </c>
      <c r="M1174">
        <v>80</v>
      </c>
      <c r="N1174">
        <v>100</v>
      </c>
      <c r="O1174" t="s">
        <v>6316</v>
      </c>
      <c r="P1174" s="5">
        <v>2600</v>
      </c>
      <c r="Q1174" s="5">
        <v>50</v>
      </c>
      <c r="R1174" s="5">
        <v>301</v>
      </c>
      <c r="U1174" s="5" t="s">
        <v>6144</v>
      </c>
      <c r="V1174" s="8">
        <v>43474.373842592591</v>
      </c>
      <c r="X1174" s="8">
        <v>43474.373842592591</v>
      </c>
    </row>
    <row r="1175" spans="1:26" hidden="1" x14ac:dyDescent="0.25">
      <c r="A1175" t="s">
        <v>4880</v>
      </c>
      <c r="B1175" t="s">
        <v>4879</v>
      </c>
      <c r="C1175" t="s">
        <v>3621</v>
      </c>
      <c r="D1175" t="s">
        <v>281</v>
      </c>
      <c r="E1175" t="s">
        <v>3622</v>
      </c>
      <c r="F1175" t="s">
        <v>177</v>
      </c>
      <c r="G1175" t="s">
        <v>58</v>
      </c>
      <c r="H1175">
        <v>1037228</v>
      </c>
      <c r="I1175">
        <v>5</v>
      </c>
      <c r="J1175" t="s">
        <v>47</v>
      </c>
      <c r="K1175" t="s">
        <v>6172</v>
      </c>
      <c r="L1175" t="s">
        <v>55</v>
      </c>
      <c r="M1175">
        <v>60</v>
      </c>
      <c r="N1175">
        <v>100</v>
      </c>
      <c r="O1175" t="s">
        <v>6219</v>
      </c>
      <c r="P1175">
        <v>2700</v>
      </c>
      <c r="Q1175">
        <v>50</v>
      </c>
      <c r="R1175">
        <v>300</v>
      </c>
      <c r="S1175"/>
      <c r="T1175"/>
      <c r="U1175" t="s">
        <v>6174</v>
      </c>
      <c r="V1175" s="2">
        <v>44238.449687499997</v>
      </c>
      <c r="W1175" t="s">
        <v>329</v>
      </c>
      <c r="X1175" s="2">
        <v>44238.449687499997</v>
      </c>
      <c r="Y1175" t="s">
        <v>329</v>
      </c>
      <c r="Z1175"/>
    </row>
    <row r="1176" spans="1:26" x14ac:dyDescent="0.25">
      <c r="A1176" t="s">
        <v>3383</v>
      </c>
      <c r="B1176" t="s">
        <v>3382</v>
      </c>
      <c r="C1176" t="s">
        <v>1492</v>
      </c>
      <c r="D1176" t="s">
        <v>3384</v>
      </c>
      <c r="E1176" t="s">
        <v>3385</v>
      </c>
      <c r="F1176" t="s">
        <v>241</v>
      </c>
      <c r="G1176" s="5" t="s">
        <v>323</v>
      </c>
      <c r="H1176" s="8"/>
      <c r="I1176">
        <v>5</v>
      </c>
      <c r="J1176" t="s">
        <v>79</v>
      </c>
      <c r="K1176" t="s">
        <v>6142</v>
      </c>
      <c r="L1176" s="5" t="s">
        <v>55</v>
      </c>
      <c r="M1176">
        <v>80</v>
      </c>
      <c r="N1176">
        <v>100</v>
      </c>
      <c r="O1176" t="s">
        <v>6317</v>
      </c>
      <c r="P1176" s="5">
        <v>2600</v>
      </c>
      <c r="Q1176" s="5">
        <v>50</v>
      </c>
      <c r="R1176" s="5">
        <v>301</v>
      </c>
      <c r="U1176" s="5" t="s">
        <v>6144</v>
      </c>
      <c r="V1176" s="8">
        <v>43474.373842592591</v>
      </c>
      <c r="X1176" s="8">
        <v>43474.373842592591</v>
      </c>
    </row>
    <row r="1177" spans="1:26" x14ac:dyDescent="0.25">
      <c r="A1177" t="s">
        <v>3388</v>
      </c>
      <c r="B1177" t="s">
        <v>3387</v>
      </c>
      <c r="C1177" t="s">
        <v>1492</v>
      </c>
      <c r="D1177" t="s">
        <v>3389</v>
      </c>
      <c r="E1177" t="s">
        <v>3390</v>
      </c>
      <c r="F1177" t="s">
        <v>241</v>
      </c>
      <c r="G1177" s="5" t="s">
        <v>323</v>
      </c>
      <c r="H1177" s="8"/>
      <c r="I1177">
        <v>5</v>
      </c>
      <c r="J1177" t="s">
        <v>79</v>
      </c>
      <c r="K1177" t="s">
        <v>6142</v>
      </c>
      <c r="L1177" s="5" t="s">
        <v>55</v>
      </c>
      <c r="M1177">
        <v>80</v>
      </c>
      <c r="N1177">
        <v>100</v>
      </c>
      <c r="O1177" t="s">
        <v>6317</v>
      </c>
      <c r="P1177" s="5">
        <v>2600</v>
      </c>
      <c r="Q1177" s="5">
        <v>50</v>
      </c>
      <c r="R1177" s="5">
        <v>301</v>
      </c>
      <c r="U1177" s="5" t="s">
        <v>6144</v>
      </c>
      <c r="V1177" s="8">
        <v>43474.373842592591</v>
      </c>
      <c r="X1177" s="8">
        <v>43474.373842592591</v>
      </c>
    </row>
    <row r="1178" spans="1:26" hidden="1" x14ac:dyDescent="0.25">
      <c r="A1178" t="s">
        <v>4863</v>
      </c>
      <c r="B1178" t="s">
        <v>4862</v>
      </c>
      <c r="C1178" t="s">
        <v>3038</v>
      </c>
      <c r="D1178" t="s">
        <v>652</v>
      </c>
      <c r="E1178" t="s">
        <v>3635</v>
      </c>
      <c r="F1178" t="s">
        <v>177</v>
      </c>
      <c r="G1178" t="s">
        <v>58</v>
      </c>
      <c r="H1178">
        <v>1037231</v>
      </c>
      <c r="I1178">
        <v>5</v>
      </c>
      <c r="J1178" t="s">
        <v>47</v>
      </c>
      <c r="K1178" t="s">
        <v>6172</v>
      </c>
      <c r="L1178" t="s">
        <v>55</v>
      </c>
      <c r="M1178">
        <v>60</v>
      </c>
      <c r="N1178">
        <v>100</v>
      </c>
      <c r="O1178" t="s">
        <v>6219</v>
      </c>
      <c r="P1178">
        <v>2700</v>
      </c>
      <c r="Q1178">
        <v>50</v>
      </c>
      <c r="R1178">
        <v>300</v>
      </c>
      <c r="S1178"/>
      <c r="T1178"/>
      <c r="U1178" t="s">
        <v>6174</v>
      </c>
      <c r="V1178" s="2">
        <v>44305.592962962961</v>
      </c>
      <c r="W1178" t="s">
        <v>329</v>
      </c>
      <c r="X1178" s="2">
        <v>44305.605451388888</v>
      </c>
      <c r="Y1178" t="s">
        <v>329</v>
      </c>
      <c r="Z1178"/>
    </row>
    <row r="1179" spans="1:26" hidden="1" x14ac:dyDescent="0.25">
      <c r="A1179" t="s">
        <v>4867</v>
      </c>
      <c r="B1179" t="s">
        <v>4866</v>
      </c>
      <c r="C1179" t="s">
        <v>4868</v>
      </c>
      <c r="D1179" t="s">
        <v>2319</v>
      </c>
      <c r="E1179" t="s">
        <v>4869</v>
      </c>
      <c r="F1179" t="s">
        <v>62</v>
      </c>
      <c r="G1179" t="s">
        <v>58</v>
      </c>
      <c r="H1179">
        <v>1037042</v>
      </c>
      <c r="I1179">
        <v>5</v>
      </c>
      <c r="J1179" t="s">
        <v>47</v>
      </c>
      <c r="K1179" t="s">
        <v>6172</v>
      </c>
      <c r="L1179" t="s">
        <v>55</v>
      </c>
      <c r="M1179">
        <v>60</v>
      </c>
      <c r="N1179">
        <v>100</v>
      </c>
      <c r="O1179" t="s">
        <v>6224</v>
      </c>
      <c r="P1179">
        <v>2700</v>
      </c>
      <c r="Q1179">
        <v>50</v>
      </c>
      <c r="R1179">
        <v>300</v>
      </c>
      <c r="S1179"/>
      <c r="T1179"/>
      <c r="U1179" t="s">
        <v>6174</v>
      </c>
      <c r="V1179" s="2">
        <v>44119.401435185187</v>
      </c>
      <c r="W1179" t="s">
        <v>329</v>
      </c>
      <c r="X1179" s="2">
        <v>44119.401435185187</v>
      </c>
      <c r="Y1179" t="s">
        <v>329</v>
      </c>
      <c r="Z1179"/>
    </row>
    <row r="1180" spans="1:26" hidden="1" x14ac:dyDescent="0.25">
      <c r="A1180" t="s">
        <v>3602</v>
      </c>
      <c r="B1180" t="s">
        <v>3601</v>
      </c>
      <c r="C1180" t="s">
        <v>3603</v>
      </c>
      <c r="D1180" t="s">
        <v>281</v>
      </c>
      <c r="E1180" t="s">
        <v>3604</v>
      </c>
      <c r="F1180" t="s">
        <v>177</v>
      </c>
      <c r="G1180" t="s">
        <v>58</v>
      </c>
      <c r="H1180">
        <v>1037045</v>
      </c>
      <c r="I1180">
        <v>5</v>
      </c>
      <c r="J1180" t="s">
        <v>79</v>
      </c>
      <c r="K1180" t="s">
        <v>6172</v>
      </c>
      <c r="L1180" t="s">
        <v>55</v>
      </c>
      <c r="M1180">
        <v>60</v>
      </c>
      <c r="N1180">
        <v>100</v>
      </c>
      <c r="O1180" t="s">
        <v>6219</v>
      </c>
      <c r="P1180">
        <v>2600</v>
      </c>
      <c r="Q1180">
        <v>50</v>
      </c>
      <c r="R1180">
        <v>300</v>
      </c>
      <c r="S1180"/>
      <c r="T1180"/>
      <c r="U1180" t="s">
        <v>6174</v>
      </c>
      <c r="V1180" s="2">
        <v>44238.450208333335</v>
      </c>
      <c r="W1180" t="s">
        <v>329</v>
      </c>
      <c r="X1180" s="2">
        <v>44238.450208333335</v>
      </c>
      <c r="Y1180" t="s">
        <v>329</v>
      </c>
      <c r="Z1180"/>
    </row>
    <row r="1181" spans="1:26" hidden="1" x14ac:dyDescent="0.25">
      <c r="A1181" t="s">
        <v>3607</v>
      </c>
      <c r="B1181" t="s">
        <v>3606</v>
      </c>
      <c r="C1181" t="s">
        <v>2509</v>
      </c>
      <c r="D1181" t="s">
        <v>920</v>
      </c>
      <c r="E1181" t="s">
        <v>3608</v>
      </c>
      <c r="F1181" t="s">
        <v>177</v>
      </c>
      <c r="G1181" t="s">
        <v>58</v>
      </c>
      <c r="H1181">
        <v>1037046</v>
      </c>
      <c r="I1181">
        <v>5</v>
      </c>
      <c r="J1181" t="s">
        <v>79</v>
      </c>
      <c r="K1181" t="s">
        <v>6172</v>
      </c>
      <c r="L1181" t="s">
        <v>55</v>
      </c>
      <c r="M1181">
        <v>60</v>
      </c>
      <c r="N1181">
        <v>100</v>
      </c>
      <c r="O1181" t="s">
        <v>6219</v>
      </c>
      <c r="P1181">
        <v>2600</v>
      </c>
      <c r="Q1181">
        <v>50</v>
      </c>
      <c r="R1181">
        <v>300</v>
      </c>
      <c r="S1181"/>
      <c r="T1181"/>
      <c r="U1181" t="s">
        <v>6174</v>
      </c>
      <c r="V1181" s="2">
        <v>44284.53800925926</v>
      </c>
      <c r="W1181" t="s">
        <v>329</v>
      </c>
      <c r="X1181" s="2">
        <v>44284.53800925926</v>
      </c>
      <c r="Y1181" t="s">
        <v>329</v>
      </c>
      <c r="Z1181"/>
    </row>
    <row r="1182" spans="1:26" hidden="1" x14ac:dyDescent="0.25">
      <c r="A1182" t="s">
        <v>4882</v>
      </c>
      <c r="B1182" t="s">
        <v>4881</v>
      </c>
      <c r="C1182" t="s">
        <v>3462</v>
      </c>
      <c r="D1182" t="s">
        <v>340</v>
      </c>
      <c r="E1182" t="s">
        <v>4513</v>
      </c>
      <c r="F1182" t="s">
        <v>177</v>
      </c>
      <c r="G1182" t="s">
        <v>58</v>
      </c>
      <c r="H1182">
        <v>1037053</v>
      </c>
      <c r="I1182">
        <v>5</v>
      </c>
      <c r="J1182" t="s">
        <v>79</v>
      </c>
      <c r="K1182" t="s">
        <v>6172</v>
      </c>
      <c r="L1182" t="s">
        <v>55</v>
      </c>
      <c r="M1182">
        <v>60</v>
      </c>
      <c r="N1182">
        <v>100</v>
      </c>
      <c r="O1182" t="s">
        <v>6219</v>
      </c>
      <c r="P1182">
        <v>2600</v>
      </c>
      <c r="Q1182">
        <v>50</v>
      </c>
      <c r="R1182">
        <v>300</v>
      </c>
      <c r="S1182"/>
      <c r="T1182"/>
      <c r="U1182" t="s">
        <v>6174</v>
      </c>
      <c r="V1182" s="2">
        <v>44230.542673611111</v>
      </c>
      <c r="W1182" t="s">
        <v>329</v>
      </c>
      <c r="X1182" s="2">
        <v>44230.542673611111</v>
      </c>
      <c r="Y1182" t="s">
        <v>329</v>
      </c>
      <c r="Z1182"/>
    </row>
    <row r="1183" spans="1:26" hidden="1" x14ac:dyDescent="0.25">
      <c r="A1183" t="s">
        <v>4884</v>
      </c>
      <c r="B1183" t="s">
        <v>4883</v>
      </c>
      <c r="C1183" t="s">
        <v>3523</v>
      </c>
      <c r="D1183" t="s">
        <v>528</v>
      </c>
      <c r="E1183" t="s">
        <v>3958</v>
      </c>
      <c r="F1183" t="s">
        <v>177</v>
      </c>
      <c r="G1183" t="s">
        <v>58</v>
      </c>
      <c r="H1183">
        <v>1037059</v>
      </c>
      <c r="I1183">
        <v>5</v>
      </c>
      <c r="J1183" t="s">
        <v>47</v>
      </c>
      <c r="K1183" t="s">
        <v>6172</v>
      </c>
      <c r="L1183" t="s">
        <v>55</v>
      </c>
      <c r="M1183">
        <v>60</v>
      </c>
      <c r="N1183">
        <v>100</v>
      </c>
      <c r="O1183" t="s">
        <v>6219</v>
      </c>
      <c r="P1183">
        <v>2700</v>
      </c>
      <c r="Q1183">
        <v>50</v>
      </c>
      <c r="R1183">
        <v>300</v>
      </c>
      <c r="S1183"/>
      <c r="T1183"/>
      <c r="U1183" t="s">
        <v>6174</v>
      </c>
      <c r="V1183" s="2">
        <v>44238.451307870368</v>
      </c>
      <c r="W1183" t="s">
        <v>329</v>
      </c>
      <c r="X1183" s="2">
        <v>44238.451307870368</v>
      </c>
      <c r="Y1183" t="s">
        <v>329</v>
      </c>
      <c r="Z1183"/>
    </row>
    <row r="1184" spans="1:26" x14ac:dyDescent="0.25">
      <c r="A1184" t="s">
        <v>3131</v>
      </c>
      <c r="B1184" t="s">
        <v>3130</v>
      </c>
      <c r="C1184" t="s">
        <v>1492</v>
      </c>
      <c r="D1184" t="s">
        <v>369</v>
      </c>
      <c r="E1184" t="s">
        <v>2749</v>
      </c>
      <c r="F1184" t="s">
        <v>241</v>
      </c>
      <c r="G1184" s="5" t="s">
        <v>58</v>
      </c>
      <c r="H1184" s="5">
        <v>1031150</v>
      </c>
      <c r="I1184">
        <v>5</v>
      </c>
      <c r="J1184" t="s">
        <v>79</v>
      </c>
      <c r="K1184" t="s">
        <v>6142</v>
      </c>
      <c r="L1184" s="5" t="s">
        <v>55</v>
      </c>
      <c r="M1184">
        <v>80</v>
      </c>
      <c r="N1184">
        <v>100</v>
      </c>
      <c r="O1184" t="s">
        <v>6146</v>
      </c>
      <c r="P1184" s="5">
        <v>2550</v>
      </c>
      <c r="Q1184" s="5">
        <v>50</v>
      </c>
      <c r="R1184" s="5">
        <v>300</v>
      </c>
      <c r="U1184" s="5" t="s">
        <v>6144</v>
      </c>
      <c r="V1184" s="8">
        <v>43474.373842592591</v>
      </c>
      <c r="X1184" s="8">
        <v>43474.373842592591</v>
      </c>
    </row>
    <row r="1185" spans="1:26" hidden="1" x14ac:dyDescent="0.25">
      <c r="A1185" t="s">
        <v>4888</v>
      </c>
      <c r="B1185" t="s">
        <v>4887</v>
      </c>
      <c r="C1185" t="s">
        <v>4868</v>
      </c>
      <c r="D1185" t="s">
        <v>2319</v>
      </c>
      <c r="E1185" t="s">
        <v>4869</v>
      </c>
      <c r="F1185" t="s">
        <v>62</v>
      </c>
      <c r="G1185" t="s">
        <v>58</v>
      </c>
      <c r="H1185">
        <v>1037120</v>
      </c>
      <c r="I1185">
        <v>5</v>
      </c>
      <c r="J1185" t="s">
        <v>79</v>
      </c>
      <c r="K1185" t="s">
        <v>6172</v>
      </c>
      <c r="L1185" t="s">
        <v>55</v>
      </c>
      <c r="M1185">
        <v>60</v>
      </c>
      <c r="N1185">
        <v>100</v>
      </c>
      <c r="O1185" t="s">
        <v>6224</v>
      </c>
      <c r="P1185">
        <v>2600</v>
      </c>
      <c r="Q1185">
        <v>50</v>
      </c>
      <c r="R1185">
        <v>300</v>
      </c>
      <c r="S1185"/>
      <c r="T1185"/>
      <c r="U1185" t="s">
        <v>6174</v>
      </c>
      <c r="V1185" s="2">
        <v>44119.40084490741</v>
      </c>
      <c r="W1185" t="s">
        <v>329</v>
      </c>
      <c r="X1185" s="2">
        <v>44119.40084490741</v>
      </c>
      <c r="Y1185" t="s">
        <v>329</v>
      </c>
      <c r="Z1185"/>
    </row>
    <row r="1186" spans="1:26" hidden="1" x14ac:dyDescent="0.25">
      <c r="A1186" t="s">
        <v>4311</v>
      </c>
      <c r="B1186" t="s">
        <v>4310</v>
      </c>
      <c r="C1186" t="s">
        <v>1156</v>
      </c>
      <c r="D1186" t="s">
        <v>112</v>
      </c>
      <c r="E1186" t="s">
        <v>4053</v>
      </c>
      <c r="F1186" t="s">
        <v>177</v>
      </c>
      <c r="G1186" t="s">
        <v>58</v>
      </c>
      <c r="H1186">
        <v>1037153</v>
      </c>
      <c r="I1186">
        <v>5</v>
      </c>
      <c r="J1186" t="s">
        <v>47</v>
      </c>
      <c r="K1186" t="s">
        <v>6142</v>
      </c>
      <c r="L1186" t="s">
        <v>55</v>
      </c>
      <c r="M1186">
        <v>80</v>
      </c>
      <c r="N1186">
        <v>100</v>
      </c>
      <c r="O1186" t="s">
        <v>6221</v>
      </c>
      <c r="P1186">
        <v>2700</v>
      </c>
      <c r="Q1186">
        <v>50</v>
      </c>
      <c r="R1186">
        <v>300</v>
      </c>
      <c r="S1186"/>
      <c r="T1186"/>
      <c r="U1186" t="s">
        <v>6144</v>
      </c>
      <c r="V1186" s="2">
        <v>44175.60465277778</v>
      </c>
      <c r="W1186" t="s">
        <v>329</v>
      </c>
      <c r="X1186" s="2">
        <v>44175.60465277778</v>
      </c>
      <c r="Y1186" t="s">
        <v>329</v>
      </c>
      <c r="Z1186"/>
    </row>
    <row r="1187" spans="1:26" hidden="1" x14ac:dyDescent="0.25">
      <c r="A1187" t="s">
        <v>3594</v>
      </c>
      <c r="B1187" t="s">
        <v>3593</v>
      </c>
      <c r="C1187" t="s">
        <v>541</v>
      </c>
      <c r="D1187" t="s">
        <v>1360</v>
      </c>
      <c r="E1187" t="s">
        <v>3595</v>
      </c>
      <c r="F1187" t="s">
        <v>177</v>
      </c>
      <c r="G1187" t="s">
        <v>58</v>
      </c>
      <c r="H1187">
        <v>1037189</v>
      </c>
      <c r="I1187">
        <v>5</v>
      </c>
      <c r="J1187" t="s">
        <v>47</v>
      </c>
      <c r="K1187" t="s">
        <v>6142</v>
      </c>
      <c r="L1187" t="s">
        <v>55</v>
      </c>
      <c r="M1187">
        <v>80</v>
      </c>
      <c r="N1187">
        <v>100</v>
      </c>
      <c r="O1187" t="s">
        <v>6218</v>
      </c>
      <c r="P1187">
        <v>2700</v>
      </c>
      <c r="Q1187">
        <v>50</v>
      </c>
      <c r="R1187">
        <v>300</v>
      </c>
      <c r="S1187"/>
      <c r="T1187"/>
      <c r="U1187" t="s">
        <v>6144</v>
      </c>
      <c r="V1187" s="2">
        <v>44231.629050925927</v>
      </c>
      <c r="W1187" t="s">
        <v>329</v>
      </c>
      <c r="X1187" s="2">
        <v>44231.629537037035</v>
      </c>
      <c r="Y1187" t="s">
        <v>329</v>
      </c>
      <c r="Z1187"/>
    </row>
    <row r="1188" spans="1:26" hidden="1" x14ac:dyDescent="0.25">
      <c r="A1188" t="s">
        <v>3586</v>
      </c>
      <c r="B1188" t="s">
        <v>3585</v>
      </c>
      <c r="C1188" t="s">
        <v>188</v>
      </c>
      <c r="D1188" t="s">
        <v>1360</v>
      </c>
      <c r="E1188" t="s">
        <v>1361</v>
      </c>
      <c r="F1188" t="s">
        <v>177</v>
      </c>
      <c r="G1188" t="s">
        <v>58</v>
      </c>
      <c r="H1188">
        <v>1037196</v>
      </c>
      <c r="I1188">
        <v>5</v>
      </c>
      <c r="J1188" t="s">
        <v>47</v>
      </c>
      <c r="K1188" t="s">
        <v>6142</v>
      </c>
      <c r="L1188" t="s">
        <v>55</v>
      </c>
      <c r="M1188">
        <v>80</v>
      </c>
      <c r="N1188">
        <v>100</v>
      </c>
      <c r="O1188" t="s">
        <v>6221</v>
      </c>
      <c r="P1188">
        <v>2700</v>
      </c>
      <c r="Q1188">
        <v>50</v>
      </c>
      <c r="R1188">
        <v>300</v>
      </c>
      <c r="S1188"/>
      <c r="T1188"/>
      <c r="U1188" t="s">
        <v>6144</v>
      </c>
      <c r="V1188" s="2">
        <v>44096.567835648151</v>
      </c>
      <c r="W1188" t="s">
        <v>329</v>
      </c>
      <c r="X1188" s="2">
        <v>44096.567835648151</v>
      </c>
      <c r="Y1188" t="s">
        <v>329</v>
      </c>
      <c r="Z1188"/>
    </row>
    <row r="1189" spans="1:26" hidden="1" x14ac:dyDescent="0.25">
      <c r="A1189" t="s">
        <v>4305</v>
      </c>
      <c r="B1189" t="s">
        <v>4304</v>
      </c>
      <c r="C1189" t="s">
        <v>1739</v>
      </c>
      <c r="D1189" t="s">
        <v>1740</v>
      </c>
      <c r="E1189" t="s">
        <v>1741</v>
      </c>
      <c r="F1189" t="s">
        <v>177</v>
      </c>
      <c r="G1189" t="s">
        <v>58</v>
      </c>
      <c r="H1189">
        <v>1037198</v>
      </c>
      <c r="I1189">
        <v>5</v>
      </c>
      <c r="J1189" t="s">
        <v>47</v>
      </c>
      <c r="K1189" t="s">
        <v>6142</v>
      </c>
      <c r="L1189" t="s">
        <v>55</v>
      </c>
      <c r="M1189">
        <v>80</v>
      </c>
      <c r="N1189">
        <v>100</v>
      </c>
      <c r="O1189" t="s">
        <v>6221</v>
      </c>
      <c r="P1189">
        <v>2700</v>
      </c>
      <c r="Q1189">
        <v>50</v>
      </c>
      <c r="R1189">
        <v>300</v>
      </c>
      <c r="S1189"/>
      <c r="T1189"/>
      <c r="U1189" t="s">
        <v>6144</v>
      </c>
      <c r="V1189" s="2">
        <v>44145.380833333336</v>
      </c>
      <c r="W1189" t="s">
        <v>329</v>
      </c>
      <c r="X1189" s="2">
        <v>44145.380833333336</v>
      </c>
      <c r="Y1189" t="s">
        <v>329</v>
      </c>
      <c r="Z1189"/>
    </row>
    <row r="1190" spans="1:26" hidden="1" x14ac:dyDescent="0.25">
      <c r="A1190" t="s">
        <v>3588</v>
      </c>
      <c r="B1190" t="s">
        <v>3587</v>
      </c>
      <c r="C1190" t="s">
        <v>2613</v>
      </c>
      <c r="D1190" t="s">
        <v>2368</v>
      </c>
      <c r="E1190" t="s">
        <v>3589</v>
      </c>
      <c r="F1190" t="s">
        <v>62</v>
      </c>
      <c r="G1190" t="s">
        <v>58</v>
      </c>
      <c r="H1190">
        <v>1037207</v>
      </c>
      <c r="I1190">
        <v>5</v>
      </c>
      <c r="J1190" t="s">
        <v>47</v>
      </c>
      <c r="K1190" t="s">
        <v>6142</v>
      </c>
      <c r="L1190" t="s">
        <v>55</v>
      </c>
      <c r="M1190">
        <v>80</v>
      </c>
      <c r="N1190">
        <v>100</v>
      </c>
      <c r="O1190" t="s">
        <v>6221</v>
      </c>
      <c r="P1190">
        <v>2600</v>
      </c>
      <c r="Q1190">
        <v>50</v>
      </c>
      <c r="R1190">
        <v>300</v>
      </c>
      <c r="S1190"/>
      <c r="T1190"/>
      <c r="U1190" t="s">
        <v>6144</v>
      </c>
      <c r="V1190" s="2">
        <v>44117.552349537036</v>
      </c>
      <c r="W1190" t="s">
        <v>329</v>
      </c>
      <c r="X1190" s="2">
        <v>44117.552349537036</v>
      </c>
      <c r="Y1190" t="s">
        <v>329</v>
      </c>
      <c r="Z1190"/>
    </row>
    <row r="1191" spans="1:26" hidden="1" x14ac:dyDescent="0.25">
      <c r="A1191" t="s">
        <v>3592</v>
      </c>
      <c r="B1191" t="s">
        <v>3591</v>
      </c>
      <c r="C1191" t="s">
        <v>3237</v>
      </c>
      <c r="D1191" t="s">
        <v>175</v>
      </c>
      <c r="E1191" t="s">
        <v>3238</v>
      </c>
      <c r="F1191" t="s">
        <v>177</v>
      </c>
      <c r="G1191" t="s">
        <v>58</v>
      </c>
      <c r="H1191">
        <v>1037208</v>
      </c>
      <c r="I1191">
        <v>5</v>
      </c>
      <c r="J1191" t="s">
        <v>47</v>
      </c>
      <c r="K1191" t="s">
        <v>6142</v>
      </c>
      <c r="L1191" t="s">
        <v>55</v>
      </c>
      <c r="M1191">
        <v>80</v>
      </c>
      <c r="N1191">
        <v>100</v>
      </c>
      <c r="O1191" t="s">
        <v>6221</v>
      </c>
      <c r="P1191">
        <v>2700</v>
      </c>
      <c r="Q1191">
        <v>50</v>
      </c>
      <c r="R1191">
        <v>300</v>
      </c>
      <c r="S1191"/>
      <c r="T1191"/>
      <c r="U1191" t="s">
        <v>6144</v>
      </c>
      <c r="V1191" s="2">
        <v>44089.550300925926</v>
      </c>
      <c r="W1191" t="s">
        <v>329</v>
      </c>
      <c r="X1191" s="2">
        <v>44089.550300925926</v>
      </c>
      <c r="Y1191" t="s">
        <v>329</v>
      </c>
      <c r="Z1191"/>
    </row>
    <row r="1192" spans="1:26" hidden="1" x14ac:dyDescent="0.25">
      <c r="A1192" t="s">
        <v>4301</v>
      </c>
      <c r="B1192" t="s">
        <v>4300</v>
      </c>
      <c r="C1192" t="s">
        <v>3979</v>
      </c>
      <c r="D1192" t="s">
        <v>281</v>
      </c>
      <c r="E1192" t="s">
        <v>3980</v>
      </c>
      <c r="F1192" t="s">
        <v>184</v>
      </c>
      <c r="G1192" t="s">
        <v>58</v>
      </c>
      <c r="H1192">
        <v>1037209</v>
      </c>
      <c r="I1192">
        <v>5</v>
      </c>
      <c r="J1192" t="s">
        <v>47</v>
      </c>
      <c r="K1192" t="s">
        <v>6142</v>
      </c>
      <c r="L1192" t="s">
        <v>55</v>
      </c>
      <c r="M1192">
        <v>80</v>
      </c>
      <c r="N1192">
        <v>100</v>
      </c>
      <c r="O1192" t="s">
        <v>6218</v>
      </c>
      <c r="P1192">
        <v>2700</v>
      </c>
      <c r="Q1192">
        <v>50</v>
      </c>
      <c r="R1192">
        <v>300</v>
      </c>
      <c r="S1192"/>
      <c r="T1192"/>
      <c r="U1192" t="s">
        <v>6144</v>
      </c>
      <c r="V1192" s="2">
        <v>44392.569340277776</v>
      </c>
      <c r="W1192" t="s">
        <v>329</v>
      </c>
      <c r="X1192" s="2">
        <v>44392.569340277776</v>
      </c>
      <c r="Y1192" t="s">
        <v>329</v>
      </c>
      <c r="Z1192"/>
    </row>
    <row r="1193" spans="1:26" hidden="1" x14ac:dyDescent="0.25">
      <c r="A1193" t="s">
        <v>4303</v>
      </c>
      <c r="B1193" t="s">
        <v>4302</v>
      </c>
      <c r="C1193" t="s">
        <v>398</v>
      </c>
      <c r="D1193" t="s">
        <v>334</v>
      </c>
      <c r="E1193" t="s">
        <v>400</v>
      </c>
      <c r="F1193" t="s">
        <v>34</v>
      </c>
      <c r="G1193" t="s">
        <v>58</v>
      </c>
      <c r="H1193">
        <v>1037233</v>
      </c>
      <c r="I1193">
        <v>5</v>
      </c>
      <c r="J1193" t="s">
        <v>47</v>
      </c>
      <c r="K1193" t="s">
        <v>6142</v>
      </c>
      <c r="L1193" t="s">
        <v>55</v>
      </c>
      <c r="M1193">
        <v>80</v>
      </c>
      <c r="N1193">
        <v>100</v>
      </c>
      <c r="O1193" t="s">
        <v>6221</v>
      </c>
      <c r="P1193">
        <v>2600</v>
      </c>
      <c r="Q1193">
        <v>50</v>
      </c>
      <c r="R1193">
        <v>300</v>
      </c>
      <c r="S1193"/>
      <c r="T1193"/>
      <c r="U1193" t="s">
        <v>6144</v>
      </c>
      <c r="V1193" s="2">
        <v>44145.64261574074</v>
      </c>
      <c r="W1193" t="s">
        <v>329</v>
      </c>
      <c r="X1193" s="2">
        <v>44145.64261574074</v>
      </c>
      <c r="Y1193" t="s">
        <v>329</v>
      </c>
      <c r="Z1193"/>
    </row>
    <row r="1194" spans="1:26" hidden="1" x14ac:dyDescent="0.25">
      <c r="A1194" t="s">
        <v>6075</v>
      </c>
      <c r="B1194" t="s">
        <v>6074</v>
      </c>
      <c r="C1194" t="s">
        <v>1492</v>
      </c>
      <c r="D1194" t="s">
        <v>1493</v>
      </c>
      <c r="E1194" t="s">
        <v>1494</v>
      </c>
      <c r="F1194" t="s">
        <v>241</v>
      </c>
      <c r="G1194" t="s">
        <v>5022</v>
      </c>
      <c r="H1194">
        <v>3004674</v>
      </c>
      <c r="I1194">
        <v>5</v>
      </c>
      <c r="J1194" t="s">
        <v>167</v>
      </c>
      <c r="K1194" t="s">
        <v>6142</v>
      </c>
      <c r="L1194" t="s">
        <v>55</v>
      </c>
      <c r="M1194">
        <v>80</v>
      </c>
      <c r="N1194">
        <v>100</v>
      </c>
      <c r="O1194" t="s">
        <v>6146</v>
      </c>
      <c r="P1194">
        <v>2550</v>
      </c>
      <c r="Q1194">
        <v>50</v>
      </c>
      <c r="R1194">
        <v>300</v>
      </c>
      <c r="S1194"/>
      <c r="T1194"/>
      <c r="U1194" t="s">
        <v>6144</v>
      </c>
      <c r="V1194" s="2">
        <v>43474.373842592591</v>
      </c>
      <c r="W1194"/>
      <c r="X1194" s="2">
        <v>43474.373842592591</v>
      </c>
      <c r="Y1194"/>
      <c r="Z1194"/>
    </row>
    <row r="1195" spans="1:26" x14ac:dyDescent="0.25">
      <c r="A1195" t="s">
        <v>3468</v>
      </c>
      <c r="B1195" t="s">
        <v>3467</v>
      </c>
      <c r="C1195" t="s">
        <v>1492</v>
      </c>
      <c r="D1195" t="s">
        <v>3469</v>
      </c>
      <c r="E1195" t="s">
        <v>3470</v>
      </c>
      <c r="F1195" t="s">
        <v>241</v>
      </c>
      <c r="G1195" s="5" t="s">
        <v>58</v>
      </c>
      <c r="H1195" s="5">
        <v>1034715</v>
      </c>
      <c r="I1195">
        <v>5</v>
      </c>
      <c r="J1195" t="s">
        <v>79</v>
      </c>
      <c r="K1195" t="s">
        <v>6142</v>
      </c>
      <c r="L1195" s="5" t="s">
        <v>55</v>
      </c>
      <c r="M1195">
        <v>80</v>
      </c>
      <c r="N1195">
        <v>100</v>
      </c>
      <c r="O1195" t="s">
        <v>6228</v>
      </c>
      <c r="P1195" s="5">
        <v>2600</v>
      </c>
      <c r="Q1195" s="5">
        <v>50</v>
      </c>
      <c r="R1195" s="5">
        <v>420</v>
      </c>
      <c r="U1195" s="5" t="s">
        <v>6144</v>
      </c>
      <c r="V1195" s="8">
        <v>43474.373842592591</v>
      </c>
      <c r="X1195" s="8">
        <v>43474.373842592591</v>
      </c>
    </row>
    <row r="1196" spans="1:26" hidden="1" x14ac:dyDescent="0.25">
      <c r="A1196" t="s">
        <v>3634</v>
      </c>
      <c r="B1196" t="s">
        <v>3633</v>
      </c>
      <c r="C1196" t="s">
        <v>3038</v>
      </c>
      <c r="D1196" t="s">
        <v>652</v>
      </c>
      <c r="E1196" t="s">
        <v>3635</v>
      </c>
      <c r="F1196" t="s">
        <v>177</v>
      </c>
      <c r="G1196" t="s">
        <v>58</v>
      </c>
      <c r="H1196">
        <v>1037245</v>
      </c>
      <c r="I1196">
        <v>5</v>
      </c>
      <c r="J1196" t="s">
        <v>79</v>
      </c>
      <c r="K1196" t="s">
        <v>6172</v>
      </c>
      <c r="L1196" t="s">
        <v>55</v>
      </c>
      <c r="M1196">
        <v>60</v>
      </c>
      <c r="N1196">
        <v>100</v>
      </c>
      <c r="O1196" t="s">
        <v>6219</v>
      </c>
      <c r="P1196">
        <v>2600</v>
      </c>
      <c r="Q1196">
        <v>50</v>
      </c>
      <c r="R1196">
        <v>300</v>
      </c>
      <c r="S1196"/>
      <c r="T1196"/>
      <c r="U1196" t="s">
        <v>6174</v>
      </c>
      <c r="V1196" s="2">
        <v>44305.592812499999</v>
      </c>
      <c r="W1196" t="s">
        <v>329</v>
      </c>
      <c r="X1196" s="2">
        <v>44305.592812499999</v>
      </c>
      <c r="Y1196" t="s">
        <v>329</v>
      </c>
      <c r="Z1196"/>
    </row>
    <row r="1197" spans="1:26" x14ac:dyDescent="0.25">
      <c r="A1197" t="s">
        <v>3473</v>
      </c>
      <c r="B1197" t="s">
        <v>3472</v>
      </c>
      <c r="C1197" t="s">
        <v>1492</v>
      </c>
      <c r="D1197" t="s">
        <v>3474</v>
      </c>
      <c r="E1197" t="s">
        <v>3470</v>
      </c>
      <c r="F1197" t="s">
        <v>241</v>
      </c>
      <c r="G1197" s="5" t="s">
        <v>58</v>
      </c>
      <c r="H1197" s="5">
        <v>1034716</v>
      </c>
      <c r="I1197">
        <v>5</v>
      </c>
      <c r="J1197" t="s">
        <v>79</v>
      </c>
      <c r="K1197" t="s">
        <v>6142</v>
      </c>
      <c r="L1197" s="5" t="s">
        <v>55</v>
      </c>
      <c r="M1197">
        <v>80</v>
      </c>
      <c r="N1197">
        <v>100</v>
      </c>
      <c r="O1197" t="s">
        <v>6228</v>
      </c>
      <c r="P1197" s="5">
        <v>2600</v>
      </c>
      <c r="Q1197" s="5">
        <v>300</v>
      </c>
      <c r="R1197" s="5">
        <v>300</v>
      </c>
      <c r="U1197" s="5" t="s">
        <v>6144</v>
      </c>
      <c r="V1197" s="8">
        <v>43474.373842592591</v>
      </c>
      <c r="X1197" s="8">
        <v>43474.373842592591</v>
      </c>
    </row>
    <row r="1198" spans="1:26" hidden="1" x14ac:dyDescent="0.25">
      <c r="A1198" t="s">
        <v>4156</v>
      </c>
      <c r="B1198" t="s">
        <v>4155</v>
      </c>
      <c r="C1198" t="s">
        <v>2509</v>
      </c>
      <c r="D1198" t="s">
        <v>724</v>
      </c>
      <c r="E1198" t="s">
        <v>4157</v>
      </c>
      <c r="F1198" t="s">
        <v>177</v>
      </c>
      <c r="G1198" t="s">
        <v>58</v>
      </c>
      <c r="H1198">
        <v>1030347</v>
      </c>
      <c r="I1198">
        <v>5</v>
      </c>
      <c r="J1198" t="s">
        <v>79</v>
      </c>
      <c r="K1198" t="s">
        <v>6172</v>
      </c>
      <c r="L1198" t="s">
        <v>55</v>
      </c>
      <c r="M1198">
        <v>60</v>
      </c>
      <c r="N1198">
        <v>100</v>
      </c>
      <c r="O1198" t="s">
        <v>6219</v>
      </c>
      <c r="P1198">
        <v>2700</v>
      </c>
      <c r="Q1198">
        <v>50</v>
      </c>
      <c r="R1198">
        <v>300</v>
      </c>
      <c r="S1198"/>
      <c r="T1198"/>
      <c r="U1198" t="s">
        <v>6174</v>
      </c>
      <c r="V1198" s="2">
        <v>44284.533784722225</v>
      </c>
      <c r="W1198" t="s">
        <v>329</v>
      </c>
      <c r="X1198" s="2">
        <v>44284.533784722225</v>
      </c>
      <c r="Y1198" t="s">
        <v>329</v>
      </c>
      <c r="Z1198"/>
    </row>
    <row r="1199" spans="1:26" hidden="1" x14ac:dyDescent="0.25">
      <c r="A1199" t="s">
        <v>4160</v>
      </c>
      <c r="B1199" t="s">
        <v>4159</v>
      </c>
      <c r="C1199" t="s">
        <v>2509</v>
      </c>
      <c r="D1199" t="s">
        <v>724</v>
      </c>
      <c r="E1199" t="s">
        <v>4157</v>
      </c>
      <c r="F1199" t="s">
        <v>177</v>
      </c>
      <c r="G1199" t="s">
        <v>58</v>
      </c>
      <c r="H1199">
        <v>1030348</v>
      </c>
      <c r="I1199">
        <v>5</v>
      </c>
      <c r="J1199" t="s">
        <v>47</v>
      </c>
      <c r="K1199" t="s">
        <v>6172</v>
      </c>
      <c r="L1199" t="s">
        <v>55</v>
      </c>
      <c r="M1199">
        <v>60</v>
      </c>
      <c r="N1199">
        <v>100</v>
      </c>
      <c r="O1199" t="s">
        <v>6219</v>
      </c>
      <c r="P1199">
        <v>2700</v>
      </c>
      <c r="Q1199">
        <v>50</v>
      </c>
      <c r="R1199">
        <v>300</v>
      </c>
      <c r="S1199"/>
      <c r="T1199"/>
      <c r="U1199" t="s">
        <v>6174</v>
      </c>
      <c r="V1199" s="2">
        <v>44284.533946759257</v>
      </c>
      <c r="W1199" t="s">
        <v>329</v>
      </c>
      <c r="X1199" s="2">
        <v>44284.533946759257</v>
      </c>
      <c r="Y1199" t="s">
        <v>329</v>
      </c>
      <c r="Z1199"/>
    </row>
    <row r="1200" spans="1:26" hidden="1" x14ac:dyDescent="0.25">
      <c r="A1200" t="s">
        <v>3314</v>
      </c>
      <c r="B1200" t="s">
        <v>3313</v>
      </c>
      <c r="C1200" t="s">
        <v>3315</v>
      </c>
      <c r="D1200" t="s">
        <v>93</v>
      </c>
      <c r="E1200" t="s">
        <v>3316</v>
      </c>
      <c r="F1200" t="s">
        <v>62</v>
      </c>
      <c r="G1200" t="s">
        <v>58</v>
      </c>
      <c r="H1200">
        <v>1019884</v>
      </c>
      <c r="I1200">
        <v>5</v>
      </c>
      <c r="J1200" t="s">
        <v>79</v>
      </c>
      <c r="K1200" t="s">
        <v>6172</v>
      </c>
      <c r="L1200" t="s">
        <v>55</v>
      </c>
      <c r="M1200">
        <v>60</v>
      </c>
      <c r="N1200">
        <v>100</v>
      </c>
      <c r="O1200" t="s">
        <v>6224</v>
      </c>
      <c r="P1200">
        <v>2600</v>
      </c>
      <c r="Q1200">
        <v>50</v>
      </c>
      <c r="R1200">
        <v>300</v>
      </c>
      <c r="S1200"/>
      <c r="T1200"/>
      <c r="U1200" t="s">
        <v>6174</v>
      </c>
      <c r="V1200" s="2">
        <v>44168.544675925928</v>
      </c>
      <c r="W1200" t="s">
        <v>329</v>
      </c>
      <c r="X1200" s="2">
        <v>44168.544675925928</v>
      </c>
      <c r="Y1200" t="s">
        <v>329</v>
      </c>
      <c r="Z1200"/>
    </row>
    <row r="1201" spans="1:26" hidden="1" x14ac:dyDescent="0.25">
      <c r="A1201" t="s">
        <v>3319</v>
      </c>
      <c r="B1201" t="s">
        <v>3318</v>
      </c>
      <c r="C1201" t="s">
        <v>3320</v>
      </c>
      <c r="D1201" t="s">
        <v>41</v>
      </c>
      <c r="E1201" t="s">
        <v>3321</v>
      </c>
      <c r="F1201" t="s">
        <v>177</v>
      </c>
      <c r="G1201" t="s">
        <v>58</v>
      </c>
      <c r="H1201">
        <v>1019885</v>
      </c>
      <c r="I1201">
        <v>5</v>
      </c>
      <c r="J1201" t="s">
        <v>79</v>
      </c>
      <c r="K1201" t="s">
        <v>6142</v>
      </c>
      <c r="L1201" t="s">
        <v>55</v>
      </c>
      <c r="M1201">
        <v>80</v>
      </c>
      <c r="N1201">
        <v>100</v>
      </c>
      <c r="O1201" t="s">
        <v>6218</v>
      </c>
      <c r="P1201">
        <v>2550</v>
      </c>
      <c r="Q1201">
        <v>50</v>
      </c>
      <c r="R1201">
        <v>300</v>
      </c>
      <c r="S1201"/>
      <c r="T1201"/>
      <c r="U1201" t="s">
        <v>6144</v>
      </c>
      <c r="V1201" s="2">
        <v>44552.610914351855</v>
      </c>
      <c r="W1201" t="s">
        <v>329</v>
      </c>
      <c r="X1201" s="2">
        <v>44552.610914351855</v>
      </c>
      <c r="Y1201" t="s">
        <v>329</v>
      </c>
      <c r="Z1201"/>
    </row>
    <row r="1202" spans="1:26" x14ac:dyDescent="0.25">
      <c r="A1202" t="s">
        <v>3477</v>
      </c>
      <c r="B1202" t="s">
        <v>3476</v>
      </c>
      <c r="C1202" t="s">
        <v>1492</v>
      </c>
      <c r="D1202" t="s">
        <v>3478</v>
      </c>
      <c r="E1202" t="s">
        <v>3479</v>
      </c>
      <c r="F1202" t="s">
        <v>241</v>
      </c>
      <c r="G1202" s="5" t="s">
        <v>58</v>
      </c>
      <c r="H1202" s="5">
        <v>1034720</v>
      </c>
      <c r="I1202">
        <v>5</v>
      </c>
      <c r="J1202" t="s">
        <v>79</v>
      </c>
      <c r="K1202" t="s">
        <v>6142</v>
      </c>
      <c r="L1202" s="5" t="s">
        <v>55</v>
      </c>
      <c r="M1202">
        <v>80</v>
      </c>
      <c r="N1202">
        <v>100</v>
      </c>
      <c r="O1202" t="s">
        <v>6316</v>
      </c>
      <c r="P1202" s="5">
        <v>2600</v>
      </c>
      <c r="Q1202" s="5">
        <v>50</v>
      </c>
      <c r="R1202" s="5">
        <v>420</v>
      </c>
      <c r="U1202" s="5" t="s">
        <v>6144</v>
      </c>
      <c r="V1202" s="8">
        <v>43474.373842592591</v>
      </c>
      <c r="X1202" s="8">
        <v>43474.373842592591</v>
      </c>
    </row>
    <row r="1203" spans="1:26" hidden="1" x14ac:dyDescent="0.25">
      <c r="A1203" t="s">
        <v>4168</v>
      </c>
      <c r="B1203" t="s">
        <v>4167</v>
      </c>
      <c r="C1203" t="s">
        <v>1875</v>
      </c>
      <c r="D1203" t="s">
        <v>1876</v>
      </c>
      <c r="E1203" t="s">
        <v>1877</v>
      </c>
      <c r="F1203" t="s">
        <v>277</v>
      </c>
      <c r="G1203" t="s">
        <v>58</v>
      </c>
      <c r="H1203">
        <v>1019873</v>
      </c>
      <c r="I1203">
        <v>5</v>
      </c>
      <c r="J1203" t="s">
        <v>167</v>
      </c>
      <c r="K1203" t="s">
        <v>6142</v>
      </c>
      <c r="L1203" t="s">
        <v>55</v>
      </c>
      <c r="M1203">
        <v>80</v>
      </c>
      <c r="N1203">
        <v>100</v>
      </c>
      <c r="O1203" t="s">
        <v>6218</v>
      </c>
      <c r="P1203">
        <v>2600</v>
      </c>
      <c r="Q1203">
        <v>50</v>
      </c>
      <c r="R1203">
        <v>300</v>
      </c>
      <c r="S1203"/>
      <c r="T1203"/>
      <c r="U1203" t="s">
        <v>6144</v>
      </c>
      <c r="V1203" s="2">
        <v>44371.468993055554</v>
      </c>
      <c r="W1203" t="s">
        <v>329</v>
      </c>
      <c r="X1203" s="2">
        <v>44420.44290509259</v>
      </c>
      <c r="Y1203" t="s">
        <v>329</v>
      </c>
      <c r="Z1203"/>
    </row>
    <row r="1204" spans="1:26" hidden="1" x14ac:dyDescent="0.25">
      <c r="A1204" t="s">
        <v>2784</v>
      </c>
      <c r="B1204" t="s">
        <v>2783</v>
      </c>
      <c r="C1204" t="s">
        <v>2289</v>
      </c>
      <c r="D1204" t="s">
        <v>2785</v>
      </c>
      <c r="E1204" t="s">
        <v>2786</v>
      </c>
      <c r="F1204" t="s">
        <v>177</v>
      </c>
      <c r="G1204" t="s">
        <v>58</v>
      </c>
      <c r="H1204">
        <v>1015777</v>
      </c>
      <c r="I1204">
        <v>5</v>
      </c>
      <c r="J1204" t="s">
        <v>79</v>
      </c>
      <c r="K1204" t="s">
        <v>6172</v>
      </c>
      <c r="L1204" t="s">
        <v>55</v>
      </c>
      <c r="M1204">
        <v>60</v>
      </c>
      <c r="N1204">
        <v>100</v>
      </c>
      <c r="O1204" t="s">
        <v>6219</v>
      </c>
      <c r="P1204">
        <v>2600</v>
      </c>
      <c r="Q1204">
        <v>50</v>
      </c>
      <c r="R1204">
        <v>300</v>
      </c>
      <c r="S1204"/>
      <c r="T1204"/>
      <c r="U1204" t="s">
        <v>6174</v>
      </c>
      <c r="V1204" s="2">
        <v>44433.523958333331</v>
      </c>
      <c r="W1204" t="s">
        <v>329</v>
      </c>
      <c r="X1204" s="2">
        <v>44433.523958333331</v>
      </c>
      <c r="Y1204" t="s">
        <v>329</v>
      </c>
      <c r="Z1204"/>
    </row>
    <row r="1205" spans="1:26" hidden="1" x14ac:dyDescent="0.25">
      <c r="A1205" t="s">
        <v>5917</v>
      </c>
      <c r="B1205" t="s">
        <v>5916</v>
      </c>
      <c r="C1205" t="s">
        <v>368</v>
      </c>
      <c r="D1205" t="s">
        <v>1007</v>
      </c>
      <c r="E1205" t="s">
        <v>1538</v>
      </c>
      <c r="F1205" t="s">
        <v>177</v>
      </c>
      <c r="G1205" t="s">
        <v>58</v>
      </c>
      <c r="H1205">
        <v>1020028</v>
      </c>
      <c r="I1205">
        <v>6</v>
      </c>
      <c r="J1205" t="s">
        <v>167</v>
      </c>
      <c r="K1205" t="s">
        <v>6142</v>
      </c>
      <c r="L1205" t="s">
        <v>55</v>
      </c>
      <c r="M1205">
        <v>80</v>
      </c>
      <c r="N1205">
        <v>100</v>
      </c>
      <c r="O1205" t="s">
        <v>6216</v>
      </c>
      <c r="P1205">
        <v>2600</v>
      </c>
      <c r="Q1205">
        <v>50</v>
      </c>
      <c r="R1205">
        <v>300</v>
      </c>
      <c r="S1205"/>
      <c r="T1205"/>
      <c r="U1205" t="s">
        <v>6144</v>
      </c>
      <c r="V1205" s="2">
        <v>44894.434583333335</v>
      </c>
      <c r="W1205" t="s">
        <v>329</v>
      </c>
      <c r="X1205" s="2">
        <v>44894.434583333335</v>
      </c>
      <c r="Y1205" t="s">
        <v>329</v>
      </c>
      <c r="Z1205"/>
    </row>
    <row r="1206" spans="1:26" hidden="1" x14ac:dyDescent="0.25">
      <c r="A1206" t="s">
        <v>3398</v>
      </c>
      <c r="B1206" t="s">
        <v>3397</v>
      </c>
      <c r="C1206" t="s">
        <v>1012</v>
      </c>
      <c r="D1206" t="s">
        <v>49</v>
      </c>
      <c r="E1206" t="s">
        <v>1013</v>
      </c>
      <c r="F1206" t="s">
        <v>184</v>
      </c>
      <c r="G1206" t="s">
        <v>58</v>
      </c>
      <c r="H1206">
        <v>1020029</v>
      </c>
      <c r="I1206">
        <v>5</v>
      </c>
      <c r="J1206" t="s">
        <v>79</v>
      </c>
      <c r="K1206" t="s">
        <v>6142</v>
      </c>
      <c r="L1206" t="s">
        <v>55</v>
      </c>
      <c r="M1206">
        <v>80</v>
      </c>
      <c r="N1206">
        <v>100</v>
      </c>
      <c r="O1206" t="s">
        <v>6218</v>
      </c>
      <c r="P1206">
        <v>2600</v>
      </c>
      <c r="Q1206">
        <v>50</v>
      </c>
      <c r="R1206">
        <v>300</v>
      </c>
      <c r="S1206"/>
      <c r="T1206"/>
      <c r="U1206" t="s">
        <v>6144</v>
      </c>
      <c r="V1206" s="2">
        <v>44383.518518518518</v>
      </c>
      <c r="W1206" t="s">
        <v>329</v>
      </c>
      <c r="X1206" s="2">
        <v>44383.518518518518</v>
      </c>
      <c r="Y1206" t="s">
        <v>329</v>
      </c>
      <c r="Z1206"/>
    </row>
    <row r="1207" spans="1:26" hidden="1" x14ac:dyDescent="0.25">
      <c r="A1207" t="s">
        <v>4170</v>
      </c>
      <c r="B1207" t="s">
        <v>4169</v>
      </c>
      <c r="C1207" t="s">
        <v>324</v>
      </c>
      <c r="D1207" t="s">
        <v>350</v>
      </c>
      <c r="E1207" t="s">
        <v>351</v>
      </c>
      <c r="F1207" t="s">
        <v>177</v>
      </c>
      <c r="G1207" t="s">
        <v>58</v>
      </c>
      <c r="H1207">
        <v>1020012</v>
      </c>
      <c r="I1207">
        <v>6</v>
      </c>
      <c r="J1207" t="s">
        <v>47</v>
      </c>
      <c r="K1207" t="s">
        <v>6172</v>
      </c>
      <c r="L1207" t="s">
        <v>55</v>
      </c>
      <c r="M1207">
        <v>60</v>
      </c>
      <c r="N1207">
        <v>100</v>
      </c>
      <c r="O1207" t="s">
        <v>6173</v>
      </c>
      <c r="P1207">
        <v>2600</v>
      </c>
      <c r="Q1207">
        <v>50</v>
      </c>
      <c r="R1207">
        <v>300</v>
      </c>
      <c r="S1207"/>
      <c r="T1207"/>
      <c r="U1207" t="s">
        <v>6174</v>
      </c>
      <c r="V1207" s="2">
        <v>44867.417893518519</v>
      </c>
      <c r="W1207" t="s">
        <v>329</v>
      </c>
      <c r="X1207" s="2">
        <v>44867.417893518519</v>
      </c>
      <c r="Y1207" t="s">
        <v>329</v>
      </c>
      <c r="Z1207"/>
    </row>
    <row r="1208" spans="1:26" hidden="1" x14ac:dyDescent="0.25">
      <c r="A1208" t="s">
        <v>5889</v>
      </c>
      <c r="B1208" t="s">
        <v>5888</v>
      </c>
      <c r="C1208" t="s">
        <v>393</v>
      </c>
      <c r="D1208" t="s">
        <v>112</v>
      </c>
      <c r="E1208" t="s">
        <v>394</v>
      </c>
      <c r="F1208" t="s">
        <v>177</v>
      </c>
      <c r="G1208" t="s">
        <v>58</v>
      </c>
      <c r="H1208">
        <v>1020016</v>
      </c>
      <c r="I1208">
        <v>6</v>
      </c>
      <c r="J1208" t="s">
        <v>79</v>
      </c>
      <c r="K1208" t="s">
        <v>6172</v>
      </c>
      <c r="L1208" t="s">
        <v>55</v>
      </c>
      <c r="M1208">
        <v>60</v>
      </c>
      <c r="N1208">
        <v>100</v>
      </c>
      <c r="O1208" t="s">
        <v>6173</v>
      </c>
      <c r="P1208">
        <v>2600</v>
      </c>
      <c r="Q1208">
        <v>50</v>
      </c>
      <c r="R1208">
        <v>300</v>
      </c>
      <c r="S1208"/>
      <c r="T1208"/>
      <c r="U1208" t="s">
        <v>6174</v>
      </c>
      <c r="V1208" s="2">
        <v>44900.455092592594</v>
      </c>
      <c r="W1208" t="s">
        <v>329</v>
      </c>
      <c r="X1208" s="2">
        <v>44900.455092592594</v>
      </c>
      <c r="Y1208" t="s">
        <v>329</v>
      </c>
      <c r="Z1208"/>
    </row>
    <row r="1209" spans="1:26" hidden="1" x14ac:dyDescent="0.25">
      <c r="A1209" t="s">
        <v>2954</v>
      </c>
      <c r="B1209" t="s">
        <v>2953</v>
      </c>
      <c r="C1209" t="s">
        <v>324</v>
      </c>
      <c r="D1209" t="s">
        <v>350</v>
      </c>
      <c r="E1209" t="s">
        <v>351</v>
      </c>
      <c r="F1209" t="s">
        <v>177</v>
      </c>
      <c r="G1209" t="s">
        <v>58</v>
      </c>
      <c r="H1209">
        <v>1020026</v>
      </c>
      <c r="I1209">
        <v>6</v>
      </c>
      <c r="J1209" t="s">
        <v>79</v>
      </c>
      <c r="K1209" t="s">
        <v>6172</v>
      </c>
      <c r="L1209" t="s">
        <v>55</v>
      </c>
      <c r="M1209">
        <v>60</v>
      </c>
      <c r="N1209">
        <v>100</v>
      </c>
      <c r="O1209" t="s">
        <v>6173</v>
      </c>
      <c r="P1209">
        <v>2600</v>
      </c>
      <c r="Q1209">
        <v>50</v>
      </c>
      <c r="R1209">
        <v>300</v>
      </c>
      <c r="S1209"/>
      <c r="T1209"/>
      <c r="U1209" t="s">
        <v>6174</v>
      </c>
      <c r="V1209" s="2">
        <v>44867.41777777778</v>
      </c>
      <c r="W1209" t="s">
        <v>329</v>
      </c>
      <c r="X1209" s="2">
        <v>44867.41777777778</v>
      </c>
      <c r="Y1209" t="s">
        <v>329</v>
      </c>
      <c r="Z1209"/>
    </row>
    <row r="1210" spans="1:26" hidden="1" x14ac:dyDescent="0.25">
      <c r="A1210" t="s">
        <v>1011</v>
      </c>
      <c r="B1210" t="s">
        <v>1010</v>
      </c>
      <c r="C1210" t="s">
        <v>1012</v>
      </c>
      <c r="D1210" t="s">
        <v>49</v>
      </c>
      <c r="E1210" t="s">
        <v>1013</v>
      </c>
      <c r="F1210" t="s">
        <v>184</v>
      </c>
      <c r="G1210" t="s">
        <v>58</v>
      </c>
      <c r="H1210">
        <v>1020002</v>
      </c>
      <c r="I1210">
        <v>5</v>
      </c>
      <c r="J1210" t="s">
        <v>47</v>
      </c>
      <c r="K1210" t="s">
        <v>6142</v>
      </c>
      <c r="L1210" t="s">
        <v>55</v>
      </c>
      <c r="M1210">
        <v>80</v>
      </c>
      <c r="N1210">
        <v>100</v>
      </c>
      <c r="O1210" t="s">
        <v>6218</v>
      </c>
      <c r="P1210">
        <v>2600</v>
      </c>
      <c r="Q1210">
        <v>50</v>
      </c>
      <c r="R1210">
        <v>300</v>
      </c>
      <c r="S1210"/>
      <c r="T1210"/>
      <c r="U1210" t="s">
        <v>6144</v>
      </c>
      <c r="V1210" s="2">
        <v>44383.518738425926</v>
      </c>
      <c r="W1210" t="s">
        <v>329</v>
      </c>
      <c r="X1210" s="2">
        <v>44383.518738425926</v>
      </c>
      <c r="Y1210" t="s">
        <v>329</v>
      </c>
      <c r="Z1210"/>
    </row>
    <row r="1211" spans="1:26" hidden="1" x14ac:dyDescent="0.25">
      <c r="A1211" t="s">
        <v>4095</v>
      </c>
      <c r="B1211" t="s">
        <v>4094</v>
      </c>
      <c r="C1211" t="s">
        <v>2289</v>
      </c>
      <c r="D1211" t="s">
        <v>2785</v>
      </c>
      <c r="E1211" t="s">
        <v>2786</v>
      </c>
      <c r="F1211" t="s">
        <v>177</v>
      </c>
      <c r="G1211" t="s">
        <v>58</v>
      </c>
      <c r="H1211">
        <v>1020003</v>
      </c>
      <c r="I1211">
        <v>5</v>
      </c>
      <c r="J1211" t="s">
        <v>47</v>
      </c>
      <c r="K1211" t="s">
        <v>6172</v>
      </c>
      <c r="L1211" t="s">
        <v>55</v>
      </c>
      <c r="M1211">
        <v>60</v>
      </c>
      <c r="N1211">
        <v>100</v>
      </c>
      <c r="O1211" t="s">
        <v>6219</v>
      </c>
      <c r="P1211">
        <v>2700</v>
      </c>
      <c r="Q1211">
        <v>50</v>
      </c>
      <c r="R1211">
        <v>300</v>
      </c>
      <c r="S1211"/>
      <c r="T1211"/>
      <c r="U1211" t="s">
        <v>6174</v>
      </c>
      <c r="V1211" s="2">
        <v>44433.52412037037</v>
      </c>
      <c r="W1211" t="s">
        <v>329</v>
      </c>
      <c r="X1211" s="2">
        <v>44433.52412037037</v>
      </c>
      <c r="Y1211" t="s">
        <v>329</v>
      </c>
      <c r="Z1211"/>
    </row>
    <row r="1212" spans="1:26" hidden="1" x14ac:dyDescent="0.25">
      <c r="A1212" t="s">
        <v>3566</v>
      </c>
      <c r="B1212" t="s">
        <v>3565</v>
      </c>
      <c r="C1212" t="s">
        <v>1492</v>
      </c>
      <c r="D1212" t="s">
        <v>1645</v>
      </c>
      <c r="E1212" t="s">
        <v>2966</v>
      </c>
      <c r="F1212" t="s">
        <v>241</v>
      </c>
      <c r="G1212" t="s">
        <v>58</v>
      </c>
      <c r="H1212">
        <v>1034749</v>
      </c>
      <c r="I1212">
        <v>5</v>
      </c>
      <c r="J1212" t="s">
        <v>167</v>
      </c>
      <c r="K1212" t="s">
        <v>6142</v>
      </c>
      <c r="L1212" t="s">
        <v>55</v>
      </c>
      <c r="M1212">
        <v>80</v>
      </c>
      <c r="N1212">
        <v>100</v>
      </c>
      <c r="O1212" t="s">
        <v>6218</v>
      </c>
      <c r="P1212">
        <v>2700</v>
      </c>
      <c r="Q1212">
        <v>50</v>
      </c>
      <c r="R1212">
        <v>300</v>
      </c>
      <c r="S1212"/>
      <c r="T1212"/>
      <c r="U1212" t="s">
        <v>6144</v>
      </c>
      <c r="V1212" s="2">
        <v>44539.486168981479</v>
      </c>
      <c r="W1212" t="s">
        <v>329</v>
      </c>
      <c r="X1212" s="2">
        <v>44539.486168981479</v>
      </c>
      <c r="Y1212" t="s">
        <v>329</v>
      </c>
      <c r="Z1212"/>
    </row>
    <row r="1213" spans="1:26" hidden="1" x14ac:dyDescent="0.25">
      <c r="A1213" t="s">
        <v>4202</v>
      </c>
      <c r="B1213" t="s">
        <v>4201</v>
      </c>
      <c r="C1213" t="s">
        <v>1492</v>
      </c>
      <c r="D1213" t="s">
        <v>3616</v>
      </c>
      <c r="E1213" t="s">
        <v>3617</v>
      </c>
      <c r="F1213" t="s">
        <v>241</v>
      </c>
      <c r="G1213" t="s">
        <v>323</v>
      </c>
      <c r="H1213">
        <v>1031483</v>
      </c>
      <c r="I1213">
        <v>0.24</v>
      </c>
      <c r="J1213" t="s">
        <v>193</v>
      </c>
      <c r="K1213" t="s">
        <v>6175</v>
      </c>
      <c r="L1213" t="s">
        <v>330</v>
      </c>
      <c r="M1213">
        <v>20</v>
      </c>
      <c r="N1213">
        <v>100</v>
      </c>
      <c r="O1213" t="s">
        <v>6240</v>
      </c>
      <c r="P1213" s="2"/>
      <c r="Q1213" s="2"/>
      <c r="R1213" s="2"/>
      <c r="S1213"/>
      <c r="T1213"/>
      <c r="U1213" t="s">
        <v>6177</v>
      </c>
      <c r="V1213" s="2">
        <v>44539.527916666666</v>
      </c>
      <c r="W1213" t="s">
        <v>329</v>
      </c>
      <c r="X1213" s="2">
        <v>44539.527916666666</v>
      </c>
      <c r="Y1213" t="s">
        <v>329</v>
      </c>
      <c r="Z1213"/>
    </row>
    <row r="1214" spans="1:26" x14ac:dyDescent="0.25">
      <c r="A1214" t="s">
        <v>3262</v>
      </c>
      <c r="B1214" t="s">
        <v>3261</v>
      </c>
      <c r="C1214" t="s">
        <v>1492</v>
      </c>
      <c r="D1214" t="s">
        <v>1645</v>
      </c>
      <c r="E1214" t="s">
        <v>2966</v>
      </c>
      <c r="F1214" t="s">
        <v>241</v>
      </c>
      <c r="G1214" s="5" t="s">
        <v>58</v>
      </c>
      <c r="H1214" s="5">
        <v>1015828</v>
      </c>
      <c r="I1214">
        <v>5</v>
      </c>
      <c r="J1214" t="s">
        <v>79</v>
      </c>
      <c r="K1214" t="s">
        <v>6142</v>
      </c>
      <c r="L1214" s="5" t="s">
        <v>55</v>
      </c>
      <c r="M1214">
        <v>80</v>
      </c>
      <c r="N1214">
        <v>100</v>
      </c>
      <c r="O1214" t="s">
        <v>6218</v>
      </c>
      <c r="P1214" s="5">
        <v>2700</v>
      </c>
      <c r="Q1214" s="5">
        <v>1004</v>
      </c>
      <c r="R1214" s="5">
        <v>100</v>
      </c>
      <c r="U1214" s="5" t="s">
        <v>6144</v>
      </c>
      <c r="V1214" s="8">
        <v>44552.600914351853</v>
      </c>
      <c r="W1214" s="5" t="s">
        <v>329</v>
      </c>
      <c r="X1214" s="8">
        <v>44552.600914351853</v>
      </c>
      <c r="Y1214" s="5" t="s">
        <v>329</v>
      </c>
    </row>
    <row r="1215" spans="1:26" hidden="1" x14ac:dyDescent="0.25">
      <c r="A1215" t="s">
        <v>4180</v>
      </c>
      <c r="B1215" t="s">
        <v>4179</v>
      </c>
      <c r="C1215" t="s">
        <v>4181</v>
      </c>
      <c r="D1215" t="s">
        <v>4182</v>
      </c>
      <c r="E1215" t="s">
        <v>4183</v>
      </c>
      <c r="F1215" t="s">
        <v>177</v>
      </c>
      <c r="G1215" t="s">
        <v>58</v>
      </c>
      <c r="H1215">
        <v>1019992</v>
      </c>
      <c r="I1215">
        <v>5</v>
      </c>
      <c r="J1215" t="s">
        <v>47</v>
      </c>
      <c r="K1215" t="s">
        <v>6142</v>
      </c>
      <c r="L1215" t="s">
        <v>55</v>
      </c>
      <c r="M1215">
        <v>80</v>
      </c>
      <c r="N1215">
        <v>100</v>
      </c>
      <c r="O1215" t="s">
        <v>6218</v>
      </c>
      <c r="P1215">
        <v>2600</v>
      </c>
      <c r="Q1215">
        <v>50</v>
      </c>
      <c r="R1215">
        <v>300</v>
      </c>
      <c r="S1215"/>
      <c r="T1215"/>
      <c r="U1215" t="s">
        <v>6144</v>
      </c>
      <c r="V1215" s="2">
        <v>44546.461284722223</v>
      </c>
      <c r="W1215" t="s">
        <v>329</v>
      </c>
      <c r="X1215" s="2">
        <v>44546.461284722223</v>
      </c>
      <c r="Y1215" t="s">
        <v>329</v>
      </c>
      <c r="Z1215"/>
    </row>
    <row r="1216" spans="1:26" hidden="1" x14ac:dyDescent="0.25">
      <c r="A1216" t="s">
        <v>4186</v>
      </c>
      <c r="B1216" t="s">
        <v>4185</v>
      </c>
      <c r="C1216" t="s">
        <v>3989</v>
      </c>
      <c r="D1216" t="s">
        <v>2368</v>
      </c>
      <c r="E1216" t="s">
        <v>3990</v>
      </c>
      <c r="F1216" t="s">
        <v>177</v>
      </c>
      <c r="G1216" t="s">
        <v>58</v>
      </c>
      <c r="H1216">
        <v>1019994</v>
      </c>
      <c r="I1216">
        <v>5</v>
      </c>
      <c r="J1216" t="s">
        <v>47</v>
      </c>
      <c r="K1216" t="s">
        <v>6142</v>
      </c>
      <c r="L1216" t="s">
        <v>55</v>
      </c>
      <c r="M1216">
        <v>80</v>
      </c>
      <c r="N1216">
        <v>100</v>
      </c>
      <c r="O1216" t="s">
        <v>6218</v>
      </c>
      <c r="P1216">
        <v>2600</v>
      </c>
      <c r="Q1216">
        <v>50</v>
      </c>
      <c r="R1216">
        <v>300</v>
      </c>
      <c r="S1216"/>
      <c r="T1216"/>
      <c r="U1216" t="s">
        <v>6144</v>
      </c>
      <c r="V1216" s="2">
        <v>44546.462152777778</v>
      </c>
      <c r="W1216" t="s">
        <v>329</v>
      </c>
      <c r="X1216" s="2">
        <v>44546.462152777778</v>
      </c>
      <c r="Y1216" t="s">
        <v>329</v>
      </c>
      <c r="Z1216"/>
    </row>
    <row r="1217" spans="1:26" x14ac:dyDescent="0.25">
      <c r="A1217" t="s">
        <v>4861</v>
      </c>
      <c r="B1217" t="s">
        <v>4860</v>
      </c>
      <c r="C1217" t="s">
        <v>1492</v>
      </c>
      <c r="D1217" t="s">
        <v>3616</v>
      </c>
      <c r="E1217" t="s">
        <v>3617</v>
      </c>
      <c r="F1217" t="s">
        <v>241</v>
      </c>
      <c r="G1217" s="5" t="s">
        <v>58</v>
      </c>
      <c r="H1217" s="5">
        <v>1037251</v>
      </c>
      <c r="I1217">
        <v>5</v>
      </c>
      <c r="J1217" t="s">
        <v>47</v>
      </c>
      <c r="K1217" t="s">
        <v>6172</v>
      </c>
      <c r="L1217" s="5" t="s">
        <v>55</v>
      </c>
      <c r="M1217">
        <v>60</v>
      </c>
      <c r="N1217">
        <v>100</v>
      </c>
      <c r="O1217" t="s">
        <v>6219</v>
      </c>
      <c r="P1217" s="5">
        <v>2700</v>
      </c>
      <c r="Q1217" s="5">
        <v>50</v>
      </c>
      <c r="R1217" s="5">
        <v>300</v>
      </c>
      <c r="U1217" s="5" t="s">
        <v>6174</v>
      </c>
      <c r="V1217" s="8">
        <v>44539.527766203704</v>
      </c>
      <c r="W1217" s="5" t="s">
        <v>329</v>
      </c>
      <c r="X1217" s="8">
        <v>44539.527766203704</v>
      </c>
      <c r="Y1217" s="5" t="s">
        <v>329</v>
      </c>
    </row>
    <row r="1218" spans="1:26" hidden="1" x14ac:dyDescent="0.25">
      <c r="A1218" t="s">
        <v>2794</v>
      </c>
      <c r="B1218" t="s">
        <v>2793</v>
      </c>
      <c r="C1218" t="s">
        <v>2795</v>
      </c>
      <c r="D1218" t="s">
        <v>2796</v>
      </c>
      <c r="E1218" t="s">
        <v>2797</v>
      </c>
      <c r="F1218" t="s">
        <v>51</v>
      </c>
      <c r="G1218" t="s">
        <v>58</v>
      </c>
      <c r="H1218">
        <v>1019999</v>
      </c>
      <c r="I1218">
        <v>5</v>
      </c>
      <c r="J1218" t="s">
        <v>79</v>
      </c>
      <c r="K1218" t="s">
        <v>6172</v>
      </c>
      <c r="L1218" t="s">
        <v>55</v>
      </c>
      <c r="M1218">
        <v>60</v>
      </c>
      <c r="N1218">
        <v>100</v>
      </c>
      <c r="O1218" t="s">
        <v>6173</v>
      </c>
      <c r="P1218">
        <v>2600</v>
      </c>
      <c r="Q1218">
        <v>50</v>
      </c>
      <c r="R1218">
        <v>300</v>
      </c>
      <c r="S1218"/>
      <c r="T1218"/>
      <c r="U1218" t="s">
        <v>6174</v>
      </c>
      <c r="V1218" s="2">
        <v>44643.579131944447</v>
      </c>
      <c r="W1218" t="s">
        <v>329</v>
      </c>
      <c r="X1218" s="2">
        <v>44643.579131944447</v>
      </c>
      <c r="Y1218" t="s">
        <v>329</v>
      </c>
      <c r="Z1218"/>
    </row>
    <row r="1219" spans="1:26" hidden="1" x14ac:dyDescent="0.25">
      <c r="A1219" t="s">
        <v>4582</v>
      </c>
      <c r="B1219" t="s">
        <v>4581</v>
      </c>
      <c r="C1219" t="s">
        <v>1895</v>
      </c>
      <c r="D1219" t="s">
        <v>195</v>
      </c>
      <c r="E1219" t="s">
        <v>1896</v>
      </c>
      <c r="F1219" t="s">
        <v>177</v>
      </c>
      <c r="G1219" t="s">
        <v>58</v>
      </c>
      <c r="H1219">
        <v>1015771</v>
      </c>
      <c r="I1219">
        <v>5</v>
      </c>
      <c r="J1219" t="s">
        <v>47</v>
      </c>
      <c r="K1219" t="s">
        <v>6172</v>
      </c>
      <c r="L1219" t="s">
        <v>55</v>
      </c>
      <c r="M1219">
        <v>60</v>
      </c>
      <c r="N1219">
        <v>100</v>
      </c>
      <c r="O1219" t="s">
        <v>6219</v>
      </c>
      <c r="P1219">
        <v>2700</v>
      </c>
      <c r="Q1219">
        <v>50</v>
      </c>
      <c r="R1219">
        <v>300</v>
      </c>
      <c r="S1219"/>
      <c r="T1219"/>
      <c r="U1219" t="s">
        <v>6174</v>
      </c>
      <c r="V1219" s="2">
        <v>44383.520960648151</v>
      </c>
      <c r="W1219" t="s">
        <v>329</v>
      </c>
      <c r="X1219" s="2">
        <v>44383.520960648151</v>
      </c>
      <c r="Y1219" t="s">
        <v>329</v>
      </c>
      <c r="Z1219"/>
    </row>
    <row r="1220" spans="1:26" hidden="1" x14ac:dyDescent="0.25">
      <c r="A1220" t="s">
        <v>988</v>
      </c>
      <c r="B1220" t="s">
        <v>987</v>
      </c>
      <c r="C1220" t="s">
        <v>221</v>
      </c>
      <c r="D1220" t="s">
        <v>222</v>
      </c>
      <c r="E1220" t="s">
        <v>223</v>
      </c>
      <c r="F1220" t="s">
        <v>177</v>
      </c>
      <c r="G1220" t="s">
        <v>58</v>
      </c>
      <c r="H1220">
        <v>1015773</v>
      </c>
      <c r="I1220">
        <v>6</v>
      </c>
      <c r="J1220" t="s">
        <v>167</v>
      </c>
      <c r="K1220" t="s">
        <v>6142</v>
      </c>
      <c r="L1220" t="s">
        <v>55</v>
      </c>
      <c r="M1220">
        <v>80</v>
      </c>
      <c r="N1220">
        <v>100</v>
      </c>
      <c r="O1220" t="s">
        <v>6216</v>
      </c>
      <c r="P1220">
        <v>2600</v>
      </c>
      <c r="Q1220">
        <v>50</v>
      </c>
      <c r="R1220">
        <v>300</v>
      </c>
      <c r="S1220"/>
      <c r="T1220"/>
      <c r="U1220" t="s">
        <v>6144</v>
      </c>
      <c r="V1220" s="2">
        <v>44914.414583333331</v>
      </c>
      <c r="W1220" t="s">
        <v>329</v>
      </c>
      <c r="X1220" s="2">
        <v>44914.414583333331</v>
      </c>
      <c r="Y1220" t="s">
        <v>329</v>
      </c>
      <c r="Z1220"/>
    </row>
    <row r="1221" spans="1:26" hidden="1" x14ac:dyDescent="0.25">
      <c r="A1221" t="s">
        <v>2734</v>
      </c>
      <c r="B1221" t="s">
        <v>2733</v>
      </c>
      <c r="C1221" t="s">
        <v>2385</v>
      </c>
      <c r="D1221" t="s">
        <v>2735</v>
      </c>
      <c r="E1221" t="s">
        <v>2736</v>
      </c>
      <c r="F1221" t="s">
        <v>177</v>
      </c>
      <c r="G1221" t="s">
        <v>58</v>
      </c>
      <c r="H1221">
        <v>1019361</v>
      </c>
      <c r="I1221">
        <v>5</v>
      </c>
      <c r="J1221" t="s">
        <v>79</v>
      </c>
      <c r="K1221" t="s">
        <v>6172</v>
      </c>
      <c r="L1221" t="s">
        <v>55</v>
      </c>
      <c r="M1221">
        <v>60</v>
      </c>
      <c r="N1221">
        <v>100</v>
      </c>
      <c r="O1221" t="s">
        <v>6219</v>
      </c>
      <c r="P1221">
        <v>2700</v>
      </c>
      <c r="Q1221">
        <v>50</v>
      </c>
      <c r="R1221">
        <v>300</v>
      </c>
      <c r="S1221"/>
      <c r="T1221"/>
      <c r="U1221" t="s">
        <v>6174</v>
      </c>
      <c r="V1221" s="2">
        <v>44238.453912037039</v>
      </c>
      <c r="W1221" t="s">
        <v>329</v>
      </c>
      <c r="X1221" s="2">
        <v>44238.453912037039</v>
      </c>
      <c r="Y1221" t="s">
        <v>329</v>
      </c>
      <c r="Z1221"/>
    </row>
    <row r="1222" spans="1:26" hidden="1" x14ac:dyDescent="0.25">
      <c r="A1222" t="s">
        <v>4588</v>
      </c>
      <c r="B1222" t="s">
        <v>4587</v>
      </c>
      <c r="C1222" t="s">
        <v>2385</v>
      </c>
      <c r="D1222" t="s">
        <v>2735</v>
      </c>
      <c r="E1222" t="s">
        <v>2736</v>
      </c>
      <c r="F1222" t="s">
        <v>177</v>
      </c>
      <c r="G1222" t="s">
        <v>58</v>
      </c>
      <c r="H1222">
        <v>1019362</v>
      </c>
      <c r="I1222">
        <v>5</v>
      </c>
      <c r="J1222" t="s">
        <v>47</v>
      </c>
      <c r="K1222" t="s">
        <v>6172</v>
      </c>
      <c r="L1222" t="s">
        <v>55</v>
      </c>
      <c r="M1222">
        <v>60</v>
      </c>
      <c r="N1222">
        <v>100</v>
      </c>
      <c r="O1222" t="s">
        <v>6219</v>
      </c>
      <c r="P1222">
        <v>2700</v>
      </c>
      <c r="Q1222">
        <v>50</v>
      </c>
      <c r="R1222">
        <v>300</v>
      </c>
      <c r="S1222"/>
      <c r="T1222"/>
      <c r="U1222" t="s">
        <v>6174</v>
      </c>
      <c r="V1222" s="2">
        <v>44238.454074074078</v>
      </c>
      <c r="W1222" t="s">
        <v>329</v>
      </c>
      <c r="X1222" s="2">
        <v>44238.586099537039</v>
      </c>
      <c r="Y1222" t="s">
        <v>329</v>
      </c>
      <c r="Z1222"/>
    </row>
    <row r="1223" spans="1:26" hidden="1" x14ac:dyDescent="0.25">
      <c r="A1223" t="s">
        <v>4586</v>
      </c>
      <c r="B1223" t="s">
        <v>4585</v>
      </c>
      <c r="C1223" t="s">
        <v>3315</v>
      </c>
      <c r="D1223" t="s">
        <v>93</v>
      </c>
      <c r="E1223" t="s">
        <v>3316</v>
      </c>
      <c r="F1223" t="s">
        <v>62</v>
      </c>
      <c r="G1223" t="s">
        <v>58</v>
      </c>
      <c r="H1223">
        <v>1019416</v>
      </c>
      <c r="I1223">
        <v>5</v>
      </c>
      <c r="J1223" t="s">
        <v>47</v>
      </c>
      <c r="K1223" t="s">
        <v>6172</v>
      </c>
      <c r="L1223" t="s">
        <v>55</v>
      </c>
      <c r="M1223">
        <v>60</v>
      </c>
      <c r="N1223">
        <v>100</v>
      </c>
      <c r="O1223" t="s">
        <v>6224</v>
      </c>
      <c r="P1223">
        <v>2700</v>
      </c>
      <c r="Q1223">
        <v>50</v>
      </c>
      <c r="R1223">
        <v>300</v>
      </c>
      <c r="S1223"/>
      <c r="T1223"/>
      <c r="U1223" t="s">
        <v>6174</v>
      </c>
      <c r="V1223" s="2">
        <v>44151.591331018521</v>
      </c>
      <c r="W1223" t="s">
        <v>329</v>
      </c>
      <c r="X1223" s="2">
        <v>44173.514953703707</v>
      </c>
      <c r="Y1223" t="s">
        <v>329</v>
      </c>
      <c r="Z1223"/>
    </row>
    <row r="1224" spans="1:26" hidden="1" x14ac:dyDescent="0.25">
      <c r="A1224" t="s">
        <v>1929</v>
      </c>
      <c r="B1224" t="s">
        <v>1928</v>
      </c>
      <c r="C1224" t="s">
        <v>1930</v>
      </c>
      <c r="D1224" t="s">
        <v>1931</v>
      </c>
      <c r="E1224" t="s">
        <v>1932</v>
      </c>
      <c r="F1224" t="s">
        <v>177</v>
      </c>
      <c r="G1224" t="s">
        <v>58</v>
      </c>
      <c r="H1224">
        <v>1017868</v>
      </c>
      <c r="I1224">
        <v>6</v>
      </c>
      <c r="J1224" t="s">
        <v>79</v>
      </c>
      <c r="K1224" t="s">
        <v>6142</v>
      </c>
      <c r="L1224" t="s">
        <v>55</v>
      </c>
      <c r="M1224">
        <v>80</v>
      </c>
      <c r="N1224">
        <v>100</v>
      </c>
      <c r="O1224" t="s">
        <v>6216</v>
      </c>
      <c r="P1224">
        <v>2600</v>
      </c>
      <c r="Q1224">
        <v>50</v>
      </c>
      <c r="R1224">
        <v>300</v>
      </c>
      <c r="S1224"/>
      <c r="T1224"/>
      <c r="U1224" t="s">
        <v>6144</v>
      </c>
      <c r="V1224" s="2">
        <v>44700.305821759262</v>
      </c>
      <c r="W1224" t="s">
        <v>329</v>
      </c>
      <c r="X1224" s="2">
        <v>44700.305821759262</v>
      </c>
      <c r="Y1224" t="s">
        <v>329</v>
      </c>
      <c r="Z1224"/>
    </row>
    <row r="1225" spans="1:26" hidden="1" x14ac:dyDescent="0.25">
      <c r="A1225" t="s">
        <v>2692</v>
      </c>
      <c r="B1225" t="s">
        <v>2691</v>
      </c>
      <c r="C1225" t="s">
        <v>1753</v>
      </c>
      <c r="D1225" t="s">
        <v>411</v>
      </c>
      <c r="E1225" t="s">
        <v>2693</v>
      </c>
      <c r="F1225" t="s">
        <v>177</v>
      </c>
      <c r="G1225" t="s">
        <v>58</v>
      </c>
      <c r="H1225">
        <v>1018962</v>
      </c>
      <c r="I1225">
        <v>5</v>
      </c>
      <c r="J1225" t="s">
        <v>79</v>
      </c>
      <c r="K1225" t="s">
        <v>6142</v>
      </c>
      <c r="L1225" t="s">
        <v>55</v>
      </c>
      <c r="M1225">
        <v>80</v>
      </c>
      <c r="N1225">
        <v>100</v>
      </c>
      <c r="O1225" t="s">
        <v>6218</v>
      </c>
      <c r="P1225">
        <v>2600</v>
      </c>
      <c r="Q1225">
        <v>50</v>
      </c>
      <c r="R1225">
        <v>300</v>
      </c>
      <c r="S1225"/>
      <c r="T1225"/>
      <c r="U1225" t="s">
        <v>6144</v>
      </c>
      <c r="V1225" s="2">
        <v>44538.534675925926</v>
      </c>
      <c r="W1225" t="s">
        <v>329</v>
      </c>
      <c r="X1225" s="2">
        <v>44538.534675925926</v>
      </c>
      <c r="Y1225" t="s">
        <v>329</v>
      </c>
      <c r="Z1225"/>
    </row>
    <row r="1226" spans="1:26" hidden="1" x14ac:dyDescent="0.25">
      <c r="A1226" t="s">
        <v>3859</v>
      </c>
      <c r="B1226" t="s">
        <v>3858</v>
      </c>
      <c r="C1226" t="s">
        <v>541</v>
      </c>
      <c r="D1226" t="s">
        <v>1360</v>
      </c>
      <c r="E1226" t="s">
        <v>3595</v>
      </c>
      <c r="F1226" t="s">
        <v>177</v>
      </c>
      <c r="G1226" t="s">
        <v>58</v>
      </c>
      <c r="H1226">
        <v>1015842</v>
      </c>
      <c r="I1226">
        <v>5</v>
      </c>
      <c r="J1226" t="s">
        <v>79</v>
      </c>
      <c r="K1226" t="s">
        <v>6142</v>
      </c>
      <c r="L1226" t="s">
        <v>55</v>
      </c>
      <c r="M1226">
        <v>80</v>
      </c>
      <c r="N1226">
        <v>100</v>
      </c>
      <c r="O1226" t="s">
        <v>6218</v>
      </c>
      <c r="P1226">
        <v>2700</v>
      </c>
      <c r="Q1226">
        <v>50</v>
      </c>
      <c r="R1226">
        <v>300</v>
      </c>
      <c r="S1226"/>
      <c r="T1226"/>
      <c r="U1226" t="s">
        <v>6144</v>
      </c>
      <c r="V1226" s="2">
        <v>44231.628877314812</v>
      </c>
      <c r="W1226" t="s">
        <v>329</v>
      </c>
      <c r="X1226" s="2">
        <v>44231.628877314812</v>
      </c>
      <c r="Y1226" t="s">
        <v>329</v>
      </c>
      <c r="Z1226"/>
    </row>
    <row r="1227" spans="1:26" hidden="1" x14ac:dyDescent="0.25">
      <c r="A1227" t="s">
        <v>4504</v>
      </c>
      <c r="B1227" t="s">
        <v>4503</v>
      </c>
      <c r="C1227" t="s">
        <v>3724</v>
      </c>
      <c r="D1227" t="s">
        <v>334</v>
      </c>
      <c r="E1227" t="s">
        <v>3725</v>
      </c>
      <c r="F1227" t="s">
        <v>750</v>
      </c>
      <c r="G1227" t="s">
        <v>323</v>
      </c>
      <c r="H1227">
        <v>1045975</v>
      </c>
      <c r="I1227">
        <v>0.24</v>
      </c>
      <c r="J1227" t="s">
        <v>193</v>
      </c>
      <c r="K1227" t="s">
        <v>6175</v>
      </c>
      <c r="L1227" t="s">
        <v>330</v>
      </c>
      <c r="M1227">
        <v>20</v>
      </c>
      <c r="N1227">
        <v>100</v>
      </c>
      <c r="O1227" t="s">
        <v>6176</v>
      </c>
      <c r="P1227" s="2"/>
      <c r="Q1227" s="2"/>
      <c r="R1227" s="2"/>
      <c r="S1227"/>
      <c r="T1227"/>
      <c r="U1227" t="s">
        <v>6177</v>
      </c>
      <c r="V1227" s="2">
        <v>44749.37427083333</v>
      </c>
      <c r="W1227" t="s">
        <v>329</v>
      </c>
      <c r="X1227" s="2">
        <v>44749.37427083333</v>
      </c>
      <c r="Y1227" t="s">
        <v>329</v>
      </c>
      <c r="Z1227"/>
    </row>
    <row r="1228" spans="1:26" x14ac:dyDescent="0.25">
      <c r="A1228" t="s">
        <v>3615</v>
      </c>
      <c r="B1228" t="s">
        <v>3614</v>
      </c>
      <c r="C1228" t="s">
        <v>1492</v>
      </c>
      <c r="D1228" t="s">
        <v>3616</v>
      </c>
      <c r="E1228" t="s">
        <v>3617</v>
      </c>
      <c r="F1228" t="s">
        <v>241</v>
      </c>
      <c r="G1228" s="5" t="s">
        <v>58</v>
      </c>
      <c r="H1228" s="5">
        <v>1037230</v>
      </c>
      <c r="I1228">
        <v>5</v>
      </c>
      <c r="J1228" t="s">
        <v>79</v>
      </c>
      <c r="K1228" t="s">
        <v>6172</v>
      </c>
      <c r="L1228" s="5" t="s">
        <v>55</v>
      </c>
      <c r="M1228">
        <v>60</v>
      </c>
      <c r="N1228">
        <v>100</v>
      </c>
      <c r="O1228" t="s">
        <v>6219</v>
      </c>
      <c r="P1228" s="5">
        <v>2700</v>
      </c>
      <c r="Q1228" s="5">
        <v>50</v>
      </c>
      <c r="R1228" s="5">
        <v>300</v>
      </c>
      <c r="U1228" s="5" t="s">
        <v>6174</v>
      </c>
      <c r="V1228" s="8">
        <v>44539.527604166666</v>
      </c>
      <c r="W1228" s="5" t="s">
        <v>329</v>
      </c>
      <c r="X1228" s="8">
        <v>44539.527604166666</v>
      </c>
      <c r="Y1228" s="5" t="s">
        <v>329</v>
      </c>
    </row>
    <row r="1229" spans="1:26" hidden="1" x14ac:dyDescent="0.25">
      <c r="A1229" t="s">
        <v>4508</v>
      </c>
      <c r="B1229" t="s">
        <v>4507</v>
      </c>
      <c r="C1229" t="s">
        <v>956</v>
      </c>
      <c r="D1229" t="s">
        <v>984</v>
      </c>
      <c r="E1229" t="s">
        <v>985</v>
      </c>
      <c r="F1229" t="s">
        <v>51</v>
      </c>
      <c r="G1229" t="s">
        <v>323</v>
      </c>
      <c r="H1229">
        <v>1045963</v>
      </c>
      <c r="I1229">
        <v>0.24</v>
      </c>
      <c r="J1229" t="s">
        <v>193</v>
      </c>
      <c r="K1229" t="s">
        <v>6175</v>
      </c>
      <c r="L1229" t="s">
        <v>330</v>
      </c>
      <c r="M1229">
        <v>20</v>
      </c>
      <c r="N1229">
        <v>100</v>
      </c>
      <c r="O1229" t="s">
        <v>6240</v>
      </c>
      <c r="P1229" s="2"/>
      <c r="Q1229" s="2"/>
      <c r="R1229" s="2"/>
      <c r="S1229"/>
      <c r="T1229"/>
      <c r="U1229" t="s">
        <v>6177</v>
      </c>
      <c r="V1229" s="2">
        <v>44823.556840277779</v>
      </c>
      <c r="W1229" t="s">
        <v>329</v>
      </c>
      <c r="X1229" s="2">
        <v>44823.556840277779</v>
      </c>
      <c r="Y1229" t="s">
        <v>329</v>
      </c>
      <c r="Z1229"/>
    </row>
    <row r="1230" spans="1:26" hidden="1" x14ac:dyDescent="0.25">
      <c r="A1230" t="s">
        <v>4510</v>
      </c>
      <c r="B1230" t="s">
        <v>4509</v>
      </c>
      <c r="C1230" t="s">
        <v>3984</v>
      </c>
      <c r="D1230" t="s">
        <v>1522</v>
      </c>
      <c r="E1230" t="s">
        <v>3985</v>
      </c>
      <c r="F1230" t="s">
        <v>177</v>
      </c>
      <c r="G1230" t="s">
        <v>58</v>
      </c>
      <c r="H1230">
        <v>1030543</v>
      </c>
      <c r="I1230">
        <v>5</v>
      </c>
      <c r="J1230" t="s">
        <v>193</v>
      </c>
      <c r="K1230" t="s">
        <v>6172</v>
      </c>
      <c r="L1230" t="s">
        <v>55</v>
      </c>
      <c r="M1230">
        <v>60</v>
      </c>
      <c r="N1230">
        <v>100</v>
      </c>
      <c r="O1230" t="s">
        <v>6219</v>
      </c>
      <c r="P1230">
        <v>2700</v>
      </c>
      <c r="Q1230">
        <v>50</v>
      </c>
      <c r="R1230">
        <v>300</v>
      </c>
      <c r="S1230"/>
      <c r="T1230"/>
      <c r="U1230" t="s">
        <v>6174</v>
      </c>
      <c r="V1230" s="2">
        <v>44328.59542824074</v>
      </c>
      <c r="W1230" t="s">
        <v>329</v>
      </c>
      <c r="X1230" s="2">
        <v>44328.59542824074</v>
      </c>
      <c r="Y1230" t="s">
        <v>329</v>
      </c>
      <c r="Z1230"/>
    </row>
    <row r="1231" spans="1:26" hidden="1" x14ac:dyDescent="0.25">
      <c r="A1231" t="s">
        <v>4512</v>
      </c>
      <c r="B1231" t="s">
        <v>4511</v>
      </c>
      <c r="C1231" t="s">
        <v>3462</v>
      </c>
      <c r="D1231" t="s">
        <v>340</v>
      </c>
      <c r="E1231" t="s">
        <v>4513</v>
      </c>
      <c r="F1231" t="s">
        <v>177</v>
      </c>
      <c r="G1231" t="s">
        <v>58</v>
      </c>
      <c r="H1231">
        <v>1034380</v>
      </c>
      <c r="I1231">
        <v>5</v>
      </c>
      <c r="J1231" t="s">
        <v>167</v>
      </c>
      <c r="K1231" t="s">
        <v>6142</v>
      </c>
      <c r="L1231" t="s">
        <v>55</v>
      </c>
      <c r="M1231">
        <v>80</v>
      </c>
      <c r="N1231">
        <v>100</v>
      </c>
      <c r="O1231" t="s">
        <v>6218</v>
      </c>
      <c r="P1231">
        <v>2700</v>
      </c>
      <c r="Q1231">
        <v>50</v>
      </c>
      <c r="R1231">
        <v>300</v>
      </c>
      <c r="S1231"/>
      <c r="T1231"/>
      <c r="U1231" t="s">
        <v>6144</v>
      </c>
      <c r="V1231" s="2">
        <v>44230.543113425927</v>
      </c>
      <c r="W1231" t="s">
        <v>329</v>
      </c>
      <c r="X1231" s="2">
        <v>44230.543113425927</v>
      </c>
      <c r="Y1231" t="s">
        <v>329</v>
      </c>
      <c r="Z1231"/>
    </row>
    <row r="1232" spans="1:26" hidden="1" x14ac:dyDescent="0.25">
      <c r="A1232" t="s">
        <v>4564</v>
      </c>
      <c r="B1232" t="s">
        <v>4563</v>
      </c>
      <c r="C1232" t="s">
        <v>1492</v>
      </c>
      <c r="D1232" t="s">
        <v>2748</v>
      </c>
      <c r="E1232" t="s">
        <v>2749</v>
      </c>
      <c r="F1232" t="s">
        <v>241</v>
      </c>
      <c r="G1232" t="s">
        <v>323</v>
      </c>
      <c r="H1232">
        <v>1048141</v>
      </c>
      <c r="I1232">
        <v>0.24</v>
      </c>
      <c r="J1232" t="s">
        <v>193</v>
      </c>
      <c r="K1232" t="s">
        <v>6175</v>
      </c>
      <c r="L1232" t="s">
        <v>330</v>
      </c>
      <c r="M1232">
        <v>20</v>
      </c>
      <c r="N1232">
        <v>100</v>
      </c>
      <c r="O1232" t="s">
        <v>6176</v>
      </c>
      <c r="P1232" s="2"/>
      <c r="Q1232" s="2"/>
      <c r="R1232" s="2"/>
      <c r="S1232"/>
      <c r="T1232"/>
      <c r="U1232" t="s">
        <v>6177</v>
      </c>
      <c r="V1232" s="2">
        <v>44726.579560185186</v>
      </c>
      <c r="W1232" t="s">
        <v>329</v>
      </c>
      <c r="X1232" s="2">
        <v>44726.579560185186</v>
      </c>
      <c r="Y1232" t="s">
        <v>329</v>
      </c>
      <c r="Z1232"/>
    </row>
    <row r="1233" spans="1:26" x14ac:dyDescent="0.25">
      <c r="A1233" t="s">
        <v>3705</v>
      </c>
      <c r="B1233" t="s">
        <v>3704</v>
      </c>
      <c r="C1233" t="s">
        <v>1492</v>
      </c>
      <c r="D1233" t="s">
        <v>1645</v>
      </c>
      <c r="E1233" t="s">
        <v>2966</v>
      </c>
      <c r="F1233" t="s">
        <v>241</v>
      </c>
      <c r="G1233" s="5" t="s">
        <v>58</v>
      </c>
      <c r="H1233" s="5">
        <v>1038051</v>
      </c>
      <c r="I1233">
        <v>5</v>
      </c>
      <c r="J1233" t="s">
        <v>47</v>
      </c>
      <c r="K1233" t="s">
        <v>6142</v>
      </c>
      <c r="L1233" s="5" t="s">
        <v>55</v>
      </c>
      <c r="M1233">
        <v>80</v>
      </c>
      <c r="N1233">
        <v>100</v>
      </c>
      <c r="O1233" t="s">
        <v>6218</v>
      </c>
      <c r="P1233" s="5">
        <v>2700</v>
      </c>
      <c r="Q1233" s="5">
        <v>50</v>
      </c>
      <c r="R1233" s="5">
        <v>300</v>
      </c>
      <c r="U1233" s="5" t="s">
        <v>6144</v>
      </c>
      <c r="V1233" s="8">
        <v>44552.601087962961</v>
      </c>
      <c r="W1233" s="5" t="s">
        <v>329</v>
      </c>
      <c r="X1233" s="8">
        <v>44552.601087962961</v>
      </c>
      <c r="Y1233" s="5" t="s">
        <v>329</v>
      </c>
    </row>
    <row r="1234" spans="1:26" hidden="1" x14ac:dyDescent="0.25">
      <c r="A1234" t="s">
        <v>4615</v>
      </c>
      <c r="B1234" t="s">
        <v>4614</v>
      </c>
      <c r="C1234" t="s">
        <v>4253</v>
      </c>
      <c r="D1234" t="s">
        <v>222</v>
      </c>
      <c r="E1234" t="s">
        <v>4616</v>
      </c>
      <c r="F1234" t="s">
        <v>177</v>
      </c>
      <c r="G1234" t="s">
        <v>58</v>
      </c>
      <c r="H1234">
        <v>1037508</v>
      </c>
      <c r="I1234">
        <v>5</v>
      </c>
      <c r="J1234" t="s">
        <v>47</v>
      </c>
      <c r="K1234" t="s">
        <v>6172</v>
      </c>
      <c r="L1234" t="s">
        <v>55</v>
      </c>
      <c r="M1234">
        <v>60</v>
      </c>
      <c r="N1234">
        <v>100</v>
      </c>
      <c r="O1234" t="s">
        <v>6219</v>
      </c>
      <c r="P1234">
        <v>2700</v>
      </c>
      <c r="Q1234">
        <v>50</v>
      </c>
      <c r="R1234">
        <v>300</v>
      </c>
      <c r="S1234"/>
      <c r="T1234"/>
      <c r="U1234" t="s">
        <v>6174</v>
      </c>
      <c r="V1234" s="2">
        <v>44322.410902777781</v>
      </c>
      <c r="W1234" t="s">
        <v>329</v>
      </c>
      <c r="X1234" s="2">
        <v>44322.411006944443</v>
      </c>
      <c r="Y1234" t="s">
        <v>329</v>
      </c>
      <c r="Z1234"/>
    </row>
    <row r="1235" spans="1:26" hidden="1" x14ac:dyDescent="0.25">
      <c r="A1235" t="s">
        <v>4966</v>
      </c>
      <c r="B1235" t="s">
        <v>4965</v>
      </c>
      <c r="C1235" t="s">
        <v>3462</v>
      </c>
      <c r="D1235" t="s">
        <v>1007</v>
      </c>
      <c r="E1235" t="s">
        <v>3825</v>
      </c>
      <c r="F1235" t="s">
        <v>177</v>
      </c>
      <c r="G1235" t="s">
        <v>323</v>
      </c>
      <c r="H1235">
        <v>1050281</v>
      </c>
      <c r="I1235">
        <v>1</v>
      </c>
      <c r="J1235" t="s">
        <v>193</v>
      </c>
      <c r="K1235" t="s">
        <v>6175</v>
      </c>
      <c r="L1235" t="s">
        <v>330</v>
      </c>
      <c r="M1235">
        <v>20</v>
      </c>
      <c r="N1235">
        <v>100</v>
      </c>
      <c r="O1235" t="s">
        <v>6176</v>
      </c>
      <c r="P1235" s="2"/>
      <c r="Q1235" s="2"/>
      <c r="R1235" s="2"/>
      <c r="S1235"/>
      <c r="T1235"/>
      <c r="U1235" t="s">
        <v>6177</v>
      </c>
      <c r="V1235" s="2">
        <v>44867.419247685182</v>
      </c>
      <c r="W1235" t="s">
        <v>329</v>
      </c>
      <c r="X1235" s="2">
        <v>44867.419247685182</v>
      </c>
      <c r="Y1235" t="s">
        <v>329</v>
      </c>
      <c r="Z1235"/>
    </row>
    <row r="1236" spans="1:26" hidden="1" x14ac:dyDescent="0.25">
      <c r="A1236" t="s">
        <v>4968</v>
      </c>
      <c r="B1236" t="s">
        <v>4967</v>
      </c>
      <c r="C1236" t="s">
        <v>161</v>
      </c>
      <c r="D1236" t="s">
        <v>4643</v>
      </c>
      <c r="E1236" t="s">
        <v>4644</v>
      </c>
      <c r="F1236" t="s">
        <v>62</v>
      </c>
      <c r="G1236" t="s">
        <v>323</v>
      </c>
      <c r="H1236">
        <v>1050284</v>
      </c>
      <c r="I1236">
        <v>0.24</v>
      </c>
      <c r="J1236" t="s">
        <v>193</v>
      </c>
      <c r="K1236" t="s">
        <v>6175</v>
      </c>
      <c r="L1236" t="s">
        <v>330</v>
      </c>
      <c r="M1236">
        <v>20</v>
      </c>
      <c r="N1236">
        <v>100</v>
      </c>
      <c r="O1236" t="s">
        <v>6176</v>
      </c>
      <c r="P1236" s="2"/>
      <c r="Q1236" s="2"/>
      <c r="R1236" s="2"/>
      <c r="S1236"/>
      <c r="T1236"/>
      <c r="U1236" t="s">
        <v>6177</v>
      </c>
      <c r="V1236" s="2">
        <v>44844.505798611113</v>
      </c>
      <c r="W1236" t="s">
        <v>329</v>
      </c>
      <c r="X1236" s="2">
        <v>44844.505798611113</v>
      </c>
      <c r="Y1236" t="s">
        <v>329</v>
      </c>
      <c r="Z1236"/>
    </row>
    <row r="1237" spans="1:26" hidden="1" x14ac:dyDescent="0.25">
      <c r="A1237" t="s">
        <v>4970</v>
      </c>
      <c r="B1237" t="s">
        <v>4969</v>
      </c>
      <c r="C1237" t="s">
        <v>404</v>
      </c>
      <c r="D1237" t="s">
        <v>4971</v>
      </c>
      <c r="E1237" t="s">
        <v>4972</v>
      </c>
      <c r="F1237" t="s">
        <v>177</v>
      </c>
      <c r="G1237" t="s">
        <v>323</v>
      </c>
      <c r="H1237">
        <v>1050411</v>
      </c>
      <c r="I1237">
        <v>1</v>
      </c>
      <c r="J1237" t="s">
        <v>193</v>
      </c>
      <c r="K1237" t="s">
        <v>6175</v>
      </c>
      <c r="L1237" t="s">
        <v>330</v>
      </c>
      <c r="M1237">
        <v>20</v>
      </c>
      <c r="N1237">
        <v>100</v>
      </c>
      <c r="O1237" t="s">
        <v>6318</v>
      </c>
      <c r="P1237" s="2"/>
      <c r="Q1237" s="2"/>
      <c r="R1237" s="2"/>
      <c r="S1237"/>
      <c r="T1237"/>
      <c r="U1237" t="s">
        <v>6177</v>
      </c>
      <c r="V1237" s="2">
        <v>44951.381805555553</v>
      </c>
      <c r="W1237" t="s">
        <v>329</v>
      </c>
      <c r="X1237" s="2">
        <v>44951.381805555553</v>
      </c>
      <c r="Y1237" t="s">
        <v>329</v>
      </c>
      <c r="Z1237"/>
    </row>
    <row r="1238" spans="1:26" hidden="1" x14ac:dyDescent="0.25">
      <c r="A1238" t="s">
        <v>322</v>
      </c>
      <c r="B1238" t="s">
        <v>321</v>
      </c>
      <c r="C1238" t="s">
        <v>324</v>
      </c>
      <c r="D1238" t="s">
        <v>325</v>
      </c>
      <c r="E1238" t="s">
        <v>326</v>
      </c>
      <c r="F1238" t="s">
        <v>177</v>
      </c>
      <c r="G1238" t="s">
        <v>323</v>
      </c>
      <c r="H1238">
        <v>1050265</v>
      </c>
      <c r="I1238">
        <v>1</v>
      </c>
      <c r="J1238" t="s">
        <v>193</v>
      </c>
      <c r="K1238" t="s">
        <v>6175</v>
      </c>
      <c r="L1238" t="s">
        <v>330</v>
      </c>
      <c r="M1238">
        <v>20</v>
      </c>
      <c r="N1238">
        <v>100</v>
      </c>
      <c r="O1238" t="s">
        <v>6176</v>
      </c>
      <c r="P1238" s="2"/>
      <c r="Q1238" s="2"/>
      <c r="R1238" s="2"/>
      <c r="S1238"/>
      <c r="T1238"/>
      <c r="U1238" t="s">
        <v>6177</v>
      </c>
      <c r="V1238" s="2">
        <v>44867.417523148149</v>
      </c>
      <c r="W1238" t="s">
        <v>329</v>
      </c>
      <c r="X1238" s="2">
        <v>44867.417523148149</v>
      </c>
      <c r="Y1238" t="s">
        <v>329</v>
      </c>
      <c r="Z1238"/>
    </row>
    <row r="1239" spans="1:26" hidden="1" x14ac:dyDescent="0.25">
      <c r="A1239" t="s">
        <v>332</v>
      </c>
      <c r="B1239" t="s">
        <v>331</v>
      </c>
      <c r="C1239" t="s">
        <v>333</v>
      </c>
      <c r="D1239" t="s">
        <v>334</v>
      </c>
      <c r="E1239" t="s">
        <v>335</v>
      </c>
      <c r="F1239" t="s">
        <v>34</v>
      </c>
      <c r="G1239" t="s">
        <v>323</v>
      </c>
      <c r="H1239">
        <v>1050280</v>
      </c>
      <c r="I1239">
        <v>0.24</v>
      </c>
      <c r="J1239" t="s">
        <v>193</v>
      </c>
      <c r="K1239" t="s">
        <v>6175</v>
      </c>
      <c r="L1239" t="s">
        <v>330</v>
      </c>
      <c r="M1239">
        <v>20</v>
      </c>
      <c r="N1239">
        <v>100</v>
      </c>
      <c r="O1239" t="s">
        <v>6176</v>
      </c>
      <c r="P1239" s="2"/>
      <c r="Q1239" s="2"/>
      <c r="R1239" s="2"/>
      <c r="S1239"/>
      <c r="T1239"/>
      <c r="U1239" t="s">
        <v>6177</v>
      </c>
      <c r="V1239" s="2">
        <v>44852.364201388889</v>
      </c>
      <c r="W1239" t="s">
        <v>329</v>
      </c>
      <c r="X1239" s="2">
        <v>44852.364201388889</v>
      </c>
      <c r="Y1239" t="s">
        <v>329</v>
      </c>
      <c r="Z1239"/>
    </row>
    <row r="1240" spans="1:26" hidden="1" x14ac:dyDescent="0.25">
      <c r="A1240" t="s">
        <v>338</v>
      </c>
      <c r="B1240" t="s">
        <v>337</v>
      </c>
      <c r="C1240" t="s">
        <v>339</v>
      </c>
      <c r="D1240" t="s">
        <v>340</v>
      </c>
      <c r="E1240" t="s">
        <v>341</v>
      </c>
      <c r="F1240" t="s">
        <v>177</v>
      </c>
      <c r="G1240" t="s">
        <v>323</v>
      </c>
      <c r="H1240">
        <v>1050412</v>
      </c>
      <c r="I1240">
        <v>1</v>
      </c>
      <c r="J1240" t="s">
        <v>193</v>
      </c>
      <c r="K1240" t="s">
        <v>6175</v>
      </c>
      <c r="L1240" t="s">
        <v>330</v>
      </c>
      <c r="M1240">
        <v>20</v>
      </c>
      <c r="N1240">
        <v>100</v>
      </c>
      <c r="O1240" t="s">
        <v>6176</v>
      </c>
      <c r="P1240" s="2"/>
      <c r="Q1240" s="2"/>
      <c r="R1240" s="2"/>
      <c r="S1240"/>
      <c r="T1240"/>
      <c r="U1240" t="s">
        <v>6177</v>
      </c>
      <c r="V1240" s="2">
        <v>44894.446018518516</v>
      </c>
      <c r="W1240" t="s">
        <v>329</v>
      </c>
      <c r="X1240" s="2">
        <v>44894.446018518516</v>
      </c>
      <c r="Y1240" t="s">
        <v>329</v>
      </c>
      <c r="Z1240"/>
    </row>
    <row r="1241" spans="1:26" hidden="1" x14ac:dyDescent="0.25">
      <c r="A1241" t="s">
        <v>1491</v>
      </c>
      <c r="B1241" t="s">
        <v>1490</v>
      </c>
      <c r="C1241" t="s">
        <v>1492</v>
      </c>
      <c r="D1241" t="s">
        <v>1493</v>
      </c>
      <c r="E1241" t="s">
        <v>1494</v>
      </c>
      <c r="F1241" t="s">
        <v>241</v>
      </c>
      <c r="G1241" t="s">
        <v>323</v>
      </c>
      <c r="H1241">
        <v>1034719</v>
      </c>
      <c r="I1241">
        <v>0.24</v>
      </c>
      <c r="J1241" t="s">
        <v>193</v>
      </c>
      <c r="K1241" t="s">
        <v>6175</v>
      </c>
      <c r="L1241" t="s">
        <v>330</v>
      </c>
      <c r="M1241">
        <v>20</v>
      </c>
      <c r="N1241">
        <v>100</v>
      </c>
      <c r="O1241" t="s">
        <v>6178</v>
      </c>
      <c r="P1241">
        <v>1400</v>
      </c>
      <c r="Q1241">
        <v>50</v>
      </c>
      <c r="R1241">
        <v>301</v>
      </c>
      <c r="S1241"/>
      <c r="T1241"/>
      <c r="U1241" t="s">
        <v>6179</v>
      </c>
      <c r="V1241" s="2">
        <v>43874.405462962961</v>
      </c>
      <c r="W1241" t="s">
        <v>37</v>
      </c>
      <c r="X1241" s="2">
        <v>43874.405462962961</v>
      </c>
      <c r="Y1241" t="s">
        <v>37</v>
      </c>
      <c r="Z1241"/>
    </row>
    <row r="1242" spans="1:26" hidden="1" x14ac:dyDescent="0.25">
      <c r="A1242" t="s">
        <v>349</v>
      </c>
      <c r="B1242" t="s">
        <v>348</v>
      </c>
      <c r="C1242" t="s">
        <v>324</v>
      </c>
      <c r="D1242" t="s">
        <v>350</v>
      </c>
      <c r="E1242" t="s">
        <v>351</v>
      </c>
      <c r="F1242" t="s">
        <v>177</v>
      </c>
      <c r="G1242" t="s">
        <v>323</v>
      </c>
      <c r="H1242">
        <v>1050394</v>
      </c>
      <c r="I1242">
        <v>1</v>
      </c>
      <c r="J1242" t="s">
        <v>193</v>
      </c>
      <c r="K1242" t="s">
        <v>6175</v>
      </c>
      <c r="L1242" t="s">
        <v>330</v>
      </c>
      <c r="M1242">
        <v>20</v>
      </c>
      <c r="N1242">
        <v>100</v>
      </c>
      <c r="O1242" t="s">
        <v>6176</v>
      </c>
      <c r="P1242" s="2"/>
      <c r="Q1242" s="2"/>
      <c r="R1242" s="2"/>
      <c r="S1242"/>
      <c r="T1242"/>
      <c r="U1242" t="s">
        <v>6177</v>
      </c>
      <c r="V1242" s="2">
        <v>44867.417997685188</v>
      </c>
      <c r="W1242" t="s">
        <v>329</v>
      </c>
      <c r="X1242" s="2">
        <v>44867.417997685188</v>
      </c>
      <c r="Y1242" t="s">
        <v>329</v>
      </c>
      <c r="Z1242"/>
    </row>
    <row r="1243" spans="1:26" hidden="1" x14ac:dyDescent="0.25">
      <c r="A1243" t="s">
        <v>354</v>
      </c>
      <c r="B1243" t="s">
        <v>353</v>
      </c>
      <c r="C1243" t="s">
        <v>355</v>
      </c>
      <c r="D1243" t="s">
        <v>356</v>
      </c>
      <c r="E1243" t="s">
        <v>357</v>
      </c>
      <c r="F1243" t="s">
        <v>177</v>
      </c>
      <c r="G1243" t="s">
        <v>323</v>
      </c>
      <c r="H1243">
        <v>1050271</v>
      </c>
      <c r="I1243">
        <v>1</v>
      </c>
      <c r="J1243" t="s">
        <v>193</v>
      </c>
      <c r="K1243" t="s">
        <v>6175</v>
      </c>
      <c r="L1243" t="s">
        <v>330</v>
      </c>
      <c r="M1243">
        <v>20</v>
      </c>
      <c r="N1243">
        <v>100</v>
      </c>
      <c r="O1243" t="s">
        <v>6176</v>
      </c>
      <c r="P1243" s="2"/>
      <c r="Q1243" s="2"/>
      <c r="R1243" s="2"/>
      <c r="S1243"/>
      <c r="T1243"/>
      <c r="U1243" t="s">
        <v>6177</v>
      </c>
      <c r="V1243" s="2">
        <v>44867.419872685183</v>
      </c>
      <c r="W1243" t="s">
        <v>329</v>
      </c>
      <c r="X1243" s="2">
        <v>44867.419872685183</v>
      </c>
      <c r="Y1243" t="s">
        <v>329</v>
      </c>
      <c r="Z1243"/>
    </row>
    <row r="1244" spans="1:26" hidden="1" x14ac:dyDescent="0.25">
      <c r="A1244" t="s">
        <v>360</v>
      </c>
      <c r="B1244" t="s">
        <v>359</v>
      </c>
      <c r="C1244" t="s">
        <v>333</v>
      </c>
      <c r="D1244" t="s">
        <v>334</v>
      </c>
      <c r="E1244" t="s">
        <v>335</v>
      </c>
      <c r="F1244" t="s">
        <v>34</v>
      </c>
      <c r="G1244" t="s">
        <v>323</v>
      </c>
      <c r="H1244">
        <v>1050282</v>
      </c>
      <c r="I1244">
        <v>0.24</v>
      </c>
      <c r="J1244" t="s">
        <v>193</v>
      </c>
      <c r="K1244" t="s">
        <v>6175</v>
      </c>
      <c r="L1244" t="s">
        <v>330</v>
      </c>
      <c r="M1244">
        <v>20</v>
      </c>
      <c r="N1244">
        <v>100</v>
      </c>
      <c r="O1244" t="s">
        <v>6176</v>
      </c>
      <c r="P1244" s="2"/>
      <c r="Q1244" s="2"/>
      <c r="R1244" s="2"/>
      <c r="S1244"/>
      <c r="T1244"/>
      <c r="U1244" t="s">
        <v>6177</v>
      </c>
      <c r="V1244" s="2">
        <v>44852.364444444444</v>
      </c>
      <c r="W1244" t="s">
        <v>329</v>
      </c>
      <c r="X1244" s="2">
        <v>44852.364444444444</v>
      </c>
      <c r="Y1244" t="s">
        <v>329</v>
      </c>
      <c r="Z1244"/>
    </row>
    <row r="1245" spans="1:26" hidden="1" x14ac:dyDescent="0.25">
      <c r="A1245" t="s">
        <v>362</v>
      </c>
      <c r="B1245" t="s">
        <v>361</v>
      </c>
      <c r="C1245" t="s">
        <v>363</v>
      </c>
      <c r="D1245" t="s">
        <v>207</v>
      </c>
      <c r="E1245" t="s">
        <v>364</v>
      </c>
      <c r="F1245" t="s">
        <v>62</v>
      </c>
      <c r="G1245" t="s">
        <v>323</v>
      </c>
      <c r="H1245">
        <v>1050266</v>
      </c>
      <c r="I1245">
        <v>1</v>
      </c>
      <c r="J1245" t="s">
        <v>193</v>
      </c>
      <c r="K1245" t="s">
        <v>6175</v>
      </c>
      <c r="L1245" t="s">
        <v>330</v>
      </c>
      <c r="M1245">
        <v>20</v>
      </c>
      <c r="N1245">
        <v>100</v>
      </c>
      <c r="O1245" t="s">
        <v>6176</v>
      </c>
      <c r="P1245" s="2"/>
      <c r="Q1245" s="2"/>
      <c r="R1245" s="2"/>
      <c r="S1245"/>
      <c r="T1245"/>
      <c r="U1245" t="s">
        <v>6177</v>
      </c>
      <c r="V1245" s="2">
        <v>44894.451689814814</v>
      </c>
      <c r="W1245" t="s">
        <v>329</v>
      </c>
      <c r="X1245" s="2">
        <v>44894.451689814814</v>
      </c>
      <c r="Y1245" t="s">
        <v>329</v>
      </c>
      <c r="Z1245"/>
    </row>
    <row r="1246" spans="1:26" hidden="1" x14ac:dyDescent="0.25">
      <c r="A1246" t="s">
        <v>367</v>
      </c>
      <c r="B1246" t="s">
        <v>366</v>
      </c>
      <c r="C1246" t="s">
        <v>368</v>
      </c>
      <c r="D1246" t="s">
        <v>369</v>
      </c>
      <c r="E1246" t="s">
        <v>370</v>
      </c>
      <c r="F1246" t="s">
        <v>177</v>
      </c>
      <c r="G1246" t="s">
        <v>323</v>
      </c>
      <c r="H1246">
        <v>1050295</v>
      </c>
      <c r="I1246">
        <v>1</v>
      </c>
      <c r="J1246" t="s">
        <v>193</v>
      </c>
      <c r="K1246" t="s">
        <v>6175</v>
      </c>
      <c r="L1246" t="s">
        <v>330</v>
      </c>
      <c r="M1246">
        <v>20</v>
      </c>
      <c r="N1246">
        <v>100</v>
      </c>
      <c r="O1246" t="s">
        <v>6176</v>
      </c>
      <c r="P1246" s="2"/>
      <c r="Q1246" s="2"/>
      <c r="R1246" s="2"/>
      <c r="S1246"/>
      <c r="T1246"/>
      <c r="U1246" t="s">
        <v>6177</v>
      </c>
      <c r="V1246" s="2">
        <v>44894.424780092595</v>
      </c>
      <c r="W1246" t="s">
        <v>329</v>
      </c>
      <c r="X1246" s="2">
        <v>44894.424780092595</v>
      </c>
      <c r="Y1246" t="s">
        <v>329</v>
      </c>
      <c r="Z1246"/>
    </row>
    <row r="1247" spans="1:26" hidden="1" x14ac:dyDescent="0.25">
      <c r="A1247" t="s">
        <v>373</v>
      </c>
      <c r="B1247" t="s">
        <v>372</v>
      </c>
      <c r="C1247" t="s">
        <v>368</v>
      </c>
      <c r="D1247" t="s">
        <v>369</v>
      </c>
      <c r="E1247" t="s">
        <v>370</v>
      </c>
      <c r="F1247" t="s">
        <v>177</v>
      </c>
      <c r="G1247" t="s">
        <v>323</v>
      </c>
      <c r="H1247">
        <v>1050258</v>
      </c>
      <c r="I1247">
        <v>1</v>
      </c>
      <c r="J1247" t="s">
        <v>193</v>
      </c>
      <c r="K1247" t="s">
        <v>6175</v>
      </c>
      <c r="L1247" t="s">
        <v>330</v>
      </c>
      <c r="M1247">
        <v>20</v>
      </c>
      <c r="N1247">
        <v>100</v>
      </c>
      <c r="O1247" t="s">
        <v>6176</v>
      </c>
      <c r="P1247" s="2"/>
      <c r="Q1247" s="2"/>
      <c r="R1247" s="2"/>
      <c r="S1247"/>
      <c r="T1247"/>
      <c r="U1247" t="s">
        <v>6177</v>
      </c>
      <c r="V1247" s="2">
        <v>44894.424641203703</v>
      </c>
      <c r="W1247" t="s">
        <v>329</v>
      </c>
      <c r="X1247" s="2">
        <v>44894.424641203703</v>
      </c>
      <c r="Y1247" t="s">
        <v>329</v>
      </c>
      <c r="Z1247"/>
    </row>
    <row r="1248" spans="1:26" hidden="1" x14ac:dyDescent="0.25">
      <c r="A1248" t="s">
        <v>375</v>
      </c>
      <c r="B1248" t="s">
        <v>374</v>
      </c>
      <c r="C1248" t="s">
        <v>376</v>
      </c>
      <c r="D1248" t="s">
        <v>377</v>
      </c>
      <c r="E1248" t="s">
        <v>378</v>
      </c>
      <c r="F1248" t="s">
        <v>177</v>
      </c>
      <c r="G1248" t="s">
        <v>323</v>
      </c>
      <c r="H1248">
        <v>1050273</v>
      </c>
      <c r="I1248">
        <v>1</v>
      </c>
      <c r="J1248" t="s">
        <v>193</v>
      </c>
      <c r="K1248" t="s">
        <v>6175</v>
      </c>
      <c r="L1248" t="s">
        <v>330</v>
      </c>
      <c r="M1248">
        <v>20</v>
      </c>
      <c r="N1248">
        <v>100</v>
      </c>
      <c r="O1248" t="s">
        <v>6176</v>
      </c>
      <c r="P1248" s="2"/>
      <c r="Q1248" s="2"/>
      <c r="R1248" s="2"/>
      <c r="S1248"/>
      <c r="T1248"/>
      <c r="U1248" t="s">
        <v>6177</v>
      </c>
      <c r="V1248" s="2">
        <v>44867.41815972222</v>
      </c>
      <c r="W1248" t="s">
        <v>329</v>
      </c>
      <c r="X1248" s="2">
        <v>44867.418321759258</v>
      </c>
      <c r="Y1248" t="s">
        <v>329</v>
      </c>
      <c r="Z1248"/>
    </row>
    <row r="1249" spans="1:26" hidden="1" x14ac:dyDescent="0.25">
      <c r="A1249" t="s">
        <v>381</v>
      </c>
      <c r="B1249" t="s">
        <v>380</v>
      </c>
      <c r="C1249" t="s">
        <v>382</v>
      </c>
      <c r="D1249" t="s">
        <v>383</v>
      </c>
      <c r="E1249" t="s">
        <v>384</v>
      </c>
      <c r="F1249" t="s">
        <v>177</v>
      </c>
      <c r="G1249" t="s">
        <v>323</v>
      </c>
      <c r="H1249">
        <v>1050264</v>
      </c>
      <c r="I1249">
        <v>1</v>
      </c>
      <c r="J1249" t="s">
        <v>193</v>
      </c>
      <c r="K1249" t="s">
        <v>6175</v>
      </c>
      <c r="L1249" t="s">
        <v>330</v>
      </c>
      <c r="M1249">
        <v>20</v>
      </c>
      <c r="N1249">
        <v>100</v>
      </c>
      <c r="O1249" t="s">
        <v>6176</v>
      </c>
      <c r="P1249" s="2"/>
      <c r="Q1249" s="2"/>
      <c r="R1249" s="2"/>
      <c r="S1249"/>
      <c r="T1249"/>
      <c r="U1249" t="s">
        <v>6177</v>
      </c>
      <c r="V1249" s="2">
        <v>44860.374502314815</v>
      </c>
      <c r="W1249" t="s">
        <v>329</v>
      </c>
      <c r="X1249" s="2">
        <v>44860.374502314815</v>
      </c>
      <c r="Y1249" t="s">
        <v>329</v>
      </c>
      <c r="Z1249"/>
    </row>
    <row r="1250" spans="1:26" hidden="1" x14ac:dyDescent="0.25">
      <c r="A1250" t="s">
        <v>387</v>
      </c>
      <c r="B1250" t="s">
        <v>386</v>
      </c>
      <c r="C1250" t="s">
        <v>339</v>
      </c>
      <c r="D1250" t="s">
        <v>388</v>
      </c>
      <c r="E1250" t="s">
        <v>389</v>
      </c>
      <c r="F1250" t="s">
        <v>177</v>
      </c>
      <c r="G1250" t="s">
        <v>323</v>
      </c>
      <c r="H1250">
        <v>1050267</v>
      </c>
      <c r="I1250">
        <v>1</v>
      </c>
      <c r="J1250" t="s">
        <v>193</v>
      </c>
      <c r="K1250" t="s">
        <v>6175</v>
      </c>
      <c r="L1250" t="s">
        <v>330</v>
      </c>
      <c r="M1250">
        <v>20</v>
      </c>
      <c r="N1250">
        <v>100</v>
      </c>
      <c r="O1250" t="s">
        <v>6176</v>
      </c>
      <c r="P1250" s="2"/>
      <c r="Q1250" s="2"/>
      <c r="R1250" s="2"/>
      <c r="S1250"/>
      <c r="T1250"/>
      <c r="U1250" t="s">
        <v>6177</v>
      </c>
      <c r="V1250" s="2">
        <v>44894.44321759259</v>
      </c>
      <c r="W1250" t="s">
        <v>329</v>
      </c>
      <c r="X1250" s="2">
        <v>44894.44321759259</v>
      </c>
      <c r="Y1250" t="s">
        <v>329</v>
      </c>
      <c r="Z1250"/>
    </row>
    <row r="1251" spans="1:26" hidden="1" x14ac:dyDescent="0.25">
      <c r="A1251" t="s">
        <v>392</v>
      </c>
      <c r="B1251" t="s">
        <v>391</v>
      </c>
      <c r="C1251" t="s">
        <v>393</v>
      </c>
      <c r="D1251" t="s">
        <v>112</v>
      </c>
      <c r="E1251" t="s">
        <v>394</v>
      </c>
      <c r="F1251" t="s">
        <v>177</v>
      </c>
      <c r="G1251" t="s">
        <v>323</v>
      </c>
      <c r="H1251">
        <v>1050175</v>
      </c>
      <c r="I1251">
        <v>1</v>
      </c>
      <c r="J1251" t="s">
        <v>193</v>
      </c>
      <c r="K1251" t="s">
        <v>6175</v>
      </c>
      <c r="L1251" t="s">
        <v>330</v>
      </c>
      <c r="M1251">
        <v>20</v>
      </c>
      <c r="N1251">
        <v>100</v>
      </c>
      <c r="O1251" t="s">
        <v>6176</v>
      </c>
      <c r="P1251" s="2"/>
      <c r="Q1251" s="2"/>
      <c r="R1251" s="2"/>
      <c r="S1251"/>
      <c r="T1251"/>
      <c r="U1251" t="s">
        <v>6177</v>
      </c>
      <c r="V1251" s="2">
        <v>44900.455347222225</v>
      </c>
      <c r="W1251" t="s">
        <v>329</v>
      </c>
      <c r="X1251" s="2">
        <v>44900.455347222225</v>
      </c>
      <c r="Y1251" t="s">
        <v>329</v>
      </c>
      <c r="Z1251"/>
    </row>
    <row r="1252" spans="1:26" hidden="1" x14ac:dyDescent="0.25">
      <c r="A1252" t="s">
        <v>5948</v>
      </c>
      <c r="B1252" t="s">
        <v>5947</v>
      </c>
      <c r="C1252" t="s">
        <v>404</v>
      </c>
      <c r="D1252" t="s">
        <v>3551</v>
      </c>
      <c r="E1252" t="s">
        <v>4972</v>
      </c>
      <c r="F1252" t="s">
        <v>177</v>
      </c>
      <c r="G1252" t="s">
        <v>323</v>
      </c>
      <c r="H1252">
        <v>1050174</v>
      </c>
      <c r="I1252">
        <v>1</v>
      </c>
      <c r="J1252" t="s">
        <v>193</v>
      </c>
      <c r="K1252" t="s">
        <v>6175</v>
      </c>
      <c r="L1252" t="s">
        <v>330</v>
      </c>
      <c r="M1252">
        <v>20</v>
      </c>
      <c r="N1252">
        <v>100</v>
      </c>
      <c r="O1252" t="s">
        <v>6318</v>
      </c>
      <c r="P1252" s="2"/>
      <c r="Q1252" s="2"/>
      <c r="R1252" s="2"/>
      <c r="S1252"/>
      <c r="T1252"/>
      <c r="U1252" t="s">
        <v>6177</v>
      </c>
      <c r="V1252" s="2">
        <v>44951.367175925923</v>
      </c>
      <c r="W1252" t="s">
        <v>329</v>
      </c>
      <c r="X1252" s="2">
        <v>44951.367175925923</v>
      </c>
      <c r="Y1252" t="s">
        <v>329</v>
      </c>
      <c r="Z1252"/>
    </row>
    <row r="1253" spans="1:26" hidden="1" x14ac:dyDescent="0.25">
      <c r="A1253" t="s">
        <v>1520</v>
      </c>
      <c r="B1253" t="s">
        <v>1519</v>
      </c>
      <c r="C1253" t="s">
        <v>1521</v>
      </c>
      <c r="D1253" t="s">
        <v>1522</v>
      </c>
      <c r="E1253" t="s">
        <v>1523</v>
      </c>
      <c r="F1253" t="s">
        <v>62</v>
      </c>
      <c r="G1253" t="s">
        <v>323</v>
      </c>
      <c r="H1253">
        <v>1050268</v>
      </c>
      <c r="I1253">
        <v>0.24</v>
      </c>
      <c r="J1253" t="s">
        <v>193</v>
      </c>
      <c r="K1253" t="s">
        <v>6175</v>
      </c>
      <c r="L1253" t="s">
        <v>330</v>
      </c>
      <c r="M1253">
        <v>20</v>
      </c>
      <c r="N1253">
        <v>100</v>
      </c>
      <c r="O1253" t="s">
        <v>6176</v>
      </c>
      <c r="P1253" s="2"/>
      <c r="Q1253" s="2"/>
      <c r="R1253" s="2"/>
      <c r="S1253"/>
      <c r="T1253"/>
      <c r="U1253" t="s">
        <v>6177</v>
      </c>
      <c r="V1253" s="2">
        <v>44844.506886574076</v>
      </c>
      <c r="W1253" t="s">
        <v>329</v>
      </c>
      <c r="X1253" s="2">
        <v>44844.506886574076</v>
      </c>
      <c r="Y1253" t="s">
        <v>329</v>
      </c>
      <c r="Z1253"/>
    </row>
    <row r="1254" spans="1:26" hidden="1" x14ac:dyDescent="0.25">
      <c r="A1254" t="s">
        <v>1526</v>
      </c>
      <c r="B1254" t="s">
        <v>1525</v>
      </c>
      <c r="C1254" t="s">
        <v>1527</v>
      </c>
      <c r="D1254" t="s">
        <v>1528</v>
      </c>
      <c r="E1254" t="s">
        <v>1529</v>
      </c>
      <c r="F1254" t="s">
        <v>177</v>
      </c>
      <c r="G1254" t="s">
        <v>323</v>
      </c>
      <c r="H1254">
        <v>1050285</v>
      </c>
      <c r="I1254">
        <v>0.24</v>
      </c>
      <c r="J1254" t="s">
        <v>193</v>
      </c>
      <c r="K1254" t="s">
        <v>6175</v>
      </c>
      <c r="L1254" t="s">
        <v>330</v>
      </c>
      <c r="M1254">
        <v>20</v>
      </c>
      <c r="N1254">
        <v>100</v>
      </c>
      <c r="O1254" t="s">
        <v>6176</v>
      </c>
      <c r="P1254" s="2"/>
      <c r="Q1254" s="2"/>
      <c r="R1254" s="2"/>
      <c r="S1254"/>
      <c r="T1254"/>
      <c r="U1254" t="s">
        <v>6177</v>
      </c>
      <c r="V1254" s="2">
        <v>44851.443043981482</v>
      </c>
      <c r="W1254" t="s">
        <v>329</v>
      </c>
      <c r="X1254" s="2">
        <v>44851.443043981482</v>
      </c>
      <c r="Y1254" t="s">
        <v>329</v>
      </c>
      <c r="Z1254"/>
    </row>
    <row r="1255" spans="1:26" x14ac:dyDescent="0.25">
      <c r="A1255" t="s">
        <v>2747</v>
      </c>
      <c r="B1255" t="s">
        <v>2746</v>
      </c>
      <c r="C1255" t="s">
        <v>1492</v>
      </c>
      <c r="D1255" t="s">
        <v>2748</v>
      </c>
      <c r="E1255" t="s">
        <v>2749</v>
      </c>
      <c r="F1255" t="s">
        <v>241</v>
      </c>
      <c r="G1255" s="5" t="s">
        <v>58</v>
      </c>
      <c r="H1255" s="5">
        <v>1019436</v>
      </c>
      <c r="I1255">
        <v>5</v>
      </c>
      <c r="J1255" t="s">
        <v>79</v>
      </c>
      <c r="K1255" t="s">
        <v>6172</v>
      </c>
      <c r="L1255" s="5" t="s">
        <v>55</v>
      </c>
      <c r="M1255">
        <v>60</v>
      </c>
      <c r="N1255">
        <v>100</v>
      </c>
      <c r="O1255" t="s">
        <v>6190</v>
      </c>
      <c r="P1255" s="5">
        <v>2600</v>
      </c>
      <c r="Q1255" s="5">
        <v>50</v>
      </c>
      <c r="R1255" s="5">
        <v>300</v>
      </c>
      <c r="U1255" s="5" t="s">
        <v>6174</v>
      </c>
      <c r="V1255" s="8">
        <v>43732.463078703702</v>
      </c>
      <c r="W1255" s="5" t="s">
        <v>37</v>
      </c>
      <c r="X1255" s="8">
        <v>43732.463078703702</v>
      </c>
      <c r="Y1255" s="5" t="s">
        <v>37</v>
      </c>
    </row>
    <row r="1256" spans="1:26" hidden="1" x14ac:dyDescent="0.25">
      <c r="A1256" t="s">
        <v>1537</v>
      </c>
      <c r="B1256" t="s">
        <v>1536</v>
      </c>
      <c r="C1256" t="s">
        <v>368</v>
      </c>
      <c r="D1256" t="s">
        <v>1007</v>
      </c>
      <c r="E1256" t="s">
        <v>1538</v>
      </c>
      <c r="F1256" t="s">
        <v>177</v>
      </c>
      <c r="G1256" t="s">
        <v>323</v>
      </c>
      <c r="H1256">
        <v>1050278</v>
      </c>
      <c r="I1256">
        <v>1</v>
      </c>
      <c r="J1256" t="s">
        <v>193</v>
      </c>
      <c r="K1256" t="s">
        <v>6175</v>
      </c>
      <c r="L1256" t="s">
        <v>330</v>
      </c>
      <c r="M1256">
        <v>20</v>
      </c>
      <c r="N1256">
        <v>100</v>
      </c>
      <c r="O1256" t="s">
        <v>6176</v>
      </c>
      <c r="P1256" s="2"/>
      <c r="Q1256" s="2"/>
      <c r="R1256" s="2"/>
      <c r="S1256"/>
      <c r="T1256"/>
      <c r="U1256" t="s">
        <v>6177</v>
      </c>
      <c r="V1256" s="2">
        <v>44894.434699074074</v>
      </c>
      <c r="W1256" t="s">
        <v>329</v>
      </c>
      <c r="X1256" s="2">
        <v>44894.434699074074</v>
      </c>
      <c r="Y1256" t="s">
        <v>329</v>
      </c>
      <c r="Z1256"/>
    </row>
    <row r="1257" spans="1:26" hidden="1" x14ac:dyDescent="0.25">
      <c r="A1257" t="s">
        <v>1541</v>
      </c>
      <c r="B1257" t="s">
        <v>1540</v>
      </c>
      <c r="C1257" t="s">
        <v>584</v>
      </c>
      <c r="D1257" t="s">
        <v>585</v>
      </c>
      <c r="E1257" t="s">
        <v>586</v>
      </c>
      <c r="F1257" t="s">
        <v>177</v>
      </c>
      <c r="G1257" t="s">
        <v>323</v>
      </c>
      <c r="H1257">
        <v>1050272</v>
      </c>
      <c r="I1257">
        <v>1</v>
      </c>
      <c r="J1257" t="s">
        <v>193</v>
      </c>
      <c r="K1257" t="s">
        <v>6175</v>
      </c>
      <c r="L1257" t="s">
        <v>330</v>
      </c>
      <c r="M1257">
        <v>20</v>
      </c>
      <c r="N1257">
        <v>100</v>
      </c>
      <c r="O1257" t="s">
        <v>6176</v>
      </c>
      <c r="P1257" s="2"/>
      <c r="Q1257" s="2"/>
      <c r="R1257" s="2"/>
      <c r="S1257"/>
      <c r="T1257"/>
      <c r="U1257" t="s">
        <v>6177</v>
      </c>
      <c r="V1257" s="2">
        <v>44894.498611111114</v>
      </c>
      <c r="W1257" t="s">
        <v>329</v>
      </c>
      <c r="X1257" s="2">
        <v>44894.498611111114</v>
      </c>
      <c r="Y1257" t="s">
        <v>329</v>
      </c>
      <c r="Z1257"/>
    </row>
    <row r="1258" spans="1:26" hidden="1" x14ac:dyDescent="0.25">
      <c r="A1258" t="s">
        <v>1543</v>
      </c>
      <c r="B1258" t="s">
        <v>1542</v>
      </c>
      <c r="C1258" t="s">
        <v>368</v>
      </c>
      <c r="D1258" t="s">
        <v>1007</v>
      </c>
      <c r="E1258" t="s">
        <v>1538</v>
      </c>
      <c r="F1258" t="s">
        <v>177</v>
      </c>
      <c r="G1258" t="s">
        <v>323</v>
      </c>
      <c r="H1258">
        <v>1050294</v>
      </c>
      <c r="I1258">
        <v>1</v>
      </c>
      <c r="J1258" t="s">
        <v>193</v>
      </c>
      <c r="K1258" t="s">
        <v>6175</v>
      </c>
      <c r="L1258" t="s">
        <v>330</v>
      </c>
      <c r="M1258">
        <v>20</v>
      </c>
      <c r="N1258">
        <v>100</v>
      </c>
      <c r="O1258" t="s">
        <v>6176</v>
      </c>
      <c r="P1258" s="2"/>
      <c r="Q1258" s="2"/>
      <c r="R1258" s="2"/>
      <c r="S1258"/>
      <c r="T1258"/>
      <c r="U1258" t="s">
        <v>6177</v>
      </c>
      <c r="V1258" s="2">
        <v>44894.434814814813</v>
      </c>
      <c r="W1258" t="s">
        <v>329</v>
      </c>
      <c r="X1258" s="2">
        <v>44894.434814814813</v>
      </c>
      <c r="Y1258" t="s">
        <v>329</v>
      </c>
      <c r="Z1258"/>
    </row>
    <row r="1259" spans="1:26" hidden="1" x14ac:dyDescent="0.25">
      <c r="A1259" t="s">
        <v>1545</v>
      </c>
      <c r="B1259" t="s">
        <v>1544</v>
      </c>
      <c r="C1259" t="s">
        <v>1546</v>
      </c>
      <c r="D1259" t="s">
        <v>522</v>
      </c>
      <c r="E1259" t="s">
        <v>1547</v>
      </c>
      <c r="F1259" t="s">
        <v>177</v>
      </c>
      <c r="G1259" t="s">
        <v>323</v>
      </c>
      <c r="H1259">
        <v>1050287</v>
      </c>
      <c r="I1259">
        <v>1</v>
      </c>
      <c r="J1259" t="s">
        <v>193</v>
      </c>
      <c r="K1259" t="s">
        <v>6175</v>
      </c>
      <c r="L1259" t="s">
        <v>330</v>
      </c>
      <c r="M1259">
        <v>20</v>
      </c>
      <c r="N1259">
        <v>100</v>
      </c>
      <c r="O1259" t="s">
        <v>6176</v>
      </c>
      <c r="P1259" s="2"/>
      <c r="Q1259" s="2"/>
      <c r="R1259" s="2"/>
      <c r="S1259"/>
      <c r="T1259"/>
      <c r="U1259" t="s">
        <v>6177</v>
      </c>
      <c r="V1259" s="2">
        <v>44860.376006944447</v>
      </c>
      <c r="W1259" t="s">
        <v>329</v>
      </c>
      <c r="X1259" s="2">
        <v>44860.376006944447</v>
      </c>
      <c r="Y1259" t="s">
        <v>329</v>
      </c>
      <c r="Z1259"/>
    </row>
    <row r="1260" spans="1:26" x14ac:dyDescent="0.25">
      <c r="A1260" t="s">
        <v>4584</v>
      </c>
      <c r="B1260" t="s">
        <v>4583</v>
      </c>
      <c r="C1260" t="s">
        <v>1492</v>
      </c>
      <c r="D1260" t="s">
        <v>2748</v>
      </c>
      <c r="E1260" t="s">
        <v>2749</v>
      </c>
      <c r="F1260" t="s">
        <v>241</v>
      </c>
      <c r="G1260" s="5" t="s">
        <v>58</v>
      </c>
      <c r="H1260" s="5">
        <v>1019446</v>
      </c>
      <c r="I1260">
        <v>5</v>
      </c>
      <c r="J1260" t="s">
        <v>47</v>
      </c>
      <c r="K1260" t="s">
        <v>6172</v>
      </c>
      <c r="L1260" s="5" t="s">
        <v>55</v>
      </c>
      <c r="M1260">
        <v>60</v>
      </c>
      <c r="N1260">
        <v>100</v>
      </c>
      <c r="O1260" t="s">
        <v>6190</v>
      </c>
      <c r="P1260" s="5">
        <v>2600</v>
      </c>
      <c r="Q1260" s="5">
        <v>50</v>
      </c>
      <c r="R1260" s="5">
        <v>300</v>
      </c>
      <c r="U1260" s="5" t="s">
        <v>6174</v>
      </c>
      <c r="V1260" s="8">
        <v>43732.463368055556</v>
      </c>
      <c r="W1260" s="5" t="s">
        <v>37</v>
      </c>
      <c r="X1260" s="8">
        <v>43732.463368055556</v>
      </c>
      <c r="Y1260" s="5" t="s">
        <v>37</v>
      </c>
    </row>
    <row r="1261" spans="1:26" hidden="1" x14ac:dyDescent="0.25">
      <c r="A1261" t="s">
        <v>3221</v>
      </c>
      <c r="B1261" t="s">
        <v>3220</v>
      </c>
      <c r="C1261" t="s">
        <v>1103</v>
      </c>
      <c r="D1261" t="s">
        <v>1104</v>
      </c>
      <c r="E1261" t="s">
        <v>1105</v>
      </c>
      <c r="F1261" t="s">
        <v>241</v>
      </c>
      <c r="G1261" t="s">
        <v>58</v>
      </c>
      <c r="H1261">
        <v>1016205</v>
      </c>
      <c r="I1261">
        <v>5</v>
      </c>
      <c r="J1261" t="s">
        <v>167</v>
      </c>
      <c r="K1261" t="s">
        <v>6142</v>
      </c>
      <c r="L1261" t="s">
        <v>55</v>
      </c>
      <c r="M1261">
        <v>80</v>
      </c>
      <c r="N1261">
        <v>100</v>
      </c>
      <c r="O1261" t="s">
        <v>6218</v>
      </c>
      <c r="P1261">
        <v>2600</v>
      </c>
      <c r="Q1261">
        <v>50</v>
      </c>
      <c r="R1261">
        <v>300</v>
      </c>
      <c r="S1261"/>
      <c r="T1261"/>
      <c r="U1261" t="s">
        <v>6144</v>
      </c>
      <c r="V1261" s="2">
        <v>43866.672847222224</v>
      </c>
      <c r="W1261" t="s">
        <v>37</v>
      </c>
      <c r="X1261" s="2">
        <v>44420.446250000001</v>
      </c>
      <c r="Y1261" t="s">
        <v>329</v>
      </c>
      <c r="Z1261"/>
    </row>
    <row r="1262" spans="1:26" hidden="1" x14ac:dyDescent="0.25">
      <c r="A1262" t="s">
        <v>1561</v>
      </c>
      <c r="B1262" t="s">
        <v>1560</v>
      </c>
      <c r="C1262" t="s">
        <v>355</v>
      </c>
      <c r="D1262" t="s">
        <v>356</v>
      </c>
      <c r="E1262" t="s">
        <v>357</v>
      </c>
      <c r="F1262" t="s">
        <v>1562</v>
      </c>
      <c r="G1262" t="s">
        <v>323</v>
      </c>
      <c r="H1262">
        <v>1050276</v>
      </c>
      <c r="I1262">
        <v>1</v>
      </c>
      <c r="J1262" t="s">
        <v>193</v>
      </c>
      <c r="K1262" t="s">
        <v>6175</v>
      </c>
      <c r="L1262" t="s">
        <v>330</v>
      </c>
      <c r="M1262">
        <v>20</v>
      </c>
      <c r="N1262">
        <v>100</v>
      </c>
      <c r="O1262" t="s">
        <v>6176</v>
      </c>
      <c r="P1262" s="2"/>
      <c r="Q1262" s="2"/>
      <c r="R1262" s="2"/>
      <c r="S1262"/>
      <c r="T1262"/>
      <c r="U1262" t="s">
        <v>6177</v>
      </c>
      <c r="V1262" s="2">
        <v>44867.419965277775</v>
      </c>
      <c r="W1262" t="s">
        <v>329</v>
      </c>
      <c r="X1262" s="2">
        <v>44867.419965277775</v>
      </c>
      <c r="Y1262" t="s">
        <v>329</v>
      </c>
      <c r="Z1262"/>
    </row>
    <row r="1263" spans="1:26" hidden="1" x14ac:dyDescent="0.25">
      <c r="A1263" t="s">
        <v>1564</v>
      </c>
      <c r="B1263" t="s">
        <v>1563</v>
      </c>
      <c r="C1263" t="s">
        <v>1546</v>
      </c>
      <c r="D1263" t="s">
        <v>1565</v>
      </c>
      <c r="E1263" t="s">
        <v>1547</v>
      </c>
      <c r="F1263" t="s">
        <v>177</v>
      </c>
      <c r="G1263" t="s">
        <v>323</v>
      </c>
      <c r="H1263">
        <v>1050277</v>
      </c>
      <c r="I1263">
        <v>1</v>
      </c>
      <c r="J1263" t="s">
        <v>193</v>
      </c>
      <c r="K1263" t="s">
        <v>6175</v>
      </c>
      <c r="L1263" t="s">
        <v>330</v>
      </c>
      <c r="M1263">
        <v>20</v>
      </c>
      <c r="N1263">
        <v>100</v>
      </c>
      <c r="O1263" t="s">
        <v>6176</v>
      </c>
      <c r="P1263" s="2"/>
      <c r="Q1263" s="2"/>
      <c r="R1263" s="2"/>
      <c r="S1263"/>
      <c r="T1263"/>
      <c r="U1263" t="s">
        <v>6177</v>
      </c>
      <c r="V1263" s="2">
        <v>44860.375532407408</v>
      </c>
      <c r="W1263" t="s">
        <v>329</v>
      </c>
      <c r="X1263" s="2">
        <v>44860.375532407408</v>
      </c>
      <c r="Y1263" t="s">
        <v>329</v>
      </c>
      <c r="Z1263"/>
    </row>
    <row r="1264" spans="1:26" hidden="1" x14ac:dyDescent="0.25">
      <c r="A1264" t="s">
        <v>1568</v>
      </c>
      <c r="B1264" t="s">
        <v>1567</v>
      </c>
      <c r="C1264" t="s">
        <v>376</v>
      </c>
      <c r="D1264" t="s">
        <v>1569</v>
      </c>
      <c r="E1264" t="s">
        <v>1570</v>
      </c>
      <c r="F1264" t="s">
        <v>177</v>
      </c>
      <c r="G1264" t="s">
        <v>323</v>
      </c>
      <c r="H1264">
        <v>1050274</v>
      </c>
      <c r="I1264">
        <v>1</v>
      </c>
      <c r="J1264" t="s">
        <v>193</v>
      </c>
      <c r="K1264" t="s">
        <v>6175</v>
      </c>
      <c r="L1264" t="s">
        <v>330</v>
      </c>
      <c r="M1264">
        <v>20</v>
      </c>
      <c r="N1264">
        <v>100</v>
      </c>
      <c r="O1264" t="s">
        <v>6176</v>
      </c>
      <c r="P1264" s="2"/>
      <c r="Q1264" s="2"/>
      <c r="R1264" s="2"/>
      <c r="S1264"/>
      <c r="T1264"/>
      <c r="U1264" t="s">
        <v>6177</v>
      </c>
      <c r="V1264" s="2">
        <v>44867.418807870374</v>
      </c>
      <c r="W1264" t="s">
        <v>329</v>
      </c>
      <c r="X1264" s="2">
        <v>44867.418807870374</v>
      </c>
      <c r="Y1264" t="s">
        <v>329</v>
      </c>
      <c r="Z1264"/>
    </row>
    <row r="1265" spans="1:26" x14ac:dyDescent="0.25">
      <c r="A1265" t="s">
        <v>1102</v>
      </c>
      <c r="B1265" t="s">
        <v>1101</v>
      </c>
      <c r="C1265" t="s">
        <v>1103</v>
      </c>
      <c r="D1265" t="s">
        <v>1104</v>
      </c>
      <c r="E1265" t="s">
        <v>1105</v>
      </c>
      <c r="F1265" t="s">
        <v>241</v>
      </c>
      <c r="G1265" s="5" t="s">
        <v>58</v>
      </c>
      <c r="H1265" s="5">
        <v>1030392</v>
      </c>
      <c r="I1265">
        <v>5</v>
      </c>
      <c r="J1265" t="s">
        <v>47</v>
      </c>
      <c r="K1265" t="s">
        <v>6172</v>
      </c>
      <c r="L1265" s="5" t="s">
        <v>55</v>
      </c>
      <c r="M1265">
        <v>60</v>
      </c>
      <c r="N1265">
        <v>100</v>
      </c>
      <c r="O1265" t="s">
        <v>6219</v>
      </c>
      <c r="P1265" s="5">
        <v>2500</v>
      </c>
      <c r="Q1265" s="5">
        <v>50</v>
      </c>
      <c r="R1265" s="5">
        <v>300</v>
      </c>
      <c r="U1265" s="5" t="s">
        <v>6174</v>
      </c>
      <c r="V1265" s="8">
        <v>43670.403298611112</v>
      </c>
      <c r="W1265" s="5" t="s">
        <v>37</v>
      </c>
      <c r="X1265" s="8">
        <v>44487.333877314813</v>
      </c>
      <c r="Y1265" s="5" t="s">
        <v>329</v>
      </c>
    </row>
    <row r="1266" spans="1:26" hidden="1" x14ac:dyDescent="0.25">
      <c r="A1266" t="s">
        <v>3944</v>
      </c>
      <c r="B1266" t="s">
        <v>3943</v>
      </c>
      <c r="C1266" t="s">
        <v>3237</v>
      </c>
      <c r="D1266" t="s">
        <v>175</v>
      </c>
      <c r="E1266" t="s">
        <v>3238</v>
      </c>
      <c r="F1266" t="s">
        <v>177</v>
      </c>
      <c r="G1266" t="s">
        <v>58</v>
      </c>
      <c r="H1266">
        <v>1018667</v>
      </c>
      <c r="I1266">
        <v>5</v>
      </c>
      <c r="J1266" t="s">
        <v>167</v>
      </c>
      <c r="K1266" t="s">
        <v>6142</v>
      </c>
      <c r="L1266" t="s">
        <v>55</v>
      </c>
      <c r="M1266">
        <v>80</v>
      </c>
      <c r="N1266">
        <v>100</v>
      </c>
      <c r="O1266" t="s">
        <v>6221</v>
      </c>
      <c r="P1266">
        <v>2600</v>
      </c>
      <c r="Q1266">
        <v>50</v>
      </c>
      <c r="R1266">
        <v>300</v>
      </c>
      <c r="S1266"/>
      <c r="T1266"/>
      <c r="U1266" t="s">
        <v>6144</v>
      </c>
      <c r="V1266" s="2">
        <v>44089.554699074077</v>
      </c>
      <c r="W1266" t="s">
        <v>329</v>
      </c>
      <c r="X1266" s="2">
        <v>44089.554699074077</v>
      </c>
      <c r="Y1266" t="s">
        <v>329</v>
      </c>
      <c r="Z1266"/>
    </row>
    <row r="1267" spans="1:26" hidden="1" x14ac:dyDescent="0.25">
      <c r="A1267" t="s">
        <v>3946</v>
      </c>
      <c r="B1267" t="s">
        <v>3945</v>
      </c>
      <c r="C1267" t="s">
        <v>188</v>
      </c>
      <c r="D1267" t="s">
        <v>340</v>
      </c>
      <c r="E1267" t="s">
        <v>2008</v>
      </c>
      <c r="F1267" t="s">
        <v>177</v>
      </c>
      <c r="G1267" t="s">
        <v>323</v>
      </c>
      <c r="H1267">
        <v>1048121</v>
      </c>
      <c r="I1267">
        <v>0.24</v>
      </c>
      <c r="J1267" t="s">
        <v>193</v>
      </c>
      <c r="K1267" t="s">
        <v>6175</v>
      </c>
      <c r="L1267" t="s">
        <v>330</v>
      </c>
      <c r="M1267">
        <v>20</v>
      </c>
      <c r="N1267">
        <v>100</v>
      </c>
      <c r="O1267" t="s">
        <v>6176</v>
      </c>
      <c r="P1267" s="2"/>
      <c r="Q1267" s="2"/>
      <c r="R1267" s="2"/>
      <c r="S1267"/>
      <c r="T1267"/>
      <c r="U1267" t="s">
        <v>6177</v>
      </c>
      <c r="V1267" s="2">
        <v>44769.367337962962</v>
      </c>
      <c r="W1267" t="s">
        <v>329</v>
      </c>
      <c r="X1267" s="2">
        <v>44769.367337962962</v>
      </c>
      <c r="Y1267" t="s">
        <v>329</v>
      </c>
      <c r="Z1267"/>
    </row>
    <row r="1268" spans="1:26" hidden="1" x14ac:dyDescent="0.25">
      <c r="A1268" t="s">
        <v>4951</v>
      </c>
      <c r="B1268" t="s">
        <v>4950</v>
      </c>
      <c r="C1268" t="s">
        <v>2634</v>
      </c>
      <c r="D1268" t="s">
        <v>2635</v>
      </c>
      <c r="E1268" t="s">
        <v>2636</v>
      </c>
      <c r="F1268" t="s">
        <v>2125</v>
      </c>
      <c r="G1268" t="s">
        <v>323</v>
      </c>
      <c r="H1268">
        <v>1048125</v>
      </c>
      <c r="I1268">
        <v>0.24</v>
      </c>
      <c r="J1268" t="s">
        <v>193</v>
      </c>
      <c r="K1268" t="s">
        <v>6175</v>
      </c>
      <c r="L1268" t="s">
        <v>330</v>
      </c>
      <c r="M1268">
        <v>20</v>
      </c>
      <c r="N1268">
        <v>100</v>
      </c>
      <c r="O1268" t="s">
        <v>6176</v>
      </c>
      <c r="P1268" s="2"/>
      <c r="Q1268" s="2"/>
      <c r="R1268" s="2"/>
      <c r="S1268"/>
      <c r="T1268"/>
      <c r="U1268" t="s">
        <v>6177</v>
      </c>
      <c r="V1268" s="2">
        <v>44697.381666666668</v>
      </c>
      <c r="W1268" t="s">
        <v>329</v>
      </c>
      <c r="X1268" s="2">
        <v>44697.381666666668</v>
      </c>
      <c r="Y1268" t="s">
        <v>329</v>
      </c>
      <c r="Z1268"/>
    </row>
    <row r="1269" spans="1:26" hidden="1" x14ac:dyDescent="0.25">
      <c r="A1269" t="s">
        <v>4953</v>
      </c>
      <c r="B1269" t="s">
        <v>4952</v>
      </c>
      <c r="C1269" t="s">
        <v>3773</v>
      </c>
      <c r="D1269" t="s">
        <v>281</v>
      </c>
      <c r="E1269" t="s">
        <v>3774</v>
      </c>
      <c r="F1269" t="s">
        <v>43</v>
      </c>
      <c r="G1269" t="s">
        <v>323</v>
      </c>
      <c r="H1269">
        <v>1048017</v>
      </c>
      <c r="I1269">
        <v>0.24</v>
      </c>
      <c r="J1269" t="s">
        <v>193</v>
      </c>
      <c r="K1269" t="s">
        <v>6175</v>
      </c>
      <c r="L1269" t="s">
        <v>330</v>
      </c>
      <c r="M1269">
        <v>20</v>
      </c>
      <c r="N1269">
        <v>100</v>
      </c>
      <c r="O1269" t="s">
        <v>6176</v>
      </c>
      <c r="P1269" s="2"/>
      <c r="Q1269" s="2"/>
      <c r="R1269" s="2"/>
      <c r="S1269"/>
      <c r="T1269"/>
      <c r="U1269" t="s">
        <v>6177</v>
      </c>
      <c r="V1269" s="2">
        <v>44706.384976851848</v>
      </c>
      <c r="W1269" t="s">
        <v>329</v>
      </c>
      <c r="X1269" s="2">
        <v>44706.384976851848</v>
      </c>
      <c r="Y1269" t="s">
        <v>329</v>
      </c>
      <c r="Z1269"/>
    </row>
    <row r="1270" spans="1:26" hidden="1" x14ac:dyDescent="0.25">
      <c r="A1270" t="s">
        <v>4955</v>
      </c>
      <c r="B1270" t="s">
        <v>4954</v>
      </c>
      <c r="C1270" t="s">
        <v>2925</v>
      </c>
      <c r="D1270" t="s">
        <v>2926</v>
      </c>
      <c r="E1270" t="s">
        <v>2927</v>
      </c>
      <c r="F1270" t="s">
        <v>107</v>
      </c>
      <c r="G1270" t="s">
        <v>323</v>
      </c>
      <c r="H1270">
        <v>1048018</v>
      </c>
      <c r="I1270">
        <v>0.24</v>
      </c>
      <c r="J1270" t="s">
        <v>193</v>
      </c>
      <c r="K1270" t="s">
        <v>6175</v>
      </c>
      <c r="L1270" t="s">
        <v>330</v>
      </c>
      <c r="M1270">
        <v>20</v>
      </c>
      <c r="N1270">
        <v>100</v>
      </c>
      <c r="O1270" t="s">
        <v>6176</v>
      </c>
      <c r="P1270" s="2"/>
      <c r="Q1270" s="2"/>
      <c r="R1270" s="2"/>
      <c r="S1270"/>
      <c r="T1270"/>
      <c r="U1270" t="s">
        <v>6177</v>
      </c>
      <c r="V1270" s="2">
        <v>44706.382465277777</v>
      </c>
      <c r="W1270" t="s">
        <v>329</v>
      </c>
      <c r="X1270" s="2">
        <v>44706.382465277777</v>
      </c>
      <c r="Y1270" t="s">
        <v>329</v>
      </c>
      <c r="Z1270"/>
    </row>
    <row r="1271" spans="1:26" hidden="1" x14ac:dyDescent="0.25">
      <c r="A1271" t="s">
        <v>4957</v>
      </c>
      <c r="B1271" t="s">
        <v>4956</v>
      </c>
      <c r="C1271" t="s">
        <v>1930</v>
      </c>
      <c r="D1271" t="s">
        <v>3258</v>
      </c>
      <c r="E1271" t="s">
        <v>3259</v>
      </c>
      <c r="F1271" t="s">
        <v>177</v>
      </c>
      <c r="G1271" t="s">
        <v>323</v>
      </c>
      <c r="H1271">
        <v>1048021</v>
      </c>
      <c r="I1271">
        <v>0.24</v>
      </c>
      <c r="J1271" t="s">
        <v>193</v>
      </c>
      <c r="K1271" t="s">
        <v>6175</v>
      </c>
      <c r="L1271" t="s">
        <v>330</v>
      </c>
      <c r="M1271">
        <v>20</v>
      </c>
      <c r="N1271">
        <v>100</v>
      </c>
      <c r="O1271" t="s">
        <v>6176</v>
      </c>
      <c r="P1271" s="2"/>
      <c r="Q1271" s="2"/>
      <c r="R1271" s="2"/>
      <c r="S1271"/>
      <c r="T1271"/>
      <c r="U1271" t="s">
        <v>6177</v>
      </c>
      <c r="V1271" s="2">
        <v>44700.306828703702</v>
      </c>
      <c r="W1271" t="s">
        <v>329</v>
      </c>
      <c r="X1271" s="2">
        <v>44700.306828703702</v>
      </c>
      <c r="Y1271" t="s">
        <v>329</v>
      </c>
      <c r="Z1271"/>
    </row>
    <row r="1272" spans="1:26" hidden="1" x14ac:dyDescent="0.25">
      <c r="A1272" t="s">
        <v>4959</v>
      </c>
      <c r="B1272" t="s">
        <v>4958</v>
      </c>
      <c r="C1272" t="s">
        <v>3734</v>
      </c>
      <c r="D1272" t="s">
        <v>399</v>
      </c>
      <c r="E1272" t="s">
        <v>3735</v>
      </c>
      <c r="F1272" t="s">
        <v>177</v>
      </c>
      <c r="G1272" t="s">
        <v>323</v>
      </c>
      <c r="H1272">
        <v>1048109</v>
      </c>
      <c r="I1272">
        <v>0.24</v>
      </c>
      <c r="J1272" t="s">
        <v>193</v>
      </c>
      <c r="K1272" t="s">
        <v>6175</v>
      </c>
      <c r="L1272" t="s">
        <v>330</v>
      </c>
      <c r="M1272">
        <v>20</v>
      </c>
      <c r="N1272">
        <v>100</v>
      </c>
      <c r="O1272" t="s">
        <v>6176</v>
      </c>
      <c r="P1272" s="2"/>
      <c r="Q1272" s="2"/>
      <c r="R1272" s="2"/>
      <c r="S1272"/>
      <c r="T1272"/>
      <c r="U1272" t="s">
        <v>6177</v>
      </c>
      <c r="V1272" s="2">
        <v>44749.376736111109</v>
      </c>
      <c r="W1272" t="s">
        <v>329</v>
      </c>
      <c r="X1272" s="2">
        <v>44749.376736111109</v>
      </c>
      <c r="Y1272" t="s">
        <v>329</v>
      </c>
      <c r="Z1272"/>
    </row>
    <row r="1273" spans="1:26" hidden="1" x14ac:dyDescent="0.25">
      <c r="A1273" t="s">
        <v>4961</v>
      </c>
      <c r="B1273" t="s">
        <v>4960</v>
      </c>
      <c r="C1273" t="s">
        <v>3925</v>
      </c>
      <c r="D1273" t="s">
        <v>1041</v>
      </c>
      <c r="E1273" t="s">
        <v>3926</v>
      </c>
      <c r="F1273" t="s">
        <v>51</v>
      </c>
      <c r="G1273" t="s">
        <v>323</v>
      </c>
      <c r="H1273">
        <v>1048110</v>
      </c>
      <c r="I1273">
        <v>0.24</v>
      </c>
      <c r="J1273" t="s">
        <v>193</v>
      </c>
      <c r="K1273" t="s">
        <v>6175</v>
      </c>
      <c r="L1273" t="s">
        <v>330</v>
      </c>
      <c r="M1273">
        <v>20</v>
      </c>
      <c r="N1273">
        <v>100</v>
      </c>
      <c r="O1273" t="s">
        <v>6176</v>
      </c>
      <c r="P1273" s="2"/>
      <c r="Q1273" s="2"/>
      <c r="R1273" s="2"/>
      <c r="S1273"/>
      <c r="T1273"/>
      <c r="U1273" t="s">
        <v>6177</v>
      </c>
      <c r="V1273" s="2">
        <v>44746.447511574072</v>
      </c>
      <c r="W1273" t="s">
        <v>329</v>
      </c>
      <c r="X1273" s="2">
        <v>44746.447511574072</v>
      </c>
      <c r="Y1273" t="s">
        <v>329</v>
      </c>
      <c r="Z1273"/>
    </row>
    <row r="1274" spans="1:26" hidden="1" x14ac:dyDescent="0.25">
      <c r="A1274" t="s">
        <v>4963</v>
      </c>
      <c r="B1274" t="s">
        <v>4962</v>
      </c>
      <c r="C1274" t="s">
        <v>4531</v>
      </c>
      <c r="D1274" t="s">
        <v>1283</v>
      </c>
      <c r="E1274" t="s">
        <v>4532</v>
      </c>
      <c r="F1274" t="s">
        <v>43</v>
      </c>
      <c r="G1274" t="s">
        <v>323</v>
      </c>
      <c r="H1274">
        <v>1048111</v>
      </c>
      <c r="I1274">
        <v>0.24</v>
      </c>
      <c r="J1274" t="s">
        <v>193</v>
      </c>
      <c r="K1274" t="s">
        <v>6175</v>
      </c>
      <c r="L1274" t="s">
        <v>330</v>
      </c>
      <c r="M1274">
        <v>20</v>
      </c>
      <c r="N1274">
        <v>100</v>
      </c>
      <c r="O1274" t="s">
        <v>6176</v>
      </c>
      <c r="P1274" s="2"/>
      <c r="Q1274" s="2"/>
      <c r="R1274" s="2"/>
      <c r="S1274"/>
      <c r="T1274"/>
      <c r="U1274" t="s">
        <v>6177</v>
      </c>
      <c r="V1274" s="2">
        <v>44726.577592592592</v>
      </c>
      <c r="W1274" t="s">
        <v>329</v>
      </c>
      <c r="X1274" s="2">
        <v>44726.577592592592</v>
      </c>
      <c r="Y1274" t="s">
        <v>329</v>
      </c>
      <c r="Z1274"/>
    </row>
    <row r="1275" spans="1:26" hidden="1" x14ac:dyDescent="0.25">
      <c r="A1275" t="s">
        <v>1573</v>
      </c>
      <c r="B1275" t="s">
        <v>1572</v>
      </c>
      <c r="C1275" t="s">
        <v>467</v>
      </c>
      <c r="D1275" t="s">
        <v>607</v>
      </c>
      <c r="E1275" t="s">
        <v>608</v>
      </c>
      <c r="F1275" t="s">
        <v>177</v>
      </c>
      <c r="G1275" t="s">
        <v>323</v>
      </c>
      <c r="H1275">
        <v>1048119</v>
      </c>
      <c r="I1275">
        <v>0.24</v>
      </c>
      <c r="J1275" t="s">
        <v>193</v>
      </c>
      <c r="K1275" t="s">
        <v>6175</v>
      </c>
      <c r="L1275" t="s">
        <v>330</v>
      </c>
      <c r="M1275">
        <v>20</v>
      </c>
      <c r="N1275">
        <v>100</v>
      </c>
      <c r="O1275" t="s">
        <v>6176</v>
      </c>
      <c r="P1275" s="2"/>
      <c r="Q1275" s="2"/>
      <c r="R1275" s="2"/>
      <c r="S1275"/>
      <c r="T1275"/>
      <c r="U1275" t="s">
        <v>6177</v>
      </c>
      <c r="V1275" s="2">
        <v>44749.38349537037</v>
      </c>
      <c r="W1275" t="s">
        <v>329</v>
      </c>
      <c r="X1275" s="2">
        <v>44749.38349537037</v>
      </c>
      <c r="Y1275" t="s">
        <v>329</v>
      </c>
      <c r="Z1275"/>
    </row>
    <row r="1276" spans="1:26" hidden="1" x14ac:dyDescent="0.25">
      <c r="A1276" t="s">
        <v>4516</v>
      </c>
      <c r="B1276" t="s">
        <v>4515</v>
      </c>
      <c r="C1276" t="s">
        <v>3734</v>
      </c>
      <c r="D1276" t="s">
        <v>399</v>
      </c>
      <c r="E1276" t="s">
        <v>3735</v>
      </c>
      <c r="F1276" t="s">
        <v>177</v>
      </c>
      <c r="G1276" t="s">
        <v>323</v>
      </c>
      <c r="H1276">
        <v>1048120</v>
      </c>
      <c r="I1276">
        <v>0.24</v>
      </c>
      <c r="J1276" t="s">
        <v>193</v>
      </c>
      <c r="K1276" t="s">
        <v>6175</v>
      </c>
      <c r="L1276" t="s">
        <v>330</v>
      </c>
      <c r="M1276">
        <v>20</v>
      </c>
      <c r="N1276">
        <v>100</v>
      </c>
      <c r="O1276" t="s">
        <v>6176</v>
      </c>
      <c r="P1276" s="2"/>
      <c r="Q1276" s="2"/>
      <c r="R1276" s="2"/>
      <c r="S1276"/>
      <c r="T1276"/>
      <c r="U1276" t="s">
        <v>6177</v>
      </c>
      <c r="V1276" s="2">
        <v>44749.376643518517</v>
      </c>
      <c r="W1276" t="s">
        <v>329</v>
      </c>
      <c r="X1276" s="2">
        <v>44749.376643518517</v>
      </c>
      <c r="Y1276" t="s">
        <v>329</v>
      </c>
      <c r="Z1276"/>
    </row>
    <row r="1277" spans="1:26" hidden="1" x14ac:dyDescent="0.25">
      <c r="A1277" t="s">
        <v>4518</v>
      </c>
      <c r="B1277" t="s">
        <v>4517</v>
      </c>
      <c r="C1277" t="s">
        <v>3773</v>
      </c>
      <c r="D1277" t="s">
        <v>281</v>
      </c>
      <c r="E1277" t="s">
        <v>3774</v>
      </c>
      <c r="F1277" t="s">
        <v>43</v>
      </c>
      <c r="G1277" t="s">
        <v>323</v>
      </c>
      <c r="H1277">
        <v>1048122</v>
      </c>
      <c r="I1277">
        <v>0.24</v>
      </c>
      <c r="J1277" t="s">
        <v>193</v>
      </c>
      <c r="K1277" t="s">
        <v>6175</v>
      </c>
      <c r="L1277" t="s">
        <v>330</v>
      </c>
      <c r="M1277">
        <v>20</v>
      </c>
      <c r="N1277">
        <v>100</v>
      </c>
      <c r="O1277" t="s">
        <v>6176</v>
      </c>
      <c r="P1277" s="2"/>
      <c r="Q1277" s="2"/>
      <c r="R1277" s="2"/>
      <c r="S1277"/>
      <c r="T1277"/>
      <c r="U1277" t="s">
        <v>6177</v>
      </c>
      <c r="V1277" s="2">
        <v>44706.385347222225</v>
      </c>
      <c r="W1277" t="s">
        <v>329</v>
      </c>
      <c r="X1277" s="2">
        <v>44706.385347222225</v>
      </c>
      <c r="Y1277" t="s">
        <v>329</v>
      </c>
      <c r="Z1277"/>
    </row>
    <row r="1278" spans="1:26" hidden="1" x14ac:dyDescent="0.25">
      <c r="A1278" t="s">
        <v>4611</v>
      </c>
      <c r="B1278" t="s">
        <v>4610</v>
      </c>
      <c r="C1278" t="s">
        <v>1103</v>
      </c>
      <c r="D1278" t="s">
        <v>1533</v>
      </c>
      <c r="E1278" t="s">
        <v>3612</v>
      </c>
      <c r="F1278" t="s">
        <v>241</v>
      </c>
      <c r="G1278" t="s">
        <v>323</v>
      </c>
      <c r="H1278">
        <v>1036079</v>
      </c>
      <c r="I1278">
        <v>0.24</v>
      </c>
      <c r="J1278" t="s">
        <v>193</v>
      </c>
      <c r="K1278" t="s">
        <v>6175</v>
      </c>
      <c r="L1278" t="s">
        <v>330</v>
      </c>
      <c r="M1278">
        <v>20</v>
      </c>
      <c r="N1278">
        <v>100</v>
      </c>
      <c r="O1278" t="s">
        <v>6240</v>
      </c>
      <c r="P1278" s="2"/>
      <c r="Q1278" s="2"/>
      <c r="R1278" s="2"/>
      <c r="S1278"/>
      <c r="T1278"/>
      <c r="U1278" t="s">
        <v>6177</v>
      </c>
      <c r="V1278" s="2">
        <v>44272.367395833331</v>
      </c>
      <c r="W1278" t="s">
        <v>329</v>
      </c>
      <c r="X1278" s="2">
        <v>44272.367395833331</v>
      </c>
      <c r="Y1278" t="s">
        <v>329</v>
      </c>
      <c r="Z1278"/>
    </row>
    <row r="1279" spans="1:26" hidden="1" x14ac:dyDescent="0.25">
      <c r="A1279" t="s">
        <v>4522</v>
      </c>
      <c r="B1279" t="s">
        <v>4521</v>
      </c>
      <c r="C1279" t="s">
        <v>2534</v>
      </c>
      <c r="D1279" t="s">
        <v>2094</v>
      </c>
      <c r="E1279" t="s">
        <v>4523</v>
      </c>
      <c r="F1279" t="s">
        <v>62</v>
      </c>
      <c r="G1279" t="s">
        <v>323</v>
      </c>
      <c r="H1279">
        <v>1048124</v>
      </c>
      <c r="I1279">
        <v>0.24</v>
      </c>
      <c r="J1279" t="s">
        <v>193</v>
      </c>
      <c r="K1279" t="s">
        <v>6175</v>
      </c>
      <c r="L1279" t="s">
        <v>330</v>
      </c>
      <c r="M1279">
        <v>20</v>
      </c>
      <c r="N1279">
        <v>100</v>
      </c>
      <c r="O1279" t="s">
        <v>6176</v>
      </c>
      <c r="P1279" s="2"/>
      <c r="Q1279" s="2"/>
      <c r="R1279" s="2"/>
      <c r="S1279"/>
      <c r="T1279"/>
      <c r="U1279" t="s">
        <v>6177</v>
      </c>
      <c r="V1279" s="2">
        <v>44725.548171296294</v>
      </c>
      <c r="W1279" t="s">
        <v>329</v>
      </c>
      <c r="X1279" s="2">
        <v>44725.548171296294</v>
      </c>
      <c r="Y1279" t="s">
        <v>329</v>
      </c>
      <c r="Z1279"/>
    </row>
    <row r="1280" spans="1:26" hidden="1" x14ac:dyDescent="0.25">
      <c r="A1280" t="s">
        <v>5394</v>
      </c>
      <c r="B1280" t="s">
        <v>5393</v>
      </c>
      <c r="C1280" t="s">
        <v>1103</v>
      </c>
      <c r="D1280" t="s">
        <v>4801</v>
      </c>
      <c r="E1280" t="s">
        <v>4802</v>
      </c>
      <c r="F1280" t="s">
        <v>241</v>
      </c>
      <c r="G1280" t="s">
        <v>6222</v>
      </c>
      <c r="H1280" s="2"/>
      <c r="I1280">
        <v>5</v>
      </c>
      <c r="J1280" t="s">
        <v>5080</v>
      </c>
      <c r="K1280" t="s">
        <v>6142</v>
      </c>
      <c r="L1280" t="s">
        <v>55</v>
      </c>
      <c r="M1280">
        <v>0</v>
      </c>
      <c r="N1280">
        <v>100</v>
      </c>
      <c r="O1280" t="s">
        <v>6223</v>
      </c>
      <c r="P1280" s="2"/>
      <c r="Q1280" s="2"/>
      <c r="R1280" s="2"/>
      <c r="S1280"/>
      <c r="T1280"/>
      <c r="U1280" t="s">
        <v>6144</v>
      </c>
      <c r="V1280" s="2">
        <v>44685.427719907406</v>
      </c>
      <c r="W1280" t="s">
        <v>329</v>
      </c>
      <c r="X1280" s="2">
        <v>44685.427719907406</v>
      </c>
      <c r="Y1280" t="s">
        <v>329</v>
      </c>
      <c r="Z1280"/>
    </row>
    <row r="1281" spans="1:26" hidden="1" x14ac:dyDescent="0.25">
      <c r="A1281" t="s">
        <v>4530</v>
      </c>
      <c r="B1281" t="s">
        <v>4529</v>
      </c>
      <c r="C1281" t="s">
        <v>4531</v>
      </c>
      <c r="D1281" t="s">
        <v>1283</v>
      </c>
      <c r="E1281" t="s">
        <v>4532</v>
      </c>
      <c r="F1281" t="s">
        <v>43</v>
      </c>
      <c r="G1281" t="s">
        <v>323</v>
      </c>
      <c r="H1281">
        <v>1048127</v>
      </c>
      <c r="I1281">
        <v>0.24</v>
      </c>
      <c r="J1281" t="s">
        <v>193</v>
      </c>
      <c r="K1281" t="s">
        <v>6175</v>
      </c>
      <c r="L1281" t="s">
        <v>330</v>
      </c>
      <c r="M1281">
        <v>20</v>
      </c>
      <c r="N1281">
        <v>100</v>
      </c>
      <c r="O1281" t="s">
        <v>6176</v>
      </c>
      <c r="P1281" s="2"/>
      <c r="Q1281" s="2"/>
      <c r="R1281" s="2"/>
      <c r="S1281"/>
      <c r="T1281"/>
      <c r="U1281" t="s">
        <v>6177</v>
      </c>
      <c r="V1281" s="2">
        <v>44726.577719907407</v>
      </c>
      <c r="W1281" t="s">
        <v>329</v>
      </c>
      <c r="X1281" s="2">
        <v>44726.577719907407</v>
      </c>
      <c r="Y1281" t="s">
        <v>329</v>
      </c>
      <c r="Z1281"/>
    </row>
    <row r="1282" spans="1:26" hidden="1" x14ac:dyDescent="0.25">
      <c r="A1282" t="s">
        <v>4535</v>
      </c>
      <c r="B1282" t="s">
        <v>4534</v>
      </c>
      <c r="C1282" t="s">
        <v>1930</v>
      </c>
      <c r="D1282" t="s">
        <v>724</v>
      </c>
      <c r="E1282" t="s">
        <v>3062</v>
      </c>
      <c r="F1282" t="s">
        <v>177</v>
      </c>
      <c r="G1282" t="s">
        <v>323</v>
      </c>
      <c r="H1282">
        <v>1048128</v>
      </c>
      <c r="I1282">
        <v>0.24</v>
      </c>
      <c r="J1282" t="s">
        <v>193</v>
      </c>
      <c r="K1282" t="s">
        <v>6175</v>
      </c>
      <c r="L1282" t="s">
        <v>330</v>
      </c>
      <c r="M1282">
        <v>20</v>
      </c>
      <c r="N1282">
        <v>100</v>
      </c>
      <c r="O1282" t="s">
        <v>6176</v>
      </c>
      <c r="P1282" s="2"/>
      <c r="Q1282" s="2"/>
      <c r="R1282" s="2"/>
      <c r="S1282"/>
      <c r="T1282"/>
      <c r="U1282" t="s">
        <v>6177</v>
      </c>
      <c r="V1282" s="2">
        <v>44700.308703703704</v>
      </c>
      <c r="W1282" t="s">
        <v>329</v>
      </c>
      <c r="X1282" s="2">
        <v>44700.308703703704</v>
      </c>
      <c r="Y1282" t="s">
        <v>329</v>
      </c>
      <c r="Z1282"/>
    </row>
    <row r="1283" spans="1:26" hidden="1" x14ac:dyDescent="0.25">
      <c r="A1283" t="s">
        <v>4537</v>
      </c>
      <c r="B1283" t="s">
        <v>4536</v>
      </c>
      <c r="C1283" t="s">
        <v>3894</v>
      </c>
      <c r="D1283" t="s">
        <v>93</v>
      </c>
      <c r="E1283" t="s">
        <v>3895</v>
      </c>
      <c r="F1283" t="s">
        <v>177</v>
      </c>
      <c r="G1283" t="s">
        <v>323</v>
      </c>
      <c r="H1283">
        <v>1048129</v>
      </c>
      <c r="I1283">
        <v>0.24</v>
      </c>
      <c r="J1283" t="s">
        <v>193</v>
      </c>
      <c r="K1283" t="s">
        <v>6175</v>
      </c>
      <c r="L1283" t="s">
        <v>330</v>
      </c>
      <c r="M1283">
        <v>20</v>
      </c>
      <c r="N1283">
        <v>100</v>
      </c>
      <c r="O1283" t="s">
        <v>6176</v>
      </c>
      <c r="P1283" s="2"/>
      <c r="Q1283" s="2"/>
      <c r="R1283" s="2"/>
      <c r="S1283"/>
      <c r="T1283"/>
      <c r="U1283" t="s">
        <v>6177</v>
      </c>
      <c r="V1283" s="2">
        <v>44706.383020833331</v>
      </c>
      <c r="W1283" t="s">
        <v>329</v>
      </c>
      <c r="X1283" s="2">
        <v>44706.383020833331</v>
      </c>
      <c r="Y1283" t="s">
        <v>329</v>
      </c>
      <c r="Z1283"/>
    </row>
    <row r="1284" spans="1:26" hidden="1" x14ac:dyDescent="0.25">
      <c r="A1284" t="s">
        <v>4539</v>
      </c>
      <c r="B1284" t="s">
        <v>4538</v>
      </c>
      <c r="C1284" t="s">
        <v>4540</v>
      </c>
      <c r="D1284" t="s">
        <v>1082</v>
      </c>
      <c r="E1284" t="s">
        <v>4541</v>
      </c>
      <c r="F1284" t="s">
        <v>4542</v>
      </c>
      <c r="G1284" t="s">
        <v>323</v>
      </c>
      <c r="H1284">
        <v>1048130</v>
      </c>
      <c r="I1284">
        <v>0.24</v>
      </c>
      <c r="J1284" t="s">
        <v>193</v>
      </c>
      <c r="K1284" t="s">
        <v>6175</v>
      </c>
      <c r="L1284" t="s">
        <v>330</v>
      </c>
      <c r="M1284">
        <v>20</v>
      </c>
      <c r="N1284">
        <v>100</v>
      </c>
      <c r="O1284" t="s">
        <v>6176</v>
      </c>
      <c r="P1284" s="2"/>
      <c r="Q1284" s="2"/>
      <c r="R1284" s="2"/>
      <c r="S1284"/>
      <c r="T1284"/>
      <c r="U1284" t="s">
        <v>6177</v>
      </c>
      <c r="V1284" s="2">
        <v>44746.487175925926</v>
      </c>
      <c r="W1284" t="s">
        <v>329</v>
      </c>
      <c r="X1284" s="2">
        <v>44746.487175925926</v>
      </c>
      <c r="Y1284" t="s">
        <v>329</v>
      </c>
      <c r="Z1284"/>
    </row>
    <row r="1285" spans="1:26" hidden="1" x14ac:dyDescent="0.25">
      <c r="A1285" t="s">
        <v>4545</v>
      </c>
      <c r="B1285" t="s">
        <v>4544</v>
      </c>
      <c r="C1285" t="s">
        <v>3773</v>
      </c>
      <c r="D1285" t="s">
        <v>281</v>
      </c>
      <c r="E1285" t="s">
        <v>3774</v>
      </c>
      <c r="F1285" t="s">
        <v>43</v>
      </c>
      <c r="G1285" t="s">
        <v>323</v>
      </c>
      <c r="H1285">
        <v>1048131</v>
      </c>
      <c r="I1285">
        <v>0.24</v>
      </c>
      <c r="J1285" t="s">
        <v>193</v>
      </c>
      <c r="K1285" t="s">
        <v>6175</v>
      </c>
      <c r="L1285" t="s">
        <v>330</v>
      </c>
      <c r="M1285">
        <v>20</v>
      </c>
      <c r="N1285">
        <v>100</v>
      </c>
      <c r="O1285" t="s">
        <v>6176</v>
      </c>
      <c r="P1285" s="2"/>
      <c r="Q1285" s="2"/>
      <c r="R1285" s="2"/>
      <c r="S1285"/>
      <c r="T1285"/>
      <c r="U1285" t="s">
        <v>6177</v>
      </c>
      <c r="V1285" s="2">
        <v>44706.385231481479</v>
      </c>
      <c r="W1285" t="s">
        <v>329</v>
      </c>
      <c r="X1285" s="2">
        <v>44706.385231481479</v>
      </c>
      <c r="Y1285" t="s">
        <v>329</v>
      </c>
      <c r="Z1285"/>
    </row>
    <row r="1286" spans="1:26" hidden="1" x14ac:dyDescent="0.25">
      <c r="A1286" t="s">
        <v>4547</v>
      </c>
      <c r="B1286" t="s">
        <v>4546</v>
      </c>
      <c r="C1286" t="s">
        <v>4548</v>
      </c>
      <c r="D1286" t="s">
        <v>1082</v>
      </c>
      <c r="E1286" t="s">
        <v>4549</v>
      </c>
      <c r="F1286" t="s">
        <v>34</v>
      </c>
      <c r="G1286" t="s">
        <v>323</v>
      </c>
      <c r="H1286">
        <v>1048132</v>
      </c>
      <c r="I1286">
        <v>0.24</v>
      </c>
      <c r="J1286" t="s">
        <v>193</v>
      </c>
      <c r="K1286" t="s">
        <v>6175</v>
      </c>
      <c r="L1286" t="s">
        <v>330</v>
      </c>
      <c r="M1286">
        <v>20</v>
      </c>
      <c r="N1286">
        <v>100</v>
      </c>
      <c r="O1286" t="s">
        <v>6176</v>
      </c>
      <c r="P1286" s="2"/>
      <c r="Q1286" s="2"/>
      <c r="R1286" s="2"/>
      <c r="S1286"/>
      <c r="T1286"/>
      <c r="U1286" t="s">
        <v>6177</v>
      </c>
      <c r="V1286" s="2">
        <v>44691.471701388888</v>
      </c>
      <c r="W1286" t="s">
        <v>329</v>
      </c>
      <c r="X1286" s="2">
        <v>44691.471701388888</v>
      </c>
      <c r="Y1286" t="s">
        <v>329</v>
      </c>
      <c r="Z1286"/>
    </row>
    <row r="1287" spans="1:26" hidden="1" x14ac:dyDescent="0.25">
      <c r="A1287" t="s">
        <v>4552</v>
      </c>
      <c r="B1287" t="s">
        <v>4551</v>
      </c>
      <c r="C1287" t="s">
        <v>3729</v>
      </c>
      <c r="D1287" t="s">
        <v>222</v>
      </c>
      <c r="E1287" t="s">
        <v>3730</v>
      </c>
      <c r="F1287" t="s">
        <v>62</v>
      </c>
      <c r="G1287" t="s">
        <v>323</v>
      </c>
      <c r="H1287">
        <v>1048134</v>
      </c>
      <c r="I1287">
        <v>0.24</v>
      </c>
      <c r="J1287" t="s">
        <v>193</v>
      </c>
      <c r="K1287" t="s">
        <v>6175</v>
      </c>
      <c r="L1287" t="s">
        <v>330</v>
      </c>
      <c r="M1287">
        <v>20</v>
      </c>
      <c r="N1287">
        <v>100</v>
      </c>
      <c r="O1287" t="s">
        <v>6176</v>
      </c>
      <c r="P1287" s="2"/>
      <c r="Q1287" s="2"/>
      <c r="R1287" s="2"/>
      <c r="S1287"/>
      <c r="T1287"/>
      <c r="U1287" t="s">
        <v>6177</v>
      </c>
      <c r="V1287" s="2">
        <v>44749.368298611109</v>
      </c>
      <c r="W1287" t="s">
        <v>329</v>
      </c>
      <c r="X1287" s="2">
        <v>44749.368298611109</v>
      </c>
      <c r="Y1287" t="s">
        <v>329</v>
      </c>
      <c r="Z1287"/>
    </row>
    <row r="1288" spans="1:26" hidden="1" x14ac:dyDescent="0.25">
      <c r="A1288" t="s">
        <v>4554</v>
      </c>
      <c r="B1288" t="s">
        <v>4553</v>
      </c>
      <c r="C1288" t="s">
        <v>3773</v>
      </c>
      <c r="D1288" t="s">
        <v>281</v>
      </c>
      <c r="E1288" t="s">
        <v>3774</v>
      </c>
      <c r="F1288" t="s">
        <v>43</v>
      </c>
      <c r="G1288" t="s">
        <v>323</v>
      </c>
      <c r="H1288">
        <v>1048135</v>
      </c>
      <c r="I1288">
        <v>0.24</v>
      </c>
      <c r="J1288" t="s">
        <v>193</v>
      </c>
      <c r="K1288" t="s">
        <v>6175</v>
      </c>
      <c r="L1288" t="s">
        <v>330</v>
      </c>
      <c r="M1288">
        <v>20</v>
      </c>
      <c r="N1288">
        <v>100</v>
      </c>
      <c r="O1288" t="s">
        <v>6176</v>
      </c>
      <c r="P1288" s="2"/>
      <c r="Q1288" s="2"/>
      <c r="R1288" s="2"/>
      <c r="S1288"/>
      <c r="T1288"/>
      <c r="U1288" t="s">
        <v>6177</v>
      </c>
      <c r="V1288" s="2">
        <v>44706.385115740741</v>
      </c>
      <c r="W1288" t="s">
        <v>329</v>
      </c>
      <c r="X1288" s="2">
        <v>44706.385115740741</v>
      </c>
      <c r="Y1288" t="s">
        <v>329</v>
      </c>
      <c r="Z1288"/>
    </row>
    <row r="1289" spans="1:26" hidden="1" x14ac:dyDescent="0.25">
      <c r="A1289" t="s">
        <v>4556</v>
      </c>
      <c r="B1289" t="s">
        <v>4555</v>
      </c>
      <c r="C1289" t="s">
        <v>3970</v>
      </c>
      <c r="D1289" t="s">
        <v>93</v>
      </c>
      <c r="E1289" t="s">
        <v>3971</v>
      </c>
      <c r="F1289" t="s">
        <v>43</v>
      </c>
      <c r="G1289" t="s">
        <v>323</v>
      </c>
      <c r="H1289">
        <v>1048136</v>
      </c>
      <c r="I1289">
        <v>0.24</v>
      </c>
      <c r="J1289" t="s">
        <v>193</v>
      </c>
      <c r="K1289" t="s">
        <v>6175</v>
      </c>
      <c r="L1289" t="s">
        <v>330</v>
      </c>
      <c r="M1289">
        <v>20</v>
      </c>
      <c r="N1289">
        <v>100</v>
      </c>
      <c r="O1289" t="s">
        <v>6176</v>
      </c>
      <c r="P1289" s="2"/>
      <c r="Q1289" s="2"/>
      <c r="R1289" s="2"/>
      <c r="S1289"/>
      <c r="T1289"/>
      <c r="U1289" t="s">
        <v>6177</v>
      </c>
      <c r="V1289" s="2">
        <v>44726.576307870368</v>
      </c>
      <c r="W1289" t="s">
        <v>329</v>
      </c>
      <c r="X1289" s="2">
        <v>44726.576307870368</v>
      </c>
      <c r="Y1289" t="s">
        <v>329</v>
      </c>
      <c r="Z1289"/>
    </row>
    <row r="1290" spans="1:26" hidden="1" x14ac:dyDescent="0.25">
      <c r="A1290" t="s">
        <v>4558</v>
      </c>
      <c r="B1290" t="s">
        <v>4557</v>
      </c>
      <c r="C1290" t="s">
        <v>1674</v>
      </c>
      <c r="D1290" t="s">
        <v>561</v>
      </c>
      <c r="E1290" t="s">
        <v>1675</v>
      </c>
      <c r="F1290" t="s">
        <v>177</v>
      </c>
      <c r="G1290" t="s">
        <v>323</v>
      </c>
      <c r="H1290">
        <v>1048137</v>
      </c>
      <c r="I1290">
        <v>0.24</v>
      </c>
      <c r="J1290" t="s">
        <v>193</v>
      </c>
      <c r="K1290" t="s">
        <v>6175</v>
      </c>
      <c r="L1290" t="s">
        <v>330</v>
      </c>
      <c r="M1290">
        <v>20</v>
      </c>
      <c r="N1290">
        <v>100</v>
      </c>
      <c r="O1290" t="s">
        <v>6240</v>
      </c>
      <c r="P1290" s="2"/>
      <c r="Q1290" s="2"/>
      <c r="R1290" s="2"/>
      <c r="S1290"/>
      <c r="T1290"/>
      <c r="U1290" t="s">
        <v>6177</v>
      </c>
      <c r="V1290" s="2">
        <v>44824.414687500001</v>
      </c>
      <c r="W1290" t="s">
        <v>329</v>
      </c>
      <c r="X1290" s="2">
        <v>44824.414687500001</v>
      </c>
      <c r="Y1290" t="s">
        <v>329</v>
      </c>
      <c r="Z1290"/>
    </row>
    <row r="1291" spans="1:26" hidden="1" x14ac:dyDescent="0.25">
      <c r="A1291" t="s">
        <v>4560</v>
      </c>
      <c r="B1291" t="s">
        <v>4559</v>
      </c>
      <c r="C1291" t="s">
        <v>188</v>
      </c>
      <c r="D1291" t="s">
        <v>340</v>
      </c>
      <c r="E1291" t="s">
        <v>2008</v>
      </c>
      <c r="F1291" t="s">
        <v>177</v>
      </c>
      <c r="G1291" t="s">
        <v>323</v>
      </c>
      <c r="H1291">
        <v>1048139</v>
      </c>
      <c r="I1291">
        <v>0.24</v>
      </c>
      <c r="J1291" t="s">
        <v>193</v>
      </c>
      <c r="K1291" t="s">
        <v>6175</v>
      </c>
      <c r="L1291" t="s">
        <v>330</v>
      </c>
      <c r="M1291">
        <v>20</v>
      </c>
      <c r="N1291">
        <v>100</v>
      </c>
      <c r="O1291" t="s">
        <v>6176</v>
      </c>
      <c r="P1291" s="2"/>
      <c r="Q1291" s="2"/>
      <c r="R1291" s="2"/>
      <c r="S1291"/>
      <c r="T1291"/>
      <c r="U1291" t="s">
        <v>6177</v>
      </c>
      <c r="V1291" s="2">
        <v>44769.367581018516</v>
      </c>
      <c r="W1291" t="s">
        <v>329</v>
      </c>
      <c r="X1291" s="2">
        <v>44769.367581018516</v>
      </c>
      <c r="Y1291" t="s">
        <v>329</v>
      </c>
      <c r="Z1291"/>
    </row>
    <row r="1292" spans="1:26" hidden="1" x14ac:dyDescent="0.25">
      <c r="A1292" t="s">
        <v>4562</v>
      </c>
      <c r="B1292" t="s">
        <v>4561</v>
      </c>
      <c r="C1292" t="s">
        <v>1930</v>
      </c>
      <c r="D1292" t="s">
        <v>1931</v>
      </c>
      <c r="E1292" t="s">
        <v>1932</v>
      </c>
      <c r="F1292" t="s">
        <v>177</v>
      </c>
      <c r="G1292" t="s">
        <v>323</v>
      </c>
      <c r="H1292">
        <v>1048140</v>
      </c>
      <c r="I1292">
        <v>0.24</v>
      </c>
      <c r="J1292" t="s">
        <v>193</v>
      </c>
      <c r="K1292" t="s">
        <v>6175</v>
      </c>
      <c r="L1292" t="s">
        <v>330</v>
      </c>
      <c r="M1292">
        <v>20</v>
      </c>
      <c r="N1292">
        <v>100</v>
      </c>
      <c r="O1292" t="s">
        <v>6176</v>
      </c>
      <c r="P1292" s="2"/>
      <c r="Q1292" s="2"/>
      <c r="R1292" s="2"/>
      <c r="S1292"/>
      <c r="T1292"/>
      <c r="U1292" t="s">
        <v>6177</v>
      </c>
      <c r="V1292" s="2">
        <v>44700.306226851855</v>
      </c>
      <c r="W1292" t="s">
        <v>329</v>
      </c>
      <c r="X1292" s="2">
        <v>44700.306226851855</v>
      </c>
      <c r="Y1292" t="s">
        <v>329</v>
      </c>
      <c r="Z1292"/>
    </row>
    <row r="1293" spans="1:26" x14ac:dyDescent="0.25">
      <c r="A1293" t="s">
        <v>3995</v>
      </c>
      <c r="B1293" t="s">
        <v>3994</v>
      </c>
      <c r="C1293" t="s">
        <v>1103</v>
      </c>
      <c r="D1293" t="s">
        <v>1533</v>
      </c>
      <c r="E1293" t="s">
        <v>3612</v>
      </c>
      <c r="F1293" t="s">
        <v>241</v>
      </c>
      <c r="G1293" s="5" t="s">
        <v>58</v>
      </c>
      <c r="H1293" s="5">
        <v>1017276</v>
      </c>
      <c r="I1293">
        <v>5</v>
      </c>
      <c r="J1293" t="s">
        <v>79</v>
      </c>
      <c r="K1293" t="s">
        <v>6142</v>
      </c>
      <c r="L1293" s="5" t="s">
        <v>55</v>
      </c>
      <c r="M1293">
        <v>80</v>
      </c>
      <c r="N1293">
        <v>100</v>
      </c>
      <c r="O1293" t="s">
        <v>6218</v>
      </c>
      <c r="P1293" s="5">
        <v>2700</v>
      </c>
      <c r="Q1293" s="5">
        <v>50</v>
      </c>
      <c r="R1293" s="5">
        <v>300</v>
      </c>
      <c r="U1293" s="5" t="s">
        <v>6144</v>
      </c>
      <c r="V1293" s="8">
        <v>44272.367071759261</v>
      </c>
      <c r="W1293" s="5" t="s">
        <v>329</v>
      </c>
      <c r="X1293" s="8">
        <v>44272.371516203704</v>
      </c>
      <c r="Y1293" s="5" t="s">
        <v>329</v>
      </c>
    </row>
    <row r="1294" spans="1:26" hidden="1" x14ac:dyDescent="0.25">
      <c r="A1294" t="s">
        <v>5040</v>
      </c>
      <c r="B1294" t="s">
        <v>5039</v>
      </c>
      <c r="C1294" t="s">
        <v>333</v>
      </c>
      <c r="D1294" t="s">
        <v>68</v>
      </c>
      <c r="E1294" t="s">
        <v>335</v>
      </c>
      <c r="F1294" t="s">
        <v>34</v>
      </c>
      <c r="G1294" t="s">
        <v>58</v>
      </c>
      <c r="H1294">
        <v>1049382</v>
      </c>
      <c r="I1294">
        <v>6</v>
      </c>
      <c r="J1294" t="s">
        <v>79</v>
      </c>
      <c r="K1294" t="s">
        <v>6142</v>
      </c>
      <c r="L1294" t="s">
        <v>55</v>
      </c>
      <c r="M1294">
        <v>80</v>
      </c>
      <c r="N1294">
        <v>100</v>
      </c>
      <c r="O1294" t="s">
        <v>6216</v>
      </c>
      <c r="P1294">
        <v>2600</v>
      </c>
      <c r="Q1294">
        <v>50</v>
      </c>
      <c r="R1294">
        <v>300</v>
      </c>
      <c r="S1294"/>
      <c r="T1294"/>
      <c r="U1294" t="s">
        <v>6144</v>
      </c>
      <c r="V1294" s="2">
        <v>44908.53802083333</v>
      </c>
      <c r="W1294" t="s">
        <v>329</v>
      </c>
      <c r="X1294" s="2">
        <v>44908.539560185185</v>
      </c>
      <c r="Y1294" t="s">
        <v>329</v>
      </c>
      <c r="Z1294"/>
    </row>
    <row r="1295" spans="1:26" hidden="1" x14ac:dyDescent="0.25">
      <c r="A1295" t="s">
        <v>4900</v>
      </c>
      <c r="B1295" t="s">
        <v>4899</v>
      </c>
      <c r="C1295" t="s">
        <v>1546</v>
      </c>
      <c r="D1295" t="s">
        <v>522</v>
      </c>
      <c r="E1295" t="s">
        <v>1547</v>
      </c>
      <c r="F1295" t="s">
        <v>177</v>
      </c>
      <c r="G1295" t="s">
        <v>58</v>
      </c>
      <c r="H1295">
        <v>1049374</v>
      </c>
      <c r="I1295">
        <v>6</v>
      </c>
      <c r="J1295" t="s">
        <v>167</v>
      </c>
      <c r="K1295" t="s">
        <v>6172</v>
      </c>
      <c r="L1295" t="s">
        <v>55</v>
      </c>
      <c r="M1295">
        <v>60</v>
      </c>
      <c r="N1295">
        <v>100</v>
      </c>
      <c r="O1295" t="s">
        <v>6173</v>
      </c>
      <c r="P1295">
        <v>2600</v>
      </c>
      <c r="Q1295">
        <v>50</v>
      </c>
      <c r="R1295">
        <v>300</v>
      </c>
      <c r="S1295"/>
      <c r="T1295"/>
      <c r="U1295" t="s">
        <v>6174</v>
      </c>
      <c r="V1295" s="2">
        <v>44909.618472222224</v>
      </c>
      <c r="W1295" t="s">
        <v>329</v>
      </c>
      <c r="X1295" s="2">
        <v>44909.618472222224</v>
      </c>
      <c r="Y1295" t="s">
        <v>329</v>
      </c>
      <c r="Z1295"/>
    </row>
    <row r="1296" spans="1:26" hidden="1" x14ac:dyDescent="0.25">
      <c r="A1296" t="s">
        <v>4995</v>
      </c>
      <c r="B1296" t="s">
        <v>4994</v>
      </c>
      <c r="C1296" t="s">
        <v>339</v>
      </c>
      <c r="D1296" t="s">
        <v>340</v>
      </c>
      <c r="E1296" t="s">
        <v>341</v>
      </c>
      <c r="F1296" t="s">
        <v>177</v>
      </c>
      <c r="G1296" t="s">
        <v>58</v>
      </c>
      <c r="H1296">
        <v>1048924</v>
      </c>
      <c r="I1296">
        <v>6</v>
      </c>
      <c r="J1296" t="s">
        <v>47</v>
      </c>
      <c r="K1296" t="s">
        <v>6172</v>
      </c>
      <c r="L1296" t="s">
        <v>55</v>
      </c>
      <c r="M1296">
        <v>60</v>
      </c>
      <c r="N1296">
        <v>100</v>
      </c>
      <c r="O1296" t="s">
        <v>6173</v>
      </c>
      <c r="P1296">
        <v>2600</v>
      </c>
      <c r="Q1296">
        <v>50</v>
      </c>
      <c r="R1296">
        <v>300</v>
      </c>
      <c r="S1296"/>
      <c r="T1296"/>
      <c r="U1296" t="s">
        <v>6174</v>
      </c>
      <c r="V1296" s="2">
        <v>44894.445914351854</v>
      </c>
      <c r="W1296" t="s">
        <v>329</v>
      </c>
      <c r="X1296" s="2">
        <v>44894.445914351854</v>
      </c>
      <c r="Y1296" t="s">
        <v>329</v>
      </c>
      <c r="Z1296"/>
    </row>
    <row r="1297" spans="1:26" hidden="1" x14ac:dyDescent="0.25">
      <c r="A1297" t="s">
        <v>5141</v>
      </c>
      <c r="B1297" t="s">
        <v>5140</v>
      </c>
      <c r="C1297" t="s">
        <v>339</v>
      </c>
      <c r="D1297" t="s">
        <v>340</v>
      </c>
      <c r="E1297" t="s">
        <v>341</v>
      </c>
      <c r="F1297" t="s">
        <v>177</v>
      </c>
      <c r="G1297" t="s">
        <v>58</v>
      </c>
      <c r="H1297">
        <v>1048917</v>
      </c>
      <c r="I1297">
        <v>6</v>
      </c>
      <c r="J1297" t="s">
        <v>79</v>
      </c>
      <c r="K1297" t="s">
        <v>6172</v>
      </c>
      <c r="L1297" t="s">
        <v>55</v>
      </c>
      <c r="M1297">
        <v>60</v>
      </c>
      <c r="N1297">
        <v>100</v>
      </c>
      <c r="O1297" t="s">
        <v>6173</v>
      </c>
      <c r="P1297">
        <v>2600</v>
      </c>
      <c r="Q1297">
        <v>50</v>
      </c>
      <c r="R1297">
        <v>300</v>
      </c>
      <c r="S1297"/>
      <c r="T1297"/>
      <c r="U1297" t="s">
        <v>6174</v>
      </c>
      <c r="V1297" s="2">
        <v>44894.445763888885</v>
      </c>
      <c r="W1297" t="s">
        <v>329</v>
      </c>
      <c r="X1297" s="2">
        <v>44894.445763888885</v>
      </c>
      <c r="Y1297" t="s">
        <v>329</v>
      </c>
      <c r="Z1297"/>
    </row>
    <row r="1298" spans="1:26" hidden="1" x14ac:dyDescent="0.25">
      <c r="A1298" t="s">
        <v>4947</v>
      </c>
      <c r="B1298" t="s">
        <v>4946</v>
      </c>
      <c r="C1298" t="s">
        <v>1546</v>
      </c>
      <c r="D1298" t="s">
        <v>1565</v>
      </c>
      <c r="E1298" t="s">
        <v>1547</v>
      </c>
      <c r="F1298" t="s">
        <v>177</v>
      </c>
      <c r="G1298" t="s">
        <v>58</v>
      </c>
      <c r="H1298">
        <v>1048932</v>
      </c>
      <c r="I1298">
        <v>6</v>
      </c>
      <c r="J1298" t="s">
        <v>167</v>
      </c>
      <c r="K1298" t="s">
        <v>6172</v>
      </c>
      <c r="L1298" t="s">
        <v>55</v>
      </c>
      <c r="M1298">
        <v>60</v>
      </c>
      <c r="N1298">
        <v>100</v>
      </c>
      <c r="O1298" t="s">
        <v>6173</v>
      </c>
      <c r="P1298">
        <v>2600</v>
      </c>
      <c r="Q1298">
        <v>50</v>
      </c>
      <c r="R1298">
        <v>300</v>
      </c>
      <c r="S1298"/>
      <c r="T1298"/>
      <c r="U1298" t="s">
        <v>6174</v>
      </c>
      <c r="V1298" s="2">
        <v>44909.618125000001</v>
      </c>
      <c r="W1298" t="s">
        <v>329</v>
      </c>
      <c r="X1298" s="2">
        <v>44909.618125000001</v>
      </c>
      <c r="Y1298" t="s">
        <v>329</v>
      </c>
      <c r="Z1298"/>
    </row>
    <row r="1299" spans="1:26" hidden="1" x14ac:dyDescent="0.25">
      <c r="A1299" t="s">
        <v>4975</v>
      </c>
      <c r="B1299" t="s">
        <v>4974</v>
      </c>
      <c r="C1299" t="s">
        <v>339</v>
      </c>
      <c r="D1299" t="s">
        <v>388</v>
      </c>
      <c r="E1299" t="s">
        <v>389</v>
      </c>
      <c r="F1299" t="s">
        <v>177</v>
      </c>
      <c r="G1299" t="s">
        <v>58</v>
      </c>
      <c r="H1299">
        <v>1048914</v>
      </c>
      <c r="I1299">
        <v>6</v>
      </c>
      <c r="J1299" t="s">
        <v>47</v>
      </c>
      <c r="K1299" t="s">
        <v>6172</v>
      </c>
      <c r="L1299" t="s">
        <v>55</v>
      </c>
      <c r="M1299">
        <v>60</v>
      </c>
      <c r="N1299">
        <v>100</v>
      </c>
      <c r="O1299" t="s">
        <v>6173</v>
      </c>
      <c r="P1299">
        <v>2600</v>
      </c>
      <c r="Q1299">
        <v>50</v>
      </c>
      <c r="R1299">
        <v>300</v>
      </c>
      <c r="S1299"/>
      <c r="T1299"/>
      <c r="U1299" t="s">
        <v>6174</v>
      </c>
      <c r="V1299" s="2">
        <v>44894.443101851852</v>
      </c>
      <c r="W1299" t="s">
        <v>329</v>
      </c>
      <c r="X1299" s="2">
        <v>44894.443101851852</v>
      </c>
      <c r="Y1299" t="s">
        <v>329</v>
      </c>
      <c r="Z1299"/>
    </row>
    <row r="1300" spans="1:26" hidden="1" x14ac:dyDescent="0.25">
      <c r="A1300" t="s">
        <v>4977</v>
      </c>
      <c r="B1300" t="s">
        <v>4976</v>
      </c>
      <c r="C1300" t="s">
        <v>404</v>
      </c>
      <c r="D1300" t="s">
        <v>4971</v>
      </c>
      <c r="E1300" t="s">
        <v>4972</v>
      </c>
      <c r="F1300" t="s">
        <v>177</v>
      </c>
      <c r="G1300" t="s">
        <v>58</v>
      </c>
      <c r="H1300">
        <v>1048935</v>
      </c>
      <c r="I1300">
        <v>6</v>
      </c>
      <c r="J1300" t="s">
        <v>47</v>
      </c>
      <c r="K1300" t="s">
        <v>6142</v>
      </c>
      <c r="L1300" t="s">
        <v>55</v>
      </c>
      <c r="M1300">
        <v>80</v>
      </c>
      <c r="N1300">
        <v>100</v>
      </c>
      <c r="O1300" t="s">
        <v>6216</v>
      </c>
      <c r="P1300">
        <v>2600</v>
      </c>
      <c r="Q1300">
        <v>50</v>
      </c>
      <c r="R1300">
        <v>300</v>
      </c>
      <c r="S1300"/>
      <c r="T1300"/>
      <c r="U1300" t="s">
        <v>6144</v>
      </c>
      <c r="V1300" s="2">
        <v>44914.420497685183</v>
      </c>
      <c r="W1300" t="s">
        <v>329</v>
      </c>
      <c r="X1300" s="2">
        <v>44914.420497685183</v>
      </c>
      <c r="Y1300" t="s">
        <v>329</v>
      </c>
      <c r="Z1300"/>
    </row>
    <row r="1301" spans="1:26" hidden="1" x14ac:dyDescent="0.25">
      <c r="A1301" t="s">
        <v>583</v>
      </c>
      <c r="B1301" t="s">
        <v>582</v>
      </c>
      <c r="C1301" t="s">
        <v>584</v>
      </c>
      <c r="D1301" t="s">
        <v>585</v>
      </c>
      <c r="E1301" t="s">
        <v>586</v>
      </c>
      <c r="F1301" t="s">
        <v>177</v>
      </c>
      <c r="G1301" t="s">
        <v>58</v>
      </c>
      <c r="H1301">
        <v>1048933</v>
      </c>
      <c r="I1301">
        <v>6</v>
      </c>
      <c r="J1301" t="s">
        <v>79</v>
      </c>
      <c r="K1301" t="s">
        <v>6172</v>
      </c>
      <c r="L1301" t="s">
        <v>55</v>
      </c>
      <c r="M1301">
        <v>60</v>
      </c>
      <c r="N1301">
        <v>100</v>
      </c>
      <c r="O1301" t="s">
        <v>6173</v>
      </c>
      <c r="P1301">
        <v>2600</v>
      </c>
      <c r="Q1301">
        <v>50</v>
      </c>
      <c r="R1301">
        <v>300</v>
      </c>
      <c r="S1301"/>
      <c r="T1301"/>
      <c r="U1301" t="s">
        <v>6174</v>
      </c>
      <c r="V1301" s="2">
        <v>44894.498344907406</v>
      </c>
      <c r="W1301" t="s">
        <v>329</v>
      </c>
      <c r="X1301" s="2">
        <v>44894.498344907406</v>
      </c>
      <c r="Y1301" t="s">
        <v>329</v>
      </c>
      <c r="Z1301"/>
    </row>
    <row r="1302" spans="1:26" hidden="1" x14ac:dyDescent="0.25">
      <c r="A1302" t="s">
        <v>4800</v>
      </c>
      <c r="B1302" t="s">
        <v>4799</v>
      </c>
      <c r="C1302" t="s">
        <v>1103</v>
      </c>
      <c r="D1302" t="s">
        <v>4801</v>
      </c>
      <c r="E1302" t="s">
        <v>4802</v>
      </c>
      <c r="F1302" t="s">
        <v>241</v>
      </c>
      <c r="G1302" t="s">
        <v>58</v>
      </c>
      <c r="H1302">
        <v>1037035</v>
      </c>
      <c r="I1302">
        <v>5</v>
      </c>
      <c r="J1302" t="s">
        <v>167</v>
      </c>
      <c r="K1302" t="s">
        <v>6142</v>
      </c>
      <c r="L1302" t="s">
        <v>55</v>
      </c>
      <c r="M1302">
        <v>80</v>
      </c>
      <c r="N1302">
        <v>100</v>
      </c>
      <c r="O1302" t="s">
        <v>6218</v>
      </c>
      <c r="P1302">
        <v>2700</v>
      </c>
      <c r="Q1302">
        <v>50</v>
      </c>
      <c r="R1302">
        <v>300</v>
      </c>
      <c r="S1302"/>
      <c r="T1302"/>
      <c r="U1302" t="s">
        <v>6144</v>
      </c>
      <c r="V1302" s="2">
        <v>44284.537164351852</v>
      </c>
      <c r="W1302" t="s">
        <v>329</v>
      </c>
      <c r="X1302" s="2">
        <v>44284.537164351852</v>
      </c>
      <c r="Y1302" t="s">
        <v>329</v>
      </c>
      <c r="Z1302"/>
    </row>
    <row r="1303" spans="1:26" hidden="1" x14ac:dyDescent="0.25">
      <c r="A1303" t="s">
        <v>4898</v>
      </c>
      <c r="B1303" t="s">
        <v>4897</v>
      </c>
      <c r="C1303" t="s">
        <v>1546</v>
      </c>
      <c r="D1303" t="s">
        <v>522</v>
      </c>
      <c r="E1303" t="s">
        <v>1547</v>
      </c>
      <c r="F1303" t="s">
        <v>177</v>
      </c>
      <c r="G1303" t="s">
        <v>58</v>
      </c>
      <c r="H1303">
        <v>1049655</v>
      </c>
      <c r="I1303">
        <v>6</v>
      </c>
      <c r="J1303" t="s">
        <v>79</v>
      </c>
      <c r="K1303" t="s">
        <v>6172</v>
      </c>
      <c r="L1303" t="s">
        <v>55</v>
      </c>
      <c r="M1303">
        <v>60</v>
      </c>
      <c r="N1303">
        <v>100</v>
      </c>
      <c r="O1303" t="s">
        <v>6173</v>
      </c>
      <c r="P1303">
        <v>2600</v>
      </c>
      <c r="Q1303">
        <v>50</v>
      </c>
      <c r="R1303">
        <v>300</v>
      </c>
      <c r="S1303"/>
      <c r="T1303"/>
      <c r="U1303" t="s">
        <v>6174</v>
      </c>
      <c r="V1303" s="2">
        <v>44909.618368055555</v>
      </c>
      <c r="W1303" t="s">
        <v>329</v>
      </c>
      <c r="X1303" s="2">
        <v>44909.618368055555</v>
      </c>
      <c r="Y1303" t="s">
        <v>329</v>
      </c>
      <c r="Z1303"/>
    </row>
    <row r="1304" spans="1:26" hidden="1" x14ac:dyDescent="0.25">
      <c r="A1304" t="s">
        <v>4997</v>
      </c>
      <c r="B1304" t="s">
        <v>4996</v>
      </c>
      <c r="C1304" t="s">
        <v>404</v>
      </c>
      <c r="D1304" t="s">
        <v>4998</v>
      </c>
      <c r="E1304" t="s">
        <v>4982</v>
      </c>
      <c r="F1304" t="s">
        <v>177</v>
      </c>
      <c r="G1304" t="s">
        <v>58</v>
      </c>
      <c r="H1304">
        <v>1049365</v>
      </c>
      <c r="I1304">
        <v>6</v>
      </c>
      <c r="J1304" t="s">
        <v>79</v>
      </c>
      <c r="K1304" t="s">
        <v>6172</v>
      </c>
      <c r="L1304" t="s">
        <v>55</v>
      </c>
      <c r="M1304">
        <v>60</v>
      </c>
      <c r="N1304">
        <v>100</v>
      </c>
      <c r="O1304" t="s">
        <v>6319</v>
      </c>
      <c r="P1304">
        <v>2600</v>
      </c>
      <c r="Q1304">
        <v>50</v>
      </c>
      <c r="R1304">
        <v>300</v>
      </c>
      <c r="S1304"/>
      <c r="T1304"/>
      <c r="U1304" t="s">
        <v>6174</v>
      </c>
      <c r="V1304" s="2">
        <v>44951.376909722225</v>
      </c>
      <c r="W1304" t="s">
        <v>329</v>
      </c>
      <c r="X1304" s="2">
        <v>44951.376909722225</v>
      </c>
      <c r="Y1304" t="s">
        <v>329</v>
      </c>
      <c r="Z1304"/>
    </row>
    <row r="1305" spans="1:26" x14ac:dyDescent="0.25">
      <c r="A1305" t="s">
        <v>4815</v>
      </c>
      <c r="B1305" t="s">
        <v>4814</v>
      </c>
      <c r="C1305" t="s">
        <v>1103</v>
      </c>
      <c r="D1305" t="s">
        <v>4314</v>
      </c>
      <c r="E1305" t="s">
        <v>4315</v>
      </c>
      <c r="F1305" t="s">
        <v>241</v>
      </c>
      <c r="G1305" s="5" t="s">
        <v>58</v>
      </c>
      <c r="H1305" s="5">
        <v>1037051</v>
      </c>
      <c r="I1305">
        <v>5</v>
      </c>
      <c r="J1305" t="s">
        <v>79</v>
      </c>
      <c r="K1305" t="s">
        <v>6172</v>
      </c>
      <c r="L1305" s="5" t="s">
        <v>55</v>
      </c>
      <c r="M1305">
        <v>60</v>
      </c>
      <c r="N1305">
        <v>100</v>
      </c>
      <c r="O1305" t="s">
        <v>6219</v>
      </c>
      <c r="P1305" s="5">
        <v>2700</v>
      </c>
      <c r="Q1305" s="5">
        <v>50</v>
      </c>
      <c r="R1305" s="5">
        <v>300</v>
      </c>
      <c r="U1305" s="5" t="s">
        <v>6174</v>
      </c>
      <c r="V1305" s="8">
        <v>44270.414849537039</v>
      </c>
      <c r="W1305" s="5" t="s">
        <v>329</v>
      </c>
      <c r="X1305" s="8">
        <v>44270.414849537039</v>
      </c>
      <c r="Y1305" s="5" t="s">
        <v>329</v>
      </c>
    </row>
    <row r="1306" spans="1:26" hidden="1" x14ac:dyDescent="0.25">
      <c r="A1306" t="s">
        <v>5143</v>
      </c>
      <c r="B1306" t="s">
        <v>5142</v>
      </c>
      <c r="C1306" t="s">
        <v>339</v>
      </c>
      <c r="D1306" t="s">
        <v>388</v>
      </c>
      <c r="E1306" t="s">
        <v>389</v>
      </c>
      <c r="F1306" t="s">
        <v>177</v>
      </c>
      <c r="G1306" t="s">
        <v>58</v>
      </c>
      <c r="H1306">
        <v>1049010</v>
      </c>
      <c r="I1306">
        <v>6</v>
      </c>
      <c r="J1306" t="s">
        <v>79</v>
      </c>
      <c r="K1306" t="s">
        <v>6172</v>
      </c>
      <c r="L1306" t="s">
        <v>55</v>
      </c>
      <c r="M1306">
        <v>60</v>
      </c>
      <c r="N1306">
        <v>100</v>
      </c>
      <c r="O1306" t="s">
        <v>6173</v>
      </c>
      <c r="P1306">
        <v>2600</v>
      </c>
      <c r="Q1306">
        <v>50</v>
      </c>
      <c r="R1306">
        <v>300</v>
      </c>
      <c r="S1306"/>
      <c r="T1306"/>
      <c r="U1306" t="s">
        <v>6174</v>
      </c>
      <c r="V1306" s="2">
        <v>44894.442974537036</v>
      </c>
      <c r="W1306" t="s">
        <v>329</v>
      </c>
      <c r="X1306" s="2">
        <v>44894.442974537036</v>
      </c>
      <c r="Y1306" t="s">
        <v>329</v>
      </c>
      <c r="Z1306"/>
    </row>
    <row r="1307" spans="1:26" hidden="1" x14ac:dyDescent="0.25">
      <c r="A1307" t="s">
        <v>5145</v>
      </c>
      <c r="B1307" t="s">
        <v>5144</v>
      </c>
      <c r="C1307" t="s">
        <v>404</v>
      </c>
      <c r="D1307" t="s">
        <v>4971</v>
      </c>
      <c r="E1307" t="s">
        <v>4972</v>
      </c>
      <c r="F1307" t="s">
        <v>177</v>
      </c>
      <c r="G1307" t="s">
        <v>58</v>
      </c>
      <c r="H1307">
        <v>1048974</v>
      </c>
      <c r="I1307">
        <v>6</v>
      </c>
      <c r="J1307" t="s">
        <v>79</v>
      </c>
      <c r="K1307" t="s">
        <v>6142</v>
      </c>
      <c r="L1307" t="s">
        <v>55</v>
      </c>
      <c r="M1307">
        <v>80</v>
      </c>
      <c r="N1307">
        <v>100</v>
      </c>
      <c r="O1307" t="s">
        <v>6216</v>
      </c>
      <c r="P1307">
        <v>2600</v>
      </c>
      <c r="Q1307">
        <v>50</v>
      </c>
      <c r="R1307">
        <v>300</v>
      </c>
      <c r="S1307"/>
      <c r="T1307"/>
      <c r="U1307" t="s">
        <v>6144</v>
      </c>
      <c r="V1307" s="2">
        <v>44914.420324074075</v>
      </c>
      <c r="W1307" t="s">
        <v>329</v>
      </c>
      <c r="X1307" s="2">
        <v>44914.420324074075</v>
      </c>
      <c r="Y1307" t="s">
        <v>329</v>
      </c>
      <c r="Z1307"/>
    </row>
    <row r="1308" spans="1:26" hidden="1" x14ac:dyDescent="0.25">
      <c r="A1308" t="s">
        <v>5003</v>
      </c>
      <c r="B1308" t="s">
        <v>5002</v>
      </c>
      <c r="C1308" t="s">
        <v>404</v>
      </c>
      <c r="D1308" t="s">
        <v>4998</v>
      </c>
      <c r="E1308" t="s">
        <v>4982</v>
      </c>
      <c r="F1308" t="s">
        <v>177</v>
      </c>
      <c r="G1308" t="s">
        <v>58</v>
      </c>
      <c r="H1308">
        <v>1048762</v>
      </c>
      <c r="I1308">
        <v>6</v>
      </c>
      <c r="J1308" t="s">
        <v>47</v>
      </c>
      <c r="K1308" t="s">
        <v>6172</v>
      </c>
      <c r="L1308" t="s">
        <v>55</v>
      </c>
      <c r="M1308">
        <v>60</v>
      </c>
      <c r="N1308">
        <v>100</v>
      </c>
      <c r="O1308" t="s">
        <v>6319</v>
      </c>
      <c r="P1308">
        <v>2600</v>
      </c>
      <c r="Q1308">
        <v>50</v>
      </c>
      <c r="R1308">
        <v>300</v>
      </c>
      <c r="S1308"/>
      <c r="T1308"/>
      <c r="U1308" t="s">
        <v>6174</v>
      </c>
      <c r="V1308" s="2">
        <v>44951.377083333333</v>
      </c>
      <c r="W1308" t="s">
        <v>329</v>
      </c>
      <c r="X1308" s="2">
        <v>44951.377083333333</v>
      </c>
      <c r="Y1308" t="s">
        <v>329</v>
      </c>
      <c r="Z1308"/>
    </row>
    <row r="1309" spans="1:26" hidden="1" x14ac:dyDescent="0.25">
      <c r="A1309" t="s">
        <v>5005</v>
      </c>
      <c r="B1309" t="s">
        <v>5004</v>
      </c>
      <c r="C1309" t="s">
        <v>363</v>
      </c>
      <c r="D1309" t="s">
        <v>207</v>
      </c>
      <c r="E1309" t="s">
        <v>364</v>
      </c>
      <c r="F1309" t="s">
        <v>62</v>
      </c>
      <c r="G1309" t="s">
        <v>58</v>
      </c>
      <c r="H1309">
        <v>1048743</v>
      </c>
      <c r="I1309">
        <v>6</v>
      </c>
      <c r="J1309" t="s">
        <v>47</v>
      </c>
      <c r="K1309" t="s">
        <v>6172</v>
      </c>
      <c r="L1309" t="s">
        <v>55</v>
      </c>
      <c r="M1309">
        <v>60</v>
      </c>
      <c r="N1309">
        <v>100</v>
      </c>
      <c r="O1309" t="s">
        <v>6173</v>
      </c>
      <c r="P1309">
        <v>2600</v>
      </c>
      <c r="Q1309">
        <v>50</v>
      </c>
      <c r="R1309">
        <v>300</v>
      </c>
      <c r="S1309"/>
      <c r="T1309"/>
      <c r="U1309" t="s">
        <v>6174</v>
      </c>
      <c r="V1309" s="2">
        <v>44894.451539351852</v>
      </c>
      <c r="W1309" t="s">
        <v>329</v>
      </c>
      <c r="X1309" s="2">
        <v>44894.451539351852</v>
      </c>
      <c r="Y1309" t="s">
        <v>329</v>
      </c>
      <c r="Z1309"/>
    </row>
    <row r="1310" spans="1:26" hidden="1" x14ac:dyDescent="0.25">
      <c r="A1310" t="s">
        <v>4945</v>
      </c>
      <c r="B1310" t="s">
        <v>4944</v>
      </c>
      <c r="C1310" t="s">
        <v>584</v>
      </c>
      <c r="D1310" t="s">
        <v>585</v>
      </c>
      <c r="E1310" t="s">
        <v>586</v>
      </c>
      <c r="F1310" t="s">
        <v>177</v>
      </c>
      <c r="G1310" t="s">
        <v>58</v>
      </c>
      <c r="H1310">
        <v>1048936</v>
      </c>
      <c r="I1310">
        <v>6</v>
      </c>
      <c r="J1310" t="s">
        <v>47</v>
      </c>
      <c r="K1310" t="s">
        <v>6172</v>
      </c>
      <c r="L1310" t="s">
        <v>55</v>
      </c>
      <c r="M1310">
        <v>60</v>
      </c>
      <c r="N1310">
        <v>100</v>
      </c>
      <c r="O1310" t="s">
        <v>6173</v>
      </c>
      <c r="P1310">
        <v>2600</v>
      </c>
      <c r="Q1310">
        <v>50</v>
      </c>
      <c r="R1310">
        <v>300</v>
      </c>
      <c r="S1310"/>
      <c r="T1310"/>
      <c r="U1310" t="s">
        <v>6174</v>
      </c>
      <c r="V1310" s="2">
        <v>44894.498495370368</v>
      </c>
      <c r="W1310" t="s">
        <v>329</v>
      </c>
      <c r="X1310" s="2">
        <v>44894.498495370368</v>
      </c>
      <c r="Y1310" t="s">
        <v>329</v>
      </c>
      <c r="Z1310"/>
    </row>
    <row r="1311" spans="1:26" hidden="1" x14ac:dyDescent="0.25">
      <c r="A1311" t="s">
        <v>4979</v>
      </c>
      <c r="B1311" t="s">
        <v>4978</v>
      </c>
      <c r="C1311" t="s">
        <v>363</v>
      </c>
      <c r="D1311" t="s">
        <v>207</v>
      </c>
      <c r="E1311" t="s">
        <v>364</v>
      </c>
      <c r="F1311" t="s">
        <v>62</v>
      </c>
      <c r="G1311" t="s">
        <v>58</v>
      </c>
      <c r="H1311">
        <v>1048805</v>
      </c>
      <c r="I1311">
        <v>6</v>
      </c>
      <c r="J1311" t="s">
        <v>79</v>
      </c>
      <c r="K1311" t="s">
        <v>6172</v>
      </c>
      <c r="L1311" t="s">
        <v>55</v>
      </c>
      <c r="M1311">
        <v>60</v>
      </c>
      <c r="N1311">
        <v>100</v>
      </c>
      <c r="O1311" t="s">
        <v>6173</v>
      </c>
      <c r="P1311">
        <v>2600</v>
      </c>
      <c r="Q1311">
        <v>50</v>
      </c>
      <c r="R1311">
        <v>300</v>
      </c>
      <c r="S1311"/>
      <c r="T1311"/>
      <c r="U1311" t="s">
        <v>6174</v>
      </c>
      <c r="V1311" s="2">
        <v>44894.45140046296</v>
      </c>
      <c r="W1311" t="s">
        <v>329</v>
      </c>
      <c r="X1311" s="2">
        <v>44894.45140046296</v>
      </c>
      <c r="Y1311" t="s">
        <v>329</v>
      </c>
      <c r="Z1311"/>
    </row>
    <row r="1312" spans="1:26" hidden="1" x14ac:dyDescent="0.25">
      <c r="A1312" t="s">
        <v>3955</v>
      </c>
      <c r="B1312" t="s">
        <v>3954</v>
      </c>
      <c r="C1312" t="s">
        <v>1546</v>
      </c>
      <c r="D1312" t="s">
        <v>1565</v>
      </c>
      <c r="E1312" t="s">
        <v>1547</v>
      </c>
      <c r="F1312" t="s">
        <v>177</v>
      </c>
      <c r="G1312" t="s">
        <v>58</v>
      </c>
      <c r="H1312">
        <v>1048926</v>
      </c>
      <c r="I1312">
        <v>6</v>
      </c>
      <c r="J1312" t="s">
        <v>79</v>
      </c>
      <c r="K1312" t="s">
        <v>6172</v>
      </c>
      <c r="L1312" t="s">
        <v>55</v>
      </c>
      <c r="M1312">
        <v>60</v>
      </c>
      <c r="N1312">
        <v>100</v>
      </c>
      <c r="O1312" t="s">
        <v>6173</v>
      </c>
      <c r="P1312">
        <v>2600</v>
      </c>
      <c r="Q1312">
        <v>50</v>
      </c>
      <c r="R1312">
        <v>300</v>
      </c>
      <c r="S1312"/>
      <c r="T1312"/>
      <c r="U1312" t="s">
        <v>6174</v>
      </c>
      <c r="V1312" s="2">
        <v>44909.618009259262</v>
      </c>
      <c r="W1312" t="s">
        <v>329</v>
      </c>
      <c r="X1312" s="2">
        <v>44909.618009259262</v>
      </c>
      <c r="Y1312" t="s">
        <v>329</v>
      </c>
      <c r="Z1312"/>
    </row>
    <row r="1313" spans="1:26" hidden="1" x14ac:dyDescent="0.25">
      <c r="A1313" t="s">
        <v>3957</v>
      </c>
      <c r="B1313" t="s">
        <v>3956</v>
      </c>
      <c r="C1313" t="s">
        <v>3523</v>
      </c>
      <c r="D1313" t="s">
        <v>528</v>
      </c>
      <c r="E1313" t="s">
        <v>3958</v>
      </c>
      <c r="F1313" t="s">
        <v>177</v>
      </c>
      <c r="G1313" t="s">
        <v>58</v>
      </c>
      <c r="H1313">
        <v>1041958</v>
      </c>
      <c r="I1313">
        <v>5</v>
      </c>
      <c r="J1313" t="s">
        <v>79</v>
      </c>
      <c r="K1313" t="s">
        <v>6172</v>
      </c>
      <c r="L1313" t="s">
        <v>55</v>
      </c>
      <c r="M1313">
        <v>60</v>
      </c>
      <c r="N1313">
        <v>100</v>
      </c>
      <c r="O1313" t="s">
        <v>6219</v>
      </c>
      <c r="P1313">
        <v>2600</v>
      </c>
      <c r="Q1313">
        <v>50</v>
      </c>
      <c r="R1313">
        <v>300</v>
      </c>
      <c r="S1313"/>
      <c r="T1313"/>
      <c r="U1313" t="s">
        <v>6174</v>
      </c>
      <c r="V1313" s="2">
        <v>44238.45113425926</v>
      </c>
      <c r="W1313" t="s">
        <v>329</v>
      </c>
      <c r="X1313" s="2">
        <v>44238.45113425926</v>
      </c>
      <c r="Y1313" t="s">
        <v>329</v>
      </c>
      <c r="Z1313"/>
    </row>
    <row r="1314" spans="1:26" hidden="1" x14ac:dyDescent="0.25">
      <c r="A1314" t="s">
        <v>4659</v>
      </c>
      <c r="B1314" t="s">
        <v>4658</v>
      </c>
      <c r="C1314" t="s">
        <v>4531</v>
      </c>
      <c r="D1314" t="s">
        <v>1283</v>
      </c>
      <c r="E1314" t="s">
        <v>4532</v>
      </c>
      <c r="F1314" t="s">
        <v>43</v>
      </c>
      <c r="G1314" t="s">
        <v>58</v>
      </c>
      <c r="H1314">
        <v>1040763</v>
      </c>
      <c r="I1314">
        <v>6</v>
      </c>
      <c r="J1314" t="s">
        <v>79</v>
      </c>
      <c r="K1314" t="s">
        <v>6172</v>
      </c>
      <c r="L1314" t="s">
        <v>55</v>
      </c>
      <c r="M1314">
        <v>60</v>
      </c>
      <c r="N1314">
        <v>100</v>
      </c>
      <c r="O1314" t="s">
        <v>6173</v>
      </c>
      <c r="P1314">
        <v>2600</v>
      </c>
      <c r="Q1314">
        <v>50</v>
      </c>
      <c r="R1314">
        <v>300</v>
      </c>
      <c r="S1314"/>
      <c r="T1314"/>
      <c r="U1314" t="s">
        <v>6174</v>
      </c>
      <c r="V1314" s="2">
        <v>44726.577326388891</v>
      </c>
      <c r="W1314" t="s">
        <v>329</v>
      </c>
      <c r="X1314" s="2">
        <v>44726.577326388891</v>
      </c>
      <c r="Y1314" t="s">
        <v>329</v>
      </c>
      <c r="Z1314"/>
    </row>
    <row r="1315" spans="1:26" hidden="1" x14ac:dyDescent="0.25">
      <c r="A1315" t="s">
        <v>4661</v>
      </c>
      <c r="B1315" t="s">
        <v>4660</v>
      </c>
      <c r="C1315" t="s">
        <v>4548</v>
      </c>
      <c r="D1315" t="s">
        <v>1082</v>
      </c>
      <c r="E1315" t="s">
        <v>4549</v>
      </c>
      <c r="F1315" t="s">
        <v>34</v>
      </c>
      <c r="G1315" t="s">
        <v>58</v>
      </c>
      <c r="H1315">
        <v>1040790</v>
      </c>
      <c r="I1315">
        <v>5</v>
      </c>
      <c r="J1315" t="s">
        <v>79</v>
      </c>
      <c r="K1315" t="s">
        <v>6142</v>
      </c>
      <c r="L1315" t="s">
        <v>55</v>
      </c>
      <c r="M1315">
        <v>80</v>
      </c>
      <c r="N1315">
        <v>100</v>
      </c>
      <c r="O1315" t="s">
        <v>6216</v>
      </c>
      <c r="P1315">
        <v>2600</v>
      </c>
      <c r="Q1315">
        <v>50</v>
      </c>
      <c r="R1315">
        <v>300</v>
      </c>
      <c r="S1315"/>
      <c r="T1315"/>
      <c r="U1315" t="s">
        <v>6144</v>
      </c>
      <c r="V1315" s="2">
        <v>44691.471863425926</v>
      </c>
      <c r="W1315" t="s">
        <v>329</v>
      </c>
      <c r="X1315" s="2">
        <v>44691.471863425926</v>
      </c>
      <c r="Y1315" t="s">
        <v>329</v>
      </c>
      <c r="Z1315"/>
    </row>
    <row r="1316" spans="1:26" hidden="1" x14ac:dyDescent="0.25">
      <c r="A1316" t="s">
        <v>3937</v>
      </c>
      <c r="B1316" t="s">
        <v>3936</v>
      </c>
      <c r="C1316" t="s">
        <v>3938</v>
      </c>
      <c r="D1316" t="s">
        <v>112</v>
      </c>
      <c r="E1316" t="s">
        <v>3939</v>
      </c>
      <c r="F1316" t="s">
        <v>177</v>
      </c>
      <c r="G1316" t="s">
        <v>58</v>
      </c>
      <c r="H1316">
        <v>1040766</v>
      </c>
      <c r="I1316">
        <v>5</v>
      </c>
      <c r="J1316" t="s">
        <v>79</v>
      </c>
      <c r="K1316" t="s">
        <v>6172</v>
      </c>
      <c r="L1316" t="s">
        <v>55</v>
      </c>
      <c r="M1316">
        <v>60</v>
      </c>
      <c r="N1316">
        <v>100</v>
      </c>
      <c r="O1316" t="s">
        <v>6173</v>
      </c>
      <c r="P1316">
        <v>2600</v>
      </c>
      <c r="Q1316">
        <v>50</v>
      </c>
      <c r="R1316">
        <v>300</v>
      </c>
      <c r="S1316"/>
      <c r="T1316"/>
      <c r="U1316" t="s">
        <v>6174</v>
      </c>
      <c r="V1316" s="2">
        <v>44670.353495370371</v>
      </c>
      <c r="W1316" t="s">
        <v>329</v>
      </c>
      <c r="X1316" s="2">
        <v>44670.353495370371</v>
      </c>
      <c r="Y1316" t="s">
        <v>329</v>
      </c>
      <c r="Z1316"/>
    </row>
    <row r="1317" spans="1:26" x14ac:dyDescent="0.25">
      <c r="A1317" t="s">
        <v>4792</v>
      </c>
      <c r="B1317" t="s">
        <v>4791</v>
      </c>
      <c r="C1317" t="s">
        <v>1103</v>
      </c>
      <c r="D1317" t="s">
        <v>4314</v>
      </c>
      <c r="E1317" t="s">
        <v>4315</v>
      </c>
      <c r="F1317" t="s">
        <v>241</v>
      </c>
      <c r="G1317" s="5" t="s">
        <v>58</v>
      </c>
      <c r="H1317" s="5">
        <v>1037067</v>
      </c>
      <c r="I1317">
        <v>5</v>
      </c>
      <c r="J1317" t="s">
        <v>47</v>
      </c>
      <c r="K1317" t="s">
        <v>6172</v>
      </c>
      <c r="L1317" s="5" t="s">
        <v>55</v>
      </c>
      <c r="M1317">
        <v>60</v>
      </c>
      <c r="N1317">
        <v>100</v>
      </c>
      <c r="O1317" t="s">
        <v>6219</v>
      </c>
      <c r="P1317" s="5">
        <v>2700</v>
      </c>
      <c r="Q1317" s="5">
        <v>50</v>
      </c>
      <c r="R1317" s="5">
        <v>300</v>
      </c>
      <c r="U1317" s="5" t="s">
        <v>6174</v>
      </c>
      <c r="V1317" s="8">
        <v>44270.414988425924</v>
      </c>
      <c r="W1317" s="5" t="s">
        <v>329</v>
      </c>
      <c r="X1317" s="8">
        <v>44270.414988425924</v>
      </c>
      <c r="Y1317" s="5" t="s">
        <v>329</v>
      </c>
    </row>
    <row r="1318" spans="1:26" hidden="1" x14ac:dyDescent="0.25">
      <c r="A1318" t="s">
        <v>3805</v>
      </c>
      <c r="B1318" t="s">
        <v>3804</v>
      </c>
      <c r="C1318" t="s">
        <v>376</v>
      </c>
      <c r="D1318" t="s">
        <v>1569</v>
      </c>
      <c r="E1318" t="s">
        <v>1570</v>
      </c>
      <c r="F1318" t="s">
        <v>177</v>
      </c>
      <c r="G1318" t="s">
        <v>58</v>
      </c>
      <c r="H1318">
        <v>1040740</v>
      </c>
      <c r="I1318">
        <v>6</v>
      </c>
      <c r="J1318" t="s">
        <v>79</v>
      </c>
      <c r="K1318" t="s">
        <v>6172</v>
      </c>
      <c r="L1318" t="s">
        <v>55</v>
      </c>
      <c r="M1318">
        <v>60</v>
      </c>
      <c r="N1318">
        <v>100</v>
      </c>
      <c r="O1318" t="s">
        <v>6173</v>
      </c>
      <c r="P1318">
        <v>2600</v>
      </c>
      <c r="Q1318">
        <v>50</v>
      </c>
      <c r="R1318">
        <v>300</v>
      </c>
      <c r="S1318"/>
      <c r="T1318"/>
      <c r="U1318" t="s">
        <v>6174</v>
      </c>
      <c r="V1318" s="2">
        <v>44867.418495370373</v>
      </c>
      <c r="W1318" t="s">
        <v>329</v>
      </c>
      <c r="X1318" s="2">
        <v>44867.418495370373</v>
      </c>
      <c r="Y1318" t="s">
        <v>329</v>
      </c>
      <c r="Z1318"/>
    </row>
    <row r="1319" spans="1:26" hidden="1" x14ac:dyDescent="0.25">
      <c r="A1319" t="s">
        <v>5157</v>
      </c>
      <c r="B1319" t="s">
        <v>5156</v>
      </c>
      <c r="C1319" t="s">
        <v>5010</v>
      </c>
      <c r="D1319" t="s">
        <v>2926</v>
      </c>
      <c r="E1319" t="s">
        <v>5011</v>
      </c>
      <c r="F1319" t="s">
        <v>177</v>
      </c>
      <c r="G1319" t="s">
        <v>58</v>
      </c>
      <c r="H1319">
        <v>1040778</v>
      </c>
      <c r="I1319">
        <v>6</v>
      </c>
      <c r="J1319" t="s">
        <v>79</v>
      </c>
      <c r="K1319" t="s">
        <v>6172</v>
      </c>
      <c r="L1319" t="s">
        <v>55</v>
      </c>
      <c r="M1319">
        <v>60</v>
      </c>
      <c r="N1319">
        <v>100</v>
      </c>
      <c r="O1319" t="s">
        <v>6319</v>
      </c>
      <c r="P1319">
        <v>2600</v>
      </c>
      <c r="Q1319">
        <v>50</v>
      </c>
      <c r="R1319">
        <v>300</v>
      </c>
      <c r="S1319"/>
      <c r="T1319"/>
      <c r="U1319" t="s">
        <v>6174</v>
      </c>
      <c r="V1319" s="2">
        <v>44952.441990740743</v>
      </c>
      <c r="W1319" t="s">
        <v>329</v>
      </c>
      <c r="X1319" s="2">
        <v>44952.441990740743</v>
      </c>
      <c r="Y1319" t="s">
        <v>329</v>
      </c>
      <c r="Z1319"/>
    </row>
    <row r="1320" spans="1:26" hidden="1" x14ac:dyDescent="0.25">
      <c r="A1320" t="s">
        <v>4653</v>
      </c>
      <c r="B1320" t="s">
        <v>4652</v>
      </c>
      <c r="C1320" t="s">
        <v>3462</v>
      </c>
      <c r="D1320" t="s">
        <v>1007</v>
      </c>
      <c r="E1320" t="s">
        <v>3825</v>
      </c>
      <c r="F1320" t="s">
        <v>177</v>
      </c>
      <c r="G1320" t="s">
        <v>58</v>
      </c>
      <c r="H1320">
        <v>1040754</v>
      </c>
      <c r="I1320">
        <v>6</v>
      </c>
      <c r="J1320" t="s">
        <v>47</v>
      </c>
      <c r="K1320" t="s">
        <v>6172</v>
      </c>
      <c r="L1320" t="s">
        <v>55</v>
      </c>
      <c r="M1320">
        <v>60</v>
      </c>
      <c r="N1320">
        <v>100</v>
      </c>
      <c r="O1320" t="s">
        <v>6173</v>
      </c>
      <c r="P1320">
        <v>2600</v>
      </c>
      <c r="Q1320">
        <v>50</v>
      </c>
      <c r="R1320">
        <v>300</v>
      </c>
      <c r="S1320"/>
      <c r="T1320"/>
      <c r="U1320" t="s">
        <v>6174</v>
      </c>
      <c r="V1320" s="2">
        <v>44867.419120370374</v>
      </c>
      <c r="W1320" t="s">
        <v>329</v>
      </c>
      <c r="X1320" s="2">
        <v>44867.419120370374</v>
      </c>
      <c r="Y1320" t="s">
        <v>329</v>
      </c>
      <c r="Z1320"/>
    </row>
    <row r="1321" spans="1:26" hidden="1" x14ac:dyDescent="0.25">
      <c r="A1321" t="s">
        <v>4655</v>
      </c>
      <c r="B1321" t="s">
        <v>4654</v>
      </c>
      <c r="C1321" t="s">
        <v>3925</v>
      </c>
      <c r="D1321" t="s">
        <v>1041</v>
      </c>
      <c r="E1321" t="s">
        <v>3926</v>
      </c>
      <c r="F1321" t="s">
        <v>51</v>
      </c>
      <c r="G1321" t="s">
        <v>58</v>
      </c>
      <c r="H1321">
        <v>1040758</v>
      </c>
      <c r="I1321">
        <v>6</v>
      </c>
      <c r="J1321" t="s">
        <v>47</v>
      </c>
      <c r="K1321" t="s">
        <v>6172</v>
      </c>
      <c r="L1321" t="s">
        <v>55</v>
      </c>
      <c r="M1321">
        <v>60</v>
      </c>
      <c r="N1321">
        <v>100</v>
      </c>
      <c r="O1321" t="s">
        <v>6173</v>
      </c>
      <c r="P1321">
        <v>2600</v>
      </c>
      <c r="Q1321">
        <v>50</v>
      </c>
      <c r="R1321">
        <v>300</v>
      </c>
      <c r="S1321"/>
      <c r="T1321"/>
      <c r="U1321" t="s">
        <v>6174</v>
      </c>
      <c r="V1321" s="2">
        <v>44746.447696759256</v>
      </c>
      <c r="W1321" t="s">
        <v>329</v>
      </c>
      <c r="X1321" s="2">
        <v>44767.309340277781</v>
      </c>
      <c r="Y1321" t="s">
        <v>329</v>
      </c>
      <c r="Z1321"/>
    </row>
    <row r="1322" spans="1:26" hidden="1" x14ac:dyDescent="0.25">
      <c r="A1322" t="s">
        <v>4657</v>
      </c>
      <c r="B1322" t="s">
        <v>4656</v>
      </c>
      <c r="C1322" t="s">
        <v>3882</v>
      </c>
      <c r="D1322" t="s">
        <v>1312</v>
      </c>
      <c r="E1322" t="s">
        <v>3883</v>
      </c>
      <c r="F1322" t="s">
        <v>177</v>
      </c>
      <c r="G1322" t="s">
        <v>58</v>
      </c>
      <c r="H1322">
        <v>1040781</v>
      </c>
      <c r="I1322">
        <v>5</v>
      </c>
      <c r="J1322" t="s">
        <v>47</v>
      </c>
      <c r="K1322" t="s">
        <v>6172</v>
      </c>
      <c r="L1322" t="s">
        <v>55</v>
      </c>
      <c r="M1322">
        <v>60</v>
      </c>
      <c r="N1322">
        <v>100</v>
      </c>
      <c r="O1322" t="s">
        <v>6219</v>
      </c>
      <c r="P1322">
        <v>2600</v>
      </c>
      <c r="Q1322">
        <v>50</v>
      </c>
      <c r="R1322">
        <v>300</v>
      </c>
      <c r="S1322"/>
      <c r="T1322"/>
      <c r="U1322" t="s">
        <v>6174</v>
      </c>
      <c r="V1322" s="2">
        <v>44593.432511574072</v>
      </c>
      <c r="W1322" t="s">
        <v>329</v>
      </c>
      <c r="X1322" s="2">
        <v>44593.432511574072</v>
      </c>
      <c r="Y1322" t="s">
        <v>329</v>
      </c>
      <c r="Z1322"/>
    </row>
    <row r="1323" spans="1:26" hidden="1" x14ac:dyDescent="0.25">
      <c r="A1323" t="s">
        <v>5149</v>
      </c>
      <c r="B1323" t="s">
        <v>5148</v>
      </c>
      <c r="C1323" t="s">
        <v>404</v>
      </c>
      <c r="D1323" t="s">
        <v>510</v>
      </c>
      <c r="E1323" t="s">
        <v>4982</v>
      </c>
      <c r="F1323" t="s">
        <v>177</v>
      </c>
      <c r="G1323" t="s">
        <v>58</v>
      </c>
      <c r="H1323">
        <v>1040795</v>
      </c>
      <c r="I1323">
        <v>6</v>
      </c>
      <c r="J1323" t="s">
        <v>79</v>
      </c>
      <c r="K1323" t="s">
        <v>6172</v>
      </c>
      <c r="L1323" t="s">
        <v>55</v>
      </c>
      <c r="M1323">
        <v>60</v>
      </c>
      <c r="N1323">
        <v>100</v>
      </c>
      <c r="O1323" t="s">
        <v>6173</v>
      </c>
      <c r="P1323">
        <v>2600</v>
      </c>
      <c r="Q1323">
        <v>50</v>
      </c>
      <c r="R1323">
        <v>300</v>
      </c>
      <c r="S1323"/>
      <c r="T1323"/>
      <c r="U1323" t="s">
        <v>6174</v>
      </c>
      <c r="V1323" s="2">
        <v>44860.375752314816</v>
      </c>
      <c r="W1323" t="s">
        <v>329</v>
      </c>
      <c r="X1323" s="2">
        <v>44860.375752314816</v>
      </c>
      <c r="Y1323" t="s">
        <v>329</v>
      </c>
      <c r="Z1323"/>
    </row>
    <row r="1324" spans="1:26" hidden="1" x14ac:dyDescent="0.25">
      <c r="A1324" t="s">
        <v>4981</v>
      </c>
      <c r="B1324" t="s">
        <v>4980</v>
      </c>
      <c r="C1324" t="s">
        <v>404</v>
      </c>
      <c r="D1324" t="s">
        <v>510</v>
      </c>
      <c r="E1324" t="s">
        <v>4982</v>
      </c>
      <c r="F1324" t="s">
        <v>177</v>
      </c>
      <c r="G1324" t="s">
        <v>58</v>
      </c>
      <c r="H1324">
        <v>1040730</v>
      </c>
      <c r="I1324">
        <v>6</v>
      </c>
      <c r="J1324" t="s">
        <v>47</v>
      </c>
      <c r="K1324" t="s">
        <v>6172</v>
      </c>
      <c r="L1324" t="s">
        <v>55</v>
      </c>
      <c r="M1324">
        <v>60</v>
      </c>
      <c r="N1324">
        <v>100</v>
      </c>
      <c r="O1324" t="s">
        <v>6173</v>
      </c>
      <c r="P1324">
        <v>2600</v>
      </c>
      <c r="Q1324">
        <v>50</v>
      </c>
      <c r="R1324">
        <v>300</v>
      </c>
      <c r="S1324"/>
      <c r="T1324"/>
      <c r="U1324" t="s">
        <v>6174</v>
      </c>
      <c r="V1324" s="2">
        <v>44860.375902777778</v>
      </c>
      <c r="W1324" t="s">
        <v>329</v>
      </c>
      <c r="X1324" s="2">
        <v>44860.375902777778</v>
      </c>
      <c r="Y1324" t="s">
        <v>329</v>
      </c>
      <c r="Z1324"/>
    </row>
    <row r="1325" spans="1:26" hidden="1" x14ac:dyDescent="0.25">
      <c r="A1325" t="s">
        <v>4313</v>
      </c>
      <c r="B1325" t="s">
        <v>4312</v>
      </c>
      <c r="C1325" t="s">
        <v>1103</v>
      </c>
      <c r="D1325" t="s">
        <v>4314</v>
      </c>
      <c r="E1325" t="s">
        <v>4315</v>
      </c>
      <c r="F1325" t="s">
        <v>241</v>
      </c>
      <c r="G1325" t="s">
        <v>323</v>
      </c>
      <c r="H1325">
        <v>1036612</v>
      </c>
      <c r="I1325">
        <v>0.24</v>
      </c>
      <c r="J1325" t="s">
        <v>193</v>
      </c>
      <c r="K1325" t="s">
        <v>6175</v>
      </c>
      <c r="L1325" t="s">
        <v>330</v>
      </c>
      <c r="M1325">
        <v>20</v>
      </c>
      <c r="N1325">
        <v>100</v>
      </c>
      <c r="O1325" t="s">
        <v>6240</v>
      </c>
      <c r="P1325" s="2"/>
      <c r="Q1325" s="2"/>
      <c r="R1325" s="2"/>
      <c r="S1325"/>
      <c r="T1325"/>
      <c r="U1325" t="s">
        <v>6177</v>
      </c>
      <c r="V1325" s="2">
        <v>44270.41511574074</v>
      </c>
      <c r="W1325" t="s">
        <v>329</v>
      </c>
      <c r="X1325" s="2">
        <v>44270.41511574074</v>
      </c>
      <c r="Y1325" t="s">
        <v>329</v>
      </c>
      <c r="Z1325"/>
    </row>
    <row r="1326" spans="1:26" hidden="1" x14ac:dyDescent="0.25">
      <c r="A1326" t="s">
        <v>3924</v>
      </c>
      <c r="B1326" t="s">
        <v>3923</v>
      </c>
      <c r="C1326" t="s">
        <v>3925</v>
      </c>
      <c r="D1326" t="s">
        <v>1041</v>
      </c>
      <c r="E1326" t="s">
        <v>3926</v>
      </c>
      <c r="F1326" t="s">
        <v>51</v>
      </c>
      <c r="G1326" t="s">
        <v>58</v>
      </c>
      <c r="H1326">
        <v>1040788</v>
      </c>
      <c r="I1326">
        <v>6</v>
      </c>
      <c r="J1326" t="s">
        <v>79</v>
      </c>
      <c r="K1326" t="s">
        <v>6172</v>
      </c>
      <c r="L1326" t="s">
        <v>55</v>
      </c>
      <c r="M1326">
        <v>60</v>
      </c>
      <c r="N1326">
        <v>100</v>
      </c>
      <c r="O1326" t="s">
        <v>6173</v>
      </c>
      <c r="P1326">
        <v>2600</v>
      </c>
      <c r="Q1326">
        <v>50</v>
      </c>
      <c r="R1326">
        <v>300</v>
      </c>
      <c r="S1326"/>
      <c r="T1326"/>
      <c r="U1326" t="s">
        <v>6174</v>
      </c>
      <c r="V1326" s="2">
        <v>44746.447384259256</v>
      </c>
      <c r="W1326" t="s">
        <v>329</v>
      </c>
      <c r="X1326" s="2">
        <v>44746.447384259256</v>
      </c>
      <c r="Y1326" t="s">
        <v>329</v>
      </c>
      <c r="Z1326"/>
    </row>
    <row r="1327" spans="1:26" x14ac:dyDescent="0.25">
      <c r="A1327" t="s">
        <v>4878</v>
      </c>
      <c r="B1327" t="s">
        <v>4877</v>
      </c>
      <c r="C1327" t="s">
        <v>1103</v>
      </c>
      <c r="D1327" t="s">
        <v>1533</v>
      </c>
      <c r="E1327" t="s">
        <v>3612</v>
      </c>
      <c r="F1327" t="s">
        <v>241</v>
      </c>
      <c r="G1327" s="5" t="s">
        <v>58</v>
      </c>
      <c r="H1327" s="5">
        <v>1037222</v>
      </c>
      <c r="I1327">
        <v>5</v>
      </c>
      <c r="J1327" t="s">
        <v>47</v>
      </c>
      <c r="K1327" t="s">
        <v>6172</v>
      </c>
      <c r="L1327" s="5" t="s">
        <v>55</v>
      </c>
      <c r="M1327">
        <v>60</v>
      </c>
      <c r="N1327">
        <v>100</v>
      </c>
      <c r="O1327" t="s">
        <v>6219</v>
      </c>
      <c r="P1327" s="5">
        <v>2700</v>
      </c>
      <c r="Q1327" s="5">
        <v>50</v>
      </c>
      <c r="R1327" s="5">
        <v>300</v>
      </c>
      <c r="U1327" s="5" t="s">
        <v>6174</v>
      </c>
      <c r="V1327" s="8">
        <v>44272.366840277777</v>
      </c>
      <c r="W1327" s="5" t="s">
        <v>329</v>
      </c>
      <c r="X1327" s="8">
        <v>44272.366840277777</v>
      </c>
      <c r="Y1327" s="5" t="s">
        <v>329</v>
      </c>
    </row>
    <row r="1328" spans="1:26" hidden="1" x14ac:dyDescent="0.25">
      <c r="A1328" t="s">
        <v>4939</v>
      </c>
      <c r="B1328" t="s">
        <v>4938</v>
      </c>
      <c r="C1328" t="s">
        <v>376</v>
      </c>
      <c r="D1328" t="s">
        <v>1569</v>
      </c>
      <c r="E1328" t="s">
        <v>1570</v>
      </c>
      <c r="F1328" t="s">
        <v>177</v>
      </c>
      <c r="G1328" t="s">
        <v>58</v>
      </c>
      <c r="H1328">
        <v>1040741</v>
      </c>
      <c r="I1328">
        <v>6</v>
      </c>
      <c r="J1328" t="s">
        <v>47</v>
      </c>
      <c r="K1328" t="s">
        <v>6172</v>
      </c>
      <c r="L1328" t="s">
        <v>55</v>
      </c>
      <c r="M1328">
        <v>60</v>
      </c>
      <c r="N1328">
        <v>100</v>
      </c>
      <c r="O1328" t="s">
        <v>6173</v>
      </c>
      <c r="P1328">
        <v>2600</v>
      </c>
      <c r="Q1328">
        <v>50</v>
      </c>
      <c r="R1328">
        <v>300</v>
      </c>
      <c r="S1328"/>
      <c r="T1328"/>
      <c r="U1328" t="s">
        <v>6174</v>
      </c>
      <c r="V1328" s="2">
        <v>44867.418657407405</v>
      </c>
      <c r="W1328" t="s">
        <v>329</v>
      </c>
      <c r="X1328" s="2">
        <v>44867.418657407405</v>
      </c>
      <c r="Y1328" t="s">
        <v>329</v>
      </c>
      <c r="Z1328"/>
    </row>
    <row r="1329" spans="1:26" x14ac:dyDescent="0.25">
      <c r="A1329" t="s">
        <v>3611</v>
      </c>
      <c r="B1329" t="s">
        <v>3610</v>
      </c>
      <c r="C1329" t="s">
        <v>1103</v>
      </c>
      <c r="D1329" t="s">
        <v>1533</v>
      </c>
      <c r="E1329" t="s">
        <v>3612</v>
      </c>
      <c r="F1329" t="s">
        <v>241</v>
      </c>
      <c r="G1329" s="5" t="s">
        <v>58</v>
      </c>
      <c r="H1329" s="5">
        <v>1037229</v>
      </c>
      <c r="I1329">
        <v>5</v>
      </c>
      <c r="J1329" t="s">
        <v>79</v>
      </c>
      <c r="K1329" t="s">
        <v>6172</v>
      </c>
      <c r="L1329" s="5" t="s">
        <v>55</v>
      </c>
      <c r="M1329">
        <v>60</v>
      </c>
      <c r="N1329">
        <v>100</v>
      </c>
      <c r="O1329" t="s">
        <v>6219</v>
      </c>
      <c r="P1329" s="5">
        <v>2700</v>
      </c>
      <c r="Q1329" s="5">
        <v>50</v>
      </c>
      <c r="R1329" s="5">
        <v>300</v>
      </c>
      <c r="U1329" s="5" t="s">
        <v>6174</v>
      </c>
      <c r="V1329" s="8">
        <v>44272.366435185184</v>
      </c>
      <c r="W1329" s="5" t="s">
        <v>329</v>
      </c>
      <c r="X1329" s="8">
        <v>44272.366435185184</v>
      </c>
      <c r="Y1329" s="5" t="s">
        <v>329</v>
      </c>
    </row>
    <row r="1330" spans="1:26" hidden="1" x14ac:dyDescent="0.25">
      <c r="A1330" t="s">
        <v>4943</v>
      </c>
      <c r="B1330" t="s">
        <v>4942</v>
      </c>
      <c r="C1330" t="s">
        <v>3644</v>
      </c>
      <c r="D1330" t="s">
        <v>4041</v>
      </c>
      <c r="E1330" t="s">
        <v>4042</v>
      </c>
      <c r="F1330" t="s">
        <v>51</v>
      </c>
      <c r="G1330" t="s">
        <v>58</v>
      </c>
      <c r="H1330">
        <v>1040731</v>
      </c>
      <c r="I1330">
        <v>5</v>
      </c>
      <c r="J1330" t="s">
        <v>167</v>
      </c>
      <c r="K1330" t="s">
        <v>6142</v>
      </c>
      <c r="L1330" t="s">
        <v>55</v>
      </c>
      <c r="M1330">
        <v>80</v>
      </c>
      <c r="N1330">
        <v>100</v>
      </c>
      <c r="O1330" t="s">
        <v>6218</v>
      </c>
      <c r="P1330">
        <v>2600</v>
      </c>
      <c r="Q1330">
        <v>50</v>
      </c>
      <c r="R1330">
        <v>300</v>
      </c>
      <c r="S1330"/>
      <c r="T1330"/>
      <c r="U1330" t="s">
        <v>6144</v>
      </c>
      <c r="V1330" s="2">
        <v>44567.48233796296</v>
      </c>
      <c r="W1330" t="s">
        <v>329</v>
      </c>
      <c r="X1330" s="2">
        <v>44567.48233796296</v>
      </c>
      <c r="Y1330" t="s">
        <v>329</v>
      </c>
      <c r="Z1330"/>
    </row>
    <row r="1331" spans="1:26" x14ac:dyDescent="0.25">
      <c r="A1331" t="s">
        <v>4619</v>
      </c>
      <c r="B1331" t="s">
        <v>4618</v>
      </c>
      <c r="C1331" t="s">
        <v>1103</v>
      </c>
      <c r="D1331" t="s">
        <v>1533</v>
      </c>
      <c r="E1331" t="s">
        <v>3612</v>
      </c>
      <c r="F1331" t="s">
        <v>241</v>
      </c>
      <c r="G1331" s="5" t="s">
        <v>58</v>
      </c>
      <c r="H1331" s="5">
        <v>1015847</v>
      </c>
      <c r="I1331">
        <v>5</v>
      </c>
      <c r="J1331" t="s">
        <v>47</v>
      </c>
      <c r="K1331" t="s">
        <v>6142</v>
      </c>
      <c r="L1331" s="5" t="s">
        <v>55</v>
      </c>
      <c r="M1331">
        <v>80</v>
      </c>
      <c r="N1331">
        <v>100</v>
      </c>
      <c r="O1331" t="s">
        <v>6218</v>
      </c>
      <c r="P1331" s="5">
        <v>2400</v>
      </c>
      <c r="Q1331" s="5">
        <v>500</v>
      </c>
      <c r="R1331" s="5">
        <v>300</v>
      </c>
      <c r="U1331" s="5" t="s">
        <v>6144</v>
      </c>
      <c r="V1331" s="8">
        <v>44272.367256944446</v>
      </c>
      <c r="W1331" s="5" t="s">
        <v>329</v>
      </c>
      <c r="X1331" s="8">
        <v>44272.372372685182</v>
      </c>
      <c r="Y1331" s="5" t="s">
        <v>329</v>
      </c>
    </row>
    <row r="1332" spans="1:26" hidden="1" x14ac:dyDescent="0.25">
      <c r="A1332" t="s">
        <v>3933</v>
      </c>
      <c r="B1332" t="s">
        <v>3932</v>
      </c>
      <c r="C1332" t="s">
        <v>245</v>
      </c>
      <c r="D1332" t="s">
        <v>3310</v>
      </c>
      <c r="E1332" t="s">
        <v>3934</v>
      </c>
      <c r="F1332" t="s">
        <v>62</v>
      </c>
      <c r="G1332" t="s">
        <v>58</v>
      </c>
      <c r="H1332">
        <v>1040732</v>
      </c>
      <c r="I1332">
        <v>5</v>
      </c>
      <c r="J1332" t="s">
        <v>79</v>
      </c>
      <c r="K1332" t="s">
        <v>6172</v>
      </c>
      <c r="L1332" t="s">
        <v>55</v>
      </c>
      <c r="M1332">
        <v>60</v>
      </c>
      <c r="N1332">
        <v>100</v>
      </c>
      <c r="O1332" t="s">
        <v>6219</v>
      </c>
      <c r="P1332">
        <v>2700</v>
      </c>
      <c r="Q1332">
        <v>50</v>
      </c>
      <c r="R1332">
        <v>300</v>
      </c>
      <c r="S1332"/>
      <c r="T1332"/>
      <c r="U1332" t="s">
        <v>6174</v>
      </c>
      <c r="V1332" s="2">
        <v>44593.433472222219</v>
      </c>
      <c r="W1332" t="s">
        <v>329</v>
      </c>
      <c r="X1332" s="2">
        <v>44593.433472222219</v>
      </c>
      <c r="Y1332" t="s">
        <v>329</v>
      </c>
      <c r="Z1332"/>
    </row>
    <row r="1333" spans="1:26" hidden="1" x14ac:dyDescent="0.25">
      <c r="A1333" t="s">
        <v>5151</v>
      </c>
      <c r="B1333" t="s">
        <v>5150</v>
      </c>
      <c r="C1333" t="s">
        <v>404</v>
      </c>
      <c r="D1333" t="s">
        <v>3551</v>
      </c>
      <c r="E1333" t="s">
        <v>4972</v>
      </c>
      <c r="F1333" t="s">
        <v>177</v>
      </c>
      <c r="G1333" t="s">
        <v>58</v>
      </c>
      <c r="H1333">
        <v>1040817</v>
      </c>
      <c r="I1333">
        <v>6</v>
      </c>
      <c r="J1333" t="s">
        <v>79</v>
      </c>
      <c r="K1333" t="s">
        <v>6172</v>
      </c>
      <c r="L1333" t="s">
        <v>55</v>
      </c>
      <c r="M1333">
        <v>60</v>
      </c>
      <c r="N1333">
        <v>100</v>
      </c>
      <c r="O1333" t="s">
        <v>6319</v>
      </c>
      <c r="P1333">
        <v>2600</v>
      </c>
      <c r="Q1333">
        <v>50</v>
      </c>
      <c r="R1333">
        <v>300</v>
      </c>
      <c r="S1333"/>
      <c r="T1333"/>
      <c r="U1333" t="s">
        <v>6174</v>
      </c>
      <c r="V1333" s="2">
        <v>44951.36681712963</v>
      </c>
      <c r="W1333" t="s">
        <v>329</v>
      </c>
      <c r="X1333" s="2">
        <v>44951.36681712963</v>
      </c>
      <c r="Y1333" t="s">
        <v>329</v>
      </c>
      <c r="Z1333"/>
    </row>
    <row r="1334" spans="1:26" hidden="1" x14ac:dyDescent="0.25">
      <c r="A1334" t="s">
        <v>4985</v>
      </c>
      <c r="B1334" t="s">
        <v>4984</v>
      </c>
      <c r="C1334" t="s">
        <v>404</v>
      </c>
      <c r="D1334" t="s">
        <v>3551</v>
      </c>
      <c r="E1334" t="s">
        <v>4972</v>
      </c>
      <c r="F1334" t="s">
        <v>177</v>
      </c>
      <c r="G1334" t="s">
        <v>58</v>
      </c>
      <c r="H1334">
        <v>1040737</v>
      </c>
      <c r="I1334">
        <v>6</v>
      </c>
      <c r="J1334" t="s">
        <v>47</v>
      </c>
      <c r="K1334" t="s">
        <v>6172</v>
      </c>
      <c r="L1334" t="s">
        <v>55</v>
      </c>
      <c r="M1334">
        <v>60</v>
      </c>
      <c r="N1334">
        <v>100</v>
      </c>
      <c r="O1334" t="s">
        <v>6319</v>
      </c>
      <c r="P1334">
        <v>2600</v>
      </c>
      <c r="Q1334">
        <v>50</v>
      </c>
      <c r="R1334">
        <v>300</v>
      </c>
      <c r="S1334"/>
      <c r="T1334"/>
      <c r="U1334" t="s">
        <v>6174</v>
      </c>
      <c r="V1334" s="2">
        <v>44951.367013888892</v>
      </c>
      <c r="W1334" t="s">
        <v>329</v>
      </c>
      <c r="X1334" s="2">
        <v>44951.368715277778</v>
      </c>
      <c r="Y1334" t="s">
        <v>329</v>
      </c>
      <c r="Z1334"/>
    </row>
    <row r="1335" spans="1:26" hidden="1" x14ac:dyDescent="0.25">
      <c r="A1335" t="s">
        <v>4937</v>
      </c>
      <c r="B1335" t="s">
        <v>4936</v>
      </c>
      <c r="C1335" t="s">
        <v>245</v>
      </c>
      <c r="D1335" t="s">
        <v>3310</v>
      </c>
      <c r="E1335" t="s">
        <v>3934</v>
      </c>
      <c r="F1335" t="s">
        <v>62</v>
      </c>
      <c r="G1335" t="s">
        <v>58</v>
      </c>
      <c r="H1335">
        <v>1040744</v>
      </c>
      <c r="I1335">
        <v>5</v>
      </c>
      <c r="J1335" t="s">
        <v>47</v>
      </c>
      <c r="K1335" t="s">
        <v>6172</v>
      </c>
      <c r="L1335" t="s">
        <v>55</v>
      </c>
      <c r="M1335">
        <v>60</v>
      </c>
      <c r="N1335">
        <v>100</v>
      </c>
      <c r="O1335" t="s">
        <v>6219</v>
      </c>
      <c r="P1335">
        <v>2700</v>
      </c>
      <c r="Q1335">
        <v>50</v>
      </c>
      <c r="R1335">
        <v>300</v>
      </c>
      <c r="S1335"/>
      <c r="T1335"/>
      <c r="U1335" t="s">
        <v>6174</v>
      </c>
      <c r="V1335" s="2">
        <v>44593.433634259258</v>
      </c>
      <c r="W1335" t="s">
        <v>329</v>
      </c>
      <c r="X1335" s="2">
        <v>44593.433634259258</v>
      </c>
      <c r="Y1335" t="s">
        <v>329</v>
      </c>
      <c r="Z1335"/>
    </row>
    <row r="1336" spans="1:26" hidden="1" x14ac:dyDescent="0.25">
      <c r="A1336" t="s">
        <v>4935</v>
      </c>
      <c r="B1336" t="s">
        <v>4934</v>
      </c>
      <c r="C1336" t="s">
        <v>3829</v>
      </c>
      <c r="D1336" t="s">
        <v>1082</v>
      </c>
      <c r="E1336" t="s">
        <v>3830</v>
      </c>
      <c r="F1336" t="s">
        <v>177</v>
      </c>
      <c r="G1336" t="s">
        <v>58</v>
      </c>
      <c r="H1336">
        <v>1040820</v>
      </c>
      <c r="I1336">
        <v>5</v>
      </c>
      <c r="J1336" t="s">
        <v>47</v>
      </c>
      <c r="K1336" t="s">
        <v>6172</v>
      </c>
      <c r="L1336" t="s">
        <v>55</v>
      </c>
      <c r="M1336">
        <v>60</v>
      </c>
      <c r="N1336">
        <v>100</v>
      </c>
      <c r="O1336" t="s">
        <v>6219</v>
      </c>
      <c r="P1336">
        <v>2700</v>
      </c>
      <c r="Q1336">
        <v>50</v>
      </c>
      <c r="R1336">
        <v>300</v>
      </c>
      <c r="S1336"/>
      <c r="T1336"/>
      <c r="U1336" t="s">
        <v>6174</v>
      </c>
      <c r="V1336" s="2">
        <v>44593.43304398148</v>
      </c>
      <c r="W1336" t="s">
        <v>329</v>
      </c>
      <c r="X1336" s="2">
        <v>44593.43304398148</v>
      </c>
      <c r="Y1336" t="s">
        <v>329</v>
      </c>
      <c r="Z1336"/>
    </row>
    <row r="1337" spans="1:26" hidden="1" x14ac:dyDescent="0.25">
      <c r="A1337" t="s">
        <v>3879</v>
      </c>
      <c r="B1337" t="s">
        <v>3878</v>
      </c>
      <c r="C1337" t="s">
        <v>2795</v>
      </c>
      <c r="D1337" t="s">
        <v>2796</v>
      </c>
      <c r="E1337" t="s">
        <v>2797</v>
      </c>
      <c r="F1337" t="s">
        <v>51</v>
      </c>
      <c r="G1337" t="s">
        <v>58</v>
      </c>
      <c r="H1337">
        <v>1040821</v>
      </c>
      <c r="I1337">
        <v>5</v>
      </c>
      <c r="J1337" t="s">
        <v>167</v>
      </c>
      <c r="K1337" t="s">
        <v>6142</v>
      </c>
      <c r="L1337" t="s">
        <v>55</v>
      </c>
      <c r="M1337">
        <v>80</v>
      </c>
      <c r="N1337">
        <v>100</v>
      </c>
      <c r="O1337" t="s">
        <v>6216</v>
      </c>
      <c r="P1337">
        <v>2600</v>
      </c>
      <c r="Q1337">
        <v>50</v>
      </c>
      <c r="R1337">
        <v>300</v>
      </c>
      <c r="S1337"/>
      <c r="T1337"/>
      <c r="U1337" t="s">
        <v>6144</v>
      </c>
      <c r="V1337" s="2">
        <v>44643.579386574071</v>
      </c>
      <c r="W1337" t="s">
        <v>329</v>
      </c>
      <c r="X1337" s="2">
        <v>44643.579386574071</v>
      </c>
      <c r="Y1337" t="s">
        <v>329</v>
      </c>
      <c r="Z1337"/>
    </row>
    <row r="1338" spans="1:26" hidden="1" x14ac:dyDescent="0.25">
      <c r="A1338" t="s">
        <v>3881</v>
      </c>
      <c r="B1338" t="s">
        <v>3880</v>
      </c>
      <c r="C1338" t="s">
        <v>3882</v>
      </c>
      <c r="D1338" t="s">
        <v>1312</v>
      </c>
      <c r="E1338" t="s">
        <v>3883</v>
      </c>
      <c r="F1338" t="s">
        <v>177</v>
      </c>
      <c r="G1338" t="s">
        <v>58</v>
      </c>
      <c r="H1338">
        <v>1040801</v>
      </c>
      <c r="I1338">
        <v>5</v>
      </c>
      <c r="J1338" t="s">
        <v>79</v>
      </c>
      <c r="K1338" t="s">
        <v>6172</v>
      </c>
      <c r="L1338" t="s">
        <v>55</v>
      </c>
      <c r="M1338">
        <v>60</v>
      </c>
      <c r="N1338">
        <v>100</v>
      </c>
      <c r="O1338" t="s">
        <v>6219</v>
      </c>
      <c r="P1338">
        <v>2600</v>
      </c>
      <c r="Q1338">
        <v>50</v>
      </c>
      <c r="R1338">
        <v>300</v>
      </c>
      <c r="S1338"/>
      <c r="T1338"/>
      <c r="U1338" t="s">
        <v>6174</v>
      </c>
      <c r="V1338" s="2">
        <v>44593.432349537034</v>
      </c>
      <c r="W1338" t="s">
        <v>329</v>
      </c>
      <c r="X1338" s="2">
        <v>44593.432349537034</v>
      </c>
      <c r="Y1338" t="s">
        <v>329</v>
      </c>
      <c r="Z1338"/>
    </row>
    <row r="1339" spans="1:26" hidden="1" x14ac:dyDescent="0.25">
      <c r="A1339" t="s">
        <v>3886</v>
      </c>
      <c r="B1339" t="s">
        <v>3885</v>
      </c>
      <c r="C1339" t="s">
        <v>1930</v>
      </c>
      <c r="D1339" t="s">
        <v>3258</v>
      </c>
      <c r="E1339" t="s">
        <v>3259</v>
      </c>
      <c r="F1339" t="s">
        <v>177</v>
      </c>
      <c r="G1339" t="s">
        <v>58</v>
      </c>
      <c r="H1339">
        <v>1040804</v>
      </c>
      <c r="I1339">
        <v>6</v>
      </c>
      <c r="J1339" t="s">
        <v>167</v>
      </c>
      <c r="K1339" t="s">
        <v>6142</v>
      </c>
      <c r="L1339" t="s">
        <v>55</v>
      </c>
      <c r="M1339">
        <v>80</v>
      </c>
      <c r="N1339">
        <v>100</v>
      </c>
      <c r="O1339" t="s">
        <v>6216</v>
      </c>
      <c r="P1339">
        <v>2600</v>
      </c>
      <c r="Q1339">
        <v>50</v>
      </c>
      <c r="R1339">
        <v>300</v>
      </c>
      <c r="S1339"/>
      <c r="T1339"/>
      <c r="U1339" t="s">
        <v>6144</v>
      </c>
      <c r="V1339" s="2">
        <v>44700.306701388887</v>
      </c>
      <c r="W1339" t="s">
        <v>329</v>
      </c>
      <c r="X1339" s="2">
        <v>44700.306701388887</v>
      </c>
      <c r="Y1339" t="s">
        <v>329</v>
      </c>
      <c r="Z1339"/>
    </row>
    <row r="1340" spans="1:26" x14ac:dyDescent="0.25">
      <c r="A1340" t="s">
        <v>3029</v>
      </c>
      <c r="B1340" t="s">
        <v>3028</v>
      </c>
      <c r="C1340" t="s">
        <v>1103</v>
      </c>
      <c r="D1340" t="s">
        <v>1104</v>
      </c>
      <c r="E1340" t="s">
        <v>1105</v>
      </c>
      <c r="F1340" t="s">
        <v>241</v>
      </c>
      <c r="G1340" s="5" t="s">
        <v>58</v>
      </c>
      <c r="H1340" s="5">
        <v>1030393</v>
      </c>
      <c r="I1340">
        <v>5</v>
      </c>
      <c r="J1340" t="s">
        <v>79</v>
      </c>
      <c r="K1340" t="s">
        <v>6172</v>
      </c>
      <c r="L1340" s="5" t="s">
        <v>55</v>
      </c>
      <c r="M1340">
        <v>60</v>
      </c>
      <c r="N1340">
        <v>100</v>
      </c>
      <c r="O1340" t="s">
        <v>6190</v>
      </c>
      <c r="P1340" s="5">
        <v>2550</v>
      </c>
      <c r="Q1340" s="5">
        <v>50</v>
      </c>
      <c r="R1340" s="5">
        <v>300</v>
      </c>
      <c r="U1340" s="5" t="s">
        <v>6174</v>
      </c>
      <c r="V1340" s="8">
        <v>43866.672164351854</v>
      </c>
      <c r="W1340" s="5" t="s">
        <v>37</v>
      </c>
      <c r="X1340" s="8">
        <v>43866.672164351854</v>
      </c>
      <c r="Y1340" s="5" t="s">
        <v>37</v>
      </c>
    </row>
    <row r="1341" spans="1:26" hidden="1" x14ac:dyDescent="0.25">
      <c r="A1341" t="s">
        <v>3840</v>
      </c>
      <c r="B1341" t="s">
        <v>3839</v>
      </c>
      <c r="C1341" t="s">
        <v>1930</v>
      </c>
      <c r="D1341" t="s">
        <v>724</v>
      </c>
      <c r="E1341" t="s">
        <v>3062</v>
      </c>
      <c r="F1341" t="s">
        <v>177</v>
      </c>
      <c r="G1341" t="s">
        <v>58</v>
      </c>
      <c r="H1341">
        <v>1040828</v>
      </c>
      <c r="I1341">
        <v>6</v>
      </c>
      <c r="J1341" t="s">
        <v>167</v>
      </c>
      <c r="K1341" t="s">
        <v>6142</v>
      </c>
      <c r="L1341" t="s">
        <v>55</v>
      </c>
      <c r="M1341">
        <v>80</v>
      </c>
      <c r="N1341">
        <v>100</v>
      </c>
      <c r="O1341" t="s">
        <v>6216</v>
      </c>
      <c r="P1341">
        <v>2600</v>
      </c>
      <c r="Q1341">
        <v>50</v>
      </c>
      <c r="R1341">
        <v>300</v>
      </c>
      <c r="S1341"/>
      <c r="T1341"/>
      <c r="U1341" t="s">
        <v>6144</v>
      </c>
      <c r="V1341" s="2">
        <v>44700.308564814812</v>
      </c>
      <c r="W1341" t="s">
        <v>329</v>
      </c>
      <c r="X1341" s="2">
        <v>44700.308564814812</v>
      </c>
      <c r="Y1341" t="s">
        <v>329</v>
      </c>
      <c r="Z1341"/>
    </row>
    <row r="1342" spans="1:26" hidden="1" x14ac:dyDescent="0.25">
      <c r="A1342" t="s">
        <v>3842</v>
      </c>
      <c r="B1342" t="s">
        <v>3841</v>
      </c>
      <c r="C1342" t="s">
        <v>2489</v>
      </c>
      <c r="D1342" t="s">
        <v>3843</v>
      </c>
      <c r="E1342" t="s">
        <v>3844</v>
      </c>
      <c r="F1342" t="s">
        <v>177</v>
      </c>
      <c r="G1342" t="s">
        <v>58</v>
      </c>
      <c r="H1342">
        <v>1040833</v>
      </c>
      <c r="I1342">
        <v>5</v>
      </c>
      <c r="J1342" t="s">
        <v>79</v>
      </c>
      <c r="K1342" t="s">
        <v>6172</v>
      </c>
      <c r="L1342" t="s">
        <v>55</v>
      </c>
      <c r="M1342">
        <v>60</v>
      </c>
      <c r="N1342">
        <v>100</v>
      </c>
      <c r="O1342" t="s">
        <v>6173</v>
      </c>
      <c r="P1342">
        <v>2600</v>
      </c>
      <c r="Q1342">
        <v>50</v>
      </c>
      <c r="R1342">
        <v>300</v>
      </c>
      <c r="S1342"/>
      <c r="T1342"/>
      <c r="U1342" t="s">
        <v>6174</v>
      </c>
      <c r="V1342" s="2">
        <v>44671.380243055559</v>
      </c>
      <c r="W1342" t="s">
        <v>329</v>
      </c>
      <c r="X1342" s="2">
        <v>44671.380243055559</v>
      </c>
      <c r="Y1342" t="s">
        <v>329</v>
      </c>
      <c r="Z1342"/>
    </row>
    <row r="1343" spans="1:26" hidden="1" x14ac:dyDescent="0.25">
      <c r="A1343" t="s">
        <v>4624</v>
      </c>
      <c r="B1343" t="s">
        <v>4623</v>
      </c>
      <c r="C1343" t="s">
        <v>3894</v>
      </c>
      <c r="D1343" t="s">
        <v>93</v>
      </c>
      <c r="E1343" t="s">
        <v>3895</v>
      </c>
      <c r="F1343" t="s">
        <v>177</v>
      </c>
      <c r="G1343" t="s">
        <v>58</v>
      </c>
      <c r="H1343">
        <v>1040805</v>
      </c>
      <c r="I1343">
        <v>6</v>
      </c>
      <c r="J1343" t="s">
        <v>47</v>
      </c>
      <c r="K1343" t="s">
        <v>6172</v>
      </c>
      <c r="L1343" t="s">
        <v>55</v>
      </c>
      <c r="M1343">
        <v>60</v>
      </c>
      <c r="N1343">
        <v>100</v>
      </c>
      <c r="O1343" t="s">
        <v>6173</v>
      </c>
      <c r="P1343">
        <v>2600</v>
      </c>
      <c r="Q1343">
        <v>50</v>
      </c>
      <c r="R1343">
        <v>300</v>
      </c>
      <c r="S1343"/>
      <c r="T1343"/>
      <c r="U1343" t="s">
        <v>6174</v>
      </c>
      <c r="V1343" s="2">
        <v>44706.382870370369</v>
      </c>
      <c r="W1343" t="s">
        <v>329</v>
      </c>
      <c r="X1343" s="2">
        <v>44706.384363425925</v>
      </c>
      <c r="Y1343" t="s">
        <v>329</v>
      </c>
      <c r="Z1343"/>
    </row>
    <row r="1344" spans="1:26" hidden="1" x14ac:dyDescent="0.25">
      <c r="A1344" t="s">
        <v>3888</v>
      </c>
      <c r="B1344" t="s">
        <v>3887</v>
      </c>
      <c r="C1344" t="s">
        <v>3889</v>
      </c>
      <c r="D1344" t="s">
        <v>169</v>
      </c>
      <c r="E1344" t="s">
        <v>3890</v>
      </c>
      <c r="F1344" t="s">
        <v>34</v>
      </c>
      <c r="G1344" t="s">
        <v>58</v>
      </c>
      <c r="H1344">
        <v>1040812</v>
      </c>
      <c r="I1344">
        <v>5</v>
      </c>
      <c r="J1344" t="s">
        <v>79</v>
      </c>
      <c r="K1344" t="s">
        <v>6172</v>
      </c>
      <c r="L1344" t="s">
        <v>55</v>
      </c>
      <c r="M1344">
        <v>60</v>
      </c>
      <c r="N1344">
        <v>100</v>
      </c>
      <c r="O1344" t="s">
        <v>6173</v>
      </c>
      <c r="P1344">
        <v>2600</v>
      </c>
      <c r="Q1344">
        <v>50</v>
      </c>
      <c r="R1344">
        <v>300</v>
      </c>
      <c r="S1344"/>
      <c r="T1344"/>
      <c r="U1344" t="s">
        <v>6174</v>
      </c>
      <c r="V1344" s="2">
        <v>44672.595405092594</v>
      </c>
      <c r="W1344" t="s">
        <v>329</v>
      </c>
      <c r="X1344" s="2">
        <v>44672.595405092594</v>
      </c>
      <c r="Y1344" t="s">
        <v>329</v>
      </c>
      <c r="Z1344"/>
    </row>
    <row r="1345" spans="1:26" hidden="1" x14ac:dyDescent="0.25">
      <c r="A1345" t="s">
        <v>3893</v>
      </c>
      <c r="B1345" t="s">
        <v>3892</v>
      </c>
      <c r="C1345" t="s">
        <v>3894</v>
      </c>
      <c r="D1345" t="s">
        <v>93</v>
      </c>
      <c r="E1345" t="s">
        <v>3895</v>
      </c>
      <c r="F1345" t="s">
        <v>177</v>
      </c>
      <c r="G1345" t="s">
        <v>58</v>
      </c>
      <c r="H1345">
        <v>1040799</v>
      </c>
      <c r="I1345">
        <v>6</v>
      </c>
      <c r="J1345" t="s">
        <v>79</v>
      </c>
      <c r="K1345" t="s">
        <v>6172</v>
      </c>
      <c r="L1345" t="s">
        <v>55</v>
      </c>
      <c r="M1345">
        <v>60</v>
      </c>
      <c r="N1345">
        <v>100</v>
      </c>
      <c r="O1345" t="s">
        <v>6173</v>
      </c>
      <c r="P1345">
        <v>2600</v>
      </c>
      <c r="Q1345">
        <v>50</v>
      </c>
      <c r="R1345">
        <v>300</v>
      </c>
      <c r="S1345"/>
      <c r="T1345"/>
      <c r="U1345" t="s">
        <v>6174</v>
      </c>
      <c r="V1345" s="2">
        <v>44706.382696759261</v>
      </c>
      <c r="W1345" t="s">
        <v>329</v>
      </c>
      <c r="X1345" s="2">
        <v>44706.382696759261</v>
      </c>
      <c r="Y1345" t="s">
        <v>329</v>
      </c>
      <c r="Z1345"/>
    </row>
    <row r="1346" spans="1:26" hidden="1" x14ac:dyDescent="0.25">
      <c r="A1346" t="s">
        <v>4921</v>
      </c>
      <c r="B1346" t="s">
        <v>4920</v>
      </c>
      <c r="C1346" t="s">
        <v>3889</v>
      </c>
      <c r="D1346" t="s">
        <v>169</v>
      </c>
      <c r="E1346" t="s">
        <v>3890</v>
      </c>
      <c r="F1346" t="s">
        <v>34</v>
      </c>
      <c r="G1346" t="s">
        <v>58</v>
      </c>
      <c r="H1346">
        <v>1041121</v>
      </c>
      <c r="I1346">
        <v>5</v>
      </c>
      <c r="J1346" t="s">
        <v>47</v>
      </c>
      <c r="K1346" t="s">
        <v>6172</v>
      </c>
      <c r="L1346" t="s">
        <v>55</v>
      </c>
      <c r="M1346">
        <v>60</v>
      </c>
      <c r="N1346">
        <v>100</v>
      </c>
      <c r="O1346" t="s">
        <v>6173</v>
      </c>
      <c r="P1346">
        <v>2600</v>
      </c>
      <c r="Q1346">
        <v>50</v>
      </c>
      <c r="R1346">
        <v>300</v>
      </c>
      <c r="S1346"/>
      <c r="T1346"/>
      <c r="U1346" t="s">
        <v>6174</v>
      </c>
      <c r="V1346" s="2">
        <v>44672.595578703702</v>
      </c>
      <c r="W1346" t="s">
        <v>329</v>
      </c>
      <c r="X1346" s="2">
        <v>44672.595578703702</v>
      </c>
      <c r="Y1346" t="s">
        <v>329</v>
      </c>
      <c r="Z1346"/>
    </row>
    <row r="1347" spans="1:26" hidden="1" x14ac:dyDescent="0.25">
      <c r="A1347" t="s">
        <v>4923</v>
      </c>
      <c r="B1347" t="s">
        <v>4922</v>
      </c>
      <c r="C1347" t="s">
        <v>2489</v>
      </c>
      <c r="D1347" t="s">
        <v>3843</v>
      </c>
      <c r="E1347" t="s">
        <v>3844</v>
      </c>
      <c r="F1347" t="s">
        <v>177</v>
      </c>
      <c r="G1347" t="s">
        <v>58</v>
      </c>
      <c r="H1347">
        <v>1041124</v>
      </c>
      <c r="I1347">
        <v>5</v>
      </c>
      <c r="J1347" t="s">
        <v>47</v>
      </c>
      <c r="K1347" t="s">
        <v>6172</v>
      </c>
      <c r="L1347" t="s">
        <v>55</v>
      </c>
      <c r="M1347">
        <v>60</v>
      </c>
      <c r="N1347">
        <v>100</v>
      </c>
      <c r="O1347" t="s">
        <v>6173</v>
      </c>
      <c r="P1347">
        <v>2600</v>
      </c>
      <c r="Q1347">
        <v>50</v>
      </c>
      <c r="R1347">
        <v>300</v>
      </c>
      <c r="S1347"/>
      <c r="T1347"/>
      <c r="U1347" t="s">
        <v>6174</v>
      </c>
      <c r="V1347" s="2">
        <v>44671.38040509259</v>
      </c>
      <c r="W1347" t="s">
        <v>329</v>
      </c>
      <c r="X1347" s="2">
        <v>44671.38040509259</v>
      </c>
      <c r="Y1347" t="s">
        <v>329</v>
      </c>
      <c r="Z1347"/>
    </row>
    <row r="1348" spans="1:26" hidden="1" x14ac:dyDescent="0.25">
      <c r="A1348" t="s">
        <v>4925</v>
      </c>
      <c r="B1348" t="s">
        <v>4924</v>
      </c>
      <c r="C1348" t="s">
        <v>461</v>
      </c>
      <c r="D1348" t="s">
        <v>3914</v>
      </c>
      <c r="E1348" t="s">
        <v>3915</v>
      </c>
      <c r="F1348" t="s">
        <v>62</v>
      </c>
      <c r="G1348" t="s">
        <v>58</v>
      </c>
      <c r="H1348">
        <v>1041132</v>
      </c>
      <c r="I1348">
        <v>5</v>
      </c>
      <c r="J1348" t="s">
        <v>47</v>
      </c>
      <c r="K1348" t="s">
        <v>6172</v>
      </c>
      <c r="L1348" t="s">
        <v>55</v>
      </c>
      <c r="M1348">
        <v>60</v>
      </c>
      <c r="N1348">
        <v>100</v>
      </c>
      <c r="O1348" t="s">
        <v>6173</v>
      </c>
      <c r="P1348">
        <v>2600</v>
      </c>
      <c r="Q1348">
        <v>50</v>
      </c>
      <c r="R1348">
        <v>300</v>
      </c>
      <c r="S1348"/>
      <c r="T1348"/>
      <c r="U1348" t="s">
        <v>6174</v>
      </c>
      <c r="V1348" s="2">
        <v>44658.371307870373</v>
      </c>
      <c r="W1348" t="s">
        <v>329</v>
      </c>
      <c r="X1348" s="2">
        <v>44658.371307870373</v>
      </c>
      <c r="Y1348" t="s">
        <v>329</v>
      </c>
      <c r="Z1348"/>
    </row>
    <row r="1349" spans="1:26" hidden="1" x14ac:dyDescent="0.25">
      <c r="A1349" t="s">
        <v>4927</v>
      </c>
      <c r="B1349" t="s">
        <v>4926</v>
      </c>
      <c r="C1349" t="s">
        <v>461</v>
      </c>
      <c r="D1349" t="s">
        <v>411</v>
      </c>
      <c r="E1349" t="s">
        <v>3910</v>
      </c>
      <c r="F1349" t="s">
        <v>62</v>
      </c>
      <c r="G1349" t="s">
        <v>58</v>
      </c>
      <c r="H1349">
        <v>1041120</v>
      </c>
      <c r="I1349">
        <v>5</v>
      </c>
      <c r="J1349" t="s">
        <v>47</v>
      </c>
      <c r="K1349" t="s">
        <v>6172</v>
      </c>
      <c r="L1349" t="s">
        <v>55</v>
      </c>
      <c r="M1349">
        <v>60</v>
      </c>
      <c r="N1349">
        <v>100</v>
      </c>
      <c r="O1349" t="s">
        <v>6173</v>
      </c>
      <c r="P1349">
        <v>2600</v>
      </c>
      <c r="Q1349">
        <v>50</v>
      </c>
      <c r="R1349">
        <v>300</v>
      </c>
      <c r="S1349"/>
      <c r="T1349"/>
      <c r="U1349" t="s">
        <v>6174</v>
      </c>
      <c r="V1349" s="2">
        <v>44658.371921296297</v>
      </c>
      <c r="W1349" t="s">
        <v>329</v>
      </c>
      <c r="X1349" s="2">
        <v>44658.371921296297</v>
      </c>
      <c r="Y1349" t="s">
        <v>329</v>
      </c>
      <c r="Z1349"/>
    </row>
    <row r="1350" spans="1:26" hidden="1" x14ac:dyDescent="0.25">
      <c r="A1350" t="s">
        <v>4929</v>
      </c>
      <c r="B1350" t="s">
        <v>4928</v>
      </c>
      <c r="C1350" t="s">
        <v>3814</v>
      </c>
      <c r="D1350" t="s">
        <v>298</v>
      </c>
      <c r="E1350" t="s">
        <v>3815</v>
      </c>
      <c r="F1350" t="s">
        <v>177</v>
      </c>
      <c r="G1350" t="s">
        <v>58</v>
      </c>
      <c r="H1350">
        <v>1041138</v>
      </c>
      <c r="I1350">
        <v>5</v>
      </c>
      <c r="J1350" t="s">
        <v>167</v>
      </c>
      <c r="K1350" t="s">
        <v>6142</v>
      </c>
      <c r="L1350" t="s">
        <v>55</v>
      </c>
      <c r="M1350">
        <v>80</v>
      </c>
      <c r="N1350">
        <v>100</v>
      </c>
      <c r="O1350" t="s">
        <v>6216</v>
      </c>
      <c r="P1350">
        <v>2600</v>
      </c>
      <c r="Q1350">
        <v>50</v>
      </c>
      <c r="R1350">
        <v>300</v>
      </c>
      <c r="S1350"/>
      <c r="T1350"/>
      <c r="U1350" t="s">
        <v>6144</v>
      </c>
      <c r="V1350" s="2">
        <v>44671.38144675926</v>
      </c>
      <c r="W1350" t="s">
        <v>329</v>
      </c>
      <c r="X1350" s="2">
        <v>44671.38144675926</v>
      </c>
      <c r="Y1350" t="s">
        <v>329</v>
      </c>
      <c r="Z1350"/>
    </row>
    <row r="1351" spans="1:26" hidden="1" x14ac:dyDescent="0.25">
      <c r="A1351" t="s">
        <v>3898</v>
      </c>
      <c r="B1351" t="s">
        <v>3897</v>
      </c>
      <c r="C1351" t="s">
        <v>1930</v>
      </c>
      <c r="D1351" t="s">
        <v>1931</v>
      </c>
      <c r="E1351" t="s">
        <v>1932</v>
      </c>
      <c r="F1351" t="s">
        <v>177</v>
      </c>
      <c r="G1351" t="s">
        <v>58</v>
      </c>
      <c r="H1351">
        <v>1041158</v>
      </c>
      <c r="I1351">
        <v>6</v>
      </c>
      <c r="J1351" t="s">
        <v>167</v>
      </c>
      <c r="K1351" t="s">
        <v>6142</v>
      </c>
      <c r="L1351" t="s">
        <v>55</v>
      </c>
      <c r="M1351">
        <v>80</v>
      </c>
      <c r="N1351">
        <v>100</v>
      </c>
      <c r="O1351" t="s">
        <v>6216</v>
      </c>
      <c r="P1351">
        <v>2600</v>
      </c>
      <c r="Q1351">
        <v>50</v>
      </c>
      <c r="R1351">
        <v>300</v>
      </c>
      <c r="S1351"/>
      <c r="T1351"/>
      <c r="U1351" t="s">
        <v>6144</v>
      </c>
      <c r="V1351" s="2">
        <v>44700.306111111109</v>
      </c>
      <c r="W1351" t="s">
        <v>329</v>
      </c>
      <c r="X1351" s="2">
        <v>44700.306111111109</v>
      </c>
      <c r="Y1351" t="s">
        <v>329</v>
      </c>
      <c r="Z1351"/>
    </row>
    <row r="1352" spans="1:26" hidden="1" x14ac:dyDescent="0.25">
      <c r="A1352" t="s">
        <v>3900</v>
      </c>
      <c r="B1352" t="s">
        <v>3899</v>
      </c>
      <c r="C1352" t="s">
        <v>2385</v>
      </c>
      <c r="D1352" t="s">
        <v>652</v>
      </c>
      <c r="E1352" t="s">
        <v>2392</v>
      </c>
      <c r="F1352" t="s">
        <v>177</v>
      </c>
      <c r="G1352" t="s">
        <v>58</v>
      </c>
      <c r="H1352">
        <v>1041146</v>
      </c>
      <c r="I1352">
        <v>5</v>
      </c>
      <c r="J1352" t="s">
        <v>79</v>
      </c>
      <c r="K1352" t="s">
        <v>6172</v>
      </c>
      <c r="L1352" t="s">
        <v>55</v>
      </c>
      <c r="M1352">
        <v>60</v>
      </c>
      <c r="N1352">
        <v>100</v>
      </c>
      <c r="O1352" t="s">
        <v>6219</v>
      </c>
      <c r="P1352">
        <v>2600</v>
      </c>
      <c r="Q1352">
        <v>50</v>
      </c>
      <c r="R1352">
        <v>300</v>
      </c>
      <c r="S1352"/>
      <c r="T1352"/>
      <c r="U1352" t="s">
        <v>6174</v>
      </c>
      <c r="V1352" s="2">
        <v>44601.347210648149</v>
      </c>
      <c r="W1352" t="s">
        <v>329</v>
      </c>
      <c r="X1352" s="2">
        <v>44601.347210648149</v>
      </c>
      <c r="Y1352" t="s">
        <v>329</v>
      </c>
      <c r="Z1352"/>
    </row>
    <row r="1353" spans="1:26" x14ac:dyDescent="0.25">
      <c r="A1353" t="s">
        <v>3289</v>
      </c>
      <c r="B1353" t="s">
        <v>3288</v>
      </c>
      <c r="C1353" t="s">
        <v>3290</v>
      </c>
      <c r="D1353" t="s">
        <v>105</v>
      </c>
      <c r="E1353" t="s">
        <v>3291</v>
      </c>
      <c r="F1353" t="s">
        <v>241</v>
      </c>
      <c r="G1353" s="5" t="s">
        <v>58</v>
      </c>
      <c r="H1353" s="5">
        <v>1019868</v>
      </c>
      <c r="I1353">
        <v>5</v>
      </c>
      <c r="J1353" t="s">
        <v>79</v>
      </c>
      <c r="K1353" t="s">
        <v>6142</v>
      </c>
      <c r="L1353" s="5" t="s">
        <v>55</v>
      </c>
      <c r="M1353">
        <v>80</v>
      </c>
      <c r="N1353">
        <v>100</v>
      </c>
      <c r="O1353" t="s">
        <v>6156</v>
      </c>
      <c r="P1353" s="5">
        <v>2600</v>
      </c>
      <c r="Q1353" s="5">
        <v>50</v>
      </c>
      <c r="R1353" s="5">
        <v>300</v>
      </c>
      <c r="U1353" s="5" t="s">
        <v>6144</v>
      </c>
      <c r="V1353" s="8">
        <v>43474.373854166668</v>
      </c>
      <c r="X1353" s="8">
        <v>43474.373854166668</v>
      </c>
    </row>
    <row r="1354" spans="1:26" hidden="1" x14ac:dyDescent="0.25">
      <c r="A1354" t="s">
        <v>4913</v>
      </c>
      <c r="B1354" t="s">
        <v>4912</v>
      </c>
      <c r="C1354" t="s">
        <v>333</v>
      </c>
      <c r="D1354" t="s">
        <v>334</v>
      </c>
      <c r="E1354" t="s">
        <v>335</v>
      </c>
      <c r="F1354" t="s">
        <v>34</v>
      </c>
      <c r="G1354" t="s">
        <v>58</v>
      </c>
      <c r="H1354">
        <v>1041157</v>
      </c>
      <c r="I1354">
        <v>6</v>
      </c>
      <c r="J1354" t="s">
        <v>167</v>
      </c>
      <c r="K1354" t="s">
        <v>6142</v>
      </c>
      <c r="L1354" t="s">
        <v>55</v>
      </c>
      <c r="M1354">
        <v>80</v>
      </c>
      <c r="N1354">
        <v>100</v>
      </c>
      <c r="O1354" t="s">
        <v>6216</v>
      </c>
      <c r="P1354">
        <v>2600</v>
      </c>
      <c r="Q1354">
        <v>50</v>
      </c>
      <c r="R1354">
        <v>300</v>
      </c>
      <c r="S1354"/>
      <c r="T1354"/>
      <c r="U1354" t="s">
        <v>6144</v>
      </c>
      <c r="V1354" s="2">
        <v>44775.574513888889</v>
      </c>
      <c r="W1354" t="s">
        <v>329</v>
      </c>
      <c r="X1354" s="2">
        <v>44775.574513888889</v>
      </c>
      <c r="Y1354" t="s">
        <v>329</v>
      </c>
      <c r="Z1354"/>
    </row>
    <row r="1355" spans="1:26" hidden="1" x14ac:dyDescent="0.25">
      <c r="A1355" t="s">
        <v>4915</v>
      </c>
      <c r="B1355" t="s">
        <v>4914</v>
      </c>
      <c r="C1355" t="s">
        <v>3814</v>
      </c>
      <c r="D1355" t="s">
        <v>298</v>
      </c>
      <c r="E1355" t="s">
        <v>3815</v>
      </c>
      <c r="F1355" t="s">
        <v>177</v>
      </c>
      <c r="G1355" t="s">
        <v>58</v>
      </c>
      <c r="H1355">
        <v>1041122</v>
      </c>
      <c r="I1355">
        <v>5</v>
      </c>
      <c r="J1355" t="s">
        <v>47</v>
      </c>
      <c r="K1355" t="s">
        <v>6172</v>
      </c>
      <c r="L1355" t="s">
        <v>55</v>
      </c>
      <c r="M1355">
        <v>60</v>
      </c>
      <c r="N1355">
        <v>100</v>
      </c>
      <c r="O1355" t="s">
        <v>6173</v>
      </c>
      <c r="P1355">
        <v>2600</v>
      </c>
      <c r="Q1355">
        <v>50</v>
      </c>
      <c r="R1355">
        <v>300</v>
      </c>
      <c r="S1355"/>
      <c r="T1355"/>
      <c r="U1355" t="s">
        <v>6174</v>
      </c>
      <c r="V1355" s="2">
        <v>44671.381296296298</v>
      </c>
      <c r="W1355" t="s">
        <v>329</v>
      </c>
      <c r="X1355" s="2">
        <v>44671.381296296298</v>
      </c>
      <c r="Y1355" t="s">
        <v>329</v>
      </c>
      <c r="Z1355"/>
    </row>
    <row r="1356" spans="1:26" hidden="1" x14ac:dyDescent="0.25">
      <c r="A1356" t="s">
        <v>4917</v>
      </c>
      <c r="B1356" t="s">
        <v>4916</v>
      </c>
      <c r="C1356" t="s">
        <v>333</v>
      </c>
      <c r="D1356" t="s">
        <v>334</v>
      </c>
      <c r="E1356" t="s">
        <v>335</v>
      </c>
      <c r="F1356" t="s">
        <v>34</v>
      </c>
      <c r="G1356" t="s">
        <v>58</v>
      </c>
      <c r="H1356">
        <v>1041102</v>
      </c>
      <c r="I1356">
        <v>6</v>
      </c>
      <c r="J1356" t="s">
        <v>47</v>
      </c>
      <c r="K1356" t="s">
        <v>6172</v>
      </c>
      <c r="L1356" t="s">
        <v>55</v>
      </c>
      <c r="M1356">
        <v>60</v>
      </c>
      <c r="N1356">
        <v>100</v>
      </c>
      <c r="O1356" t="s">
        <v>6173</v>
      </c>
      <c r="P1356">
        <v>2600</v>
      </c>
      <c r="Q1356">
        <v>50</v>
      </c>
      <c r="R1356">
        <v>300</v>
      </c>
      <c r="S1356"/>
      <c r="T1356"/>
      <c r="U1356" t="s">
        <v>6174</v>
      </c>
      <c r="V1356" s="2">
        <v>44819.638368055559</v>
      </c>
      <c r="W1356" t="s">
        <v>329</v>
      </c>
      <c r="X1356" s="2">
        <v>44819.638368055559</v>
      </c>
      <c r="Y1356" t="s">
        <v>329</v>
      </c>
      <c r="Z1356"/>
    </row>
    <row r="1357" spans="1:26" hidden="1" x14ac:dyDescent="0.25">
      <c r="A1357" t="s">
        <v>4919</v>
      </c>
      <c r="B1357" t="s">
        <v>4918</v>
      </c>
      <c r="C1357" t="s">
        <v>3808</v>
      </c>
      <c r="D1357" t="s">
        <v>3809</v>
      </c>
      <c r="E1357" t="s">
        <v>3810</v>
      </c>
      <c r="F1357" t="s">
        <v>177</v>
      </c>
      <c r="G1357" t="s">
        <v>58</v>
      </c>
      <c r="H1357">
        <v>1041089</v>
      </c>
      <c r="I1357">
        <v>5</v>
      </c>
      <c r="J1357" t="s">
        <v>47</v>
      </c>
      <c r="K1357" t="s">
        <v>6172</v>
      </c>
      <c r="L1357" t="s">
        <v>55</v>
      </c>
      <c r="M1357">
        <v>60</v>
      </c>
      <c r="N1357">
        <v>100</v>
      </c>
      <c r="O1357" t="s">
        <v>6173</v>
      </c>
      <c r="P1357">
        <v>2600</v>
      </c>
      <c r="Q1357">
        <v>50</v>
      </c>
      <c r="R1357">
        <v>300</v>
      </c>
      <c r="S1357"/>
      <c r="T1357"/>
      <c r="U1357" t="s">
        <v>6174</v>
      </c>
      <c r="V1357" s="2">
        <v>44670.35428240741</v>
      </c>
      <c r="W1357" t="s">
        <v>329</v>
      </c>
      <c r="X1357" s="2">
        <v>44670.35428240741</v>
      </c>
      <c r="Y1357" t="s">
        <v>329</v>
      </c>
      <c r="Z1357"/>
    </row>
    <row r="1358" spans="1:26" hidden="1" x14ac:dyDescent="0.25">
      <c r="A1358" t="s">
        <v>3909</v>
      </c>
      <c r="B1358" t="s">
        <v>3908</v>
      </c>
      <c r="C1358" t="s">
        <v>461</v>
      </c>
      <c r="D1358" t="s">
        <v>411</v>
      </c>
      <c r="E1358" t="s">
        <v>3910</v>
      </c>
      <c r="F1358" t="s">
        <v>62</v>
      </c>
      <c r="G1358" t="s">
        <v>58</v>
      </c>
      <c r="H1358">
        <v>1041094</v>
      </c>
      <c r="I1358">
        <v>5</v>
      </c>
      <c r="J1358" t="s">
        <v>79</v>
      </c>
      <c r="K1358" t="s">
        <v>6172</v>
      </c>
      <c r="L1358" t="s">
        <v>55</v>
      </c>
      <c r="M1358">
        <v>60</v>
      </c>
      <c r="N1358">
        <v>100</v>
      </c>
      <c r="O1358" t="s">
        <v>6173</v>
      </c>
      <c r="P1358">
        <v>2500</v>
      </c>
      <c r="Q1358">
        <v>50</v>
      </c>
      <c r="R1358">
        <v>300</v>
      </c>
      <c r="S1358"/>
      <c r="T1358"/>
      <c r="U1358" t="s">
        <v>6174</v>
      </c>
      <c r="V1358" s="2">
        <v>44658.371770833335</v>
      </c>
      <c r="W1358" t="s">
        <v>329</v>
      </c>
      <c r="X1358" s="2">
        <v>44658.371770833335</v>
      </c>
      <c r="Y1358" t="s">
        <v>329</v>
      </c>
      <c r="Z1358"/>
    </row>
    <row r="1359" spans="1:26" hidden="1" x14ac:dyDescent="0.25">
      <c r="A1359" t="s">
        <v>3913</v>
      </c>
      <c r="B1359" t="s">
        <v>3912</v>
      </c>
      <c r="C1359" t="s">
        <v>461</v>
      </c>
      <c r="D1359" t="s">
        <v>3914</v>
      </c>
      <c r="E1359" t="s">
        <v>3915</v>
      </c>
      <c r="F1359" t="s">
        <v>62</v>
      </c>
      <c r="G1359" t="s">
        <v>58</v>
      </c>
      <c r="H1359">
        <v>1041078</v>
      </c>
      <c r="I1359">
        <v>5</v>
      </c>
      <c r="J1359" t="s">
        <v>79</v>
      </c>
      <c r="K1359" t="s">
        <v>6172</v>
      </c>
      <c r="L1359" t="s">
        <v>55</v>
      </c>
      <c r="M1359">
        <v>60</v>
      </c>
      <c r="N1359">
        <v>100</v>
      </c>
      <c r="O1359" t="s">
        <v>6173</v>
      </c>
      <c r="P1359">
        <v>2600</v>
      </c>
      <c r="Q1359">
        <v>50</v>
      </c>
      <c r="R1359">
        <v>300</v>
      </c>
      <c r="S1359"/>
      <c r="T1359"/>
      <c r="U1359" t="s">
        <v>6174</v>
      </c>
      <c r="V1359" s="2">
        <v>44658.371168981481</v>
      </c>
      <c r="W1359" t="s">
        <v>329</v>
      </c>
      <c r="X1359" s="2">
        <v>44658.371168981481</v>
      </c>
      <c r="Y1359" t="s">
        <v>329</v>
      </c>
      <c r="Z1359"/>
    </row>
    <row r="1360" spans="1:26" hidden="1" x14ac:dyDescent="0.25">
      <c r="A1360" t="s">
        <v>5153</v>
      </c>
      <c r="B1360" t="s">
        <v>5152</v>
      </c>
      <c r="C1360" t="s">
        <v>5010</v>
      </c>
      <c r="D1360" t="s">
        <v>5154</v>
      </c>
      <c r="E1360" t="s">
        <v>5011</v>
      </c>
      <c r="F1360" t="s">
        <v>177</v>
      </c>
      <c r="G1360" t="s">
        <v>58</v>
      </c>
      <c r="H1360">
        <v>1041107</v>
      </c>
      <c r="I1360">
        <v>6</v>
      </c>
      <c r="J1360" t="s">
        <v>167</v>
      </c>
      <c r="K1360" t="s">
        <v>6142</v>
      </c>
      <c r="L1360" t="s">
        <v>55</v>
      </c>
      <c r="M1360">
        <v>80</v>
      </c>
      <c r="N1360">
        <v>100</v>
      </c>
      <c r="O1360" t="s">
        <v>6320</v>
      </c>
      <c r="P1360">
        <v>2600</v>
      </c>
      <c r="Q1360">
        <v>50</v>
      </c>
      <c r="R1360">
        <v>300</v>
      </c>
      <c r="S1360"/>
      <c r="T1360"/>
      <c r="U1360" t="s">
        <v>6144</v>
      </c>
      <c r="V1360" s="2">
        <v>44952.441770833335</v>
      </c>
      <c r="W1360" t="s">
        <v>329</v>
      </c>
      <c r="X1360" s="2">
        <v>44952.441770833335</v>
      </c>
      <c r="Y1360" t="s">
        <v>329</v>
      </c>
      <c r="Z1360"/>
    </row>
    <row r="1361" spans="1:26" hidden="1" x14ac:dyDescent="0.25">
      <c r="A1361" t="s">
        <v>3807</v>
      </c>
      <c r="B1361" t="s">
        <v>3806</v>
      </c>
      <c r="C1361" t="s">
        <v>3808</v>
      </c>
      <c r="D1361" t="s">
        <v>3809</v>
      </c>
      <c r="E1361" t="s">
        <v>3810</v>
      </c>
      <c r="F1361" t="s">
        <v>177</v>
      </c>
      <c r="G1361" t="s">
        <v>58</v>
      </c>
      <c r="H1361">
        <v>1041022</v>
      </c>
      <c r="I1361">
        <v>5</v>
      </c>
      <c r="J1361" t="s">
        <v>79</v>
      </c>
      <c r="K1361" t="s">
        <v>6172</v>
      </c>
      <c r="L1361" t="s">
        <v>55</v>
      </c>
      <c r="M1361">
        <v>60</v>
      </c>
      <c r="N1361">
        <v>100</v>
      </c>
      <c r="O1361" t="s">
        <v>6173</v>
      </c>
      <c r="P1361">
        <v>2600</v>
      </c>
      <c r="Q1361">
        <v>50</v>
      </c>
      <c r="R1361">
        <v>300</v>
      </c>
      <c r="S1361"/>
      <c r="T1361"/>
      <c r="U1361" t="s">
        <v>6174</v>
      </c>
      <c r="V1361" s="2">
        <v>44670.354108796295</v>
      </c>
      <c r="W1361" t="s">
        <v>329</v>
      </c>
      <c r="X1361" s="2">
        <v>44670.354108796295</v>
      </c>
      <c r="Y1361" t="s">
        <v>329</v>
      </c>
      <c r="Z1361"/>
    </row>
    <row r="1362" spans="1:26" hidden="1" x14ac:dyDescent="0.25">
      <c r="A1362" t="s">
        <v>3813</v>
      </c>
      <c r="B1362" t="s">
        <v>3812</v>
      </c>
      <c r="C1362" t="s">
        <v>3814</v>
      </c>
      <c r="D1362" t="s">
        <v>298</v>
      </c>
      <c r="E1362" t="s">
        <v>3815</v>
      </c>
      <c r="F1362" t="s">
        <v>177</v>
      </c>
      <c r="G1362" t="s">
        <v>58</v>
      </c>
      <c r="H1362">
        <v>1041030</v>
      </c>
      <c r="I1362">
        <v>5</v>
      </c>
      <c r="J1362" t="s">
        <v>79</v>
      </c>
      <c r="K1362" t="s">
        <v>6172</v>
      </c>
      <c r="L1362" t="s">
        <v>55</v>
      </c>
      <c r="M1362">
        <v>60</v>
      </c>
      <c r="N1362">
        <v>100</v>
      </c>
      <c r="O1362" t="s">
        <v>6173</v>
      </c>
      <c r="P1362">
        <v>2600</v>
      </c>
      <c r="Q1362">
        <v>50</v>
      </c>
      <c r="R1362">
        <v>300</v>
      </c>
      <c r="S1362"/>
      <c r="T1362"/>
      <c r="U1362" t="s">
        <v>6174</v>
      </c>
      <c r="V1362" s="2">
        <v>44671.381099537037</v>
      </c>
      <c r="W1362" t="s">
        <v>329</v>
      </c>
      <c r="X1362" s="2">
        <v>44671.381099537037</v>
      </c>
      <c r="Y1362" t="s">
        <v>329</v>
      </c>
      <c r="Z1362"/>
    </row>
    <row r="1363" spans="1:26" hidden="1" x14ac:dyDescent="0.25">
      <c r="A1363" t="s">
        <v>4638</v>
      </c>
      <c r="B1363" t="s">
        <v>4637</v>
      </c>
      <c r="C1363" t="s">
        <v>324</v>
      </c>
      <c r="D1363" t="s">
        <v>325</v>
      </c>
      <c r="E1363" t="s">
        <v>326</v>
      </c>
      <c r="F1363" t="s">
        <v>177</v>
      </c>
      <c r="G1363" t="s">
        <v>58</v>
      </c>
      <c r="H1363">
        <v>1041080</v>
      </c>
      <c r="I1363">
        <v>6</v>
      </c>
      <c r="J1363" t="s">
        <v>47</v>
      </c>
      <c r="K1363" t="s">
        <v>6172</v>
      </c>
      <c r="L1363" t="s">
        <v>55</v>
      </c>
      <c r="M1363">
        <v>60</v>
      </c>
      <c r="N1363">
        <v>100</v>
      </c>
      <c r="O1363" t="s">
        <v>6173</v>
      </c>
      <c r="P1363">
        <v>2600</v>
      </c>
      <c r="Q1363">
        <v>50</v>
      </c>
      <c r="R1363">
        <v>300</v>
      </c>
      <c r="S1363"/>
      <c r="T1363"/>
      <c r="U1363" t="s">
        <v>6174</v>
      </c>
      <c r="V1363" s="2">
        <v>44867.417349537034</v>
      </c>
      <c r="W1363" t="s">
        <v>329</v>
      </c>
      <c r="X1363" s="2">
        <v>44867.417349537034</v>
      </c>
      <c r="Y1363" t="s">
        <v>329</v>
      </c>
      <c r="Z1363"/>
    </row>
    <row r="1364" spans="1:26" hidden="1" x14ac:dyDescent="0.25">
      <c r="A1364" t="s">
        <v>4640</v>
      </c>
      <c r="B1364" t="s">
        <v>4639</v>
      </c>
      <c r="C1364" t="s">
        <v>2385</v>
      </c>
      <c r="D1364" t="s">
        <v>652</v>
      </c>
      <c r="E1364" t="s">
        <v>2392</v>
      </c>
      <c r="F1364" t="s">
        <v>177</v>
      </c>
      <c r="G1364" t="s">
        <v>58</v>
      </c>
      <c r="H1364">
        <v>1041025</v>
      </c>
      <c r="I1364">
        <v>5</v>
      </c>
      <c r="J1364" t="s">
        <v>47</v>
      </c>
      <c r="K1364" t="s">
        <v>6172</v>
      </c>
      <c r="L1364" t="s">
        <v>55</v>
      </c>
      <c r="M1364">
        <v>60</v>
      </c>
      <c r="N1364">
        <v>100</v>
      </c>
      <c r="O1364" t="s">
        <v>6219</v>
      </c>
      <c r="P1364">
        <v>2600</v>
      </c>
      <c r="Q1364">
        <v>50</v>
      </c>
      <c r="R1364">
        <v>300</v>
      </c>
      <c r="S1364"/>
      <c r="T1364"/>
      <c r="U1364" t="s">
        <v>6174</v>
      </c>
      <c r="V1364" s="2">
        <v>44601.347384259258</v>
      </c>
      <c r="W1364" t="s">
        <v>329</v>
      </c>
      <c r="X1364" s="2">
        <v>44601.347384259258</v>
      </c>
      <c r="Y1364" t="s">
        <v>329</v>
      </c>
      <c r="Z1364"/>
    </row>
    <row r="1365" spans="1:26" hidden="1" x14ac:dyDescent="0.25">
      <c r="A1365" t="s">
        <v>4642</v>
      </c>
      <c r="B1365" t="s">
        <v>4641</v>
      </c>
      <c r="C1365" t="s">
        <v>161</v>
      </c>
      <c r="D1365" t="s">
        <v>4643</v>
      </c>
      <c r="E1365" t="s">
        <v>4644</v>
      </c>
      <c r="F1365" t="s">
        <v>62</v>
      </c>
      <c r="G1365" t="s">
        <v>58</v>
      </c>
      <c r="H1365">
        <v>1041081</v>
      </c>
      <c r="I1365">
        <v>6</v>
      </c>
      <c r="J1365" t="s">
        <v>47</v>
      </c>
      <c r="K1365" t="s">
        <v>6142</v>
      </c>
      <c r="L1365" t="s">
        <v>55</v>
      </c>
      <c r="M1365">
        <v>80</v>
      </c>
      <c r="N1365">
        <v>100</v>
      </c>
      <c r="O1365" t="s">
        <v>6216</v>
      </c>
      <c r="P1365">
        <v>2600</v>
      </c>
      <c r="Q1365">
        <v>50</v>
      </c>
      <c r="R1365">
        <v>300</v>
      </c>
      <c r="S1365"/>
      <c r="T1365"/>
      <c r="U1365" t="s">
        <v>6144</v>
      </c>
      <c r="V1365" s="2">
        <v>44844.505231481482</v>
      </c>
      <c r="W1365" t="s">
        <v>329</v>
      </c>
      <c r="X1365" s="2">
        <v>44844.505231481482</v>
      </c>
      <c r="Y1365" t="s">
        <v>329</v>
      </c>
      <c r="Z1365"/>
    </row>
    <row r="1366" spans="1:26" hidden="1" x14ac:dyDescent="0.25">
      <c r="A1366" t="s">
        <v>4647</v>
      </c>
      <c r="B1366" t="s">
        <v>4646</v>
      </c>
      <c r="C1366" t="s">
        <v>333</v>
      </c>
      <c r="D1366" t="s">
        <v>334</v>
      </c>
      <c r="E1366" t="s">
        <v>335</v>
      </c>
      <c r="F1366" t="s">
        <v>34</v>
      </c>
      <c r="G1366" t="s">
        <v>58</v>
      </c>
      <c r="H1366">
        <v>1041029</v>
      </c>
      <c r="I1366">
        <v>6</v>
      </c>
      <c r="J1366" t="s">
        <v>47</v>
      </c>
      <c r="K1366" t="s">
        <v>6142</v>
      </c>
      <c r="L1366" t="s">
        <v>55</v>
      </c>
      <c r="M1366">
        <v>80</v>
      </c>
      <c r="N1366">
        <v>100</v>
      </c>
      <c r="O1366" t="s">
        <v>6216</v>
      </c>
      <c r="P1366">
        <v>2600</v>
      </c>
      <c r="Q1366">
        <v>50</v>
      </c>
      <c r="R1366">
        <v>300</v>
      </c>
      <c r="S1366"/>
      <c r="T1366"/>
      <c r="U1366" t="s">
        <v>6144</v>
      </c>
      <c r="V1366" s="2">
        <v>44775.574386574073</v>
      </c>
      <c r="W1366" t="s">
        <v>329</v>
      </c>
      <c r="X1366" s="2">
        <v>44775.574386574073</v>
      </c>
      <c r="Y1366" t="s">
        <v>329</v>
      </c>
      <c r="Z1366"/>
    </row>
    <row r="1367" spans="1:26" hidden="1" x14ac:dyDescent="0.25">
      <c r="A1367" t="s">
        <v>4649</v>
      </c>
      <c r="B1367" t="s">
        <v>4648</v>
      </c>
      <c r="C1367" t="s">
        <v>3724</v>
      </c>
      <c r="D1367" t="s">
        <v>334</v>
      </c>
      <c r="E1367" t="s">
        <v>3725</v>
      </c>
      <c r="F1367" t="s">
        <v>750</v>
      </c>
      <c r="G1367" t="s">
        <v>58</v>
      </c>
      <c r="H1367">
        <v>1041024</v>
      </c>
      <c r="I1367">
        <v>6</v>
      </c>
      <c r="J1367" t="s">
        <v>167</v>
      </c>
      <c r="K1367" t="s">
        <v>6142</v>
      </c>
      <c r="L1367" t="s">
        <v>55</v>
      </c>
      <c r="M1367">
        <v>80</v>
      </c>
      <c r="N1367">
        <v>100</v>
      </c>
      <c r="O1367" t="s">
        <v>6216</v>
      </c>
      <c r="P1367">
        <v>2600</v>
      </c>
      <c r="Q1367">
        <v>50</v>
      </c>
      <c r="R1367">
        <v>300</v>
      </c>
      <c r="S1367"/>
      <c r="T1367"/>
      <c r="U1367" t="s">
        <v>6144</v>
      </c>
      <c r="V1367" s="2">
        <v>44749.372476851851</v>
      </c>
      <c r="W1367" t="s">
        <v>329</v>
      </c>
      <c r="X1367" s="2">
        <v>44749.372476851851</v>
      </c>
      <c r="Y1367" t="s">
        <v>329</v>
      </c>
      <c r="Z1367"/>
    </row>
    <row r="1368" spans="1:26" hidden="1" x14ac:dyDescent="0.25">
      <c r="A1368" t="s">
        <v>5009</v>
      </c>
      <c r="B1368" t="s">
        <v>5008</v>
      </c>
      <c r="C1368" t="s">
        <v>5010</v>
      </c>
      <c r="D1368" t="s">
        <v>2926</v>
      </c>
      <c r="E1368" t="s">
        <v>5011</v>
      </c>
      <c r="F1368" t="s">
        <v>177</v>
      </c>
      <c r="G1368" t="s">
        <v>58</v>
      </c>
      <c r="H1368">
        <v>1041028</v>
      </c>
      <c r="I1368">
        <v>6</v>
      </c>
      <c r="J1368" t="s">
        <v>47</v>
      </c>
      <c r="K1368" t="s">
        <v>6172</v>
      </c>
      <c r="L1368" t="s">
        <v>55</v>
      </c>
      <c r="M1368">
        <v>60</v>
      </c>
      <c r="N1368">
        <v>100</v>
      </c>
      <c r="O1368" t="s">
        <v>6319</v>
      </c>
      <c r="P1368">
        <v>2600</v>
      </c>
      <c r="Q1368">
        <v>50</v>
      </c>
      <c r="R1368">
        <v>300</v>
      </c>
      <c r="S1368"/>
      <c r="T1368"/>
      <c r="U1368" t="s">
        <v>6174</v>
      </c>
      <c r="V1368" s="2">
        <v>44952.442129629628</v>
      </c>
      <c r="W1368" t="s">
        <v>329</v>
      </c>
      <c r="X1368" s="2">
        <v>44952.442129629628</v>
      </c>
      <c r="Y1368" t="s">
        <v>329</v>
      </c>
      <c r="Z1368"/>
    </row>
    <row r="1369" spans="1:26" hidden="1" x14ac:dyDescent="0.25">
      <c r="A1369" t="s">
        <v>4909</v>
      </c>
      <c r="B1369" t="s">
        <v>4908</v>
      </c>
      <c r="C1369" t="s">
        <v>333</v>
      </c>
      <c r="D1369" t="s">
        <v>334</v>
      </c>
      <c r="E1369" t="s">
        <v>335</v>
      </c>
      <c r="F1369" t="s">
        <v>34</v>
      </c>
      <c r="G1369" t="s">
        <v>58</v>
      </c>
      <c r="H1369">
        <v>1041036</v>
      </c>
      <c r="I1369">
        <v>6</v>
      </c>
      <c r="J1369" t="s">
        <v>79</v>
      </c>
      <c r="K1369" t="s">
        <v>6172</v>
      </c>
      <c r="L1369" t="s">
        <v>55</v>
      </c>
      <c r="M1369">
        <v>60</v>
      </c>
      <c r="N1369">
        <v>100</v>
      </c>
      <c r="O1369" t="s">
        <v>6173</v>
      </c>
      <c r="P1369">
        <v>2600</v>
      </c>
      <c r="Q1369">
        <v>50</v>
      </c>
      <c r="R1369">
        <v>300</v>
      </c>
      <c r="S1369"/>
      <c r="T1369"/>
      <c r="U1369" t="s">
        <v>6174</v>
      </c>
      <c r="V1369" s="2">
        <v>44819.638182870367</v>
      </c>
      <c r="W1369" t="s">
        <v>329</v>
      </c>
      <c r="X1369" s="2">
        <v>44819.638182870367</v>
      </c>
      <c r="Y1369" t="s">
        <v>329</v>
      </c>
      <c r="Z1369"/>
    </row>
    <row r="1370" spans="1:26" hidden="1" x14ac:dyDescent="0.25">
      <c r="A1370" t="s">
        <v>4506</v>
      </c>
      <c r="B1370" t="s">
        <v>4505</v>
      </c>
      <c r="C1370" t="s">
        <v>3919</v>
      </c>
      <c r="D1370" t="s">
        <v>3920</v>
      </c>
      <c r="E1370" t="s">
        <v>3921</v>
      </c>
      <c r="F1370" t="s">
        <v>241</v>
      </c>
      <c r="G1370" t="s">
        <v>323</v>
      </c>
      <c r="H1370">
        <v>1045964</v>
      </c>
      <c r="I1370">
        <v>0.24</v>
      </c>
      <c r="J1370" t="s">
        <v>193</v>
      </c>
      <c r="K1370" t="s">
        <v>6175</v>
      </c>
      <c r="L1370" t="s">
        <v>330</v>
      </c>
      <c r="M1370">
        <v>20</v>
      </c>
      <c r="N1370">
        <v>100</v>
      </c>
      <c r="O1370" t="s">
        <v>6176</v>
      </c>
      <c r="P1370" s="2"/>
      <c r="Q1370" s="2"/>
      <c r="R1370" s="2"/>
      <c r="S1370"/>
      <c r="T1370"/>
      <c r="U1370" t="s">
        <v>6177</v>
      </c>
      <c r="V1370" s="2">
        <v>44746.419571759259</v>
      </c>
      <c r="W1370" t="s">
        <v>329</v>
      </c>
      <c r="X1370" s="2">
        <v>44746.419571759259</v>
      </c>
      <c r="Y1370" t="s">
        <v>329</v>
      </c>
      <c r="Z1370"/>
    </row>
    <row r="1371" spans="1:26" hidden="1" x14ac:dyDescent="0.25">
      <c r="A1371" t="s">
        <v>4911</v>
      </c>
      <c r="B1371" t="s">
        <v>4910</v>
      </c>
      <c r="C1371" t="s">
        <v>4540</v>
      </c>
      <c r="D1371" t="s">
        <v>1082</v>
      </c>
      <c r="E1371" t="s">
        <v>4541</v>
      </c>
      <c r="F1371" t="s">
        <v>750</v>
      </c>
      <c r="G1371" t="s">
        <v>58</v>
      </c>
      <c r="H1371">
        <v>1041039</v>
      </c>
      <c r="I1371">
        <v>6</v>
      </c>
      <c r="J1371" t="s">
        <v>79</v>
      </c>
      <c r="K1371" t="s">
        <v>6172</v>
      </c>
      <c r="L1371" t="s">
        <v>55</v>
      </c>
      <c r="M1371">
        <v>60</v>
      </c>
      <c r="N1371">
        <v>100</v>
      </c>
      <c r="O1371" t="s">
        <v>6173</v>
      </c>
      <c r="P1371">
        <v>2600</v>
      </c>
      <c r="Q1371">
        <v>50</v>
      </c>
      <c r="R1371">
        <v>300</v>
      </c>
      <c r="S1371"/>
      <c r="T1371"/>
      <c r="U1371" t="s">
        <v>6174</v>
      </c>
      <c r="V1371" s="2">
        <v>44746.486643518518</v>
      </c>
      <c r="W1371" t="s">
        <v>329</v>
      </c>
      <c r="X1371" s="2">
        <v>44746.486643518518</v>
      </c>
      <c r="Y1371" t="s">
        <v>329</v>
      </c>
      <c r="Z1371"/>
    </row>
    <row r="1372" spans="1:26" hidden="1" x14ac:dyDescent="0.25">
      <c r="A1372" t="s">
        <v>3818</v>
      </c>
      <c r="B1372" t="s">
        <v>3817</v>
      </c>
      <c r="C1372" t="s">
        <v>324</v>
      </c>
      <c r="D1372" t="s">
        <v>325</v>
      </c>
      <c r="E1372" t="s">
        <v>326</v>
      </c>
      <c r="F1372" t="s">
        <v>177</v>
      </c>
      <c r="G1372" t="s">
        <v>58</v>
      </c>
      <c r="H1372">
        <v>1041049</v>
      </c>
      <c r="I1372">
        <v>6</v>
      </c>
      <c r="J1372" t="s">
        <v>79</v>
      </c>
      <c r="K1372" t="s">
        <v>6172</v>
      </c>
      <c r="L1372" t="s">
        <v>55</v>
      </c>
      <c r="M1372">
        <v>60</v>
      </c>
      <c r="N1372">
        <v>100</v>
      </c>
      <c r="O1372" t="s">
        <v>6173</v>
      </c>
      <c r="P1372">
        <v>2600</v>
      </c>
      <c r="Q1372">
        <v>50</v>
      </c>
      <c r="R1372">
        <v>300</v>
      </c>
      <c r="S1372"/>
      <c r="T1372"/>
      <c r="U1372" t="s">
        <v>6174</v>
      </c>
      <c r="V1372" s="2">
        <v>44867.417222222219</v>
      </c>
      <c r="W1372" t="s">
        <v>329</v>
      </c>
      <c r="X1372" s="2">
        <v>44867.417222222219</v>
      </c>
      <c r="Y1372" t="s">
        <v>329</v>
      </c>
      <c r="Z1372"/>
    </row>
    <row r="1373" spans="1:26" hidden="1" x14ac:dyDescent="0.25">
      <c r="A1373" t="s">
        <v>4990</v>
      </c>
      <c r="B1373" t="s">
        <v>4989</v>
      </c>
      <c r="C1373" t="s">
        <v>4991</v>
      </c>
      <c r="D1373" t="s">
        <v>222</v>
      </c>
      <c r="E1373" t="s">
        <v>4992</v>
      </c>
      <c r="F1373" t="s">
        <v>177</v>
      </c>
      <c r="G1373" t="s">
        <v>58</v>
      </c>
      <c r="H1373">
        <v>1041042</v>
      </c>
      <c r="I1373">
        <v>6</v>
      </c>
      <c r="J1373" t="s">
        <v>79</v>
      </c>
      <c r="K1373" t="s">
        <v>6172</v>
      </c>
      <c r="L1373" t="s">
        <v>55</v>
      </c>
      <c r="M1373">
        <v>60</v>
      </c>
      <c r="N1373">
        <v>100</v>
      </c>
      <c r="O1373" t="s">
        <v>6173</v>
      </c>
      <c r="P1373">
        <v>2600</v>
      </c>
      <c r="Q1373">
        <v>50</v>
      </c>
      <c r="R1373">
        <v>300</v>
      </c>
      <c r="S1373"/>
      <c r="T1373"/>
      <c r="U1373" t="s">
        <v>6174</v>
      </c>
      <c r="V1373" s="2">
        <v>44860.374745370369</v>
      </c>
      <c r="W1373" t="s">
        <v>329</v>
      </c>
      <c r="X1373" s="2">
        <v>44860.374745370369</v>
      </c>
      <c r="Y1373" t="s">
        <v>329</v>
      </c>
      <c r="Z1373"/>
    </row>
    <row r="1374" spans="1:26" hidden="1" x14ac:dyDescent="0.25">
      <c r="A1374" t="s">
        <v>4634</v>
      </c>
      <c r="B1374" t="s">
        <v>4633</v>
      </c>
      <c r="C1374" t="s">
        <v>602</v>
      </c>
      <c r="D1374" t="s">
        <v>316</v>
      </c>
      <c r="E1374" t="s">
        <v>603</v>
      </c>
      <c r="F1374" t="s">
        <v>177</v>
      </c>
      <c r="G1374" t="s">
        <v>58</v>
      </c>
      <c r="H1374">
        <v>1041044</v>
      </c>
      <c r="I1374">
        <v>5</v>
      </c>
      <c r="J1374" t="s">
        <v>167</v>
      </c>
      <c r="K1374" t="s">
        <v>6142</v>
      </c>
      <c r="L1374" t="s">
        <v>55</v>
      </c>
      <c r="M1374">
        <v>80</v>
      </c>
      <c r="N1374">
        <v>100</v>
      </c>
      <c r="O1374" t="s">
        <v>6216</v>
      </c>
      <c r="P1374">
        <v>2600</v>
      </c>
      <c r="Q1374">
        <v>50</v>
      </c>
      <c r="R1374">
        <v>300</v>
      </c>
      <c r="S1374"/>
      <c r="T1374"/>
      <c r="U1374" t="s">
        <v>6144</v>
      </c>
      <c r="V1374" s="2">
        <v>44670.354525462964</v>
      </c>
      <c r="W1374" t="s">
        <v>329</v>
      </c>
      <c r="X1374" s="2">
        <v>44670.354525462964</v>
      </c>
      <c r="Y1374" t="s">
        <v>329</v>
      </c>
      <c r="Z1374"/>
    </row>
    <row r="1375" spans="1:26" hidden="1" x14ac:dyDescent="0.25">
      <c r="A1375" t="s">
        <v>4636</v>
      </c>
      <c r="B1375" t="s">
        <v>4635</v>
      </c>
      <c r="C1375" t="s">
        <v>4540</v>
      </c>
      <c r="D1375" t="s">
        <v>1082</v>
      </c>
      <c r="E1375" t="s">
        <v>4541</v>
      </c>
      <c r="F1375" t="s">
        <v>4542</v>
      </c>
      <c r="G1375" t="s">
        <v>58</v>
      </c>
      <c r="H1375">
        <v>1041053</v>
      </c>
      <c r="I1375">
        <v>6</v>
      </c>
      <c r="J1375" t="s">
        <v>47</v>
      </c>
      <c r="K1375" t="s">
        <v>6172</v>
      </c>
      <c r="L1375" t="s">
        <v>55</v>
      </c>
      <c r="M1375">
        <v>60</v>
      </c>
      <c r="N1375">
        <v>100</v>
      </c>
      <c r="O1375" t="s">
        <v>6173</v>
      </c>
      <c r="P1375">
        <v>2600</v>
      </c>
      <c r="Q1375">
        <v>50</v>
      </c>
      <c r="R1375">
        <v>300</v>
      </c>
      <c r="S1375"/>
      <c r="T1375"/>
      <c r="U1375" t="s">
        <v>6174</v>
      </c>
      <c r="V1375" s="2">
        <v>44746.486770833333</v>
      </c>
      <c r="W1375" t="s">
        <v>329</v>
      </c>
      <c r="X1375" s="2">
        <v>44746.486770833333</v>
      </c>
      <c r="Y1375" t="s">
        <v>329</v>
      </c>
      <c r="Z1375"/>
    </row>
    <row r="1376" spans="1:26" hidden="1" x14ac:dyDescent="0.25">
      <c r="A1376" t="s">
        <v>3820</v>
      </c>
      <c r="B1376" t="s">
        <v>3819</v>
      </c>
      <c r="C1376" t="s">
        <v>382</v>
      </c>
      <c r="D1376" t="s">
        <v>383</v>
      </c>
      <c r="E1376" t="s">
        <v>384</v>
      </c>
      <c r="F1376" t="s">
        <v>177</v>
      </c>
      <c r="G1376" t="s">
        <v>58</v>
      </c>
      <c r="H1376">
        <v>1041064</v>
      </c>
      <c r="I1376">
        <v>6</v>
      </c>
      <c r="J1376" t="s">
        <v>79</v>
      </c>
      <c r="K1376" t="s">
        <v>6172</v>
      </c>
      <c r="L1376" t="s">
        <v>55</v>
      </c>
      <c r="M1376">
        <v>60</v>
      </c>
      <c r="N1376">
        <v>100</v>
      </c>
      <c r="O1376" t="s">
        <v>6173</v>
      </c>
      <c r="P1376">
        <v>2600</v>
      </c>
      <c r="Q1376">
        <v>50</v>
      </c>
      <c r="R1376">
        <v>300</v>
      </c>
      <c r="S1376"/>
      <c r="T1376"/>
      <c r="U1376" t="s">
        <v>6174</v>
      </c>
      <c r="V1376" s="2">
        <v>44860.374236111114</v>
      </c>
      <c r="W1376" t="s">
        <v>329</v>
      </c>
      <c r="X1376" s="2">
        <v>44860.374236111114</v>
      </c>
      <c r="Y1376" t="s">
        <v>329</v>
      </c>
      <c r="Z1376"/>
    </row>
    <row r="1377" spans="1:26" hidden="1" x14ac:dyDescent="0.25">
      <c r="A1377" t="s">
        <v>5014</v>
      </c>
      <c r="B1377" t="s">
        <v>5013</v>
      </c>
      <c r="C1377" t="s">
        <v>4991</v>
      </c>
      <c r="D1377" t="s">
        <v>222</v>
      </c>
      <c r="E1377" t="s">
        <v>4992</v>
      </c>
      <c r="F1377" t="s">
        <v>177</v>
      </c>
      <c r="G1377" t="s">
        <v>58</v>
      </c>
      <c r="H1377">
        <v>1041112</v>
      </c>
      <c r="I1377">
        <v>6</v>
      </c>
      <c r="J1377" t="s">
        <v>47</v>
      </c>
      <c r="K1377" t="s">
        <v>6172</v>
      </c>
      <c r="L1377" t="s">
        <v>55</v>
      </c>
      <c r="M1377">
        <v>60</v>
      </c>
      <c r="N1377">
        <v>100</v>
      </c>
      <c r="O1377" t="s">
        <v>6173</v>
      </c>
      <c r="P1377">
        <v>2600</v>
      </c>
      <c r="Q1377">
        <v>50</v>
      </c>
      <c r="R1377">
        <v>300</v>
      </c>
      <c r="S1377"/>
      <c r="T1377"/>
      <c r="U1377" t="s">
        <v>6174</v>
      </c>
      <c r="V1377" s="2">
        <v>44860.375381944446</v>
      </c>
      <c r="W1377" t="s">
        <v>329</v>
      </c>
      <c r="X1377" s="2">
        <v>44860.375381944446</v>
      </c>
      <c r="Y1377" t="s">
        <v>329</v>
      </c>
      <c r="Z1377"/>
    </row>
    <row r="1378" spans="1:26" hidden="1" x14ac:dyDescent="0.25">
      <c r="A1378" t="s">
        <v>4902</v>
      </c>
      <c r="B1378" t="s">
        <v>4901</v>
      </c>
      <c r="C1378" t="s">
        <v>4903</v>
      </c>
      <c r="D1378" t="s">
        <v>293</v>
      </c>
      <c r="E1378" t="s">
        <v>4904</v>
      </c>
      <c r="F1378" t="s">
        <v>62</v>
      </c>
      <c r="G1378" t="s">
        <v>58</v>
      </c>
      <c r="H1378">
        <v>1041090</v>
      </c>
      <c r="I1378">
        <v>5</v>
      </c>
      <c r="J1378" t="s">
        <v>167</v>
      </c>
      <c r="K1378" t="s">
        <v>6142</v>
      </c>
      <c r="L1378" t="s">
        <v>55</v>
      </c>
      <c r="M1378">
        <v>80</v>
      </c>
      <c r="N1378">
        <v>100</v>
      </c>
      <c r="O1378" t="s">
        <v>6216</v>
      </c>
      <c r="P1378">
        <v>2600</v>
      </c>
      <c r="Q1378">
        <v>50</v>
      </c>
      <c r="R1378">
        <v>300</v>
      </c>
      <c r="S1378"/>
      <c r="T1378"/>
      <c r="U1378" t="s">
        <v>6144</v>
      </c>
      <c r="V1378" s="2">
        <v>44658.370486111111</v>
      </c>
      <c r="W1378" t="s">
        <v>329</v>
      </c>
      <c r="X1378" s="2">
        <v>44658.370486111111</v>
      </c>
      <c r="Y1378" t="s">
        <v>329</v>
      </c>
      <c r="Z1378"/>
    </row>
    <row r="1379" spans="1:26" hidden="1" x14ac:dyDescent="0.25">
      <c r="A1379" t="s">
        <v>4907</v>
      </c>
      <c r="B1379" t="s">
        <v>4906</v>
      </c>
      <c r="C1379" t="s">
        <v>3644</v>
      </c>
      <c r="D1379" t="s">
        <v>3715</v>
      </c>
      <c r="E1379" t="s">
        <v>3716</v>
      </c>
      <c r="F1379" t="s">
        <v>51</v>
      </c>
      <c r="G1379" t="s">
        <v>58</v>
      </c>
      <c r="H1379">
        <v>1041087</v>
      </c>
      <c r="I1379">
        <v>5</v>
      </c>
      <c r="J1379" t="s">
        <v>167</v>
      </c>
      <c r="K1379" t="s">
        <v>6142</v>
      </c>
      <c r="L1379" t="s">
        <v>55</v>
      </c>
      <c r="M1379">
        <v>80</v>
      </c>
      <c r="N1379">
        <v>100</v>
      </c>
      <c r="O1379" t="s">
        <v>6216</v>
      </c>
      <c r="P1379">
        <v>2600</v>
      </c>
      <c r="Q1379">
        <v>50</v>
      </c>
      <c r="R1379">
        <v>300</v>
      </c>
      <c r="S1379"/>
      <c r="T1379"/>
      <c r="U1379" t="s">
        <v>6144</v>
      </c>
      <c r="V1379" s="2">
        <v>44643.578634259262</v>
      </c>
      <c r="W1379" t="s">
        <v>329</v>
      </c>
      <c r="X1379" s="2">
        <v>44643.578634259262</v>
      </c>
      <c r="Y1379" t="s">
        <v>329</v>
      </c>
      <c r="Z1379"/>
    </row>
    <row r="1380" spans="1:26" hidden="1" x14ac:dyDescent="0.25">
      <c r="A1380" t="s">
        <v>3822</v>
      </c>
      <c r="B1380" t="s">
        <v>3821</v>
      </c>
      <c r="C1380" t="s">
        <v>382</v>
      </c>
      <c r="D1380" t="s">
        <v>383</v>
      </c>
      <c r="E1380" t="s">
        <v>384</v>
      </c>
      <c r="F1380" t="s">
        <v>177</v>
      </c>
      <c r="G1380" t="s">
        <v>58</v>
      </c>
      <c r="H1380">
        <v>1041026</v>
      </c>
      <c r="I1380">
        <v>6</v>
      </c>
      <c r="J1380" t="s">
        <v>47</v>
      </c>
      <c r="K1380" t="s">
        <v>6172</v>
      </c>
      <c r="L1380" t="s">
        <v>55</v>
      </c>
      <c r="M1380">
        <v>60</v>
      </c>
      <c r="N1380">
        <v>100</v>
      </c>
      <c r="O1380" t="s">
        <v>6173</v>
      </c>
      <c r="P1380">
        <v>2600</v>
      </c>
      <c r="Q1380">
        <v>50</v>
      </c>
      <c r="R1380">
        <v>300</v>
      </c>
      <c r="S1380"/>
      <c r="T1380"/>
      <c r="U1380" t="s">
        <v>6174</v>
      </c>
      <c r="V1380" s="2">
        <v>44860.374374999999</v>
      </c>
      <c r="W1380" t="s">
        <v>329</v>
      </c>
      <c r="X1380" s="2">
        <v>44860.374374999999</v>
      </c>
      <c r="Y1380" t="s">
        <v>329</v>
      </c>
      <c r="Z1380"/>
    </row>
    <row r="1381" spans="1:26" x14ac:dyDescent="0.25">
      <c r="A1381" t="s">
        <v>4651</v>
      </c>
      <c r="B1381" t="s">
        <v>4650</v>
      </c>
      <c r="C1381" t="s">
        <v>3919</v>
      </c>
      <c r="D1381" t="s">
        <v>3920</v>
      </c>
      <c r="E1381" t="s">
        <v>3921</v>
      </c>
      <c r="F1381" t="s">
        <v>241</v>
      </c>
      <c r="G1381" s="5" t="s">
        <v>58</v>
      </c>
      <c r="H1381" s="5">
        <v>1040786</v>
      </c>
      <c r="I1381">
        <v>6</v>
      </c>
      <c r="J1381" t="s">
        <v>47</v>
      </c>
      <c r="K1381" t="s">
        <v>6172</v>
      </c>
      <c r="L1381" s="5" t="s">
        <v>55</v>
      </c>
      <c r="M1381">
        <v>60</v>
      </c>
      <c r="N1381">
        <v>100</v>
      </c>
      <c r="O1381" t="s">
        <v>6173</v>
      </c>
      <c r="P1381" s="5">
        <v>2600</v>
      </c>
      <c r="Q1381" s="5">
        <v>50</v>
      </c>
      <c r="R1381" s="5">
        <v>300</v>
      </c>
      <c r="U1381" s="5" t="s">
        <v>6174</v>
      </c>
      <c r="V1381" s="8">
        <v>44746.419432870367</v>
      </c>
      <c r="W1381" s="5" t="s">
        <v>329</v>
      </c>
      <c r="X1381" s="8">
        <v>44746.419432870367</v>
      </c>
      <c r="Y1381" s="5" t="s">
        <v>329</v>
      </c>
    </row>
    <row r="1382" spans="1:26" hidden="1" x14ac:dyDescent="0.25">
      <c r="A1382" t="s">
        <v>4628</v>
      </c>
      <c r="B1382" t="s">
        <v>4627</v>
      </c>
      <c r="C1382" t="s">
        <v>4046</v>
      </c>
      <c r="D1382" t="s">
        <v>281</v>
      </c>
      <c r="E1382" t="s">
        <v>4047</v>
      </c>
      <c r="F1382" t="s">
        <v>34</v>
      </c>
      <c r="G1382" t="s">
        <v>58</v>
      </c>
      <c r="H1382">
        <v>1041058</v>
      </c>
      <c r="I1382">
        <v>5</v>
      </c>
      <c r="J1382" t="s">
        <v>167</v>
      </c>
      <c r="K1382" t="s">
        <v>6142</v>
      </c>
      <c r="L1382" t="s">
        <v>55</v>
      </c>
      <c r="M1382">
        <v>80</v>
      </c>
      <c r="N1382">
        <v>100</v>
      </c>
      <c r="O1382" t="s">
        <v>6218</v>
      </c>
      <c r="P1382">
        <v>2600</v>
      </c>
      <c r="Q1382">
        <v>50</v>
      </c>
      <c r="R1382">
        <v>300</v>
      </c>
      <c r="S1382"/>
      <c r="T1382"/>
      <c r="U1382" t="s">
        <v>6144</v>
      </c>
      <c r="V1382" s="2">
        <v>44602.518680555557</v>
      </c>
      <c r="W1382" t="s">
        <v>329</v>
      </c>
      <c r="X1382" s="2">
        <v>44602.518680555557</v>
      </c>
      <c r="Y1382" t="s">
        <v>329</v>
      </c>
      <c r="Z1382"/>
    </row>
    <row r="1383" spans="1:26" x14ac:dyDescent="0.25">
      <c r="A1383" t="s">
        <v>3918</v>
      </c>
      <c r="B1383" t="s">
        <v>3917</v>
      </c>
      <c r="C1383" t="s">
        <v>3919</v>
      </c>
      <c r="D1383" t="s">
        <v>3920</v>
      </c>
      <c r="E1383" t="s">
        <v>3921</v>
      </c>
      <c r="F1383" t="s">
        <v>241</v>
      </c>
      <c r="G1383" s="5" t="s">
        <v>58</v>
      </c>
      <c r="H1383" s="5">
        <v>1040735</v>
      </c>
      <c r="I1383">
        <v>6</v>
      </c>
      <c r="J1383" t="s">
        <v>79</v>
      </c>
      <c r="K1383" t="s">
        <v>6172</v>
      </c>
      <c r="L1383" s="5" t="s">
        <v>55</v>
      </c>
      <c r="M1383">
        <v>60</v>
      </c>
      <c r="N1383">
        <v>100</v>
      </c>
      <c r="O1383" t="s">
        <v>6173</v>
      </c>
      <c r="P1383" s="5">
        <v>2550</v>
      </c>
      <c r="Q1383" s="5">
        <v>50</v>
      </c>
      <c r="R1383" s="5">
        <v>300</v>
      </c>
      <c r="U1383" s="5" t="s">
        <v>6174</v>
      </c>
      <c r="V1383" s="8">
        <v>44746.419305555559</v>
      </c>
      <c r="W1383" s="5" t="s">
        <v>329</v>
      </c>
      <c r="X1383" s="8">
        <v>44746.419305555559</v>
      </c>
      <c r="Y1383" s="5" t="s">
        <v>329</v>
      </c>
    </row>
    <row r="1384" spans="1:26" hidden="1" x14ac:dyDescent="0.25">
      <c r="A1384" t="s">
        <v>4632</v>
      </c>
      <c r="B1384" t="s">
        <v>4631</v>
      </c>
      <c r="C1384" t="s">
        <v>3938</v>
      </c>
      <c r="D1384" t="s">
        <v>112</v>
      </c>
      <c r="E1384" t="s">
        <v>3939</v>
      </c>
      <c r="F1384" t="s">
        <v>177</v>
      </c>
      <c r="G1384" t="s">
        <v>58</v>
      </c>
      <c r="H1384">
        <v>1040782</v>
      </c>
      <c r="I1384">
        <v>5</v>
      </c>
      <c r="J1384" t="s">
        <v>47</v>
      </c>
      <c r="K1384" t="s">
        <v>6172</v>
      </c>
      <c r="L1384" t="s">
        <v>55</v>
      </c>
      <c r="M1384">
        <v>60</v>
      </c>
      <c r="N1384">
        <v>100</v>
      </c>
      <c r="O1384" t="s">
        <v>6173</v>
      </c>
      <c r="P1384">
        <v>2600</v>
      </c>
      <c r="Q1384">
        <v>50</v>
      </c>
      <c r="R1384">
        <v>300</v>
      </c>
      <c r="S1384"/>
      <c r="T1384"/>
      <c r="U1384" t="s">
        <v>6174</v>
      </c>
      <c r="V1384" s="2">
        <v>44670.353703703702</v>
      </c>
      <c r="W1384" t="s">
        <v>329</v>
      </c>
      <c r="X1384" s="2">
        <v>44670.353703703702</v>
      </c>
      <c r="Y1384" t="s">
        <v>329</v>
      </c>
      <c r="Z1384"/>
    </row>
    <row r="1385" spans="1:26" hidden="1" x14ac:dyDescent="0.25">
      <c r="A1385" t="s">
        <v>3824</v>
      </c>
      <c r="B1385" t="s">
        <v>3823</v>
      </c>
      <c r="C1385" t="s">
        <v>3462</v>
      </c>
      <c r="D1385" t="s">
        <v>1007</v>
      </c>
      <c r="E1385" t="s">
        <v>3825</v>
      </c>
      <c r="F1385" t="s">
        <v>177</v>
      </c>
      <c r="G1385" t="s">
        <v>58</v>
      </c>
      <c r="H1385">
        <v>1040756</v>
      </c>
      <c r="I1385">
        <v>6</v>
      </c>
      <c r="J1385" t="s">
        <v>79</v>
      </c>
      <c r="K1385" t="s">
        <v>6172</v>
      </c>
      <c r="L1385" t="s">
        <v>55</v>
      </c>
      <c r="M1385">
        <v>60</v>
      </c>
      <c r="N1385">
        <v>100</v>
      </c>
      <c r="O1385" t="s">
        <v>6173</v>
      </c>
      <c r="P1385">
        <v>2600</v>
      </c>
      <c r="Q1385">
        <v>50</v>
      </c>
      <c r="R1385">
        <v>300</v>
      </c>
      <c r="S1385"/>
      <c r="T1385"/>
      <c r="U1385" t="s">
        <v>6174</v>
      </c>
      <c r="V1385" s="2">
        <v>44867.419004629628</v>
      </c>
      <c r="W1385" t="s">
        <v>329</v>
      </c>
      <c r="X1385" s="2">
        <v>44867.419004629628</v>
      </c>
      <c r="Y1385" t="s">
        <v>329</v>
      </c>
      <c r="Z1385"/>
    </row>
    <row r="1386" spans="1:26" hidden="1" x14ac:dyDescent="0.25">
      <c r="A1386" t="s">
        <v>3828</v>
      </c>
      <c r="B1386" t="s">
        <v>3827</v>
      </c>
      <c r="C1386" t="s">
        <v>3829</v>
      </c>
      <c r="D1386" t="s">
        <v>1082</v>
      </c>
      <c r="E1386" t="s">
        <v>3830</v>
      </c>
      <c r="F1386" t="s">
        <v>177</v>
      </c>
      <c r="G1386" t="s">
        <v>58</v>
      </c>
      <c r="H1386">
        <v>1040837</v>
      </c>
      <c r="I1386">
        <v>5</v>
      </c>
      <c r="J1386" t="s">
        <v>79</v>
      </c>
      <c r="K1386" t="s">
        <v>6172</v>
      </c>
      <c r="L1386" t="s">
        <v>55</v>
      </c>
      <c r="M1386">
        <v>60</v>
      </c>
      <c r="N1386">
        <v>100</v>
      </c>
      <c r="O1386" t="s">
        <v>6219</v>
      </c>
      <c r="P1386">
        <v>2600</v>
      </c>
      <c r="Q1386">
        <v>50</v>
      </c>
      <c r="R1386">
        <v>300</v>
      </c>
      <c r="S1386"/>
      <c r="T1386"/>
      <c r="U1386" t="s">
        <v>6174</v>
      </c>
      <c r="V1386" s="2">
        <v>44593.432905092595</v>
      </c>
      <c r="W1386" t="s">
        <v>329</v>
      </c>
      <c r="X1386" s="2">
        <v>44593.432905092595</v>
      </c>
      <c r="Y1386" t="s">
        <v>329</v>
      </c>
      <c r="Z1386"/>
    </row>
    <row r="1387" spans="1:26" hidden="1" x14ac:dyDescent="0.25">
      <c r="A1387" t="s">
        <v>4744</v>
      </c>
      <c r="B1387" t="s">
        <v>4743</v>
      </c>
      <c r="C1387" t="s">
        <v>4548</v>
      </c>
      <c r="D1387" t="s">
        <v>1082</v>
      </c>
      <c r="E1387" t="s">
        <v>4549</v>
      </c>
      <c r="F1387" t="s">
        <v>34</v>
      </c>
      <c r="G1387" t="s">
        <v>58</v>
      </c>
      <c r="H1387">
        <v>1038164</v>
      </c>
      <c r="I1387">
        <v>5</v>
      </c>
      <c r="J1387" t="s">
        <v>47</v>
      </c>
      <c r="K1387" t="s">
        <v>6142</v>
      </c>
      <c r="L1387" t="s">
        <v>55</v>
      </c>
      <c r="M1387">
        <v>80</v>
      </c>
      <c r="N1387">
        <v>100</v>
      </c>
      <c r="O1387" t="s">
        <v>6216</v>
      </c>
      <c r="P1387">
        <v>2600</v>
      </c>
      <c r="Q1387">
        <v>50</v>
      </c>
      <c r="R1387">
        <v>300</v>
      </c>
      <c r="S1387"/>
      <c r="T1387"/>
      <c r="U1387" t="s">
        <v>6144</v>
      </c>
      <c r="V1387" s="2">
        <v>44691.472060185188</v>
      </c>
      <c r="W1387" t="s">
        <v>329</v>
      </c>
      <c r="X1387" s="2">
        <v>44691.472060185188</v>
      </c>
      <c r="Y1387" t="s">
        <v>329</v>
      </c>
      <c r="Z1387"/>
    </row>
    <row r="1388" spans="1:26" hidden="1" x14ac:dyDescent="0.25">
      <c r="A1388" t="s">
        <v>4746</v>
      </c>
      <c r="B1388" t="s">
        <v>4745</v>
      </c>
      <c r="C1388" t="s">
        <v>696</v>
      </c>
      <c r="D1388" t="s">
        <v>81</v>
      </c>
      <c r="E1388" t="s">
        <v>4037</v>
      </c>
      <c r="F1388" t="s">
        <v>177</v>
      </c>
      <c r="G1388" t="s">
        <v>58</v>
      </c>
      <c r="H1388">
        <v>1038165</v>
      </c>
      <c r="I1388">
        <v>5</v>
      </c>
      <c r="J1388" t="s">
        <v>167</v>
      </c>
      <c r="K1388" t="s">
        <v>6142</v>
      </c>
      <c r="L1388" t="s">
        <v>55</v>
      </c>
      <c r="M1388">
        <v>80</v>
      </c>
      <c r="N1388">
        <v>100</v>
      </c>
      <c r="O1388" t="s">
        <v>6218</v>
      </c>
      <c r="P1388">
        <v>2700</v>
      </c>
      <c r="Q1388">
        <v>50</v>
      </c>
      <c r="R1388">
        <v>300</v>
      </c>
      <c r="S1388"/>
      <c r="T1388"/>
      <c r="U1388" t="s">
        <v>6144</v>
      </c>
      <c r="V1388" s="2">
        <v>44383.520335648151</v>
      </c>
      <c r="W1388" t="s">
        <v>329</v>
      </c>
      <c r="X1388" s="2">
        <v>44383.520335648151</v>
      </c>
      <c r="Y1388" t="s">
        <v>329</v>
      </c>
      <c r="Z1388"/>
    </row>
    <row r="1389" spans="1:26" hidden="1" x14ac:dyDescent="0.25">
      <c r="A1389" t="s">
        <v>4748</v>
      </c>
      <c r="B1389" t="s">
        <v>4747</v>
      </c>
      <c r="C1389" t="s">
        <v>324</v>
      </c>
      <c r="D1389" t="s">
        <v>4471</v>
      </c>
      <c r="E1389" t="s">
        <v>4472</v>
      </c>
      <c r="F1389" t="s">
        <v>177</v>
      </c>
      <c r="G1389" t="s">
        <v>58</v>
      </c>
      <c r="H1389">
        <v>1038166</v>
      </c>
      <c r="I1389">
        <v>5</v>
      </c>
      <c r="J1389" t="s">
        <v>47</v>
      </c>
      <c r="K1389" t="s">
        <v>6142</v>
      </c>
      <c r="L1389" t="s">
        <v>55</v>
      </c>
      <c r="M1389">
        <v>80</v>
      </c>
      <c r="N1389">
        <v>100</v>
      </c>
      <c r="O1389" t="s">
        <v>6216</v>
      </c>
      <c r="P1389">
        <v>2600</v>
      </c>
      <c r="Q1389">
        <v>50</v>
      </c>
      <c r="R1389">
        <v>300</v>
      </c>
      <c r="S1389"/>
      <c r="T1389"/>
      <c r="U1389" t="s">
        <v>6144</v>
      </c>
      <c r="V1389" s="2">
        <v>44677.602500000001</v>
      </c>
      <c r="W1389" t="s">
        <v>329</v>
      </c>
      <c r="X1389" s="2">
        <v>44677.602500000001</v>
      </c>
      <c r="Y1389" t="s">
        <v>329</v>
      </c>
      <c r="Z1389"/>
    </row>
    <row r="1390" spans="1:26" hidden="1" x14ac:dyDescent="0.25">
      <c r="A1390" t="s">
        <v>415</v>
      </c>
      <c r="B1390" t="s">
        <v>414</v>
      </c>
      <c r="C1390" t="s">
        <v>238</v>
      </c>
      <c r="D1390" t="s">
        <v>239</v>
      </c>
      <c r="E1390" t="s">
        <v>240</v>
      </c>
      <c r="F1390" t="s">
        <v>241</v>
      </c>
      <c r="G1390" t="s">
        <v>323</v>
      </c>
      <c r="H1390">
        <v>1036602</v>
      </c>
      <c r="I1390">
        <v>0.24</v>
      </c>
      <c r="J1390" t="s">
        <v>193</v>
      </c>
      <c r="K1390" t="s">
        <v>6175</v>
      </c>
      <c r="L1390" t="s">
        <v>330</v>
      </c>
      <c r="M1390">
        <v>20</v>
      </c>
      <c r="N1390">
        <v>100</v>
      </c>
      <c r="O1390" t="s">
        <v>6240</v>
      </c>
      <c r="P1390" s="2"/>
      <c r="Q1390" s="2"/>
      <c r="R1390" s="2"/>
      <c r="S1390"/>
      <c r="T1390"/>
      <c r="U1390" t="s">
        <v>6177</v>
      </c>
      <c r="V1390" s="2">
        <v>44440.489305555559</v>
      </c>
      <c r="W1390" t="s">
        <v>37</v>
      </c>
      <c r="X1390" s="2">
        <v>44440.489305555559</v>
      </c>
      <c r="Y1390" t="s">
        <v>37</v>
      </c>
      <c r="Z1390"/>
    </row>
    <row r="1391" spans="1:26" hidden="1" x14ac:dyDescent="0.25">
      <c r="A1391" t="s">
        <v>4894</v>
      </c>
      <c r="B1391" t="s">
        <v>4893</v>
      </c>
      <c r="C1391" t="s">
        <v>3984</v>
      </c>
      <c r="D1391" t="s">
        <v>93</v>
      </c>
      <c r="E1391" t="s">
        <v>3985</v>
      </c>
      <c r="F1391" t="s">
        <v>177</v>
      </c>
      <c r="G1391" t="s">
        <v>58</v>
      </c>
      <c r="H1391">
        <v>1036997</v>
      </c>
      <c r="I1391">
        <v>5</v>
      </c>
      <c r="J1391" t="s">
        <v>193</v>
      </c>
      <c r="K1391" t="s">
        <v>6172</v>
      </c>
      <c r="L1391" t="s">
        <v>55</v>
      </c>
      <c r="M1391">
        <v>60</v>
      </c>
      <c r="N1391">
        <v>100</v>
      </c>
      <c r="O1391" t="s">
        <v>6219</v>
      </c>
      <c r="P1391">
        <v>2600</v>
      </c>
      <c r="Q1391">
        <v>50</v>
      </c>
      <c r="R1391">
        <v>300</v>
      </c>
      <c r="S1391"/>
      <c r="T1391"/>
      <c r="U1391" t="s">
        <v>6174</v>
      </c>
      <c r="V1391" s="2">
        <v>44328.598981481482</v>
      </c>
      <c r="W1391" t="s">
        <v>329</v>
      </c>
      <c r="X1391" s="2">
        <v>44328.598981481482</v>
      </c>
      <c r="Y1391" t="s">
        <v>329</v>
      </c>
      <c r="Z1391"/>
    </row>
    <row r="1392" spans="1:26" hidden="1" x14ac:dyDescent="0.25">
      <c r="A1392" t="s">
        <v>4890</v>
      </c>
      <c r="B1392" t="s">
        <v>4889</v>
      </c>
      <c r="C1392" t="s">
        <v>2509</v>
      </c>
      <c r="D1392" t="s">
        <v>920</v>
      </c>
      <c r="E1392" t="s">
        <v>3608</v>
      </c>
      <c r="F1392" t="s">
        <v>177</v>
      </c>
      <c r="G1392" t="s">
        <v>58</v>
      </c>
      <c r="H1392">
        <v>1037147</v>
      </c>
      <c r="I1392">
        <v>5</v>
      </c>
      <c r="J1392" t="s">
        <v>47</v>
      </c>
      <c r="K1392" t="s">
        <v>6172</v>
      </c>
      <c r="L1392" t="s">
        <v>55</v>
      </c>
      <c r="M1392">
        <v>60</v>
      </c>
      <c r="N1392">
        <v>100</v>
      </c>
      <c r="O1392" t="s">
        <v>6219</v>
      </c>
      <c r="P1392">
        <v>2600</v>
      </c>
      <c r="Q1392">
        <v>50</v>
      </c>
      <c r="R1392">
        <v>300</v>
      </c>
      <c r="S1392"/>
      <c r="T1392"/>
      <c r="U1392" t="s">
        <v>6174</v>
      </c>
      <c r="V1392" s="2">
        <v>44284.538182870368</v>
      </c>
      <c r="W1392" t="s">
        <v>329</v>
      </c>
      <c r="X1392" s="2">
        <v>44284.538182870368</v>
      </c>
      <c r="Y1392" t="s">
        <v>329</v>
      </c>
      <c r="Z1392"/>
    </row>
    <row r="1393" spans="1:26" hidden="1" x14ac:dyDescent="0.25">
      <c r="A1393" t="s">
        <v>4892</v>
      </c>
      <c r="B1393" t="s">
        <v>4891</v>
      </c>
      <c r="C1393" t="s">
        <v>1282</v>
      </c>
      <c r="D1393" t="s">
        <v>169</v>
      </c>
      <c r="E1393" t="s">
        <v>1284</v>
      </c>
      <c r="F1393" t="s">
        <v>277</v>
      </c>
      <c r="G1393" t="s">
        <v>58</v>
      </c>
      <c r="H1393">
        <v>1037148</v>
      </c>
      <c r="I1393">
        <v>5</v>
      </c>
      <c r="J1393" t="s">
        <v>79</v>
      </c>
      <c r="K1393" t="s">
        <v>6172</v>
      </c>
      <c r="L1393" t="s">
        <v>55</v>
      </c>
      <c r="M1393">
        <v>60</v>
      </c>
      <c r="N1393">
        <v>100</v>
      </c>
      <c r="O1393" t="s">
        <v>6219</v>
      </c>
      <c r="P1393">
        <v>2600</v>
      </c>
      <c r="Q1393">
        <v>50</v>
      </c>
      <c r="R1393">
        <v>300</v>
      </c>
      <c r="S1393"/>
      <c r="T1393"/>
      <c r="U1393" t="s">
        <v>6174</v>
      </c>
      <c r="V1393" s="2">
        <v>44256.57917824074</v>
      </c>
      <c r="W1393" t="s">
        <v>329</v>
      </c>
      <c r="X1393" s="2">
        <v>44256.57917824074</v>
      </c>
      <c r="Y1393" t="s">
        <v>329</v>
      </c>
      <c r="Z1393"/>
    </row>
    <row r="1394" spans="1:26" x14ac:dyDescent="0.25">
      <c r="A1394" t="s">
        <v>997</v>
      </c>
      <c r="B1394" t="s">
        <v>996</v>
      </c>
      <c r="C1394" t="s">
        <v>238</v>
      </c>
      <c r="D1394" t="s">
        <v>239</v>
      </c>
      <c r="E1394" t="s">
        <v>240</v>
      </c>
      <c r="F1394" t="s">
        <v>241</v>
      </c>
      <c r="G1394" s="5" t="s">
        <v>58</v>
      </c>
      <c r="H1394" s="5">
        <v>1015769</v>
      </c>
      <c r="I1394">
        <v>5</v>
      </c>
      <c r="J1394" t="s">
        <v>47</v>
      </c>
      <c r="K1394" t="s">
        <v>6142</v>
      </c>
      <c r="L1394" s="5" t="s">
        <v>55</v>
      </c>
      <c r="M1394">
        <v>80</v>
      </c>
      <c r="N1394">
        <v>100</v>
      </c>
      <c r="O1394" t="s">
        <v>6218</v>
      </c>
      <c r="P1394" s="5">
        <v>2700</v>
      </c>
      <c r="Q1394" s="5">
        <v>50</v>
      </c>
      <c r="R1394" s="5">
        <v>300</v>
      </c>
      <c r="U1394" s="5" t="s">
        <v>6144</v>
      </c>
      <c r="V1394" s="8">
        <v>44440.488958333335</v>
      </c>
      <c r="W1394" s="5" t="s">
        <v>37</v>
      </c>
      <c r="X1394" s="8">
        <v>44440.488958333335</v>
      </c>
      <c r="Y1394" s="5" t="s">
        <v>37</v>
      </c>
    </row>
    <row r="1395" spans="1:26" hidden="1" x14ac:dyDescent="0.25">
      <c r="A1395" t="s">
        <v>3620</v>
      </c>
      <c r="B1395" t="s">
        <v>3619</v>
      </c>
      <c r="C1395" t="s">
        <v>3621</v>
      </c>
      <c r="D1395" t="s">
        <v>281</v>
      </c>
      <c r="E1395" t="s">
        <v>3622</v>
      </c>
      <c r="F1395" t="s">
        <v>177</v>
      </c>
      <c r="G1395" t="s">
        <v>58</v>
      </c>
      <c r="H1395">
        <v>1037239</v>
      </c>
      <c r="I1395">
        <v>5</v>
      </c>
      <c r="J1395" t="s">
        <v>79</v>
      </c>
      <c r="K1395" t="s">
        <v>6172</v>
      </c>
      <c r="L1395" t="s">
        <v>55</v>
      </c>
      <c r="M1395">
        <v>60</v>
      </c>
      <c r="N1395">
        <v>100</v>
      </c>
      <c r="O1395" t="s">
        <v>6219</v>
      </c>
      <c r="P1395">
        <v>2700</v>
      </c>
      <c r="Q1395">
        <v>50</v>
      </c>
      <c r="R1395">
        <v>300</v>
      </c>
      <c r="S1395"/>
      <c r="T1395"/>
      <c r="U1395" t="s">
        <v>6174</v>
      </c>
      <c r="V1395" s="2">
        <v>44238.449467592596</v>
      </c>
      <c r="W1395" t="s">
        <v>329</v>
      </c>
      <c r="X1395" s="2">
        <v>44238.449467592596</v>
      </c>
      <c r="Y1395" t="s">
        <v>329</v>
      </c>
      <c r="Z1395"/>
    </row>
    <row r="1396" spans="1:26" hidden="1" x14ac:dyDescent="0.25">
      <c r="A1396" t="s">
        <v>3625</v>
      </c>
      <c r="B1396" t="s">
        <v>3624</v>
      </c>
      <c r="C1396" t="s">
        <v>3626</v>
      </c>
      <c r="D1396" t="s">
        <v>775</v>
      </c>
      <c r="E1396" t="s">
        <v>3627</v>
      </c>
      <c r="F1396" t="s">
        <v>177</v>
      </c>
      <c r="G1396" t="s">
        <v>58</v>
      </c>
      <c r="H1396">
        <v>1037240</v>
      </c>
      <c r="I1396">
        <v>5</v>
      </c>
      <c r="J1396" t="s">
        <v>79</v>
      </c>
      <c r="K1396" t="s">
        <v>6172</v>
      </c>
      <c r="L1396" t="s">
        <v>55</v>
      </c>
      <c r="M1396">
        <v>60</v>
      </c>
      <c r="N1396">
        <v>100</v>
      </c>
      <c r="O1396" t="s">
        <v>6219</v>
      </c>
      <c r="P1396">
        <v>2600</v>
      </c>
      <c r="Q1396">
        <v>50</v>
      </c>
      <c r="R1396">
        <v>300</v>
      </c>
      <c r="S1396"/>
      <c r="T1396"/>
      <c r="U1396" t="s">
        <v>6174</v>
      </c>
      <c r="V1396" s="2">
        <v>44299.356087962966</v>
      </c>
      <c r="W1396" t="s">
        <v>329</v>
      </c>
      <c r="X1396" s="2">
        <v>44299.356087962966</v>
      </c>
      <c r="Y1396" t="s">
        <v>329</v>
      </c>
      <c r="Z1396"/>
    </row>
    <row r="1397" spans="1:26" hidden="1" x14ac:dyDescent="0.25">
      <c r="A1397" t="s">
        <v>3630</v>
      </c>
      <c r="B1397" t="s">
        <v>3629</v>
      </c>
      <c r="C1397" t="s">
        <v>324</v>
      </c>
      <c r="D1397" t="s">
        <v>3310</v>
      </c>
      <c r="E1397" t="s">
        <v>3631</v>
      </c>
      <c r="F1397" t="s">
        <v>177</v>
      </c>
      <c r="G1397" t="s">
        <v>58</v>
      </c>
      <c r="H1397">
        <v>1037242</v>
      </c>
      <c r="I1397">
        <v>5</v>
      </c>
      <c r="J1397" t="s">
        <v>79</v>
      </c>
      <c r="K1397" t="s">
        <v>6172</v>
      </c>
      <c r="L1397" t="s">
        <v>55</v>
      </c>
      <c r="M1397">
        <v>60</v>
      </c>
      <c r="N1397">
        <v>100</v>
      </c>
      <c r="O1397" t="s">
        <v>6219</v>
      </c>
      <c r="P1397">
        <v>2550</v>
      </c>
      <c r="Q1397">
        <v>50</v>
      </c>
      <c r="R1397">
        <v>300</v>
      </c>
      <c r="S1397"/>
      <c r="T1397"/>
      <c r="U1397" t="s">
        <v>6174</v>
      </c>
      <c r="V1397" s="2">
        <v>44238.455370370371</v>
      </c>
      <c r="W1397" t="s">
        <v>329</v>
      </c>
      <c r="X1397" s="2">
        <v>44238.455370370371</v>
      </c>
      <c r="Y1397" t="s">
        <v>329</v>
      </c>
      <c r="Z1397"/>
    </row>
    <row r="1398" spans="1:26" hidden="1" x14ac:dyDescent="0.25">
      <c r="A1398" t="s">
        <v>3700</v>
      </c>
      <c r="B1398" t="s">
        <v>3699</v>
      </c>
      <c r="C1398" t="s">
        <v>3038</v>
      </c>
      <c r="D1398" t="s">
        <v>3701</v>
      </c>
      <c r="E1398" t="s">
        <v>3702</v>
      </c>
      <c r="F1398" t="s">
        <v>177</v>
      </c>
      <c r="G1398" t="s">
        <v>58</v>
      </c>
      <c r="H1398">
        <v>1036996</v>
      </c>
      <c r="I1398">
        <v>5</v>
      </c>
      <c r="J1398" t="s">
        <v>167</v>
      </c>
      <c r="K1398" t="s">
        <v>6142</v>
      </c>
      <c r="L1398" t="s">
        <v>55</v>
      </c>
      <c r="M1398">
        <v>80</v>
      </c>
      <c r="N1398">
        <v>100</v>
      </c>
      <c r="O1398" t="s">
        <v>6218</v>
      </c>
      <c r="P1398">
        <v>2700</v>
      </c>
      <c r="Q1398">
        <v>50</v>
      </c>
      <c r="R1398">
        <v>300</v>
      </c>
      <c r="S1398"/>
      <c r="T1398"/>
      <c r="U1398" t="s">
        <v>6144</v>
      </c>
      <c r="V1398" s="2">
        <v>44357.435694444444</v>
      </c>
      <c r="W1398" t="s">
        <v>329</v>
      </c>
      <c r="X1398" s="2">
        <v>44357.435694444444</v>
      </c>
      <c r="Y1398" t="s">
        <v>329</v>
      </c>
      <c r="Z1398"/>
    </row>
    <row r="1399" spans="1:26" hidden="1" x14ac:dyDescent="0.25">
      <c r="A1399" t="s">
        <v>4769</v>
      </c>
      <c r="B1399" t="s">
        <v>4768</v>
      </c>
      <c r="C1399" t="s">
        <v>3603</v>
      </c>
      <c r="D1399" t="s">
        <v>281</v>
      </c>
      <c r="E1399" t="s">
        <v>3604</v>
      </c>
      <c r="F1399" t="s">
        <v>177</v>
      </c>
      <c r="G1399" t="s">
        <v>58</v>
      </c>
      <c r="H1399">
        <v>1037038</v>
      </c>
      <c r="I1399">
        <v>5</v>
      </c>
      <c r="J1399" t="s">
        <v>47</v>
      </c>
      <c r="K1399" t="s">
        <v>6172</v>
      </c>
      <c r="L1399" t="s">
        <v>55</v>
      </c>
      <c r="M1399">
        <v>60</v>
      </c>
      <c r="N1399">
        <v>100</v>
      </c>
      <c r="O1399" t="s">
        <v>6219</v>
      </c>
      <c r="P1399">
        <v>2700</v>
      </c>
      <c r="Q1399">
        <v>50</v>
      </c>
      <c r="R1399">
        <v>300</v>
      </c>
      <c r="S1399"/>
      <c r="T1399"/>
      <c r="U1399" t="s">
        <v>6174</v>
      </c>
      <c r="V1399" s="2">
        <v>44238.450428240743</v>
      </c>
      <c r="W1399" t="s">
        <v>329</v>
      </c>
      <c r="X1399" s="2">
        <v>44238.450428240743</v>
      </c>
      <c r="Y1399" t="s">
        <v>329</v>
      </c>
      <c r="Z1399"/>
    </row>
    <row r="1400" spans="1:26" hidden="1" x14ac:dyDescent="0.25">
      <c r="A1400" t="s">
        <v>4771</v>
      </c>
      <c r="B1400" t="s">
        <v>4770</v>
      </c>
      <c r="C1400" t="s">
        <v>3644</v>
      </c>
      <c r="D1400" t="s">
        <v>4041</v>
      </c>
      <c r="E1400" t="s">
        <v>4042</v>
      </c>
      <c r="F1400" t="s">
        <v>51</v>
      </c>
      <c r="G1400" t="s">
        <v>58</v>
      </c>
      <c r="H1400">
        <v>1038041</v>
      </c>
      <c r="I1400">
        <v>5</v>
      </c>
      <c r="J1400" t="s">
        <v>47</v>
      </c>
      <c r="K1400" t="s">
        <v>6142</v>
      </c>
      <c r="L1400" t="s">
        <v>55</v>
      </c>
      <c r="M1400">
        <v>80</v>
      </c>
      <c r="N1400">
        <v>100</v>
      </c>
      <c r="O1400" t="s">
        <v>6218</v>
      </c>
      <c r="P1400">
        <v>2600</v>
      </c>
      <c r="Q1400">
        <v>50</v>
      </c>
      <c r="R1400">
        <v>300</v>
      </c>
      <c r="S1400"/>
      <c r="T1400"/>
      <c r="U1400" t="s">
        <v>6144</v>
      </c>
      <c r="V1400" s="2">
        <v>44567.482118055559</v>
      </c>
      <c r="W1400" t="s">
        <v>329</v>
      </c>
      <c r="X1400" s="2">
        <v>44567.533622685187</v>
      </c>
      <c r="Y1400" t="s">
        <v>329</v>
      </c>
      <c r="Z1400"/>
    </row>
    <row r="1401" spans="1:26" x14ac:dyDescent="0.25">
      <c r="A1401" t="s">
        <v>237</v>
      </c>
      <c r="B1401" t="s">
        <v>236</v>
      </c>
      <c r="C1401" t="s">
        <v>238</v>
      </c>
      <c r="D1401" t="s">
        <v>239</v>
      </c>
      <c r="E1401" t="s">
        <v>240</v>
      </c>
      <c r="F1401" t="s">
        <v>241</v>
      </c>
      <c r="G1401" s="5" t="s">
        <v>58</v>
      </c>
      <c r="H1401" s="5">
        <v>1017277</v>
      </c>
      <c r="I1401">
        <v>5</v>
      </c>
      <c r="J1401" t="s">
        <v>79</v>
      </c>
      <c r="K1401" t="s">
        <v>6142</v>
      </c>
      <c r="L1401" s="5" t="s">
        <v>55</v>
      </c>
      <c r="M1401">
        <v>80</v>
      </c>
      <c r="N1401">
        <v>100</v>
      </c>
      <c r="O1401" t="s">
        <v>6218</v>
      </c>
      <c r="P1401" s="5">
        <v>2600</v>
      </c>
      <c r="Q1401" s="5">
        <v>50</v>
      </c>
      <c r="R1401" s="5">
        <v>300</v>
      </c>
      <c r="U1401" s="5" t="s">
        <v>6144</v>
      </c>
      <c r="V1401" s="8">
        <v>44440.48809027778</v>
      </c>
      <c r="W1401" s="5" t="s">
        <v>37</v>
      </c>
      <c r="X1401" s="8">
        <v>44440.48809027778</v>
      </c>
      <c r="Y1401" s="5" t="s">
        <v>37</v>
      </c>
    </row>
    <row r="1402" spans="1:26" hidden="1" x14ac:dyDescent="0.25">
      <c r="A1402" t="s">
        <v>4752</v>
      </c>
      <c r="B1402" t="s">
        <v>4751</v>
      </c>
      <c r="C1402" t="s">
        <v>1930</v>
      </c>
      <c r="D1402" t="s">
        <v>3759</v>
      </c>
      <c r="E1402" t="s">
        <v>3760</v>
      </c>
      <c r="F1402" t="s">
        <v>177</v>
      </c>
      <c r="G1402" t="s">
        <v>58</v>
      </c>
      <c r="H1402">
        <v>1038131</v>
      </c>
      <c r="I1402">
        <v>5</v>
      </c>
      <c r="J1402" t="s">
        <v>47</v>
      </c>
      <c r="K1402" t="s">
        <v>6142</v>
      </c>
      <c r="L1402" t="s">
        <v>55</v>
      </c>
      <c r="M1402">
        <v>80</v>
      </c>
      <c r="N1402">
        <v>100</v>
      </c>
      <c r="O1402" t="s">
        <v>6218</v>
      </c>
      <c r="P1402">
        <v>2550</v>
      </c>
      <c r="Q1402">
        <v>50</v>
      </c>
      <c r="R1402">
        <v>300</v>
      </c>
      <c r="S1402"/>
      <c r="T1402"/>
      <c r="U1402" t="s">
        <v>6144</v>
      </c>
      <c r="V1402" s="2">
        <v>44594.526898148149</v>
      </c>
      <c r="W1402" t="s">
        <v>329</v>
      </c>
      <c r="X1402" s="2">
        <v>44594.526898148149</v>
      </c>
      <c r="Y1402" t="s">
        <v>329</v>
      </c>
      <c r="Z1402"/>
    </row>
    <row r="1403" spans="1:26" x14ac:dyDescent="0.25">
      <c r="A1403" t="s">
        <v>5007</v>
      </c>
      <c r="B1403" t="s">
        <v>5006</v>
      </c>
      <c r="C1403" t="s">
        <v>1551</v>
      </c>
      <c r="D1403" t="s">
        <v>1552</v>
      </c>
      <c r="E1403" t="s">
        <v>1553</v>
      </c>
      <c r="F1403" t="s">
        <v>241</v>
      </c>
      <c r="G1403" s="5" t="s">
        <v>58</v>
      </c>
      <c r="H1403" s="5">
        <v>1038154</v>
      </c>
      <c r="I1403">
        <v>6</v>
      </c>
      <c r="J1403" t="s">
        <v>47</v>
      </c>
      <c r="K1403" t="s">
        <v>6142</v>
      </c>
      <c r="L1403" s="5" t="s">
        <v>55</v>
      </c>
      <c r="M1403">
        <v>80</v>
      </c>
      <c r="N1403">
        <v>100</v>
      </c>
      <c r="O1403" t="s">
        <v>6216</v>
      </c>
      <c r="P1403" s="5">
        <v>2600</v>
      </c>
      <c r="Q1403" s="5">
        <v>50</v>
      </c>
      <c r="R1403" s="5">
        <v>300</v>
      </c>
      <c r="U1403" s="5" t="s">
        <v>6144</v>
      </c>
      <c r="V1403" s="8">
        <v>44894.464999999997</v>
      </c>
      <c r="W1403" s="5" t="s">
        <v>329</v>
      </c>
      <c r="X1403" s="8">
        <v>44894.464999999997</v>
      </c>
      <c r="Y1403" s="5" t="s">
        <v>329</v>
      </c>
    </row>
    <row r="1404" spans="1:26" hidden="1" x14ac:dyDescent="0.25">
      <c r="A1404" t="s">
        <v>1550</v>
      </c>
      <c r="B1404" t="s">
        <v>1549</v>
      </c>
      <c r="C1404" t="s">
        <v>1551</v>
      </c>
      <c r="D1404" t="s">
        <v>1552</v>
      </c>
      <c r="E1404" t="s">
        <v>1553</v>
      </c>
      <c r="F1404" t="s">
        <v>241</v>
      </c>
      <c r="G1404" t="s">
        <v>323</v>
      </c>
      <c r="H1404">
        <v>1050257</v>
      </c>
      <c r="I1404">
        <v>1</v>
      </c>
      <c r="J1404" t="s">
        <v>193</v>
      </c>
      <c r="K1404" t="s">
        <v>6175</v>
      </c>
      <c r="L1404" t="s">
        <v>330</v>
      </c>
      <c r="M1404">
        <v>20</v>
      </c>
      <c r="N1404">
        <v>100</v>
      </c>
      <c r="O1404" t="s">
        <v>6176</v>
      </c>
      <c r="P1404" s="2"/>
      <c r="Q1404" s="2"/>
      <c r="R1404" s="2"/>
      <c r="S1404"/>
      <c r="T1404"/>
      <c r="U1404" t="s">
        <v>6177</v>
      </c>
      <c r="V1404" s="2">
        <v>44894.496388888889</v>
      </c>
      <c r="W1404" t="s">
        <v>329</v>
      </c>
      <c r="X1404" s="2">
        <v>44894.496388888889</v>
      </c>
      <c r="Y1404" t="s">
        <v>329</v>
      </c>
      <c r="Z1404"/>
    </row>
    <row r="1405" spans="1:26" x14ac:dyDescent="0.25">
      <c r="A1405" t="s">
        <v>5937</v>
      </c>
      <c r="B1405" t="s">
        <v>5936</v>
      </c>
      <c r="C1405" t="s">
        <v>1551</v>
      </c>
      <c r="D1405" t="s">
        <v>1552</v>
      </c>
      <c r="E1405" t="s">
        <v>1553</v>
      </c>
      <c r="F1405" t="s">
        <v>241</v>
      </c>
      <c r="G1405" s="5" t="s">
        <v>58</v>
      </c>
      <c r="H1405" s="5">
        <v>1048934</v>
      </c>
      <c r="I1405">
        <v>6</v>
      </c>
      <c r="J1405" t="s">
        <v>79</v>
      </c>
      <c r="K1405" t="s">
        <v>6142</v>
      </c>
      <c r="L1405" s="5" t="s">
        <v>55</v>
      </c>
      <c r="M1405">
        <v>80</v>
      </c>
      <c r="N1405">
        <v>100</v>
      </c>
      <c r="O1405" t="s">
        <v>6216</v>
      </c>
      <c r="P1405" s="5">
        <v>2600</v>
      </c>
      <c r="Q1405" s="5">
        <v>50</v>
      </c>
      <c r="R1405" s="5">
        <v>300</v>
      </c>
      <c r="U1405" s="5" t="s">
        <v>6144</v>
      </c>
      <c r="V1405" s="8">
        <v>44894.464826388888</v>
      </c>
      <c r="W1405" s="5" t="s">
        <v>329</v>
      </c>
      <c r="X1405" s="8">
        <v>44894.464826388888</v>
      </c>
      <c r="Y1405" s="5" t="s">
        <v>329</v>
      </c>
    </row>
    <row r="1406" spans="1:26" x14ac:dyDescent="0.25">
      <c r="A1406" t="s">
        <v>5001</v>
      </c>
      <c r="B1406" t="s">
        <v>5000</v>
      </c>
      <c r="C1406" t="s">
        <v>1551</v>
      </c>
      <c r="D1406" t="s">
        <v>1552</v>
      </c>
      <c r="E1406" t="s">
        <v>1553</v>
      </c>
      <c r="F1406" t="s">
        <v>241</v>
      </c>
      <c r="G1406" s="5" t="s">
        <v>58</v>
      </c>
      <c r="H1406" s="5">
        <v>1048985</v>
      </c>
      <c r="I1406">
        <v>6</v>
      </c>
      <c r="J1406" t="s">
        <v>79</v>
      </c>
      <c r="K1406" t="s">
        <v>6142</v>
      </c>
      <c r="L1406" s="5" t="s">
        <v>55</v>
      </c>
      <c r="M1406">
        <v>80</v>
      </c>
      <c r="N1406">
        <v>100</v>
      </c>
      <c r="O1406" t="s">
        <v>6216</v>
      </c>
      <c r="P1406" s="5">
        <v>2600</v>
      </c>
      <c r="Q1406" s="5">
        <v>50</v>
      </c>
      <c r="R1406" s="5">
        <v>300</v>
      </c>
      <c r="U1406" s="5" t="s">
        <v>6144</v>
      </c>
      <c r="V1406" s="8">
        <v>44894.464560185188</v>
      </c>
      <c r="W1406" s="5" t="s">
        <v>329</v>
      </c>
      <c r="X1406" s="8">
        <v>44894.464560185188</v>
      </c>
      <c r="Y1406" s="5" t="s">
        <v>329</v>
      </c>
    </row>
    <row r="1407" spans="1:26" hidden="1" x14ac:dyDescent="0.25">
      <c r="A1407" t="s">
        <v>4988</v>
      </c>
      <c r="B1407" t="s">
        <v>4987</v>
      </c>
      <c r="C1407" t="s">
        <v>1551</v>
      </c>
      <c r="D1407" t="s">
        <v>1552</v>
      </c>
      <c r="E1407" t="s">
        <v>1553</v>
      </c>
      <c r="F1407" t="s">
        <v>241</v>
      </c>
      <c r="G1407" t="s">
        <v>58</v>
      </c>
      <c r="H1407">
        <v>1041051</v>
      </c>
      <c r="I1407">
        <v>6</v>
      </c>
      <c r="J1407" t="s">
        <v>167</v>
      </c>
      <c r="K1407" t="s">
        <v>6142</v>
      </c>
      <c r="L1407" t="s">
        <v>55</v>
      </c>
      <c r="M1407">
        <v>80</v>
      </c>
      <c r="N1407">
        <v>100</v>
      </c>
      <c r="O1407" t="s">
        <v>6216</v>
      </c>
      <c r="P1407">
        <v>2600</v>
      </c>
      <c r="Q1407">
        <v>50</v>
      </c>
      <c r="R1407">
        <v>300</v>
      </c>
      <c r="S1407"/>
      <c r="T1407"/>
      <c r="U1407" t="s">
        <v>6144</v>
      </c>
      <c r="V1407" s="2">
        <v>44894.496249999997</v>
      </c>
      <c r="W1407" t="s">
        <v>329</v>
      </c>
      <c r="X1407" s="2">
        <v>44894.496249999997</v>
      </c>
      <c r="Y1407" t="s">
        <v>329</v>
      </c>
      <c r="Z1407"/>
    </row>
    <row r="1408" spans="1:26" hidden="1" x14ac:dyDescent="0.25">
      <c r="A1408" t="s">
        <v>5521</v>
      </c>
      <c r="B1408" t="s">
        <v>5520</v>
      </c>
      <c r="C1408" t="s">
        <v>5522</v>
      </c>
      <c r="D1408" t="s">
        <v>126</v>
      </c>
      <c r="E1408" t="s">
        <v>5523</v>
      </c>
      <c r="F1408" t="s">
        <v>241</v>
      </c>
      <c r="G1408" t="s">
        <v>6222</v>
      </c>
      <c r="H1408" s="2"/>
      <c r="I1408">
        <v>3</v>
      </c>
      <c r="J1408" t="s">
        <v>5080</v>
      </c>
      <c r="K1408" t="s">
        <v>6175</v>
      </c>
      <c r="L1408" t="s">
        <v>55</v>
      </c>
      <c r="M1408">
        <v>0</v>
      </c>
      <c r="N1408">
        <v>100</v>
      </c>
      <c r="O1408" t="s">
        <v>6223</v>
      </c>
      <c r="P1408" s="2"/>
      <c r="Q1408" s="2"/>
      <c r="R1408" s="2"/>
      <c r="S1408"/>
      <c r="T1408"/>
      <c r="U1408" t="s">
        <v>6261</v>
      </c>
      <c r="V1408" s="2">
        <v>44684.492893518516</v>
      </c>
      <c r="W1408" t="s">
        <v>329</v>
      </c>
      <c r="X1408" s="2">
        <v>44684.492893518516</v>
      </c>
      <c r="Y1408" t="s">
        <v>329</v>
      </c>
      <c r="Z1408"/>
    </row>
    <row r="1409" spans="1:26" hidden="1" x14ac:dyDescent="0.25">
      <c r="A1409" t="s">
        <v>4149</v>
      </c>
      <c r="B1409" t="s">
        <v>4148</v>
      </c>
      <c r="C1409" t="s">
        <v>4150</v>
      </c>
      <c r="D1409" t="s">
        <v>154</v>
      </c>
      <c r="E1409" t="s">
        <v>4151</v>
      </c>
      <c r="F1409" t="s">
        <v>43</v>
      </c>
      <c r="G1409" t="s">
        <v>58</v>
      </c>
      <c r="H1409">
        <v>1030345</v>
      </c>
      <c r="I1409">
        <v>5</v>
      </c>
      <c r="J1409" t="s">
        <v>79</v>
      </c>
      <c r="K1409" t="s">
        <v>6172</v>
      </c>
      <c r="L1409" t="s">
        <v>55</v>
      </c>
      <c r="M1409">
        <v>60</v>
      </c>
      <c r="N1409">
        <v>100</v>
      </c>
      <c r="O1409" t="s">
        <v>6224</v>
      </c>
      <c r="P1409">
        <v>2700</v>
      </c>
      <c r="Q1409">
        <v>50</v>
      </c>
      <c r="R1409">
        <v>300</v>
      </c>
      <c r="S1409"/>
      <c r="T1409"/>
      <c r="U1409" t="s">
        <v>6174</v>
      </c>
      <c r="V1409" s="2">
        <v>44096.45113425926</v>
      </c>
      <c r="W1409" t="s">
        <v>329</v>
      </c>
      <c r="X1409" s="2">
        <v>44096.604930555557</v>
      </c>
      <c r="Y1409" t="s">
        <v>37</v>
      </c>
      <c r="Z1409"/>
    </row>
    <row r="1410" spans="1:26" hidden="1" x14ac:dyDescent="0.25">
      <c r="A1410" t="s">
        <v>4154</v>
      </c>
      <c r="B1410" t="s">
        <v>4153</v>
      </c>
      <c r="C1410" t="s">
        <v>4150</v>
      </c>
      <c r="D1410" t="s">
        <v>154</v>
      </c>
      <c r="E1410" t="s">
        <v>4151</v>
      </c>
      <c r="F1410" t="s">
        <v>43</v>
      </c>
      <c r="G1410" t="s">
        <v>58</v>
      </c>
      <c r="H1410">
        <v>1030346</v>
      </c>
      <c r="I1410">
        <v>5</v>
      </c>
      <c r="J1410" t="s">
        <v>47</v>
      </c>
      <c r="K1410" t="s">
        <v>6172</v>
      </c>
      <c r="L1410" t="s">
        <v>55</v>
      </c>
      <c r="M1410">
        <v>60</v>
      </c>
      <c r="N1410">
        <v>100</v>
      </c>
      <c r="O1410" t="s">
        <v>6224</v>
      </c>
      <c r="P1410">
        <v>2700</v>
      </c>
      <c r="Q1410">
        <v>50</v>
      </c>
      <c r="R1410">
        <v>300</v>
      </c>
      <c r="S1410"/>
      <c r="T1410"/>
      <c r="U1410" t="s">
        <v>6174</v>
      </c>
      <c r="V1410" s="2">
        <v>44096.451562499999</v>
      </c>
      <c r="W1410" t="s">
        <v>329</v>
      </c>
      <c r="X1410" s="2">
        <v>44096.605555555558</v>
      </c>
      <c r="Y1410" t="s">
        <v>37</v>
      </c>
      <c r="Z1410"/>
    </row>
    <row r="1411" spans="1:26" hidden="1" x14ac:dyDescent="0.25">
      <c r="A1411" t="s">
        <v>3252</v>
      </c>
      <c r="B1411" t="s">
        <v>3251</v>
      </c>
      <c r="C1411" t="s">
        <v>3253</v>
      </c>
      <c r="D1411" t="s">
        <v>2319</v>
      </c>
      <c r="E1411" t="s">
        <v>3254</v>
      </c>
      <c r="F1411" t="s">
        <v>62</v>
      </c>
      <c r="G1411" t="s">
        <v>58</v>
      </c>
      <c r="H1411">
        <v>1015824</v>
      </c>
      <c r="I1411">
        <v>5</v>
      </c>
      <c r="J1411" t="s">
        <v>79</v>
      </c>
      <c r="K1411" t="s">
        <v>6172</v>
      </c>
      <c r="L1411" t="s">
        <v>55</v>
      </c>
      <c r="M1411">
        <v>60</v>
      </c>
      <c r="N1411">
        <v>100</v>
      </c>
      <c r="O1411" t="s">
        <v>6224</v>
      </c>
      <c r="P1411">
        <v>2700</v>
      </c>
      <c r="Q1411">
        <v>50</v>
      </c>
      <c r="R1411">
        <v>300</v>
      </c>
      <c r="S1411"/>
      <c r="T1411"/>
      <c r="U1411" t="s">
        <v>6174</v>
      </c>
      <c r="V1411" s="2">
        <v>44112.65415509259</v>
      </c>
      <c r="W1411" t="s">
        <v>329</v>
      </c>
      <c r="X1411" s="2">
        <v>44116.473460648151</v>
      </c>
      <c r="Y1411" t="s">
        <v>37</v>
      </c>
      <c r="Z1411"/>
    </row>
    <row r="1412" spans="1:26" hidden="1" x14ac:dyDescent="0.25">
      <c r="A1412" t="s">
        <v>4605</v>
      </c>
      <c r="B1412" t="s">
        <v>4604</v>
      </c>
      <c r="C1412" t="s">
        <v>3253</v>
      </c>
      <c r="D1412" t="s">
        <v>2319</v>
      </c>
      <c r="E1412" t="s">
        <v>3254</v>
      </c>
      <c r="F1412" t="s">
        <v>62</v>
      </c>
      <c r="G1412" t="s">
        <v>58</v>
      </c>
      <c r="H1412">
        <v>1018612</v>
      </c>
      <c r="I1412">
        <v>5</v>
      </c>
      <c r="J1412" t="s">
        <v>47</v>
      </c>
      <c r="K1412" t="s">
        <v>6172</v>
      </c>
      <c r="L1412" t="s">
        <v>55</v>
      </c>
      <c r="M1412">
        <v>60</v>
      </c>
      <c r="N1412">
        <v>100</v>
      </c>
      <c r="O1412" t="s">
        <v>6224</v>
      </c>
      <c r="P1412">
        <v>2700</v>
      </c>
      <c r="Q1412">
        <v>50</v>
      </c>
      <c r="R1412">
        <v>300</v>
      </c>
      <c r="S1412"/>
      <c r="T1412"/>
      <c r="U1412" t="s">
        <v>6174</v>
      </c>
      <c r="V1412" s="2">
        <v>44112.654791666668</v>
      </c>
      <c r="W1412" t="s">
        <v>329</v>
      </c>
      <c r="X1412" s="2">
        <v>44116.473807870374</v>
      </c>
      <c r="Y1412" t="s">
        <v>37</v>
      </c>
      <c r="Z1412"/>
    </row>
    <row r="1413" spans="1:26" hidden="1" x14ac:dyDescent="0.25">
      <c r="A1413" t="s">
        <v>3967</v>
      </c>
      <c r="B1413" t="s">
        <v>3966</v>
      </c>
      <c r="C1413" t="s">
        <v>2925</v>
      </c>
      <c r="D1413" t="s">
        <v>2926</v>
      </c>
      <c r="E1413" t="s">
        <v>2927</v>
      </c>
      <c r="F1413" t="s">
        <v>107</v>
      </c>
      <c r="G1413" t="s">
        <v>58</v>
      </c>
      <c r="H1413">
        <v>1017247</v>
      </c>
      <c r="I1413">
        <v>5</v>
      </c>
      <c r="J1413" t="s">
        <v>47</v>
      </c>
      <c r="K1413" t="s">
        <v>6172</v>
      </c>
      <c r="L1413" t="s">
        <v>55</v>
      </c>
      <c r="M1413">
        <v>60</v>
      </c>
      <c r="N1413">
        <v>100</v>
      </c>
      <c r="O1413" t="s">
        <v>6190</v>
      </c>
      <c r="P1413">
        <v>2600</v>
      </c>
      <c r="Q1413">
        <v>50</v>
      </c>
      <c r="R1413">
        <v>300</v>
      </c>
      <c r="S1413"/>
      <c r="T1413"/>
      <c r="U1413" t="s">
        <v>6174</v>
      </c>
      <c r="V1413" s="2">
        <v>43556.600902777776</v>
      </c>
      <c r="W1413" t="s">
        <v>54</v>
      </c>
      <c r="X1413" s="2">
        <v>43628.657523148147</v>
      </c>
      <c r="Y1413" t="s">
        <v>37</v>
      </c>
      <c r="Z1413"/>
    </row>
    <row r="1414" spans="1:26" hidden="1" x14ac:dyDescent="0.25">
      <c r="A1414" t="s">
        <v>5861</v>
      </c>
      <c r="B1414" t="s">
        <v>5860</v>
      </c>
      <c r="C1414" t="s">
        <v>2627</v>
      </c>
      <c r="D1414" t="s">
        <v>1041</v>
      </c>
      <c r="E1414" t="s">
        <v>2628</v>
      </c>
      <c r="F1414" t="s">
        <v>62</v>
      </c>
      <c r="G1414" t="s">
        <v>5022</v>
      </c>
      <c r="H1414">
        <v>3004616</v>
      </c>
      <c r="I1414">
        <v>5</v>
      </c>
      <c r="J1414" t="s">
        <v>167</v>
      </c>
      <c r="K1414" t="s">
        <v>6142</v>
      </c>
      <c r="L1414" t="s">
        <v>55</v>
      </c>
      <c r="M1414">
        <v>80</v>
      </c>
      <c r="N1414">
        <v>100</v>
      </c>
      <c r="O1414" t="s">
        <v>6160</v>
      </c>
      <c r="P1414">
        <v>2590</v>
      </c>
      <c r="Q1414">
        <v>50</v>
      </c>
      <c r="R1414">
        <v>300</v>
      </c>
      <c r="S1414"/>
      <c r="T1414"/>
      <c r="U1414" t="s">
        <v>6144</v>
      </c>
      <c r="V1414" s="2">
        <v>43474.373842592591</v>
      </c>
      <c r="W1414"/>
      <c r="X1414" s="2">
        <v>44140.643425925926</v>
      </c>
      <c r="Y1414" t="s">
        <v>37</v>
      </c>
      <c r="Z1414"/>
    </row>
    <row r="1415" spans="1:26" x14ac:dyDescent="0.25">
      <c r="A1415" t="s">
        <v>5933</v>
      </c>
      <c r="B1415" t="s">
        <v>5932</v>
      </c>
      <c r="C1415" t="s">
        <v>5922</v>
      </c>
      <c r="D1415" t="s">
        <v>5923</v>
      </c>
      <c r="E1415" t="s">
        <v>5924</v>
      </c>
      <c r="F1415" t="s">
        <v>241</v>
      </c>
      <c r="G1415" s="5" t="s">
        <v>58</v>
      </c>
      <c r="H1415" s="5">
        <v>1037152</v>
      </c>
      <c r="I1415">
        <v>5</v>
      </c>
      <c r="J1415" t="s">
        <v>47</v>
      </c>
      <c r="K1415" t="s">
        <v>6142</v>
      </c>
      <c r="L1415" s="5" t="s">
        <v>55</v>
      </c>
      <c r="M1415">
        <v>80</v>
      </c>
      <c r="N1415">
        <v>100</v>
      </c>
      <c r="O1415" t="s">
        <v>6218</v>
      </c>
      <c r="P1415" s="5">
        <v>2700</v>
      </c>
      <c r="Q1415" s="5">
        <v>50</v>
      </c>
      <c r="R1415" s="5">
        <v>300</v>
      </c>
      <c r="U1415" s="5" t="s">
        <v>6144</v>
      </c>
      <c r="V1415" s="8">
        <v>44396.464780092596</v>
      </c>
      <c r="W1415" s="5" t="s">
        <v>37</v>
      </c>
      <c r="X1415" s="8">
        <v>44396.464780092596</v>
      </c>
      <c r="Y1415" s="5" t="s">
        <v>37</v>
      </c>
    </row>
    <row r="1416" spans="1:26" hidden="1" x14ac:dyDescent="0.25">
      <c r="A1416" t="s">
        <v>5929</v>
      </c>
      <c r="B1416" t="s">
        <v>5928</v>
      </c>
      <c r="C1416" t="s">
        <v>5922</v>
      </c>
      <c r="D1416" t="s">
        <v>5923</v>
      </c>
      <c r="E1416" t="s">
        <v>5924</v>
      </c>
      <c r="F1416" t="s">
        <v>241</v>
      </c>
      <c r="G1416" t="s">
        <v>58</v>
      </c>
      <c r="H1416">
        <v>1037133</v>
      </c>
      <c r="I1416">
        <v>5</v>
      </c>
      <c r="J1416" t="s">
        <v>167</v>
      </c>
      <c r="K1416" t="s">
        <v>6142</v>
      </c>
      <c r="L1416" t="s">
        <v>55</v>
      </c>
      <c r="M1416">
        <v>80</v>
      </c>
      <c r="N1416">
        <v>100</v>
      </c>
      <c r="O1416" t="s">
        <v>6218</v>
      </c>
      <c r="P1416">
        <v>2700</v>
      </c>
      <c r="Q1416">
        <v>50</v>
      </c>
      <c r="R1416">
        <v>300</v>
      </c>
      <c r="S1416"/>
      <c r="T1416"/>
      <c r="U1416" t="s">
        <v>6144</v>
      </c>
      <c r="V1416" s="2">
        <v>44396.46502314815</v>
      </c>
      <c r="W1416" t="s">
        <v>37</v>
      </c>
      <c r="X1416" s="2">
        <v>44396.46502314815</v>
      </c>
      <c r="Y1416" t="s">
        <v>37</v>
      </c>
      <c r="Z1416"/>
    </row>
    <row r="1417" spans="1:26" hidden="1" x14ac:dyDescent="0.25">
      <c r="A1417" t="s">
        <v>4597</v>
      </c>
      <c r="B1417" t="s">
        <v>4596</v>
      </c>
      <c r="C1417" t="s">
        <v>927</v>
      </c>
      <c r="D1417" t="s">
        <v>482</v>
      </c>
      <c r="E1417" t="s">
        <v>928</v>
      </c>
      <c r="F1417" t="s">
        <v>62</v>
      </c>
      <c r="G1417" t="s">
        <v>323</v>
      </c>
      <c r="H1417">
        <v>1018889</v>
      </c>
      <c r="I1417">
        <v>0.24</v>
      </c>
      <c r="J1417" t="s">
        <v>193</v>
      </c>
      <c r="K1417" t="s">
        <v>6175</v>
      </c>
      <c r="L1417" t="s">
        <v>330</v>
      </c>
      <c r="M1417">
        <v>20</v>
      </c>
      <c r="N1417">
        <v>100</v>
      </c>
      <c r="O1417" t="s">
        <v>6225</v>
      </c>
      <c r="P1417">
        <v>2700</v>
      </c>
      <c r="Q1417">
        <v>50</v>
      </c>
      <c r="R1417">
        <v>300</v>
      </c>
      <c r="S1417"/>
      <c r="T1417"/>
      <c r="U1417" t="s">
        <v>6177</v>
      </c>
      <c r="V1417" s="2">
        <v>44097.429328703707</v>
      </c>
      <c r="W1417" t="s">
        <v>329</v>
      </c>
      <c r="X1417" s="2">
        <v>44116.480763888889</v>
      </c>
      <c r="Y1417" t="s">
        <v>37</v>
      </c>
      <c r="Z1417"/>
    </row>
    <row r="1418" spans="1:26" hidden="1" x14ac:dyDescent="0.25">
      <c r="A1418" t="s">
        <v>6121</v>
      </c>
      <c r="B1418" t="s">
        <v>6120</v>
      </c>
      <c r="C1418" t="s">
        <v>2166</v>
      </c>
      <c r="D1418" t="s">
        <v>5179</v>
      </c>
      <c r="E1418" t="s">
        <v>5180</v>
      </c>
      <c r="F1418" t="s">
        <v>277</v>
      </c>
      <c r="G1418" t="s">
        <v>5022</v>
      </c>
      <c r="H1418">
        <v>3011448</v>
      </c>
      <c r="I1418">
        <v>3</v>
      </c>
      <c r="J1418" t="s">
        <v>167</v>
      </c>
      <c r="K1418" t="s">
        <v>6243</v>
      </c>
      <c r="L1418" t="s">
        <v>55</v>
      </c>
      <c r="M1418">
        <v>0</v>
      </c>
      <c r="N1418">
        <v>100</v>
      </c>
      <c r="O1418" t="s">
        <v>6313</v>
      </c>
      <c r="P1418">
        <v>2700</v>
      </c>
      <c r="Q1418">
        <v>50</v>
      </c>
      <c r="R1418">
        <v>300</v>
      </c>
      <c r="S1418"/>
      <c r="T1418"/>
      <c r="U1418" t="s">
        <v>6321</v>
      </c>
      <c r="V1418" s="2">
        <v>43474.373842592591</v>
      </c>
      <c r="W1418"/>
      <c r="X1418" s="2">
        <v>44382.461215277777</v>
      </c>
      <c r="Y1418" t="s">
        <v>37</v>
      </c>
      <c r="Z1418"/>
    </row>
    <row r="1419" spans="1:26" hidden="1" x14ac:dyDescent="0.25">
      <c r="A1419" t="s">
        <v>5881</v>
      </c>
      <c r="B1419" t="s">
        <v>5880</v>
      </c>
      <c r="C1419" t="s">
        <v>67</v>
      </c>
      <c r="D1419" t="s">
        <v>1283</v>
      </c>
      <c r="E1419" t="s">
        <v>5882</v>
      </c>
      <c r="F1419" t="s">
        <v>62</v>
      </c>
      <c r="G1419" t="s">
        <v>58</v>
      </c>
      <c r="H1419">
        <v>1016716</v>
      </c>
      <c r="I1419">
        <v>5</v>
      </c>
      <c r="J1419" t="s">
        <v>79</v>
      </c>
      <c r="K1419" t="s">
        <v>6172</v>
      </c>
      <c r="L1419" t="s">
        <v>55</v>
      </c>
      <c r="M1419">
        <v>60</v>
      </c>
      <c r="N1419">
        <v>100</v>
      </c>
      <c r="O1419" t="s">
        <v>6190</v>
      </c>
      <c r="P1419">
        <v>2600</v>
      </c>
      <c r="Q1419">
        <v>50</v>
      </c>
      <c r="R1419">
        <v>300</v>
      </c>
      <c r="S1419"/>
      <c r="T1419"/>
      <c r="U1419" t="s">
        <v>6174</v>
      </c>
      <c r="V1419" s="2">
        <v>43474.373842592591</v>
      </c>
      <c r="W1419"/>
      <c r="X1419" s="2">
        <v>43636.486018518517</v>
      </c>
      <c r="Y1419" t="s">
        <v>37</v>
      </c>
      <c r="Z1419"/>
    </row>
    <row r="1420" spans="1:26" hidden="1" x14ac:dyDescent="0.25">
      <c r="A1420" t="s">
        <v>2715</v>
      </c>
      <c r="B1420" t="s">
        <v>2714</v>
      </c>
      <c r="C1420" t="s">
        <v>451</v>
      </c>
      <c r="D1420" t="s">
        <v>340</v>
      </c>
      <c r="E1420" t="s">
        <v>895</v>
      </c>
      <c r="F1420" t="s">
        <v>62</v>
      </c>
      <c r="G1420" t="s">
        <v>58</v>
      </c>
      <c r="H1420">
        <v>1019313</v>
      </c>
      <c r="I1420">
        <v>5</v>
      </c>
      <c r="J1420" t="s">
        <v>79</v>
      </c>
      <c r="K1420" t="s">
        <v>6172</v>
      </c>
      <c r="L1420" t="s">
        <v>55</v>
      </c>
      <c r="M1420">
        <v>60</v>
      </c>
      <c r="N1420">
        <v>100</v>
      </c>
      <c r="O1420" t="s">
        <v>6190</v>
      </c>
      <c r="P1420">
        <v>2600</v>
      </c>
      <c r="Q1420">
        <v>50</v>
      </c>
      <c r="R1420">
        <v>300</v>
      </c>
      <c r="S1420"/>
      <c r="T1420"/>
      <c r="U1420" t="s">
        <v>6174</v>
      </c>
      <c r="V1420" s="2">
        <v>43474.373842592591</v>
      </c>
      <c r="W1420"/>
      <c r="X1420" s="2">
        <v>43669.502789351849</v>
      </c>
      <c r="Y1420" t="s">
        <v>37</v>
      </c>
      <c r="Z1420"/>
    </row>
    <row r="1421" spans="1:26" hidden="1" x14ac:dyDescent="0.25">
      <c r="A1421" t="s">
        <v>867</v>
      </c>
      <c r="B1421" t="s">
        <v>866</v>
      </c>
      <c r="C1421" t="s">
        <v>863</v>
      </c>
      <c r="D1421" t="s">
        <v>74</v>
      </c>
      <c r="E1421" t="s">
        <v>864</v>
      </c>
      <c r="F1421" t="s">
        <v>62</v>
      </c>
      <c r="G1421" t="s">
        <v>58</v>
      </c>
      <c r="H1421">
        <v>1019318</v>
      </c>
      <c r="I1421">
        <v>5</v>
      </c>
      <c r="J1421" t="s">
        <v>79</v>
      </c>
      <c r="K1421" t="s">
        <v>6172</v>
      </c>
      <c r="L1421" t="s">
        <v>55</v>
      </c>
      <c r="M1421">
        <v>60</v>
      </c>
      <c r="N1421">
        <v>100</v>
      </c>
      <c r="O1421" t="s">
        <v>6190</v>
      </c>
      <c r="P1421">
        <v>2600</v>
      </c>
      <c r="Q1421">
        <v>50</v>
      </c>
      <c r="R1421">
        <v>300</v>
      </c>
      <c r="S1421"/>
      <c r="T1421"/>
      <c r="U1421" t="s">
        <v>6174</v>
      </c>
      <c r="V1421" s="2">
        <v>43474.373842592591</v>
      </c>
      <c r="W1421"/>
      <c r="X1421" s="2">
        <v>43670.66814814815</v>
      </c>
      <c r="Y1421" t="s">
        <v>37</v>
      </c>
      <c r="Z1421"/>
    </row>
    <row r="1422" spans="1:26" hidden="1" x14ac:dyDescent="0.25">
      <c r="A1422" t="s">
        <v>2717</v>
      </c>
      <c r="B1422" t="s">
        <v>2716</v>
      </c>
      <c r="C1422" t="s">
        <v>888</v>
      </c>
      <c r="D1422" t="s">
        <v>807</v>
      </c>
      <c r="E1422" t="s">
        <v>889</v>
      </c>
      <c r="F1422" t="s">
        <v>62</v>
      </c>
      <c r="G1422" t="s">
        <v>58</v>
      </c>
      <c r="H1422">
        <v>1019331</v>
      </c>
      <c r="I1422">
        <v>5</v>
      </c>
      <c r="J1422" t="s">
        <v>79</v>
      </c>
      <c r="K1422" t="s">
        <v>6172</v>
      </c>
      <c r="L1422" t="s">
        <v>55</v>
      </c>
      <c r="M1422">
        <v>60</v>
      </c>
      <c r="N1422">
        <v>100</v>
      </c>
      <c r="O1422" t="s">
        <v>6190</v>
      </c>
      <c r="P1422">
        <v>2600</v>
      </c>
      <c r="Q1422">
        <v>50</v>
      </c>
      <c r="R1422">
        <v>300</v>
      </c>
      <c r="S1422"/>
      <c r="T1422"/>
      <c r="U1422" t="s">
        <v>6174</v>
      </c>
      <c r="V1422" s="2">
        <v>43474.373842592591</v>
      </c>
      <c r="W1422"/>
      <c r="X1422" s="2">
        <v>43636.499305555553</v>
      </c>
      <c r="Y1422" t="s">
        <v>37</v>
      </c>
      <c r="Z1422"/>
    </row>
    <row r="1423" spans="1:26" hidden="1" x14ac:dyDescent="0.25">
      <c r="A1423" t="s">
        <v>2719</v>
      </c>
      <c r="B1423" t="s">
        <v>2718</v>
      </c>
      <c r="C1423" t="s">
        <v>451</v>
      </c>
      <c r="D1423" t="s">
        <v>830</v>
      </c>
      <c r="E1423" t="s">
        <v>831</v>
      </c>
      <c r="F1423" t="s">
        <v>62</v>
      </c>
      <c r="G1423" t="s">
        <v>58</v>
      </c>
      <c r="H1423">
        <v>1019332</v>
      </c>
      <c r="I1423">
        <v>5</v>
      </c>
      <c r="J1423" t="s">
        <v>79</v>
      </c>
      <c r="K1423" t="s">
        <v>6172</v>
      </c>
      <c r="L1423" t="s">
        <v>55</v>
      </c>
      <c r="M1423">
        <v>60</v>
      </c>
      <c r="N1423">
        <v>100</v>
      </c>
      <c r="O1423" t="s">
        <v>6190</v>
      </c>
      <c r="P1423">
        <v>2600</v>
      </c>
      <c r="Q1423">
        <v>50</v>
      </c>
      <c r="R1423">
        <v>300</v>
      </c>
      <c r="S1423"/>
      <c r="T1423"/>
      <c r="U1423" t="s">
        <v>6174</v>
      </c>
      <c r="V1423" s="2">
        <v>43474.373842592591</v>
      </c>
      <c r="W1423"/>
      <c r="X1423" s="2">
        <v>43670.667349537034</v>
      </c>
      <c r="Y1423" t="s">
        <v>37</v>
      </c>
      <c r="Z1423"/>
    </row>
    <row r="1424" spans="1:26" hidden="1" x14ac:dyDescent="0.25">
      <c r="A1424" t="s">
        <v>2728</v>
      </c>
      <c r="B1424" t="s">
        <v>2727</v>
      </c>
      <c r="C1424" t="s">
        <v>451</v>
      </c>
      <c r="D1424" t="s">
        <v>452</v>
      </c>
      <c r="E1424" t="s">
        <v>453</v>
      </c>
      <c r="F1424" t="s">
        <v>62</v>
      </c>
      <c r="G1424" t="s">
        <v>58</v>
      </c>
      <c r="H1424">
        <v>1019350</v>
      </c>
      <c r="I1424">
        <v>5</v>
      </c>
      <c r="J1424" t="s">
        <v>79</v>
      </c>
      <c r="K1424" t="s">
        <v>6172</v>
      </c>
      <c r="L1424" t="s">
        <v>55</v>
      </c>
      <c r="M1424">
        <v>60</v>
      </c>
      <c r="N1424">
        <v>100</v>
      </c>
      <c r="O1424" t="s">
        <v>6190</v>
      </c>
      <c r="P1424">
        <v>2600</v>
      </c>
      <c r="Q1424">
        <v>50</v>
      </c>
      <c r="R1424">
        <v>300</v>
      </c>
      <c r="S1424"/>
      <c r="T1424"/>
      <c r="U1424" t="s">
        <v>6174</v>
      </c>
      <c r="V1424" s="2">
        <v>43474.373842592591</v>
      </c>
      <c r="W1424"/>
      <c r="X1424" s="2">
        <v>43628.652905092589</v>
      </c>
      <c r="Y1424" t="s">
        <v>37</v>
      </c>
      <c r="Z1424"/>
    </row>
    <row r="1425" spans="1:26" hidden="1" x14ac:dyDescent="0.25">
      <c r="A1425" t="s">
        <v>2723</v>
      </c>
      <c r="B1425" t="s">
        <v>2722</v>
      </c>
      <c r="C1425" t="s">
        <v>823</v>
      </c>
      <c r="D1425" t="s">
        <v>522</v>
      </c>
      <c r="E1425" t="s">
        <v>824</v>
      </c>
      <c r="F1425" t="s">
        <v>62</v>
      </c>
      <c r="G1425" t="s">
        <v>58</v>
      </c>
      <c r="H1425">
        <v>1019342</v>
      </c>
      <c r="I1425">
        <v>5</v>
      </c>
      <c r="J1425" t="s">
        <v>79</v>
      </c>
      <c r="K1425" t="s">
        <v>6172</v>
      </c>
      <c r="L1425" t="s">
        <v>55</v>
      </c>
      <c r="M1425">
        <v>60</v>
      </c>
      <c r="N1425">
        <v>100</v>
      </c>
      <c r="O1425" t="s">
        <v>6190</v>
      </c>
      <c r="P1425">
        <v>2600</v>
      </c>
      <c r="Q1425">
        <v>50</v>
      </c>
      <c r="R1425">
        <v>300</v>
      </c>
      <c r="S1425"/>
      <c r="T1425"/>
      <c r="U1425" t="s">
        <v>6174</v>
      </c>
      <c r="V1425" s="2">
        <v>43474.373842592591</v>
      </c>
      <c r="W1425"/>
      <c r="X1425" s="2">
        <v>43636.501956018517</v>
      </c>
      <c r="Y1425" t="s">
        <v>37</v>
      </c>
      <c r="Z1425"/>
    </row>
    <row r="1426" spans="1:26" hidden="1" x14ac:dyDescent="0.25">
      <c r="A1426" t="s">
        <v>2732</v>
      </c>
      <c r="B1426" t="s">
        <v>2731</v>
      </c>
      <c r="C1426" t="s">
        <v>774</v>
      </c>
      <c r="D1426" t="s">
        <v>775</v>
      </c>
      <c r="E1426" t="s">
        <v>776</v>
      </c>
      <c r="F1426" t="s">
        <v>107</v>
      </c>
      <c r="G1426" t="s">
        <v>58</v>
      </c>
      <c r="H1426">
        <v>1019311</v>
      </c>
      <c r="I1426">
        <v>5</v>
      </c>
      <c r="J1426" t="s">
        <v>79</v>
      </c>
      <c r="K1426" t="s">
        <v>6172</v>
      </c>
      <c r="L1426" t="s">
        <v>55</v>
      </c>
      <c r="M1426">
        <v>60</v>
      </c>
      <c r="N1426">
        <v>100</v>
      </c>
      <c r="O1426" t="s">
        <v>6190</v>
      </c>
      <c r="P1426">
        <v>2600</v>
      </c>
      <c r="Q1426">
        <v>50</v>
      </c>
      <c r="R1426">
        <v>300</v>
      </c>
      <c r="S1426"/>
      <c r="T1426"/>
      <c r="U1426" t="s">
        <v>6174</v>
      </c>
      <c r="V1426" s="2">
        <v>43474.373842592591</v>
      </c>
      <c r="W1426"/>
      <c r="X1426" s="2">
        <v>43670.667210648149</v>
      </c>
      <c r="Y1426" t="s">
        <v>37</v>
      </c>
      <c r="Z1426"/>
    </row>
    <row r="1427" spans="1:26" hidden="1" x14ac:dyDescent="0.25">
      <c r="A1427" t="s">
        <v>2768</v>
      </c>
      <c r="B1427" t="s">
        <v>2767</v>
      </c>
      <c r="C1427" t="s">
        <v>854</v>
      </c>
      <c r="D1427" t="s">
        <v>222</v>
      </c>
      <c r="E1427" t="s">
        <v>855</v>
      </c>
      <c r="F1427" t="s">
        <v>62</v>
      </c>
      <c r="G1427" t="s">
        <v>58</v>
      </c>
      <c r="H1427">
        <v>1019456</v>
      </c>
      <c r="I1427">
        <v>5</v>
      </c>
      <c r="J1427" t="s">
        <v>79</v>
      </c>
      <c r="K1427" t="s">
        <v>6172</v>
      </c>
      <c r="L1427" t="s">
        <v>55</v>
      </c>
      <c r="M1427">
        <v>60</v>
      </c>
      <c r="N1427">
        <v>100</v>
      </c>
      <c r="O1427" t="s">
        <v>6190</v>
      </c>
      <c r="P1427">
        <v>2600</v>
      </c>
      <c r="Q1427">
        <v>50</v>
      </c>
      <c r="R1427">
        <v>300</v>
      </c>
      <c r="S1427"/>
      <c r="T1427"/>
      <c r="U1427" t="s">
        <v>6174</v>
      </c>
      <c r="V1427" s="2">
        <v>43474.373842592591</v>
      </c>
      <c r="W1427"/>
      <c r="X1427" s="2">
        <v>43669.487615740742</v>
      </c>
      <c r="Y1427" t="s">
        <v>37</v>
      </c>
      <c r="Z1427"/>
    </row>
    <row r="1428" spans="1:26" hidden="1" x14ac:dyDescent="0.25">
      <c r="A1428" t="s">
        <v>2780</v>
      </c>
      <c r="B1428" t="s">
        <v>2779</v>
      </c>
      <c r="C1428" t="s">
        <v>104</v>
      </c>
      <c r="D1428" t="s">
        <v>399</v>
      </c>
      <c r="E1428" t="s">
        <v>106</v>
      </c>
      <c r="F1428" t="s">
        <v>107</v>
      </c>
      <c r="G1428" t="s">
        <v>58</v>
      </c>
      <c r="H1428">
        <v>1019458</v>
      </c>
      <c r="I1428">
        <v>5</v>
      </c>
      <c r="J1428" t="s">
        <v>79</v>
      </c>
      <c r="K1428" t="s">
        <v>6172</v>
      </c>
      <c r="L1428" t="s">
        <v>55</v>
      </c>
      <c r="M1428">
        <v>60</v>
      </c>
      <c r="N1428">
        <v>100</v>
      </c>
      <c r="O1428" t="s">
        <v>6190</v>
      </c>
      <c r="P1428">
        <v>2600</v>
      </c>
      <c r="Q1428">
        <v>50</v>
      </c>
      <c r="R1428">
        <v>300</v>
      </c>
      <c r="S1428"/>
      <c r="T1428"/>
      <c r="U1428" t="s">
        <v>6174</v>
      </c>
      <c r="V1428" s="2">
        <v>43474.373842592591</v>
      </c>
      <c r="W1428"/>
      <c r="X1428" s="2">
        <v>43669.482592592591</v>
      </c>
      <c r="Y1428" t="s">
        <v>37</v>
      </c>
      <c r="Z1428"/>
    </row>
    <row r="1429" spans="1:26" hidden="1" x14ac:dyDescent="0.25">
      <c r="A1429" t="s">
        <v>2770</v>
      </c>
      <c r="B1429" t="s">
        <v>2769</v>
      </c>
      <c r="C1429" t="s">
        <v>308</v>
      </c>
      <c r="D1429" t="s">
        <v>769</v>
      </c>
      <c r="E1429" t="s">
        <v>1216</v>
      </c>
      <c r="F1429" t="s">
        <v>62</v>
      </c>
      <c r="G1429" t="s">
        <v>58</v>
      </c>
      <c r="H1429">
        <v>1016712</v>
      </c>
      <c r="I1429">
        <v>5</v>
      </c>
      <c r="J1429" t="s">
        <v>79</v>
      </c>
      <c r="K1429" t="s">
        <v>6172</v>
      </c>
      <c r="L1429" t="s">
        <v>55</v>
      </c>
      <c r="M1429">
        <v>60</v>
      </c>
      <c r="N1429">
        <v>100</v>
      </c>
      <c r="O1429" t="s">
        <v>6190</v>
      </c>
      <c r="P1429">
        <v>2600</v>
      </c>
      <c r="Q1429">
        <v>50</v>
      </c>
      <c r="R1429">
        <v>300</v>
      </c>
      <c r="S1429"/>
      <c r="T1429"/>
      <c r="U1429" t="s">
        <v>6174</v>
      </c>
      <c r="V1429" s="2">
        <v>43474.373842592591</v>
      </c>
      <c r="W1429"/>
      <c r="X1429" s="2">
        <v>43670.66746527778</v>
      </c>
      <c r="Y1429" t="s">
        <v>37</v>
      </c>
      <c r="Z1429"/>
    </row>
    <row r="1430" spans="1:26" hidden="1" x14ac:dyDescent="0.25">
      <c r="A1430" t="s">
        <v>2772</v>
      </c>
      <c r="B1430" t="s">
        <v>2771</v>
      </c>
      <c r="C1430" t="s">
        <v>1205</v>
      </c>
      <c r="D1430" t="s">
        <v>522</v>
      </c>
      <c r="E1430" t="s">
        <v>1206</v>
      </c>
      <c r="F1430" t="s">
        <v>43</v>
      </c>
      <c r="G1430" t="s">
        <v>58</v>
      </c>
      <c r="H1430">
        <v>1016720</v>
      </c>
      <c r="I1430">
        <v>5</v>
      </c>
      <c r="J1430" t="s">
        <v>79</v>
      </c>
      <c r="K1430" t="s">
        <v>6172</v>
      </c>
      <c r="L1430" t="s">
        <v>55</v>
      </c>
      <c r="M1430">
        <v>60</v>
      </c>
      <c r="N1430">
        <v>100</v>
      </c>
      <c r="O1430" t="s">
        <v>6190</v>
      </c>
      <c r="P1430">
        <v>2600</v>
      </c>
      <c r="Q1430">
        <v>50</v>
      </c>
      <c r="R1430">
        <v>300</v>
      </c>
      <c r="S1430"/>
      <c r="T1430"/>
      <c r="U1430" t="s">
        <v>6174</v>
      </c>
      <c r="V1430" s="2">
        <v>43474.373842592591</v>
      </c>
      <c r="W1430"/>
      <c r="X1430" s="2">
        <v>43636.661956018521</v>
      </c>
      <c r="Y1430" t="s">
        <v>37</v>
      </c>
      <c r="Z1430"/>
    </row>
    <row r="1431" spans="1:26" hidden="1" x14ac:dyDescent="0.25">
      <c r="A1431" t="s">
        <v>2774</v>
      </c>
      <c r="B1431" t="s">
        <v>2773</v>
      </c>
      <c r="C1431" t="s">
        <v>1198</v>
      </c>
      <c r="D1431" t="s">
        <v>49</v>
      </c>
      <c r="E1431" t="s">
        <v>1199</v>
      </c>
      <c r="F1431" t="s">
        <v>43</v>
      </c>
      <c r="G1431" t="s">
        <v>58</v>
      </c>
      <c r="H1431">
        <v>1016722</v>
      </c>
      <c r="I1431">
        <v>5</v>
      </c>
      <c r="J1431" t="s">
        <v>79</v>
      </c>
      <c r="K1431" t="s">
        <v>6172</v>
      </c>
      <c r="L1431" t="s">
        <v>55</v>
      </c>
      <c r="M1431">
        <v>60</v>
      </c>
      <c r="N1431">
        <v>100</v>
      </c>
      <c r="O1431" t="s">
        <v>6190</v>
      </c>
      <c r="P1431">
        <v>2600</v>
      </c>
      <c r="Q1431">
        <v>50</v>
      </c>
      <c r="R1431">
        <v>300</v>
      </c>
      <c r="S1431"/>
      <c r="T1431"/>
      <c r="U1431" t="s">
        <v>6174</v>
      </c>
      <c r="V1431" s="2">
        <v>43474.373842592591</v>
      </c>
      <c r="W1431"/>
      <c r="X1431" s="2">
        <v>43636.671886574077</v>
      </c>
      <c r="Y1431" t="s">
        <v>37</v>
      </c>
      <c r="Z1431"/>
    </row>
    <row r="1432" spans="1:26" hidden="1" x14ac:dyDescent="0.25">
      <c r="A1432" t="s">
        <v>2776</v>
      </c>
      <c r="B1432" t="s">
        <v>2775</v>
      </c>
      <c r="C1432" t="s">
        <v>59</v>
      </c>
      <c r="D1432" t="s">
        <v>60</v>
      </c>
      <c r="E1432" t="s">
        <v>61</v>
      </c>
      <c r="F1432" t="s">
        <v>62</v>
      </c>
      <c r="G1432" t="s">
        <v>58</v>
      </c>
      <c r="H1432">
        <v>1016844</v>
      </c>
      <c r="I1432">
        <v>5</v>
      </c>
      <c r="J1432" t="s">
        <v>79</v>
      </c>
      <c r="K1432" t="s">
        <v>6172</v>
      </c>
      <c r="L1432" t="s">
        <v>55</v>
      </c>
      <c r="M1432">
        <v>60</v>
      </c>
      <c r="N1432">
        <v>100</v>
      </c>
      <c r="O1432" t="s">
        <v>6190</v>
      </c>
      <c r="P1432">
        <v>2600</v>
      </c>
      <c r="Q1432">
        <v>50</v>
      </c>
      <c r="R1432">
        <v>300</v>
      </c>
      <c r="S1432"/>
      <c r="T1432"/>
      <c r="U1432" t="s">
        <v>6174</v>
      </c>
      <c r="V1432" s="2">
        <v>43474.373842592591</v>
      </c>
      <c r="W1432"/>
      <c r="X1432" s="2">
        <v>43636.493726851855</v>
      </c>
      <c r="Y1432" t="s">
        <v>37</v>
      </c>
      <c r="Z1432"/>
    </row>
    <row r="1433" spans="1:26" hidden="1" x14ac:dyDescent="0.25">
      <c r="A1433" t="s">
        <v>2778</v>
      </c>
      <c r="B1433" t="s">
        <v>2777</v>
      </c>
      <c r="C1433" t="s">
        <v>574</v>
      </c>
      <c r="D1433" t="s">
        <v>528</v>
      </c>
      <c r="E1433" t="s">
        <v>575</v>
      </c>
      <c r="F1433" t="s">
        <v>62</v>
      </c>
      <c r="G1433" t="s">
        <v>58</v>
      </c>
      <c r="H1433">
        <v>1016718</v>
      </c>
      <c r="I1433">
        <v>5</v>
      </c>
      <c r="J1433" t="s">
        <v>79</v>
      </c>
      <c r="K1433" t="s">
        <v>6172</v>
      </c>
      <c r="L1433" t="s">
        <v>55</v>
      </c>
      <c r="M1433">
        <v>60</v>
      </c>
      <c r="N1433">
        <v>100</v>
      </c>
      <c r="O1433" t="s">
        <v>6190</v>
      </c>
      <c r="P1433">
        <v>2600</v>
      </c>
      <c r="Q1433">
        <v>50</v>
      </c>
      <c r="R1433">
        <v>300</v>
      </c>
      <c r="S1433"/>
      <c r="T1433"/>
      <c r="U1433" t="s">
        <v>6174</v>
      </c>
      <c r="V1433" s="2">
        <v>43474.373842592591</v>
      </c>
      <c r="W1433"/>
      <c r="X1433" s="2">
        <v>43636.497071759259</v>
      </c>
      <c r="Y1433" t="s">
        <v>37</v>
      </c>
      <c r="Z1433"/>
    </row>
    <row r="1434" spans="1:26" hidden="1" x14ac:dyDescent="0.25">
      <c r="A1434" t="s">
        <v>6322</v>
      </c>
      <c r="B1434" s="2"/>
      <c r="C1434" s="2"/>
      <c r="D1434" s="2"/>
      <c r="E1434" s="2"/>
      <c r="F1434" s="2"/>
      <c r="G1434" t="s">
        <v>58</v>
      </c>
      <c r="H1434">
        <v>1018912</v>
      </c>
      <c r="I1434">
        <v>5</v>
      </c>
      <c r="J1434" t="s">
        <v>79</v>
      </c>
      <c r="K1434" t="s">
        <v>6142</v>
      </c>
      <c r="L1434" t="s">
        <v>55</v>
      </c>
      <c r="M1434">
        <v>80</v>
      </c>
      <c r="N1434">
        <v>100</v>
      </c>
      <c r="O1434" t="s">
        <v>6148</v>
      </c>
      <c r="P1434">
        <v>1400</v>
      </c>
      <c r="Q1434">
        <v>0</v>
      </c>
      <c r="R1434">
        <v>300</v>
      </c>
      <c r="S1434"/>
      <c r="T1434"/>
      <c r="U1434" t="s">
        <v>6144</v>
      </c>
      <c r="V1434" s="2">
        <v>43474.373842592591</v>
      </c>
      <c r="W1434"/>
      <c r="X1434" s="2">
        <v>43803.425081018519</v>
      </c>
      <c r="Y1434" t="s">
        <v>37</v>
      </c>
      <c r="Z1434"/>
    </row>
    <row r="1435" spans="1:26" hidden="1" x14ac:dyDescent="0.25">
      <c r="A1435" t="s">
        <v>3110</v>
      </c>
      <c r="B1435" t="s">
        <v>3109</v>
      </c>
      <c r="C1435" t="s">
        <v>142</v>
      </c>
      <c r="D1435" t="s">
        <v>126</v>
      </c>
      <c r="E1435" t="s">
        <v>143</v>
      </c>
      <c r="F1435" t="s">
        <v>62</v>
      </c>
      <c r="G1435" t="s">
        <v>58</v>
      </c>
      <c r="H1435">
        <v>1031042</v>
      </c>
      <c r="I1435">
        <v>5</v>
      </c>
      <c r="J1435" t="s">
        <v>79</v>
      </c>
      <c r="K1435" t="s">
        <v>6172</v>
      </c>
      <c r="L1435" t="s">
        <v>55</v>
      </c>
      <c r="M1435">
        <v>60</v>
      </c>
      <c r="N1435">
        <v>100</v>
      </c>
      <c r="O1435" t="s">
        <v>6190</v>
      </c>
      <c r="P1435">
        <v>2550</v>
      </c>
      <c r="Q1435">
        <v>50</v>
      </c>
      <c r="R1435">
        <v>300</v>
      </c>
      <c r="S1435"/>
      <c r="T1435"/>
      <c r="U1435" t="s">
        <v>6174</v>
      </c>
      <c r="V1435" s="2">
        <v>43474.373842592591</v>
      </c>
      <c r="W1435"/>
      <c r="X1435" s="2">
        <v>43636.474027777775</v>
      </c>
      <c r="Y1435" t="s">
        <v>37</v>
      </c>
      <c r="Z1435"/>
    </row>
    <row r="1436" spans="1:26" hidden="1" x14ac:dyDescent="0.25">
      <c r="A1436" t="s">
        <v>3193</v>
      </c>
      <c r="B1436" t="s">
        <v>3192</v>
      </c>
      <c r="C1436" t="s">
        <v>86</v>
      </c>
      <c r="D1436" t="s">
        <v>510</v>
      </c>
      <c r="E1436" t="s">
        <v>511</v>
      </c>
      <c r="F1436" t="s">
        <v>62</v>
      </c>
      <c r="G1436" t="s">
        <v>58</v>
      </c>
      <c r="H1436">
        <v>1016719</v>
      </c>
      <c r="I1436">
        <v>5</v>
      </c>
      <c r="J1436" t="s">
        <v>79</v>
      </c>
      <c r="K1436" t="s">
        <v>6172</v>
      </c>
      <c r="L1436" t="s">
        <v>55</v>
      </c>
      <c r="M1436">
        <v>60</v>
      </c>
      <c r="N1436">
        <v>100</v>
      </c>
      <c r="O1436" t="s">
        <v>6190</v>
      </c>
      <c r="P1436">
        <v>2600</v>
      </c>
      <c r="Q1436">
        <v>50</v>
      </c>
      <c r="R1436">
        <v>300</v>
      </c>
      <c r="S1436"/>
      <c r="T1436"/>
      <c r="U1436" t="s">
        <v>6174</v>
      </c>
      <c r="V1436" s="2">
        <v>43474.373842592591</v>
      </c>
      <c r="W1436"/>
      <c r="X1436" s="2">
        <v>43636.483981481484</v>
      </c>
      <c r="Y1436" t="s">
        <v>37</v>
      </c>
      <c r="Z1436"/>
    </row>
    <row r="1437" spans="1:26" hidden="1" x14ac:dyDescent="0.25">
      <c r="A1437" t="s">
        <v>3195</v>
      </c>
      <c r="B1437" t="s">
        <v>3194</v>
      </c>
      <c r="C1437" t="s">
        <v>1697</v>
      </c>
      <c r="D1437" t="s">
        <v>1007</v>
      </c>
      <c r="E1437" t="s">
        <v>1698</v>
      </c>
      <c r="F1437" t="s">
        <v>62</v>
      </c>
      <c r="G1437" t="s">
        <v>58</v>
      </c>
      <c r="H1437">
        <v>1016858</v>
      </c>
      <c r="I1437">
        <v>5</v>
      </c>
      <c r="J1437" t="s">
        <v>79</v>
      </c>
      <c r="K1437" t="s">
        <v>6172</v>
      </c>
      <c r="L1437" t="s">
        <v>55</v>
      </c>
      <c r="M1437">
        <v>60</v>
      </c>
      <c r="N1437">
        <v>100</v>
      </c>
      <c r="O1437" t="s">
        <v>6190</v>
      </c>
      <c r="P1437">
        <v>2600</v>
      </c>
      <c r="Q1437">
        <v>50</v>
      </c>
      <c r="R1437">
        <v>300</v>
      </c>
      <c r="S1437"/>
      <c r="T1437"/>
      <c r="U1437" t="s">
        <v>6174</v>
      </c>
      <c r="V1437" s="2">
        <v>43474.373842592591</v>
      </c>
      <c r="W1437"/>
      <c r="X1437" s="2">
        <v>43670.667581018519</v>
      </c>
      <c r="Y1437" t="s">
        <v>37</v>
      </c>
      <c r="Z1437"/>
    </row>
    <row r="1438" spans="1:26" hidden="1" x14ac:dyDescent="0.25">
      <c r="A1438" t="s">
        <v>3165</v>
      </c>
      <c r="B1438" t="s">
        <v>3164</v>
      </c>
      <c r="C1438" t="s">
        <v>1226</v>
      </c>
      <c r="D1438" t="s">
        <v>93</v>
      </c>
      <c r="E1438" t="s">
        <v>1227</v>
      </c>
      <c r="F1438" t="s">
        <v>62</v>
      </c>
      <c r="G1438" t="s">
        <v>58</v>
      </c>
      <c r="H1438">
        <v>1016739</v>
      </c>
      <c r="I1438">
        <v>5</v>
      </c>
      <c r="J1438" t="s">
        <v>79</v>
      </c>
      <c r="K1438" t="s">
        <v>6172</v>
      </c>
      <c r="L1438" t="s">
        <v>55</v>
      </c>
      <c r="M1438">
        <v>60</v>
      </c>
      <c r="N1438">
        <v>100</v>
      </c>
      <c r="O1438" t="s">
        <v>6190</v>
      </c>
      <c r="P1438">
        <v>2600</v>
      </c>
      <c r="Q1438">
        <v>50</v>
      </c>
      <c r="R1438">
        <v>300</v>
      </c>
      <c r="S1438"/>
      <c r="T1438"/>
      <c r="U1438" t="s">
        <v>6174</v>
      </c>
      <c r="V1438" s="2">
        <v>43474.373842592591</v>
      </c>
      <c r="W1438"/>
      <c r="X1438" s="2">
        <v>43670.664988425924</v>
      </c>
      <c r="Y1438" t="s">
        <v>37</v>
      </c>
      <c r="Z1438"/>
    </row>
    <row r="1439" spans="1:26" hidden="1" x14ac:dyDescent="0.25">
      <c r="A1439" t="s">
        <v>3167</v>
      </c>
      <c r="B1439" t="s">
        <v>3166</v>
      </c>
      <c r="C1439" t="s">
        <v>1226</v>
      </c>
      <c r="D1439" t="s">
        <v>105</v>
      </c>
      <c r="E1439" t="s">
        <v>1227</v>
      </c>
      <c r="F1439" t="s">
        <v>62</v>
      </c>
      <c r="G1439" t="s">
        <v>58</v>
      </c>
      <c r="H1439">
        <v>1016855</v>
      </c>
      <c r="I1439">
        <v>5</v>
      </c>
      <c r="J1439" t="s">
        <v>79</v>
      </c>
      <c r="K1439" t="s">
        <v>6172</v>
      </c>
      <c r="L1439" t="s">
        <v>55</v>
      </c>
      <c r="M1439">
        <v>60</v>
      </c>
      <c r="N1439">
        <v>100</v>
      </c>
      <c r="O1439" t="s">
        <v>6190</v>
      </c>
      <c r="P1439">
        <v>2600</v>
      </c>
      <c r="Q1439">
        <v>50</v>
      </c>
      <c r="R1439">
        <v>300</v>
      </c>
      <c r="S1439"/>
      <c r="T1439"/>
      <c r="U1439" t="s">
        <v>6174</v>
      </c>
      <c r="V1439" s="2">
        <v>43474.373842592591</v>
      </c>
      <c r="W1439"/>
      <c r="X1439" s="2">
        <v>43670.666655092595</v>
      </c>
      <c r="Y1439" t="s">
        <v>37</v>
      </c>
      <c r="Z1439"/>
    </row>
    <row r="1440" spans="1:26" hidden="1" x14ac:dyDescent="0.25">
      <c r="A1440" t="s">
        <v>3169</v>
      </c>
      <c r="B1440" t="s">
        <v>3168</v>
      </c>
      <c r="C1440" t="s">
        <v>117</v>
      </c>
      <c r="D1440" t="s">
        <v>1246</v>
      </c>
      <c r="E1440" t="s">
        <v>1247</v>
      </c>
      <c r="F1440" t="s">
        <v>62</v>
      </c>
      <c r="G1440" t="s">
        <v>58</v>
      </c>
      <c r="H1440">
        <v>1016711</v>
      </c>
      <c r="I1440">
        <v>5</v>
      </c>
      <c r="J1440" t="s">
        <v>79</v>
      </c>
      <c r="K1440" t="s">
        <v>6172</v>
      </c>
      <c r="L1440" t="s">
        <v>55</v>
      </c>
      <c r="M1440">
        <v>60</v>
      </c>
      <c r="N1440">
        <v>100</v>
      </c>
      <c r="O1440" t="s">
        <v>6190</v>
      </c>
      <c r="P1440">
        <v>2600</v>
      </c>
      <c r="Q1440">
        <v>50</v>
      </c>
      <c r="R1440">
        <v>300</v>
      </c>
      <c r="S1440"/>
      <c r="T1440"/>
      <c r="U1440" t="s">
        <v>6174</v>
      </c>
      <c r="V1440" s="2">
        <v>43474.373842592591</v>
      </c>
      <c r="W1440"/>
      <c r="X1440" s="2">
        <v>43635.377141203702</v>
      </c>
      <c r="Y1440" t="s">
        <v>37</v>
      </c>
      <c r="Z1440"/>
    </row>
    <row r="1441" spans="1:26" hidden="1" x14ac:dyDescent="0.25">
      <c r="A1441" t="s">
        <v>3171</v>
      </c>
      <c r="B1441" t="s">
        <v>3170</v>
      </c>
      <c r="C1441" t="s">
        <v>161</v>
      </c>
      <c r="D1441" t="s">
        <v>1640</v>
      </c>
      <c r="E1441" t="s">
        <v>1641</v>
      </c>
      <c r="F1441" t="s">
        <v>62</v>
      </c>
      <c r="G1441" t="s">
        <v>58</v>
      </c>
      <c r="H1441">
        <v>1016851</v>
      </c>
      <c r="I1441">
        <v>5</v>
      </c>
      <c r="J1441" t="s">
        <v>79</v>
      </c>
      <c r="K1441" t="s">
        <v>6172</v>
      </c>
      <c r="L1441" t="s">
        <v>55</v>
      </c>
      <c r="M1441">
        <v>60</v>
      </c>
      <c r="N1441">
        <v>100</v>
      </c>
      <c r="O1441" t="s">
        <v>6190</v>
      </c>
      <c r="P1441">
        <v>2600</v>
      </c>
      <c r="Q1441">
        <v>50</v>
      </c>
      <c r="R1441">
        <v>300</v>
      </c>
      <c r="S1441"/>
      <c r="T1441"/>
      <c r="U1441" t="s">
        <v>6174</v>
      </c>
      <c r="V1441" s="2">
        <v>43474.373842592591</v>
      </c>
      <c r="W1441"/>
      <c r="X1441" s="2">
        <v>43633.653449074074</v>
      </c>
      <c r="Y1441" t="s">
        <v>37</v>
      </c>
      <c r="Z1441"/>
    </row>
    <row r="1442" spans="1:26" hidden="1" x14ac:dyDescent="0.25">
      <c r="A1442" t="s">
        <v>3173</v>
      </c>
      <c r="B1442" t="s">
        <v>3172</v>
      </c>
      <c r="C1442" t="s">
        <v>774</v>
      </c>
      <c r="D1442" t="s">
        <v>207</v>
      </c>
      <c r="E1442" t="s">
        <v>1649</v>
      </c>
      <c r="F1442" t="s">
        <v>107</v>
      </c>
      <c r="G1442" t="s">
        <v>58</v>
      </c>
      <c r="H1442">
        <v>1016729</v>
      </c>
      <c r="I1442">
        <v>5</v>
      </c>
      <c r="J1442" t="s">
        <v>79</v>
      </c>
      <c r="K1442" t="s">
        <v>6172</v>
      </c>
      <c r="L1442" t="s">
        <v>55</v>
      </c>
      <c r="M1442">
        <v>60</v>
      </c>
      <c r="N1442">
        <v>100</v>
      </c>
      <c r="O1442" t="s">
        <v>6190</v>
      </c>
      <c r="P1442">
        <v>2600</v>
      </c>
      <c r="Q1442">
        <v>50</v>
      </c>
      <c r="R1442">
        <v>300</v>
      </c>
      <c r="S1442"/>
      <c r="T1442"/>
      <c r="U1442" t="s">
        <v>6174</v>
      </c>
      <c r="V1442" s="2">
        <v>43474.373842592591</v>
      </c>
      <c r="W1442"/>
      <c r="X1442" s="2">
        <v>43712.549756944441</v>
      </c>
      <c r="Y1442" t="s">
        <v>37</v>
      </c>
      <c r="Z1442"/>
    </row>
    <row r="1443" spans="1:26" hidden="1" x14ac:dyDescent="0.25">
      <c r="A1443" t="s">
        <v>3175</v>
      </c>
      <c r="B1443" t="s">
        <v>3174</v>
      </c>
      <c r="C1443" t="s">
        <v>774</v>
      </c>
      <c r="D1443" t="s">
        <v>1645</v>
      </c>
      <c r="E1443" t="s">
        <v>776</v>
      </c>
      <c r="F1443" t="s">
        <v>107</v>
      </c>
      <c r="G1443" t="s">
        <v>58</v>
      </c>
      <c r="H1443">
        <v>1016745</v>
      </c>
      <c r="I1443">
        <v>5</v>
      </c>
      <c r="J1443" t="s">
        <v>79</v>
      </c>
      <c r="K1443" t="s">
        <v>6172</v>
      </c>
      <c r="L1443" t="s">
        <v>55</v>
      </c>
      <c r="M1443">
        <v>60</v>
      </c>
      <c r="N1443">
        <v>100</v>
      </c>
      <c r="O1443" t="s">
        <v>6190</v>
      </c>
      <c r="P1443">
        <v>2600</v>
      </c>
      <c r="Q1443">
        <v>50</v>
      </c>
      <c r="R1443">
        <v>300</v>
      </c>
      <c r="S1443"/>
      <c r="T1443"/>
      <c r="U1443" t="s">
        <v>6174</v>
      </c>
      <c r="V1443" s="2">
        <v>43474.373842592591</v>
      </c>
      <c r="W1443"/>
      <c r="X1443" s="2">
        <v>43630.428703703707</v>
      </c>
      <c r="Y1443" t="s">
        <v>37</v>
      </c>
      <c r="Z1443"/>
    </row>
    <row r="1444" spans="1:26" hidden="1" x14ac:dyDescent="0.25">
      <c r="A1444" t="s">
        <v>3177</v>
      </c>
      <c r="B1444" t="s">
        <v>3176</v>
      </c>
      <c r="C1444" t="s">
        <v>1655</v>
      </c>
      <c r="D1444" t="s">
        <v>32</v>
      </c>
      <c r="E1444" t="s">
        <v>1656</v>
      </c>
      <c r="F1444" t="s">
        <v>43</v>
      </c>
      <c r="G1444" t="s">
        <v>58</v>
      </c>
      <c r="H1444">
        <v>1016746</v>
      </c>
      <c r="I1444">
        <v>5</v>
      </c>
      <c r="J1444" t="s">
        <v>79</v>
      </c>
      <c r="K1444" t="s">
        <v>6172</v>
      </c>
      <c r="L1444" t="s">
        <v>55</v>
      </c>
      <c r="M1444">
        <v>60</v>
      </c>
      <c r="N1444">
        <v>100</v>
      </c>
      <c r="O1444" t="s">
        <v>6190</v>
      </c>
      <c r="P1444">
        <v>2600</v>
      </c>
      <c r="Q1444">
        <v>50</v>
      </c>
      <c r="R1444">
        <v>300</v>
      </c>
      <c r="S1444"/>
      <c r="T1444"/>
      <c r="U1444" t="s">
        <v>6174</v>
      </c>
      <c r="V1444" s="2">
        <v>43474.373842592591</v>
      </c>
      <c r="W1444"/>
      <c r="X1444" s="2">
        <v>43670.667048611111</v>
      </c>
      <c r="Y1444" t="s">
        <v>37</v>
      </c>
      <c r="Z1444"/>
    </row>
    <row r="1445" spans="1:26" hidden="1" x14ac:dyDescent="0.25">
      <c r="A1445" t="s">
        <v>3179</v>
      </c>
      <c r="B1445" t="s">
        <v>3178</v>
      </c>
      <c r="C1445" t="s">
        <v>245</v>
      </c>
      <c r="D1445" t="s">
        <v>487</v>
      </c>
      <c r="E1445" t="s">
        <v>488</v>
      </c>
      <c r="F1445" t="s">
        <v>62</v>
      </c>
      <c r="G1445" t="s">
        <v>58</v>
      </c>
      <c r="H1445">
        <v>1016721</v>
      </c>
      <c r="I1445">
        <v>5</v>
      </c>
      <c r="J1445" t="s">
        <v>79</v>
      </c>
      <c r="K1445" t="s">
        <v>6172</v>
      </c>
      <c r="L1445" t="s">
        <v>55</v>
      </c>
      <c r="M1445">
        <v>60</v>
      </c>
      <c r="N1445">
        <v>100</v>
      </c>
      <c r="O1445" t="s">
        <v>6190</v>
      </c>
      <c r="P1445">
        <v>2600</v>
      </c>
      <c r="Q1445">
        <v>50</v>
      </c>
      <c r="R1445">
        <v>300</v>
      </c>
      <c r="S1445"/>
      <c r="T1445"/>
      <c r="U1445" t="s">
        <v>6174</v>
      </c>
      <c r="V1445" s="2">
        <v>43474.373842592591</v>
      </c>
      <c r="W1445"/>
      <c r="X1445" s="2">
        <v>43670.670624999999</v>
      </c>
      <c r="Y1445" t="s">
        <v>37</v>
      </c>
      <c r="Z1445"/>
    </row>
    <row r="1446" spans="1:26" hidden="1" x14ac:dyDescent="0.25">
      <c r="A1446" t="s">
        <v>3181</v>
      </c>
      <c r="B1446" t="s">
        <v>3180</v>
      </c>
      <c r="C1446" t="s">
        <v>1402</v>
      </c>
      <c r="D1446" t="s">
        <v>132</v>
      </c>
      <c r="E1446" t="s">
        <v>1403</v>
      </c>
      <c r="F1446" t="s">
        <v>62</v>
      </c>
      <c r="G1446" t="s">
        <v>58</v>
      </c>
      <c r="H1446">
        <v>1016741</v>
      </c>
      <c r="I1446">
        <v>5</v>
      </c>
      <c r="J1446" t="s">
        <v>79</v>
      </c>
      <c r="K1446" t="s">
        <v>6172</v>
      </c>
      <c r="L1446" t="s">
        <v>55</v>
      </c>
      <c r="M1446">
        <v>60</v>
      </c>
      <c r="N1446">
        <v>100</v>
      </c>
      <c r="O1446" t="s">
        <v>6190</v>
      </c>
      <c r="P1446">
        <v>2600</v>
      </c>
      <c r="Q1446">
        <v>50</v>
      </c>
      <c r="R1446">
        <v>300</v>
      </c>
      <c r="S1446"/>
      <c r="T1446"/>
      <c r="U1446" t="s">
        <v>6174</v>
      </c>
      <c r="V1446" s="2">
        <v>43474.373842592591</v>
      </c>
      <c r="W1446"/>
      <c r="X1446" s="2">
        <v>43630.482499999998</v>
      </c>
      <c r="Y1446" t="s">
        <v>37</v>
      </c>
      <c r="Z1446"/>
    </row>
    <row r="1447" spans="1:26" hidden="1" x14ac:dyDescent="0.25">
      <c r="A1447" t="s">
        <v>3183</v>
      </c>
      <c r="B1447" t="s">
        <v>3182</v>
      </c>
      <c r="C1447" t="s">
        <v>1725</v>
      </c>
      <c r="D1447" t="s">
        <v>1726</v>
      </c>
      <c r="E1447" t="s">
        <v>1727</v>
      </c>
      <c r="F1447" t="s">
        <v>62</v>
      </c>
      <c r="G1447" t="s">
        <v>58</v>
      </c>
      <c r="H1447">
        <v>1016854</v>
      </c>
      <c r="I1447">
        <v>5</v>
      </c>
      <c r="J1447" t="s">
        <v>79</v>
      </c>
      <c r="K1447" t="s">
        <v>6172</v>
      </c>
      <c r="L1447" t="s">
        <v>55</v>
      </c>
      <c r="M1447">
        <v>60</v>
      </c>
      <c r="N1447">
        <v>100</v>
      </c>
      <c r="O1447" t="s">
        <v>6190</v>
      </c>
      <c r="P1447">
        <v>2600</v>
      </c>
      <c r="Q1447">
        <v>50</v>
      </c>
      <c r="R1447">
        <v>300</v>
      </c>
      <c r="S1447"/>
      <c r="T1447"/>
      <c r="U1447" t="s">
        <v>6174</v>
      </c>
      <c r="V1447" s="2">
        <v>43474.373842592591</v>
      </c>
      <c r="W1447"/>
      <c r="X1447" s="2">
        <v>43629.359201388892</v>
      </c>
      <c r="Y1447" t="s">
        <v>37</v>
      </c>
      <c r="Z1447"/>
    </row>
    <row r="1448" spans="1:26" hidden="1" x14ac:dyDescent="0.25">
      <c r="A1448" t="s">
        <v>3185</v>
      </c>
      <c r="B1448" t="s">
        <v>3184</v>
      </c>
      <c r="C1448" t="s">
        <v>502</v>
      </c>
      <c r="D1448" t="s">
        <v>793</v>
      </c>
      <c r="E1448" t="s">
        <v>1212</v>
      </c>
      <c r="F1448" t="s">
        <v>62</v>
      </c>
      <c r="G1448" t="s">
        <v>58</v>
      </c>
      <c r="H1448">
        <v>1016725</v>
      </c>
      <c r="I1448">
        <v>5</v>
      </c>
      <c r="J1448" t="s">
        <v>79</v>
      </c>
      <c r="K1448" t="s">
        <v>6172</v>
      </c>
      <c r="L1448" t="s">
        <v>55</v>
      </c>
      <c r="M1448">
        <v>60</v>
      </c>
      <c r="N1448">
        <v>100</v>
      </c>
      <c r="O1448" t="s">
        <v>6190</v>
      </c>
      <c r="P1448">
        <v>2600</v>
      </c>
      <c r="Q1448">
        <v>50</v>
      </c>
      <c r="R1448">
        <v>300</v>
      </c>
      <c r="S1448"/>
      <c r="T1448"/>
      <c r="U1448" t="s">
        <v>6174</v>
      </c>
      <c r="V1448" s="2">
        <v>43474.373842592591</v>
      </c>
      <c r="W1448"/>
      <c r="X1448" s="2">
        <v>43712.559895833336</v>
      </c>
      <c r="Y1448" t="s">
        <v>37</v>
      </c>
      <c r="Z1448"/>
    </row>
    <row r="1449" spans="1:26" hidden="1" x14ac:dyDescent="0.25">
      <c r="A1449" t="s">
        <v>6323</v>
      </c>
      <c r="B1449" s="2"/>
      <c r="C1449" s="2"/>
      <c r="D1449" s="2"/>
      <c r="E1449" s="2"/>
      <c r="F1449" s="2"/>
      <c r="G1449" t="s">
        <v>5022</v>
      </c>
      <c r="H1449">
        <v>3004391</v>
      </c>
      <c r="I1449">
        <v>3</v>
      </c>
      <c r="J1449" t="s">
        <v>167</v>
      </c>
      <c r="K1449" t="s">
        <v>6243</v>
      </c>
      <c r="L1449" t="s">
        <v>55</v>
      </c>
      <c r="M1449">
        <v>0</v>
      </c>
      <c r="N1449">
        <v>100</v>
      </c>
      <c r="O1449" t="s">
        <v>6324</v>
      </c>
      <c r="P1449">
        <v>1400</v>
      </c>
      <c r="Q1449">
        <v>50</v>
      </c>
      <c r="R1449">
        <v>300</v>
      </c>
      <c r="S1449"/>
      <c r="T1449"/>
      <c r="U1449" t="s">
        <v>6321</v>
      </c>
      <c r="V1449" s="2">
        <v>43474.373842592591</v>
      </c>
      <c r="W1449"/>
      <c r="X1449" s="2">
        <v>44382.46166666667</v>
      </c>
      <c r="Y1449" t="s">
        <v>37</v>
      </c>
      <c r="Z1449"/>
    </row>
    <row r="1450" spans="1:26" hidden="1" x14ac:dyDescent="0.25">
      <c r="A1450" t="s">
        <v>3152</v>
      </c>
      <c r="B1450" t="s">
        <v>3151</v>
      </c>
      <c r="C1450" t="s">
        <v>2179</v>
      </c>
      <c r="D1450" t="s">
        <v>1336</v>
      </c>
      <c r="E1450" t="s">
        <v>2180</v>
      </c>
      <c r="F1450" t="s">
        <v>62</v>
      </c>
      <c r="G1450" t="s">
        <v>58</v>
      </c>
      <c r="H1450">
        <v>1031070</v>
      </c>
      <c r="I1450">
        <v>5</v>
      </c>
      <c r="J1450" t="s">
        <v>79</v>
      </c>
      <c r="K1450" t="s">
        <v>6172</v>
      </c>
      <c r="L1450" t="s">
        <v>55</v>
      </c>
      <c r="M1450">
        <v>60</v>
      </c>
      <c r="N1450">
        <v>100</v>
      </c>
      <c r="O1450" t="s">
        <v>6325</v>
      </c>
      <c r="P1450">
        <v>2600</v>
      </c>
      <c r="Q1450">
        <v>50</v>
      </c>
      <c r="R1450">
        <v>300</v>
      </c>
      <c r="S1450"/>
      <c r="T1450"/>
      <c r="U1450" t="s">
        <v>6174</v>
      </c>
      <c r="V1450" s="2">
        <v>43474.373842592591</v>
      </c>
      <c r="W1450"/>
      <c r="X1450" s="2">
        <v>44116.476539351854</v>
      </c>
      <c r="Y1450" t="s">
        <v>37</v>
      </c>
      <c r="Z1450"/>
    </row>
    <row r="1451" spans="1:26" hidden="1" x14ac:dyDescent="0.25">
      <c r="A1451" t="s">
        <v>3408</v>
      </c>
      <c r="B1451" t="s">
        <v>3407</v>
      </c>
      <c r="C1451" t="s">
        <v>188</v>
      </c>
      <c r="D1451" t="s">
        <v>2981</v>
      </c>
      <c r="E1451" t="s">
        <v>2982</v>
      </c>
      <c r="F1451" t="s">
        <v>177</v>
      </c>
      <c r="G1451" t="s">
        <v>323</v>
      </c>
      <c r="H1451">
        <v>1031101</v>
      </c>
      <c r="I1451">
        <v>0.24</v>
      </c>
      <c r="J1451" t="s">
        <v>193</v>
      </c>
      <c r="K1451" t="s">
        <v>6175</v>
      </c>
      <c r="L1451" t="s">
        <v>330</v>
      </c>
      <c r="M1451">
        <v>20</v>
      </c>
      <c r="N1451">
        <v>100</v>
      </c>
      <c r="O1451" t="s">
        <v>6225</v>
      </c>
      <c r="P1451" s="2"/>
      <c r="Q1451" s="2"/>
      <c r="R1451" s="2"/>
      <c r="S1451"/>
      <c r="T1451"/>
      <c r="U1451" t="s">
        <v>6179</v>
      </c>
      <c r="V1451" s="2">
        <v>44095.577835648146</v>
      </c>
      <c r="W1451" t="s">
        <v>329</v>
      </c>
      <c r="X1451" s="2">
        <v>44096.565775462965</v>
      </c>
      <c r="Y1451" t="s">
        <v>37</v>
      </c>
      <c r="Z1451"/>
    </row>
    <row r="1452" spans="1:26" hidden="1" x14ac:dyDescent="0.25">
      <c r="A1452" t="s">
        <v>2178</v>
      </c>
      <c r="B1452" t="s">
        <v>2177</v>
      </c>
      <c r="C1452" t="s">
        <v>2179</v>
      </c>
      <c r="D1452" t="s">
        <v>1336</v>
      </c>
      <c r="E1452" t="s">
        <v>2180</v>
      </c>
      <c r="F1452" t="s">
        <v>62</v>
      </c>
      <c r="G1452" t="s">
        <v>58</v>
      </c>
      <c r="H1452">
        <v>1018497</v>
      </c>
      <c r="I1452">
        <v>5</v>
      </c>
      <c r="J1452" t="s">
        <v>47</v>
      </c>
      <c r="K1452" t="s">
        <v>6172</v>
      </c>
      <c r="L1452" t="s">
        <v>55</v>
      </c>
      <c r="M1452">
        <v>60</v>
      </c>
      <c r="N1452">
        <v>100</v>
      </c>
      <c r="O1452" t="s">
        <v>6325</v>
      </c>
      <c r="P1452">
        <v>2400</v>
      </c>
      <c r="Q1452">
        <v>50</v>
      </c>
      <c r="R1452">
        <v>300</v>
      </c>
      <c r="S1452"/>
      <c r="T1452"/>
      <c r="U1452" t="s">
        <v>6174</v>
      </c>
      <c r="V1452" s="2">
        <v>43474.373842592591</v>
      </c>
      <c r="W1452"/>
      <c r="X1452" s="2">
        <v>44116.477083333331</v>
      </c>
      <c r="Y1452" t="s">
        <v>37</v>
      </c>
      <c r="Z1452"/>
    </row>
    <row r="1453" spans="1:26" hidden="1" x14ac:dyDescent="0.25">
      <c r="A1453" t="s">
        <v>2139</v>
      </c>
      <c r="B1453" t="s">
        <v>2138</v>
      </c>
      <c r="C1453" t="s">
        <v>2140</v>
      </c>
      <c r="D1453" t="s">
        <v>154</v>
      </c>
      <c r="E1453" t="s">
        <v>2141</v>
      </c>
      <c r="F1453" t="s">
        <v>277</v>
      </c>
      <c r="G1453" t="s">
        <v>58</v>
      </c>
      <c r="H1453">
        <v>1018488</v>
      </c>
      <c r="I1453">
        <v>5</v>
      </c>
      <c r="J1453" t="s">
        <v>79</v>
      </c>
      <c r="K1453" t="s">
        <v>6142</v>
      </c>
      <c r="L1453" t="s">
        <v>55</v>
      </c>
      <c r="M1453">
        <v>80</v>
      </c>
      <c r="N1453">
        <v>100</v>
      </c>
      <c r="O1453" t="s">
        <v>6160</v>
      </c>
      <c r="P1453">
        <v>2600</v>
      </c>
      <c r="Q1453">
        <v>50</v>
      </c>
      <c r="R1453">
        <v>550</v>
      </c>
      <c r="S1453"/>
      <c r="T1453"/>
      <c r="U1453" t="s">
        <v>6144</v>
      </c>
      <c r="V1453" s="2">
        <v>43474.373842592591</v>
      </c>
      <c r="W1453"/>
      <c r="X1453" s="2">
        <v>44140.642083333332</v>
      </c>
      <c r="Y1453" t="s">
        <v>37</v>
      </c>
      <c r="Z1453"/>
    </row>
    <row r="1454" spans="1:26" hidden="1" x14ac:dyDescent="0.25">
      <c r="A1454" t="s">
        <v>2250</v>
      </c>
      <c r="B1454" t="s">
        <v>2249</v>
      </c>
      <c r="C1454" t="s">
        <v>2251</v>
      </c>
      <c r="D1454" t="s">
        <v>281</v>
      </c>
      <c r="E1454" t="s">
        <v>2252</v>
      </c>
      <c r="F1454" t="s">
        <v>62</v>
      </c>
      <c r="G1454" t="s">
        <v>58</v>
      </c>
      <c r="H1454">
        <v>1018521</v>
      </c>
      <c r="I1454">
        <v>5</v>
      </c>
      <c r="J1454" t="s">
        <v>79</v>
      </c>
      <c r="K1454" t="s">
        <v>6172</v>
      </c>
      <c r="L1454" t="s">
        <v>55</v>
      </c>
      <c r="M1454">
        <v>60</v>
      </c>
      <c r="N1454">
        <v>100</v>
      </c>
      <c r="O1454" t="s">
        <v>6325</v>
      </c>
      <c r="P1454">
        <v>2600</v>
      </c>
      <c r="Q1454">
        <v>50</v>
      </c>
      <c r="R1454">
        <v>300</v>
      </c>
      <c r="S1454"/>
      <c r="T1454"/>
      <c r="U1454" t="s">
        <v>6174</v>
      </c>
      <c r="V1454" s="2">
        <v>43474.373842592591</v>
      </c>
      <c r="W1454"/>
      <c r="X1454" s="2">
        <v>44116.476273148146</v>
      </c>
      <c r="Y1454" t="s">
        <v>37</v>
      </c>
      <c r="Z1454"/>
    </row>
    <row r="1455" spans="1:26" hidden="1" x14ac:dyDescent="0.25">
      <c r="A1455" t="s">
        <v>2452</v>
      </c>
      <c r="B1455" t="s">
        <v>2451</v>
      </c>
      <c r="C1455" t="s">
        <v>92</v>
      </c>
      <c r="D1455" t="s">
        <v>546</v>
      </c>
      <c r="E1455" t="s">
        <v>547</v>
      </c>
      <c r="F1455" t="s">
        <v>62</v>
      </c>
      <c r="G1455" t="s">
        <v>58</v>
      </c>
      <c r="H1455">
        <v>1018513</v>
      </c>
      <c r="I1455">
        <v>5</v>
      </c>
      <c r="J1455" t="s">
        <v>79</v>
      </c>
      <c r="K1455" t="s">
        <v>6142</v>
      </c>
      <c r="L1455" t="s">
        <v>55</v>
      </c>
      <c r="M1455">
        <v>80</v>
      </c>
      <c r="N1455">
        <v>100</v>
      </c>
      <c r="O1455" t="s">
        <v>6143</v>
      </c>
      <c r="P1455">
        <v>2600</v>
      </c>
      <c r="Q1455">
        <v>50</v>
      </c>
      <c r="R1455">
        <v>300</v>
      </c>
      <c r="S1455"/>
      <c r="T1455"/>
      <c r="U1455" t="s">
        <v>6144</v>
      </c>
      <c r="V1455" s="2">
        <v>43474.373842592591</v>
      </c>
      <c r="W1455"/>
      <c r="X1455" s="2">
        <v>43629.355798611112</v>
      </c>
      <c r="Y1455" t="s">
        <v>37</v>
      </c>
      <c r="Z1455"/>
    </row>
    <row r="1456" spans="1:26" hidden="1" x14ac:dyDescent="0.25">
      <c r="A1456" t="s">
        <v>6326</v>
      </c>
      <c r="B1456" s="2"/>
      <c r="C1456" s="2"/>
      <c r="D1456" s="2"/>
      <c r="E1456" s="2"/>
      <c r="F1456" s="2"/>
      <c r="G1456" t="s">
        <v>58</v>
      </c>
      <c r="H1456">
        <v>1018604</v>
      </c>
      <c r="I1456">
        <v>5</v>
      </c>
      <c r="J1456" t="s">
        <v>79</v>
      </c>
      <c r="K1456" t="s">
        <v>6142</v>
      </c>
      <c r="L1456" t="s">
        <v>55</v>
      </c>
      <c r="M1456">
        <v>80</v>
      </c>
      <c r="N1456">
        <v>100</v>
      </c>
      <c r="O1456" t="s">
        <v>6203</v>
      </c>
      <c r="P1456">
        <v>2725</v>
      </c>
      <c r="Q1456">
        <v>50</v>
      </c>
      <c r="R1456">
        <v>300</v>
      </c>
      <c r="S1456"/>
      <c r="T1456"/>
      <c r="U1456" t="s">
        <v>6144</v>
      </c>
      <c r="V1456" s="2">
        <v>43474.373831018522</v>
      </c>
      <c r="W1456"/>
      <c r="X1456" s="2">
        <v>44140.645150462966</v>
      </c>
      <c r="Y1456" t="s">
        <v>37</v>
      </c>
      <c r="Z1456"/>
    </row>
    <row r="1457" spans="1:26" hidden="1" x14ac:dyDescent="0.25">
      <c r="A1457" t="s">
        <v>6327</v>
      </c>
      <c r="B1457" s="2"/>
      <c r="C1457" s="2"/>
      <c r="D1457" s="2"/>
      <c r="E1457" s="2"/>
      <c r="F1457" s="2"/>
      <c r="G1457" t="s">
        <v>58</v>
      </c>
      <c r="H1457">
        <v>1018567</v>
      </c>
      <c r="I1457">
        <v>5</v>
      </c>
      <c r="J1457" t="s">
        <v>79</v>
      </c>
      <c r="K1457" t="s">
        <v>6142</v>
      </c>
      <c r="L1457" t="s">
        <v>55</v>
      </c>
      <c r="M1457">
        <v>80</v>
      </c>
      <c r="N1457">
        <v>100</v>
      </c>
      <c r="O1457" t="s">
        <v>6254</v>
      </c>
      <c r="P1457">
        <v>2725</v>
      </c>
      <c r="Q1457">
        <v>50</v>
      </c>
      <c r="R1457">
        <v>300</v>
      </c>
      <c r="S1457"/>
      <c r="T1457"/>
      <c r="U1457" t="s">
        <v>6144</v>
      </c>
      <c r="V1457" s="2">
        <v>43474.373842592591</v>
      </c>
      <c r="W1457"/>
      <c r="X1457" s="2">
        <v>44116.647546296299</v>
      </c>
      <c r="Y1457" t="s">
        <v>37</v>
      </c>
      <c r="Z1457"/>
    </row>
    <row r="1458" spans="1:26" hidden="1" x14ac:dyDescent="0.25">
      <c r="A1458" t="s">
        <v>6328</v>
      </c>
      <c r="B1458" s="2"/>
      <c r="C1458" s="2"/>
      <c r="D1458" s="2"/>
      <c r="E1458" s="2"/>
      <c r="F1458" s="2"/>
      <c r="G1458" t="s">
        <v>58</v>
      </c>
      <c r="H1458">
        <v>1018885</v>
      </c>
      <c r="I1458">
        <v>5</v>
      </c>
      <c r="J1458" t="s">
        <v>79</v>
      </c>
      <c r="K1458" t="s">
        <v>6142</v>
      </c>
      <c r="L1458" t="s">
        <v>55</v>
      </c>
      <c r="M1458">
        <v>80</v>
      </c>
      <c r="N1458">
        <v>100</v>
      </c>
      <c r="O1458" t="s">
        <v>6254</v>
      </c>
      <c r="P1458">
        <v>2725</v>
      </c>
      <c r="Q1458">
        <v>50</v>
      </c>
      <c r="R1458">
        <v>300</v>
      </c>
      <c r="S1458"/>
      <c r="T1458"/>
      <c r="U1458" t="s">
        <v>6144</v>
      </c>
      <c r="V1458" s="2">
        <v>43474.373842592591</v>
      </c>
      <c r="W1458"/>
      <c r="X1458" s="2">
        <v>44116.647303240738</v>
      </c>
      <c r="Y1458" t="s">
        <v>37</v>
      </c>
      <c r="Z1458"/>
    </row>
    <row r="1459" spans="1:26" hidden="1" x14ac:dyDescent="0.25">
      <c r="A1459" t="s">
        <v>2546</v>
      </c>
      <c r="B1459" t="s">
        <v>2545</v>
      </c>
      <c r="C1459" t="s">
        <v>1627</v>
      </c>
      <c r="D1459" t="s">
        <v>49</v>
      </c>
      <c r="E1459" t="s">
        <v>1628</v>
      </c>
      <c r="F1459" t="s">
        <v>107</v>
      </c>
      <c r="G1459" t="s">
        <v>58</v>
      </c>
      <c r="H1459">
        <v>1018888</v>
      </c>
      <c r="I1459">
        <v>5</v>
      </c>
      <c r="J1459" t="s">
        <v>79</v>
      </c>
      <c r="K1459" t="s">
        <v>6172</v>
      </c>
      <c r="L1459" t="s">
        <v>55</v>
      </c>
      <c r="M1459">
        <v>60</v>
      </c>
      <c r="N1459">
        <v>100</v>
      </c>
      <c r="O1459" t="s">
        <v>6190</v>
      </c>
      <c r="P1459">
        <v>2600</v>
      </c>
      <c r="Q1459">
        <v>50</v>
      </c>
      <c r="R1459">
        <v>300</v>
      </c>
      <c r="S1459"/>
      <c r="T1459"/>
      <c r="U1459" t="s">
        <v>6174</v>
      </c>
      <c r="V1459" s="2">
        <v>43474.373842592591</v>
      </c>
      <c r="W1459"/>
      <c r="X1459" s="2">
        <v>43636.67728009259</v>
      </c>
      <c r="Y1459" t="s">
        <v>37</v>
      </c>
      <c r="Z1459"/>
    </row>
    <row r="1460" spans="1:26" hidden="1" x14ac:dyDescent="0.25">
      <c r="A1460" t="s">
        <v>6329</v>
      </c>
      <c r="B1460" s="2"/>
      <c r="C1460" s="2"/>
      <c r="D1460" s="2"/>
      <c r="E1460" s="2"/>
      <c r="F1460" s="2"/>
      <c r="G1460" t="s">
        <v>323</v>
      </c>
      <c r="H1460" s="2"/>
      <c r="I1460">
        <v>5</v>
      </c>
      <c r="J1460" t="s">
        <v>167</v>
      </c>
      <c r="K1460" t="s">
        <v>6142</v>
      </c>
      <c r="L1460" t="s">
        <v>55</v>
      </c>
      <c r="M1460">
        <v>80</v>
      </c>
      <c r="N1460">
        <v>100</v>
      </c>
      <c r="O1460" t="s">
        <v>6223</v>
      </c>
      <c r="P1460" s="2"/>
      <c r="Q1460" s="2"/>
      <c r="R1460" s="2"/>
      <c r="S1460"/>
      <c r="T1460"/>
      <c r="U1460" t="s">
        <v>6184</v>
      </c>
      <c r="V1460" s="2">
        <v>43474.373831018522</v>
      </c>
      <c r="W1460"/>
      <c r="X1460" s="2">
        <v>44116.636828703704</v>
      </c>
      <c r="Y1460" t="s">
        <v>37</v>
      </c>
      <c r="Z1460"/>
    </row>
    <row r="1461" spans="1:26" hidden="1" x14ac:dyDescent="0.25">
      <c r="A1461" t="s">
        <v>6330</v>
      </c>
      <c r="B1461" s="2"/>
      <c r="C1461" s="2"/>
      <c r="D1461" s="2"/>
      <c r="E1461" s="2"/>
      <c r="F1461" s="2"/>
      <c r="G1461" t="s">
        <v>323</v>
      </c>
      <c r="H1461" s="2"/>
      <c r="I1461">
        <v>5</v>
      </c>
      <c r="J1461" t="s">
        <v>167</v>
      </c>
      <c r="K1461" t="s">
        <v>6142</v>
      </c>
      <c r="L1461" t="s">
        <v>55</v>
      </c>
      <c r="M1461">
        <v>80</v>
      </c>
      <c r="N1461">
        <v>100</v>
      </c>
      <c r="O1461" t="s">
        <v>6223</v>
      </c>
      <c r="P1461" s="2"/>
      <c r="Q1461" s="2"/>
      <c r="R1461" s="2"/>
      <c r="S1461"/>
      <c r="T1461"/>
      <c r="U1461" t="s">
        <v>6184</v>
      </c>
      <c r="V1461" s="2">
        <v>43474.373831018522</v>
      </c>
      <c r="W1461"/>
      <c r="X1461" s="2">
        <v>44116.637048611112</v>
      </c>
      <c r="Y1461" t="s">
        <v>37</v>
      </c>
      <c r="Z1461"/>
    </row>
    <row r="1462" spans="1:26" hidden="1" x14ac:dyDescent="0.25">
      <c r="A1462" t="s">
        <v>6331</v>
      </c>
      <c r="B1462" s="2"/>
      <c r="C1462" s="2"/>
      <c r="D1462" s="2"/>
      <c r="E1462" s="2"/>
      <c r="F1462" s="2"/>
      <c r="G1462" t="s">
        <v>323</v>
      </c>
      <c r="H1462" s="2"/>
      <c r="I1462">
        <v>5</v>
      </c>
      <c r="J1462" t="s">
        <v>167</v>
      </c>
      <c r="K1462" t="s">
        <v>6142</v>
      </c>
      <c r="L1462" t="s">
        <v>55</v>
      </c>
      <c r="M1462">
        <v>80</v>
      </c>
      <c r="N1462">
        <v>100</v>
      </c>
      <c r="O1462" t="s">
        <v>6223</v>
      </c>
      <c r="P1462" s="2"/>
      <c r="Q1462" s="2"/>
      <c r="R1462" s="2"/>
      <c r="S1462"/>
      <c r="T1462"/>
      <c r="U1462" t="s">
        <v>6184</v>
      </c>
      <c r="V1462" s="2">
        <v>43474.373831018522</v>
      </c>
      <c r="W1462"/>
      <c r="X1462" s="2">
        <v>44116.637141203704</v>
      </c>
      <c r="Y1462" t="s">
        <v>37</v>
      </c>
      <c r="Z1462"/>
    </row>
    <row r="1463" spans="1:26" hidden="1" x14ac:dyDescent="0.25">
      <c r="A1463" t="s">
        <v>6332</v>
      </c>
      <c r="B1463" s="2"/>
      <c r="C1463" s="2"/>
      <c r="D1463" s="2"/>
      <c r="E1463" s="2"/>
      <c r="F1463" s="2"/>
      <c r="G1463" t="s">
        <v>58</v>
      </c>
      <c r="H1463" s="2"/>
      <c r="I1463">
        <v>5</v>
      </c>
      <c r="J1463" t="s">
        <v>79</v>
      </c>
      <c r="K1463" t="s">
        <v>6172</v>
      </c>
      <c r="L1463" t="s">
        <v>55</v>
      </c>
      <c r="M1463">
        <v>60</v>
      </c>
      <c r="N1463">
        <v>100</v>
      </c>
      <c r="O1463" t="s">
        <v>6190</v>
      </c>
      <c r="P1463">
        <v>2600</v>
      </c>
      <c r="Q1463">
        <v>50</v>
      </c>
      <c r="R1463">
        <v>300</v>
      </c>
      <c r="S1463"/>
      <c r="T1463"/>
      <c r="U1463" t="s">
        <v>6174</v>
      </c>
      <c r="V1463" s="2">
        <v>43474.373842592591</v>
      </c>
      <c r="W1463"/>
      <c r="X1463" s="2">
        <v>43630.441469907404</v>
      </c>
      <c r="Y1463" t="s">
        <v>37</v>
      </c>
      <c r="Z1463"/>
    </row>
    <row r="1464" spans="1:26" hidden="1" x14ac:dyDescent="0.25">
      <c r="A1464" t="s">
        <v>6333</v>
      </c>
      <c r="B1464" s="2"/>
      <c r="C1464" s="2"/>
      <c r="D1464" s="2"/>
      <c r="E1464" s="2"/>
      <c r="F1464" s="2"/>
      <c r="G1464" t="s">
        <v>323</v>
      </c>
      <c r="H1464" s="2"/>
      <c r="I1464">
        <v>5</v>
      </c>
      <c r="J1464" t="s">
        <v>79</v>
      </c>
      <c r="K1464" t="s">
        <v>6142</v>
      </c>
      <c r="L1464" t="s">
        <v>55</v>
      </c>
      <c r="M1464">
        <v>80</v>
      </c>
      <c r="N1464">
        <v>100</v>
      </c>
      <c r="O1464" t="s">
        <v>6148</v>
      </c>
      <c r="P1464" s="2"/>
      <c r="Q1464" s="2"/>
      <c r="R1464" s="2"/>
      <c r="S1464"/>
      <c r="T1464"/>
      <c r="U1464" t="s">
        <v>6144</v>
      </c>
      <c r="V1464" s="2">
        <v>43474.373854166668</v>
      </c>
      <c r="W1464"/>
      <c r="X1464" s="2">
        <v>43803.428495370368</v>
      </c>
      <c r="Y1464" t="s">
        <v>37</v>
      </c>
      <c r="Z1464"/>
    </row>
    <row r="1465" spans="1:26" hidden="1" x14ac:dyDescent="0.25">
      <c r="A1465" t="s">
        <v>2849</v>
      </c>
      <c r="B1465" t="s">
        <v>2848</v>
      </c>
      <c r="C1465" t="s">
        <v>2845</v>
      </c>
      <c r="D1465" t="s">
        <v>93</v>
      </c>
      <c r="E1465" t="s">
        <v>2846</v>
      </c>
      <c r="F1465" t="s">
        <v>51</v>
      </c>
      <c r="G1465" t="s">
        <v>58</v>
      </c>
      <c r="H1465">
        <v>1015856</v>
      </c>
      <c r="I1465">
        <v>5</v>
      </c>
      <c r="J1465" t="s">
        <v>47</v>
      </c>
      <c r="K1465" t="s">
        <v>6142</v>
      </c>
      <c r="L1465" t="s">
        <v>55</v>
      </c>
      <c r="M1465">
        <v>80</v>
      </c>
      <c r="N1465">
        <v>100</v>
      </c>
      <c r="O1465" t="s">
        <v>6143</v>
      </c>
      <c r="P1465">
        <v>2550</v>
      </c>
      <c r="Q1465">
        <v>50</v>
      </c>
      <c r="R1465">
        <v>300</v>
      </c>
      <c r="S1465"/>
      <c r="T1465"/>
      <c r="U1465" t="s">
        <v>6144</v>
      </c>
      <c r="V1465" s="2">
        <v>43474.373854166668</v>
      </c>
      <c r="W1465"/>
      <c r="X1465" s="2">
        <v>43515.47587962963</v>
      </c>
      <c r="Y1465" t="s">
        <v>37</v>
      </c>
      <c r="Z1465"/>
    </row>
    <row r="1466" spans="1:26" hidden="1" x14ac:dyDescent="0.25">
      <c r="A1466" t="s">
        <v>6334</v>
      </c>
      <c r="B1466" t="s">
        <v>2878</v>
      </c>
      <c r="C1466" t="s">
        <v>2871</v>
      </c>
      <c r="D1466" t="s">
        <v>2711</v>
      </c>
      <c r="E1466" t="s">
        <v>2872</v>
      </c>
      <c r="F1466" t="s">
        <v>51</v>
      </c>
      <c r="G1466" t="s">
        <v>58</v>
      </c>
      <c r="H1466">
        <v>1016705</v>
      </c>
      <c r="I1466">
        <v>5</v>
      </c>
      <c r="J1466" t="s">
        <v>167</v>
      </c>
      <c r="K1466" t="s">
        <v>6142</v>
      </c>
      <c r="L1466" t="s">
        <v>55</v>
      </c>
      <c r="M1466">
        <v>80</v>
      </c>
      <c r="N1466">
        <v>100</v>
      </c>
      <c r="O1466" t="s">
        <v>6143</v>
      </c>
      <c r="P1466">
        <v>2600</v>
      </c>
      <c r="Q1466">
        <v>50</v>
      </c>
      <c r="R1466">
        <v>300</v>
      </c>
      <c r="S1466"/>
      <c r="T1466"/>
      <c r="U1466" t="s">
        <v>6144</v>
      </c>
      <c r="V1466" s="2">
        <v>43474.373854166668</v>
      </c>
      <c r="W1466"/>
      <c r="X1466" s="2">
        <v>44119.429467592592</v>
      </c>
      <c r="Y1466" t="s">
        <v>37</v>
      </c>
      <c r="Z1466"/>
    </row>
    <row r="1467" spans="1:26" hidden="1" x14ac:dyDescent="0.25">
      <c r="A1467" t="s">
        <v>2906</v>
      </c>
      <c r="B1467" t="s">
        <v>2905</v>
      </c>
      <c r="C1467" t="s">
        <v>86</v>
      </c>
      <c r="D1467" t="s">
        <v>87</v>
      </c>
      <c r="E1467" t="s">
        <v>88</v>
      </c>
      <c r="F1467" t="s">
        <v>62</v>
      </c>
      <c r="G1467" t="s">
        <v>58</v>
      </c>
      <c r="H1467">
        <v>1017220</v>
      </c>
      <c r="I1467">
        <v>5</v>
      </c>
      <c r="J1467" t="s">
        <v>79</v>
      </c>
      <c r="K1467" t="s">
        <v>6172</v>
      </c>
      <c r="L1467" t="s">
        <v>55</v>
      </c>
      <c r="M1467">
        <v>60</v>
      </c>
      <c r="N1467">
        <v>100</v>
      </c>
      <c r="O1467" t="s">
        <v>6190</v>
      </c>
      <c r="P1467">
        <v>2600</v>
      </c>
      <c r="Q1467">
        <v>50</v>
      </c>
      <c r="R1467">
        <v>300</v>
      </c>
      <c r="S1467"/>
      <c r="T1467"/>
      <c r="U1467" t="s">
        <v>6174</v>
      </c>
      <c r="V1467" s="2">
        <v>43474.373842592591</v>
      </c>
      <c r="W1467"/>
      <c r="X1467" s="2">
        <v>43630.48673611111</v>
      </c>
      <c r="Y1467" t="s">
        <v>37</v>
      </c>
      <c r="Z1467"/>
    </row>
    <row r="1468" spans="1:26" hidden="1" x14ac:dyDescent="0.25">
      <c r="A1468" t="s">
        <v>152</v>
      </c>
      <c r="B1468" t="s">
        <v>151</v>
      </c>
      <c r="C1468" t="s">
        <v>153</v>
      </c>
      <c r="D1468" t="s">
        <v>154</v>
      </c>
      <c r="E1468" t="s">
        <v>155</v>
      </c>
      <c r="F1468" t="s">
        <v>107</v>
      </c>
      <c r="G1468" t="s">
        <v>58</v>
      </c>
      <c r="H1468">
        <v>1017224</v>
      </c>
      <c r="I1468">
        <v>5</v>
      </c>
      <c r="J1468" t="s">
        <v>79</v>
      </c>
      <c r="K1468" t="s">
        <v>6172</v>
      </c>
      <c r="L1468" t="s">
        <v>55</v>
      </c>
      <c r="M1468">
        <v>60</v>
      </c>
      <c r="N1468">
        <v>100</v>
      </c>
      <c r="O1468" t="s">
        <v>6190</v>
      </c>
      <c r="P1468">
        <v>2600</v>
      </c>
      <c r="Q1468">
        <v>50</v>
      </c>
      <c r="R1468">
        <v>300</v>
      </c>
      <c r="S1468"/>
      <c r="T1468"/>
      <c r="U1468" t="s">
        <v>6174</v>
      </c>
      <c r="V1468" s="2">
        <v>43474.373842592591</v>
      </c>
      <c r="W1468"/>
      <c r="X1468" s="2">
        <v>43628.675902777781</v>
      </c>
      <c r="Y1468" t="s">
        <v>37</v>
      </c>
      <c r="Z1468"/>
    </row>
    <row r="1469" spans="1:26" hidden="1" x14ac:dyDescent="0.25">
      <c r="A1469" t="s">
        <v>2922</v>
      </c>
      <c r="B1469" t="s">
        <v>2921</v>
      </c>
      <c r="C1469" t="s">
        <v>147</v>
      </c>
      <c r="D1469" t="s">
        <v>148</v>
      </c>
      <c r="E1469" t="s">
        <v>149</v>
      </c>
      <c r="F1469" t="s">
        <v>107</v>
      </c>
      <c r="G1469" t="s">
        <v>58</v>
      </c>
      <c r="H1469">
        <v>1017227</v>
      </c>
      <c r="I1469">
        <v>5</v>
      </c>
      <c r="J1469" t="s">
        <v>79</v>
      </c>
      <c r="K1469" t="s">
        <v>6172</v>
      </c>
      <c r="L1469" t="s">
        <v>55</v>
      </c>
      <c r="M1469">
        <v>60</v>
      </c>
      <c r="N1469">
        <v>100</v>
      </c>
      <c r="O1469" t="s">
        <v>6190</v>
      </c>
      <c r="P1469">
        <v>2600</v>
      </c>
      <c r="Q1469">
        <v>50</v>
      </c>
      <c r="R1469">
        <v>300</v>
      </c>
      <c r="S1469"/>
      <c r="T1469"/>
      <c r="U1469" t="s">
        <v>6174</v>
      </c>
      <c r="V1469" s="2">
        <v>43474.373842592591</v>
      </c>
      <c r="W1469"/>
      <c r="X1469" s="2">
        <v>43636.680532407408</v>
      </c>
      <c r="Y1469" t="s">
        <v>37</v>
      </c>
      <c r="Z1469"/>
    </row>
    <row r="1470" spans="1:26" hidden="1" x14ac:dyDescent="0.25">
      <c r="A1470" t="s">
        <v>2908</v>
      </c>
      <c r="B1470" t="s">
        <v>2907</v>
      </c>
      <c r="C1470" t="s">
        <v>125</v>
      </c>
      <c r="D1470" t="s">
        <v>126</v>
      </c>
      <c r="E1470" t="s">
        <v>127</v>
      </c>
      <c r="F1470" t="s">
        <v>43</v>
      </c>
      <c r="G1470" t="s">
        <v>58</v>
      </c>
      <c r="H1470">
        <v>1017231</v>
      </c>
      <c r="I1470">
        <v>5</v>
      </c>
      <c r="J1470" t="s">
        <v>79</v>
      </c>
      <c r="K1470" t="s">
        <v>6172</v>
      </c>
      <c r="L1470" t="s">
        <v>55</v>
      </c>
      <c r="M1470">
        <v>60</v>
      </c>
      <c r="N1470">
        <v>100</v>
      </c>
      <c r="O1470" t="s">
        <v>6190</v>
      </c>
      <c r="P1470">
        <v>2600</v>
      </c>
      <c r="Q1470">
        <v>50</v>
      </c>
      <c r="R1470">
        <v>300</v>
      </c>
      <c r="S1470"/>
      <c r="T1470"/>
      <c r="U1470" t="s">
        <v>6174</v>
      </c>
      <c r="V1470" s="2">
        <v>43474.373842592591</v>
      </c>
      <c r="W1470"/>
      <c r="X1470" s="2">
        <v>43636.674571759257</v>
      </c>
      <c r="Y1470" t="s">
        <v>37</v>
      </c>
      <c r="Z1470"/>
    </row>
    <row r="1471" spans="1:26" hidden="1" x14ac:dyDescent="0.25">
      <c r="A1471" t="s">
        <v>2910</v>
      </c>
      <c r="B1471" t="s">
        <v>2909</v>
      </c>
      <c r="C1471" t="s">
        <v>131</v>
      </c>
      <c r="D1471" t="s">
        <v>132</v>
      </c>
      <c r="E1471" t="s">
        <v>133</v>
      </c>
      <c r="F1471" t="s">
        <v>107</v>
      </c>
      <c r="G1471" t="s">
        <v>58</v>
      </c>
      <c r="H1471">
        <v>1017232</v>
      </c>
      <c r="I1471">
        <v>5</v>
      </c>
      <c r="J1471" t="s">
        <v>79</v>
      </c>
      <c r="K1471" t="s">
        <v>6172</v>
      </c>
      <c r="L1471" t="s">
        <v>55</v>
      </c>
      <c r="M1471">
        <v>60</v>
      </c>
      <c r="N1471">
        <v>100</v>
      </c>
      <c r="O1471" t="s">
        <v>6190</v>
      </c>
      <c r="P1471">
        <v>2600</v>
      </c>
      <c r="Q1471">
        <v>50</v>
      </c>
      <c r="R1471">
        <v>300</v>
      </c>
      <c r="S1471"/>
      <c r="T1471"/>
      <c r="U1471" t="s">
        <v>6174</v>
      </c>
      <c r="V1471" s="2">
        <v>43474.373842592591</v>
      </c>
      <c r="W1471"/>
      <c r="X1471" s="2">
        <v>43628.659363425926</v>
      </c>
      <c r="Y1471" t="s">
        <v>37</v>
      </c>
      <c r="Z1471"/>
    </row>
    <row r="1472" spans="1:26" hidden="1" x14ac:dyDescent="0.25">
      <c r="A1472" t="s">
        <v>2912</v>
      </c>
      <c r="B1472" t="s">
        <v>2911</v>
      </c>
      <c r="C1472" t="s">
        <v>137</v>
      </c>
      <c r="D1472" t="s">
        <v>132</v>
      </c>
      <c r="E1472" t="s">
        <v>138</v>
      </c>
      <c r="F1472" t="s">
        <v>43</v>
      </c>
      <c r="G1472" t="s">
        <v>58</v>
      </c>
      <c r="H1472">
        <v>1017233</v>
      </c>
      <c r="I1472">
        <v>5</v>
      </c>
      <c r="J1472" t="s">
        <v>79</v>
      </c>
      <c r="K1472" t="s">
        <v>6172</v>
      </c>
      <c r="L1472" t="s">
        <v>55</v>
      </c>
      <c r="M1472">
        <v>60</v>
      </c>
      <c r="N1472">
        <v>100</v>
      </c>
      <c r="O1472" t="s">
        <v>6190</v>
      </c>
      <c r="P1472">
        <v>2600</v>
      </c>
      <c r="Q1472">
        <v>50</v>
      </c>
      <c r="R1472">
        <v>300</v>
      </c>
      <c r="S1472"/>
      <c r="T1472"/>
      <c r="U1472" t="s">
        <v>6174</v>
      </c>
      <c r="V1472" s="2">
        <v>43474.373842592591</v>
      </c>
      <c r="W1472"/>
      <c r="X1472" s="2">
        <v>43636.665555555555</v>
      </c>
      <c r="Y1472" t="s">
        <v>37</v>
      </c>
      <c r="Z1472"/>
    </row>
    <row r="1473" spans="1:26" hidden="1" x14ac:dyDescent="0.25">
      <c r="A1473" t="s">
        <v>2914</v>
      </c>
      <c r="B1473" t="s">
        <v>2913</v>
      </c>
      <c r="C1473" t="s">
        <v>117</v>
      </c>
      <c r="D1473" t="s">
        <v>118</v>
      </c>
      <c r="E1473" t="s">
        <v>119</v>
      </c>
      <c r="F1473" t="s">
        <v>62</v>
      </c>
      <c r="G1473" t="s">
        <v>58</v>
      </c>
      <c r="H1473">
        <v>1017238</v>
      </c>
      <c r="I1473">
        <v>5</v>
      </c>
      <c r="J1473" t="s">
        <v>79</v>
      </c>
      <c r="K1473" t="s">
        <v>6172</v>
      </c>
      <c r="L1473" t="s">
        <v>55</v>
      </c>
      <c r="M1473">
        <v>60</v>
      </c>
      <c r="N1473">
        <v>100</v>
      </c>
      <c r="O1473" t="s">
        <v>6190</v>
      </c>
      <c r="P1473">
        <v>2600</v>
      </c>
      <c r="Q1473">
        <v>50</v>
      </c>
      <c r="R1473">
        <v>300</v>
      </c>
      <c r="S1473"/>
      <c r="T1473"/>
      <c r="U1473" t="s">
        <v>6174</v>
      </c>
      <c r="V1473" s="2">
        <v>43474.373842592591</v>
      </c>
      <c r="W1473"/>
      <c r="X1473" s="2">
        <v>43670.667708333334</v>
      </c>
      <c r="Y1473" t="s">
        <v>37</v>
      </c>
      <c r="Z1473"/>
    </row>
    <row r="1474" spans="1:26" hidden="1" x14ac:dyDescent="0.25">
      <c r="A1474" t="s">
        <v>2916</v>
      </c>
      <c r="B1474" t="s">
        <v>2915</v>
      </c>
      <c r="C1474" t="s">
        <v>92</v>
      </c>
      <c r="D1474" t="s">
        <v>93</v>
      </c>
      <c r="E1474" t="s">
        <v>94</v>
      </c>
      <c r="F1474" t="s">
        <v>62</v>
      </c>
      <c r="G1474" t="s">
        <v>58</v>
      </c>
      <c r="H1474">
        <v>1017239</v>
      </c>
      <c r="I1474">
        <v>5</v>
      </c>
      <c r="J1474" t="s">
        <v>79</v>
      </c>
      <c r="K1474" t="s">
        <v>6172</v>
      </c>
      <c r="L1474" t="s">
        <v>55</v>
      </c>
      <c r="M1474">
        <v>60</v>
      </c>
      <c r="N1474">
        <v>100</v>
      </c>
      <c r="O1474" t="s">
        <v>6190</v>
      </c>
      <c r="P1474">
        <v>2600</v>
      </c>
      <c r="Q1474">
        <v>50</v>
      </c>
      <c r="R1474">
        <v>300</v>
      </c>
      <c r="S1474"/>
      <c r="T1474"/>
      <c r="U1474" t="s">
        <v>6174</v>
      </c>
      <c r="V1474" s="2">
        <v>43474.373842592591</v>
      </c>
      <c r="W1474"/>
      <c r="X1474" s="2">
        <v>43670.667858796296</v>
      </c>
      <c r="Y1474" t="s">
        <v>37</v>
      </c>
      <c r="Z1474"/>
    </row>
    <row r="1475" spans="1:26" hidden="1" x14ac:dyDescent="0.25">
      <c r="A1475" t="s">
        <v>2918</v>
      </c>
      <c r="B1475" t="s">
        <v>2917</v>
      </c>
      <c r="C1475" t="s">
        <v>308</v>
      </c>
      <c r="D1475" t="s">
        <v>309</v>
      </c>
      <c r="E1475" t="s">
        <v>310</v>
      </c>
      <c r="F1475" t="s">
        <v>62</v>
      </c>
      <c r="G1475" t="s">
        <v>58</v>
      </c>
      <c r="H1475">
        <v>1017240</v>
      </c>
      <c r="I1475">
        <v>5</v>
      </c>
      <c r="J1475" t="s">
        <v>79</v>
      </c>
      <c r="K1475" t="s">
        <v>6172</v>
      </c>
      <c r="L1475" t="s">
        <v>55</v>
      </c>
      <c r="M1475">
        <v>60</v>
      </c>
      <c r="N1475">
        <v>100</v>
      </c>
      <c r="O1475" t="s">
        <v>6190</v>
      </c>
      <c r="P1475">
        <v>2600</v>
      </c>
      <c r="Q1475">
        <v>50</v>
      </c>
      <c r="R1475">
        <v>300</v>
      </c>
      <c r="S1475"/>
      <c r="T1475"/>
      <c r="U1475" t="s">
        <v>6174</v>
      </c>
      <c r="V1475" s="2">
        <v>43474.373842592591</v>
      </c>
      <c r="W1475"/>
      <c r="X1475" s="2">
        <v>43669.397835648146</v>
      </c>
      <c r="Y1475" t="s">
        <v>37</v>
      </c>
      <c r="Z1475"/>
    </row>
    <row r="1476" spans="1:26" hidden="1" x14ac:dyDescent="0.25">
      <c r="A1476" t="s">
        <v>2920</v>
      </c>
      <c r="B1476" t="s">
        <v>2919</v>
      </c>
      <c r="C1476" t="s">
        <v>98</v>
      </c>
      <c r="D1476" t="s">
        <v>99</v>
      </c>
      <c r="E1476" t="s">
        <v>100</v>
      </c>
      <c r="F1476" t="s">
        <v>62</v>
      </c>
      <c r="G1476" t="s">
        <v>58</v>
      </c>
      <c r="H1476">
        <v>1017241</v>
      </c>
      <c r="I1476">
        <v>5</v>
      </c>
      <c r="J1476" t="s">
        <v>79</v>
      </c>
      <c r="K1476" t="s">
        <v>6172</v>
      </c>
      <c r="L1476" t="s">
        <v>55</v>
      </c>
      <c r="M1476">
        <v>60</v>
      </c>
      <c r="N1476">
        <v>100</v>
      </c>
      <c r="O1476" t="s">
        <v>6190</v>
      </c>
      <c r="P1476">
        <v>2600</v>
      </c>
      <c r="Q1476">
        <v>50</v>
      </c>
      <c r="R1476">
        <v>300</v>
      </c>
      <c r="S1476"/>
      <c r="T1476"/>
      <c r="U1476" t="s">
        <v>6174</v>
      </c>
      <c r="V1476" s="2">
        <v>43474.373842592591</v>
      </c>
      <c r="W1476"/>
      <c r="X1476" s="2">
        <v>43635.372708333336</v>
      </c>
      <c r="Y1476" t="s">
        <v>37</v>
      </c>
      <c r="Z1476"/>
    </row>
    <row r="1477" spans="1:26" hidden="1" x14ac:dyDescent="0.25">
      <c r="A1477" t="s">
        <v>2930</v>
      </c>
      <c r="B1477" t="s">
        <v>2929</v>
      </c>
      <c r="C1477" t="s">
        <v>67</v>
      </c>
      <c r="D1477" t="s">
        <v>68</v>
      </c>
      <c r="E1477" t="s">
        <v>69</v>
      </c>
      <c r="F1477" t="s">
        <v>62</v>
      </c>
      <c r="G1477" t="s">
        <v>58</v>
      </c>
      <c r="H1477">
        <v>1017249</v>
      </c>
      <c r="I1477">
        <v>5</v>
      </c>
      <c r="J1477" t="s">
        <v>79</v>
      </c>
      <c r="K1477" t="s">
        <v>6172</v>
      </c>
      <c r="L1477" t="s">
        <v>55</v>
      </c>
      <c r="M1477">
        <v>60</v>
      </c>
      <c r="N1477">
        <v>100</v>
      </c>
      <c r="O1477" t="s">
        <v>6190</v>
      </c>
      <c r="P1477">
        <v>2600</v>
      </c>
      <c r="Q1477">
        <v>50</v>
      </c>
      <c r="R1477">
        <v>300</v>
      </c>
      <c r="S1477"/>
      <c r="T1477"/>
      <c r="U1477" t="s">
        <v>6174</v>
      </c>
      <c r="V1477" s="2">
        <v>43474.373842592591</v>
      </c>
      <c r="W1477"/>
      <c r="X1477" s="2">
        <v>43670.668287037035</v>
      </c>
      <c r="Y1477" t="s">
        <v>37</v>
      </c>
      <c r="Z1477"/>
    </row>
    <row r="1478" spans="1:26" hidden="1" x14ac:dyDescent="0.25">
      <c r="A1478" t="s">
        <v>2932</v>
      </c>
      <c r="B1478" t="s">
        <v>2931</v>
      </c>
      <c r="C1478" t="s">
        <v>86</v>
      </c>
      <c r="D1478" t="s">
        <v>316</v>
      </c>
      <c r="E1478" t="s">
        <v>317</v>
      </c>
      <c r="F1478" t="s">
        <v>62</v>
      </c>
      <c r="G1478" t="s">
        <v>58</v>
      </c>
      <c r="H1478">
        <v>1017252</v>
      </c>
      <c r="I1478">
        <v>5</v>
      </c>
      <c r="J1478" t="s">
        <v>79</v>
      </c>
      <c r="K1478" t="s">
        <v>6172</v>
      </c>
      <c r="L1478" t="s">
        <v>55</v>
      </c>
      <c r="M1478">
        <v>60</v>
      </c>
      <c r="N1478">
        <v>100</v>
      </c>
      <c r="O1478" t="s">
        <v>6190</v>
      </c>
      <c r="P1478">
        <v>2600</v>
      </c>
      <c r="Q1478">
        <v>50</v>
      </c>
      <c r="R1478">
        <v>300</v>
      </c>
      <c r="S1478"/>
      <c r="T1478"/>
      <c r="U1478" t="s">
        <v>6174</v>
      </c>
      <c r="V1478" s="2">
        <v>43474.373842592591</v>
      </c>
      <c r="W1478"/>
      <c r="X1478" s="2">
        <v>43636.481377314813</v>
      </c>
      <c r="Y1478" t="s">
        <v>37</v>
      </c>
      <c r="Z1478"/>
    </row>
    <row r="1479" spans="1:26" hidden="1" x14ac:dyDescent="0.25">
      <c r="A1479" t="s">
        <v>2924</v>
      </c>
      <c r="B1479" t="s">
        <v>2923</v>
      </c>
      <c r="C1479" t="s">
        <v>2925</v>
      </c>
      <c r="D1479" t="s">
        <v>2926</v>
      </c>
      <c r="E1479" t="s">
        <v>2927</v>
      </c>
      <c r="F1479" t="s">
        <v>107</v>
      </c>
      <c r="G1479" t="s">
        <v>58</v>
      </c>
      <c r="H1479">
        <v>1017243</v>
      </c>
      <c r="I1479">
        <v>5</v>
      </c>
      <c r="J1479" t="s">
        <v>79</v>
      </c>
      <c r="K1479" t="s">
        <v>6172</v>
      </c>
      <c r="L1479" t="s">
        <v>55</v>
      </c>
      <c r="M1479">
        <v>60</v>
      </c>
      <c r="N1479">
        <v>100</v>
      </c>
      <c r="O1479" t="s">
        <v>6190</v>
      </c>
      <c r="P1479">
        <v>2600</v>
      </c>
      <c r="Q1479">
        <v>50</v>
      </c>
      <c r="R1479">
        <v>300</v>
      </c>
      <c r="S1479"/>
      <c r="T1479"/>
      <c r="U1479" t="s">
        <v>6174</v>
      </c>
      <c r="V1479" s="2">
        <v>43474.373842592591</v>
      </c>
      <c r="W1479"/>
      <c r="X1479" s="2">
        <v>43629.351053240738</v>
      </c>
      <c r="Y1479" t="s">
        <v>37</v>
      </c>
      <c r="Z1479"/>
    </row>
    <row r="1480" spans="1:26" hidden="1" x14ac:dyDescent="0.25">
      <c r="A1480" t="s">
        <v>2934</v>
      </c>
      <c r="B1480" t="s">
        <v>2933</v>
      </c>
      <c r="C1480" t="s">
        <v>292</v>
      </c>
      <c r="D1480" t="s">
        <v>293</v>
      </c>
      <c r="E1480" t="s">
        <v>294</v>
      </c>
      <c r="F1480" t="s">
        <v>43</v>
      </c>
      <c r="G1480" t="s">
        <v>58</v>
      </c>
      <c r="H1480">
        <v>1017246</v>
      </c>
      <c r="I1480">
        <v>5</v>
      </c>
      <c r="J1480" t="s">
        <v>79</v>
      </c>
      <c r="K1480" t="s">
        <v>6172</v>
      </c>
      <c r="L1480" t="s">
        <v>55</v>
      </c>
      <c r="M1480">
        <v>60</v>
      </c>
      <c r="N1480">
        <v>100</v>
      </c>
      <c r="O1480" t="s">
        <v>6190</v>
      </c>
      <c r="P1480">
        <v>2600</v>
      </c>
      <c r="Q1480">
        <v>50</v>
      </c>
      <c r="R1480">
        <v>300</v>
      </c>
      <c r="S1480"/>
      <c r="T1480"/>
      <c r="U1480" t="s">
        <v>6174</v>
      </c>
      <c r="V1480" s="2">
        <v>43474.373842592591</v>
      </c>
      <c r="W1480"/>
      <c r="X1480" s="2">
        <v>43636.671307870369</v>
      </c>
      <c r="Y1480" t="s">
        <v>37</v>
      </c>
      <c r="Z1480"/>
    </row>
    <row r="1481" spans="1:26" hidden="1" x14ac:dyDescent="0.25">
      <c r="A1481" t="s">
        <v>2936</v>
      </c>
      <c r="B1481" t="s">
        <v>2935</v>
      </c>
      <c r="C1481" t="s">
        <v>73</v>
      </c>
      <c r="D1481" t="s">
        <v>74</v>
      </c>
      <c r="E1481" t="s">
        <v>75</v>
      </c>
      <c r="F1481" t="s">
        <v>62</v>
      </c>
      <c r="G1481" t="s">
        <v>58</v>
      </c>
      <c r="H1481">
        <v>1017259</v>
      </c>
      <c r="I1481">
        <v>5</v>
      </c>
      <c r="J1481" t="s">
        <v>79</v>
      </c>
      <c r="K1481" t="s">
        <v>6172</v>
      </c>
      <c r="L1481" t="s">
        <v>55</v>
      </c>
      <c r="M1481">
        <v>60</v>
      </c>
      <c r="N1481">
        <v>100</v>
      </c>
      <c r="O1481" t="s">
        <v>6190</v>
      </c>
      <c r="P1481">
        <v>2600</v>
      </c>
      <c r="Q1481">
        <v>50</v>
      </c>
      <c r="R1481">
        <v>300</v>
      </c>
      <c r="S1481"/>
      <c r="T1481"/>
      <c r="U1481" t="s">
        <v>6174</v>
      </c>
      <c r="V1481" s="2">
        <v>43474.373842592591</v>
      </c>
      <c r="W1481"/>
      <c r="X1481" s="2">
        <v>43636.472013888888</v>
      </c>
      <c r="Y1481" t="s">
        <v>37</v>
      </c>
      <c r="Z1481"/>
    </row>
    <row r="1482" spans="1:26" hidden="1" x14ac:dyDescent="0.25">
      <c r="A1482" t="s">
        <v>2904</v>
      </c>
      <c r="B1482" t="s">
        <v>2903</v>
      </c>
      <c r="C1482" t="s">
        <v>1193</v>
      </c>
      <c r="D1482" t="s">
        <v>293</v>
      </c>
      <c r="E1482" t="s">
        <v>1194</v>
      </c>
      <c r="F1482" t="s">
        <v>43</v>
      </c>
      <c r="G1482" t="s">
        <v>58</v>
      </c>
      <c r="H1482">
        <v>1017213</v>
      </c>
      <c r="I1482">
        <v>5</v>
      </c>
      <c r="J1482" t="s">
        <v>79</v>
      </c>
      <c r="K1482" t="s">
        <v>6172</v>
      </c>
      <c r="L1482" t="s">
        <v>55</v>
      </c>
      <c r="M1482">
        <v>60</v>
      </c>
      <c r="N1482">
        <v>100</v>
      </c>
      <c r="O1482" t="s">
        <v>6190</v>
      </c>
      <c r="P1482">
        <v>2600</v>
      </c>
      <c r="Q1482">
        <v>50</v>
      </c>
      <c r="R1482">
        <v>300</v>
      </c>
      <c r="S1482"/>
      <c r="T1482"/>
      <c r="U1482" t="s">
        <v>6174</v>
      </c>
      <c r="V1482" s="2">
        <v>43474.373842592591</v>
      </c>
      <c r="W1482"/>
      <c r="X1482" s="2">
        <v>43636.624490740738</v>
      </c>
      <c r="Y1482" t="s">
        <v>37</v>
      </c>
      <c r="Z1482"/>
    </row>
    <row r="1483" spans="1:26" hidden="1" x14ac:dyDescent="0.25">
      <c r="A1483" t="s">
        <v>6335</v>
      </c>
      <c r="B1483" s="2"/>
      <c r="C1483" s="2"/>
      <c r="D1483" s="2"/>
      <c r="E1483" s="2"/>
      <c r="F1483" s="2"/>
      <c r="G1483" t="s">
        <v>58</v>
      </c>
      <c r="H1483">
        <v>1017881</v>
      </c>
      <c r="I1483">
        <v>5</v>
      </c>
      <c r="J1483" t="s">
        <v>79</v>
      </c>
      <c r="K1483" t="s">
        <v>6142</v>
      </c>
      <c r="L1483" t="s">
        <v>55</v>
      </c>
      <c r="M1483">
        <v>80</v>
      </c>
      <c r="N1483">
        <v>100</v>
      </c>
      <c r="O1483" t="s">
        <v>6156</v>
      </c>
      <c r="P1483">
        <v>2600</v>
      </c>
      <c r="Q1483">
        <v>50</v>
      </c>
      <c r="R1483">
        <v>300</v>
      </c>
      <c r="S1483"/>
      <c r="T1483"/>
      <c r="U1483" t="s">
        <v>6144</v>
      </c>
      <c r="V1483" s="2">
        <v>43474.373854166668</v>
      </c>
      <c r="W1483"/>
      <c r="X1483" s="2">
        <v>43803.426481481481</v>
      </c>
      <c r="Y1483" t="s">
        <v>37</v>
      </c>
      <c r="Z1483"/>
    </row>
    <row r="1484" spans="1:26" hidden="1" x14ac:dyDescent="0.25">
      <c r="A1484" t="s">
        <v>6336</v>
      </c>
      <c r="B1484" s="2"/>
      <c r="C1484" s="2"/>
      <c r="D1484" s="2"/>
      <c r="E1484" s="2"/>
      <c r="F1484" s="2"/>
      <c r="G1484" t="s">
        <v>58</v>
      </c>
      <c r="H1484">
        <v>1017970</v>
      </c>
      <c r="I1484">
        <v>5</v>
      </c>
      <c r="J1484" t="s">
        <v>79</v>
      </c>
      <c r="K1484" t="s">
        <v>6142</v>
      </c>
      <c r="L1484" t="s">
        <v>55</v>
      </c>
      <c r="M1484">
        <v>80</v>
      </c>
      <c r="N1484">
        <v>100</v>
      </c>
      <c r="O1484" t="s">
        <v>6148</v>
      </c>
      <c r="P1484">
        <v>1400</v>
      </c>
      <c r="Q1484">
        <v>0</v>
      </c>
      <c r="R1484">
        <v>300</v>
      </c>
      <c r="S1484"/>
      <c r="T1484"/>
      <c r="U1484" t="s">
        <v>6144</v>
      </c>
      <c r="V1484" s="2">
        <v>43474.373831018522</v>
      </c>
      <c r="W1484"/>
      <c r="X1484" s="2">
        <v>43803.426018518519</v>
      </c>
      <c r="Y1484" t="s">
        <v>37</v>
      </c>
      <c r="Z1484"/>
    </row>
    <row r="1485" spans="1:26" hidden="1" x14ac:dyDescent="0.25">
      <c r="A1485" t="s">
        <v>6337</v>
      </c>
      <c r="B1485" s="2"/>
      <c r="C1485" s="2"/>
      <c r="D1485" s="2"/>
      <c r="E1485" s="2"/>
      <c r="F1485" s="2"/>
      <c r="G1485" t="s">
        <v>58</v>
      </c>
      <c r="H1485">
        <v>1017971</v>
      </c>
      <c r="I1485">
        <v>5</v>
      </c>
      <c r="J1485" t="s">
        <v>79</v>
      </c>
      <c r="K1485" t="s">
        <v>6142</v>
      </c>
      <c r="L1485" t="s">
        <v>55</v>
      </c>
      <c r="M1485">
        <v>80</v>
      </c>
      <c r="N1485">
        <v>100</v>
      </c>
      <c r="O1485" t="s">
        <v>6148</v>
      </c>
      <c r="P1485">
        <v>1400</v>
      </c>
      <c r="Q1485">
        <v>0</v>
      </c>
      <c r="R1485">
        <v>300</v>
      </c>
      <c r="S1485"/>
      <c r="T1485"/>
      <c r="U1485" t="s">
        <v>6144</v>
      </c>
      <c r="V1485" s="2">
        <v>43474.373831018522</v>
      </c>
      <c r="W1485"/>
      <c r="X1485" s="2">
        <v>43803.425578703704</v>
      </c>
      <c r="Y1485" t="s">
        <v>37</v>
      </c>
      <c r="Z1485"/>
    </row>
    <row r="1486" spans="1:26" hidden="1" x14ac:dyDescent="0.25">
      <c r="A1486" t="s">
        <v>5942</v>
      </c>
      <c r="B1486" t="s">
        <v>5941</v>
      </c>
      <c r="C1486" t="s">
        <v>5922</v>
      </c>
      <c r="D1486" t="s">
        <v>5923</v>
      </c>
      <c r="E1486" t="s">
        <v>5924</v>
      </c>
      <c r="F1486" t="s">
        <v>241</v>
      </c>
      <c r="G1486" t="s">
        <v>323</v>
      </c>
      <c r="H1486">
        <v>1034921</v>
      </c>
      <c r="I1486">
        <v>0.24</v>
      </c>
      <c r="J1486" t="s">
        <v>193</v>
      </c>
      <c r="K1486" t="s">
        <v>6175</v>
      </c>
      <c r="L1486" t="s">
        <v>330</v>
      </c>
      <c r="M1486">
        <v>20</v>
      </c>
      <c r="N1486">
        <v>100</v>
      </c>
      <c r="O1486" t="s">
        <v>6240</v>
      </c>
      <c r="P1486" s="2"/>
      <c r="Q1486" s="2"/>
      <c r="R1486" s="2"/>
      <c r="S1486"/>
      <c r="T1486"/>
      <c r="U1486" t="s">
        <v>6177</v>
      </c>
      <c r="V1486" s="2">
        <v>44396.465312499997</v>
      </c>
      <c r="W1486" t="s">
        <v>37</v>
      </c>
      <c r="X1486" s="2">
        <v>44396.465312499997</v>
      </c>
      <c r="Y1486" t="s">
        <v>37</v>
      </c>
      <c r="Z1486"/>
    </row>
    <row r="1487" spans="1:26" hidden="1" x14ac:dyDescent="0.25">
      <c r="A1487" t="s">
        <v>4439</v>
      </c>
      <c r="B1487" t="s">
        <v>4438</v>
      </c>
      <c r="C1487" t="s">
        <v>3693</v>
      </c>
      <c r="D1487" t="s">
        <v>4129</v>
      </c>
      <c r="E1487" t="s">
        <v>4130</v>
      </c>
      <c r="F1487" t="s">
        <v>184</v>
      </c>
      <c r="G1487" t="s">
        <v>58</v>
      </c>
      <c r="H1487">
        <v>1034791</v>
      </c>
      <c r="I1487">
        <v>5</v>
      </c>
      <c r="J1487" t="s">
        <v>167</v>
      </c>
      <c r="K1487" t="s">
        <v>6142</v>
      </c>
      <c r="L1487" t="s">
        <v>55</v>
      </c>
      <c r="M1487">
        <v>80</v>
      </c>
      <c r="N1487">
        <v>100</v>
      </c>
      <c r="O1487" t="s">
        <v>6221</v>
      </c>
      <c r="P1487">
        <v>2700</v>
      </c>
      <c r="Q1487">
        <v>50</v>
      </c>
      <c r="R1487">
        <v>300</v>
      </c>
      <c r="S1487"/>
      <c r="T1487"/>
      <c r="U1487" t="s">
        <v>6144</v>
      </c>
      <c r="V1487" s="2">
        <v>44173.494108796294</v>
      </c>
      <c r="W1487" t="s">
        <v>329</v>
      </c>
      <c r="X1487" s="2">
        <v>44315.631388888891</v>
      </c>
      <c r="Y1487" t="s">
        <v>37</v>
      </c>
      <c r="Z1487"/>
    </row>
    <row r="1488" spans="1:26" x14ac:dyDescent="0.25">
      <c r="A1488" t="s">
        <v>5921</v>
      </c>
      <c r="B1488" t="s">
        <v>5920</v>
      </c>
      <c r="C1488" t="s">
        <v>5922</v>
      </c>
      <c r="D1488" t="s">
        <v>5923</v>
      </c>
      <c r="E1488" t="s">
        <v>5924</v>
      </c>
      <c r="F1488" t="s">
        <v>241</v>
      </c>
      <c r="G1488" s="5" t="s">
        <v>58</v>
      </c>
      <c r="H1488" s="5">
        <v>1016167</v>
      </c>
      <c r="I1488">
        <v>5</v>
      </c>
      <c r="J1488" t="s">
        <v>79</v>
      </c>
      <c r="K1488" t="s">
        <v>6142</v>
      </c>
      <c r="L1488" s="5" t="s">
        <v>55</v>
      </c>
      <c r="M1488">
        <v>80</v>
      </c>
      <c r="N1488">
        <v>100</v>
      </c>
      <c r="O1488" t="s">
        <v>6218</v>
      </c>
      <c r="P1488" s="5">
        <v>2600</v>
      </c>
      <c r="Q1488" s="5">
        <v>50</v>
      </c>
      <c r="R1488" s="5">
        <v>300</v>
      </c>
      <c r="U1488" s="5" t="s">
        <v>6144</v>
      </c>
      <c r="V1488" s="8">
        <v>44396.464178240742</v>
      </c>
      <c r="W1488" s="5" t="s">
        <v>37</v>
      </c>
      <c r="X1488" s="8">
        <v>44396.464178240742</v>
      </c>
      <c r="Y1488" s="5" t="s">
        <v>37</v>
      </c>
    </row>
    <row r="1489" spans="1:26" hidden="1" x14ac:dyDescent="0.25">
      <c r="A1489" t="s">
        <v>438</v>
      </c>
      <c r="B1489" t="s">
        <v>437</v>
      </c>
      <c r="C1489" t="s">
        <v>439</v>
      </c>
      <c r="D1489" t="s">
        <v>49</v>
      </c>
      <c r="E1489" t="s">
        <v>440</v>
      </c>
      <c r="F1489" t="s">
        <v>241</v>
      </c>
      <c r="G1489" t="s">
        <v>58</v>
      </c>
      <c r="H1489">
        <v>1015840</v>
      </c>
      <c r="I1489">
        <v>5</v>
      </c>
      <c r="J1489" t="s">
        <v>167</v>
      </c>
      <c r="K1489" t="s">
        <v>6142</v>
      </c>
      <c r="L1489" t="s">
        <v>55</v>
      </c>
      <c r="M1489">
        <v>80</v>
      </c>
      <c r="N1489">
        <v>100</v>
      </c>
      <c r="O1489" t="s">
        <v>6218</v>
      </c>
      <c r="P1489">
        <v>2700</v>
      </c>
      <c r="Q1489">
        <v>50</v>
      </c>
      <c r="R1489">
        <v>300</v>
      </c>
      <c r="S1489"/>
      <c r="T1489"/>
      <c r="U1489" t="s">
        <v>6144</v>
      </c>
      <c r="V1489" s="2">
        <v>43903.451817129629</v>
      </c>
      <c r="W1489" t="s">
        <v>37</v>
      </c>
      <c r="X1489" s="2">
        <v>44420.45108796296</v>
      </c>
      <c r="Y1489" t="s">
        <v>329</v>
      </c>
      <c r="Z1489"/>
    </row>
    <row r="1490" spans="1:26" hidden="1" x14ac:dyDescent="0.25">
      <c r="A1490" t="s">
        <v>4360</v>
      </c>
      <c r="B1490" t="s">
        <v>4359</v>
      </c>
      <c r="C1490" t="s">
        <v>4150</v>
      </c>
      <c r="D1490" t="s">
        <v>154</v>
      </c>
      <c r="E1490" t="s">
        <v>4151</v>
      </c>
      <c r="F1490" t="s">
        <v>43</v>
      </c>
      <c r="G1490" t="s">
        <v>323</v>
      </c>
      <c r="H1490">
        <v>1036089</v>
      </c>
      <c r="I1490">
        <v>0.24</v>
      </c>
      <c r="J1490" t="s">
        <v>193</v>
      </c>
      <c r="K1490" t="s">
        <v>6175</v>
      </c>
      <c r="L1490" t="s">
        <v>330</v>
      </c>
      <c r="M1490">
        <v>20</v>
      </c>
      <c r="N1490">
        <v>100</v>
      </c>
      <c r="O1490" t="s">
        <v>6225</v>
      </c>
      <c r="P1490" s="2"/>
      <c r="Q1490" s="2"/>
      <c r="R1490" s="2"/>
      <c r="S1490"/>
      <c r="T1490"/>
      <c r="U1490" t="s">
        <v>6179</v>
      </c>
      <c r="V1490" s="2">
        <v>44096.452673611115</v>
      </c>
      <c r="W1490" t="s">
        <v>329</v>
      </c>
      <c r="X1490" s="2">
        <v>44096.565995370373</v>
      </c>
      <c r="Y1490" t="s">
        <v>37</v>
      </c>
      <c r="Z1490"/>
    </row>
    <row r="1491" spans="1:26" hidden="1" x14ac:dyDescent="0.25">
      <c r="A1491" t="s">
        <v>2980</v>
      </c>
      <c r="B1491" t="s">
        <v>2979</v>
      </c>
      <c r="C1491" t="s">
        <v>188</v>
      </c>
      <c r="D1491" t="s">
        <v>2981</v>
      </c>
      <c r="E1491" t="s">
        <v>2982</v>
      </c>
      <c r="F1491" t="s">
        <v>177</v>
      </c>
      <c r="G1491" t="s">
        <v>58</v>
      </c>
      <c r="H1491">
        <v>1030355</v>
      </c>
      <c r="I1491">
        <v>5</v>
      </c>
      <c r="J1491" t="s">
        <v>47</v>
      </c>
      <c r="K1491" t="s">
        <v>6172</v>
      </c>
      <c r="L1491" t="s">
        <v>55</v>
      </c>
      <c r="M1491">
        <v>60</v>
      </c>
      <c r="N1491">
        <v>100</v>
      </c>
      <c r="O1491" t="s">
        <v>6224</v>
      </c>
      <c r="P1491">
        <v>2700</v>
      </c>
      <c r="Q1491">
        <v>50</v>
      </c>
      <c r="R1491">
        <v>300</v>
      </c>
      <c r="S1491"/>
      <c r="T1491"/>
      <c r="U1491" t="s">
        <v>6174</v>
      </c>
      <c r="V1491" s="2">
        <v>44095.576562499999</v>
      </c>
      <c r="W1491" t="s">
        <v>329</v>
      </c>
      <c r="X1491" s="2">
        <v>44116.473043981481</v>
      </c>
      <c r="Y1491" t="s">
        <v>37</v>
      </c>
      <c r="Z1491"/>
    </row>
    <row r="1492" spans="1:26" hidden="1" x14ac:dyDescent="0.25">
      <c r="A1492" t="s">
        <v>4115</v>
      </c>
      <c r="B1492" t="s">
        <v>4114</v>
      </c>
      <c r="C1492" t="s">
        <v>188</v>
      </c>
      <c r="D1492" t="s">
        <v>2981</v>
      </c>
      <c r="E1492" t="s">
        <v>2982</v>
      </c>
      <c r="F1492" t="s">
        <v>177</v>
      </c>
      <c r="G1492" t="s">
        <v>58</v>
      </c>
      <c r="H1492">
        <v>1030356</v>
      </c>
      <c r="I1492">
        <v>5</v>
      </c>
      <c r="J1492" t="s">
        <v>79</v>
      </c>
      <c r="K1492" t="s">
        <v>6172</v>
      </c>
      <c r="L1492" t="s">
        <v>55</v>
      </c>
      <c r="M1492">
        <v>60</v>
      </c>
      <c r="N1492">
        <v>100</v>
      </c>
      <c r="O1492" t="s">
        <v>6224</v>
      </c>
      <c r="P1492">
        <v>2700</v>
      </c>
      <c r="Q1492">
        <v>50</v>
      </c>
      <c r="R1492">
        <v>300</v>
      </c>
      <c r="S1492"/>
      <c r="T1492"/>
      <c r="U1492" t="s">
        <v>6174</v>
      </c>
      <c r="V1492" s="2">
        <v>44095.579837962963</v>
      </c>
      <c r="W1492" t="s">
        <v>329</v>
      </c>
      <c r="X1492" s="2">
        <v>44116.471087962964</v>
      </c>
      <c r="Y1492" t="s">
        <v>37</v>
      </c>
      <c r="Z1492"/>
    </row>
    <row r="1493" spans="1:26" hidden="1" x14ac:dyDescent="0.25">
      <c r="A1493" t="s">
        <v>4613</v>
      </c>
      <c r="B1493" t="s">
        <v>4612</v>
      </c>
      <c r="C1493" t="s">
        <v>3237</v>
      </c>
      <c r="D1493" t="s">
        <v>175</v>
      </c>
      <c r="E1493" t="s">
        <v>3238</v>
      </c>
      <c r="F1493" t="s">
        <v>177</v>
      </c>
      <c r="G1493" t="s">
        <v>323</v>
      </c>
      <c r="H1493">
        <v>1036080</v>
      </c>
      <c r="I1493">
        <v>0.24</v>
      </c>
      <c r="J1493" t="s">
        <v>193</v>
      </c>
      <c r="K1493" t="s">
        <v>6175</v>
      </c>
      <c r="L1493" t="s">
        <v>330</v>
      </c>
      <c r="M1493">
        <v>20</v>
      </c>
      <c r="N1493">
        <v>100</v>
      </c>
      <c r="O1493" t="s">
        <v>6225</v>
      </c>
      <c r="P1493" s="2"/>
      <c r="Q1493" s="2"/>
      <c r="R1493" s="2"/>
      <c r="S1493"/>
      <c r="T1493"/>
      <c r="U1493" t="s">
        <v>6179</v>
      </c>
      <c r="V1493" s="2">
        <v>44089.553333333337</v>
      </c>
      <c r="W1493" t="s">
        <v>329</v>
      </c>
      <c r="X1493" s="2">
        <v>44096.565520833334</v>
      </c>
      <c r="Y1493" t="s">
        <v>37</v>
      </c>
      <c r="Z1493"/>
    </row>
    <row r="1494" spans="1:26" hidden="1" x14ac:dyDescent="0.25">
      <c r="A1494" t="s">
        <v>1425</v>
      </c>
      <c r="B1494" t="s">
        <v>1424</v>
      </c>
      <c r="C1494" t="s">
        <v>1426</v>
      </c>
      <c r="D1494" t="s">
        <v>281</v>
      </c>
      <c r="E1494" t="s">
        <v>1427</v>
      </c>
      <c r="F1494" t="s">
        <v>177</v>
      </c>
      <c r="G1494" t="s">
        <v>58</v>
      </c>
      <c r="H1494">
        <v>1034806</v>
      </c>
      <c r="I1494">
        <v>5</v>
      </c>
      <c r="J1494" t="s">
        <v>79</v>
      </c>
      <c r="K1494" t="s">
        <v>6142</v>
      </c>
      <c r="L1494" t="s">
        <v>55</v>
      </c>
      <c r="M1494">
        <v>80</v>
      </c>
      <c r="N1494">
        <v>100</v>
      </c>
      <c r="O1494" t="s">
        <v>6143</v>
      </c>
      <c r="P1494">
        <v>2600</v>
      </c>
      <c r="Q1494">
        <v>50</v>
      </c>
      <c r="R1494">
        <v>300</v>
      </c>
      <c r="S1494"/>
      <c r="T1494"/>
      <c r="U1494" t="s">
        <v>6144</v>
      </c>
      <c r="V1494" s="2">
        <v>43636.600069444445</v>
      </c>
      <c r="W1494" t="s">
        <v>37</v>
      </c>
      <c r="X1494" s="2">
        <v>43636.600069444445</v>
      </c>
      <c r="Y1494" t="s">
        <v>37</v>
      </c>
      <c r="Z1494"/>
    </row>
    <row r="1495" spans="1:26" hidden="1" x14ac:dyDescent="0.25">
      <c r="A1495" t="s">
        <v>1430</v>
      </c>
      <c r="B1495" t="s">
        <v>1429</v>
      </c>
      <c r="C1495" t="s">
        <v>200</v>
      </c>
      <c r="D1495" t="s">
        <v>1098</v>
      </c>
      <c r="E1495" t="s">
        <v>1099</v>
      </c>
      <c r="F1495" t="s">
        <v>177</v>
      </c>
      <c r="G1495" t="s">
        <v>58</v>
      </c>
      <c r="H1495">
        <v>1034819</v>
      </c>
      <c r="I1495">
        <v>5</v>
      </c>
      <c r="J1495" t="s">
        <v>167</v>
      </c>
      <c r="K1495" t="s">
        <v>6142</v>
      </c>
      <c r="L1495" t="s">
        <v>55</v>
      </c>
      <c r="M1495">
        <v>80</v>
      </c>
      <c r="N1495">
        <v>100</v>
      </c>
      <c r="O1495" t="s">
        <v>6221</v>
      </c>
      <c r="P1495">
        <v>2700</v>
      </c>
      <c r="Q1495">
        <v>50</v>
      </c>
      <c r="R1495">
        <v>300</v>
      </c>
      <c r="S1495"/>
      <c r="T1495"/>
      <c r="U1495" t="s">
        <v>6144</v>
      </c>
      <c r="V1495" s="2">
        <v>43976.622361111113</v>
      </c>
      <c r="W1495" t="s">
        <v>37</v>
      </c>
      <c r="X1495" s="2">
        <v>43976.622361111113</v>
      </c>
      <c r="Y1495" t="s">
        <v>37</v>
      </c>
      <c r="Z1495"/>
    </row>
    <row r="1496" spans="1:26" x14ac:dyDescent="0.25">
      <c r="A1496" t="s">
        <v>1583</v>
      </c>
      <c r="B1496" t="s">
        <v>1582</v>
      </c>
      <c r="C1496" t="s">
        <v>439</v>
      </c>
      <c r="D1496" t="s">
        <v>49</v>
      </c>
      <c r="E1496" t="s">
        <v>440</v>
      </c>
      <c r="F1496" t="s">
        <v>241</v>
      </c>
      <c r="G1496" s="5" t="s">
        <v>58</v>
      </c>
      <c r="H1496" s="5">
        <v>1036992</v>
      </c>
      <c r="I1496">
        <v>5</v>
      </c>
      <c r="J1496" t="s">
        <v>47</v>
      </c>
      <c r="K1496" t="s">
        <v>6172</v>
      </c>
      <c r="L1496" s="5" t="s">
        <v>55</v>
      </c>
      <c r="M1496">
        <v>60</v>
      </c>
      <c r="N1496">
        <v>100</v>
      </c>
      <c r="O1496" t="s">
        <v>6219</v>
      </c>
      <c r="P1496" s="5">
        <v>2600</v>
      </c>
      <c r="Q1496" s="5">
        <v>50</v>
      </c>
      <c r="R1496" s="5">
        <v>300</v>
      </c>
      <c r="U1496" s="5" t="s">
        <v>6174</v>
      </c>
      <c r="V1496" s="8">
        <v>43903.452210648145</v>
      </c>
      <c r="W1496" s="5" t="s">
        <v>37</v>
      </c>
      <c r="X1496" s="8">
        <v>44420.450775462959</v>
      </c>
      <c r="Y1496" s="5" t="s">
        <v>329</v>
      </c>
    </row>
    <row r="1497" spans="1:26" hidden="1" x14ac:dyDescent="0.25">
      <c r="A1497" t="s">
        <v>1437</v>
      </c>
      <c r="B1497" t="s">
        <v>1436</v>
      </c>
      <c r="C1497" t="s">
        <v>86</v>
      </c>
      <c r="D1497" t="s">
        <v>1438</v>
      </c>
      <c r="E1497" t="s">
        <v>1008</v>
      </c>
      <c r="F1497" t="s">
        <v>62</v>
      </c>
      <c r="G1497" t="s">
        <v>323</v>
      </c>
      <c r="H1497">
        <v>1034446</v>
      </c>
      <c r="I1497">
        <v>0.24</v>
      </c>
      <c r="J1497" t="s">
        <v>193</v>
      </c>
      <c r="K1497" t="s">
        <v>6175</v>
      </c>
      <c r="L1497" t="s">
        <v>330</v>
      </c>
      <c r="M1497">
        <v>20</v>
      </c>
      <c r="N1497">
        <v>100</v>
      </c>
      <c r="O1497" t="s">
        <v>6178</v>
      </c>
      <c r="P1497">
        <v>1400</v>
      </c>
      <c r="Q1497">
        <v>50</v>
      </c>
      <c r="R1497">
        <v>301</v>
      </c>
      <c r="S1497"/>
      <c r="T1497"/>
      <c r="U1497" t="s">
        <v>6179</v>
      </c>
      <c r="V1497" s="2">
        <v>43832.642361111109</v>
      </c>
      <c r="W1497" t="s">
        <v>37</v>
      </c>
      <c r="X1497" s="2">
        <v>43832.642361111109</v>
      </c>
      <c r="Y1497" t="s">
        <v>37</v>
      </c>
      <c r="Z1497"/>
    </row>
    <row r="1498" spans="1:26" hidden="1" x14ac:dyDescent="0.25">
      <c r="A1498" t="s">
        <v>1441</v>
      </c>
      <c r="B1498" t="s">
        <v>1440</v>
      </c>
      <c r="C1498" t="s">
        <v>748</v>
      </c>
      <c r="D1498" t="s">
        <v>334</v>
      </c>
      <c r="E1498" t="s">
        <v>749</v>
      </c>
      <c r="F1498" t="s">
        <v>750</v>
      </c>
      <c r="G1498" t="s">
        <v>323</v>
      </c>
      <c r="H1498">
        <v>1034628</v>
      </c>
      <c r="I1498">
        <v>0.24</v>
      </c>
      <c r="J1498" t="s">
        <v>193</v>
      </c>
      <c r="K1498" t="s">
        <v>6175</v>
      </c>
      <c r="L1498" t="s">
        <v>330</v>
      </c>
      <c r="M1498">
        <v>20</v>
      </c>
      <c r="N1498">
        <v>100</v>
      </c>
      <c r="O1498" t="s">
        <v>6178</v>
      </c>
      <c r="P1498">
        <v>1400</v>
      </c>
      <c r="Q1498">
        <v>50</v>
      </c>
      <c r="R1498">
        <v>301</v>
      </c>
      <c r="S1498"/>
      <c r="T1498"/>
      <c r="U1498" t="s">
        <v>6179</v>
      </c>
      <c r="V1498" s="2">
        <v>43866.667685185188</v>
      </c>
      <c r="W1498" t="s">
        <v>37</v>
      </c>
      <c r="X1498" s="2">
        <v>43866.667685185188</v>
      </c>
      <c r="Y1498" t="s">
        <v>37</v>
      </c>
      <c r="Z1498"/>
    </row>
    <row r="1499" spans="1:26" x14ac:dyDescent="0.25">
      <c r="A1499" t="s">
        <v>1579</v>
      </c>
      <c r="B1499" t="s">
        <v>1578</v>
      </c>
      <c r="C1499" t="s">
        <v>439</v>
      </c>
      <c r="D1499" t="s">
        <v>49</v>
      </c>
      <c r="E1499" t="s">
        <v>440</v>
      </c>
      <c r="F1499" t="s">
        <v>241</v>
      </c>
      <c r="G1499" s="5" t="s">
        <v>58</v>
      </c>
      <c r="H1499" s="5">
        <v>1037021</v>
      </c>
      <c r="I1499">
        <v>5</v>
      </c>
      <c r="J1499" t="s">
        <v>79</v>
      </c>
      <c r="K1499" t="s">
        <v>6172</v>
      </c>
      <c r="L1499" s="5" t="s">
        <v>55</v>
      </c>
      <c r="M1499">
        <v>60</v>
      </c>
      <c r="N1499">
        <v>100</v>
      </c>
      <c r="O1499" t="s">
        <v>6190</v>
      </c>
      <c r="P1499" s="5">
        <v>2600</v>
      </c>
      <c r="Q1499" s="5">
        <v>50</v>
      </c>
      <c r="R1499" s="5">
        <v>300</v>
      </c>
      <c r="U1499" s="5" t="s">
        <v>6174</v>
      </c>
      <c r="V1499" s="8">
        <v>43903.451296296298</v>
      </c>
      <c r="W1499" s="5" t="s">
        <v>37</v>
      </c>
      <c r="X1499" s="8">
        <v>43984.437349537038</v>
      </c>
      <c r="Y1499" s="5" t="s">
        <v>37</v>
      </c>
    </row>
    <row r="1500" spans="1:26" hidden="1" x14ac:dyDescent="0.25">
      <c r="A1500" t="s">
        <v>1445</v>
      </c>
      <c r="B1500" t="s">
        <v>1444</v>
      </c>
      <c r="C1500" t="s">
        <v>434</v>
      </c>
      <c r="D1500" t="s">
        <v>32</v>
      </c>
      <c r="E1500" t="s">
        <v>435</v>
      </c>
      <c r="F1500" t="s">
        <v>277</v>
      </c>
      <c r="G1500" t="s">
        <v>323</v>
      </c>
      <c r="H1500">
        <v>1034655</v>
      </c>
      <c r="I1500">
        <v>0.24</v>
      </c>
      <c r="J1500" t="s">
        <v>193</v>
      </c>
      <c r="K1500" t="s">
        <v>6175</v>
      </c>
      <c r="L1500" t="s">
        <v>330</v>
      </c>
      <c r="M1500">
        <v>20</v>
      </c>
      <c r="N1500">
        <v>100</v>
      </c>
      <c r="O1500" t="s">
        <v>6225</v>
      </c>
      <c r="P1500" s="2"/>
      <c r="Q1500" s="2"/>
      <c r="R1500" s="2"/>
      <c r="S1500"/>
      <c r="T1500"/>
      <c r="U1500" t="s">
        <v>6179</v>
      </c>
      <c r="V1500" s="2">
        <v>43976.663055555553</v>
      </c>
      <c r="W1500" t="s">
        <v>37</v>
      </c>
      <c r="X1500" s="2">
        <v>43976.663055555553</v>
      </c>
      <c r="Y1500" t="s">
        <v>37</v>
      </c>
      <c r="Z1500"/>
    </row>
    <row r="1501" spans="1:26" hidden="1" x14ac:dyDescent="0.25">
      <c r="A1501" t="s">
        <v>1447</v>
      </c>
      <c r="B1501" t="s">
        <v>1446</v>
      </c>
      <c r="C1501" t="s">
        <v>404</v>
      </c>
      <c r="D1501" t="s">
        <v>405</v>
      </c>
      <c r="E1501" t="s">
        <v>406</v>
      </c>
      <c r="F1501" t="s">
        <v>177</v>
      </c>
      <c r="G1501" t="s">
        <v>323</v>
      </c>
      <c r="H1501">
        <v>1034677</v>
      </c>
      <c r="I1501">
        <v>0.24</v>
      </c>
      <c r="J1501" t="s">
        <v>193</v>
      </c>
      <c r="K1501" t="s">
        <v>6175</v>
      </c>
      <c r="L1501" t="s">
        <v>330</v>
      </c>
      <c r="M1501">
        <v>20</v>
      </c>
      <c r="N1501">
        <v>100</v>
      </c>
      <c r="O1501" t="s">
        <v>6225</v>
      </c>
      <c r="P1501" s="2"/>
      <c r="Q1501" s="2"/>
      <c r="R1501" s="2"/>
      <c r="S1501"/>
      <c r="T1501"/>
      <c r="U1501" t="s">
        <v>6179</v>
      </c>
      <c r="V1501" s="2">
        <v>43973.462210648147</v>
      </c>
      <c r="W1501" t="s">
        <v>37</v>
      </c>
      <c r="X1501" s="2">
        <v>43973.462210648147</v>
      </c>
      <c r="Y1501" t="s">
        <v>37</v>
      </c>
      <c r="Z1501"/>
    </row>
    <row r="1502" spans="1:26" hidden="1" x14ac:dyDescent="0.25">
      <c r="A1502" t="s">
        <v>5176</v>
      </c>
      <c r="B1502" t="s">
        <v>5175</v>
      </c>
      <c r="C1502" t="s">
        <v>3904</v>
      </c>
      <c r="D1502" t="s">
        <v>3905</v>
      </c>
      <c r="E1502" t="s">
        <v>3906</v>
      </c>
      <c r="F1502" t="s">
        <v>241</v>
      </c>
      <c r="G1502" t="s">
        <v>6222</v>
      </c>
      <c r="H1502" s="2"/>
      <c r="I1502">
        <v>5</v>
      </c>
      <c r="J1502" t="s">
        <v>5080</v>
      </c>
      <c r="K1502" t="s">
        <v>6142</v>
      </c>
      <c r="L1502" t="s">
        <v>55</v>
      </c>
      <c r="M1502">
        <v>0</v>
      </c>
      <c r="N1502">
        <v>100</v>
      </c>
      <c r="O1502" t="s">
        <v>6223</v>
      </c>
      <c r="P1502" s="2"/>
      <c r="Q1502" s="2"/>
      <c r="R1502" s="2"/>
      <c r="S1502"/>
      <c r="T1502"/>
      <c r="U1502" t="s">
        <v>6144</v>
      </c>
      <c r="V1502" s="2">
        <v>44684.533796296295</v>
      </c>
      <c r="W1502" t="s">
        <v>329</v>
      </c>
      <c r="X1502" s="2">
        <v>44684.533796296295</v>
      </c>
      <c r="Y1502" t="s">
        <v>329</v>
      </c>
      <c r="Z1502"/>
    </row>
    <row r="1503" spans="1:26" x14ac:dyDescent="0.25">
      <c r="A1503" t="s">
        <v>3929</v>
      </c>
      <c r="B1503" t="s">
        <v>3928</v>
      </c>
      <c r="C1503" t="s">
        <v>3904</v>
      </c>
      <c r="D1503" t="s">
        <v>3905</v>
      </c>
      <c r="E1503" t="s">
        <v>3906</v>
      </c>
      <c r="F1503" t="s">
        <v>241</v>
      </c>
      <c r="G1503" s="5" t="s">
        <v>58</v>
      </c>
      <c r="H1503" s="5">
        <v>1040775</v>
      </c>
      <c r="I1503">
        <v>6</v>
      </c>
      <c r="J1503" t="s">
        <v>47</v>
      </c>
      <c r="K1503" t="s">
        <v>6172</v>
      </c>
      <c r="L1503" s="5" t="s">
        <v>55</v>
      </c>
      <c r="M1503">
        <v>60</v>
      </c>
      <c r="N1503">
        <v>100</v>
      </c>
      <c r="O1503" t="s">
        <v>6173</v>
      </c>
      <c r="P1503" s="5">
        <v>2600</v>
      </c>
      <c r="Q1503" s="5">
        <v>50</v>
      </c>
      <c r="R1503" s="5">
        <v>300</v>
      </c>
      <c r="U1503" s="5" t="s">
        <v>6174</v>
      </c>
      <c r="V1503" s="8">
        <v>44726.578634259262</v>
      </c>
      <c r="W1503" s="5" t="s">
        <v>329</v>
      </c>
      <c r="X1503" s="8">
        <v>44726.578634259262</v>
      </c>
      <c r="Y1503" s="5" t="s">
        <v>329</v>
      </c>
    </row>
    <row r="1504" spans="1:26" hidden="1" x14ac:dyDescent="0.25">
      <c r="A1504" t="s">
        <v>1353</v>
      </c>
      <c r="B1504" t="s">
        <v>1352</v>
      </c>
      <c r="C1504" t="s">
        <v>527</v>
      </c>
      <c r="D1504" t="s">
        <v>528</v>
      </c>
      <c r="E1504" t="s">
        <v>529</v>
      </c>
      <c r="F1504" t="s">
        <v>62</v>
      </c>
      <c r="G1504" t="s">
        <v>323</v>
      </c>
      <c r="H1504">
        <v>1034688</v>
      </c>
      <c r="I1504">
        <v>0.24</v>
      </c>
      <c r="J1504" t="s">
        <v>193</v>
      </c>
      <c r="K1504" t="s">
        <v>6175</v>
      </c>
      <c r="L1504" t="s">
        <v>330</v>
      </c>
      <c r="M1504">
        <v>20</v>
      </c>
      <c r="N1504">
        <v>100</v>
      </c>
      <c r="O1504" t="s">
        <v>6225</v>
      </c>
      <c r="P1504" s="2"/>
      <c r="Q1504" s="2"/>
      <c r="R1504" s="2"/>
      <c r="S1504"/>
      <c r="T1504"/>
      <c r="U1504" t="s">
        <v>6179</v>
      </c>
      <c r="V1504" s="2">
        <v>44089.45753472222</v>
      </c>
      <c r="W1504" t="s">
        <v>37</v>
      </c>
      <c r="X1504" s="2">
        <v>44096.564050925925</v>
      </c>
      <c r="Y1504" t="s">
        <v>37</v>
      </c>
      <c r="Z1504"/>
    </row>
    <row r="1505" spans="1:26" hidden="1" x14ac:dyDescent="0.25">
      <c r="A1505" t="s">
        <v>1355</v>
      </c>
      <c r="B1505" t="s">
        <v>1354</v>
      </c>
      <c r="C1505" t="s">
        <v>59</v>
      </c>
      <c r="D1505" t="s">
        <v>814</v>
      </c>
      <c r="E1505" t="s">
        <v>815</v>
      </c>
      <c r="F1505" t="s">
        <v>62</v>
      </c>
      <c r="G1505" t="s">
        <v>323</v>
      </c>
      <c r="H1505">
        <v>1034727</v>
      </c>
      <c r="I1505">
        <v>0.24</v>
      </c>
      <c r="J1505" t="s">
        <v>193</v>
      </c>
      <c r="K1505" t="s">
        <v>6175</v>
      </c>
      <c r="L1505" t="s">
        <v>330</v>
      </c>
      <c r="M1505">
        <v>20</v>
      </c>
      <c r="N1505">
        <v>100</v>
      </c>
      <c r="O1505" t="s">
        <v>6225</v>
      </c>
      <c r="P1505" s="2"/>
      <c r="Q1505" s="2"/>
      <c r="R1505" s="2"/>
      <c r="S1505"/>
      <c r="T1505"/>
      <c r="U1505" t="s">
        <v>6179</v>
      </c>
      <c r="V1505" s="2">
        <v>44027.505856481483</v>
      </c>
      <c r="W1505" t="s">
        <v>37</v>
      </c>
      <c r="X1505" s="2">
        <v>44027.505856481483</v>
      </c>
      <c r="Y1505" t="s">
        <v>37</v>
      </c>
      <c r="Z1505"/>
    </row>
    <row r="1506" spans="1:26" hidden="1" x14ac:dyDescent="0.25">
      <c r="A1506" t="s">
        <v>1357</v>
      </c>
      <c r="B1506" t="s">
        <v>1356</v>
      </c>
      <c r="C1506" t="s">
        <v>86</v>
      </c>
      <c r="D1506" t="s">
        <v>87</v>
      </c>
      <c r="E1506" t="s">
        <v>88</v>
      </c>
      <c r="F1506" t="s">
        <v>62</v>
      </c>
      <c r="G1506" t="s">
        <v>323</v>
      </c>
      <c r="H1506">
        <v>1034744</v>
      </c>
      <c r="I1506">
        <v>0.24</v>
      </c>
      <c r="J1506" t="s">
        <v>193</v>
      </c>
      <c r="K1506" t="s">
        <v>6175</v>
      </c>
      <c r="L1506" t="s">
        <v>330</v>
      </c>
      <c r="M1506">
        <v>20</v>
      </c>
      <c r="N1506">
        <v>100</v>
      </c>
      <c r="O1506" t="s">
        <v>6225</v>
      </c>
      <c r="P1506" s="2"/>
      <c r="Q1506" s="2"/>
      <c r="R1506" s="2"/>
      <c r="S1506"/>
      <c r="T1506"/>
      <c r="U1506" t="s">
        <v>6179</v>
      </c>
      <c r="V1506" s="2">
        <v>44027.454965277779</v>
      </c>
      <c r="W1506" t="s">
        <v>37</v>
      </c>
      <c r="X1506" s="2">
        <v>44027.454965277779</v>
      </c>
      <c r="Y1506" t="s">
        <v>37</v>
      </c>
      <c r="Z1506"/>
    </row>
    <row r="1507" spans="1:26" hidden="1" x14ac:dyDescent="0.25">
      <c r="A1507" t="s">
        <v>1359</v>
      </c>
      <c r="B1507" t="s">
        <v>1358</v>
      </c>
      <c r="C1507" t="s">
        <v>188</v>
      </c>
      <c r="D1507" t="s">
        <v>1360</v>
      </c>
      <c r="E1507" t="s">
        <v>1361</v>
      </c>
      <c r="F1507" t="s">
        <v>177</v>
      </c>
      <c r="G1507" t="s">
        <v>323</v>
      </c>
      <c r="H1507">
        <v>1034771</v>
      </c>
      <c r="I1507">
        <v>0.24</v>
      </c>
      <c r="J1507" t="s">
        <v>193</v>
      </c>
      <c r="K1507" t="s">
        <v>6175</v>
      </c>
      <c r="L1507" t="s">
        <v>330</v>
      </c>
      <c r="M1507">
        <v>20</v>
      </c>
      <c r="N1507">
        <v>100</v>
      </c>
      <c r="O1507" t="s">
        <v>6225</v>
      </c>
      <c r="P1507" s="2"/>
      <c r="Q1507" s="2"/>
      <c r="R1507" s="2"/>
      <c r="S1507"/>
      <c r="T1507"/>
      <c r="U1507" t="s">
        <v>6179</v>
      </c>
      <c r="V1507" s="2">
        <v>44089.479375000003</v>
      </c>
      <c r="W1507" t="s">
        <v>37</v>
      </c>
      <c r="X1507" s="2">
        <v>44096.565393518518</v>
      </c>
      <c r="Y1507" t="s">
        <v>37</v>
      </c>
      <c r="Z1507"/>
    </row>
    <row r="1508" spans="1:26" hidden="1" x14ac:dyDescent="0.25">
      <c r="A1508" t="s">
        <v>1364</v>
      </c>
      <c r="B1508" t="s">
        <v>1363</v>
      </c>
      <c r="C1508" t="s">
        <v>188</v>
      </c>
      <c r="D1508" t="s">
        <v>1365</v>
      </c>
      <c r="E1508" t="s">
        <v>1366</v>
      </c>
      <c r="F1508" t="s">
        <v>177</v>
      </c>
      <c r="G1508" t="s">
        <v>323</v>
      </c>
      <c r="H1508">
        <v>1034778</v>
      </c>
      <c r="I1508">
        <v>0.24</v>
      </c>
      <c r="J1508" t="s">
        <v>193</v>
      </c>
      <c r="K1508" t="s">
        <v>6175</v>
      </c>
      <c r="L1508" t="s">
        <v>330</v>
      </c>
      <c r="M1508">
        <v>20</v>
      </c>
      <c r="N1508">
        <v>100</v>
      </c>
      <c r="O1508" t="s">
        <v>6225</v>
      </c>
      <c r="P1508" s="2"/>
      <c r="Q1508" s="2"/>
      <c r="R1508" s="2"/>
      <c r="S1508"/>
      <c r="T1508"/>
      <c r="U1508" t="s">
        <v>6179</v>
      </c>
      <c r="V1508" s="2">
        <v>44089.466574074075</v>
      </c>
      <c r="W1508" t="s">
        <v>37</v>
      </c>
      <c r="X1508" s="2">
        <v>44096.565185185187</v>
      </c>
      <c r="Y1508" t="s">
        <v>37</v>
      </c>
      <c r="Z1508"/>
    </row>
    <row r="1509" spans="1:26" hidden="1" x14ac:dyDescent="0.25">
      <c r="A1509" t="s">
        <v>1369</v>
      </c>
      <c r="B1509" t="s">
        <v>1368</v>
      </c>
      <c r="C1509" t="s">
        <v>200</v>
      </c>
      <c r="D1509" t="s">
        <v>201</v>
      </c>
      <c r="E1509" t="s">
        <v>202</v>
      </c>
      <c r="F1509" t="s">
        <v>177</v>
      </c>
      <c r="G1509" t="s">
        <v>323</v>
      </c>
      <c r="H1509">
        <v>1034785</v>
      </c>
      <c r="I1509">
        <v>0.24</v>
      </c>
      <c r="J1509" t="s">
        <v>193</v>
      </c>
      <c r="K1509" t="s">
        <v>6175</v>
      </c>
      <c r="L1509" t="s">
        <v>330</v>
      </c>
      <c r="M1509">
        <v>20</v>
      </c>
      <c r="N1509">
        <v>100</v>
      </c>
      <c r="O1509" t="s">
        <v>6225</v>
      </c>
      <c r="P1509" s="2"/>
      <c r="Q1509" s="2"/>
      <c r="R1509" s="2"/>
      <c r="S1509"/>
      <c r="T1509"/>
      <c r="U1509" t="s">
        <v>6179</v>
      </c>
      <c r="V1509" s="2">
        <v>44011.507800925923</v>
      </c>
      <c r="W1509" t="s">
        <v>37</v>
      </c>
      <c r="X1509" s="2">
        <v>44011.507800925923</v>
      </c>
      <c r="Y1509" t="s">
        <v>37</v>
      </c>
      <c r="Z1509"/>
    </row>
    <row r="1510" spans="1:26" hidden="1" x14ac:dyDescent="0.25">
      <c r="A1510" t="s">
        <v>1371</v>
      </c>
      <c r="B1510" t="s">
        <v>1370</v>
      </c>
      <c r="C1510" t="s">
        <v>451</v>
      </c>
      <c r="D1510" t="s">
        <v>830</v>
      </c>
      <c r="E1510" t="s">
        <v>831</v>
      </c>
      <c r="F1510" t="s">
        <v>62</v>
      </c>
      <c r="G1510" t="s">
        <v>323</v>
      </c>
      <c r="H1510">
        <v>1034638</v>
      </c>
      <c r="I1510">
        <v>0.24</v>
      </c>
      <c r="J1510" t="s">
        <v>193</v>
      </c>
      <c r="K1510" t="s">
        <v>6175</v>
      </c>
      <c r="L1510" t="s">
        <v>330</v>
      </c>
      <c r="M1510">
        <v>20</v>
      </c>
      <c r="N1510">
        <v>100</v>
      </c>
      <c r="O1510" t="s">
        <v>6225</v>
      </c>
      <c r="P1510" s="2"/>
      <c r="Q1510" s="2"/>
      <c r="R1510" s="2"/>
      <c r="S1510"/>
      <c r="T1510"/>
      <c r="U1510" t="s">
        <v>6179</v>
      </c>
      <c r="V1510" s="2">
        <v>44011.503657407404</v>
      </c>
      <c r="W1510" t="s">
        <v>37</v>
      </c>
      <c r="X1510" s="2">
        <v>44011.503657407404</v>
      </c>
      <c r="Y1510" t="s">
        <v>37</v>
      </c>
      <c r="Z1510"/>
    </row>
    <row r="1511" spans="1:26" hidden="1" x14ac:dyDescent="0.25">
      <c r="A1511" t="s">
        <v>1373</v>
      </c>
      <c r="B1511" t="s">
        <v>1372</v>
      </c>
      <c r="C1511" t="s">
        <v>1374</v>
      </c>
      <c r="D1511" t="s">
        <v>1082</v>
      </c>
      <c r="E1511" t="s">
        <v>1375</v>
      </c>
      <c r="F1511" t="s">
        <v>277</v>
      </c>
      <c r="G1511" t="s">
        <v>323</v>
      </c>
      <c r="H1511">
        <v>1034657</v>
      </c>
      <c r="I1511">
        <v>0.24</v>
      </c>
      <c r="J1511" t="s">
        <v>193</v>
      </c>
      <c r="K1511" t="s">
        <v>6175</v>
      </c>
      <c r="L1511" t="s">
        <v>330</v>
      </c>
      <c r="M1511">
        <v>20</v>
      </c>
      <c r="N1511">
        <v>100</v>
      </c>
      <c r="O1511" t="s">
        <v>6176</v>
      </c>
      <c r="P1511" s="2"/>
      <c r="Q1511" s="2"/>
      <c r="R1511" s="2"/>
      <c r="S1511"/>
      <c r="T1511"/>
      <c r="U1511" t="s">
        <v>6177</v>
      </c>
      <c r="V1511" s="2">
        <v>44637.488182870373</v>
      </c>
      <c r="W1511" t="s">
        <v>37</v>
      </c>
      <c r="X1511" s="2">
        <v>44637.488182870373</v>
      </c>
      <c r="Y1511" t="s">
        <v>37</v>
      </c>
      <c r="Z1511"/>
    </row>
    <row r="1512" spans="1:26" hidden="1" x14ac:dyDescent="0.25">
      <c r="A1512" t="s">
        <v>1378</v>
      </c>
      <c r="B1512" t="s">
        <v>1377</v>
      </c>
      <c r="C1512" t="s">
        <v>806</v>
      </c>
      <c r="D1512" t="s">
        <v>807</v>
      </c>
      <c r="E1512" t="s">
        <v>808</v>
      </c>
      <c r="F1512" t="s">
        <v>62</v>
      </c>
      <c r="G1512" t="s">
        <v>323</v>
      </c>
      <c r="H1512">
        <v>1034626</v>
      </c>
      <c r="I1512">
        <v>0.24</v>
      </c>
      <c r="J1512" t="s">
        <v>193</v>
      </c>
      <c r="K1512" t="s">
        <v>6175</v>
      </c>
      <c r="L1512" t="s">
        <v>330</v>
      </c>
      <c r="M1512">
        <v>20</v>
      </c>
      <c r="N1512">
        <v>100</v>
      </c>
      <c r="O1512" t="s">
        <v>6225</v>
      </c>
      <c r="P1512" s="2"/>
      <c r="Q1512" s="2"/>
      <c r="R1512" s="2"/>
      <c r="S1512"/>
      <c r="T1512"/>
      <c r="U1512" t="s">
        <v>6179</v>
      </c>
      <c r="V1512" s="2">
        <v>44027.460914351854</v>
      </c>
      <c r="W1512" t="s">
        <v>37</v>
      </c>
      <c r="X1512" s="2">
        <v>44027.460914351854</v>
      </c>
      <c r="Y1512" t="s">
        <v>37</v>
      </c>
      <c r="Z1512"/>
    </row>
    <row r="1513" spans="1:26" hidden="1" x14ac:dyDescent="0.25">
      <c r="A1513" t="s">
        <v>1322</v>
      </c>
      <c r="B1513" t="s">
        <v>1321</v>
      </c>
      <c r="C1513" t="s">
        <v>1323</v>
      </c>
      <c r="D1513" t="s">
        <v>281</v>
      </c>
      <c r="E1513" t="s">
        <v>1324</v>
      </c>
      <c r="F1513" t="s">
        <v>62</v>
      </c>
      <c r="G1513" t="s">
        <v>323</v>
      </c>
      <c r="H1513">
        <v>1034609</v>
      </c>
      <c r="I1513">
        <v>0.24</v>
      </c>
      <c r="J1513" t="s">
        <v>193</v>
      </c>
      <c r="K1513" t="s">
        <v>6175</v>
      </c>
      <c r="L1513" t="s">
        <v>330</v>
      </c>
      <c r="M1513">
        <v>20</v>
      </c>
      <c r="N1513">
        <v>100</v>
      </c>
      <c r="O1513" t="s">
        <v>6225</v>
      </c>
      <c r="P1513" s="2"/>
      <c r="Q1513" s="2"/>
      <c r="R1513" s="2"/>
      <c r="S1513"/>
      <c r="T1513"/>
      <c r="U1513" t="s">
        <v>6179</v>
      </c>
      <c r="V1513" s="2">
        <v>44027.453449074077</v>
      </c>
      <c r="W1513" t="s">
        <v>37</v>
      </c>
      <c r="X1513" s="2">
        <v>44027.453449074077</v>
      </c>
      <c r="Y1513" t="s">
        <v>37</v>
      </c>
      <c r="Z1513"/>
    </row>
    <row r="1514" spans="1:26" hidden="1" x14ac:dyDescent="0.25">
      <c r="A1514" t="s">
        <v>1327</v>
      </c>
      <c r="B1514" t="s">
        <v>1326</v>
      </c>
      <c r="C1514" t="s">
        <v>863</v>
      </c>
      <c r="D1514" t="s">
        <v>74</v>
      </c>
      <c r="E1514" t="s">
        <v>864</v>
      </c>
      <c r="F1514" t="s">
        <v>62</v>
      </c>
      <c r="G1514" t="s">
        <v>323</v>
      </c>
      <c r="H1514">
        <v>1034616</v>
      </c>
      <c r="I1514">
        <v>0.24</v>
      </c>
      <c r="J1514" t="s">
        <v>193</v>
      </c>
      <c r="K1514" t="s">
        <v>6175</v>
      </c>
      <c r="L1514" t="s">
        <v>330</v>
      </c>
      <c r="M1514">
        <v>20</v>
      </c>
      <c r="N1514">
        <v>100</v>
      </c>
      <c r="O1514" t="s">
        <v>6225</v>
      </c>
      <c r="P1514" s="2"/>
      <c r="Q1514" s="2"/>
      <c r="R1514" s="2"/>
      <c r="S1514"/>
      <c r="T1514"/>
      <c r="U1514" t="s">
        <v>6179</v>
      </c>
      <c r="V1514" s="2">
        <v>44027.507280092592</v>
      </c>
      <c r="W1514" t="s">
        <v>37</v>
      </c>
      <c r="X1514" s="2">
        <v>44027.507280092592</v>
      </c>
      <c r="Y1514" t="s">
        <v>37</v>
      </c>
      <c r="Z1514"/>
    </row>
    <row r="1515" spans="1:26" hidden="1" x14ac:dyDescent="0.25">
      <c r="A1515" t="s">
        <v>1317</v>
      </c>
      <c r="B1515" t="s">
        <v>1316</v>
      </c>
      <c r="C1515" t="s">
        <v>1251</v>
      </c>
      <c r="D1515" t="s">
        <v>81</v>
      </c>
      <c r="E1515" t="s">
        <v>1252</v>
      </c>
      <c r="F1515" t="s">
        <v>62</v>
      </c>
      <c r="G1515" t="s">
        <v>58</v>
      </c>
      <c r="H1515">
        <v>1030844</v>
      </c>
      <c r="I1515">
        <v>5</v>
      </c>
      <c r="J1515" t="s">
        <v>79</v>
      </c>
      <c r="K1515" t="s">
        <v>6142</v>
      </c>
      <c r="L1515" t="s">
        <v>55</v>
      </c>
      <c r="M1515">
        <v>80</v>
      </c>
      <c r="N1515">
        <v>100</v>
      </c>
      <c r="O1515" t="s">
        <v>6160</v>
      </c>
      <c r="P1515">
        <v>2600</v>
      </c>
      <c r="Q1515">
        <v>50</v>
      </c>
      <c r="R1515">
        <v>300</v>
      </c>
      <c r="S1515"/>
      <c r="T1515"/>
      <c r="U1515" t="s">
        <v>6144</v>
      </c>
      <c r="V1515" s="2">
        <v>43635.45521990741</v>
      </c>
      <c r="W1515" t="s">
        <v>37</v>
      </c>
      <c r="X1515" s="2">
        <v>43635.45521990741</v>
      </c>
      <c r="Y1515" t="s">
        <v>37</v>
      </c>
      <c r="Z1515"/>
    </row>
    <row r="1516" spans="1:26" hidden="1" x14ac:dyDescent="0.25">
      <c r="A1516" t="s">
        <v>1319</v>
      </c>
      <c r="B1516" t="s">
        <v>1318</v>
      </c>
      <c r="C1516" t="s">
        <v>568</v>
      </c>
      <c r="D1516" t="s">
        <v>281</v>
      </c>
      <c r="E1516" t="s">
        <v>1320</v>
      </c>
      <c r="F1516" t="s">
        <v>177</v>
      </c>
      <c r="G1516" t="s">
        <v>58</v>
      </c>
      <c r="H1516">
        <v>1030825</v>
      </c>
      <c r="I1516">
        <v>5</v>
      </c>
      <c r="J1516" t="s">
        <v>79</v>
      </c>
      <c r="K1516" t="s">
        <v>6142</v>
      </c>
      <c r="L1516" t="s">
        <v>55</v>
      </c>
      <c r="M1516">
        <v>80</v>
      </c>
      <c r="N1516">
        <v>100</v>
      </c>
      <c r="O1516" t="s">
        <v>6143</v>
      </c>
      <c r="P1516">
        <v>2600</v>
      </c>
      <c r="Q1516">
        <v>50</v>
      </c>
      <c r="R1516">
        <v>300</v>
      </c>
      <c r="S1516"/>
      <c r="T1516"/>
      <c r="U1516" t="s">
        <v>6144</v>
      </c>
      <c r="V1516" s="2">
        <v>43670.568252314813</v>
      </c>
      <c r="W1516" t="s">
        <v>37</v>
      </c>
      <c r="X1516" s="2">
        <v>43670.568252314813</v>
      </c>
      <c r="Y1516" t="s">
        <v>37</v>
      </c>
      <c r="Z1516"/>
    </row>
    <row r="1517" spans="1:26" hidden="1" x14ac:dyDescent="0.25">
      <c r="A1517" t="s">
        <v>3532</v>
      </c>
      <c r="B1517" t="s">
        <v>3531</v>
      </c>
      <c r="C1517" t="s">
        <v>723</v>
      </c>
      <c r="D1517" t="s">
        <v>93</v>
      </c>
      <c r="E1517" t="s">
        <v>3533</v>
      </c>
      <c r="F1517" t="s">
        <v>62</v>
      </c>
      <c r="G1517" t="s">
        <v>58</v>
      </c>
      <c r="H1517">
        <v>1034884</v>
      </c>
      <c r="I1517">
        <v>5</v>
      </c>
      <c r="J1517" t="s">
        <v>47</v>
      </c>
      <c r="K1517" t="s">
        <v>6142</v>
      </c>
      <c r="L1517" t="s">
        <v>55</v>
      </c>
      <c r="M1517">
        <v>80</v>
      </c>
      <c r="N1517">
        <v>100</v>
      </c>
      <c r="O1517" t="s">
        <v>6146</v>
      </c>
      <c r="P1517">
        <v>2500</v>
      </c>
      <c r="Q1517">
        <v>50</v>
      </c>
      <c r="R1517">
        <v>300</v>
      </c>
      <c r="S1517"/>
      <c r="T1517"/>
      <c r="U1517" t="s">
        <v>6144</v>
      </c>
      <c r="V1517" s="2">
        <v>43685.4375</v>
      </c>
      <c r="W1517" t="s">
        <v>37</v>
      </c>
      <c r="X1517" s="2">
        <v>43685.4375</v>
      </c>
      <c r="Y1517" t="s">
        <v>37</v>
      </c>
      <c r="Z1517"/>
    </row>
    <row r="1518" spans="1:26" hidden="1" x14ac:dyDescent="0.25">
      <c r="A1518" t="s">
        <v>1329</v>
      </c>
      <c r="B1518" t="s">
        <v>1328</v>
      </c>
      <c r="C1518" t="s">
        <v>1251</v>
      </c>
      <c r="D1518" t="s">
        <v>1330</v>
      </c>
      <c r="E1518" t="s">
        <v>1331</v>
      </c>
      <c r="F1518" t="s">
        <v>62</v>
      </c>
      <c r="G1518" t="s">
        <v>323</v>
      </c>
      <c r="H1518">
        <v>1034595</v>
      </c>
      <c r="I1518">
        <v>0.24</v>
      </c>
      <c r="J1518" t="s">
        <v>193</v>
      </c>
      <c r="K1518" t="s">
        <v>6175</v>
      </c>
      <c r="L1518" t="s">
        <v>330</v>
      </c>
      <c r="M1518">
        <v>20</v>
      </c>
      <c r="N1518">
        <v>100</v>
      </c>
      <c r="O1518" t="s">
        <v>6225</v>
      </c>
      <c r="P1518" s="2"/>
      <c r="Q1518" s="2"/>
      <c r="R1518" s="2"/>
      <c r="S1518"/>
      <c r="T1518"/>
      <c r="U1518" t="s">
        <v>6179</v>
      </c>
      <c r="V1518" s="2">
        <v>44075.406458333331</v>
      </c>
      <c r="W1518" t="s">
        <v>37</v>
      </c>
      <c r="X1518" s="2">
        <v>44075.406458333331</v>
      </c>
      <c r="Y1518" t="s">
        <v>37</v>
      </c>
      <c r="Z1518"/>
    </row>
    <row r="1519" spans="1:26" hidden="1" x14ac:dyDescent="0.25">
      <c r="A1519" t="s">
        <v>1334</v>
      </c>
      <c r="B1519" t="s">
        <v>1333</v>
      </c>
      <c r="C1519" t="s">
        <v>1335</v>
      </c>
      <c r="D1519" t="s">
        <v>1336</v>
      </c>
      <c r="E1519" t="s">
        <v>1337</v>
      </c>
      <c r="F1519" t="s">
        <v>62</v>
      </c>
      <c r="G1519" t="s">
        <v>323</v>
      </c>
      <c r="H1519">
        <v>1034604</v>
      </c>
      <c r="I1519">
        <v>0.24</v>
      </c>
      <c r="J1519" t="s">
        <v>193</v>
      </c>
      <c r="K1519" t="s">
        <v>6175</v>
      </c>
      <c r="L1519" t="s">
        <v>330</v>
      </c>
      <c r="M1519">
        <v>20</v>
      </c>
      <c r="N1519">
        <v>100</v>
      </c>
      <c r="O1519" t="s">
        <v>6225</v>
      </c>
      <c r="P1519" s="2"/>
      <c r="Q1519" s="2"/>
      <c r="R1519" s="2"/>
      <c r="S1519"/>
      <c r="T1519"/>
      <c r="U1519" t="s">
        <v>6179</v>
      </c>
      <c r="V1519" s="2">
        <v>44089.395115740743</v>
      </c>
      <c r="W1519" t="s">
        <v>37</v>
      </c>
      <c r="X1519" s="2">
        <v>44096.563796296294</v>
      </c>
      <c r="Y1519" t="s">
        <v>37</v>
      </c>
      <c r="Z1519"/>
    </row>
    <row r="1520" spans="1:26" hidden="1" x14ac:dyDescent="0.25">
      <c r="A1520" t="s">
        <v>1340</v>
      </c>
      <c r="B1520" t="s">
        <v>1339</v>
      </c>
      <c r="C1520" t="s">
        <v>451</v>
      </c>
      <c r="D1520" t="s">
        <v>340</v>
      </c>
      <c r="E1520" t="s">
        <v>895</v>
      </c>
      <c r="F1520" t="s">
        <v>62</v>
      </c>
      <c r="G1520" t="s">
        <v>323</v>
      </c>
      <c r="H1520">
        <v>1034606</v>
      </c>
      <c r="I1520">
        <v>0.24</v>
      </c>
      <c r="J1520" t="s">
        <v>193</v>
      </c>
      <c r="K1520" t="s">
        <v>6175</v>
      </c>
      <c r="L1520" t="s">
        <v>330</v>
      </c>
      <c r="M1520">
        <v>20</v>
      </c>
      <c r="N1520">
        <v>100</v>
      </c>
      <c r="O1520" t="s">
        <v>6225</v>
      </c>
      <c r="P1520" s="2"/>
      <c r="Q1520" s="2"/>
      <c r="R1520" s="2"/>
      <c r="S1520"/>
      <c r="T1520"/>
      <c r="U1520" t="s">
        <v>6179</v>
      </c>
      <c r="V1520" s="2">
        <v>44011.502569444441</v>
      </c>
      <c r="W1520" t="s">
        <v>37</v>
      </c>
      <c r="X1520" s="2">
        <v>44011.502569444441</v>
      </c>
      <c r="Y1520" t="s">
        <v>37</v>
      </c>
      <c r="Z1520"/>
    </row>
    <row r="1521" spans="1:26" hidden="1" x14ac:dyDescent="0.25">
      <c r="A1521" t="s">
        <v>687</v>
      </c>
      <c r="B1521" t="s">
        <v>686</v>
      </c>
      <c r="C1521" t="s">
        <v>275</v>
      </c>
      <c r="D1521" t="s">
        <v>74</v>
      </c>
      <c r="E1521" t="s">
        <v>276</v>
      </c>
      <c r="F1521" t="s">
        <v>277</v>
      </c>
      <c r="G1521" t="s">
        <v>323</v>
      </c>
      <c r="H1521">
        <v>1036078</v>
      </c>
      <c r="I1521">
        <v>0.24</v>
      </c>
      <c r="J1521" t="s">
        <v>193</v>
      </c>
      <c r="K1521" t="s">
        <v>6175</v>
      </c>
      <c r="L1521" t="s">
        <v>330</v>
      </c>
      <c r="M1521">
        <v>20</v>
      </c>
      <c r="N1521">
        <v>100</v>
      </c>
      <c r="O1521" t="s">
        <v>6176</v>
      </c>
      <c r="P1521" s="2"/>
      <c r="Q1521" s="2"/>
      <c r="R1521" s="2"/>
      <c r="S1521"/>
      <c r="T1521"/>
      <c r="U1521" t="s">
        <v>6177</v>
      </c>
      <c r="V1521" s="2">
        <v>44637.486689814818</v>
      </c>
      <c r="W1521" t="s">
        <v>37</v>
      </c>
      <c r="X1521" s="2">
        <v>44637.486689814818</v>
      </c>
      <c r="Y1521" t="s">
        <v>37</v>
      </c>
      <c r="Z1521"/>
    </row>
    <row r="1522" spans="1:26" hidden="1" x14ac:dyDescent="0.25">
      <c r="A1522" t="s">
        <v>429</v>
      </c>
      <c r="B1522" t="s">
        <v>428</v>
      </c>
      <c r="C1522" t="s">
        <v>73</v>
      </c>
      <c r="D1522" t="s">
        <v>74</v>
      </c>
      <c r="E1522" t="s">
        <v>75</v>
      </c>
      <c r="F1522" t="s">
        <v>62</v>
      </c>
      <c r="G1522" t="s">
        <v>323</v>
      </c>
      <c r="H1522">
        <v>1035405</v>
      </c>
      <c r="I1522">
        <v>0.24</v>
      </c>
      <c r="J1522" t="s">
        <v>193</v>
      </c>
      <c r="K1522" t="s">
        <v>6175</v>
      </c>
      <c r="L1522" t="s">
        <v>330</v>
      </c>
      <c r="M1522">
        <v>20</v>
      </c>
      <c r="N1522">
        <v>100</v>
      </c>
      <c r="O1522" t="s">
        <v>6225</v>
      </c>
      <c r="P1522" s="2"/>
      <c r="Q1522" s="2"/>
      <c r="R1522" s="2"/>
      <c r="S1522"/>
      <c r="T1522"/>
      <c r="U1522" t="s">
        <v>6179</v>
      </c>
      <c r="V1522" s="2">
        <v>44027.507627314815</v>
      </c>
      <c r="W1522" t="s">
        <v>37</v>
      </c>
      <c r="X1522" s="2">
        <v>44027.507627314815</v>
      </c>
      <c r="Y1522" t="s">
        <v>37</v>
      </c>
      <c r="Z1522"/>
    </row>
    <row r="1523" spans="1:26" hidden="1" x14ac:dyDescent="0.25">
      <c r="A1523" t="s">
        <v>5946</v>
      </c>
      <c r="B1523" t="s">
        <v>5945</v>
      </c>
      <c r="C1523" t="s">
        <v>67</v>
      </c>
      <c r="D1523" t="s">
        <v>1283</v>
      </c>
      <c r="E1523" t="s">
        <v>5882</v>
      </c>
      <c r="F1523" t="s">
        <v>62</v>
      </c>
      <c r="G1523" t="s">
        <v>323</v>
      </c>
      <c r="H1523">
        <v>1035295</v>
      </c>
      <c r="I1523">
        <v>0.24</v>
      </c>
      <c r="J1523" t="s">
        <v>193</v>
      </c>
      <c r="K1523" t="s">
        <v>6175</v>
      </c>
      <c r="L1523" t="s">
        <v>330</v>
      </c>
      <c r="M1523">
        <v>20</v>
      </c>
      <c r="N1523">
        <v>100</v>
      </c>
      <c r="O1523" t="s">
        <v>6225</v>
      </c>
      <c r="P1523" s="2"/>
      <c r="Q1523" s="2"/>
      <c r="R1523" s="2"/>
      <c r="S1523"/>
      <c r="T1523"/>
      <c r="U1523" t="s">
        <v>6179</v>
      </c>
      <c r="V1523" s="2">
        <v>44027.455729166664</v>
      </c>
      <c r="W1523" t="s">
        <v>37</v>
      </c>
      <c r="X1523" s="2">
        <v>44027.455729166664</v>
      </c>
      <c r="Y1523" t="s">
        <v>37</v>
      </c>
      <c r="Z1523"/>
    </row>
    <row r="1524" spans="1:26" hidden="1" x14ac:dyDescent="0.25">
      <c r="A1524" t="s">
        <v>552</v>
      </c>
      <c r="B1524" t="s">
        <v>551</v>
      </c>
      <c r="C1524" t="s">
        <v>553</v>
      </c>
      <c r="D1524" t="s">
        <v>522</v>
      </c>
      <c r="E1524" t="s">
        <v>554</v>
      </c>
      <c r="F1524" t="s">
        <v>62</v>
      </c>
      <c r="G1524" t="s">
        <v>323</v>
      </c>
      <c r="H1524">
        <v>1035297</v>
      </c>
      <c r="I1524">
        <v>0.24</v>
      </c>
      <c r="J1524" t="s">
        <v>193</v>
      </c>
      <c r="K1524" t="s">
        <v>6175</v>
      </c>
      <c r="L1524" t="s">
        <v>330</v>
      </c>
      <c r="M1524">
        <v>20</v>
      </c>
      <c r="N1524">
        <v>100</v>
      </c>
      <c r="O1524" t="s">
        <v>6225</v>
      </c>
      <c r="P1524" s="2"/>
      <c r="Q1524" s="2"/>
      <c r="R1524" s="2"/>
      <c r="S1524"/>
      <c r="T1524"/>
      <c r="U1524" t="s">
        <v>6179</v>
      </c>
      <c r="V1524" s="2">
        <v>44027.504953703705</v>
      </c>
      <c r="W1524" t="s">
        <v>37</v>
      </c>
      <c r="X1524" s="2">
        <v>44027.504953703705</v>
      </c>
      <c r="Y1524" t="s">
        <v>37</v>
      </c>
      <c r="Z1524"/>
    </row>
    <row r="1525" spans="1:26" x14ac:dyDescent="0.25">
      <c r="A1525" t="s">
        <v>3903</v>
      </c>
      <c r="B1525" t="s">
        <v>3902</v>
      </c>
      <c r="C1525" t="s">
        <v>3904</v>
      </c>
      <c r="D1525" t="s">
        <v>3905</v>
      </c>
      <c r="E1525" t="s">
        <v>3906</v>
      </c>
      <c r="F1525" t="s">
        <v>241</v>
      </c>
      <c r="G1525" s="5" t="s">
        <v>58</v>
      </c>
      <c r="H1525" s="5">
        <v>1041133</v>
      </c>
      <c r="I1525">
        <v>6</v>
      </c>
      <c r="J1525" t="s">
        <v>79</v>
      </c>
      <c r="K1525" t="s">
        <v>6172</v>
      </c>
      <c r="L1525" s="5" t="s">
        <v>55</v>
      </c>
      <c r="M1525">
        <v>60</v>
      </c>
      <c r="N1525">
        <v>100</v>
      </c>
      <c r="O1525" t="s">
        <v>6173</v>
      </c>
      <c r="P1525" s="5">
        <v>2600</v>
      </c>
      <c r="Q1525" s="5">
        <v>50</v>
      </c>
      <c r="R1525" s="5">
        <v>300</v>
      </c>
      <c r="U1525" s="5" t="s">
        <v>6174</v>
      </c>
      <c r="V1525" s="8">
        <v>44726.578483796293</v>
      </c>
      <c r="W1525" s="5" t="s">
        <v>329</v>
      </c>
      <c r="X1525" s="8">
        <v>44726.578483796293</v>
      </c>
      <c r="Y1525" s="5" t="s">
        <v>329</v>
      </c>
    </row>
    <row r="1526" spans="1:26" hidden="1" x14ac:dyDescent="0.25">
      <c r="A1526" t="s">
        <v>1459</v>
      </c>
      <c r="B1526" t="s">
        <v>1458</v>
      </c>
      <c r="C1526" t="s">
        <v>269</v>
      </c>
      <c r="D1526" t="s">
        <v>270</v>
      </c>
      <c r="E1526" t="s">
        <v>271</v>
      </c>
      <c r="F1526" t="s">
        <v>43</v>
      </c>
      <c r="G1526" t="s">
        <v>323</v>
      </c>
      <c r="H1526">
        <v>1034708</v>
      </c>
      <c r="I1526">
        <v>0.24</v>
      </c>
      <c r="J1526" t="s">
        <v>193</v>
      </c>
      <c r="K1526" t="s">
        <v>6175</v>
      </c>
      <c r="L1526" t="s">
        <v>330</v>
      </c>
      <c r="M1526">
        <v>20</v>
      </c>
      <c r="N1526">
        <v>100</v>
      </c>
      <c r="O1526" t="s">
        <v>6178</v>
      </c>
      <c r="P1526" s="2"/>
      <c r="Q1526" s="2"/>
      <c r="R1526" s="2"/>
      <c r="S1526"/>
      <c r="T1526"/>
      <c r="U1526" t="s">
        <v>6179</v>
      </c>
      <c r="V1526" s="2">
        <v>43851.599710648145</v>
      </c>
      <c r="W1526" t="s">
        <v>37</v>
      </c>
      <c r="X1526" s="2">
        <v>43857.458368055559</v>
      </c>
      <c r="Y1526" t="s">
        <v>37</v>
      </c>
      <c r="Z1526"/>
    </row>
    <row r="1527" spans="1:26" hidden="1" x14ac:dyDescent="0.25">
      <c r="A1527" t="s">
        <v>3575</v>
      </c>
      <c r="B1527" t="s">
        <v>3574</v>
      </c>
      <c r="C1527" t="s">
        <v>3576</v>
      </c>
      <c r="D1527" t="s">
        <v>281</v>
      </c>
      <c r="E1527" t="s">
        <v>3577</v>
      </c>
      <c r="F1527" t="s">
        <v>43</v>
      </c>
      <c r="G1527" t="s">
        <v>323</v>
      </c>
      <c r="H1527">
        <v>1034711</v>
      </c>
      <c r="I1527">
        <v>0.24</v>
      </c>
      <c r="J1527" t="s">
        <v>193</v>
      </c>
      <c r="K1527" t="s">
        <v>6175</v>
      </c>
      <c r="L1527" t="s">
        <v>330</v>
      </c>
      <c r="M1527">
        <v>20</v>
      </c>
      <c r="N1527">
        <v>100</v>
      </c>
      <c r="O1527" t="s">
        <v>6225</v>
      </c>
      <c r="P1527" s="2"/>
      <c r="Q1527" s="2"/>
      <c r="R1527" s="2"/>
      <c r="S1527"/>
      <c r="T1527"/>
      <c r="U1527" t="s">
        <v>6179</v>
      </c>
      <c r="V1527" s="2">
        <v>43976.63616898148</v>
      </c>
      <c r="W1527" t="s">
        <v>37</v>
      </c>
      <c r="X1527" s="2">
        <v>43976.63616898148</v>
      </c>
      <c r="Y1527" t="s">
        <v>37</v>
      </c>
      <c r="Z1527"/>
    </row>
    <row r="1528" spans="1:26" hidden="1" x14ac:dyDescent="0.25">
      <c r="A1528" t="s">
        <v>1487</v>
      </c>
      <c r="B1528" t="s">
        <v>1486</v>
      </c>
      <c r="C1528" t="s">
        <v>913</v>
      </c>
      <c r="D1528" t="s">
        <v>914</v>
      </c>
      <c r="E1528" t="s">
        <v>915</v>
      </c>
      <c r="F1528" t="s">
        <v>177</v>
      </c>
      <c r="G1528" t="s">
        <v>323</v>
      </c>
      <c r="H1528">
        <v>1034713</v>
      </c>
      <c r="I1528">
        <v>0.24</v>
      </c>
      <c r="J1528" t="s">
        <v>193</v>
      </c>
      <c r="K1528" t="s">
        <v>6175</v>
      </c>
      <c r="L1528" t="s">
        <v>330</v>
      </c>
      <c r="M1528">
        <v>20</v>
      </c>
      <c r="N1528">
        <v>100</v>
      </c>
      <c r="O1528" t="s">
        <v>6178</v>
      </c>
      <c r="P1528">
        <v>1400</v>
      </c>
      <c r="Q1528">
        <v>50</v>
      </c>
      <c r="R1528">
        <v>302</v>
      </c>
      <c r="S1528"/>
      <c r="T1528"/>
      <c r="U1528" t="s">
        <v>6179</v>
      </c>
      <c r="V1528" s="2">
        <v>43903.38989583333</v>
      </c>
      <c r="W1528" t="s">
        <v>37</v>
      </c>
      <c r="X1528" s="2">
        <v>43903.38989583333</v>
      </c>
      <c r="Y1528" t="s">
        <v>37</v>
      </c>
      <c r="Z1528"/>
    </row>
    <row r="1529" spans="1:26" hidden="1" x14ac:dyDescent="0.25">
      <c r="A1529" t="s">
        <v>1489</v>
      </c>
      <c r="B1529" t="s">
        <v>1488</v>
      </c>
      <c r="C1529" t="s">
        <v>188</v>
      </c>
      <c r="D1529" t="s">
        <v>93</v>
      </c>
      <c r="E1529" t="s">
        <v>189</v>
      </c>
      <c r="F1529" t="s">
        <v>177</v>
      </c>
      <c r="G1529" t="s">
        <v>323</v>
      </c>
      <c r="H1529">
        <v>1034714</v>
      </c>
      <c r="I1529">
        <v>0.24</v>
      </c>
      <c r="J1529" t="s">
        <v>193</v>
      </c>
      <c r="K1529" t="s">
        <v>6175</v>
      </c>
      <c r="L1529" t="s">
        <v>330</v>
      </c>
      <c r="M1529">
        <v>20</v>
      </c>
      <c r="N1529">
        <v>100</v>
      </c>
      <c r="O1529" t="s">
        <v>6178</v>
      </c>
      <c r="P1529">
        <v>1400</v>
      </c>
      <c r="Q1529">
        <v>50</v>
      </c>
      <c r="R1529">
        <v>302</v>
      </c>
      <c r="S1529"/>
      <c r="T1529"/>
      <c r="U1529" t="s">
        <v>6179</v>
      </c>
      <c r="V1529" s="2">
        <v>43851.595937500002</v>
      </c>
      <c r="W1529" t="s">
        <v>37</v>
      </c>
      <c r="X1529" s="2">
        <v>43851.595937500002</v>
      </c>
      <c r="Y1529" t="s">
        <v>37</v>
      </c>
      <c r="Z1529"/>
    </row>
    <row r="1530" spans="1:26" hidden="1" x14ac:dyDescent="0.25">
      <c r="A1530" t="s">
        <v>4630</v>
      </c>
      <c r="B1530" t="s">
        <v>4629</v>
      </c>
      <c r="C1530" t="s">
        <v>3904</v>
      </c>
      <c r="D1530" t="s">
        <v>3905</v>
      </c>
      <c r="E1530" t="s">
        <v>3906</v>
      </c>
      <c r="F1530" t="s">
        <v>241</v>
      </c>
      <c r="G1530" t="s">
        <v>58</v>
      </c>
      <c r="H1530">
        <v>1041041</v>
      </c>
      <c r="I1530">
        <v>6</v>
      </c>
      <c r="J1530" t="s">
        <v>167</v>
      </c>
      <c r="K1530" t="s">
        <v>6142</v>
      </c>
      <c r="L1530" t="s">
        <v>55</v>
      </c>
      <c r="M1530">
        <v>80</v>
      </c>
      <c r="N1530">
        <v>100</v>
      </c>
      <c r="O1530" t="s">
        <v>6216</v>
      </c>
      <c r="P1530">
        <v>2600</v>
      </c>
      <c r="Q1530">
        <v>50</v>
      </c>
      <c r="R1530">
        <v>300</v>
      </c>
      <c r="S1530"/>
      <c r="T1530"/>
      <c r="U1530" t="s">
        <v>6144</v>
      </c>
      <c r="V1530" s="2">
        <v>44726.578750000001</v>
      </c>
      <c r="W1530" t="s">
        <v>329</v>
      </c>
      <c r="X1530" s="2">
        <v>44726.578750000001</v>
      </c>
      <c r="Y1530" t="s">
        <v>329</v>
      </c>
      <c r="Z1530"/>
    </row>
    <row r="1531" spans="1:26" hidden="1" x14ac:dyDescent="0.25">
      <c r="A1531" t="s">
        <v>5405</v>
      </c>
      <c r="B1531" t="s">
        <v>5404</v>
      </c>
      <c r="C1531" t="s">
        <v>3344</v>
      </c>
      <c r="D1531" t="s">
        <v>1360</v>
      </c>
      <c r="E1531" t="s">
        <v>4086</v>
      </c>
      <c r="F1531" t="s">
        <v>241</v>
      </c>
      <c r="G1531" t="s">
        <v>6222</v>
      </c>
      <c r="H1531" s="2"/>
      <c r="I1531">
        <v>5</v>
      </c>
      <c r="J1531" t="s">
        <v>5080</v>
      </c>
      <c r="K1531" t="s">
        <v>6142</v>
      </c>
      <c r="L1531" t="s">
        <v>55</v>
      </c>
      <c r="M1531">
        <v>0</v>
      </c>
      <c r="N1531">
        <v>100</v>
      </c>
      <c r="O1531" t="s">
        <v>6223</v>
      </c>
      <c r="P1531" s="2"/>
      <c r="Q1531" s="2"/>
      <c r="R1531" s="2"/>
      <c r="S1531"/>
      <c r="T1531"/>
      <c r="U1531" t="s">
        <v>6144</v>
      </c>
      <c r="V1531" s="2">
        <v>44685.397997685184</v>
      </c>
      <c r="W1531" t="s">
        <v>329</v>
      </c>
      <c r="X1531" s="2">
        <v>44685.397997685184</v>
      </c>
      <c r="Y1531" t="s">
        <v>329</v>
      </c>
      <c r="Z1531"/>
    </row>
    <row r="1532" spans="1:26" hidden="1" x14ac:dyDescent="0.25">
      <c r="A1532" t="s">
        <v>5407</v>
      </c>
      <c r="B1532" t="s">
        <v>5406</v>
      </c>
      <c r="C1532" t="s">
        <v>3344</v>
      </c>
      <c r="D1532" t="s">
        <v>1360</v>
      </c>
      <c r="E1532" t="s">
        <v>4086</v>
      </c>
      <c r="F1532" t="s">
        <v>241</v>
      </c>
      <c r="G1532" t="s">
        <v>6222</v>
      </c>
      <c r="H1532" s="2"/>
      <c r="I1532">
        <v>5</v>
      </c>
      <c r="J1532" t="s">
        <v>5080</v>
      </c>
      <c r="K1532" t="s">
        <v>6142</v>
      </c>
      <c r="L1532" t="s">
        <v>55</v>
      </c>
      <c r="M1532">
        <v>0</v>
      </c>
      <c r="N1532">
        <v>100</v>
      </c>
      <c r="O1532" t="s">
        <v>6223</v>
      </c>
      <c r="P1532" s="2"/>
      <c r="Q1532" s="2"/>
      <c r="R1532" s="2"/>
      <c r="S1532"/>
      <c r="T1532"/>
      <c r="U1532" t="s">
        <v>6144</v>
      </c>
      <c r="V1532" s="2">
        <v>44685.398148148146</v>
      </c>
      <c r="W1532" t="s">
        <v>329</v>
      </c>
      <c r="X1532" s="2">
        <v>44685.398148148146</v>
      </c>
      <c r="Y1532" t="s">
        <v>329</v>
      </c>
      <c r="Z1532"/>
    </row>
    <row r="1533" spans="1:26" x14ac:dyDescent="0.25">
      <c r="A1533" t="s">
        <v>4085</v>
      </c>
      <c r="B1533" t="s">
        <v>4084</v>
      </c>
      <c r="C1533" t="s">
        <v>3344</v>
      </c>
      <c r="D1533" t="s">
        <v>1360</v>
      </c>
      <c r="E1533" t="s">
        <v>4086</v>
      </c>
      <c r="F1533" t="s">
        <v>241</v>
      </c>
      <c r="G1533" s="5" t="s">
        <v>58</v>
      </c>
      <c r="H1533" s="5">
        <v>1030417</v>
      </c>
      <c r="I1533">
        <v>5</v>
      </c>
      <c r="J1533" t="s">
        <v>47</v>
      </c>
      <c r="K1533" t="s">
        <v>6172</v>
      </c>
      <c r="L1533" s="5" t="s">
        <v>55</v>
      </c>
      <c r="M1533">
        <v>60</v>
      </c>
      <c r="N1533">
        <v>100</v>
      </c>
      <c r="O1533" t="s">
        <v>6219</v>
      </c>
      <c r="P1533" s="5">
        <v>2600</v>
      </c>
      <c r="Q1533" s="5">
        <v>50</v>
      </c>
      <c r="R1533" s="5">
        <v>300</v>
      </c>
      <c r="U1533" s="5" t="s">
        <v>6174</v>
      </c>
      <c r="V1533" s="8">
        <v>44392.53402777778</v>
      </c>
      <c r="W1533" s="5" t="s">
        <v>329</v>
      </c>
      <c r="X1533" s="8">
        <v>44392.53402777778</v>
      </c>
      <c r="Y1533" s="5" t="s">
        <v>329</v>
      </c>
    </row>
    <row r="1534" spans="1:26" hidden="1" x14ac:dyDescent="0.25">
      <c r="A1534" t="s">
        <v>1344</v>
      </c>
      <c r="B1534" t="s">
        <v>1343</v>
      </c>
      <c r="C1534" t="s">
        <v>679</v>
      </c>
      <c r="D1534" t="s">
        <v>973</v>
      </c>
      <c r="E1534" t="s">
        <v>680</v>
      </c>
      <c r="F1534" t="s">
        <v>62</v>
      </c>
      <c r="G1534" t="s">
        <v>323</v>
      </c>
      <c r="H1534">
        <v>1034923</v>
      </c>
      <c r="I1534">
        <v>0.24</v>
      </c>
      <c r="J1534" t="s">
        <v>193</v>
      </c>
      <c r="K1534" t="s">
        <v>6175</v>
      </c>
      <c r="L1534" t="s">
        <v>330</v>
      </c>
      <c r="M1534">
        <v>20</v>
      </c>
      <c r="N1534">
        <v>100</v>
      </c>
      <c r="O1534" t="s">
        <v>6225</v>
      </c>
      <c r="P1534" s="2"/>
      <c r="Q1534" s="2"/>
      <c r="R1534" s="2"/>
      <c r="S1534"/>
      <c r="T1534"/>
      <c r="U1534" t="s">
        <v>6179</v>
      </c>
      <c r="V1534" s="2">
        <v>44027.508310185185</v>
      </c>
      <c r="W1534" t="s">
        <v>37</v>
      </c>
      <c r="X1534" s="2">
        <v>44027.508310185185</v>
      </c>
      <c r="Y1534" t="s">
        <v>37</v>
      </c>
      <c r="Z1534"/>
    </row>
    <row r="1535" spans="1:26" hidden="1" x14ac:dyDescent="0.25">
      <c r="A1535" t="s">
        <v>1380</v>
      </c>
      <c r="B1535" t="s">
        <v>1379</v>
      </c>
      <c r="C1535" t="s">
        <v>1381</v>
      </c>
      <c r="D1535" t="s">
        <v>93</v>
      </c>
      <c r="E1535" t="s">
        <v>1382</v>
      </c>
      <c r="F1535" t="s">
        <v>62</v>
      </c>
      <c r="G1535" t="s">
        <v>58</v>
      </c>
      <c r="H1535">
        <v>1034428</v>
      </c>
      <c r="I1535">
        <v>5</v>
      </c>
      <c r="J1535" t="s">
        <v>47</v>
      </c>
      <c r="K1535" t="s">
        <v>6142</v>
      </c>
      <c r="L1535" t="s">
        <v>55</v>
      </c>
      <c r="M1535">
        <v>80</v>
      </c>
      <c r="N1535">
        <v>100</v>
      </c>
      <c r="O1535" t="s">
        <v>6160</v>
      </c>
      <c r="P1535">
        <v>2600</v>
      </c>
      <c r="Q1535">
        <v>50</v>
      </c>
      <c r="R1535">
        <v>300</v>
      </c>
      <c r="S1535"/>
      <c r="T1535"/>
      <c r="U1535" t="s">
        <v>6144</v>
      </c>
      <c r="V1535" s="2">
        <v>43636.451238425929</v>
      </c>
      <c r="W1535" t="s">
        <v>37</v>
      </c>
      <c r="X1535" s="2">
        <v>43636.451238425929</v>
      </c>
      <c r="Y1535" t="s">
        <v>37</v>
      </c>
      <c r="Z1535"/>
    </row>
    <row r="1536" spans="1:26" hidden="1" x14ac:dyDescent="0.25">
      <c r="A1536" t="s">
        <v>1385</v>
      </c>
      <c r="B1536" t="s">
        <v>1384</v>
      </c>
      <c r="C1536" t="s">
        <v>1386</v>
      </c>
      <c r="D1536" t="s">
        <v>503</v>
      </c>
      <c r="E1536" t="s">
        <v>1387</v>
      </c>
      <c r="F1536" t="s">
        <v>62</v>
      </c>
      <c r="G1536" t="s">
        <v>58</v>
      </c>
      <c r="H1536">
        <v>1034698</v>
      </c>
      <c r="I1536">
        <v>5</v>
      </c>
      <c r="J1536" t="s">
        <v>79</v>
      </c>
      <c r="K1536" t="s">
        <v>6142</v>
      </c>
      <c r="L1536" t="s">
        <v>55</v>
      </c>
      <c r="M1536">
        <v>80</v>
      </c>
      <c r="N1536">
        <v>100</v>
      </c>
      <c r="O1536" t="s">
        <v>6143</v>
      </c>
      <c r="P1536">
        <v>2600</v>
      </c>
      <c r="Q1536">
        <v>50</v>
      </c>
      <c r="R1536">
        <v>300</v>
      </c>
      <c r="S1536"/>
      <c r="T1536"/>
      <c r="U1536" t="s">
        <v>6144</v>
      </c>
      <c r="V1536" s="2">
        <v>43636.441944444443</v>
      </c>
      <c r="W1536" t="s">
        <v>37</v>
      </c>
      <c r="X1536" s="2">
        <v>43636.441944444443</v>
      </c>
      <c r="Y1536" t="s">
        <v>37</v>
      </c>
      <c r="Z1536"/>
    </row>
    <row r="1537" spans="1:26" hidden="1" x14ac:dyDescent="0.25">
      <c r="A1537" t="s">
        <v>1390</v>
      </c>
      <c r="B1537" t="s">
        <v>1389</v>
      </c>
      <c r="C1537" t="s">
        <v>206</v>
      </c>
      <c r="D1537" t="s">
        <v>1391</v>
      </c>
      <c r="E1537" t="s">
        <v>1392</v>
      </c>
      <c r="F1537" t="s">
        <v>62</v>
      </c>
      <c r="G1537" t="s">
        <v>58</v>
      </c>
      <c r="H1537">
        <v>1034699</v>
      </c>
      <c r="I1537">
        <v>5</v>
      </c>
      <c r="J1537" t="s">
        <v>47</v>
      </c>
      <c r="K1537" t="s">
        <v>6142</v>
      </c>
      <c r="L1537" t="s">
        <v>55</v>
      </c>
      <c r="M1537">
        <v>80</v>
      </c>
      <c r="N1537">
        <v>100</v>
      </c>
      <c r="O1537" t="s">
        <v>6160</v>
      </c>
      <c r="P1537">
        <v>2600</v>
      </c>
      <c r="Q1537">
        <v>50</v>
      </c>
      <c r="R1537">
        <v>300</v>
      </c>
      <c r="S1537"/>
      <c r="T1537"/>
      <c r="U1537" t="s">
        <v>6144</v>
      </c>
      <c r="V1537" s="2">
        <v>43630.476944444446</v>
      </c>
      <c r="W1537" t="s">
        <v>37</v>
      </c>
      <c r="X1537" s="2">
        <v>43630.476944444446</v>
      </c>
      <c r="Y1537" t="s">
        <v>37</v>
      </c>
      <c r="Z1537"/>
    </row>
    <row r="1538" spans="1:26" hidden="1" x14ac:dyDescent="0.25">
      <c r="A1538" t="s">
        <v>3564</v>
      </c>
      <c r="B1538" t="s">
        <v>3563</v>
      </c>
      <c r="C1538" t="s">
        <v>1149</v>
      </c>
      <c r="D1538" t="s">
        <v>175</v>
      </c>
      <c r="E1538" t="s">
        <v>1150</v>
      </c>
      <c r="F1538" t="s">
        <v>177</v>
      </c>
      <c r="G1538" t="s">
        <v>58</v>
      </c>
      <c r="H1538">
        <v>1034734</v>
      </c>
      <c r="I1538">
        <v>5</v>
      </c>
      <c r="J1538" t="s">
        <v>79</v>
      </c>
      <c r="K1538" t="s">
        <v>6142</v>
      </c>
      <c r="L1538" t="s">
        <v>55</v>
      </c>
      <c r="M1538">
        <v>80</v>
      </c>
      <c r="N1538">
        <v>100</v>
      </c>
      <c r="O1538" t="s">
        <v>6221</v>
      </c>
      <c r="P1538">
        <v>2600</v>
      </c>
      <c r="Q1538">
        <v>50</v>
      </c>
      <c r="R1538">
        <v>300</v>
      </c>
      <c r="S1538"/>
      <c r="T1538"/>
      <c r="U1538" t="s">
        <v>6144</v>
      </c>
      <c r="V1538" s="2">
        <v>43976.657094907408</v>
      </c>
      <c r="W1538" t="s">
        <v>37</v>
      </c>
      <c r="X1538" s="2">
        <v>43976.657094907408</v>
      </c>
      <c r="Y1538" t="s">
        <v>37</v>
      </c>
      <c r="Z1538"/>
    </row>
    <row r="1539" spans="1:26" hidden="1" x14ac:dyDescent="0.25">
      <c r="A1539" t="s">
        <v>1406</v>
      </c>
      <c r="B1539" t="s">
        <v>1405</v>
      </c>
      <c r="C1539" t="s">
        <v>1381</v>
      </c>
      <c r="D1539" t="s">
        <v>93</v>
      </c>
      <c r="E1539" t="s">
        <v>1382</v>
      </c>
      <c r="F1539" t="s">
        <v>62</v>
      </c>
      <c r="G1539" t="s">
        <v>58</v>
      </c>
      <c r="H1539">
        <v>1034736</v>
      </c>
      <c r="I1539">
        <v>5</v>
      </c>
      <c r="J1539" t="s">
        <v>79</v>
      </c>
      <c r="K1539" t="s">
        <v>6142</v>
      </c>
      <c r="L1539" t="s">
        <v>55</v>
      </c>
      <c r="M1539">
        <v>80</v>
      </c>
      <c r="N1539">
        <v>100</v>
      </c>
      <c r="O1539" t="s">
        <v>6143</v>
      </c>
      <c r="P1539">
        <v>2600</v>
      </c>
      <c r="Q1539">
        <v>50</v>
      </c>
      <c r="R1539">
        <v>300</v>
      </c>
      <c r="S1539"/>
      <c r="T1539"/>
      <c r="U1539" t="s">
        <v>6144</v>
      </c>
      <c r="V1539" s="2">
        <v>43636.450879629629</v>
      </c>
      <c r="W1539" t="s">
        <v>37</v>
      </c>
      <c r="X1539" s="2">
        <v>43636.450879629629</v>
      </c>
      <c r="Y1539" t="s">
        <v>37</v>
      </c>
      <c r="Z1539"/>
    </row>
    <row r="1540" spans="1:26" hidden="1" x14ac:dyDescent="0.25">
      <c r="A1540" t="s">
        <v>1395</v>
      </c>
      <c r="B1540" t="s">
        <v>1394</v>
      </c>
      <c r="C1540" t="s">
        <v>117</v>
      </c>
      <c r="D1540" t="s">
        <v>118</v>
      </c>
      <c r="E1540" t="s">
        <v>119</v>
      </c>
      <c r="F1540" t="s">
        <v>62</v>
      </c>
      <c r="G1540" t="s">
        <v>323</v>
      </c>
      <c r="H1540">
        <v>1035113</v>
      </c>
      <c r="I1540">
        <v>0.24</v>
      </c>
      <c r="J1540" t="s">
        <v>193</v>
      </c>
      <c r="K1540" t="s">
        <v>6175</v>
      </c>
      <c r="L1540" t="s">
        <v>330</v>
      </c>
      <c r="M1540">
        <v>20</v>
      </c>
      <c r="N1540">
        <v>100</v>
      </c>
      <c r="O1540" t="s">
        <v>6225</v>
      </c>
      <c r="P1540" s="2"/>
      <c r="Q1540" s="2"/>
      <c r="R1540" s="2"/>
      <c r="S1540"/>
      <c r="T1540"/>
      <c r="U1540" t="s">
        <v>6179</v>
      </c>
      <c r="V1540" s="2">
        <v>44027.450543981482</v>
      </c>
      <c r="W1540" t="s">
        <v>37</v>
      </c>
      <c r="X1540" s="2">
        <v>44027.450543981482</v>
      </c>
      <c r="Y1540" t="s">
        <v>37</v>
      </c>
      <c r="Z1540"/>
    </row>
    <row r="1541" spans="1:26" hidden="1" x14ac:dyDescent="0.25">
      <c r="A1541" t="s">
        <v>1397</v>
      </c>
      <c r="B1541" t="s">
        <v>1396</v>
      </c>
      <c r="C1541" t="s">
        <v>80</v>
      </c>
      <c r="D1541" t="s">
        <v>81</v>
      </c>
      <c r="E1541" t="s">
        <v>82</v>
      </c>
      <c r="F1541" t="s">
        <v>62</v>
      </c>
      <c r="G1541" t="s">
        <v>323</v>
      </c>
      <c r="H1541">
        <v>1035175</v>
      </c>
      <c r="I1541">
        <v>0.24</v>
      </c>
      <c r="J1541" t="s">
        <v>193</v>
      </c>
      <c r="K1541" t="s">
        <v>6175</v>
      </c>
      <c r="L1541" t="s">
        <v>330</v>
      </c>
      <c r="M1541">
        <v>20</v>
      </c>
      <c r="N1541">
        <v>100</v>
      </c>
      <c r="O1541" t="s">
        <v>6225</v>
      </c>
      <c r="P1541" s="2"/>
      <c r="Q1541" s="2"/>
      <c r="R1541" s="2"/>
      <c r="S1541"/>
      <c r="T1541"/>
      <c r="U1541" t="s">
        <v>6179</v>
      </c>
      <c r="V1541" s="2">
        <v>44027.451458333337</v>
      </c>
      <c r="W1541" t="s">
        <v>37</v>
      </c>
      <c r="X1541" s="2">
        <v>44027.451458333337</v>
      </c>
      <c r="Y1541" t="s">
        <v>37</v>
      </c>
      <c r="Z1541"/>
    </row>
    <row r="1542" spans="1:26" hidden="1" x14ac:dyDescent="0.25">
      <c r="A1542" t="s">
        <v>1399</v>
      </c>
      <c r="B1542" t="s">
        <v>1398</v>
      </c>
      <c r="C1542" t="s">
        <v>67</v>
      </c>
      <c r="D1542" t="s">
        <v>68</v>
      </c>
      <c r="E1542" t="s">
        <v>69</v>
      </c>
      <c r="F1542" t="s">
        <v>62</v>
      </c>
      <c r="G1542" t="s">
        <v>323</v>
      </c>
      <c r="H1542">
        <v>1035201</v>
      </c>
      <c r="I1542">
        <v>0.24</v>
      </c>
      <c r="J1542" t="s">
        <v>193</v>
      </c>
      <c r="K1542" t="s">
        <v>6175</v>
      </c>
      <c r="L1542" t="s">
        <v>330</v>
      </c>
      <c r="M1542">
        <v>20</v>
      </c>
      <c r="N1542">
        <v>100</v>
      </c>
      <c r="O1542" t="s">
        <v>6225</v>
      </c>
      <c r="P1542" s="2"/>
      <c r="Q1542" s="2"/>
      <c r="R1542" s="2"/>
      <c r="S1542"/>
      <c r="T1542"/>
      <c r="U1542" t="s">
        <v>6179</v>
      </c>
      <c r="V1542" s="2">
        <v>44027.506585648145</v>
      </c>
      <c r="W1542" t="s">
        <v>37</v>
      </c>
      <c r="X1542" s="2">
        <v>44027.506585648145</v>
      </c>
      <c r="Y1542" t="s">
        <v>37</v>
      </c>
      <c r="Z1542"/>
    </row>
    <row r="1543" spans="1:26" hidden="1" x14ac:dyDescent="0.25">
      <c r="A1543" t="s">
        <v>1342</v>
      </c>
      <c r="B1543" t="s">
        <v>1341</v>
      </c>
      <c r="C1543" t="s">
        <v>592</v>
      </c>
      <c r="D1543" t="s">
        <v>222</v>
      </c>
      <c r="E1543" t="s">
        <v>593</v>
      </c>
      <c r="F1543" t="s">
        <v>62</v>
      </c>
      <c r="G1543" t="s">
        <v>323</v>
      </c>
      <c r="H1543">
        <v>1034956</v>
      </c>
      <c r="I1543">
        <v>0.24</v>
      </c>
      <c r="J1543" t="s">
        <v>193</v>
      </c>
      <c r="K1543" t="s">
        <v>6175</v>
      </c>
      <c r="L1543" t="s">
        <v>330</v>
      </c>
      <c r="M1543">
        <v>20</v>
      </c>
      <c r="N1543">
        <v>100</v>
      </c>
      <c r="O1543" t="s">
        <v>6225</v>
      </c>
      <c r="P1543" s="2"/>
      <c r="Q1543" s="2"/>
      <c r="R1543" s="2"/>
      <c r="S1543"/>
      <c r="T1543"/>
      <c r="U1543" t="s">
        <v>6179</v>
      </c>
      <c r="V1543" s="2">
        <v>44027.453819444447</v>
      </c>
      <c r="W1543" t="s">
        <v>37</v>
      </c>
      <c r="X1543" s="2">
        <v>44027.453819444447</v>
      </c>
      <c r="Y1543" t="s">
        <v>37</v>
      </c>
      <c r="Z1543"/>
    </row>
    <row r="1544" spans="1:26" hidden="1" x14ac:dyDescent="0.25">
      <c r="A1544" t="s">
        <v>4445</v>
      </c>
      <c r="B1544" t="s">
        <v>4444</v>
      </c>
      <c r="C1544" t="s">
        <v>161</v>
      </c>
      <c r="D1544" t="s">
        <v>162</v>
      </c>
      <c r="E1544" t="s">
        <v>163</v>
      </c>
      <c r="F1544" t="s">
        <v>62</v>
      </c>
      <c r="G1544" t="s">
        <v>323</v>
      </c>
      <c r="H1544">
        <v>1034957</v>
      </c>
      <c r="I1544">
        <v>0.24</v>
      </c>
      <c r="J1544" t="s">
        <v>193</v>
      </c>
      <c r="K1544" t="s">
        <v>6175</v>
      </c>
      <c r="L1544" t="s">
        <v>330</v>
      </c>
      <c r="M1544">
        <v>20</v>
      </c>
      <c r="N1544">
        <v>100</v>
      </c>
      <c r="O1544" t="s">
        <v>6225</v>
      </c>
      <c r="P1544" s="2"/>
      <c r="Q1544" s="2"/>
      <c r="R1544" s="2"/>
      <c r="S1544"/>
      <c r="T1544"/>
      <c r="U1544" t="s">
        <v>6179</v>
      </c>
      <c r="V1544" s="2">
        <v>44027.504444444443</v>
      </c>
      <c r="W1544" t="s">
        <v>37</v>
      </c>
      <c r="X1544" s="2">
        <v>44027.504444444443</v>
      </c>
      <c r="Y1544" t="s">
        <v>37</v>
      </c>
      <c r="Z1544"/>
    </row>
    <row r="1545" spans="1:26" hidden="1" x14ac:dyDescent="0.25">
      <c r="A1545" t="s">
        <v>4447</v>
      </c>
      <c r="B1545" t="s">
        <v>4446</v>
      </c>
      <c r="C1545" t="s">
        <v>451</v>
      </c>
      <c r="D1545" t="s">
        <v>814</v>
      </c>
      <c r="E1545" t="s">
        <v>1731</v>
      </c>
      <c r="F1545" t="s">
        <v>62</v>
      </c>
      <c r="G1545" t="s">
        <v>323</v>
      </c>
      <c r="H1545">
        <v>1034964</v>
      </c>
      <c r="I1545">
        <v>0.24</v>
      </c>
      <c r="J1545" t="s">
        <v>193</v>
      </c>
      <c r="K1545" t="s">
        <v>6175</v>
      </c>
      <c r="L1545" t="s">
        <v>330</v>
      </c>
      <c r="M1545">
        <v>20</v>
      </c>
      <c r="N1545">
        <v>100</v>
      </c>
      <c r="O1545" t="s">
        <v>6225</v>
      </c>
      <c r="P1545" s="2"/>
      <c r="Q1545" s="2"/>
      <c r="R1545" s="2"/>
      <c r="S1545"/>
      <c r="T1545"/>
      <c r="U1545" t="s">
        <v>6179</v>
      </c>
      <c r="V1545" s="2">
        <v>44027.507962962962</v>
      </c>
      <c r="W1545" t="s">
        <v>37</v>
      </c>
      <c r="X1545" s="2">
        <v>44027.507962962962</v>
      </c>
      <c r="Y1545" t="s">
        <v>37</v>
      </c>
      <c r="Z1545"/>
    </row>
    <row r="1546" spans="1:26" hidden="1" x14ac:dyDescent="0.25">
      <c r="A1546" t="s">
        <v>1401</v>
      </c>
      <c r="B1546" t="s">
        <v>1400</v>
      </c>
      <c r="C1546" t="s">
        <v>1402</v>
      </c>
      <c r="D1546" t="s">
        <v>132</v>
      </c>
      <c r="E1546" t="s">
        <v>1403</v>
      </c>
      <c r="F1546" t="s">
        <v>62</v>
      </c>
      <c r="G1546" t="s">
        <v>323</v>
      </c>
      <c r="H1546">
        <v>1034966</v>
      </c>
      <c r="I1546">
        <v>0.24</v>
      </c>
      <c r="J1546" t="s">
        <v>193</v>
      </c>
      <c r="K1546" t="s">
        <v>6175</v>
      </c>
      <c r="L1546" t="s">
        <v>330</v>
      </c>
      <c r="M1546">
        <v>20</v>
      </c>
      <c r="N1546">
        <v>100</v>
      </c>
      <c r="O1546" t="s">
        <v>6225</v>
      </c>
      <c r="P1546" s="2"/>
      <c r="Q1546" s="2"/>
      <c r="R1546" s="2"/>
      <c r="S1546"/>
      <c r="T1546"/>
      <c r="U1546" t="s">
        <v>6179</v>
      </c>
      <c r="V1546" s="2">
        <v>44027.452361111114</v>
      </c>
      <c r="W1546" t="s">
        <v>37</v>
      </c>
      <c r="X1546" s="2">
        <v>44027.452361111114</v>
      </c>
      <c r="Y1546" t="s">
        <v>37</v>
      </c>
      <c r="Z1546"/>
    </row>
    <row r="1547" spans="1:26" hidden="1" x14ac:dyDescent="0.25">
      <c r="A1547" t="s">
        <v>1347</v>
      </c>
      <c r="B1547" t="s">
        <v>1346</v>
      </c>
      <c r="C1547" t="s">
        <v>142</v>
      </c>
      <c r="D1547" t="s">
        <v>126</v>
      </c>
      <c r="E1547" t="s">
        <v>143</v>
      </c>
      <c r="F1547" t="s">
        <v>62</v>
      </c>
      <c r="G1547" t="s">
        <v>323</v>
      </c>
      <c r="H1547">
        <v>1034887</v>
      </c>
      <c r="I1547">
        <v>0.24</v>
      </c>
      <c r="J1547" t="s">
        <v>193</v>
      </c>
      <c r="K1547" t="s">
        <v>6175</v>
      </c>
      <c r="L1547" t="s">
        <v>330</v>
      </c>
      <c r="M1547">
        <v>20</v>
      </c>
      <c r="N1547">
        <v>100</v>
      </c>
      <c r="O1547" t="s">
        <v>6225</v>
      </c>
      <c r="P1547" s="2"/>
      <c r="Q1547" s="2"/>
      <c r="R1547" s="2"/>
      <c r="S1547"/>
      <c r="T1547"/>
      <c r="U1547" t="s">
        <v>6179</v>
      </c>
      <c r="V1547" s="2">
        <v>44089.403252314813</v>
      </c>
      <c r="W1547" t="s">
        <v>37</v>
      </c>
      <c r="X1547" s="2">
        <v>44096.564571759256</v>
      </c>
      <c r="Y1547" t="s">
        <v>37</v>
      </c>
      <c r="Z1547"/>
    </row>
    <row r="1548" spans="1:26" hidden="1" x14ac:dyDescent="0.25">
      <c r="A1548" t="s">
        <v>1349</v>
      </c>
      <c r="B1548" t="s">
        <v>1348</v>
      </c>
      <c r="C1548" t="s">
        <v>86</v>
      </c>
      <c r="D1548" t="s">
        <v>579</v>
      </c>
      <c r="E1548" t="s">
        <v>580</v>
      </c>
      <c r="F1548" t="s">
        <v>62</v>
      </c>
      <c r="G1548" t="s">
        <v>323</v>
      </c>
      <c r="H1548">
        <v>1034891</v>
      </c>
      <c r="I1548">
        <v>0.24</v>
      </c>
      <c r="J1548" t="s">
        <v>193</v>
      </c>
      <c r="K1548" t="s">
        <v>6175</v>
      </c>
      <c r="L1548" t="s">
        <v>330</v>
      </c>
      <c r="M1548">
        <v>20</v>
      </c>
      <c r="N1548">
        <v>100</v>
      </c>
      <c r="O1548" t="s">
        <v>6225</v>
      </c>
      <c r="P1548" s="2"/>
      <c r="Q1548" s="2"/>
      <c r="R1548" s="2"/>
      <c r="S1548"/>
      <c r="T1548"/>
      <c r="U1548" t="s">
        <v>6179</v>
      </c>
      <c r="V1548" s="2">
        <v>44027.460150462961</v>
      </c>
      <c r="W1548" t="s">
        <v>37</v>
      </c>
      <c r="X1548" s="2">
        <v>44027.460150462961</v>
      </c>
      <c r="Y1548" t="s">
        <v>37</v>
      </c>
      <c r="Z1548"/>
    </row>
    <row r="1549" spans="1:26" hidden="1" x14ac:dyDescent="0.25">
      <c r="A1549" t="s">
        <v>701</v>
      </c>
      <c r="B1549" t="s">
        <v>700</v>
      </c>
      <c r="C1549" t="s">
        <v>98</v>
      </c>
      <c r="D1549" t="s">
        <v>99</v>
      </c>
      <c r="E1549" t="s">
        <v>100</v>
      </c>
      <c r="F1549" t="s">
        <v>62</v>
      </c>
      <c r="G1549" t="s">
        <v>323</v>
      </c>
      <c r="H1549">
        <v>1035274</v>
      </c>
      <c r="I1549">
        <v>0.24</v>
      </c>
      <c r="J1549" t="s">
        <v>193</v>
      </c>
      <c r="K1549" t="s">
        <v>6175</v>
      </c>
      <c r="L1549" t="s">
        <v>330</v>
      </c>
      <c r="M1549">
        <v>20</v>
      </c>
      <c r="N1549">
        <v>100</v>
      </c>
      <c r="O1549" t="s">
        <v>6225</v>
      </c>
      <c r="P1549" s="2"/>
      <c r="Q1549" s="2"/>
      <c r="R1549" s="2"/>
      <c r="S1549"/>
      <c r="T1549"/>
      <c r="U1549" t="s">
        <v>6179</v>
      </c>
      <c r="V1549" s="2">
        <v>44027.50540509259</v>
      </c>
      <c r="W1549" t="s">
        <v>37</v>
      </c>
      <c r="X1549" s="2">
        <v>44027.50540509259</v>
      </c>
      <c r="Y1549" t="s">
        <v>37</v>
      </c>
      <c r="Z1549"/>
    </row>
    <row r="1550" spans="1:26" hidden="1" x14ac:dyDescent="0.25">
      <c r="A1550" t="s">
        <v>703</v>
      </c>
      <c r="B1550" t="s">
        <v>702</v>
      </c>
      <c r="C1550" t="s">
        <v>382</v>
      </c>
      <c r="D1550" t="s">
        <v>704</v>
      </c>
      <c r="E1550" t="s">
        <v>474</v>
      </c>
      <c r="F1550" t="s">
        <v>177</v>
      </c>
      <c r="G1550" t="s">
        <v>323</v>
      </c>
      <c r="H1550">
        <v>1035278</v>
      </c>
      <c r="I1550">
        <v>0.24</v>
      </c>
      <c r="J1550" t="s">
        <v>193</v>
      </c>
      <c r="K1550" t="s">
        <v>6175</v>
      </c>
      <c r="L1550" t="s">
        <v>330</v>
      </c>
      <c r="M1550">
        <v>20</v>
      </c>
      <c r="N1550">
        <v>100</v>
      </c>
      <c r="O1550" t="s">
        <v>6225</v>
      </c>
      <c r="P1550" s="2"/>
      <c r="Q1550" s="2"/>
      <c r="R1550" s="2"/>
      <c r="S1550"/>
      <c r="T1550"/>
      <c r="U1550" t="s">
        <v>6179</v>
      </c>
      <c r="V1550" s="2">
        <v>44083.405578703707</v>
      </c>
      <c r="W1550" t="s">
        <v>37</v>
      </c>
      <c r="X1550" s="2">
        <v>44096.56486111111</v>
      </c>
      <c r="Y1550" t="s">
        <v>37</v>
      </c>
      <c r="Z1550"/>
    </row>
    <row r="1551" spans="1:26" hidden="1" x14ac:dyDescent="0.25">
      <c r="A1551" t="s">
        <v>707</v>
      </c>
      <c r="B1551" t="s">
        <v>706</v>
      </c>
      <c r="C1551" t="s">
        <v>696</v>
      </c>
      <c r="D1551" t="s">
        <v>708</v>
      </c>
      <c r="E1551" t="s">
        <v>709</v>
      </c>
      <c r="F1551" t="s">
        <v>177</v>
      </c>
      <c r="G1551" t="s">
        <v>323</v>
      </c>
      <c r="H1551">
        <v>1035720</v>
      </c>
      <c r="I1551">
        <v>0.24</v>
      </c>
      <c r="J1551" t="s">
        <v>193</v>
      </c>
      <c r="K1551" t="s">
        <v>6175</v>
      </c>
      <c r="L1551" t="s">
        <v>330</v>
      </c>
      <c r="M1551">
        <v>20</v>
      </c>
      <c r="N1551">
        <v>100</v>
      </c>
      <c r="O1551" t="s">
        <v>6240</v>
      </c>
      <c r="P1551" s="2"/>
      <c r="Q1551" s="2"/>
      <c r="R1551" s="2"/>
      <c r="S1551"/>
      <c r="T1551"/>
      <c r="U1551" t="s">
        <v>6177</v>
      </c>
      <c r="V1551" s="2">
        <v>44448.499166666668</v>
      </c>
      <c r="W1551" t="s">
        <v>37</v>
      </c>
      <c r="X1551" s="2">
        <v>44448.499166666668</v>
      </c>
      <c r="Y1551" t="s">
        <v>37</v>
      </c>
      <c r="Z1551"/>
    </row>
    <row r="1552" spans="1:26" hidden="1" x14ac:dyDescent="0.25">
      <c r="A1552" t="s">
        <v>409</v>
      </c>
      <c r="B1552" t="s">
        <v>408</v>
      </c>
      <c r="C1552" t="s">
        <v>410</v>
      </c>
      <c r="D1552" t="s">
        <v>411</v>
      </c>
      <c r="E1552" t="s">
        <v>412</v>
      </c>
      <c r="F1552" t="s">
        <v>184</v>
      </c>
      <c r="G1552" t="s">
        <v>323</v>
      </c>
      <c r="H1552">
        <v>1036610</v>
      </c>
      <c r="I1552">
        <v>0.24</v>
      </c>
      <c r="J1552" t="s">
        <v>193</v>
      </c>
      <c r="K1552" t="s">
        <v>6175</v>
      </c>
      <c r="L1552" t="s">
        <v>330</v>
      </c>
      <c r="M1552">
        <v>20</v>
      </c>
      <c r="N1552">
        <v>100</v>
      </c>
      <c r="O1552" t="s">
        <v>6240</v>
      </c>
      <c r="P1552" s="2"/>
      <c r="Q1552" s="2"/>
      <c r="R1552" s="2"/>
      <c r="S1552"/>
      <c r="T1552"/>
      <c r="U1552" t="s">
        <v>6177</v>
      </c>
      <c r="V1552" s="2">
        <v>44447.407997685186</v>
      </c>
      <c r="W1552" t="s">
        <v>37</v>
      </c>
      <c r="X1552" s="2">
        <v>44447.407997685186</v>
      </c>
      <c r="Y1552" t="s">
        <v>37</v>
      </c>
      <c r="Z1552"/>
    </row>
    <row r="1553" spans="1:26" hidden="1" x14ac:dyDescent="0.25">
      <c r="A1553" t="s">
        <v>417</v>
      </c>
      <c r="B1553" t="s">
        <v>416</v>
      </c>
      <c r="C1553" t="s">
        <v>275</v>
      </c>
      <c r="D1553" t="s">
        <v>281</v>
      </c>
      <c r="E1553" t="s">
        <v>276</v>
      </c>
      <c r="F1553" t="s">
        <v>277</v>
      </c>
      <c r="G1553" t="s">
        <v>323</v>
      </c>
      <c r="H1553">
        <v>1036085</v>
      </c>
      <c r="I1553">
        <v>0.24</v>
      </c>
      <c r="J1553" t="s">
        <v>193</v>
      </c>
      <c r="K1553" t="s">
        <v>6175</v>
      </c>
      <c r="L1553" t="s">
        <v>330</v>
      </c>
      <c r="M1553">
        <v>20</v>
      </c>
      <c r="N1553">
        <v>100</v>
      </c>
      <c r="O1553" t="s">
        <v>6176</v>
      </c>
      <c r="P1553" s="2"/>
      <c r="Q1553" s="2"/>
      <c r="R1553" s="2"/>
      <c r="S1553"/>
      <c r="T1553"/>
      <c r="U1553" t="s">
        <v>6177</v>
      </c>
      <c r="V1553" s="2">
        <v>44637.485995370371</v>
      </c>
      <c r="W1553" t="s">
        <v>37</v>
      </c>
      <c r="X1553" s="2">
        <v>44637.485995370371</v>
      </c>
      <c r="Y1553" t="s">
        <v>37</v>
      </c>
      <c r="Z1553"/>
    </row>
    <row r="1554" spans="1:26" hidden="1" x14ac:dyDescent="0.25">
      <c r="A1554" t="s">
        <v>1516</v>
      </c>
      <c r="B1554" t="s">
        <v>1515</v>
      </c>
      <c r="C1554" t="s">
        <v>1270</v>
      </c>
      <c r="D1554" t="s">
        <v>1086</v>
      </c>
      <c r="E1554" t="s">
        <v>1271</v>
      </c>
      <c r="F1554" t="s">
        <v>177</v>
      </c>
      <c r="G1554" t="s">
        <v>58</v>
      </c>
      <c r="H1554">
        <v>1037146</v>
      </c>
      <c r="I1554">
        <v>5</v>
      </c>
      <c r="J1554" t="s">
        <v>47</v>
      </c>
      <c r="K1554" t="s">
        <v>6142</v>
      </c>
      <c r="L1554" t="s">
        <v>55</v>
      </c>
      <c r="M1554">
        <v>80</v>
      </c>
      <c r="N1554">
        <v>100</v>
      </c>
      <c r="O1554" t="s">
        <v>6221</v>
      </c>
      <c r="P1554">
        <v>2700</v>
      </c>
      <c r="Q1554">
        <v>50</v>
      </c>
      <c r="R1554">
        <v>300</v>
      </c>
      <c r="S1554"/>
      <c r="T1554"/>
      <c r="U1554" t="s">
        <v>6144</v>
      </c>
      <c r="V1554" s="2">
        <v>43976.594502314816</v>
      </c>
      <c r="W1554" t="s">
        <v>37</v>
      </c>
      <c r="X1554" s="2">
        <v>43976.594502314816</v>
      </c>
      <c r="Y1554" t="s">
        <v>37</v>
      </c>
      <c r="Z1554"/>
    </row>
    <row r="1555" spans="1:26" hidden="1" x14ac:dyDescent="0.25">
      <c r="A1555" t="s">
        <v>1518</v>
      </c>
      <c r="B1555" t="s">
        <v>1517</v>
      </c>
      <c r="C1555" t="s">
        <v>729</v>
      </c>
      <c r="D1555" t="s">
        <v>730</v>
      </c>
      <c r="E1555" t="s">
        <v>731</v>
      </c>
      <c r="F1555" t="s">
        <v>177</v>
      </c>
      <c r="G1555" t="s">
        <v>58</v>
      </c>
      <c r="H1555">
        <v>1037149</v>
      </c>
      <c r="I1555">
        <v>5</v>
      </c>
      <c r="J1555" t="s">
        <v>47</v>
      </c>
      <c r="K1555" t="s">
        <v>6142</v>
      </c>
      <c r="L1555" t="s">
        <v>55</v>
      </c>
      <c r="M1555">
        <v>80</v>
      </c>
      <c r="N1555">
        <v>100</v>
      </c>
      <c r="O1555" t="s">
        <v>6221</v>
      </c>
      <c r="P1555">
        <v>2550</v>
      </c>
      <c r="Q1555">
        <v>50</v>
      </c>
      <c r="R1555">
        <v>300</v>
      </c>
      <c r="S1555"/>
      <c r="T1555"/>
      <c r="U1555" t="s">
        <v>6144</v>
      </c>
      <c r="V1555" s="2">
        <v>43973.451099537036</v>
      </c>
      <c r="W1555" t="s">
        <v>37</v>
      </c>
      <c r="X1555" s="2">
        <v>43973.451099537036</v>
      </c>
      <c r="Y1555" t="s">
        <v>37</v>
      </c>
      <c r="Z1555"/>
    </row>
    <row r="1556" spans="1:26" x14ac:dyDescent="0.25">
      <c r="A1556" t="s">
        <v>4089</v>
      </c>
      <c r="B1556" t="s">
        <v>4088</v>
      </c>
      <c r="C1556" t="s">
        <v>3344</v>
      </c>
      <c r="D1556" t="s">
        <v>1360</v>
      </c>
      <c r="E1556" t="s">
        <v>4086</v>
      </c>
      <c r="F1556" t="s">
        <v>241</v>
      </c>
      <c r="G1556" s="5" t="s">
        <v>58</v>
      </c>
      <c r="H1556" s="5">
        <v>1030418</v>
      </c>
      <c r="I1556">
        <v>5</v>
      </c>
      <c r="J1556" t="s">
        <v>79</v>
      </c>
      <c r="K1556" t="s">
        <v>6172</v>
      </c>
      <c r="L1556" s="5" t="s">
        <v>55</v>
      </c>
      <c r="M1556">
        <v>60</v>
      </c>
      <c r="N1556">
        <v>100</v>
      </c>
      <c r="O1556" t="s">
        <v>6219</v>
      </c>
      <c r="P1556" s="5">
        <v>2600</v>
      </c>
      <c r="Q1556" s="5">
        <v>50</v>
      </c>
      <c r="R1556" s="5">
        <v>300</v>
      </c>
      <c r="U1556" s="5" t="s">
        <v>6174</v>
      </c>
      <c r="V1556" s="8">
        <v>44392.533819444441</v>
      </c>
      <c r="W1556" s="5" t="s">
        <v>329</v>
      </c>
      <c r="X1556" s="8">
        <v>44392.533819444441</v>
      </c>
      <c r="Y1556" s="5" t="s">
        <v>329</v>
      </c>
    </row>
    <row r="1557" spans="1:26" x14ac:dyDescent="0.25">
      <c r="A1557" t="s">
        <v>4851</v>
      </c>
      <c r="B1557" t="s">
        <v>4850</v>
      </c>
      <c r="C1557" t="s">
        <v>4838</v>
      </c>
      <c r="D1557" t="s">
        <v>4839</v>
      </c>
      <c r="E1557" t="s">
        <v>4840</v>
      </c>
      <c r="F1557" t="s">
        <v>241</v>
      </c>
      <c r="G1557" s="5" t="s">
        <v>58</v>
      </c>
      <c r="H1557" s="5">
        <v>1037253</v>
      </c>
      <c r="I1557">
        <v>5</v>
      </c>
      <c r="J1557" t="s">
        <v>47</v>
      </c>
      <c r="K1557" t="s">
        <v>6172</v>
      </c>
      <c r="L1557" s="5" t="s">
        <v>55</v>
      </c>
      <c r="M1557">
        <v>60</v>
      </c>
      <c r="N1557">
        <v>100</v>
      </c>
      <c r="O1557" t="s">
        <v>6219</v>
      </c>
      <c r="P1557" s="5">
        <v>2700</v>
      </c>
      <c r="Q1557" s="5">
        <v>50</v>
      </c>
      <c r="R1557" s="5">
        <v>300</v>
      </c>
      <c r="U1557" s="5" t="s">
        <v>6174</v>
      </c>
      <c r="V1557" s="8">
        <v>44266.625393518516</v>
      </c>
      <c r="W1557" s="5" t="s">
        <v>329</v>
      </c>
      <c r="X1557" s="8">
        <v>44266.625393518516</v>
      </c>
      <c r="Y1557" s="5" t="s">
        <v>329</v>
      </c>
    </row>
    <row r="1558" spans="1:26" hidden="1" x14ac:dyDescent="0.25">
      <c r="A1558" t="s">
        <v>4394</v>
      </c>
      <c r="B1558" t="s">
        <v>4393</v>
      </c>
      <c r="C1558" t="s">
        <v>3019</v>
      </c>
      <c r="D1558" t="s">
        <v>482</v>
      </c>
      <c r="E1558" t="s">
        <v>3020</v>
      </c>
      <c r="F1558" t="s">
        <v>177</v>
      </c>
      <c r="G1558" t="s">
        <v>323</v>
      </c>
      <c r="H1558">
        <v>1036398</v>
      </c>
      <c r="I1558">
        <v>0.24</v>
      </c>
      <c r="J1558" t="s">
        <v>193</v>
      </c>
      <c r="K1558" t="s">
        <v>6175</v>
      </c>
      <c r="L1558" t="s">
        <v>330</v>
      </c>
      <c r="M1558">
        <v>20</v>
      </c>
      <c r="N1558">
        <v>100</v>
      </c>
      <c r="O1558" t="s">
        <v>6225</v>
      </c>
      <c r="P1558" s="2"/>
      <c r="Q1558" s="2"/>
      <c r="R1558" s="2"/>
      <c r="S1558"/>
      <c r="T1558"/>
      <c r="U1558" t="s">
        <v>6177</v>
      </c>
      <c r="V1558" s="2">
        <v>44103.492627314816</v>
      </c>
      <c r="W1558" t="s">
        <v>329</v>
      </c>
      <c r="X1558" s="2">
        <v>44116.459317129629</v>
      </c>
      <c r="Y1558" t="s">
        <v>37</v>
      </c>
      <c r="Z1558"/>
    </row>
    <row r="1559" spans="1:26" x14ac:dyDescent="0.25">
      <c r="A1559" t="s">
        <v>4837</v>
      </c>
      <c r="B1559" t="s">
        <v>4836</v>
      </c>
      <c r="C1559" t="s">
        <v>4838</v>
      </c>
      <c r="D1559" t="s">
        <v>4839</v>
      </c>
      <c r="E1559" t="s">
        <v>4840</v>
      </c>
      <c r="F1559" t="s">
        <v>241</v>
      </c>
      <c r="G1559" s="5" t="s">
        <v>58</v>
      </c>
      <c r="H1559" s="5">
        <v>1036970</v>
      </c>
      <c r="I1559">
        <v>5</v>
      </c>
      <c r="J1559" t="s">
        <v>79</v>
      </c>
      <c r="K1559" t="s">
        <v>6172</v>
      </c>
      <c r="L1559" s="5" t="s">
        <v>55</v>
      </c>
      <c r="M1559">
        <v>60</v>
      </c>
      <c r="N1559">
        <v>100</v>
      </c>
      <c r="O1559" t="s">
        <v>6219</v>
      </c>
      <c r="P1559" s="5">
        <v>2700</v>
      </c>
      <c r="Q1559" s="5">
        <v>50</v>
      </c>
      <c r="R1559" s="5">
        <v>300</v>
      </c>
      <c r="U1559" s="5" t="s">
        <v>6174</v>
      </c>
      <c r="V1559" s="8">
        <v>44266.625219907408</v>
      </c>
      <c r="W1559" s="5" t="s">
        <v>329</v>
      </c>
      <c r="X1559" s="8">
        <v>44266.625219907408</v>
      </c>
      <c r="Y1559" s="5" t="s">
        <v>329</v>
      </c>
    </row>
    <row r="1560" spans="1:26" hidden="1" x14ac:dyDescent="0.25">
      <c r="A1560" t="s">
        <v>567</v>
      </c>
      <c r="B1560" t="s">
        <v>566</v>
      </c>
      <c r="C1560" t="s">
        <v>568</v>
      </c>
      <c r="D1560" t="s">
        <v>569</v>
      </c>
      <c r="E1560" t="s">
        <v>570</v>
      </c>
      <c r="F1560" t="s">
        <v>177</v>
      </c>
      <c r="G1560" t="s">
        <v>323</v>
      </c>
      <c r="H1560">
        <v>1035293</v>
      </c>
      <c r="I1560">
        <v>0.24</v>
      </c>
      <c r="J1560" t="s">
        <v>193</v>
      </c>
      <c r="K1560" t="s">
        <v>6175</v>
      </c>
      <c r="L1560" t="s">
        <v>330</v>
      </c>
      <c r="M1560">
        <v>20</v>
      </c>
      <c r="N1560">
        <v>100</v>
      </c>
      <c r="O1560" t="s">
        <v>6225</v>
      </c>
      <c r="P1560" s="2"/>
      <c r="Q1560" s="2"/>
      <c r="R1560" s="2"/>
      <c r="S1560"/>
      <c r="T1560"/>
      <c r="U1560" t="s">
        <v>6179</v>
      </c>
      <c r="V1560" s="2">
        <v>44084.44972222222</v>
      </c>
      <c r="W1560" t="s">
        <v>37</v>
      </c>
      <c r="X1560" s="2">
        <v>44096.564976851849</v>
      </c>
      <c r="Y1560" t="s">
        <v>37</v>
      </c>
      <c r="Z1560"/>
    </row>
    <row r="1561" spans="1:26" hidden="1" x14ac:dyDescent="0.25">
      <c r="A1561" t="s">
        <v>678</v>
      </c>
      <c r="B1561" t="s">
        <v>677</v>
      </c>
      <c r="C1561" t="s">
        <v>679</v>
      </c>
      <c r="D1561" t="s">
        <v>411</v>
      </c>
      <c r="E1561" t="s">
        <v>680</v>
      </c>
      <c r="F1561" t="s">
        <v>62</v>
      </c>
      <c r="G1561" t="s">
        <v>323</v>
      </c>
      <c r="H1561">
        <v>1034742</v>
      </c>
      <c r="I1561">
        <v>0.24</v>
      </c>
      <c r="J1561" t="s">
        <v>193</v>
      </c>
      <c r="K1561" t="s">
        <v>6175</v>
      </c>
      <c r="L1561" t="s">
        <v>330</v>
      </c>
      <c r="M1561">
        <v>20</v>
      </c>
      <c r="N1561">
        <v>100</v>
      </c>
      <c r="O1561" t="s">
        <v>6178</v>
      </c>
      <c r="P1561">
        <v>1400</v>
      </c>
      <c r="Q1561">
        <v>50</v>
      </c>
      <c r="R1561">
        <v>301</v>
      </c>
      <c r="S1561"/>
      <c r="T1561"/>
      <c r="U1561" t="s">
        <v>6179</v>
      </c>
      <c r="V1561" s="2">
        <v>43833.431944444441</v>
      </c>
      <c r="W1561" t="s">
        <v>37</v>
      </c>
      <c r="X1561" s="2">
        <v>43833.431944444441</v>
      </c>
      <c r="Y1561" t="s">
        <v>37</v>
      </c>
      <c r="Z1561"/>
    </row>
    <row r="1562" spans="1:26" hidden="1" x14ac:dyDescent="0.25">
      <c r="A1562" t="s">
        <v>683</v>
      </c>
      <c r="B1562" t="s">
        <v>682</v>
      </c>
      <c r="C1562" t="s">
        <v>245</v>
      </c>
      <c r="D1562" t="s">
        <v>246</v>
      </c>
      <c r="E1562" t="s">
        <v>247</v>
      </c>
      <c r="F1562" t="s">
        <v>62</v>
      </c>
      <c r="G1562" t="s">
        <v>323</v>
      </c>
      <c r="H1562">
        <v>1034743</v>
      </c>
      <c r="I1562">
        <v>0.24</v>
      </c>
      <c r="J1562" t="s">
        <v>193</v>
      </c>
      <c r="K1562" t="s">
        <v>6175</v>
      </c>
      <c r="L1562" t="s">
        <v>330</v>
      </c>
      <c r="M1562">
        <v>20</v>
      </c>
      <c r="N1562">
        <v>100</v>
      </c>
      <c r="O1562" t="s">
        <v>6178</v>
      </c>
      <c r="P1562">
        <v>1400</v>
      </c>
      <c r="Q1562">
        <v>50</v>
      </c>
      <c r="R1562">
        <v>302</v>
      </c>
      <c r="S1562"/>
      <c r="T1562"/>
      <c r="U1562" t="s">
        <v>6179</v>
      </c>
      <c r="V1562" s="2">
        <v>43866.628009259257</v>
      </c>
      <c r="W1562" t="s">
        <v>37</v>
      </c>
      <c r="X1562" s="2">
        <v>43866.628009259257</v>
      </c>
      <c r="Y1562" t="s">
        <v>37</v>
      </c>
      <c r="Z1562"/>
    </row>
    <row r="1563" spans="1:26" hidden="1" x14ac:dyDescent="0.25">
      <c r="A1563" t="s">
        <v>685</v>
      </c>
      <c r="B1563" t="s">
        <v>684</v>
      </c>
      <c r="C1563" t="s">
        <v>161</v>
      </c>
      <c r="D1563" t="s">
        <v>162</v>
      </c>
      <c r="E1563" t="s">
        <v>163</v>
      </c>
      <c r="F1563" t="s">
        <v>62</v>
      </c>
      <c r="G1563" t="s">
        <v>323</v>
      </c>
      <c r="H1563">
        <v>1034769</v>
      </c>
      <c r="I1563">
        <v>0.24</v>
      </c>
      <c r="J1563" t="s">
        <v>193</v>
      </c>
      <c r="K1563" t="s">
        <v>6175</v>
      </c>
      <c r="L1563" t="s">
        <v>330</v>
      </c>
      <c r="M1563">
        <v>20</v>
      </c>
      <c r="N1563">
        <v>100</v>
      </c>
      <c r="O1563" t="s">
        <v>6178</v>
      </c>
      <c r="P1563">
        <v>1400</v>
      </c>
      <c r="Q1563">
        <v>50</v>
      </c>
      <c r="R1563">
        <v>301</v>
      </c>
      <c r="S1563"/>
      <c r="T1563"/>
      <c r="U1563" t="s">
        <v>6179</v>
      </c>
      <c r="V1563" s="2">
        <v>43867.654282407406</v>
      </c>
      <c r="W1563" t="s">
        <v>37</v>
      </c>
      <c r="X1563" s="2">
        <v>43867.654282407406</v>
      </c>
      <c r="Y1563" t="s">
        <v>37</v>
      </c>
      <c r="Z1563"/>
    </row>
    <row r="1564" spans="1:26" hidden="1" x14ac:dyDescent="0.25">
      <c r="A1564" t="s">
        <v>3580</v>
      </c>
      <c r="B1564" t="s">
        <v>3579</v>
      </c>
      <c r="C1564" t="s">
        <v>1335</v>
      </c>
      <c r="D1564" t="s">
        <v>148</v>
      </c>
      <c r="E1564" t="s">
        <v>1337</v>
      </c>
      <c r="F1564" t="s">
        <v>62</v>
      </c>
      <c r="G1564" t="s">
        <v>323</v>
      </c>
      <c r="H1564">
        <v>1034770</v>
      </c>
      <c r="I1564">
        <v>0.24</v>
      </c>
      <c r="J1564" t="s">
        <v>193</v>
      </c>
      <c r="K1564" t="s">
        <v>6175</v>
      </c>
      <c r="L1564" t="s">
        <v>330</v>
      </c>
      <c r="M1564">
        <v>20</v>
      </c>
      <c r="N1564">
        <v>100</v>
      </c>
      <c r="O1564" t="s">
        <v>6178</v>
      </c>
      <c r="P1564">
        <v>1400</v>
      </c>
      <c r="Q1564">
        <v>50</v>
      </c>
      <c r="R1564">
        <v>302</v>
      </c>
      <c r="S1564"/>
      <c r="T1564"/>
      <c r="U1564" t="s">
        <v>6179</v>
      </c>
      <c r="V1564" s="2">
        <v>43817.422812500001</v>
      </c>
      <c r="W1564" t="s">
        <v>37</v>
      </c>
      <c r="X1564" s="2">
        <v>43817.422812500001</v>
      </c>
      <c r="Y1564" t="s">
        <v>37</v>
      </c>
      <c r="Z1564"/>
    </row>
    <row r="1565" spans="1:26" hidden="1" x14ac:dyDescent="0.25">
      <c r="A1565" t="s">
        <v>1469</v>
      </c>
      <c r="B1565" t="s">
        <v>1468</v>
      </c>
      <c r="C1565" t="s">
        <v>188</v>
      </c>
      <c r="D1565" t="s">
        <v>93</v>
      </c>
      <c r="E1565" t="s">
        <v>189</v>
      </c>
      <c r="F1565" t="s">
        <v>177</v>
      </c>
      <c r="G1565" t="s">
        <v>323</v>
      </c>
      <c r="H1565">
        <v>1034774</v>
      </c>
      <c r="I1565">
        <v>0.24</v>
      </c>
      <c r="J1565" t="s">
        <v>193</v>
      </c>
      <c r="K1565" t="s">
        <v>6175</v>
      </c>
      <c r="L1565" t="s">
        <v>330</v>
      </c>
      <c r="M1565">
        <v>20</v>
      </c>
      <c r="N1565">
        <v>100</v>
      </c>
      <c r="O1565" t="s">
        <v>6178</v>
      </c>
      <c r="P1565">
        <v>1400</v>
      </c>
      <c r="Q1565">
        <v>50</v>
      </c>
      <c r="R1565">
        <v>302</v>
      </c>
      <c r="S1565"/>
      <c r="T1565"/>
      <c r="U1565" t="s">
        <v>6179</v>
      </c>
      <c r="V1565" s="2">
        <v>43866.644652777781</v>
      </c>
      <c r="W1565" t="s">
        <v>37</v>
      </c>
      <c r="X1565" s="2">
        <v>43866.644652777781</v>
      </c>
      <c r="Y1565" t="s">
        <v>37</v>
      </c>
      <c r="Z1565"/>
    </row>
    <row r="1566" spans="1:26" hidden="1" x14ac:dyDescent="0.25">
      <c r="A1566" t="s">
        <v>1449</v>
      </c>
      <c r="B1566" t="s">
        <v>1448</v>
      </c>
      <c r="C1566" t="s">
        <v>1109</v>
      </c>
      <c r="D1566" t="s">
        <v>399</v>
      </c>
      <c r="E1566" t="s">
        <v>1110</v>
      </c>
      <c r="F1566" t="s">
        <v>241</v>
      </c>
      <c r="G1566" t="s">
        <v>323</v>
      </c>
      <c r="H1566">
        <v>1034686</v>
      </c>
      <c r="I1566">
        <v>0.24</v>
      </c>
      <c r="J1566" t="s">
        <v>193</v>
      </c>
      <c r="K1566" t="s">
        <v>6175</v>
      </c>
      <c r="L1566" t="s">
        <v>330</v>
      </c>
      <c r="M1566">
        <v>20</v>
      </c>
      <c r="N1566">
        <v>100</v>
      </c>
      <c r="O1566" t="s">
        <v>6178</v>
      </c>
      <c r="P1566">
        <v>1400</v>
      </c>
      <c r="Q1566">
        <v>50</v>
      </c>
      <c r="R1566">
        <v>302</v>
      </c>
      <c r="S1566"/>
      <c r="T1566"/>
      <c r="U1566" t="s">
        <v>6179</v>
      </c>
      <c r="V1566" s="2">
        <v>43903.390613425923</v>
      </c>
      <c r="W1566" t="s">
        <v>37</v>
      </c>
      <c r="X1566" s="2">
        <v>43903.390613425923</v>
      </c>
      <c r="Y1566" t="s">
        <v>37</v>
      </c>
      <c r="Z1566"/>
    </row>
    <row r="1567" spans="1:26" hidden="1" x14ac:dyDescent="0.25">
      <c r="A1567" t="s">
        <v>1473</v>
      </c>
      <c r="B1567" t="s">
        <v>1472</v>
      </c>
      <c r="C1567" t="s">
        <v>188</v>
      </c>
      <c r="D1567" t="s">
        <v>1360</v>
      </c>
      <c r="E1567" t="s">
        <v>1361</v>
      </c>
      <c r="F1567" t="s">
        <v>177</v>
      </c>
      <c r="G1567" t="s">
        <v>323</v>
      </c>
      <c r="H1567">
        <v>1034781</v>
      </c>
      <c r="I1567">
        <v>0.24</v>
      </c>
      <c r="J1567" t="s">
        <v>193</v>
      </c>
      <c r="K1567" t="s">
        <v>6175</v>
      </c>
      <c r="L1567" t="s">
        <v>330</v>
      </c>
      <c r="M1567">
        <v>20</v>
      </c>
      <c r="N1567">
        <v>100</v>
      </c>
      <c r="O1567" t="s">
        <v>6225</v>
      </c>
      <c r="P1567" s="2"/>
      <c r="Q1567" s="2"/>
      <c r="R1567" s="2"/>
      <c r="S1567"/>
      <c r="T1567"/>
      <c r="U1567" t="s">
        <v>6179</v>
      </c>
      <c r="V1567" s="2">
        <v>44089.47896990741</v>
      </c>
      <c r="W1567" t="s">
        <v>37</v>
      </c>
      <c r="X1567" s="2">
        <v>44096.565289351849</v>
      </c>
      <c r="Y1567" t="s">
        <v>37</v>
      </c>
      <c r="Z1567"/>
    </row>
    <row r="1568" spans="1:26" x14ac:dyDescent="0.25">
      <c r="A1568" t="s">
        <v>3033</v>
      </c>
      <c r="B1568" t="s">
        <v>3032</v>
      </c>
      <c r="C1568" t="s">
        <v>1109</v>
      </c>
      <c r="D1568" t="s">
        <v>399</v>
      </c>
      <c r="E1568" t="s">
        <v>1110</v>
      </c>
      <c r="F1568" t="s">
        <v>241</v>
      </c>
      <c r="G1568" s="5" t="s">
        <v>58</v>
      </c>
      <c r="H1568" s="5">
        <v>1030398</v>
      </c>
      <c r="I1568">
        <v>5</v>
      </c>
      <c r="J1568" t="s">
        <v>79</v>
      </c>
      <c r="K1568" t="s">
        <v>6172</v>
      </c>
      <c r="L1568" s="5" t="s">
        <v>55</v>
      </c>
      <c r="M1568">
        <v>60</v>
      </c>
      <c r="N1568">
        <v>100</v>
      </c>
      <c r="O1568" t="s">
        <v>6190</v>
      </c>
      <c r="P1568" s="5">
        <v>2600</v>
      </c>
      <c r="Q1568" s="5">
        <v>50</v>
      </c>
      <c r="R1568" s="5">
        <v>300</v>
      </c>
      <c r="U1568" s="5" t="s">
        <v>6174</v>
      </c>
      <c r="V1568" s="8">
        <v>43903.406365740739</v>
      </c>
      <c r="W1568" s="5" t="s">
        <v>37</v>
      </c>
      <c r="X1568" s="8">
        <v>44096.607835648145</v>
      </c>
      <c r="Y1568" s="5" t="s">
        <v>37</v>
      </c>
    </row>
    <row r="1569" spans="1:26" x14ac:dyDescent="0.25">
      <c r="A1569" t="s">
        <v>1108</v>
      </c>
      <c r="B1569" t="s">
        <v>1107</v>
      </c>
      <c r="C1569" t="s">
        <v>1109</v>
      </c>
      <c r="D1569" t="s">
        <v>399</v>
      </c>
      <c r="E1569" t="s">
        <v>1110</v>
      </c>
      <c r="F1569" t="s">
        <v>241</v>
      </c>
      <c r="G1569" s="5" t="s">
        <v>58</v>
      </c>
      <c r="H1569" s="5">
        <v>1030390</v>
      </c>
      <c r="I1569">
        <v>5</v>
      </c>
      <c r="J1569" t="s">
        <v>47</v>
      </c>
      <c r="K1569" t="s">
        <v>6172</v>
      </c>
      <c r="L1569" s="5" t="s">
        <v>55</v>
      </c>
      <c r="M1569">
        <v>60</v>
      </c>
      <c r="N1569">
        <v>100</v>
      </c>
      <c r="O1569" t="s">
        <v>6190</v>
      </c>
      <c r="P1569" s="5">
        <v>2700</v>
      </c>
      <c r="Q1569" s="5">
        <v>50</v>
      </c>
      <c r="R1569" s="5">
        <v>300</v>
      </c>
      <c r="U1569" s="5" t="s">
        <v>6174</v>
      </c>
      <c r="V1569" s="8">
        <v>43903.406863425924</v>
      </c>
      <c r="W1569" s="5" t="s">
        <v>37</v>
      </c>
      <c r="X1569" s="8">
        <v>44096.611805555556</v>
      </c>
      <c r="Y1569" s="5" t="s">
        <v>37</v>
      </c>
    </row>
    <row r="1570" spans="1:26" x14ac:dyDescent="0.25">
      <c r="A1570" t="s">
        <v>3099</v>
      </c>
      <c r="B1570" t="s">
        <v>3098</v>
      </c>
      <c r="C1570" t="s">
        <v>3100</v>
      </c>
      <c r="D1570" t="s">
        <v>3101</v>
      </c>
      <c r="E1570" t="s">
        <v>3102</v>
      </c>
      <c r="F1570" t="s">
        <v>241</v>
      </c>
      <c r="G1570" s="5" t="s">
        <v>58</v>
      </c>
      <c r="H1570" s="5">
        <v>1031030</v>
      </c>
      <c r="I1570">
        <v>5</v>
      </c>
      <c r="J1570" t="s">
        <v>79</v>
      </c>
      <c r="K1570" t="s">
        <v>6142</v>
      </c>
      <c r="L1570" s="5" t="s">
        <v>55</v>
      </c>
      <c r="M1570">
        <v>80</v>
      </c>
      <c r="N1570">
        <v>100</v>
      </c>
      <c r="O1570" t="s">
        <v>6203</v>
      </c>
      <c r="P1570" s="5">
        <v>2600</v>
      </c>
      <c r="Q1570" s="5">
        <v>50</v>
      </c>
      <c r="R1570" s="5">
        <v>500</v>
      </c>
      <c r="U1570" s="5" t="s">
        <v>6144</v>
      </c>
      <c r="V1570" s="8">
        <v>43474.373854166668</v>
      </c>
      <c r="X1570" s="8">
        <v>43474.373854166668</v>
      </c>
    </row>
    <row r="1571" spans="1:26" hidden="1" x14ac:dyDescent="0.25">
      <c r="A1571" t="s">
        <v>1484</v>
      </c>
      <c r="B1571" t="s">
        <v>1483</v>
      </c>
      <c r="C1571" t="s">
        <v>671</v>
      </c>
      <c r="D1571" t="s">
        <v>1485</v>
      </c>
      <c r="E1571" t="s">
        <v>1062</v>
      </c>
      <c r="F1571" t="s">
        <v>177</v>
      </c>
      <c r="G1571" t="s">
        <v>323</v>
      </c>
      <c r="H1571">
        <v>1035228</v>
      </c>
      <c r="I1571">
        <v>0.24</v>
      </c>
      <c r="J1571" t="s">
        <v>193</v>
      </c>
      <c r="K1571" t="s">
        <v>6175</v>
      </c>
      <c r="L1571" t="s">
        <v>330</v>
      </c>
      <c r="M1571">
        <v>20</v>
      </c>
      <c r="N1571">
        <v>100</v>
      </c>
      <c r="O1571" t="s">
        <v>6178</v>
      </c>
      <c r="P1571">
        <v>1400</v>
      </c>
      <c r="Q1571">
        <v>50</v>
      </c>
      <c r="R1571">
        <v>302</v>
      </c>
      <c r="S1571"/>
      <c r="T1571"/>
      <c r="U1571" t="s">
        <v>6179</v>
      </c>
      <c r="V1571" s="2">
        <v>43903.391782407409</v>
      </c>
      <c r="W1571" t="s">
        <v>37</v>
      </c>
      <c r="X1571" s="2">
        <v>43903.391782407409</v>
      </c>
      <c r="Y1571" t="s">
        <v>37</v>
      </c>
      <c r="Z1571"/>
    </row>
    <row r="1572" spans="1:26" hidden="1" x14ac:dyDescent="0.25">
      <c r="A1572" t="s">
        <v>1461</v>
      </c>
      <c r="B1572" t="s">
        <v>1460</v>
      </c>
      <c r="C1572" t="s">
        <v>1462</v>
      </c>
      <c r="D1572" t="s">
        <v>93</v>
      </c>
      <c r="E1572" t="s">
        <v>1463</v>
      </c>
      <c r="F1572" t="s">
        <v>177</v>
      </c>
      <c r="G1572" t="s">
        <v>58</v>
      </c>
      <c r="H1572">
        <v>1034793</v>
      </c>
      <c r="I1572">
        <v>5</v>
      </c>
      <c r="J1572" t="s">
        <v>79</v>
      </c>
      <c r="K1572" t="s">
        <v>6142</v>
      </c>
      <c r="L1572" t="s">
        <v>55</v>
      </c>
      <c r="M1572">
        <v>80</v>
      </c>
      <c r="N1572">
        <v>100</v>
      </c>
      <c r="O1572" t="s">
        <v>6143</v>
      </c>
      <c r="P1572">
        <v>2600</v>
      </c>
      <c r="Q1572">
        <v>50</v>
      </c>
      <c r="R1572">
        <v>300</v>
      </c>
      <c r="S1572"/>
      <c r="T1572"/>
      <c r="U1572" t="s">
        <v>6144</v>
      </c>
      <c r="V1572" s="2">
        <v>43636.577499999999</v>
      </c>
      <c r="W1572" t="s">
        <v>37</v>
      </c>
      <c r="X1572" s="2">
        <v>43636.577499999999</v>
      </c>
      <c r="Y1572" t="s">
        <v>37</v>
      </c>
      <c r="Z1572"/>
    </row>
    <row r="1573" spans="1:26" hidden="1" x14ac:dyDescent="0.25">
      <c r="A1573" t="s">
        <v>1466</v>
      </c>
      <c r="B1573" t="s">
        <v>1465</v>
      </c>
      <c r="C1573" t="s">
        <v>1426</v>
      </c>
      <c r="D1573" t="s">
        <v>112</v>
      </c>
      <c r="E1573" t="s">
        <v>1427</v>
      </c>
      <c r="F1573" t="s">
        <v>177</v>
      </c>
      <c r="G1573" t="s">
        <v>58</v>
      </c>
      <c r="H1573">
        <v>1034798</v>
      </c>
      <c r="I1573">
        <v>5</v>
      </c>
      <c r="J1573" t="s">
        <v>79</v>
      </c>
      <c r="K1573" t="s">
        <v>6142</v>
      </c>
      <c r="L1573" t="s">
        <v>55</v>
      </c>
      <c r="M1573">
        <v>80</v>
      </c>
      <c r="N1573">
        <v>100</v>
      </c>
      <c r="O1573" t="s">
        <v>6143</v>
      </c>
      <c r="P1573">
        <v>2600</v>
      </c>
      <c r="Q1573">
        <v>50</v>
      </c>
      <c r="R1573">
        <v>300</v>
      </c>
      <c r="S1573"/>
      <c r="T1573"/>
      <c r="U1573" t="s">
        <v>6144</v>
      </c>
      <c r="V1573" s="2">
        <v>43636.603136574071</v>
      </c>
      <c r="W1573" t="s">
        <v>37</v>
      </c>
      <c r="X1573" s="2">
        <v>43636.603136574071</v>
      </c>
      <c r="Y1573" t="s">
        <v>37</v>
      </c>
      <c r="Z1573"/>
    </row>
    <row r="1574" spans="1:26" hidden="1" x14ac:dyDescent="0.25">
      <c r="A1574" t="s">
        <v>1408</v>
      </c>
      <c r="B1574" t="s">
        <v>1407</v>
      </c>
      <c r="C1574" t="s">
        <v>404</v>
      </c>
      <c r="D1574" t="s">
        <v>405</v>
      </c>
      <c r="E1574" t="s">
        <v>406</v>
      </c>
      <c r="F1574" t="s">
        <v>177</v>
      </c>
      <c r="G1574" t="s">
        <v>58</v>
      </c>
      <c r="H1574">
        <v>1034753</v>
      </c>
      <c r="I1574">
        <v>5</v>
      </c>
      <c r="J1574" t="s">
        <v>167</v>
      </c>
      <c r="K1574" t="s">
        <v>6142</v>
      </c>
      <c r="L1574" t="s">
        <v>55</v>
      </c>
      <c r="M1574">
        <v>80</v>
      </c>
      <c r="N1574">
        <v>100</v>
      </c>
      <c r="O1574" t="s">
        <v>6221</v>
      </c>
      <c r="P1574">
        <v>2700</v>
      </c>
      <c r="Q1574">
        <v>50</v>
      </c>
      <c r="R1574">
        <v>300</v>
      </c>
      <c r="S1574"/>
      <c r="T1574"/>
      <c r="U1574" t="s">
        <v>6144</v>
      </c>
      <c r="V1574" s="2">
        <v>43973.463530092595</v>
      </c>
      <c r="W1574" t="s">
        <v>37</v>
      </c>
      <c r="X1574" s="2">
        <v>43973.463530092595</v>
      </c>
      <c r="Y1574" t="s">
        <v>37</v>
      </c>
      <c r="Z1574"/>
    </row>
    <row r="1575" spans="1:26" hidden="1" x14ac:dyDescent="0.25">
      <c r="A1575" t="s">
        <v>1410</v>
      </c>
      <c r="B1575" t="s">
        <v>1409</v>
      </c>
      <c r="C1575" t="s">
        <v>1288</v>
      </c>
      <c r="D1575" t="s">
        <v>132</v>
      </c>
      <c r="E1575" t="s">
        <v>1290</v>
      </c>
      <c r="F1575" t="s">
        <v>177</v>
      </c>
      <c r="G1575" t="s">
        <v>58</v>
      </c>
      <c r="H1575">
        <v>1034756</v>
      </c>
      <c r="I1575">
        <v>5</v>
      </c>
      <c r="J1575" t="s">
        <v>79</v>
      </c>
      <c r="K1575" t="s">
        <v>6142</v>
      </c>
      <c r="L1575" t="s">
        <v>55</v>
      </c>
      <c r="M1575">
        <v>80</v>
      </c>
      <c r="N1575">
        <v>100</v>
      </c>
      <c r="O1575" t="s">
        <v>6143</v>
      </c>
      <c r="P1575">
        <v>2600</v>
      </c>
      <c r="Q1575">
        <v>50</v>
      </c>
      <c r="R1575">
        <v>300</v>
      </c>
      <c r="S1575"/>
      <c r="T1575"/>
      <c r="U1575" t="s">
        <v>6144</v>
      </c>
      <c r="V1575" s="2">
        <v>43636.591122685182</v>
      </c>
      <c r="W1575" t="s">
        <v>37</v>
      </c>
      <c r="X1575" s="2">
        <v>43636.591122685182</v>
      </c>
      <c r="Y1575" t="s">
        <v>37</v>
      </c>
      <c r="Z1575"/>
    </row>
    <row r="1576" spans="1:26" hidden="1" x14ac:dyDescent="0.25">
      <c r="A1576" t="s">
        <v>1413</v>
      </c>
      <c r="B1576" t="s">
        <v>1412</v>
      </c>
      <c r="C1576" t="s">
        <v>1386</v>
      </c>
      <c r="D1576" t="s">
        <v>503</v>
      </c>
      <c r="E1576" t="s">
        <v>1387</v>
      </c>
      <c r="F1576" t="s">
        <v>62</v>
      </c>
      <c r="G1576" t="s">
        <v>58</v>
      </c>
      <c r="H1576">
        <v>1034759</v>
      </c>
      <c r="I1576">
        <v>5</v>
      </c>
      <c r="J1576" t="s">
        <v>47</v>
      </c>
      <c r="K1576" t="s">
        <v>6142</v>
      </c>
      <c r="L1576" t="s">
        <v>55</v>
      </c>
      <c r="M1576">
        <v>80</v>
      </c>
      <c r="N1576">
        <v>100</v>
      </c>
      <c r="O1576" t="s">
        <v>6160</v>
      </c>
      <c r="P1576">
        <v>2600</v>
      </c>
      <c r="Q1576">
        <v>50</v>
      </c>
      <c r="R1576">
        <v>300</v>
      </c>
      <c r="S1576"/>
      <c r="T1576"/>
      <c r="U1576" t="s">
        <v>6144</v>
      </c>
      <c r="V1576" s="2">
        <v>43636.442349537036</v>
      </c>
      <c r="W1576" t="s">
        <v>37</v>
      </c>
      <c r="X1576" s="2">
        <v>43636.442349537036</v>
      </c>
      <c r="Y1576" t="s">
        <v>37</v>
      </c>
      <c r="Z1576"/>
    </row>
    <row r="1577" spans="1:26" hidden="1" x14ac:dyDescent="0.25">
      <c r="A1577" t="s">
        <v>5401</v>
      </c>
      <c r="B1577" t="s">
        <v>5400</v>
      </c>
      <c r="C1577" t="s">
        <v>2943</v>
      </c>
      <c r="D1577" t="s">
        <v>105</v>
      </c>
      <c r="E1577" t="s">
        <v>2944</v>
      </c>
      <c r="F1577" t="s">
        <v>241</v>
      </c>
      <c r="G1577" t="s">
        <v>6222</v>
      </c>
      <c r="H1577" s="2"/>
      <c r="I1577">
        <v>5</v>
      </c>
      <c r="J1577" t="s">
        <v>5080</v>
      </c>
      <c r="K1577" t="s">
        <v>6142</v>
      </c>
      <c r="L1577" t="s">
        <v>55</v>
      </c>
      <c r="M1577">
        <v>0</v>
      </c>
      <c r="N1577">
        <v>100</v>
      </c>
      <c r="O1577" t="s">
        <v>6223</v>
      </c>
      <c r="P1577" s="2"/>
      <c r="Q1577" s="2"/>
      <c r="R1577" s="2"/>
      <c r="S1577"/>
      <c r="T1577"/>
      <c r="U1577" t="s">
        <v>6144</v>
      </c>
      <c r="V1577" s="2">
        <v>44746.506076388891</v>
      </c>
      <c r="W1577" t="s">
        <v>329</v>
      </c>
      <c r="X1577" s="2">
        <v>44746.506076388891</v>
      </c>
      <c r="Y1577" t="s">
        <v>329</v>
      </c>
      <c r="Z1577"/>
    </row>
    <row r="1578" spans="1:26" hidden="1" x14ac:dyDescent="0.25">
      <c r="A1578" t="s">
        <v>5403</v>
      </c>
      <c r="B1578" t="s">
        <v>5402</v>
      </c>
      <c r="C1578" t="s">
        <v>2943</v>
      </c>
      <c r="D1578" t="s">
        <v>105</v>
      </c>
      <c r="E1578" t="s">
        <v>2944</v>
      </c>
      <c r="F1578" t="s">
        <v>241</v>
      </c>
      <c r="G1578" t="s">
        <v>6222</v>
      </c>
      <c r="H1578" s="2"/>
      <c r="I1578">
        <v>5</v>
      </c>
      <c r="J1578" t="s">
        <v>5080</v>
      </c>
      <c r="K1578" t="s">
        <v>6142</v>
      </c>
      <c r="L1578" t="s">
        <v>55</v>
      </c>
      <c r="M1578">
        <v>0</v>
      </c>
      <c r="N1578">
        <v>100</v>
      </c>
      <c r="O1578" t="s">
        <v>6223</v>
      </c>
      <c r="P1578" s="2"/>
      <c r="Q1578" s="2"/>
      <c r="R1578" s="2"/>
      <c r="S1578"/>
      <c r="T1578"/>
      <c r="U1578" t="s">
        <v>6144</v>
      </c>
      <c r="V1578" s="2">
        <v>44746.506203703706</v>
      </c>
      <c r="W1578" t="s">
        <v>329</v>
      </c>
      <c r="X1578" s="2">
        <v>44746.506203703706</v>
      </c>
      <c r="Y1578" t="s">
        <v>329</v>
      </c>
      <c r="Z1578"/>
    </row>
    <row r="1579" spans="1:26" hidden="1" x14ac:dyDescent="0.25">
      <c r="A1579" t="s">
        <v>670</v>
      </c>
      <c r="B1579" t="s">
        <v>669</v>
      </c>
      <c r="C1579" t="s">
        <v>671</v>
      </c>
      <c r="D1579" t="s">
        <v>672</v>
      </c>
      <c r="E1579" t="s">
        <v>673</v>
      </c>
      <c r="F1579" t="s">
        <v>177</v>
      </c>
      <c r="G1579" t="s">
        <v>323</v>
      </c>
      <c r="H1579">
        <v>1035270</v>
      </c>
      <c r="I1579">
        <v>0.24</v>
      </c>
      <c r="J1579" t="s">
        <v>193</v>
      </c>
      <c r="K1579" t="s">
        <v>6175</v>
      </c>
      <c r="L1579" t="s">
        <v>330</v>
      </c>
      <c r="M1579">
        <v>20</v>
      </c>
      <c r="N1579">
        <v>100</v>
      </c>
      <c r="O1579" t="s">
        <v>6178</v>
      </c>
      <c r="P1579">
        <v>1400</v>
      </c>
      <c r="Q1579">
        <v>50</v>
      </c>
      <c r="R1579">
        <v>302</v>
      </c>
      <c r="S1579"/>
      <c r="T1579"/>
      <c r="U1579" t="s">
        <v>6179</v>
      </c>
      <c r="V1579" s="2">
        <v>43903.392418981479</v>
      </c>
      <c r="W1579" t="s">
        <v>37</v>
      </c>
      <c r="X1579" s="2">
        <v>43903.392418981479</v>
      </c>
      <c r="Y1579" t="s">
        <v>37</v>
      </c>
      <c r="Z1579"/>
    </row>
    <row r="1580" spans="1:26" hidden="1" x14ac:dyDescent="0.25">
      <c r="A1580" t="s">
        <v>1505</v>
      </c>
      <c r="B1580" t="s">
        <v>1504</v>
      </c>
      <c r="C1580" t="s">
        <v>961</v>
      </c>
      <c r="D1580" t="s">
        <v>222</v>
      </c>
      <c r="E1580" t="s">
        <v>962</v>
      </c>
      <c r="F1580" t="s">
        <v>51</v>
      </c>
      <c r="G1580" t="s">
        <v>323</v>
      </c>
      <c r="H1580">
        <v>1034728</v>
      </c>
      <c r="I1580">
        <v>0.24</v>
      </c>
      <c r="J1580" t="s">
        <v>193</v>
      </c>
      <c r="K1580" t="s">
        <v>6175</v>
      </c>
      <c r="L1580" t="s">
        <v>330</v>
      </c>
      <c r="M1580">
        <v>20</v>
      </c>
      <c r="N1580">
        <v>100</v>
      </c>
      <c r="O1580" t="s">
        <v>6178</v>
      </c>
      <c r="P1580" s="2"/>
      <c r="Q1580" s="2"/>
      <c r="R1580" s="2"/>
      <c r="S1580"/>
      <c r="T1580"/>
      <c r="U1580" t="s">
        <v>6179</v>
      </c>
      <c r="V1580" s="2">
        <v>43832.651956018519</v>
      </c>
      <c r="W1580" t="s">
        <v>37</v>
      </c>
      <c r="X1580" s="2">
        <v>43832.651956018519</v>
      </c>
      <c r="Y1580" t="s">
        <v>37</v>
      </c>
      <c r="Z1580"/>
    </row>
    <row r="1581" spans="1:26" hidden="1" x14ac:dyDescent="0.25">
      <c r="A1581" t="s">
        <v>1507</v>
      </c>
      <c r="B1581" t="s">
        <v>1506</v>
      </c>
      <c r="C1581" t="s">
        <v>630</v>
      </c>
      <c r="D1581" t="s">
        <v>126</v>
      </c>
      <c r="E1581" t="s">
        <v>631</v>
      </c>
      <c r="F1581" t="s">
        <v>62</v>
      </c>
      <c r="G1581" t="s">
        <v>323</v>
      </c>
      <c r="H1581">
        <v>1034729</v>
      </c>
      <c r="I1581">
        <v>0.24</v>
      </c>
      <c r="J1581" t="s">
        <v>193</v>
      </c>
      <c r="K1581" t="s">
        <v>6175</v>
      </c>
      <c r="L1581" t="s">
        <v>330</v>
      </c>
      <c r="M1581">
        <v>20</v>
      </c>
      <c r="N1581">
        <v>100</v>
      </c>
      <c r="O1581" t="s">
        <v>6178</v>
      </c>
      <c r="P1581">
        <v>1400</v>
      </c>
      <c r="Q1581">
        <v>50</v>
      </c>
      <c r="R1581">
        <v>302</v>
      </c>
      <c r="S1581"/>
      <c r="T1581"/>
      <c r="U1581" t="s">
        <v>6179</v>
      </c>
      <c r="V1581" s="2">
        <v>43832.675393518519</v>
      </c>
      <c r="W1581" t="s">
        <v>37</v>
      </c>
      <c r="X1581" s="2">
        <v>43832.675393518519</v>
      </c>
      <c r="Y1581" t="s">
        <v>37</v>
      </c>
      <c r="Z1581"/>
    </row>
    <row r="1582" spans="1:26" x14ac:dyDescent="0.25">
      <c r="A1582" t="s">
        <v>2942</v>
      </c>
      <c r="B1582" t="s">
        <v>2941</v>
      </c>
      <c r="C1582" t="s">
        <v>2943</v>
      </c>
      <c r="D1582" t="s">
        <v>473</v>
      </c>
      <c r="E1582" t="s">
        <v>2944</v>
      </c>
      <c r="F1582" t="s">
        <v>241</v>
      </c>
      <c r="G1582" s="5" t="s">
        <v>58</v>
      </c>
      <c r="H1582" s="5">
        <v>1017278</v>
      </c>
      <c r="I1582">
        <v>5</v>
      </c>
      <c r="J1582" t="s">
        <v>47</v>
      </c>
      <c r="K1582" t="s">
        <v>6142</v>
      </c>
      <c r="L1582" s="5" t="s">
        <v>55</v>
      </c>
      <c r="M1582">
        <v>80</v>
      </c>
      <c r="N1582">
        <v>100</v>
      </c>
      <c r="O1582" t="s">
        <v>6218</v>
      </c>
      <c r="P1582" s="5">
        <v>2600</v>
      </c>
      <c r="Q1582" s="5">
        <v>50</v>
      </c>
      <c r="R1582" s="5">
        <v>300</v>
      </c>
      <c r="U1582" s="5" t="s">
        <v>6144</v>
      </c>
      <c r="V1582" s="8">
        <v>44312.37195601852</v>
      </c>
      <c r="W1582" s="5" t="s">
        <v>329</v>
      </c>
      <c r="X1582" s="8">
        <v>44312.37195601852</v>
      </c>
      <c r="Y1582" s="5" t="s">
        <v>329</v>
      </c>
    </row>
    <row r="1583" spans="1:26" hidden="1" x14ac:dyDescent="0.25">
      <c r="A1583" t="s">
        <v>3582</v>
      </c>
      <c r="B1583" t="s">
        <v>3581</v>
      </c>
      <c r="C1583" t="s">
        <v>2645</v>
      </c>
      <c r="D1583" t="s">
        <v>246</v>
      </c>
      <c r="E1583" t="s">
        <v>2646</v>
      </c>
      <c r="F1583" t="s">
        <v>177</v>
      </c>
      <c r="G1583" t="s">
        <v>323</v>
      </c>
      <c r="H1583">
        <v>1034739</v>
      </c>
      <c r="I1583">
        <v>0.24</v>
      </c>
      <c r="J1583" t="s">
        <v>193</v>
      </c>
      <c r="K1583" t="s">
        <v>6175</v>
      </c>
      <c r="L1583" t="s">
        <v>330</v>
      </c>
      <c r="M1583">
        <v>20</v>
      </c>
      <c r="N1583">
        <v>100</v>
      </c>
      <c r="O1583" t="s">
        <v>6178</v>
      </c>
      <c r="P1583">
        <v>1400</v>
      </c>
      <c r="Q1583">
        <v>50</v>
      </c>
      <c r="R1583">
        <v>302</v>
      </c>
      <c r="S1583"/>
      <c r="T1583"/>
      <c r="U1583" t="s">
        <v>6179</v>
      </c>
      <c r="V1583" s="2">
        <v>43903.388773148145</v>
      </c>
      <c r="W1583" t="s">
        <v>37</v>
      </c>
      <c r="X1583" s="2">
        <v>44116.458229166667</v>
      </c>
      <c r="Y1583" t="s">
        <v>37</v>
      </c>
      <c r="Z1583"/>
    </row>
    <row r="1584" spans="1:26" hidden="1" x14ac:dyDescent="0.25">
      <c r="A1584" t="s">
        <v>573</v>
      </c>
      <c r="B1584" t="s">
        <v>572</v>
      </c>
      <c r="C1584" t="s">
        <v>574</v>
      </c>
      <c r="D1584" t="s">
        <v>528</v>
      </c>
      <c r="E1584" t="s">
        <v>575</v>
      </c>
      <c r="F1584" t="s">
        <v>62</v>
      </c>
      <c r="G1584" t="s">
        <v>323</v>
      </c>
      <c r="H1584">
        <v>1035261</v>
      </c>
      <c r="I1584">
        <v>0.24</v>
      </c>
      <c r="J1584" t="s">
        <v>193</v>
      </c>
      <c r="K1584" t="s">
        <v>6175</v>
      </c>
      <c r="L1584" t="s">
        <v>330</v>
      </c>
      <c r="M1584">
        <v>20</v>
      </c>
      <c r="N1584">
        <v>100</v>
      </c>
      <c r="O1584" t="s">
        <v>6225</v>
      </c>
      <c r="P1584" s="2"/>
      <c r="Q1584" s="2"/>
      <c r="R1584" s="2"/>
      <c r="S1584"/>
      <c r="T1584"/>
      <c r="U1584" t="s">
        <v>6179</v>
      </c>
      <c r="V1584" s="2">
        <v>44027.451967592591</v>
      </c>
      <c r="W1584" t="s">
        <v>37</v>
      </c>
      <c r="X1584" s="2">
        <v>44027.451967592591</v>
      </c>
      <c r="Y1584" t="s">
        <v>37</v>
      </c>
      <c r="Z1584"/>
    </row>
    <row r="1585" spans="1:26" hidden="1" x14ac:dyDescent="0.25">
      <c r="A1585" t="s">
        <v>578</v>
      </c>
      <c r="B1585" t="s">
        <v>577</v>
      </c>
      <c r="C1585" t="s">
        <v>86</v>
      </c>
      <c r="D1585" t="s">
        <v>579</v>
      </c>
      <c r="E1585" t="s">
        <v>580</v>
      </c>
      <c r="F1585" t="s">
        <v>62</v>
      </c>
      <c r="G1585" t="s">
        <v>323</v>
      </c>
      <c r="H1585">
        <v>1034947</v>
      </c>
      <c r="I1585">
        <v>0.24</v>
      </c>
      <c r="J1585" t="s">
        <v>193</v>
      </c>
      <c r="K1585" t="s">
        <v>6175</v>
      </c>
      <c r="L1585" t="s">
        <v>330</v>
      </c>
      <c r="M1585">
        <v>20</v>
      </c>
      <c r="N1585">
        <v>100</v>
      </c>
      <c r="O1585" t="s">
        <v>6225</v>
      </c>
      <c r="P1585" s="2"/>
      <c r="Q1585" s="2"/>
      <c r="R1585" s="2"/>
      <c r="S1585"/>
      <c r="T1585"/>
      <c r="U1585" t="s">
        <v>6179</v>
      </c>
      <c r="V1585" s="2">
        <v>44075.403981481482</v>
      </c>
      <c r="W1585" t="s">
        <v>37</v>
      </c>
      <c r="X1585" s="2">
        <v>44075.403981481482</v>
      </c>
      <c r="Y1585" t="s">
        <v>37</v>
      </c>
      <c r="Z1585"/>
    </row>
    <row r="1586" spans="1:26" x14ac:dyDescent="0.25">
      <c r="A1586" t="s">
        <v>3241</v>
      </c>
      <c r="B1586" t="s">
        <v>3240</v>
      </c>
      <c r="C1586" t="s">
        <v>2943</v>
      </c>
      <c r="D1586" t="s">
        <v>473</v>
      </c>
      <c r="E1586" t="s">
        <v>2944</v>
      </c>
      <c r="F1586" t="s">
        <v>241</v>
      </c>
      <c r="G1586" s="5" t="s">
        <v>58</v>
      </c>
      <c r="H1586" s="5">
        <v>1015851</v>
      </c>
      <c r="I1586">
        <v>5</v>
      </c>
      <c r="J1586" t="s">
        <v>79</v>
      </c>
      <c r="K1586" t="s">
        <v>6142</v>
      </c>
      <c r="L1586" s="5" t="s">
        <v>55</v>
      </c>
      <c r="M1586">
        <v>80</v>
      </c>
      <c r="N1586">
        <v>100</v>
      </c>
      <c r="O1586" t="s">
        <v>6218</v>
      </c>
      <c r="P1586" s="5">
        <v>2700</v>
      </c>
      <c r="Q1586" s="5">
        <v>50</v>
      </c>
      <c r="R1586" s="5">
        <v>300</v>
      </c>
      <c r="U1586" s="5" t="s">
        <v>6144</v>
      </c>
      <c r="V1586" s="8">
        <v>44312.371782407405</v>
      </c>
      <c r="W1586" s="5" t="s">
        <v>329</v>
      </c>
      <c r="X1586" s="8">
        <v>44312.371782407405</v>
      </c>
      <c r="Y1586" s="5" t="s">
        <v>329</v>
      </c>
    </row>
    <row r="1587" spans="1:26" hidden="1" x14ac:dyDescent="0.25">
      <c r="A1587" t="s">
        <v>1420</v>
      </c>
      <c r="B1587" t="s">
        <v>1419</v>
      </c>
      <c r="C1587" t="s">
        <v>1421</v>
      </c>
      <c r="D1587" t="s">
        <v>769</v>
      </c>
      <c r="E1587" t="s">
        <v>1422</v>
      </c>
      <c r="F1587" t="s">
        <v>43</v>
      </c>
      <c r="G1587" t="s">
        <v>58</v>
      </c>
      <c r="H1587">
        <v>1034763</v>
      </c>
      <c r="I1587">
        <v>5</v>
      </c>
      <c r="J1587" t="s">
        <v>79</v>
      </c>
      <c r="K1587" t="s">
        <v>6142</v>
      </c>
      <c r="L1587" t="s">
        <v>55</v>
      </c>
      <c r="M1587">
        <v>80</v>
      </c>
      <c r="N1587">
        <v>100</v>
      </c>
      <c r="O1587" t="s">
        <v>6160</v>
      </c>
      <c r="P1587">
        <v>2500</v>
      </c>
      <c r="Q1587">
        <v>50</v>
      </c>
      <c r="R1587">
        <v>300</v>
      </c>
      <c r="S1587"/>
      <c r="T1587"/>
      <c r="U1587" t="s">
        <v>6144</v>
      </c>
      <c r="V1587" s="2">
        <v>43635.434050925927</v>
      </c>
      <c r="W1587" t="s">
        <v>37</v>
      </c>
      <c r="X1587" s="2">
        <v>43635.434050925927</v>
      </c>
      <c r="Y1587" t="s">
        <v>37</v>
      </c>
      <c r="Z1587"/>
    </row>
    <row r="1588" spans="1:26" x14ac:dyDescent="0.25">
      <c r="A1588" t="s">
        <v>4760</v>
      </c>
      <c r="B1588" t="s">
        <v>4759</v>
      </c>
      <c r="C1588" t="s">
        <v>2943</v>
      </c>
      <c r="D1588" t="s">
        <v>105</v>
      </c>
      <c r="E1588" t="s">
        <v>2944</v>
      </c>
      <c r="F1588" t="s">
        <v>241</v>
      </c>
      <c r="G1588" s="5" t="s">
        <v>58</v>
      </c>
      <c r="H1588" s="5">
        <v>1038141</v>
      </c>
      <c r="I1588">
        <v>6</v>
      </c>
      <c r="J1588" t="s">
        <v>47</v>
      </c>
      <c r="K1588" t="s">
        <v>6142</v>
      </c>
      <c r="L1588" s="5" t="s">
        <v>55</v>
      </c>
      <c r="M1588">
        <v>80</v>
      </c>
      <c r="N1588">
        <v>100</v>
      </c>
      <c r="O1588" t="s">
        <v>6216</v>
      </c>
      <c r="P1588" s="5">
        <v>2550</v>
      </c>
      <c r="Q1588" s="5">
        <v>50</v>
      </c>
      <c r="R1588" s="5">
        <v>300</v>
      </c>
      <c r="U1588" s="5" t="s">
        <v>6144</v>
      </c>
      <c r="V1588" s="8">
        <v>44726.577962962961</v>
      </c>
      <c r="W1588" s="5" t="s">
        <v>329</v>
      </c>
      <c r="X1588" s="8">
        <v>44734.519583333335</v>
      </c>
      <c r="Y1588" s="5" t="s">
        <v>37</v>
      </c>
    </row>
    <row r="1589" spans="1:26" hidden="1" x14ac:dyDescent="0.25">
      <c r="A1589" t="s">
        <v>695</v>
      </c>
      <c r="B1589" t="s">
        <v>694</v>
      </c>
      <c r="C1589" t="s">
        <v>696</v>
      </c>
      <c r="D1589" t="s">
        <v>697</v>
      </c>
      <c r="E1589" t="s">
        <v>698</v>
      </c>
      <c r="F1589" t="s">
        <v>177</v>
      </c>
      <c r="G1589" t="s">
        <v>323</v>
      </c>
      <c r="H1589">
        <v>1036083</v>
      </c>
      <c r="I1589">
        <v>0.24</v>
      </c>
      <c r="J1589" t="s">
        <v>193</v>
      </c>
      <c r="K1589" t="s">
        <v>6175</v>
      </c>
      <c r="L1589" t="s">
        <v>330</v>
      </c>
      <c r="M1589">
        <v>20</v>
      </c>
      <c r="N1589">
        <v>100</v>
      </c>
      <c r="O1589" t="s">
        <v>6240</v>
      </c>
      <c r="P1589" s="2"/>
      <c r="Q1589" s="2"/>
      <c r="R1589" s="2"/>
      <c r="S1589"/>
      <c r="T1589"/>
      <c r="U1589" t="s">
        <v>6177</v>
      </c>
      <c r="V1589" s="2">
        <v>44448.498923611114</v>
      </c>
      <c r="W1589" t="s">
        <v>37</v>
      </c>
      <c r="X1589" s="2">
        <v>44448.498923611114</v>
      </c>
      <c r="Y1589" t="s">
        <v>37</v>
      </c>
      <c r="Z1589"/>
    </row>
    <row r="1590" spans="1:26" x14ac:dyDescent="0.25">
      <c r="A1590" t="s">
        <v>4091</v>
      </c>
      <c r="B1590" t="s">
        <v>4090</v>
      </c>
      <c r="C1590" t="s">
        <v>3054</v>
      </c>
      <c r="D1590" t="s">
        <v>3055</v>
      </c>
      <c r="E1590" t="s">
        <v>3056</v>
      </c>
      <c r="F1590" t="s">
        <v>241</v>
      </c>
      <c r="G1590" s="5" t="s">
        <v>58</v>
      </c>
      <c r="H1590" s="5">
        <v>1030410</v>
      </c>
      <c r="I1590">
        <v>5</v>
      </c>
      <c r="J1590" t="s">
        <v>47</v>
      </c>
      <c r="K1590" t="s">
        <v>6172</v>
      </c>
      <c r="L1590" s="5" t="s">
        <v>55</v>
      </c>
      <c r="M1590">
        <v>60</v>
      </c>
      <c r="N1590">
        <v>100</v>
      </c>
      <c r="O1590" t="s">
        <v>6173</v>
      </c>
      <c r="P1590" s="5">
        <v>2600</v>
      </c>
      <c r="Q1590" s="5">
        <v>50</v>
      </c>
      <c r="R1590" s="5">
        <v>300</v>
      </c>
      <c r="U1590" s="5" t="s">
        <v>6174</v>
      </c>
      <c r="V1590" s="8">
        <v>44651.451990740738</v>
      </c>
      <c r="W1590" s="5" t="s">
        <v>329</v>
      </c>
      <c r="X1590" s="8">
        <v>44651.451990740738</v>
      </c>
      <c r="Y1590" s="5" t="s">
        <v>329</v>
      </c>
    </row>
    <row r="1591" spans="1:26" hidden="1" x14ac:dyDescent="0.25">
      <c r="A1591" t="s">
        <v>427</v>
      </c>
      <c r="B1591" t="s">
        <v>426</v>
      </c>
      <c r="C1591" t="s">
        <v>422</v>
      </c>
      <c r="D1591" t="s">
        <v>423</v>
      </c>
      <c r="E1591" t="s">
        <v>424</v>
      </c>
      <c r="F1591" t="s">
        <v>177</v>
      </c>
      <c r="G1591" t="s">
        <v>58</v>
      </c>
      <c r="H1591">
        <v>1037238</v>
      </c>
      <c r="I1591">
        <v>5</v>
      </c>
      <c r="J1591" t="s">
        <v>47</v>
      </c>
      <c r="K1591" t="s">
        <v>6142</v>
      </c>
      <c r="L1591" t="s">
        <v>55</v>
      </c>
      <c r="M1591">
        <v>80</v>
      </c>
      <c r="N1591">
        <v>100</v>
      </c>
      <c r="O1591" t="s">
        <v>6221</v>
      </c>
      <c r="P1591">
        <v>2700</v>
      </c>
      <c r="Q1591">
        <v>50</v>
      </c>
      <c r="R1591">
        <v>300</v>
      </c>
      <c r="S1591"/>
      <c r="T1591"/>
      <c r="U1591" t="s">
        <v>6144</v>
      </c>
      <c r="V1591" s="2">
        <v>44082.643182870372</v>
      </c>
      <c r="W1591" t="s">
        <v>37</v>
      </c>
      <c r="X1591" s="2">
        <v>44082.643182870372</v>
      </c>
      <c r="Y1591" t="s">
        <v>37</v>
      </c>
      <c r="Z1591"/>
    </row>
    <row r="1592" spans="1:26" hidden="1" x14ac:dyDescent="0.25">
      <c r="A1592" t="s">
        <v>419</v>
      </c>
      <c r="B1592" t="s">
        <v>418</v>
      </c>
      <c r="C1592" t="s">
        <v>181</v>
      </c>
      <c r="D1592" t="s">
        <v>182</v>
      </c>
      <c r="E1592" t="s">
        <v>183</v>
      </c>
      <c r="F1592" t="s">
        <v>184</v>
      </c>
      <c r="G1592" t="s">
        <v>58</v>
      </c>
      <c r="H1592">
        <v>1037201</v>
      </c>
      <c r="I1592">
        <v>5</v>
      </c>
      <c r="J1592" t="s">
        <v>47</v>
      </c>
      <c r="K1592" t="s">
        <v>6142</v>
      </c>
      <c r="L1592" t="s">
        <v>55</v>
      </c>
      <c r="M1592">
        <v>80</v>
      </c>
      <c r="N1592">
        <v>100</v>
      </c>
      <c r="O1592" t="s">
        <v>6221</v>
      </c>
      <c r="P1592">
        <v>2600</v>
      </c>
      <c r="Q1592">
        <v>50</v>
      </c>
      <c r="R1592">
        <v>300</v>
      </c>
      <c r="S1592"/>
      <c r="T1592"/>
      <c r="U1592" t="s">
        <v>6144</v>
      </c>
      <c r="V1592" s="2">
        <v>43976.560636574075</v>
      </c>
      <c r="W1592" t="s">
        <v>37</v>
      </c>
      <c r="X1592" s="2">
        <v>43976.560636574075</v>
      </c>
      <c r="Y1592" t="s">
        <v>37</v>
      </c>
      <c r="Z1592"/>
    </row>
    <row r="1593" spans="1:26" hidden="1" x14ac:dyDescent="0.25">
      <c r="A1593" t="s">
        <v>421</v>
      </c>
      <c r="B1593" t="s">
        <v>420</v>
      </c>
      <c r="C1593" t="s">
        <v>422</v>
      </c>
      <c r="D1593" t="s">
        <v>423</v>
      </c>
      <c r="E1593" t="s">
        <v>424</v>
      </c>
      <c r="F1593" t="s">
        <v>177</v>
      </c>
      <c r="G1593" t="s">
        <v>58</v>
      </c>
      <c r="H1593">
        <v>1037205</v>
      </c>
      <c r="I1593">
        <v>5</v>
      </c>
      <c r="J1593" t="s">
        <v>47</v>
      </c>
      <c r="K1593" t="s">
        <v>6142</v>
      </c>
      <c r="L1593" t="s">
        <v>55</v>
      </c>
      <c r="M1593">
        <v>80</v>
      </c>
      <c r="N1593">
        <v>100</v>
      </c>
      <c r="O1593" t="s">
        <v>6221</v>
      </c>
      <c r="P1593">
        <v>2700</v>
      </c>
      <c r="Q1593">
        <v>50</v>
      </c>
      <c r="R1593">
        <v>300</v>
      </c>
      <c r="S1593"/>
      <c r="T1593"/>
      <c r="U1593" t="s">
        <v>6144</v>
      </c>
      <c r="V1593" s="2">
        <v>44082.642511574071</v>
      </c>
      <c r="W1593" t="s">
        <v>37</v>
      </c>
      <c r="X1593" s="2">
        <v>44082.642511574071</v>
      </c>
      <c r="Y1593" t="s">
        <v>37</v>
      </c>
      <c r="Z1593"/>
    </row>
    <row r="1594" spans="1:26" hidden="1" x14ac:dyDescent="0.25">
      <c r="A1594" t="s">
        <v>1585</v>
      </c>
      <c r="B1594" t="s">
        <v>1584</v>
      </c>
      <c r="C1594" t="s">
        <v>31</v>
      </c>
      <c r="D1594" t="s">
        <v>32</v>
      </c>
      <c r="E1594" t="s">
        <v>33</v>
      </c>
      <c r="F1594" t="s">
        <v>34</v>
      </c>
      <c r="G1594" t="s">
        <v>58</v>
      </c>
      <c r="H1594">
        <v>1037192</v>
      </c>
      <c r="I1594">
        <v>5</v>
      </c>
      <c r="J1594" t="s">
        <v>47</v>
      </c>
      <c r="K1594" t="s">
        <v>6142</v>
      </c>
      <c r="L1594" t="s">
        <v>55</v>
      </c>
      <c r="M1594">
        <v>80</v>
      </c>
      <c r="N1594">
        <v>100</v>
      </c>
      <c r="O1594" t="s">
        <v>6221</v>
      </c>
      <c r="P1594">
        <v>2600</v>
      </c>
      <c r="Q1594">
        <v>50</v>
      </c>
      <c r="R1594">
        <v>300</v>
      </c>
      <c r="S1594"/>
      <c r="T1594"/>
      <c r="U1594" t="s">
        <v>6144</v>
      </c>
      <c r="V1594" s="2">
        <v>44011.5003125</v>
      </c>
      <c r="W1594" t="s">
        <v>37</v>
      </c>
      <c r="X1594" s="2">
        <v>44011.5003125</v>
      </c>
      <c r="Y1594" t="s">
        <v>37</v>
      </c>
      <c r="Z1594"/>
    </row>
    <row r="1595" spans="1:26" hidden="1" x14ac:dyDescent="0.25">
      <c r="A1595" t="s">
        <v>397</v>
      </c>
      <c r="B1595" t="s">
        <v>396</v>
      </c>
      <c r="C1595" t="s">
        <v>398</v>
      </c>
      <c r="D1595" t="s">
        <v>399</v>
      </c>
      <c r="E1595" t="s">
        <v>400</v>
      </c>
      <c r="F1595" t="s">
        <v>34</v>
      </c>
      <c r="G1595" t="s">
        <v>58</v>
      </c>
      <c r="H1595">
        <v>1037156</v>
      </c>
      <c r="I1595">
        <v>5</v>
      </c>
      <c r="J1595" t="s">
        <v>47</v>
      </c>
      <c r="K1595" t="s">
        <v>6142</v>
      </c>
      <c r="L1595" t="s">
        <v>55</v>
      </c>
      <c r="M1595">
        <v>80</v>
      </c>
      <c r="N1595">
        <v>100</v>
      </c>
      <c r="O1595" t="s">
        <v>6221</v>
      </c>
      <c r="P1595">
        <v>2600</v>
      </c>
      <c r="Q1595">
        <v>50</v>
      </c>
      <c r="R1595">
        <v>300</v>
      </c>
      <c r="S1595"/>
      <c r="T1595"/>
      <c r="U1595" t="s">
        <v>6144</v>
      </c>
      <c r="V1595" s="2">
        <v>44027.44023148148</v>
      </c>
      <c r="W1595" t="s">
        <v>37</v>
      </c>
      <c r="X1595" s="2">
        <v>44027.44023148148</v>
      </c>
      <c r="Y1595" t="s">
        <v>37</v>
      </c>
      <c r="Z1595"/>
    </row>
    <row r="1596" spans="1:26" hidden="1" x14ac:dyDescent="0.25">
      <c r="A1596" t="s">
        <v>403</v>
      </c>
      <c r="B1596" t="s">
        <v>402</v>
      </c>
      <c r="C1596" t="s">
        <v>404</v>
      </c>
      <c r="D1596" t="s">
        <v>405</v>
      </c>
      <c r="E1596" t="s">
        <v>406</v>
      </c>
      <c r="F1596" t="s">
        <v>177</v>
      </c>
      <c r="G1596" t="s">
        <v>58</v>
      </c>
      <c r="H1596">
        <v>1037157</v>
      </c>
      <c r="I1596">
        <v>5</v>
      </c>
      <c r="J1596" t="s">
        <v>47</v>
      </c>
      <c r="K1596" t="s">
        <v>6142</v>
      </c>
      <c r="L1596" t="s">
        <v>55</v>
      </c>
      <c r="M1596">
        <v>80</v>
      </c>
      <c r="N1596">
        <v>100</v>
      </c>
      <c r="O1596" t="s">
        <v>6221</v>
      </c>
      <c r="P1596">
        <v>2700</v>
      </c>
      <c r="Q1596">
        <v>50</v>
      </c>
      <c r="R1596">
        <v>300</v>
      </c>
      <c r="S1596"/>
      <c r="T1596"/>
      <c r="U1596" t="s">
        <v>6144</v>
      </c>
      <c r="V1596" s="2">
        <v>43973.464583333334</v>
      </c>
      <c r="W1596" t="s">
        <v>37</v>
      </c>
      <c r="X1596" s="2">
        <v>43973.464583333334</v>
      </c>
      <c r="Y1596" t="s">
        <v>37</v>
      </c>
      <c r="Z1596"/>
    </row>
    <row r="1597" spans="1:26" hidden="1" x14ac:dyDescent="0.25">
      <c r="A1597" t="s">
        <v>4293</v>
      </c>
      <c r="B1597" t="s">
        <v>4292</v>
      </c>
      <c r="C1597" t="s">
        <v>3054</v>
      </c>
      <c r="D1597" t="s">
        <v>3055</v>
      </c>
      <c r="E1597" t="s">
        <v>3056</v>
      </c>
      <c r="F1597" t="s">
        <v>241</v>
      </c>
      <c r="G1597" t="s">
        <v>323</v>
      </c>
      <c r="H1597">
        <v>1035311</v>
      </c>
      <c r="I1597">
        <v>0.24</v>
      </c>
      <c r="J1597" t="s">
        <v>193</v>
      </c>
      <c r="K1597" t="s">
        <v>6175</v>
      </c>
      <c r="L1597" t="s">
        <v>330</v>
      </c>
      <c r="M1597">
        <v>20</v>
      </c>
      <c r="N1597">
        <v>100</v>
      </c>
      <c r="O1597" t="s">
        <v>6176</v>
      </c>
      <c r="P1597" s="2"/>
      <c r="Q1597" s="2"/>
      <c r="R1597" s="2"/>
      <c r="S1597"/>
      <c r="T1597"/>
      <c r="U1597" t="s">
        <v>6177</v>
      </c>
      <c r="V1597" s="2">
        <v>44651.45212962963</v>
      </c>
      <c r="W1597" t="s">
        <v>329</v>
      </c>
      <c r="X1597" s="2">
        <v>44651.45212962963</v>
      </c>
      <c r="Y1597" t="s">
        <v>329</v>
      </c>
      <c r="Z1597"/>
    </row>
    <row r="1598" spans="1:26" x14ac:dyDescent="0.25">
      <c r="A1598" t="s">
        <v>3053</v>
      </c>
      <c r="B1598" t="s">
        <v>3052</v>
      </c>
      <c r="C1598" t="s">
        <v>3054</v>
      </c>
      <c r="D1598" t="s">
        <v>3055</v>
      </c>
      <c r="E1598" t="s">
        <v>3056</v>
      </c>
      <c r="F1598" t="s">
        <v>241</v>
      </c>
      <c r="G1598" s="5" t="s">
        <v>58</v>
      </c>
      <c r="H1598" s="5">
        <v>1030423</v>
      </c>
      <c r="I1598">
        <v>5</v>
      </c>
      <c r="J1598" t="s">
        <v>79</v>
      </c>
      <c r="K1598" t="s">
        <v>6172</v>
      </c>
      <c r="L1598" s="5" t="s">
        <v>55</v>
      </c>
      <c r="M1598">
        <v>60</v>
      </c>
      <c r="N1598">
        <v>100</v>
      </c>
      <c r="O1598" t="s">
        <v>6173</v>
      </c>
      <c r="P1598" s="5">
        <v>2600</v>
      </c>
      <c r="Q1598" s="5">
        <v>50</v>
      </c>
      <c r="R1598" s="5">
        <v>300</v>
      </c>
      <c r="U1598" s="5" t="s">
        <v>6174</v>
      </c>
      <c r="V1598" s="8">
        <v>44651.451851851853</v>
      </c>
      <c r="W1598" s="5" t="s">
        <v>329</v>
      </c>
      <c r="X1598" s="8">
        <v>44651.451851851853</v>
      </c>
      <c r="Y1598" s="5" t="s">
        <v>329</v>
      </c>
    </row>
    <row r="1599" spans="1:26" hidden="1" x14ac:dyDescent="0.25">
      <c r="A1599" t="s">
        <v>4206</v>
      </c>
      <c r="B1599" t="s">
        <v>4205</v>
      </c>
      <c r="C1599" t="s">
        <v>3204</v>
      </c>
      <c r="D1599" t="s">
        <v>462</v>
      </c>
      <c r="E1599" t="s">
        <v>3205</v>
      </c>
      <c r="F1599" t="s">
        <v>241</v>
      </c>
      <c r="G1599" t="s">
        <v>323</v>
      </c>
      <c r="H1599">
        <v>1035694</v>
      </c>
      <c r="I1599">
        <v>0.24</v>
      </c>
      <c r="J1599" t="s">
        <v>193</v>
      </c>
      <c r="K1599" t="s">
        <v>6175</v>
      </c>
      <c r="L1599" t="s">
        <v>330</v>
      </c>
      <c r="M1599">
        <v>20</v>
      </c>
      <c r="N1599">
        <v>100</v>
      </c>
      <c r="O1599" t="s">
        <v>6240</v>
      </c>
      <c r="P1599" s="2"/>
      <c r="Q1599" s="2"/>
      <c r="R1599" s="2"/>
      <c r="S1599"/>
      <c r="T1599"/>
      <c r="U1599" t="s">
        <v>6177</v>
      </c>
      <c r="V1599" s="2">
        <v>44602.517905092594</v>
      </c>
      <c r="W1599" t="s">
        <v>329</v>
      </c>
      <c r="X1599" s="2">
        <v>44602.517905092594</v>
      </c>
      <c r="Y1599" t="s">
        <v>329</v>
      </c>
      <c r="Z1599"/>
    </row>
    <row r="1600" spans="1:26" hidden="1" x14ac:dyDescent="0.25">
      <c r="A1600" t="s">
        <v>3785</v>
      </c>
      <c r="B1600" t="s">
        <v>3784</v>
      </c>
      <c r="C1600" t="s">
        <v>2645</v>
      </c>
      <c r="D1600" t="s">
        <v>246</v>
      </c>
      <c r="E1600" t="s">
        <v>2646</v>
      </c>
      <c r="F1600" t="s">
        <v>177</v>
      </c>
      <c r="G1600" t="s">
        <v>58</v>
      </c>
      <c r="H1600">
        <v>1012531</v>
      </c>
      <c r="I1600">
        <v>5</v>
      </c>
      <c r="J1600" t="s">
        <v>167</v>
      </c>
      <c r="K1600" t="s">
        <v>6142</v>
      </c>
      <c r="L1600" t="s">
        <v>55</v>
      </c>
      <c r="M1600">
        <v>80</v>
      </c>
      <c r="N1600">
        <v>100</v>
      </c>
      <c r="O1600" t="s">
        <v>6156</v>
      </c>
      <c r="P1600">
        <v>2600</v>
      </c>
      <c r="Q1600">
        <v>50</v>
      </c>
      <c r="R1600">
        <v>300</v>
      </c>
      <c r="S1600"/>
      <c r="T1600"/>
      <c r="U1600" t="s">
        <v>6144</v>
      </c>
      <c r="V1600" s="2">
        <v>43903.397152777776</v>
      </c>
      <c r="W1600" t="s">
        <v>37</v>
      </c>
      <c r="X1600" s="2">
        <v>43903.397152777776</v>
      </c>
      <c r="Y1600" t="s">
        <v>37</v>
      </c>
      <c r="Z1600"/>
    </row>
    <row r="1601" spans="1:26" hidden="1" x14ac:dyDescent="0.25">
      <c r="A1601" t="s">
        <v>3707</v>
      </c>
      <c r="B1601" t="s">
        <v>3706</v>
      </c>
      <c r="C1601" t="s">
        <v>2613</v>
      </c>
      <c r="D1601" t="s">
        <v>118</v>
      </c>
      <c r="E1601" t="s">
        <v>2614</v>
      </c>
      <c r="F1601" t="s">
        <v>62</v>
      </c>
      <c r="G1601" t="s">
        <v>58</v>
      </c>
      <c r="H1601">
        <v>1038163</v>
      </c>
      <c r="I1601">
        <v>5</v>
      </c>
      <c r="J1601" t="s">
        <v>167</v>
      </c>
      <c r="K1601" t="s">
        <v>6142</v>
      </c>
      <c r="L1601" t="s">
        <v>55</v>
      </c>
      <c r="M1601">
        <v>80</v>
      </c>
      <c r="N1601">
        <v>100</v>
      </c>
      <c r="O1601" t="s">
        <v>6221</v>
      </c>
      <c r="P1601">
        <v>2700</v>
      </c>
      <c r="Q1601">
        <v>50</v>
      </c>
      <c r="R1601">
        <v>300</v>
      </c>
      <c r="S1601"/>
      <c r="T1601"/>
      <c r="U1601" t="s">
        <v>6144</v>
      </c>
      <c r="V1601" s="2">
        <v>43969.459837962961</v>
      </c>
      <c r="W1601" t="s">
        <v>37</v>
      </c>
      <c r="X1601" s="2">
        <v>44096.612638888888</v>
      </c>
      <c r="Y1601" t="s">
        <v>37</v>
      </c>
      <c r="Z1601"/>
    </row>
    <row r="1602" spans="1:26" hidden="1" x14ac:dyDescent="0.25">
      <c r="A1602" t="s">
        <v>4775</v>
      </c>
      <c r="B1602" t="s">
        <v>4774</v>
      </c>
      <c r="C1602" t="s">
        <v>1282</v>
      </c>
      <c r="D1602" t="s">
        <v>1283</v>
      </c>
      <c r="E1602" t="s">
        <v>1284</v>
      </c>
      <c r="F1602" t="s">
        <v>277</v>
      </c>
      <c r="G1602" t="s">
        <v>58</v>
      </c>
      <c r="H1602">
        <v>1037014</v>
      </c>
      <c r="I1602">
        <v>5</v>
      </c>
      <c r="J1602" t="s">
        <v>167</v>
      </c>
      <c r="K1602" t="s">
        <v>6142</v>
      </c>
      <c r="L1602" t="s">
        <v>55</v>
      </c>
      <c r="M1602">
        <v>80</v>
      </c>
      <c r="N1602">
        <v>100</v>
      </c>
      <c r="O1602" t="s">
        <v>6218</v>
      </c>
      <c r="P1602">
        <v>2600</v>
      </c>
      <c r="Q1602">
        <v>50</v>
      </c>
      <c r="R1602">
        <v>300</v>
      </c>
      <c r="S1602"/>
      <c r="T1602"/>
      <c r="U1602" t="s">
        <v>6144</v>
      </c>
      <c r="V1602" s="2">
        <v>44447.494351851848</v>
      </c>
      <c r="W1602" t="s">
        <v>37</v>
      </c>
      <c r="X1602" s="2">
        <v>44447.494351851848</v>
      </c>
      <c r="Y1602" t="s">
        <v>37</v>
      </c>
      <c r="Z1602"/>
    </row>
    <row r="1603" spans="1:26" x14ac:dyDescent="0.25">
      <c r="A1603" t="s">
        <v>3751</v>
      </c>
      <c r="B1603" t="s">
        <v>3750</v>
      </c>
      <c r="C1603" t="s">
        <v>3204</v>
      </c>
      <c r="D1603" t="s">
        <v>462</v>
      </c>
      <c r="E1603" t="s">
        <v>3205</v>
      </c>
      <c r="F1603" t="s">
        <v>241</v>
      </c>
      <c r="G1603" s="5" t="s">
        <v>58</v>
      </c>
      <c r="H1603" s="5">
        <v>1015806</v>
      </c>
      <c r="I1603">
        <v>5</v>
      </c>
      <c r="J1603" t="s">
        <v>47</v>
      </c>
      <c r="K1603" t="s">
        <v>6142</v>
      </c>
      <c r="L1603" s="5" t="s">
        <v>55</v>
      </c>
      <c r="M1603">
        <v>80</v>
      </c>
      <c r="N1603">
        <v>100</v>
      </c>
      <c r="O1603" t="s">
        <v>6218</v>
      </c>
      <c r="P1603" s="5">
        <v>2700</v>
      </c>
      <c r="Q1603" s="5">
        <v>50</v>
      </c>
      <c r="R1603" s="5">
        <v>300</v>
      </c>
      <c r="U1603" s="5" t="s">
        <v>6144</v>
      </c>
      <c r="V1603" s="8">
        <v>44602.517685185187</v>
      </c>
      <c r="W1603" s="5" t="s">
        <v>329</v>
      </c>
      <c r="X1603" s="8">
        <v>44602.517685185187</v>
      </c>
      <c r="Y1603" s="5" t="s">
        <v>329</v>
      </c>
    </row>
    <row r="1604" spans="1:26" hidden="1" x14ac:dyDescent="0.25">
      <c r="A1604" t="s">
        <v>4279</v>
      </c>
      <c r="B1604" t="s">
        <v>4278</v>
      </c>
      <c r="C1604" t="s">
        <v>376</v>
      </c>
      <c r="D1604" t="s">
        <v>281</v>
      </c>
      <c r="E1604" t="s">
        <v>3281</v>
      </c>
      <c r="F1604" t="s">
        <v>177</v>
      </c>
      <c r="G1604" t="s">
        <v>323</v>
      </c>
      <c r="H1604">
        <v>1035286</v>
      </c>
      <c r="I1604">
        <v>0.24</v>
      </c>
      <c r="J1604" t="s">
        <v>193</v>
      </c>
      <c r="K1604" t="s">
        <v>6175</v>
      </c>
      <c r="L1604" t="s">
        <v>330</v>
      </c>
      <c r="M1604">
        <v>20</v>
      </c>
      <c r="N1604">
        <v>100</v>
      </c>
      <c r="O1604" t="s">
        <v>6225</v>
      </c>
      <c r="P1604" s="2"/>
      <c r="Q1604" s="2"/>
      <c r="R1604" s="2"/>
      <c r="S1604"/>
      <c r="T1604"/>
      <c r="U1604" t="s">
        <v>6179</v>
      </c>
      <c r="V1604" s="2">
        <v>44090.553657407407</v>
      </c>
      <c r="W1604" t="s">
        <v>329</v>
      </c>
      <c r="X1604" s="2">
        <v>44096.565648148149</v>
      </c>
      <c r="Y1604" t="s">
        <v>37</v>
      </c>
      <c r="Z1604"/>
    </row>
    <row r="1605" spans="1:26" x14ac:dyDescent="0.25">
      <c r="A1605" t="s">
        <v>3203</v>
      </c>
      <c r="B1605" t="s">
        <v>3202</v>
      </c>
      <c r="C1605" t="s">
        <v>3204</v>
      </c>
      <c r="D1605" t="s">
        <v>462</v>
      </c>
      <c r="E1605" t="s">
        <v>3205</v>
      </c>
      <c r="F1605" t="s">
        <v>241</v>
      </c>
      <c r="G1605" s="5" t="s">
        <v>58</v>
      </c>
      <c r="H1605" s="5">
        <v>1031434</v>
      </c>
      <c r="I1605">
        <v>5</v>
      </c>
      <c r="J1605" t="s">
        <v>79</v>
      </c>
      <c r="K1605" t="s">
        <v>6142</v>
      </c>
      <c r="L1605" s="5" t="s">
        <v>55</v>
      </c>
      <c r="M1605">
        <v>80</v>
      </c>
      <c r="N1605">
        <v>100</v>
      </c>
      <c r="O1605" t="s">
        <v>6218</v>
      </c>
      <c r="P1605" s="5">
        <v>2700</v>
      </c>
      <c r="Q1605" s="5">
        <v>50</v>
      </c>
      <c r="R1605" s="5">
        <v>300</v>
      </c>
      <c r="U1605" s="5" t="s">
        <v>6144</v>
      </c>
      <c r="V1605" s="8">
        <v>44602.517511574071</v>
      </c>
      <c r="W1605" s="5" t="s">
        <v>329</v>
      </c>
      <c r="X1605" s="8">
        <v>44602.517511574071</v>
      </c>
      <c r="Y1605" s="5" t="s">
        <v>329</v>
      </c>
    </row>
    <row r="1606" spans="1:26" hidden="1" x14ac:dyDescent="0.25">
      <c r="A1606" t="s">
        <v>1602</v>
      </c>
      <c r="B1606" t="s">
        <v>1601</v>
      </c>
      <c r="C1606" t="s">
        <v>275</v>
      </c>
      <c r="D1606" t="s">
        <v>74</v>
      </c>
      <c r="E1606" t="s">
        <v>276</v>
      </c>
      <c r="F1606" t="s">
        <v>277</v>
      </c>
      <c r="G1606" t="s">
        <v>58</v>
      </c>
      <c r="H1606">
        <v>1038284</v>
      </c>
      <c r="I1606">
        <v>5</v>
      </c>
      <c r="J1606" t="s">
        <v>167</v>
      </c>
      <c r="K1606" t="s">
        <v>6142</v>
      </c>
      <c r="L1606" t="s">
        <v>55</v>
      </c>
      <c r="M1606">
        <v>80</v>
      </c>
      <c r="N1606">
        <v>100</v>
      </c>
      <c r="O1606" t="s">
        <v>6216</v>
      </c>
      <c r="P1606">
        <v>2600</v>
      </c>
      <c r="Q1606">
        <v>50</v>
      </c>
      <c r="R1606">
        <v>300</v>
      </c>
      <c r="S1606"/>
      <c r="T1606"/>
      <c r="U1606" t="s">
        <v>6144</v>
      </c>
      <c r="V1606" s="2">
        <v>44637.492986111109</v>
      </c>
      <c r="W1606" t="s">
        <v>37</v>
      </c>
      <c r="X1606" s="2">
        <v>44637.492986111109</v>
      </c>
      <c r="Y1606" t="s">
        <v>37</v>
      </c>
      <c r="Z1606"/>
    </row>
    <row r="1607" spans="1:26" hidden="1" x14ac:dyDescent="0.25">
      <c r="A1607" t="s">
        <v>1604</v>
      </c>
      <c r="B1607" t="s">
        <v>1603</v>
      </c>
      <c r="C1607" t="s">
        <v>31</v>
      </c>
      <c r="D1607" t="s">
        <v>32</v>
      </c>
      <c r="E1607" t="s">
        <v>33</v>
      </c>
      <c r="F1607" t="s">
        <v>34</v>
      </c>
      <c r="G1607" t="s">
        <v>58</v>
      </c>
      <c r="H1607">
        <v>1030013</v>
      </c>
      <c r="I1607">
        <v>5</v>
      </c>
      <c r="J1607" t="s">
        <v>79</v>
      </c>
      <c r="K1607" t="s">
        <v>6142</v>
      </c>
      <c r="L1607" t="s">
        <v>55</v>
      </c>
      <c r="M1607">
        <v>80</v>
      </c>
      <c r="N1607">
        <v>100</v>
      </c>
      <c r="O1607" t="s">
        <v>6221</v>
      </c>
      <c r="P1607">
        <v>2700</v>
      </c>
      <c r="Q1607">
        <v>50</v>
      </c>
      <c r="R1607">
        <v>300</v>
      </c>
      <c r="S1607"/>
      <c r="T1607"/>
      <c r="U1607" t="s">
        <v>6144</v>
      </c>
      <c r="V1607" s="2">
        <v>44011.499699074076</v>
      </c>
      <c r="W1607" t="s">
        <v>37</v>
      </c>
      <c r="X1607" s="2">
        <v>44011.499699074076</v>
      </c>
      <c r="Y1607" t="s">
        <v>37</v>
      </c>
      <c r="Z1607"/>
    </row>
    <row r="1608" spans="1:26" hidden="1" x14ac:dyDescent="0.25">
      <c r="A1608" t="s">
        <v>1608</v>
      </c>
      <c r="B1608" t="s">
        <v>1607</v>
      </c>
      <c r="C1608" t="s">
        <v>560</v>
      </c>
      <c r="D1608" t="s">
        <v>561</v>
      </c>
      <c r="E1608" t="s">
        <v>562</v>
      </c>
      <c r="F1608" t="s">
        <v>177</v>
      </c>
      <c r="G1608" t="s">
        <v>58</v>
      </c>
      <c r="H1608">
        <v>1012527</v>
      </c>
      <c r="I1608">
        <v>5</v>
      </c>
      <c r="J1608" t="s">
        <v>79</v>
      </c>
      <c r="K1608" t="s">
        <v>6142</v>
      </c>
      <c r="L1608" t="s">
        <v>55</v>
      </c>
      <c r="M1608">
        <v>80</v>
      </c>
      <c r="N1608">
        <v>100</v>
      </c>
      <c r="O1608" t="s">
        <v>6143</v>
      </c>
      <c r="P1608">
        <v>2600</v>
      </c>
      <c r="Q1608">
        <v>50</v>
      </c>
      <c r="R1608">
        <v>300</v>
      </c>
      <c r="S1608"/>
      <c r="T1608"/>
      <c r="U1608" t="s">
        <v>6144</v>
      </c>
      <c r="V1608" s="2">
        <v>43670.416979166665</v>
      </c>
      <c r="W1608" t="s">
        <v>37</v>
      </c>
      <c r="X1608" s="2">
        <v>43670.416979166665</v>
      </c>
      <c r="Y1608" t="s">
        <v>37</v>
      </c>
      <c r="Z1608"/>
    </row>
    <row r="1609" spans="1:26" hidden="1" x14ac:dyDescent="0.25">
      <c r="A1609" t="s">
        <v>1610</v>
      </c>
      <c r="B1609" t="s">
        <v>1609</v>
      </c>
      <c r="C1609" t="s">
        <v>568</v>
      </c>
      <c r="D1609" t="s">
        <v>281</v>
      </c>
      <c r="E1609" t="s">
        <v>1320</v>
      </c>
      <c r="F1609" t="s">
        <v>177</v>
      </c>
      <c r="G1609" t="s">
        <v>58</v>
      </c>
      <c r="H1609">
        <v>1007892</v>
      </c>
      <c r="I1609">
        <v>5</v>
      </c>
      <c r="J1609" t="s">
        <v>47</v>
      </c>
      <c r="K1609" t="s">
        <v>6142</v>
      </c>
      <c r="L1609" t="s">
        <v>55</v>
      </c>
      <c r="M1609">
        <v>80</v>
      </c>
      <c r="N1609">
        <v>100</v>
      </c>
      <c r="O1609" t="s">
        <v>6192</v>
      </c>
      <c r="P1609">
        <v>2600</v>
      </c>
      <c r="Q1609">
        <v>50</v>
      </c>
      <c r="R1609">
        <v>300</v>
      </c>
      <c r="S1609"/>
      <c r="T1609"/>
      <c r="U1609" t="s">
        <v>6144</v>
      </c>
      <c r="V1609" s="2">
        <v>43670.56653935185</v>
      </c>
      <c r="W1609" t="s">
        <v>37</v>
      </c>
      <c r="X1609" s="2">
        <v>43670.56653935185</v>
      </c>
      <c r="Y1609" t="s">
        <v>37</v>
      </c>
      <c r="Z1609"/>
    </row>
    <row r="1610" spans="1:26" x14ac:dyDescent="0.25">
      <c r="A1610" t="s">
        <v>3555</v>
      </c>
      <c r="B1610" t="s">
        <v>3554</v>
      </c>
      <c r="C1610" t="s">
        <v>3556</v>
      </c>
      <c r="D1610" t="s">
        <v>195</v>
      </c>
      <c r="E1610" t="s">
        <v>3557</v>
      </c>
      <c r="F1610" t="s">
        <v>241</v>
      </c>
      <c r="G1610" s="5" t="s">
        <v>58</v>
      </c>
      <c r="H1610" s="5">
        <v>1034611</v>
      </c>
      <c r="I1610">
        <v>5</v>
      </c>
      <c r="J1610" t="s">
        <v>79</v>
      </c>
      <c r="K1610" t="s">
        <v>6142</v>
      </c>
      <c r="L1610" s="5" t="s">
        <v>55</v>
      </c>
      <c r="M1610">
        <v>80</v>
      </c>
      <c r="N1610">
        <v>100</v>
      </c>
      <c r="O1610" t="s">
        <v>6195</v>
      </c>
      <c r="P1610" s="5">
        <v>2600</v>
      </c>
      <c r="Q1610" s="5">
        <v>50</v>
      </c>
      <c r="R1610" s="5">
        <v>300</v>
      </c>
      <c r="U1610" s="5" t="s">
        <v>6144</v>
      </c>
      <c r="V1610" s="8">
        <v>43474.373854166668</v>
      </c>
      <c r="X1610" s="8">
        <v>43474.373854166668</v>
      </c>
    </row>
    <row r="1611" spans="1:26" hidden="1" x14ac:dyDescent="0.25">
      <c r="A1611" t="s">
        <v>1622</v>
      </c>
      <c r="B1611" t="s">
        <v>1621</v>
      </c>
      <c r="C1611" t="s">
        <v>1374</v>
      </c>
      <c r="D1611" t="s">
        <v>1082</v>
      </c>
      <c r="E1611" t="s">
        <v>1375</v>
      </c>
      <c r="F1611" t="s">
        <v>277</v>
      </c>
      <c r="G1611" t="s">
        <v>58</v>
      </c>
      <c r="H1611">
        <v>1040847</v>
      </c>
      <c r="I1611">
        <v>5</v>
      </c>
      <c r="J1611" t="s">
        <v>167</v>
      </c>
      <c r="K1611" t="s">
        <v>6142</v>
      </c>
      <c r="L1611" t="s">
        <v>55</v>
      </c>
      <c r="M1611">
        <v>80</v>
      </c>
      <c r="N1611">
        <v>100</v>
      </c>
      <c r="O1611" t="s">
        <v>6216</v>
      </c>
      <c r="P1611">
        <v>2600</v>
      </c>
      <c r="Q1611">
        <v>50</v>
      </c>
      <c r="R1611">
        <v>300</v>
      </c>
      <c r="S1611"/>
      <c r="T1611"/>
      <c r="U1611" t="s">
        <v>6144</v>
      </c>
      <c r="V1611" s="2">
        <v>44637.493275462963</v>
      </c>
      <c r="W1611" t="s">
        <v>37</v>
      </c>
      <c r="X1611" s="2">
        <v>44637.493275462963</v>
      </c>
      <c r="Y1611" t="s">
        <v>37</v>
      </c>
      <c r="Z1611"/>
    </row>
    <row r="1612" spans="1:26" hidden="1" x14ac:dyDescent="0.25">
      <c r="A1612" t="s">
        <v>1631</v>
      </c>
      <c r="B1612" t="s">
        <v>1630</v>
      </c>
      <c r="C1612" t="s">
        <v>232</v>
      </c>
      <c r="D1612" t="s">
        <v>1263</v>
      </c>
      <c r="E1612" t="s">
        <v>1264</v>
      </c>
      <c r="F1612" t="s">
        <v>177</v>
      </c>
      <c r="G1612" t="s">
        <v>58</v>
      </c>
      <c r="H1612">
        <v>1038835</v>
      </c>
      <c r="I1612">
        <v>5</v>
      </c>
      <c r="J1612" t="s">
        <v>79</v>
      </c>
      <c r="K1612" t="s">
        <v>6142</v>
      </c>
      <c r="L1612" t="s">
        <v>55</v>
      </c>
      <c r="M1612">
        <v>80</v>
      </c>
      <c r="N1612">
        <v>100</v>
      </c>
      <c r="O1612" t="s">
        <v>6160</v>
      </c>
      <c r="P1612">
        <v>2600</v>
      </c>
      <c r="Q1612">
        <v>50</v>
      </c>
      <c r="R1612">
        <v>300</v>
      </c>
      <c r="S1612"/>
      <c r="T1612"/>
      <c r="U1612" t="s">
        <v>6144</v>
      </c>
      <c r="V1612" s="2">
        <v>43635.490057870367</v>
      </c>
      <c r="W1612" t="s">
        <v>37</v>
      </c>
      <c r="X1612" s="2">
        <v>43635.490057870367</v>
      </c>
      <c r="Y1612" t="s">
        <v>37</v>
      </c>
      <c r="Z1612"/>
    </row>
    <row r="1613" spans="1:26" hidden="1" x14ac:dyDescent="0.25">
      <c r="A1613" t="s">
        <v>1624</v>
      </c>
      <c r="B1613" t="s">
        <v>1623</v>
      </c>
      <c r="C1613" t="s">
        <v>181</v>
      </c>
      <c r="D1613" t="s">
        <v>182</v>
      </c>
      <c r="E1613" t="s">
        <v>183</v>
      </c>
      <c r="F1613" t="s">
        <v>184</v>
      </c>
      <c r="G1613" t="s">
        <v>58</v>
      </c>
      <c r="H1613">
        <v>1042038</v>
      </c>
      <c r="I1613">
        <v>5</v>
      </c>
      <c r="J1613" t="s">
        <v>79</v>
      </c>
      <c r="K1613" t="s">
        <v>6142</v>
      </c>
      <c r="L1613" t="s">
        <v>55</v>
      </c>
      <c r="M1613">
        <v>80</v>
      </c>
      <c r="N1613">
        <v>100</v>
      </c>
      <c r="O1613" t="s">
        <v>6156</v>
      </c>
      <c r="P1613">
        <v>2600</v>
      </c>
      <c r="Q1613">
        <v>50</v>
      </c>
      <c r="R1613">
        <v>300</v>
      </c>
      <c r="S1613"/>
      <c r="T1613"/>
      <c r="U1613" t="s">
        <v>6144</v>
      </c>
      <c r="V1613" s="2">
        <v>43670.418067129627</v>
      </c>
      <c r="W1613" t="s">
        <v>37</v>
      </c>
      <c r="X1613" s="2">
        <v>43670.418067129627</v>
      </c>
      <c r="Y1613" t="s">
        <v>37</v>
      </c>
      <c r="Z1613"/>
    </row>
    <row r="1614" spans="1:26" hidden="1" x14ac:dyDescent="0.25">
      <c r="A1614" t="s">
        <v>3847</v>
      </c>
      <c r="B1614" t="s">
        <v>3846</v>
      </c>
      <c r="C1614" t="s">
        <v>497</v>
      </c>
      <c r="D1614" t="s">
        <v>281</v>
      </c>
      <c r="E1614" t="s">
        <v>498</v>
      </c>
      <c r="F1614" t="s">
        <v>177</v>
      </c>
      <c r="G1614" t="s">
        <v>58</v>
      </c>
      <c r="H1614">
        <v>1040059</v>
      </c>
      <c r="I1614">
        <v>5</v>
      </c>
      <c r="J1614" t="s">
        <v>167</v>
      </c>
      <c r="K1614" t="s">
        <v>6142</v>
      </c>
      <c r="L1614" t="s">
        <v>55</v>
      </c>
      <c r="M1614">
        <v>80</v>
      </c>
      <c r="N1614">
        <v>100</v>
      </c>
      <c r="O1614" t="s">
        <v>6221</v>
      </c>
      <c r="P1614">
        <v>2700</v>
      </c>
      <c r="Q1614">
        <v>50</v>
      </c>
      <c r="R1614">
        <v>300</v>
      </c>
      <c r="S1614"/>
      <c r="T1614"/>
      <c r="U1614" t="s">
        <v>6144</v>
      </c>
      <c r="V1614" s="2">
        <v>44089.374479166669</v>
      </c>
      <c r="W1614" t="s">
        <v>37</v>
      </c>
      <c r="X1614" s="2">
        <v>44096.612835648149</v>
      </c>
      <c r="Y1614" t="s">
        <v>37</v>
      </c>
      <c r="Z1614"/>
    </row>
    <row r="1615" spans="1:26" hidden="1" x14ac:dyDescent="0.25">
      <c r="A1615" t="s">
        <v>1612</v>
      </c>
      <c r="B1615" t="s">
        <v>1611</v>
      </c>
      <c r="C1615" t="s">
        <v>913</v>
      </c>
      <c r="D1615" t="s">
        <v>914</v>
      </c>
      <c r="E1615" t="s">
        <v>915</v>
      </c>
      <c r="F1615" t="s">
        <v>177</v>
      </c>
      <c r="G1615" t="s">
        <v>58</v>
      </c>
      <c r="H1615">
        <v>1007901</v>
      </c>
      <c r="I1615">
        <v>5</v>
      </c>
      <c r="J1615" t="s">
        <v>79</v>
      </c>
      <c r="K1615" t="s">
        <v>6172</v>
      </c>
      <c r="L1615" t="s">
        <v>55</v>
      </c>
      <c r="M1615">
        <v>60</v>
      </c>
      <c r="N1615">
        <v>100</v>
      </c>
      <c r="O1615" t="s">
        <v>6190</v>
      </c>
      <c r="P1615">
        <v>2600</v>
      </c>
      <c r="Q1615">
        <v>50</v>
      </c>
      <c r="R1615">
        <v>300</v>
      </c>
      <c r="S1615"/>
      <c r="T1615"/>
      <c r="U1615" t="s">
        <v>6174</v>
      </c>
      <c r="V1615" s="2">
        <v>43817.438703703701</v>
      </c>
      <c r="W1615" t="s">
        <v>37</v>
      </c>
      <c r="X1615" s="2">
        <v>43817.438703703701</v>
      </c>
      <c r="Y1615" t="s">
        <v>37</v>
      </c>
      <c r="Z1615"/>
    </row>
    <row r="1616" spans="1:26" hidden="1" x14ac:dyDescent="0.25">
      <c r="A1616" t="s">
        <v>3857</v>
      </c>
      <c r="B1616" t="s">
        <v>3856</v>
      </c>
      <c r="C1616" t="s">
        <v>1594</v>
      </c>
      <c r="D1616" t="s">
        <v>849</v>
      </c>
      <c r="E1616" t="s">
        <v>1595</v>
      </c>
      <c r="F1616" t="s">
        <v>51</v>
      </c>
      <c r="G1616" t="s">
        <v>58</v>
      </c>
      <c r="H1616">
        <v>1019800</v>
      </c>
      <c r="I1616">
        <v>5</v>
      </c>
      <c r="J1616" t="s">
        <v>79</v>
      </c>
      <c r="K1616" t="s">
        <v>6172</v>
      </c>
      <c r="L1616" t="s">
        <v>55</v>
      </c>
      <c r="M1616">
        <v>60</v>
      </c>
      <c r="N1616">
        <v>100</v>
      </c>
      <c r="O1616" t="s">
        <v>6190</v>
      </c>
      <c r="P1616">
        <v>2550</v>
      </c>
      <c r="Q1616">
        <v>50</v>
      </c>
      <c r="R1616">
        <v>300</v>
      </c>
      <c r="S1616"/>
      <c r="T1616"/>
      <c r="U1616" t="s">
        <v>6174</v>
      </c>
      <c r="V1616" s="2">
        <v>43903.446388888886</v>
      </c>
      <c r="W1616" t="s">
        <v>37</v>
      </c>
      <c r="X1616" s="2">
        <v>44096.608194444445</v>
      </c>
      <c r="Y1616" t="s">
        <v>37</v>
      </c>
      <c r="Z1616"/>
    </row>
    <row r="1617" spans="1:26" hidden="1" x14ac:dyDescent="0.25">
      <c r="A1617" t="s">
        <v>1626</v>
      </c>
      <c r="B1617" t="s">
        <v>1625</v>
      </c>
      <c r="C1617" t="s">
        <v>1627</v>
      </c>
      <c r="D1617" t="s">
        <v>49</v>
      </c>
      <c r="E1617" t="s">
        <v>1628</v>
      </c>
      <c r="F1617" t="s">
        <v>107</v>
      </c>
      <c r="G1617" t="s">
        <v>58</v>
      </c>
      <c r="H1617">
        <v>1032009</v>
      </c>
      <c r="I1617">
        <v>5</v>
      </c>
      <c r="J1617" t="s">
        <v>47</v>
      </c>
      <c r="K1617" t="s">
        <v>6172</v>
      </c>
      <c r="L1617" t="s">
        <v>55</v>
      </c>
      <c r="M1617">
        <v>60</v>
      </c>
      <c r="N1617">
        <v>100</v>
      </c>
      <c r="O1617" t="s">
        <v>6190</v>
      </c>
      <c r="P1617">
        <v>2600</v>
      </c>
      <c r="Q1617">
        <v>50</v>
      </c>
      <c r="R1617">
        <v>300</v>
      </c>
      <c r="S1617"/>
      <c r="T1617"/>
      <c r="U1617" t="s">
        <v>6174</v>
      </c>
      <c r="V1617" s="2">
        <v>43636.676944444444</v>
      </c>
      <c r="W1617" t="s">
        <v>37</v>
      </c>
      <c r="X1617" s="2">
        <v>43636.676944444444</v>
      </c>
      <c r="Y1617" t="s">
        <v>37</v>
      </c>
      <c r="Z1617"/>
    </row>
    <row r="1618" spans="1:26" hidden="1" x14ac:dyDescent="0.25">
      <c r="A1618" t="s">
        <v>741</v>
      </c>
      <c r="B1618" t="s">
        <v>740</v>
      </c>
      <c r="C1618" t="s">
        <v>568</v>
      </c>
      <c r="D1618" t="s">
        <v>281</v>
      </c>
      <c r="E1618" t="s">
        <v>742</v>
      </c>
      <c r="F1618" t="s">
        <v>177</v>
      </c>
      <c r="G1618" t="s">
        <v>58</v>
      </c>
      <c r="H1618">
        <v>1018913</v>
      </c>
      <c r="I1618">
        <v>5</v>
      </c>
      <c r="J1618" t="s">
        <v>79</v>
      </c>
      <c r="K1618" t="s">
        <v>6142</v>
      </c>
      <c r="L1618" t="s">
        <v>55</v>
      </c>
      <c r="M1618">
        <v>80</v>
      </c>
      <c r="N1618">
        <v>100</v>
      </c>
      <c r="O1618" t="s">
        <v>6156</v>
      </c>
      <c r="P1618">
        <v>2600</v>
      </c>
      <c r="Q1618">
        <v>50</v>
      </c>
      <c r="R1618">
        <v>300</v>
      </c>
      <c r="S1618"/>
      <c r="T1618"/>
      <c r="U1618" t="s">
        <v>6144</v>
      </c>
      <c r="V1618" s="2">
        <v>43670.567928240744</v>
      </c>
      <c r="W1618" t="s">
        <v>37</v>
      </c>
      <c r="X1618" s="2">
        <v>43670.567928240744</v>
      </c>
      <c r="Y1618" t="s">
        <v>37</v>
      </c>
      <c r="Z1618"/>
    </row>
    <row r="1619" spans="1:26" hidden="1" x14ac:dyDescent="0.25">
      <c r="A1619" t="s">
        <v>745</v>
      </c>
      <c r="B1619" t="s">
        <v>744</v>
      </c>
      <c r="C1619" t="s">
        <v>188</v>
      </c>
      <c r="D1619" t="s">
        <v>93</v>
      </c>
      <c r="E1619" t="s">
        <v>189</v>
      </c>
      <c r="F1619" t="s">
        <v>177</v>
      </c>
      <c r="G1619" t="s">
        <v>58</v>
      </c>
      <c r="H1619">
        <v>1018914</v>
      </c>
      <c r="I1619">
        <v>5</v>
      </c>
      <c r="J1619" t="s">
        <v>79</v>
      </c>
      <c r="K1619" t="s">
        <v>6142</v>
      </c>
      <c r="L1619" t="s">
        <v>55</v>
      </c>
      <c r="M1619">
        <v>80</v>
      </c>
      <c r="N1619">
        <v>100</v>
      </c>
      <c r="O1619" t="s">
        <v>6143</v>
      </c>
      <c r="P1619">
        <v>2600</v>
      </c>
      <c r="Q1619">
        <v>50</v>
      </c>
      <c r="R1619">
        <v>300</v>
      </c>
      <c r="S1619"/>
      <c r="T1619"/>
      <c r="U1619" t="s">
        <v>6144</v>
      </c>
      <c r="V1619" s="2">
        <v>43669.674537037034</v>
      </c>
      <c r="W1619" t="s">
        <v>37</v>
      </c>
      <c r="X1619" s="2">
        <v>43669.674537037034</v>
      </c>
      <c r="Y1619" t="s">
        <v>37</v>
      </c>
      <c r="Z1619"/>
    </row>
    <row r="1620" spans="1:26" hidden="1" x14ac:dyDescent="0.25">
      <c r="A1620" t="s">
        <v>2644</v>
      </c>
      <c r="B1620" t="s">
        <v>2643</v>
      </c>
      <c r="C1620" t="s">
        <v>2645</v>
      </c>
      <c r="D1620" t="s">
        <v>246</v>
      </c>
      <c r="E1620" t="s">
        <v>2646</v>
      </c>
      <c r="F1620" t="s">
        <v>177</v>
      </c>
      <c r="G1620" t="s">
        <v>58</v>
      </c>
      <c r="H1620">
        <v>1018939</v>
      </c>
      <c r="I1620">
        <v>5</v>
      </c>
      <c r="J1620" t="s">
        <v>79</v>
      </c>
      <c r="K1620" t="s">
        <v>6142</v>
      </c>
      <c r="L1620" t="s">
        <v>55</v>
      </c>
      <c r="M1620">
        <v>80</v>
      </c>
      <c r="N1620">
        <v>100</v>
      </c>
      <c r="O1620" t="s">
        <v>6156</v>
      </c>
      <c r="P1620">
        <v>2500</v>
      </c>
      <c r="Q1620">
        <v>50</v>
      </c>
      <c r="R1620">
        <v>300</v>
      </c>
      <c r="S1620"/>
      <c r="T1620"/>
      <c r="U1620" t="s">
        <v>6144</v>
      </c>
      <c r="V1620" s="2">
        <v>43670.417372685188</v>
      </c>
      <c r="W1620" t="s">
        <v>37</v>
      </c>
      <c r="X1620" s="2">
        <v>43670.417372685188</v>
      </c>
      <c r="Y1620" t="s">
        <v>37</v>
      </c>
      <c r="Z1620"/>
    </row>
    <row r="1621" spans="1:26" hidden="1" x14ac:dyDescent="0.25">
      <c r="A1621" t="s">
        <v>6338</v>
      </c>
      <c r="B1621" s="2"/>
      <c r="C1621" s="2"/>
      <c r="D1621" s="2"/>
      <c r="E1621" s="2"/>
      <c r="F1621" s="2"/>
      <c r="G1621" t="s">
        <v>58</v>
      </c>
      <c r="H1621">
        <v>1018940</v>
      </c>
      <c r="I1621">
        <v>5</v>
      </c>
      <c r="J1621" t="s">
        <v>79</v>
      </c>
      <c r="K1621" t="s">
        <v>6142</v>
      </c>
      <c r="L1621" t="s">
        <v>55</v>
      </c>
      <c r="M1621">
        <v>80</v>
      </c>
      <c r="N1621">
        <v>100</v>
      </c>
      <c r="O1621" t="s">
        <v>6156</v>
      </c>
      <c r="P1621">
        <v>2600</v>
      </c>
      <c r="Q1621">
        <v>50</v>
      </c>
      <c r="R1621">
        <v>300</v>
      </c>
      <c r="S1621"/>
      <c r="T1621"/>
      <c r="U1621" t="s">
        <v>6144</v>
      </c>
      <c r="V1621" s="2">
        <v>43802.681944444441</v>
      </c>
      <c r="W1621" t="s">
        <v>37</v>
      </c>
      <c r="X1621" s="2">
        <v>43802.68209490741</v>
      </c>
      <c r="Y1621" t="s">
        <v>37</v>
      </c>
      <c r="Z1621"/>
    </row>
    <row r="1622" spans="1:26" hidden="1" x14ac:dyDescent="0.25">
      <c r="A1622" t="s">
        <v>2649</v>
      </c>
      <c r="B1622" t="s">
        <v>2648</v>
      </c>
      <c r="C1622" t="s">
        <v>161</v>
      </c>
      <c r="D1622" t="s">
        <v>162</v>
      </c>
      <c r="E1622" t="s">
        <v>163</v>
      </c>
      <c r="F1622" t="s">
        <v>62</v>
      </c>
      <c r="G1622" t="s">
        <v>58</v>
      </c>
      <c r="H1622">
        <v>1018941</v>
      </c>
      <c r="I1622">
        <v>5</v>
      </c>
      <c r="J1622" t="s">
        <v>79</v>
      </c>
      <c r="K1622" t="s">
        <v>6142</v>
      </c>
      <c r="L1622" t="s">
        <v>55</v>
      </c>
      <c r="M1622">
        <v>80</v>
      </c>
      <c r="N1622">
        <v>100</v>
      </c>
      <c r="O1622" t="s">
        <v>6143</v>
      </c>
      <c r="P1622">
        <v>2600</v>
      </c>
      <c r="Q1622">
        <v>50</v>
      </c>
      <c r="R1622">
        <v>300</v>
      </c>
      <c r="S1622"/>
      <c r="T1622"/>
      <c r="U1622" t="s">
        <v>6144</v>
      </c>
      <c r="V1622" s="2">
        <v>43669.683078703703</v>
      </c>
      <c r="W1622" t="s">
        <v>37</v>
      </c>
      <c r="X1622" s="2">
        <v>43669.683078703703</v>
      </c>
      <c r="Y1622" t="s">
        <v>37</v>
      </c>
      <c r="Z1622"/>
    </row>
    <row r="1623" spans="1:26" hidden="1" x14ac:dyDescent="0.25">
      <c r="A1623" t="s">
        <v>781</v>
      </c>
      <c r="B1623" t="s">
        <v>780</v>
      </c>
      <c r="C1623" t="s">
        <v>86</v>
      </c>
      <c r="D1623" t="s">
        <v>49</v>
      </c>
      <c r="E1623" t="s">
        <v>212</v>
      </c>
      <c r="F1623" t="s">
        <v>62</v>
      </c>
      <c r="G1623" t="s">
        <v>58</v>
      </c>
      <c r="H1623">
        <v>1018942</v>
      </c>
      <c r="I1623">
        <v>5</v>
      </c>
      <c r="J1623" t="s">
        <v>79</v>
      </c>
      <c r="K1623" t="s">
        <v>6142</v>
      </c>
      <c r="L1623" t="s">
        <v>55</v>
      </c>
      <c r="M1623">
        <v>80</v>
      </c>
      <c r="N1623">
        <v>100</v>
      </c>
      <c r="O1623" t="s">
        <v>6160</v>
      </c>
      <c r="P1623">
        <v>2600</v>
      </c>
      <c r="Q1623">
        <v>50</v>
      </c>
      <c r="R1623">
        <v>300</v>
      </c>
      <c r="S1623"/>
      <c r="T1623"/>
      <c r="U1623" t="s">
        <v>6144</v>
      </c>
      <c r="V1623" s="2">
        <v>43635.406655092593</v>
      </c>
      <c r="W1623" t="s">
        <v>37</v>
      </c>
      <c r="X1623" s="2">
        <v>43635.406655092593</v>
      </c>
      <c r="Y1623" t="s">
        <v>37</v>
      </c>
      <c r="Z1623"/>
    </row>
    <row r="1624" spans="1:26" hidden="1" x14ac:dyDescent="0.25">
      <c r="A1624" t="s">
        <v>783</v>
      </c>
      <c r="B1624" t="s">
        <v>782</v>
      </c>
      <c r="C1624" t="s">
        <v>597</v>
      </c>
      <c r="D1624" t="s">
        <v>93</v>
      </c>
      <c r="E1624" t="s">
        <v>598</v>
      </c>
      <c r="F1624" t="s">
        <v>177</v>
      </c>
      <c r="G1624" t="s">
        <v>58</v>
      </c>
      <c r="H1624">
        <v>1018943</v>
      </c>
      <c r="I1624">
        <v>5</v>
      </c>
      <c r="J1624" t="s">
        <v>79</v>
      </c>
      <c r="K1624" t="s">
        <v>6142</v>
      </c>
      <c r="L1624" t="s">
        <v>55</v>
      </c>
      <c r="M1624">
        <v>80</v>
      </c>
      <c r="N1624">
        <v>100</v>
      </c>
      <c r="O1624" t="s">
        <v>6143</v>
      </c>
      <c r="P1624">
        <v>2550</v>
      </c>
      <c r="Q1624">
        <v>50</v>
      </c>
      <c r="R1624">
        <v>300</v>
      </c>
      <c r="S1624"/>
      <c r="T1624"/>
      <c r="U1624" t="s">
        <v>6144</v>
      </c>
      <c r="V1624" s="2">
        <v>43629.679803240739</v>
      </c>
      <c r="W1624" t="s">
        <v>37</v>
      </c>
      <c r="X1624" s="2">
        <v>43629.679803240739</v>
      </c>
      <c r="Y1624" t="s">
        <v>37</v>
      </c>
      <c r="Z1624"/>
    </row>
    <row r="1625" spans="1:26" hidden="1" x14ac:dyDescent="0.25">
      <c r="A1625" t="s">
        <v>734</v>
      </c>
      <c r="B1625" t="s">
        <v>733</v>
      </c>
      <c r="C1625" t="s">
        <v>467</v>
      </c>
      <c r="D1625" t="s">
        <v>468</v>
      </c>
      <c r="E1625" t="s">
        <v>469</v>
      </c>
      <c r="F1625" t="s">
        <v>177</v>
      </c>
      <c r="G1625" t="s">
        <v>58</v>
      </c>
      <c r="H1625">
        <v>1018930</v>
      </c>
      <c r="I1625">
        <v>5</v>
      </c>
      <c r="J1625" t="s">
        <v>79</v>
      </c>
      <c r="K1625" t="s">
        <v>6142</v>
      </c>
      <c r="L1625" t="s">
        <v>55</v>
      </c>
      <c r="M1625">
        <v>80</v>
      </c>
      <c r="N1625">
        <v>100</v>
      </c>
      <c r="O1625" t="s">
        <v>6143</v>
      </c>
      <c r="P1625">
        <v>2600</v>
      </c>
      <c r="Q1625">
        <v>50</v>
      </c>
      <c r="R1625">
        <v>300</v>
      </c>
      <c r="S1625"/>
      <c r="T1625"/>
      <c r="U1625" t="s">
        <v>6144</v>
      </c>
      <c r="V1625" s="2">
        <v>43670.65111111111</v>
      </c>
      <c r="W1625" t="s">
        <v>37</v>
      </c>
      <c r="X1625" s="2">
        <v>43670.65111111111</v>
      </c>
      <c r="Y1625" t="s">
        <v>37</v>
      </c>
      <c r="Z1625"/>
    </row>
    <row r="1626" spans="1:26" hidden="1" x14ac:dyDescent="0.25">
      <c r="A1626" t="s">
        <v>736</v>
      </c>
      <c r="B1626" t="s">
        <v>735</v>
      </c>
      <c r="C1626" t="s">
        <v>737</v>
      </c>
      <c r="D1626" t="s">
        <v>334</v>
      </c>
      <c r="E1626" t="s">
        <v>738</v>
      </c>
      <c r="F1626" t="s">
        <v>184</v>
      </c>
      <c r="G1626" t="s">
        <v>58</v>
      </c>
      <c r="H1626">
        <v>1018931</v>
      </c>
      <c r="I1626">
        <v>5</v>
      </c>
      <c r="J1626" t="s">
        <v>79</v>
      </c>
      <c r="K1626" t="s">
        <v>6142</v>
      </c>
      <c r="L1626" t="s">
        <v>55</v>
      </c>
      <c r="M1626">
        <v>80</v>
      </c>
      <c r="N1626">
        <v>100</v>
      </c>
      <c r="O1626" t="s">
        <v>6160</v>
      </c>
      <c r="P1626">
        <v>2600</v>
      </c>
      <c r="Q1626">
        <v>50</v>
      </c>
      <c r="R1626">
        <v>300</v>
      </c>
      <c r="S1626"/>
      <c r="T1626"/>
      <c r="U1626" t="s">
        <v>6144</v>
      </c>
      <c r="V1626" s="2">
        <v>43670.609502314815</v>
      </c>
      <c r="W1626" t="s">
        <v>37</v>
      </c>
      <c r="X1626" s="2">
        <v>43670.609502314815</v>
      </c>
      <c r="Y1626" t="s">
        <v>37</v>
      </c>
      <c r="Z1626"/>
    </row>
    <row r="1627" spans="1:26" hidden="1" x14ac:dyDescent="0.25">
      <c r="A1627" t="s">
        <v>2605</v>
      </c>
      <c r="B1627" t="s">
        <v>2604</v>
      </c>
      <c r="C1627" t="s">
        <v>679</v>
      </c>
      <c r="D1627" t="s">
        <v>411</v>
      </c>
      <c r="E1627" t="s">
        <v>680</v>
      </c>
      <c r="F1627" t="s">
        <v>62</v>
      </c>
      <c r="G1627" t="s">
        <v>58</v>
      </c>
      <c r="H1627">
        <v>1018910</v>
      </c>
      <c r="I1627">
        <v>5</v>
      </c>
      <c r="J1627" t="s">
        <v>79</v>
      </c>
      <c r="K1627" t="s">
        <v>6142</v>
      </c>
      <c r="L1627" t="s">
        <v>55</v>
      </c>
      <c r="M1627">
        <v>80</v>
      </c>
      <c r="N1627">
        <v>100</v>
      </c>
      <c r="O1627" t="s">
        <v>6160</v>
      </c>
      <c r="P1627">
        <v>2600</v>
      </c>
      <c r="Q1627">
        <v>50</v>
      </c>
      <c r="R1627">
        <v>300</v>
      </c>
      <c r="S1627"/>
      <c r="T1627"/>
      <c r="U1627" t="s">
        <v>6144</v>
      </c>
      <c r="V1627" s="2">
        <v>43670.376504629632</v>
      </c>
      <c r="W1627" t="s">
        <v>37</v>
      </c>
      <c r="X1627" s="2">
        <v>43670.376504629632</v>
      </c>
      <c r="Y1627" t="s">
        <v>37</v>
      </c>
      <c r="Z1627"/>
    </row>
    <row r="1628" spans="1:26" hidden="1" x14ac:dyDescent="0.25">
      <c r="A1628" t="s">
        <v>2588</v>
      </c>
      <c r="B1628" t="s">
        <v>2587</v>
      </c>
      <c r="C1628" t="s">
        <v>492</v>
      </c>
      <c r="D1628" t="s">
        <v>81</v>
      </c>
      <c r="E1628" t="s">
        <v>493</v>
      </c>
      <c r="F1628" t="s">
        <v>62</v>
      </c>
      <c r="G1628" t="s">
        <v>58</v>
      </c>
      <c r="H1628">
        <v>1018904</v>
      </c>
      <c r="I1628">
        <v>5</v>
      </c>
      <c r="J1628" t="s">
        <v>79</v>
      </c>
      <c r="K1628" t="s">
        <v>6172</v>
      </c>
      <c r="L1628" t="s">
        <v>55</v>
      </c>
      <c r="M1628">
        <v>60</v>
      </c>
      <c r="N1628">
        <v>100</v>
      </c>
      <c r="O1628" t="s">
        <v>6190</v>
      </c>
      <c r="P1628">
        <v>2700</v>
      </c>
      <c r="Q1628">
        <v>50</v>
      </c>
      <c r="R1628">
        <v>300</v>
      </c>
      <c r="S1628"/>
      <c r="T1628"/>
      <c r="U1628" t="s">
        <v>6174</v>
      </c>
      <c r="V1628" s="2">
        <v>43817.4455787037</v>
      </c>
      <c r="W1628" t="s">
        <v>37</v>
      </c>
      <c r="X1628" s="2">
        <v>43817.4455787037</v>
      </c>
      <c r="Y1628" t="s">
        <v>37</v>
      </c>
      <c r="Z1628"/>
    </row>
    <row r="1629" spans="1:26" hidden="1" x14ac:dyDescent="0.25">
      <c r="A1629" t="s">
        <v>747</v>
      </c>
      <c r="B1629" t="s">
        <v>746</v>
      </c>
      <c r="C1629" t="s">
        <v>748</v>
      </c>
      <c r="D1629" t="s">
        <v>334</v>
      </c>
      <c r="E1629" t="s">
        <v>749</v>
      </c>
      <c r="F1629" t="s">
        <v>750</v>
      </c>
      <c r="G1629" t="s">
        <v>58</v>
      </c>
      <c r="H1629">
        <v>1018908</v>
      </c>
      <c r="I1629">
        <v>5</v>
      </c>
      <c r="J1629" t="s">
        <v>47</v>
      </c>
      <c r="K1629" t="s">
        <v>6172</v>
      </c>
      <c r="L1629" t="s">
        <v>55</v>
      </c>
      <c r="M1629">
        <v>60</v>
      </c>
      <c r="N1629">
        <v>100</v>
      </c>
      <c r="O1629" t="s">
        <v>6190</v>
      </c>
      <c r="P1629">
        <v>2600</v>
      </c>
      <c r="Q1629">
        <v>50</v>
      </c>
      <c r="R1629">
        <v>240</v>
      </c>
      <c r="S1629"/>
      <c r="T1629"/>
      <c r="U1629" t="s">
        <v>6174</v>
      </c>
      <c r="V1629" s="2">
        <v>43866.667164351849</v>
      </c>
      <c r="W1629" t="s">
        <v>37</v>
      </c>
      <c r="X1629" s="2">
        <v>43866.667164351849</v>
      </c>
      <c r="Y1629" t="s">
        <v>37</v>
      </c>
      <c r="Z1629"/>
    </row>
    <row r="1630" spans="1:26" hidden="1" x14ac:dyDescent="0.25">
      <c r="A1630" t="s">
        <v>907</v>
      </c>
      <c r="B1630" t="s">
        <v>906</v>
      </c>
      <c r="C1630" t="s">
        <v>908</v>
      </c>
      <c r="D1630" t="s">
        <v>281</v>
      </c>
      <c r="E1630" t="s">
        <v>909</v>
      </c>
      <c r="F1630" t="s">
        <v>177</v>
      </c>
      <c r="G1630" t="s">
        <v>58</v>
      </c>
      <c r="H1630">
        <v>1019417</v>
      </c>
      <c r="I1630">
        <v>5</v>
      </c>
      <c r="J1630" t="s">
        <v>79</v>
      </c>
      <c r="K1630" t="s">
        <v>6142</v>
      </c>
      <c r="L1630" t="s">
        <v>55</v>
      </c>
      <c r="M1630">
        <v>80</v>
      </c>
      <c r="N1630">
        <v>100</v>
      </c>
      <c r="O1630" t="s">
        <v>6156</v>
      </c>
      <c r="P1630">
        <v>2600</v>
      </c>
      <c r="Q1630">
        <v>50</v>
      </c>
      <c r="R1630">
        <v>300</v>
      </c>
      <c r="S1630"/>
      <c r="T1630"/>
      <c r="U1630" t="s">
        <v>6144</v>
      </c>
      <c r="V1630" s="2">
        <v>43670.416307870371</v>
      </c>
      <c r="W1630" t="s">
        <v>37</v>
      </c>
      <c r="X1630" s="2">
        <v>43670.416307870371</v>
      </c>
      <c r="Y1630" t="s">
        <v>37</v>
      </c>
      <c r="Z1630"/>
    </row>
    <row r="1631" spans="1:26" hidden="1" x14ac:dyDescent="0.25">
      <c r="A1631" t="s">
        <v>912</v>
      </c>
      <c r="B1631" t="s">
        <v>911</v>
      </c>
      <c r="C1631" t="s">
        <v>913</v>
      </c>
      <c r="D1631" t="s">
        <v>914</v>
      </c>
      <c r="E1631" t="s">
        <v>915</v>
      </c>
      <c r="F1631" t="s">
        <v>177</v>
      </c>
      <c r="G1631" t="s">
        <v>58</v>
      </c>
      <c r="H1631">
        <v>1019419</v>
      </c>
      <c r="I1631">
        <v>5</v>
      </c>
      <c r="J1631" t="s">
        <v>47</v>
      </c>
      <c r="K1631" t="s">
        <v>6172</v>
      </c>
      <c r="L1631" t="s">
        <v>55</v>
      </c>
      <c r="M1631">
        <v>60</v>
      </c>
      <c r="N1631">
        <v>100</v>
      </c>
      <c r="O1631" t="s">
        <v>6190</v>
      </c>
      <c r="P1631">
        <v>2600</v>
      </c>
      <c r="Q1631">
        <v>50</v>
      </c>
      <c r="R1631">
        <v>300</v>
      </c>
      <c r="S1631"/>
      <c r="T1631"/>
      <c r="U1631" t="s">
        <v>6174</v>
      </c>
      <c r="V1631" s="2">
        <v>43817.439143518517</v>
      </c>
      <c r="W1631" t="s">
        <v>37</v>
      </c>
      <c r="X1631" s="2">
        <v>43817.439143518517</v>
      </c>
      <c r="Y1631" t="s">
        <v>37</v>
      </c>
      <c r="Z1631"/>
    </row>
    <row r="1632" spans="1:26" hidden="1" x14ac:dyDescent="0.25">
      <c r="A1632" t="s">
        <v>2739</v>
      </c>
      <c r="B1632" t="s">
        <v>2738</v>
      </c>
      <c r="C1632" t="s">
        <v>956</v>
      </c>
      <c r="D1632" t="s">
        <v>528</v>
      </c>
      <c r="E1632" t="s">
        <v>957</v>
      </c>
      <c r="F1632" t="s">
        <v>51</v>
      </c>
      <c r="G1632" t="s">
        <v>58</v>
      </c>
      <c r="H1632">
        <v>1019421</v>
      </c>
      <c r="I1632">
        <v>5</v>
      </c>
      <c r="J1632" t="s">
        <v>79</v>
      </c>
      <c r="K1632" t="s">
        <v>6172</v>
      </c>
      <c r="L1632" t="s">
        <v>55</v>
      </c>
      <c r="M1632">
        <v>60</v>
      </c>
      <c r="N1632">
        <v>100</v>
      </c>
      <c r="O1632" t="s">
        <v>6190</v>
      </c>
      <c r="P1632">
        <v>2600</v>
      </c>
      <c r="Q1632">
        <v>50</v>
      </c>
      <c r="R1632">
        <v>300</v>
      </c>
      <c r="S1632"/>
      <c r="T1632"/>
      <c r="U1632" t="s">
        <v>6174</v>
      </c>
      <c r="V1632" s="2">
        <v>43732.439201388886</v>
      </c>
      <c r="W1632" t="s">
        <v>37</v>
      </c>
      <c r="X1632" s="2">
        <v>43857.478958333333</v>
      </c>
      <c r="Y1632" t="s">
        <v>37</v>
      </c>
      <c r="Z1632"/>
    </row>
    <row r="1633" spans="1:26" hidden="1" x14ac:dyDescent="0.25">
      <c r="A1633" t="s">
        <v>898</v>
      </c>
      <c r="B1633" t="s">
        <v>897</v>
      </c>
      <c r="C1633" t="s">
        <v>899</v>
      </c>
      <c r="D1633" t="s">
        <v>49</v>
      </c>
      <c r="E1633" t="s">
        <v>900</v>
      </c>
      <c r="F1633" t="s">
        <v>62</v>
      </c>
      <c r="G1633" t="s">
        <v>58</v>
      </c>
      <c r="H1633">
        <v>1019422</v>
      </c>
      <c r="I1633">
        <v>5</v>
      </c>
      <c r="J1633" t="s">
        <v>47</v>
      </c>
      <c r="K1633" t="s">
        <v>6172</v>
      </c>
      <c r="L1633" t="s">
        <v>55</v>
      </c>
      <c r="M1633">
        <v>60</v>
      </c>
      <c r="N1633">
        <v>100</v>
      </c>
      <c r="O1633" t="s">
        <v>6190</v>
      </c>
      <c r="P1633">
        <v>2600</v>
      </c>
      <c r="Q1633">
        <v>50</v>
      </c>
      <c r="R1633">
        <v>300</v>
      </c>
      <c r="S1633"/>
      <c r="T1633"/>
      <c r="U1633" t="s">
        <v>6174</v>
      </c>
      <c r="V1633" s="2">
        <v>43832.66778935185</v>
      </c>
      <c r="W1633" t="s">
        <v>37</v>
      </c>
      <c r="X1633" s="2">
        <v>43832.66778935185</v>
      </c>
      <c r="Y1633" t="s">
        <v>37</v>
      </c>
      <c r="Z1633"/>
    </row>
    <row r="1634" spans="1:26" hidden="1" x14ac:dyDescent="0.25">
      <c r="A1634" t="s">
        <v>903</v>
      </c>
      <c r="B1634" t="s">
        <v>902</v>
      </c>
      <c r="C1634" t="s">
        <v>899</v>
      </c>
      <c r="D1634" t="s">
        <v>49</v>
      </c>
      <c r="E1634" t="s">
        <v>900</v>
      </c>
      <c r="F1634" t="s">
        <v>62</v>
      </c>
      <c r="G1634" t="s">
        <v>58</v>
      </c>
      <c r="H1634">
        <v>1019423</v>
      </c>
      <c r="I1634">
        <v>5</v>
      </c>
      <c r="J1634" t="s">
        <v>79</v>
      </c>
      <c r="K1634" t="s">
        <v>6172</v>
      </c>
      <c r="L1634" t="s">
        <v>55</v>
      </c>
      <c r="M1634">
        <v>60</v>
      </c>
      <c r="N1634">
        <v>100</v>
      </c>
      <c r="O1634" t="s">
        <v>6190</v>
      </c>
      <c r="P1634">
        <v>2600</v>
      </c>
      <c r="Q1634">
        <v>50</v>
      </c>
      <c r="R1634">
        <v>300</v>
      </c>
      <c r="S1634"/>
      <c r="T1634"/>
      <c r="U1634" t="s">
        <v>6174</v>
      </c>
      <c r="V1634" s="2">
        <v>43832.667372685188</v>
      </c>
      <c r="W1634" t="s">
        <v>37</v>
      </c>
      <c r="X1634" s="2">
        <v>43832.667372685188</v>
      </c>
      <c r="Y1634" t="s">
        <v>37</v>
      </c>
      <c r="Z1634"/>
    </row>
    <row r="1635" spans="1:26" hidden="1" x14ac:dyDescent="0.25">
      <c r="A1635" t="s">
        <v>905</v>
      </c>
      <c r="B1635" t="s">
        <v>904</v>
      </c>
      <c r="C1635" t="s">
        <v>492</v>
      </c>
      <c r="D1635" t="s">
        <v>81</v>
      </c>
      <c r="E1635" t="s">
        <v>493</v>
      </c>
      <c r="F1635" t="s">
        <v>62</v>
      </c>
      <c r="G1635" t="s">
        <v>58</v>
      </c>
      <c r="H1635">
        <v>1019424</v>
      </c>
      <c r="I1635">
        <v>5</v>
      </c>
      <c r="J1635" t="s">
        <v>47</v>
      </c>
      <c r="K1635" t="s">
        <v>6172</v>
      </c>
      <c r="L1635" t="s">
        <v>55</v>
      </c>
      <c r="M1635">
        <v>60</v>
      </c>
      <c r="N1635">
        <v>100</v>
      </c>
      <c r="O1635" t="s">
        <v>6190</v>
      </c>
      <c r="P1635">
        <v>2600</v>
      </c>
      <c r="Q1635">
        <v>50</v>
      </c>
      <c r="R1635">
        <v>300</v>
      </c>
      <c r="S1635"/>
      <c r="T1635"/>
      <c r="U1635" t="s">
        <v>6174</v>
      </c>
      <c r="V1635" s="2">
        <v>43817.446006944447</v>
      </c>
      <c r="W1635" t="s">
        <v>37</v>
      </c>
      <c r="X1635" s="2">
        <v>43817.446006944447</v>
      </c>
      <c r="Y1635" t="s">
        <v>37</v>
      </c>
      <c r="Z1635"/>
    </row>
    <row r="1636" spans="1:26" hidden="1" x14ac:dyDescent="0.25">
      <c r="A1636" t="s">
        <v>2741</v>
      </c>
      <c r="B1636" t="s">
        <v>2740</v>
      </c>
      <c r="C1636" t="s">
        <v>919</v>
      </c>
      <c r="D1636" t="s">
        <v>920</v>
      </c>
      <c r="E1636" t="s">
        <v>921</v>
      </c>
      <c r="F1636" t="s">
        <v>51</v>
      </c>
      <c r="G1636" t="s">
        <v>58</v>
      </c>
      <c r="H1636">
        <v>1019426</v>
      </c>
      <c r="I1636">
        <v>5</v>
      </c>
      <c r="J1636" t="s">
        <v>79</v>
      </c>
      <c r="K1636" t="s">
        <v>6172</v>
      </c>
      <c r="L1636" t="s">
        <v>55</v>
      </c>
      <c r="M1636">
        <v>60</v>
      </c>
      <c r="N1636">
        <v>100</v>
      </c>
      <c r="O1636" t="s">
        <v>6190</v>
      </c>
      <c r="P1636">
        <v>2600</v>
      </c>
      <c r="Q1636">
        <v>50</v>
      </c>
      <c r="R1636">
        <v>300</v>
      </c>
      <c r="S1636"/>
      <c r="T1636"/>
      <c r="U1636" t="s">
        <v>6174</v>
      </c>
      <c r="V1636" s="2">
        <v>43732.419444444444</v>
      </c>
      <c r="W1636" t="s">
        <v>37</v>
      </c>
      <c r="X1636" s="2">
        <v>43732.419444444444</v>
      </c>
      <c r="Y1636" t="s">
        <v>37</v>
      </c>
      <c r="Z1636"/>
    </row>
    <row r="1637" spans="1:26" hidden="1" x14ac:dyDescent="0.25">
      <c r="A1637" t="s">
        <v>918</v>
      </c>
      <c r="B1637" t="s">
        <v>917</v>
      </c>
      <c r="C1637" t="s">
        <v>919</v>
      </c>
      <c r="D1637" t="s">
        <v>920</v>
      </c>
      <c r="E1637" t="s">
        <v>921</v>
      </c>
      <c r="F1637" t="s">
        <v>51</v>
      </c>
      <c r="G1637" t="s">
        <v>58</v>
      </c>
      <c r="H1637">
        <v>1019427</v>
      </c>
      <c r="I1637">
        <v>5</v>
      </c>
      <c r="J1637" t="s">
        <v>47</v>
      </c>
      <c r="K1637" t="s">
        <v>6172</v>
      </c>
      <c r="L1637" t="s">
        <v>55</v>
      </c>
      <c r="M1637">
        <v>60</v>
      </c>
      <c r="N1637">
        <v>100</v>
      </c>
      <c r="O1637" t="s">
        <v>6190</v>
      </c>
      <c r="P1637">
        <v>2600</v>
      </c>
      <c r="Q1637">
        <v>50</v>
      </c>
      <c r="R1637">
        <v>300</v>
      </c>
      <c r="S1637"/>
      <c r="T1637"/>
      <c r="U1637" t="s">
        <v>6174</v>
      </c>
      <c r="V1637" s="2">
        <v>43732.41988425926</v>
      </c>
      <c r="W1637" t="s">
        <v>37</v>
      </c>
      <c r="X1637" s="2">
        <v>43732.41988425926</v>
      </c>
      <c r="Y1637" t="s">
        <v>37</v>
      </c>
      <c r="Z1637"/>
    </row>
    <row r="1638" spans="1:26" hidden="1" x14ac:dyDescent="0.25">
      <c r="A1638" t="s">
        <v>924</v>
      </c>
      <c r="B1638" t="s">
        <v>923</v>
      </c>
      <c r="C1638" t="s">
        <v>86</v>
      </c>
      <c r="D1638" t="s">
        <v>579</v>
      </c>
      <c r="E1638" t="s">
        <v>580</v>
      </c>
      <c r="F1638" t="s">
        <v>62</v>
      </c>
      <c r="G1638" t="s">
        <v>58</v>
      </c>
      <c r="H1638">
        <v>1019428</v>
      </c>
      <c r="I1638">
        <v>5</v>
      </c>
      <c r="J1638" t="s">
        <v>47</v>
      </c>
      <c r="K1638" t="s">
        <v>6172</v>
      </c>
      <c r="L1638" t="s">
        <v>55</v>
      </c>
      <c r="M1638">
        <v>60</v>
      </c>
      <c r="N1638">
        <v>100</v>
      </c>
      <c r="O1638" t="s">
        <v>6190</v>
      </c>
      <c r="P1638">
        <v>2600</v>
      </c>
      <c r="Q1638">
        <v>50</v>
      </c>
      <c r="R1638">
        <v>300</v>
      </c>
      <c r="S1638"/>
      <c r="T1638"/>
      <c r="U1638" t="s">
        <v>6174</v>
      </c>
      <c r="V1638" s="2">
        <v>43832.649178240739</v>
      </c>
      <c r="W1638" t="s">
        <v>37</v>
      </c>
      <c r="X1638" s="2">
        <v>44096.606273148151</v>
      </c>
      <c r="Y1638" t="s">
        <v>37</v>
      </c>
      <c r="Z1638"/>
    </row>
    <row r="1639" spans="1:26" hidden="1" x14ac:dyDescent="0.25">
      <c r="A1639" t="s">
        <v>2743</v>
      </c>
      <c r="B1639" t="s">
        <v>2742</v>
      </c>
      <c r="C1639" t="s">
        <v>86</v>
      </c>
      <c r="D1639" t="s">
        <v>579</v>
      </c>
      <c r="E1639" t="s">
        <v>580</v>
      </c>
      <c r="F1639" t="s">
        <v>62</v>
      </c>
      <c r="G1639" t="s">
        <v>58</v>
      </c>
      <c r="H1639">
        <v>1019429</v>
      </c>
      <c r="I1639">
        <v>5</v>
      </c>
      <c r="J1639" t="s">
        <v>79</v>
      </c>
      <c r="K1639" t="s">
        <v>6172</v>
      </c>
      <c r="L1639" t="s">
        <v>55</v>
      </c>
      <c r="M1639">
        <v>60</v>
      </c>
      <c r="N1639">
        <v>100</v>
      </c>
      <c r="O1639" t="s">
        <v>6190</v>
      </c>
      <c r="P1639">
        <v>2600</v>
      </c>
      <c r="Q1639">
        <v>50</v>
      </c>
      <c r="R1639">
        <v>300</v>
      </c>
      <c r="S1639"/>
      <c r="T1639"/>
      <c r="U1639" t="s">
        <v>6339</v>
      </c>
      <c r="V1639" s="2">
        <v>43832.648506944446</v>
      </c>
      <c r="W1639" t="s">
        <v>37</v>
      </c>
      <c r="X1639" s="2">
        <v>43832.648506944446</v>
      </c>
      <c r="Y1639" t="s">
        <v>37</v>
      </c>
      <c r="Z1639"/>
    </row>
    <row r="1640" spans="1:26" hidden="1" x14ac:dyDescent="0.25">
      <c r="A1640" t="s">
        <v>931</v>
      </c>
      <c r="B1640" t="s">
        <v>930</v>
      </c>
      <c r="C1640" t="s">
        <v>168</v>
      </c>
      <c r="D1640" t="s">
        <v>169</v>
      </c>
      <c r="E1640" t="s">
        <v>170</v>
      </c>
      <c r="F1640" t="s">
        <v>43</v>
      </c>
      <c r="G1640" t="s">
        <v>58</v>
      </c>
      <c r="H1640">
        <v>1019430</v>
      </c>
      <c r="I1640">
        <v>5</v>
      </c>
      <c r="J1640" t="s">
        <v>79</v>
      </c>
      <c r="K1640" t="s">
        <v>6172</v>
      </c>
      <c r="L1640" t="s">
        <v>55</v>
      </c>
      <c r="M1640">
        <v>60</v>
      </c>
      <c r="N1640">
        <v>100</v>
      </c>
      <c r="O1640" t="s">
        <v>6190</v>
      </c>
      <c r="P1640">
        <v>2600</v>
      </c>
      <c r="Q1640">
        <v>50</v>
      </c>
      <c r="R1640">
        <v>300</v>
      </c>
      <c r="S1640"/>
      <c r="T1640"/>
      <c r="U1640" t="s">
        <v>6174</v>
      </c>
      <c r="V1640" s="2">
        <v>43817.379432870373</v>
      </c>
      <c r="W1640" t="s">
        <v>37</v>
      </c>
      <c r="X1640" s="2">
        <v>43817.379432870373</v>
      </c>
      <c r="Y1640" t="s">
        <v>37</v>
      </c>
      <c r="Z1640"/>
    </row>
    <row r="1641" spans="1:26" hidden="1" x14ac:dyDescent="0.25">
      <c r="A1641" t="s">
        <v>933</v>
      </c>
      <c r="B1641" t="s">
        <v>932</v>
      </c>
      <c r="C1641" t="s">
        <v>934</v>
      </c>
      <c r="D1641" t="s">
        <v>935</v>
      </c>
      <c r="E1641" t="s">
        <v>921</v>
      </c>
      <c r="F1641" t="s">
        <v>51</v>
      </c>
      <c r="G1641" t="s">
        <v>58</v>
      </c>
      <c r="H1641">
        <v>1019431</v>
      </c>
      <c r="I1641">
        <v>5</v>
      </c>
      <c r="J1641" t="s">
        <v>47</v>
      </c>
      <c r="K1641" t="s">
        <v>6172</v>
      </c>
      <c r="L1641" t="s">
        <v>55</v>
      </c>
      <c r="M1641">
        <v>60</v>
      </c>
      <c r="N1641">
        <v>100</v>
      </c>
      <c r="O1641" t="s">
        <v>6190</v>
      </c>
      <c r="P1641">
        <v>2600</v>
      </c>
      <c r="Q1641">
        <v>50</v>
      </c>
      <c r="R1641">
        <v>300</v>
      </c>
      <c r="S1641"/>
      <c r="T1641"/>
      <c r="U1641" t="s">
        <v>6174</v>
      </c>
      <c r="V1641" s="2">
        <v>43732.444074074076</v>
      </c>
      <c r="W1641" t="s">
        <v>37</v>
      </c>
      <c r="X1641" s="2">
        <v>43817.377349537041</v>
      </c>
      <c r="Y1641" t="s">
        <v>37</v>
      </c>
      <c r="Z1641"/>
    </row>
    <row r="1642" spans="1:26" hidden="1" x14ac:dyDescent="0.25">
      <c r="A1642" t="s">
        <v>2745</v>
      </c>
      <c r="B1642" t="s">
        <v>2744</v>
      </c>
      <c r="C1642" t="s">
        <v>919</v>
      </c>
      <c r="D1642" t="s">
        <v>935</v>
      </c>
      <c r="E1642" t="s">
        <v>921</v>
      </c>
      <c r="F1642" t="s">
        <v>51</v>
      </c>
      <c r="G1642" t="s">
        <v>58</v>
      </c>
      <c r="H1642">
        <v>1019432</v>
      </c>
      <c r="I1642">
        <v>5</v>
      </c>
      <c r="J1642" t="s">
        <v>79</v>
      </c>
      <c r="K1642" t="s">
        <v>6172</v>
      </c>
      <c r="L1642" t="s">
        <v>55</v>
      </c>
      <c r="M1642">
        <v>60</v>
      </c>
      <c r="N1642">
        <v>100</v>
      </c>
      <c r="O1642" t="s">
        <v>6190</v>
      </c>
      <c r="P1642">
        <v>2550</v>
      </c>
      <c r="Q1642">
        <v>50</v>
      </c>
      <c r="R1642">
        <v>300</v>
      </c>
      <c r="S1642"/>
      <c r="T1642"/>
      <c r="U1642" t="s">
        <v>6174</v>
      </c>
      <c r="V1642" s="2">
        <v>43732.443726851852</v>
      </c>
      <c r="W1642" t="s">
        <v>37</v>
      </c>
      <c r="X1642" s="2">
        <v>43857.478726851848</v>
      </c>
      <c r="Y1642" t="s">
        <v>37</v>
      </c>
      <c r="Z1642"/>
    </row>
    <row r="1643" spans="1:26" hidden="1" x14ac:dyDescent="0.25">
      <c r="A1643" t="s">
        <v>926</v>
      </c>
      <c r="B1643" t="s">
        <v>925</v>
      </c>
      <c r="C1643" t="s">
        <v>927</v>
      </c>
      <c r="D1643" t="s">
        <v>482</v>
      </c>
      <c r="E1643" t="s">
        <v>928</v>
      </c>
      <c r="F1643" t="s">
        <v>62</v>
      </c>
      <c r="G1643" t="s">
        <v>58</v>
      </c>
      <c r="H1643">
        <v>1019433</v>
      </c>
      <c r="I1643">
        <v>5</v>
      </c>
      <c r="J1643" t="s">
        <v>47</v>
      </c>
      <c r="K1643" t="s">
        <v>6172</v>
      </c>
      <c r="L1643" t="s">
        <v>55</v>
      </c>
      <c r="M1643">
        <v>60</v>
      </c>
      <c r="N1643">
        <v>100</v>
      </c>
      <c r="O1643" t="s">
        <v>6190</v>
      </c>
      <c r="P1643">
        <v>2600</v>
      </c>
      <c r="Q1643">
        <v>50</v>
      </c>
      <c r="R1643">
        <v>300</v>
      </c>
      <c r="S1643"/>
      <c r="T1643"/>
      <c r="U1643" t="s">
        <v>6174</v>
      </c>
      <c r="V1643" s="2">
        <v>43732.426076388889</v>
      </c>
      <c r="W1643" t="s">
        <v>37</v>
      </c>
      <c r="X1643" s="2">
        <v>43732.426076388889</v>
      </c>
      <c r="Y1643" t="s">
        <v>37</v>
      </c>
      <c r="Z1643"/>
    </row>
    <row r="1644" spans="1:26" hidden="1" x14ac:dyDescent="0.25">
      <c r="A1644" t="s">
        <v>2752</v>
      </c>
      <c r="B1644" t="s">
        <v>2751</v>
      </c>
      <c r="C1644" t="s">
        <v>927</v>
      </c>
      <c r="D1644" t="s">
        <v>482</v>
      </c>
      <c r="E1644" t="s">
        <v>928</v>
      </c>
      <c r="F1644" t="s">
        <v>62</v>
      </c>
      <c r="G1644" t="s">
        <v>58</v>
      </c>
      <c r="H1644">
        <v>1019434</v>
      </c>
      <c r="I1644">
        <v>5</v>
      </c>
      <c r="J1644" t="s">
        <v>79</v>
      </c>
      <c r="K1644" t="s">
        <v>6172</v>
      </c>
      <c r="L1644" t="s">
        <v>55</v>
      </c>
      <c r="M1644">
        <v>60</v>
      </c>
      <c r="N1644">
        <v>100</v>
      </c>
      <c r="O1644" t="s">
        <v>6190</v>
      </c>
      <c r="P1644">
        <v>2600</v>
      </c>
      <c r="Q1644">
        <v>50</v>
      </c>
      <c r="R1644">
        <v>300</v>
      </c>
      <c r="S1644"/>
      <c r="T1644"/>
      <c r="U1644" t="s">
        <v>6174</v>
      </c>
      <c r="V1644" s="2">
        <v>43732.425740740742</v>
      </c>
      <c r="W1644" t="s">
        <v>37</v>
      </c>
      <c r="X1644" s="2">
        <v>43732.425740740742</v>
      </c>
      <c r="Y1644" t="s">
        <v>37</v>
      </c>
      <c r="Z1644"/>
    </row>
    <row r="1645" spans="1:26" hidden="1" x14ac:dyDescent="0.25">
      <c r="A1645" t="s">
        <v>955</v>
      </c>
      <c r="B1645" t="s">
        <v>954</v>
      </c>
      <c r="C1645" t="s">
        <v>956</v>
      </c>
      <c r="D1645" t="s">
        <v>528</v>
      </c>
      <c r="E1645" t="s">
        <v>957</v>
      </c>
      <c r="F1645" t="s">
        <v>51</v>
      </c>
      <c r="G1645" t="s">
        <v>58</v>
      </c>
      <c r="H1645">
        <v>1019435</v>
      </c>
      <c r="I1645">
        <v>5</v>
      </c>
      <c r="J1645" t="s">
        <v>47</v>
      </c>
      <c r="K1645" t="s">
        <v>6172</v>
      </c>
      <c r="L1645" t="s">
        <v>55</v>
      </c>
      <c r="M1645">
        <v>60</v>
      </c>
      <c r="N1645">
        <v>100</v>
      </c>
      <c r="O1645" t="s">
        <v>6190</v>
      </c>
      <c r="P1645">
        <v>2600</v>
      </c>
      <c r="Q1645">
        <v>50</v>
      </c>
      <c r="R1645">
        <v>300</v>
      </c>
      <c r="S1645"/>
      <c r="T1645"/>
      <c r="U1645" t="s">
        <v>6174</v>
      </c>
      <c r="V1645" s="2">
        <v>43732.439513888887</v>
      </c>
      <c r="W1645" t="s">
        <v>37</v>
      </c>
      <c r="X1645" s="2">
        <v>43857.478171296294</v>
      </c>
      <c r="Y1645" t="s">
        <v>37</v>
      </c>
      <c r="Z1645"/>
    </row>
    <row r="1646" spans="1:26" hidden="1" x14ac:dyDescent="0.25">
      <c r="A1646" t="s">
        <v>5499</v>
      </c>
      <c r="B1646" t="s">
        <v>5498</v>
      </c>
      <c r="C1646" t="s">
        <v>3556</v>
      </c>
      <c r="D1646" t="s">
        <v>281</v>
      </c>
      <c r="E1646" t="s">
        <v>4173</v>
      </c>
      <c r="F1646" t="s">
        <v>241</v>
      </c>
      <c r="G1646" t="s">
        <v>6222</v>
      </c>
      <c r="H1646" s="2"/>
      <c r="I1646">
        <v>6</v>
      </c>
      <c r="J1646" t="s">
        <v>5080</v>
      </c>
      <c r="K1646" t="s">
        <v>6142</v>
      </c>
      <c r="L1646" t="s">
        <v>55</v>
      </c>
      <c r="M1646">
        <v>0</v>
      </c>
      <c r="N1646">
        <v>100</v>
      </c>
      <c r="O1646" t="s">
        <v>6223</v>
      </c>
      <c r="P1646" s="2"/>
      <c r="Q1646" s="2"/>
      <c r="R1646" s="2"/>
      <c r="S1646"/>
      <c r="T1646"/>
      <c r="U1646" t="s">
        <v>6144</v>
      </c>
      <c r="V1646" s="2">
        <v>44749.379687499997</v>
      </c>
      <c r="W1646" t="s">
        <v>329</v>
      </c>
      <c r="X1646" s="2">
        <v>44749.379687499997</v>
      </c>
      <c r="Y1646" t="s">
        <v>329</v>
      </c>
      <c r="Z1646"/>
    </row>
    <row r="1647" spans="1:26" hidden="1" x14ac:dyDescent="0.25">
      <c r="A1647" t="s">
        <v>960</v>
      </c>
      <c r="B1647" t="s">
        <v>959</v>
      </c>
      <c r="C1647" t="s">
        <v>961</v>
      </c>
      <c r="D1647" t="s">
        <v>222</v>
      </c>
      <c r="E1647" t="s">
        <v>962</v>
      </c>
      <c r="F1647" t="s">
        <v>51</v>
      </c>
      <c r="G1647" t="s">
        <v>58</v>
      </c>
      <c r="H1647">
        <v>1019437</v>
      </c>
      <c r="I1647">
        <v>5</v>
      </c>
      <c r="J1647" t="s">
        <v>47</v>
      </c>
      <c r="K1647" t="s">
        <v>6172</v>
      </c>
      <c r="L1647" t="s">
        <v>55</v>
      </c>
      <c r="M1647">
        <v>60</v>
      </c>
      <c r="N1647">
        <v>100</v>
      </c>
      <c r="O1647" t="s">
        <v>6190</v>
      </c>
      <c r="P1647">
        <v>2600</v>
      </c>
      <c r="Q1647">
        <v>50</v>
      </c>
      <c r="R1647">
        <v>300</v>
      </c>
      <c r="S1647"/>
      <c r="T1647"/>
      <c r="U1647" t="s">
        <v>6174</v>
      </c>
      <c r="V1647" s="2">
        <v>43832.652557870373</v>
      </c>
      <c r="W1647" t="s">
        <v>37</v>
      </c>
      <c r="X1647" s="2">
        <v>43832.663530092592</v>
      </c>
      <c r="Y1647" t="s">
        <v>37</v>
      </c>
      <c r="Z1647"/>
    </row>
    <row r="1648" spans="1:26" hidden="1" x14ac:dyDescent="0.25">
      <c r="A1648" t="s">
        <v>965</v>
      </c>
      <c r="B1648" t="s">
        <v>964</v>
      </c>
      <c r="C1648" t="s">
        <v>961</v>
      </c>
      <c r="D1648" t="s">
        <v>222</v>
      </c>
      <c r="E1648" t="s">
        <v>962</v>
      </c>
      <c r="F1648" t="s">
        <v>51</v>
      </c>
      <c r="G1648" t="s">
        <v>58</v>
      </c>
      <c r="H1648">
        <v>1019438</v>
      </c>
      <c r="I1648">
        <v>5</v>
      </c>
      <c r="J1648" t="s">
        <v>79</v>
      </c>
      <c r="K1648" t="s">
        <v>6172</v>
      </c>
      <c r="L1648" t="s">
        <v>55</v>
      </c>
      <c r="M1648">
        <v>60</v>
      </c>
      <c r="N1648">
        <v>100</v>
      </c>
      <c r="O1648" t="s">
        <v>6190</v>
      </c>
      <c r="P1648">
        <v>2600</v>
      </c>
      <c r="Q1648">
        <v>50</v>
      </c>
      <c r="R1648">
        <v>300</v>
      </c>
      <c r="S1648"/>
      <c r="T1648"/>
      <c r="U1648" t="s">
        <v>6174</v>
      </c>
      <c r="V1648" s="2">
        <v>43832.65315972222</v>
      </c>
      <c r="W1648" t="s">
        <v>37</v>
      </c>
      <c r="X1648" s="2">
        <v>43832.65315972222</v>
      </c>
      <c r="Y1648" t="s">
        <v>37</v>
      </c>
      <c r="Z1648"/>
    </row>
    <row r="1649" spans="1:26" hidden="1" x14ac:dyDescent="0.25">
      <c r="A1649" t="s">
        <v>967</v>
      </c>
      <c r="B1649" t="s">
        <v>966</v>
      </c>
      <c r="C1649" t="s">
        <v>630</v>
      </c>
      <c r="D1649" t="s">
        <v>126</v>
      </c>
      <c r="E1649" t="s">
        <v>631</v>
      </c>
      <c r="F1649" t="s">
        <v>62</v>
      </c>
      <c r="G1649" t="s">
        <v>58</v>
      </c>
      <c r="H1649">
        <v>1019439</v>
      </c>
      <c r="I1649">
        <v>5</v>
      </c>
      <c r="J1649" t="s">
        <v>79</v>
      </c>
      <c r="K1649" t="s">
        <v>6172</v>
      </c>
      <c r="L1649" t="s">
        <v>55</v>
      </c>
      <c r="M1649">
        <v>60</v>
      </c>
      <c r="N1649">
        <v>100</v>
      </c>
      <c r="O1649" t="s">
        <v>6190</v>
      </c>
      <c r="P1649">
        <v>2600</v>
      </c>
      <c r="Q1649">
        <v>50</v>
      </c>
      <c r="R1649">
        <v>300</v>
      </c>
      <c r="S1649"/>
      <c r="T1649"/>
      <c r="U1649" t="s">
        <v>6174</v>
      </c>
      <c r="V1649" s="2">
        <v>43832.676435185182</v>
      </c>
      <c r="W1649" t="s">
        <v>37</v>
      </c>
      <c r="X1649" s="2">
        <v>43832.676435185182</v>
      </c>
      <c r="Y1649" t="s">
        <v>37</v>
      </c>
      <c r="Z1649"/>
    </row>
    <row r="1650" spans="1:26" hidden="1" x14ac:dyDescent="0.25">
      <c r="A1650" t="s">
        <v>969</v>
      </c>
      <c r="B1650" t="s">
        <v>968</v>
      </c>
      <c r="C1650" t="s">
        <v>630</v>
      </c>
      <c r="D1650" t="s">
        <v>126</v>
      </c>
      <c r="E1650" t="s">
        <v>631</v>
      </c>
      <c r="F1650" t="s">
        <v>62</v>
      </c>
      <c r="G1650" t="s">
        <v>58</v>
      </c>
      <c r="H1650">
        <v>1019440</v>
      </c>
      <c r="I1650">
        <v>5</v>
      </c>
      <c r="J1650" t="s">
        <v>47</v>
      </c>
      <c r="K1650" t="s">
        <v>6172</v>
      </c>
      <c r="L1650" t="s">
        <v>55</v>
      </c>
      <c r="M1650">
        <v>60</v>
      </c>
      <c r="N1650">
        <v>100</v>
      </c>
      <c r="O1650" t="s">
        <v>6190</v>
      </c>
      <c r="P1650">
        <v>2600</v>
      </c>
      <c r="Q1650">
        <v>50</v>
      </c>
      <c r="R1650">
        <v>300</v>
      </c>
      <c r="S1650"/>
      <c r="T1650"/>
      <c r="U1650" t="s">
        <v>6174</v>
      </c>
      <c r="V1650" s="2">
        <v>43832.675983796296</v>
      </c>
      <c r="W1650" t="s">
        <v>37</v>
      </c>
      <c r="X1650" s="2">
        <v>43832.675983796296</v>
      </c>
      <c r="Y1650" t="s">
        <v>37</v>
      </c>
      <c r="Z1650"/>
    </row>
    <row r="1651" spans="1:26" hidden="1" x14ac:dyDescent="0.25">
      <c r="A1651" t="s">
        <v>971</v>
      </c>
      <c r="B1651" t="s">
        <v>970</v>
      </c>
      <c r="C1651" t="s">
        <v>972</v>
      </c>
      <c r="D1651" t="s">
        <v>973</v>
      </c>
      <c r="E1651" t="s">
        <v>974</v>
      </c>
      <c r="F1651" t="s">
        <v>51</v>
      </c>
      <c r="G1651" t="s">
        <v>58</v>
      </c>
      <c r="H1651">
        <v>1019441</v>
      </c>
      <c r="I1651">
        <v>5</v>
      </c>
      <c r="J1651" t="s">
        <v>47</v>
      </c>
      <c r="K1651" t="s">
        <v>6172</v>
      </c>
      <c r="L1651" t="s">
        <v>55</v>
      </c>
      <c r="M1651">
        <v>60</v>
      </c>
      <c r="N1651">
        <v>100</v>
      </c>
      <c r="O1651" t="s">
        <v>6190</v>
      </c>
      <c r="P1651">
        <v>2600</v>
      </c>
      <c r="Q1651">
        <v>50</v>
      </c>
      <c r="R1651">
        <v>300</v>
      </c>
      <c r="S1651"/>
      <c r="T1651"/>
      <c r="U1651" t="s">
        <v>6174</v>
      </c>
      <c r="V1651" s="2">
        <v>43713.392453703702</v>
      </c>
      <c r="W1651" t="s">
        <v>37</v>
      </c>
      <c r="X1651" s="2">
        <v>43713.392453703702</v>
      </c>
      <c r="Y1651" t="s">
        <v>37</v>
      </c>
      <c r="Z1651"/>
    </row>
    <row r="1652" spans="1:26" hidden="1" x14ac:dyDescent="0.25">
      <c r="A1652" t="s">
        <v>2754</v>
      </c>
      <c r="B1652" t="s">
        <v>2753</v>
      </c>
      <c r="C1652" t="s">
        <v>946</v>
      </c>
      <c r="D1652" t="s">
        <v>293</v>
      </c>
      <c r="E1652" t="s">
        <v>947</v>
      </c>
      <c r="F1652" t="s">
        <v>51</v>
      </c>
      <c r="G1652" t="s">
        <v>58</v>
      </c>
      <c r="H1652">
        <v>1019442</v>
      </c>
      <c r="I1652">
        <v>5</v>
      </c>
      <c r="J1652" t="s">
        <v>79</v>
      </c>
      <c r="K1652" t="s">
        <v>6172</v>
      </c>
      <c r="L1652" t="s">
        <v>55</v>
      </c>
      <c r="M1652">
        <v>60</v>
      </c>
      <c r="N1652">
        <v>100</v>
      </c>
      <c r="O1652" t="s">
        <v>6190</v>
      </c>
      <c r="P1652">
        <v>2600</v>
      </c>
      <c r="Q1652">
        <v>50</v>
      </c>
      <c r="R1652">
        <v>300</v>
      </c>
      <c r="S1652"/>
      <c r="T1652"/>
      <c r="U1652" t="s">
        <v>6174</v>
      </c>
      <c r="V1652" s="2">
        <v>43670.413032407407</v>
      </c>
      <c r="W1652" t="s">
        <v>37</v>
      </c>
      <c r="X1652" s="2">
        <v>43670.413032407407</v>
      </c>
      <c r="Y1652" t="s">
        <v>37</v>
      </c>
      <c r="Z1652"/>
    </row>
    <row r="1653" spans="1:26" hidden="1" x14ac:dyDescent="0.25">
      <c r="A1653" t="s">
        <v>945</v>
      </c>
      <c r="B1653" t="s">
        <v>944</v>
      </c>
      <c r="C1653" t="s">
        <v>946</v>
      </c>
      <c r="D1653" t="s">
        <v>293</v>
      </c>
      <c r="E1653" t="s">
        <v>947</v>
      </c>
      <c r="F1653" t="s">
        <v>51</v>
      </c>
      <c r="G1653" t="s">
        <v>58</v>
      </c>
      <c r="H1653">
        <v>1019443</v>
      </c>
      <c r="I1653">
        <v>5</v>
      </c>
      <c r="J1653" t="s">
        <v>47</v>
      </c>
      <c r="K1653" t="s">
        <v>6172</v>
      </c>
      <c r="L1653" t="s">
        <v>55</v>
      </c>
      <c r="M1653">
        <v>60</v>
      </c>
      <c r="N1653">
        <v>100</v>
      </c>
      <c r="O1653" t="s">
        <v>6190</v>
      </c>
      <c r="P1653">
        <v>2600</v>
      </c>
      <c r="Q1653">
        <v>50</v>
      </c>
      <c r="R1653">
        <v>300</v>
      </c>
      <c r="S1653"/>
      <c r="T1653"/>
      <c r="U1653" t="s">
        <v>6174</v>
      </c>
      <c r="V1653" s="2">
        <v>43670.414375</v>
      </c>
      <c r="W1653" t="s">
        <v>37</v>
      </c>
      <c r="X1653" s="2">
        <v>43670.414375</v>
      </c>
      <c r="Y1653" t="s">
        <v>37</v>
      </c>
      <c r="Z1653"/>
    </row>
    <row r="1654" spans="1:26" hidden="1" x14ac:dyDescent="0.25">
      <c r="A1654" t="s">
        <v>950</v>
      </c>
      <c r="B1654" t="s">
        <v>949</v>
      </c>
      <c r="C1654" t="s">
        <v>951</v>
      </c>
      <c r="D1654" t="s">
        <v>112</v>
      </c>
      <c r="E1654" t="s">
        <v>952</v>
      </c>
      <c r="F1654" t="s">
        <v>51</v>
      </c>
      <c r="G1654" t="s">
        <v>58</v>
      </c>
      <c r="H1654">
        <v>1019444</v>
      </c>
      <c r="I1654">
        <v>5</v>
      </c>
      <c r="J1654" t="s">
        <v>47</v>
      </c>
      <c r="K1654" t="s">
        <v>6172</v>
      </c>
      <c r="L1654" t="s">
        <v>55</v>
      </c>
      <c r="M1654">
        <v>60</v>
      </c>
      <c r="N1654">
        <v>100</v>
      </c>
      <c r="O1654" t="s">
        <v>6190</v>
      </c>
      <c r="P1654">
        <v>2600</v>
      </c>
      <c r="Q1654">
        <v>50</v>
      </c>
      <c r="R1654">
        <v>300</v>
      </c>
      <c r="S1654"/>
      <c r="T1654"/>
      <c r="U1654" t="s">
        <v>6174</v>
      </c>
      <c r="V1654" s="2">
        <v>43670.414027777777</v>
      </c>
      <c r="W1654" t="s">
        <v>37</v>
      </c>
      <c r="X1654" s="2">
        <v>43670.414027777777</v>
      </c>
      <c r="Y1654" t="s">
        <v>37</v>
      </c>
      <c r="Z1654"/>
    </row>
    <row r="1655" spans="1:26" hidden="1" x14ac:dyDescent="0.25">
      <c r="A1655" t="s">
        <v>2756</v>
      </c>
      <c r="B1655" t="s">
        <v>2755</v>
      </c>
      <c r="C1655" t="s">
        <v>951</v>
      </c>
      <c r="D1655" t="s">
        <v>112</v>
      </c>
      <c r="E1655" t="s">
        <v>952</v>
      </c>
      <c r="F1655" t="s">
        <v>51</v>
      </c>
      <c r="G1655" t="s">
        <v>58</v>
      </c>
      <c r="H1655">
        <v>1019445</v>
      </c>
      <c r="I1655">
        <v>5</v>
      </c>
      <c r="J1655" t="s">
        <v>79</v>
      </c>
      <c r="K1655" t="s">
        <v>6172</v>
      </c>
      <c r="L1655" t="s">
        <v>55</v>
      </c>
      <c r="M1655">
        <v>60</v>
      </c>
      <c r="N1655">
        <v>100</v>
      </c>
      <c r="O1655" t="s">
        <v>6190</v>
      </c>
      <c r="P1655">
        <v>2600</v>
      </c>
      <c r="Q1655">
        <v>50</v>
      </c>
      <c r="R1655">
        <v>300</v>
      </c>
      <c r="S1655"/>
      <c r="T1655"/>
      <c r="U1655" t="s">
        <v>6174</v>
      </c>
      <c r="V1655" s="2">
        <v>43670.412685185183</v>
      </c>
      <c r="W1655" t="s">
        <v>37</v>
      </c>
      <c r="X1655" s="2">
        <v>43670.412685185183</v>
      </c>
      <c r="Y1655" t="s">
        <v>37</v>
      </c>
      <c r="Z1655"/>
    </row>
    <row r="1656" spans="1:26" x14ac:dyDescent="0.25">
      <c r="A1656" t="s">
        <v>4172</v>
      </c>
      <c r="B1656" t="s">
        <v>4171</v>
      </c>
      <c r="C1656" t="s">
        <v>3556</v>
      </c>
      <c r="D1656" t="s">
        <v>281</v>
      </c>
      <c r="E1656" t="s">
        <v>4173</v>
      </c>
      <c r="F1656" t="s">
        <v>241</v>
      </c>
      <c r="G1656" s="5" t="s">
        <v>58</v>
      </c>
      <c r="H1656" s="5">
        <v>1020006</v>
      </c>
      <c r="I1656">
        <v>6</v>
      </c>
      <c r="J1656" t="s">
        <v>79</v>
      </c>
      <c r="K1656" t="s">
        <v>6142</v>
      </c>
      <c r="L1656" s="5" t="s">
        <v>55</v>
      </c>
      <c r="M1656">
        <v>80</v>
      </c>
      <c r="N1656">
        <v>100</v>
      </c>
      <c r="O1656" t="s">
        <v>6216</v>
      </c>
      <c r="P1656" s="5">
        <v>2600</v>
      </c>
      <c r="Q1656" s="5">
        <v>50</v>
      </c>
      <c r="R1656" s="5">
        <v>300</v>
      </c>
      <c r="U1656" s="5" t="s">
        <v>6144</v>
      </c>
      <c r="V1656" s="8">
        <v>44749.378009259257</v>
      </c>
      <c r="W1656" s="5" t="s">
        <v>329</v>
      </c>
      <c r="X1656" s="8">
        <v>44749.378009259257</v>
      </c>
      <c r="Y1656" s="5" t="s">
        <v>329</v>
      </c>
    </row>
    <row r="1657" spans="1:26" hidden="1" x14ac:dyDescent="0.25">
      <c r="A1657" t="s">
        <v>938</v>
      </c>
      <c r="B1657" t="s">
        <v>937</v>
      </c>
      <c r="C1657" t="s">
        <v>515</v>
      </c>
      <c r="D1657" t="s">
        <v>516</v>
      </c>
      <c r="E1657" t="s">
        <v>517</v>
      </c>
      <c r="F1657" t="s">
        <v>62</v>
      </c>
      <c r="G1657" t="s">
        <v>58</v>
      </c>
      <c r="H1657">
        <v>1019447</v>
      </c>
      <c r="I1657">
        <v>5</v>
      </c>
      <c r="J1657" t="s">
        <v>79</v>
      </c>
      <c r="K1657" t="s">
        <v>6172</v>
      </c>
      <c r="L1657" t="s">
        <v>55</v>
      </c>
      <c r="M1657">
        <v>60</v>
      </c>
      <c r="N1657">
        <v>100</v>
      </c>
      <c r="O1657" t="s">
        <v>6190</v>
      </c>
      <c r="P1657">
        <v>2600</v>
      </c>
      <c r="Q1657">
        <v>50</v>
      </c>
      <c r="R1657">
        <v>300</v>
      </c>
      <c r="S1657"/>
      <c r="T1657"/>
      <c r="U1657" t="s">
        <v>6174</v>
      </c>
      <c r="V1657" s="2">
        <v>43833.421724537038</v>
      </c>
      <c r="W1657" t="s">
        <v>37</v>
      </c>
      <c r="X1657" s="2">
        <v>43833.421724537038</v>
      </c>
      <c r="Y1657" t="s">
        <v>37</v>
      </c>
      <c r="Z1657"/>
    </row>
    <row r="1658" spans="1:26" hidden="1" x14ac:dyDescent="0.25">
      <c r="A1658" t="s">
        <v>940</v>
      </c>
      <c r="B1658" t="s">
        <v>939</v>
      </c>
      <c r="C1658" t="s">
        <v>515</v>
      </c>
      <c r="D1658" t="s">
        <v>516</v>
      </c>
      <c r="E1658" t="s">
        <v>517</v>
      </c>
      <c r="F1658" t="s">
        <v>62</v>
      </c>
      <c r="G1658" t="s">
        <v>58</v>
      </c>
      <c r="H1658">
        <v>1019448</v>
      </c>
      <c r="I1658">
        <v>5</v>
      </c>
      <c r="J1658" t="s">
        <v>47</v>
      </c>
      <c r="K1658" t="s">
        <v>6172</v>
      </c>
      <c r="L1658" t="s">
        <v>55</v>
      </c>
      <c r="M1658">
        <v>60</v>
      </c>
      <c r="N1658">
        <v>100</v>
      </c>
      <c r="O1658" t="s">
        <v>6190</v>
      </c>
      <c r="P1658">
        <v>2600</v>
      </c>
      <c r="Q1658">
        <v>50</v>
      </c>
      <c r="R1658">
        <v>300</v>
      </c>
      <c r="S1658"/>
      <c r="T1658"/>
      <c r="U1658" t="s">
        <v>6174</v>
      </c>
      <c r="V1658" s="2">
        <v>43833.4221412037</v>
      </c>
      <c r="W1658" t="s">
        <v>37</v>
      </c>
      <c r="X1658" s="2">
        <v>43833.4221412037</v>
      </c>
      <c r="Y1658" t="s">
        <v>37</v>
      </c>
      <c r="Z1658"/>
    </row>
    <row r="1659" spans="1:26" hidden="1" x14ac:dyDescent="0.25">
      <c r="A1659" t="s">
        <v>2758</v>
      </c>
      <c r="B1659" t="s">
        <v>2757</v>
      </c>
      <c r="C1659" t="s">
        <v>257</v>
      </c>
      <c r="D1659" t="s">
        <v>258</v>
      </c>
      <c r="E1659" t="s">
        <v>259</v>
      </c>
      <c r="F1659" t="s">
        <v>51</v>
      </c>
      <c r="G1659" t="s">
        <v>58</v>
      </c>
      <c r="H1659">
        <v>1019449</v>
      </c>
      <c r="I1659">
        <v>5</v>
      </c>
      <c r="J1659" t="s">
        <v>47</v>
      </c>
      <c r="K1659" t="s">
        <v>6172</v>
      </c>
      <c r="L1659" t="s">
        <v>55</v>
      </c>
      <c r="M1659">
        <v>60</v>
      </c>
      <c r="N1659">
        <v>100</v>
      </c>
      <c r="O1659" t="s">
        <v>6190</v>
      </c>
      <c r="P1659">
        <v>2600</v>
      </c>
      <c r="Q1659">
        <v>50</v>
      </c>
      <c r="R1659">
        <v>300</v>
      </c>
      <c r="S1659"/>
      <c r="T1659"/>
      <c r="U1659" t="s">
        <v>6174</v>
      </c>
      <c r="V1659" s="2">
        <v>43732.46597222222</v>
      </c>
      <c r="W1659" t="s">
        <v>37</v>
      </c>
      <c r="X1659" s="2">
        <v>43732.46597222222</v>
      </c>
      <c r="Y1659" t="s">
        <v>37</v>
      </c>
      <c r="Z1659"/>
    </row>
    <row r="1660" spans="1:26" hidden="1" x14ac:dyDescent="0.25">
      <c r="A1660" t="s">
        <v>2760</v>
      </c>
      <c r="B1660" t="s">
        <v>2759</v>
      </c>
      <c r="C1660" t="s">
        <v>257</v>
      </c>
      <c r="D1660" t="s">
        <v>258</v>
      </c>
      <c r="E1660" t="s">
        <v>259</v>
      </c>
      <c r="F1660" t="s">
        <v>51</v>
      </c>
      <c r="G1660" t="s">
        <v>58</v>
      </c>
      <c r="H1660">
        <v>1019450</v>
      </c>
      <c r="I1660">
        <v>5</v>
      </c>
      <c r="J1660" t="s">
        <v>79</v>
      </c>
      <c r="K1660" t="s">
        <v>6172</v>
      </c>
      <c r="L1660" t="s">
        <v>55</v>
      </c>
      <c r="M1660">
        <v>60</v>
      </c>
      <c r="N1660">
        <v>100</v>
      </c>
      <c r="O1660" t="s">
        <v>6190</v>
      </c>
      <c r="P1660">
        <v>2600</v>
      </c>
      <c r="Q1660">
        <v>50</v>
      </c>
      <c r="R1660">
        <v>300</v>
      </c>
      <c r="S1660"/>
      <c r="T1660"/>
      <c r="U1660" t="s">
        <v>6174</v>
      </c>
      <c r="V1660" s="2">
        <v>43732.465636574074</v>
      </c>
      <c r="W1660" t="s">
        <v>37</v>
      </c>
      <c r="X1660" s="2">
        <v>43732.465636574074</v>
      </c>
      <c r="Y1660" t="s">
        <v>37</v>
      </c>
      <c r="Z1660"/>
    </row>
    <row r="1661" spans="1:26" hidden="1" x14ac:dyDescent="0.25">
      <c r="A1661" t="s">
        <v>2764</v>
      </c>
      <c r="B1661" t="s">
        <v>2763</v>
      </c>
      <c r="C1661" t="s">
        <v>956</v>
      </c>
      <c r="D1661" t="s">
        <v>984</v>
      </c>
      <c r="E1661" t="s">
        <v>985</v>
      </c>
      <c r="F1661" t="s">
        <v>51</v>
      </c>
      <c r="G1661" t="s">
        <v>58</v>
      </c>
      <c r="H1661">
        <v>1019452</v>
      </c>
      <c r="I1661">
        <v>5</v>
      </c>
      <c r="J1661" t="s">
        <v>79</v>
      </c>
      <c r="K1661" t="s">
        <v>6172</v>
      </c>
      <c r="L1661" t="s">
        <v>55</v>
      </c>
      <c r="M1661">
        <v>60</v>
      </c>
      <c r="N1661">
        <v>100</v>
      </c>
      <c r="O1661" t="s">
        <v>6190</v>
      </c>
      <c r="P1661">
        <v>2600</v>
      </c>
      <c r="Q1661">
        <v>50</v>
      </c>
      <c r="R1661">
        <v>300</v>
      </c>
      <c r="S1661"/>
      <c r="T1661"/>
      <c r="U1661" t="s">
        <v>6174</v>
      </c>
      <c r="V1661" s="2">
        <v>43670.41207175926</v>
      </c>
      <c r="W1661" t="s">
        <v>37</v>
      </c>
      <c r="X1661" s="2">
        <v>43670.41207175926</v>
      </c>
      <c r="Y1661" t="s">
        <v>37</v>
      </c>
      <c r="Z1661"/>
    </row>
    <row r="1662" spans="1:26" hidden="1" x14ac:dyDescent="0.25">
      <c r="A1662" t="s">
        <v>942</v>
      </c>
      <c r="B1662" t="s">
        <v>941</v>
      </c>
      <c r="C1662" t="s">
        <v>104</v>
      </c>
      <c r="D1662" t="s">
        <v>399</v>
      </c>
      <c r="E1662" t="s">
        <v>106</v>
      </c>
      <c r="F1662" t="s">
        <v>107</v>
      </c>
      <c r="G1662" t="s">
        <v>58</v>
      </c>
      <c r="H1662">
        <v>1019453</v>
      </c>
      <c r="I1662">
        <v>5</v>
      </c>
      <c r="J1662" t="s">
        <v>47</v>
      </c>
      <c r="K1662" t="s">
        <v>6172</v>
      </c>
      <c r="L1662" t="s">
        <v>55</v>
      </c>
      <c r="M1662">
        <v>60</v>
      </c>
      <c r="N1662">
        <v>100</v>
      </c>
      <c r="O1662" t="s">
        <v>6190</v>
      </c>
      <c r="P1662">
        <v>2600</v>
      </c>
      <c r="Q1662">
        <v>50</v>
      </c>
      <c r="R1662">
        <v>300</v>
      </c>
      <c r="S1662"/>
      <c r="T1662"/>
      <c r="U1662" t="s">
        <v>6174</v>
      </c>
      <c r="V1662" s="2">
        <v>43669.484050925923</v>
      </c>
      <c r="W1662" t="s">
        <v>37</v>
      </c>
      <c r="X1662" s="2">
        <v>43669.484050925923</v>
      </c>
      <c r="Y1662" t="s">
        <v>37</v>
      </c>
      <c r="Z1662"/>
    </row>
    <row r="1663" spans="1:26" hidden="1" x14ac:dyDescent="0.25">
      <c r="A1663" t="s">
        <v>2766</v>
      </c>
      <c r="B1663" t="s">
        <v>2765</v>
      </c>
      <c r="C1663" t="s">
        <v>978</v>
      </c>
      <c r="D1663" t="s">
        <v>979</v>
      </c>
      <c r="E1663" t="s">
        <v>980</v>
      </c>
      <c r="F1663" t="s">
        <v>51</v>
      </c>
      <c r="G1663" t="s">
        <v>58</v>
      </c>
      <c r="H1663">
        <v>1019454</v>
      </c>
      <c r="I1663">
        <v>5</v>
      </c>
      <c r="J1663" t="s">
        <v>79</v>
      </c>
      <c r="K1663" t="s">
        <v>6172</v>
      </c>
      <c r="L1663" t="s">
        <v>55</v>
      </c>
      <c r="M1663">
        <v>60</v>
      </c>
      <c r="N1663">
        <v>100</v>
      </c>
      <c r="O1663" t="s">
        <v>6190</v>
      </c>
      <c r="P1663">
        <v>2600</v>
      </c>
      <c r="Q1663">
        <v>50</v>
      </c>
      <c r="R1663">
        <v>300</v>
      </c>
      <c r="S1663"/>
      <c r="T1663"/>
      <c r="U1663" t="s">
        <v>6174</v>
      </c>
      <c r="V1663" s="2">
        <v>43670.41238425926</v>
      </c>
      <c r="W1663" t="s">
        <v>37</v>
      </c>
      <c r="X1663" s="2">
        <v>43670.41238425926</v>
      </c>
      <c r="Y1663" t="s">
        <v>37</v>
      </c>
      <c r="Z1663"/>
    </row>
    <row r="1664" spans="1:26" hidden="1" x14ac:dyDescent="0.25">
      <c r="A1664" t="s">
        <v>1004</v>
      </c>
      <c r="B1664" t="s">
        <v>1003</v>
      </c>
      <c r="C1664" t="s">
        <v>451</v>
      </c>
      <c r="D1664" t="s">
        <v>1000</v>
      </c>
      <c r="E1664" t="s">
        <v>1001</v>
      </c>
      <c r="F1664" t="s">
        <v>62</v>
      </c>
      <c r="G1664" t="s">
        <v>58</v>
      </c>
      <c r="H1664">
        <v>1019455</v>
      </c>
      <c r="I1664">
        <v>5</v>
      </c>
      <c r="J1664" t="s">
        <v>79</v>
      </c>
      <c r="K1664" t="s">
        <v>6172</v>
      </c>
      <c r="L1664" t="s">
        <v>55</v>
      </c>
      <c r="M1664">
        <v>60</v>
      </c>
      <c r="N1664">
        <v>100</v>
      </c>
      <c r="O1664" t="s">
        <v>6190</v>
      </c>
      <c r="P1664">
        <v>2600</v>
      </c>
      <c r="Q1664">
        <v>50</v>
      </c>
      <c r="R1664">
        <v>300</v>
      </c>
      <c r="S1664"/>
      <c r="T1664"/>
      <c r="U1664" t="s">
        <v>6174</v>
      </c>
      <c r="V1664" s="2">
        <v>43669.479872685188</v>
      </c>
      <c r="W1664" t="s">
        <v>37</v>
      </c>
      <c r="X1664" s="2">
        <v>43669.479872685188</v>
      </c>
      <c r="Y1664" t="s">
        <v>37</v>
      </c>
      <c r="Z1664"/>
    </row>
    <row r="1665" spans="1:26" hidden="1" x14ac:dyDescent="0.25">
      <c r="A1665" t="s">
        <v>892</v>
      </c>
      <c r="B1665" t="s">
        <v>891</v>
      </c>
      <c r="C1665" t="s">
        <v>269</v>
      </c>
      <c r="D1665" t="s">
        <v>270</v>
      </c>
      <c r="E1665" t="s">
        <v>271</v>
      </c>
      <c r="F1665" t="s">
        <v>43</v>
      </c>
      <c r="G1665" t="s">
        <v>58</v>
      </c>
      <c r="H1665">
        <v>1019415</v>
      </c>
      <c r="I1665">
        <v>5</v>
      </c>
      <c r="J1665" t="s">
        <v>79</v>
      </c>
      <c r="K1665" t="s">
        <v>6172</v>
      </c>
      <c r="L1665" t="s">
        <v>55</v>
      </c>
      <c r="M1665">
        <v>60</v>
      </c>
      <c r="N1665">
        <v>100</v>
      </c>
      <c r="O1665" t="s">
        <v>6190</v>
      </c>
      <c r="P1665">
        <v>2600</v>
      </c>
      <c r="Q1665">
        <v>50</v>
      </c>
      <c r="R1665">
        <v>300</v>
      </c>
      <c r="S1665"/>
      <c r="T1665"/>
      <c r="U1665" t="s">
        <v>6174</v>
      </c>
      <c r="V1665" s="2">
        <v>43817.37599537037</v>
      </c>
      <c r="W1665" t="s">
        <v>37</v>
      </c>
      <c r="X1665" s="2">
        <v>43817.37599537037</v>
      </c>
      <c r="Y1665" t="s">
        <v>37</v>
      </c>
      <c r="Z1665"/>
    </row>
    <row r="1666" spans="1:26" hidden="1" x14ac:dyDescent="0.25">
      <c r="A1666" t="s">
        <v>894</v>
      </c>
      <c r="B1666" t="s">
        <v>893</v>
      </c>
      <c r="C1666" t="s">
        <v>451</v>
      </c>
      <c r="D1666" t="s">
        <v>340</v>
      </c>
      <c r="E1666" t="s">
        <v>895</v>
      </c>
      <c r="F1666" t="s">
        <v>62</v>
      </c>
      <c r="G1666" t="s">
        <v>58</v>
      </c>
      <c r="H1666">
        <v>1019312</v>
      </c>
      <c r="I1666">
        <v>5</v>
      </c>
      <c r="J1666" t="s">
        <v>47</v>
      </c>
      <c r="K1666" t="s">
        <v>6172</v>
      </c>
      <c r="L1666" t="s">
        <v>55</v>
      </c>
      <c r="M1666">
        <v>60</v>
      </c>
      <c r="N1666">
        <v>100</v>
      </c>
      <c r="O1666" t="s">
        <v>6190</v>
      </c>
      <c r="P1666">
        <v>2600</v>
      </c>
      <c r="Q1666">
        <v>50</v>
      </c>
      <c r="R1666">
        <v>300</v>
      </c>
      <c r="S1666"/>
      <c r="T1666"/>
      <c r="U1666" t="s">
        <v>6174</v>
      </c>
      <c r="V1666" s="2">
        <v>43669.503171296295</v>
      </c>
      <c r="W1666" t="s">
        <v>37</v>
      </c>
      <c r="X1666" s="2">
        <v>43669.503171296295</v>
      </c>
      <c r="Y1666" t="s">
        <v>37</v>
      </c>
      <c r="Z1666"/>
    </row>
    <row r="1667" spans="1:26" hidden="1" x14ac:dyDescent="0.25">
      <c r="A1667" t="s">
        <v>822</v>
      </c>
      <c r="B1667" t="s">
        <v>821</v>
      </c>
      <c r="C1667" t="s">
        <v>823</v>
      </c>
      <c r="D1667" t="s">
        <v>522</v>
      </c>
      <c r="E1667" t="s">
        <v>824</v>
      </c>
      <c r="F1667" t="s">
        <v>62</v>
      </c>
      <c r="G1667" t="s">
        <v>58</v>
      </c>
      <c r="H1667">
        <v>1019343</v>
      </c>
      <c r="I1667">
        <v>5</v>
      </c>
      <c r="J1667" t="s">
        <v>47</v>
      </c>
      <c r="K1667" t="s">
        <v>6172</v>
      </c>
      <c r="L1667" t="s">
        <v>55</v>
      </c>
      <c r="M1667">
        <v>60</v>
      </c>
      <c r="N1667">
        <v>100</v>
      </c>
      <c r="O1667" t="s">
        <v>6190</v>
      </c>
      <c r="P1667">
        <v>2600</v>
      </c>
      <c r="Q1667">
        <v>50</v>
      </c>
      <c r="R1667">
        <v>300</v>
      </c>
      <c r="S1667"/>
      <c r="T1667"/>
      <c r="U1667" t="s">
        <v>6174</v>
      </c>
      <c r="V1667" s="2">
        <v>43636.501666666663</v>
      </c>
      <c r="W1667" t="s">
        <v>37</v>
      </c>
      <c r="X1667" s="2">
        <v>43636.501666666663</v>
      </c>
      <c r="Y1667" t="s">
        <v>37</v>
      </c>
      <c r="Z1667"/>
    </row>
    <row r="1668" spans="1:26" hidden="1" x14ac:dyDescent="0.25">
      <c r="A1668" t="s">
        <v>827</v>
      </c>
      <c r="B1668" t="s">
        <v>826</v>
      </c>
      <c r="C1668" t="s">
        <v>527</v>
      </c>
      <c r="D1668" t="s">
        <v>528</v>
      </c>
      <c r="E1668" t="s">
        <v>529</v>
      </c>
      <c r="F1668" t="s">
        <v>62</v>
      </c>
      <c r="G1668" t="s">
        <v>58</v>
      </c>
      <c r="H1668">
        <v>1019344</v>
      </c>
      <c r="I1668">
        <v>5</v>
      </c>
      <c r="J1668" t="s">
        <v>47</v>
      </c>
      <c r="K1668" t="s">
        <v>6172</v>
      </c>
      <c r="L1668" t="s">
        <v>55</v>
      </c>
      <c r="M1668">
        <v>60</v>
      </c>
      <c r="N1668">
        <v>100</v>
      </c>
      <c r="O1668" t="s">
        <v>6190</v>
      </c>
      <c r="P1668">
        <v>2600</v>
      </c>
      <c r="Q1668">
        <v>50</v>
      </c>
      <c r="R1668">
        <v>300</v>
      </c>
      <c r="S1668"/>
      <c r="T1668"/>
      <c r="U1668" t="s">
        <v>6174</v>
      </c>
      <c r="V1668" s="2">
        <v>43635.652118055557</v>
      </c>
      <c r="W1668" t="s">
        <v>37</v>
      </c>
      <c r="X1668" s="2">
        <v>43635.652118055557</v>
      </c>
      <c r="Y1668" t="s">
        <v>37</v>
      </c>
      <c r="Z1668"/>
    </row>
    <row r="1669" spans="1:26" hidden="1" x14ac:dyDescent="0.25">
      <c r="A1669" t="s">
        <v>2725</v>
      </c>
      <c r="B1669" t="s">
        <v>2724</v>
      </c>
      <c r="C1669" t="s">
        <v>257</v>
      </c>
      <c r="D1669" t="s">
        <v>879</v>
      </c>
      <c r="E1669" t="s">
        <v>259</v>
      </c>
      <c r="F1669" t="s">
        <v>51</v>
      </c>
      <c r="G1669" t="s">
        <v>58</v>
      </c>
      <c r="H1669">
        <v>1019345</v>
      </c>
      <c r="I1669">
        <v>5</v>
      </c>
      <c r="J1669" t="s">
        <v>79</v>
      </c>
      <c r="K1669" t="s">
        <v>6172</v>
      </c>
      <c r="L1669" t="s">
        <v>55</v>
      </c>
      <c r="M1669">
        <v>60</v>
      </c>
      <c r="N1669">
        <v>100</v>
      </c>
      <c r="O1669" t="s">
        <v>6190</v>
      </c>
      <c r="P1669">
        <v>2600</v>
      </c>
      <c r="Q1669">
        <v>50</v>
      </c>
      <c r="R1669">
        <v>300</v>
      </c>
      <c r="S1669"/>
      <c r="T1669"/>
      <c r="U1669" t="s">
        <v>6174</v>
      </c>
      <c r="V1669" s="2">
        <v>43732.452048611114</v>
      </c>
      <c r="W1669" t="s">
        <v>37</v>
      </c>
      <c r="X1669" s="2">
        <v>43857.478495370371</v>
      </c>
      <c r="Y1669" t="s">
        <v>37</v>
      </c>
      <c r="Z1669"/>
    </row>
    <row r="1670" spans="1:26" hidden="1" x14ac:dyDescent="0.25">
      <c r="A1670" t="s">
        <v>813</v>
      </c>
      <c r="B1670" t="s">
        <v>812</v>
      </c>
      <c r="C1670" t="s">
        <v>59</v>
      </c>
      <c r="D1670" t="s">
        <v>814</v>
      </c>
      <c r="E1670" t="s">
        <v>815</v>
      </c>
      <c r="F1670" t="s">
        <v>62</v>
      </c>
      <c r="G1670" t="s">
        <v>58</v>
      </c>
      <c r="H1670">
        <v>1019347</v>
      </c>
      <c r="I1670">
        <v>5</v>
      </c>
      <c r="J1670" t="s">
        <v>47</v>
      </c>
      <c r="K1670" t="s">
        <v>6172</v>
      </c>
      <c r="L1670" t="s">
        <v>55</v>
      </c>
      <c r="M1670">
        <v>60</v>
      </c>
      <c r="N1670">
        <v>100</v>
      </c>
      <c r="O1670" t="s">
        <v>6190</v>
      </c>
      <c r="P1670">
        <v>2600</v>
      </c>
      <c r="Q1670">
        <v>50</v>
      </c>
      <c r="R1670">
        <v>300</v>
      </c>
      <c r="S1670"/>
      <c r="T1670"/>
      <c r="U1670" t="s">
        <v>6174</v>
      </c>
      <c r="V1670" s="2">
        <v>43635.572881944441</v>
      </c>
      <c r="W1670" t="s">
        <v>37</v>
      </c>
      <c r="X1670" s="2">
        <v>43635.572881944441</v>
      </c>
      <c r="Y1670" t="s">
        <v>37</v>
      </c>
      <c r="Z1670"/>
    </row>
    <row r="1671" spans="1:26" hidden="1" x14ac:dyDescent="0.25">
      <c r="A1671" t="s">
        <v>818</v>
      </c>
      <c r="B1671" t="s">
        <v>817</v>
      </c>
      <c r="C1671" t="s">
        <v>59</v>
      </c>
      <c r="D1671" t="s">
        <v>814</v>
      </c>
      <c r="E1671" t="s">
        <v>815</v>
      </c>
      <c r="F1671" t="s">
        <v>62</v>
      </c>
      <c r="G1671" t="s">
        <v>58</v>
      </c>
      <c r="H1671">
        <v>1019348</v>
      </c>
      <c r="I1671">
        <v>5</v>
      </c>
      <c r="J1671" t="s">
        <v>79</v>
      </c>
      <c r="K1671" t="s">
        <v>6172</v>
      </c>
      <c r="L1671" t="s">
        <v>55</v>
      </c>
      <c r="M1671">
        <v>60</v>
      </c>
      <c r="N1671">
        <v>100</v>
      </c>
      <c r="O1671" t="s">
        <v>6190</v>
      </c>
      <c r="P1671">
        <v>2600</v>
      </c>
      <c r="Q1671">
        <v>50</v>
      </c>
      <c r="R1671">
        <v>300</v>
      </c>
      <c r="S1671"/>
      <c r="T1671"/>
      <c r="U1671" t="s">
        <v>6174</v>
      </c>
      <c r="V1671" s="2">
        <v>43635.572488425925</v>
      </c>
      <c r="W1671" t="s">
        <v>37</v>
      </c>
      <c r="X1671" s="2">
        <v>43635.572488425925</v>
      </c>
      <c r="Y1671" t="s">
        <v>37</v>
      </c>
      <c r="Z1671"/>
    </row>
    <row r="1672" spans="1:26" hidden="1" x14ac:dyDescent="0.25">
      <c r="A1672" t="s">
        <v>820</v>
      </c>
      <c r="B1672" t="s">
        <v>819</v>
      </c>
      <c r="C1672" t="s">
        <v>451</v>
      </c>
      <c r="D1672" t="s">
        <v>452</v>
      </c>
      <c r="E1672" t="s">
        <v>453</v>
      </c>
      <c r="F1672" t="s">
        <v>62</v>
      </c>
      <c r="G1672" t="s">
        <v>58</v>
      </c>
      <c r="H1672">
        <v>1019349</v>
      </c>
      <c r="I1672">
        <v>5</v>
      </c>
      <c r="J1672" t="s">
        <v>47</v>
      </c>
      <c r="K1672" t="s">
        <v>6172</v>
      </c>
      <c r="L1672" t="s">
        <v>55</v>
      </c>
      <c r="M1672">
        <v>60</v>
      </c>
      <c r="N1672">
        <v>100</v>
      </c>
      <c r="O1672" t="s">
        <v>6190</v>
      </c>
      <c r="P1672">
        <v>2600</v>
      </c>
      <c r="Q1672">
        <v>50</v>
      </c>
      <c r="R1672">
        <v>300</v>
      </c>
      <c r="S1672"/>
      <c r="T1672"/>
      <c r="U1672" t="s">
        <v>6174</v>
      </c>
      <c r="V1672" s="2">
        <v>43635.671782407408</v>
      </c>
      <c r="W1672" t="s">
        <v>37</v>
      </c>
      <c r="X1672" s="2">
        <v>43635.671782407408</v>
      </c>
      <c r="Y1672" t="s">
        <v>37</v>
      </c>
      <c r="Z1672"/>
    </row>
    <row r="1673" spans="1:26" hidden="1" x14ac:dyDescent="0.25">
      <c r="A1673" t="s">
        <v>4931</v>
      </c>
      <c r="B1673" t="s">
        <v>4930</v>
      </c>
      <c r="C1673" t="s">
        <v>3556</v>
      </c>
      <c r="D1673" t="s">
        <v>281</v>
      </c>
      <c r="E1673" t="s">
        <v>4173</v>
      </c>
      <c r="F1673" t="s">
        <v>241</v>
      </c>
      <c r="G1673" t="s">
        <v>58</v>
      </c>
      <c r="H1673">
        <v>1040825</v>
      </c>
      <c r="I1673">
        <v>6</v>
      </c>
      <c r="J1673" t="s">
        <v>167</v>
      </c>
      <c r="K1673" t="s">
        <v>6142</v>
      </c>
      <c r="L1673" t="s">
        <v>55</v>
      </c>
      <c r="M1673">
        <v>80</v>
      </c>
      <c r="N1673">
        <v>100</v>
      </c>
      <c r="O1673" t="s">
        <v>6216</v>
      </c>
      <c r="P1673">
        <v>2600</v>
      </c>
      <c r="Q1673">
        <v>50</v>
      </c>
      <c r="R1673">
        <v>300</v>
      </c>
      <c r="S1673"/>
      <c r="T1673"/>
      <c r="U1673" t="s">
        <v>6144</v>
      </c>
      <c r="V1673" s="2">
        <v>44749.379131944443</v>
      </c>
      <c r="W1673" t="s">
        <v>329</v>
      </c>
      <c r="X1673" s="2">
        <v>44749.379131944443</v>
      </c>
      <c r="Y1673" t="s">
        <v>329</v>
      </c>
      <c r="Z1673"/>
    </row>
    <row r="1674" spans="1:26" hidden="1" x14ac:dyDescent="0.25">
      <c r="A1674" t="s">
        <v>977</v>
      </c>
      <c r="B1674" t="s">
        <v>976</v>
      </c>
      <c r="C1674" t="s">
        <v>978</v>
      </c>
      <c r="D1674" t="s">
        <v>979</v>
      </c>
      <c r="E1674" t="s">
        <v>980</v>
      </c>
      <c r="F1674" t="s">
        <v>51</v>
      </c>
      <c r="G1674" t="s">
        <v>58</v>
      </c>
      <c r="H1674">
        <v>1019459</v>
      </c>
      <c r="I1674">
        <v>5</v>
      </c>
      <c r="J1674" t="s">
        <v>47</v>
      </c>
      <c r="K1674" t="s">
        <v>6172</v>
      </c>
      <c r="L1674" t="s">
        <v>55</v>
      </c>
      <c r="M1674">
        <v>60</v>
      </c>
      <c r="N1674">
        <v>100</v>
      </c>
      <c r="O1674" t="s">
        <v>6190</v>
      </c>
      <c r="P1674">
        <v>2600</v>
      </c>
      <c r="Q1674">
        <v>50</v>
      </c>
      <c r="R1674">
        <v>300</v>
      </c>
      <c r="S1674"/>
      <c r="T1674"/>
      <c r="U1674" t="s">
        <v>6174</v>
      </c>
      <c r="V1674" s="2">
        <v>43670.413645833331</v>
      </c>
      <c r="W1674" t="s">
        <v>37</v>
      </c>
      <c r="X1674" s="2">
        <v>43670.413645833331</v>
      </c>
      <c r="Y1674" t="s">
        <v>37</v>
      </c>
      <c r="Z1674"/>
    </row>
    <row r="1675" spans="1:26" hidden="1" x14ac:dyDescent="0.25">
      <c r="A1675" t="s">
        <v>983</v>
      </c>
      <c r="B1675" t="s">
        <v>982</v>
      </c>
      <c r="C1675" t="s">
        <v>956</v>
      </c>
      <c r="D1675" t="s">
        <v>984</v>
      </c>
      <c r="E1675" t="s">
        <v>985</v>
      </c>
      <c r="F1675" t="s">
        <v>51</v>
      </c>
      <c r="G1675" t="s">
        <v>58</v>
      </c>
      <c r="H1675">
        <v>1019460</v>
      </c>
      <c r="I1675">
        <v>5</v>
      </c>
      <c r="J1675" t="s">
        <v>47</v>
      </c>
      <c r="K1675" t="s">
        <v>6172</v>
      </c>
      <c r="L1675" t="s">
        <v>55</v>
      </c>
      <c r="M1675">
        <v>60</v>
      </c>
      <c r="N1675">
        <v>100</v>
      </c>
      <c r="O1675" t="s">
        <v>6190</v>
      </c>
      <c r="P1675">
        <v>2600</v>
      </c>
      <c r="Q1675">
        <v>50</v>
      </c>
      <c r="R1675">
        <v>300</v>
      </c>
      <c r="S1675"/>
      <c r="T1675"/>
      <c r="U1675" t="s">
        <v>6174</v>
      </c>
      <c r="V1675" s="2">
        <v>43670.413368055553</v>
      </c>
      <c r="W1675" t="s">
        <v>37</v>
      </c>
      <c r="X1675" s="2">
        <v>43670.413368055553</v>
      </c>
      <c r="Y1675" t="s">
        <v>37</v>
      </c>
      <c r="Z1675"/>
    </row>
    <row r="1676" spans="1:26" hidden="1" x14ac:dyDescent="0.25">
      <c r="A1676" t="s">
        <v>999</v>
      </c>
      <c r="B1676" t="s">
        <v>998</v>
      </c>
      <c r="C1676" t="s">
        <v>451</v>
      </c>
      <c r="D1676" t="s">
        <v>1000</v>
      </c>
      <c r="E1676" t="s">
        <v>1001</v>
      </c>
      <c r="F1676" t="s">
        <v>62</v>
      </c>
      <c r="G1676" t="s">
        <v>58</v>
      </c>
      <c r="H1676">
        <v>1019457</v>
      </c>
      <c r="I1676">
        <v>5</v>
      </c>
      <c r="J1676" t="s">
        <v>47</v>
      </c>
      <c r="K1676" t="s">
        <v>6172</v>
      </c>
      <c r="L1676" t="s">
        <v>55</v>
      </c>
      <c r="M1676">
        <v>60</v>
      </c>
      <c r="N1676">
        <v>100</v>
      </c>
      <c r="O1676" t="s">
        <v>6190</v>
      </c>
      <c r="P1676">
        <v>2600</v>
      </c>
      <c r="Q1676">
        <v>50</v>
      </c>
      <c r="R1676">
        <v>300</v>
      </c>
      <c r="S1676"/>
      <c r="T1676"/>
      <c r="U1676" t="s">
        <v>6174</v>
      </c>
      <c r="V1676" s="2">
        <v>43669.480231481481</v>
      </c>
      <c r="W1676" t="s">
        <v>37</v>
      </c>
      <c r="X1676" s="2">
        <v>43669.480231481481</v>
      </c>
      <c r="Y1676" t="s">
        <v>37</v>
      </c>
      <c r="Z1676"/>
    </row>
    <row r="1677" spans="1:26" hidden="1" x14ac:dyDescent="0.25">
      <c r="A1677" t="s">
        <v>799</v>
      </c>
      <c r="B1677" t="s">
        <v>798</v>
      </c>
      <c r="C1677" t="s">
        <v>553</v>
      </c>
      <c r="D1677" t="s">
        <v>522</v>
      </c>
      <c r="E1677" t="s">
        <v>554</v>
      </c>
      <c r="F1677" t="s">
        <v>62</v>
      </c>
      <c r="G1677" t="s">
        <v>58</v>
      </c>
      <c r="H1677">
        <v>1019351</v>
      </c>
      <c r="I1677">
        <v>5</v>
      </c>
      <c r="J1677" t="s">
        <v>47</v>
      </c>
      <c r="K1677" t="s">
        <v>6172</v>
      </c>
      <c r="L1677" t="s">
        <v>55</v>
      </c>
      <c r="M1677">
        <v>60</v>
      </c>
      <c r="N1677">
        <v>100</v>
      </c>
      <c r="O1677" t="s">
        <v>6190</v>
      </c>
      <c r="P1677">
        <v>2600</v>
      </c>
      <c r="Q1677">
        <v>50</v>
      </c>
      <c r="R1677">
        <v>300</v>
      </c>
      <c r="S1677"/>
      <c r="T1677"/>
      <c r="U1677" t="s">
        <v>6174</v>
      </c>
      <c r="V1677" s="2">
        <v>43635.666307870371</v>
      </c>
      <c r="W1677" t="s">
        <v>37</v>
      </c>
      <c r="X1677" s="2">
        <v>43635.666307870371</v>
      </c>
      <c r="Y1677" t="s">
        <v>37</v>
      </c>
      <c r="Z1677"/>
    </row>
    <row r="1678" spans="1:26" hidden="1" x14ac:dyDescent="0.25">
      <c r="A1678" t="s">
        <v>801</v>
      </c>
      <c r="B1678" t="s">
        <v>800</v>
      </c>
      <c r="C1678" t="s">
        <v>553</v>
      </c>
      <c r="D1678" t="s">
        <v>522</v>
      </c>
      <c r="E1678" t="s">
        <v>554</v>
      </c>
      <c r="F1678" t="s">
        <v>62</v>
      </c>
      <c r="G1678" t="s">
        <v>58</v>
      </c>
      <c r="H1678">
        <v>1019352</v>
      </c>
      <c r="I1678">
        <v>5</v>
      </c>
      <c r="J1678" t="s">
        <v>79</v>
      </c>
      <c r="K1678" t="s">
        <v>6172</v>
      </c>
      <c r="L1678" t="s">
        <v>55</v>
      </c>
      <c r="M1678">
        <v>60</v>
      </c>
      <c r="N1678">
        <v>100</v>
      </c>
      <c r="O1678" t="s">
        <v>6190</v>
      </c>
      <c r="P1678">
        <v>2600</v>
      </c>
      <c r="Q1678">
        <v>50</v>
      </c>
      <c r="R1678">
        <v>300</v>
      </c>
      <c r="S1678"/>
      <c r="T1678"/>
      <c r="U1678" t="s">
        <v>6174</v>
      </c>
      <c r="V1678" s="2">
        <v>43635.665937500002</v>
      </c>
      <c r="W1678" t="s">
        <v>37</v>
      </c>
      <c r="X1678" s="2">
        <v>43635.665937500002</v>
      </c>
      <c r="Y1678" t="s">
        <v>37</v>
      </c>
      <c r="Z1678"/>
    </row>
    <row r="1679" spans="1:26" hidden="1" x14ac:dyDescent="0.25">
      <c r="A1679" t="s">
        <v>803</v>
      </c>
      <c r="B1679" t="s">
        <v>802</v>
      </c>
      <c r="C1679" t="s">
        <v>792</v>
      </c>
      <c r="D1679" t="s">
        <v>793</v>
      </c>
      <c r="E1679" t="s">
        <v>794</v>
      </c>
      <c r="F1679" t="s">
        <v>62</v>
      </c>
      <c r="G1679" t="s">
        <v>58</v>
      </c>
      <c r="H1679">
        <v>1019353</v>
      </c>
      <c r="I1679">
        <v>5</v>
      </c>
      <c r="J1679" t="s">
        <v>47</v>
      </c>
      <c r="K1679" t="s">
        <v>6172</v>
      </c>
      <c r="L1679" t="s">
        <v>55</v>
      </c>
      <c r="M1679">
        <v>60</v>
      </c>
      <c r="N1679">
        <v>100</v>
      </c>
      <c r="O1679" t="s">
        <v>6190</v>
      </c>
      <c r="P1679">
        <v>2600</v>
      </c>
      <c r="Q1679">
        <v>50</v>
      </c>
      <c r="R1679">
        <v>300</v>
      </c>
      <c r="S1679"/>
      <c r="T1679"/>
      <c r="U1679" t="s">
        <v>6174</v>
      </c>
      <c r="V1679" s="2">
        <v>43635.66814814815</v>
      </c>
      <c r="W1679" t="s">
        <v>37</v>
      </c>
      <c r="X1679" s="2">
        <v>43635.66814814815</v>
      </c>
      <c r="Y1679" t="s">
        <v>37</v>
      </c>
      <c r="Z1679"/>
    </row>
    <row r="1680" spans="1:26" hidden="1" x14ac:dyDescent="0.25">
      <c r="A1680" t="s">
        <v>805</v>
      </c>
      <c r="B1680" t="s">
        <v>804</v>
      </c>
      <c r="C1680" t="s">
        <v>806</v>
      </c>
      <c r="D1680" t="s">
        <v>807</v>
      </c>
      <c r="E1680" t="s">
        <v>808</v>
      </c>
      <c r="F1680" t="s">
        <v>62</v>
      </c>
      <c r="G1680" t="s">
        <v>58</v>
      </c>
      <c r="H1680">
        <v>1019354</v>
      </c>
      <c r="I1680">
        <v>5</v>
      </c>
      <c r="J1680" t="s">
        <v>47</v>
      </c>
      <c r="K1680" t="s">
        <v>6172</v>
      </c>
      <c r="L1680" t="s">
        <v>55</v>
      </c>
      <c r="M1680">
        <v>60</v>
      </c>
      <c r="N1680">
        <v>100</v>
      </c>
      <c r="O1680" t="s">
        <v>6190</v>
      </c>
      <c r="P1680">
        <v>2600</v>
      </c>
      <c r="Q1680">
        <v>50</v>
      </c>
      <c r="R1680">
        <v>300</v>
      </c>
      <c r="S1680"/>
      <c r="T1680"/>
      <c r="U1680" t="s">
        <v>6174</v>
      </c>
      <c r="V1680" s="2">
        <v>43635.386724537035</v>
      </c>
      <c r="W1680" t="s">
        <v>37</v>
      </c>
      <c r="X1680" s="2">
        <v>43635.386724537035</v>
      </c>
      <c r="Y1680" t="s">
        <v>37</v>
      </c>
      <c r="Z1680"/>
    </row>
    <row r="1681" spans="1:26" hidden="1" x14ac:dyDescent="0.25">
      <c r="A1681" t="s">
        <v>811</v>
      </c>
      <c r="B1681" t="s">
        <v>810</v>
      </c>
      <c r="C1681" t="s">
        <v>806</v>
      </c>
      <c r="D1681" t="s">
        <v>807</v>
      </c>
      <c r="E1681" t="s">
        <v>808</v>
      </c>
      <c r="F1681" t="s">
        <v>62</v>
      </c>
      <c r="G1681" t="s">
        <v>58</v>
      </c>
      <c r="H1681">
        <v>1019355</v>
      </c>
      <c r="I1681">
        <v>5</v>
      </c>
      <c r="J1681" t="s">
        <v>79</v>
      </c>
      <c r="K1681" t="s">
        <v>6172</v>
      </c>
      <c r="L1681" t="s">
        <v>55</v>
      </c>
      <c r="M1681">
        <v>60</v>
      </c>
      <c r="N1681">
        <v>100</v>
      </c>
      <c r="O1681" t="s">
        <v>6190</v>
      </c>
      <c r="P1681">
        <v>2600</v>
      </c>
      <c r="Q1681">
        <v>50</v>
      </c>
      <c r="R1681">
        <v>300</v>
      </c>
      <c r="S1681"/>
      <c r="T1681"/>
      <c r="U1681" t="s">
        <v>6174</v>
      </c>
      <c r="V1681" s="2">
        <v>43635.386261574073</v>
      </c>
      <c r="W1681" t="s">
        <v>37</v>
      </c>
      <c r="X1681" s="2">
        <v>43635.386261574073</v>
      </c>
      <c r="Y1681" t="s">
        <v>37</v>
      </c>
      <c r="Z1681"/>
    </row>
    <row r="1682" spans="1:26" hidden="1" x14ac:dyDescent="0.25">
      <c r="A1682" t="s">
        <v>2730</v>
      </c>
      <c r="B1682" t="s">
        <v>2729</v>
      </c>
      <c r="C1682" t="s">
        <v>786</v>
      </c>
      <c r="D1682" t="s">
        <v>787</v>
      </c>
      <c r="E1682" t="s">
        <v>788</v>
      </c>
      <c r="F1682" t="s">
        <v>62</v>
      </c>
      <c r="G1682" t="s">
        <v>58</v>
      </c>
      <c r="H1682">
        <v>1019356</v>
      </c>
      <c r="I1682">
        <v>5</v>
      </c>
      <c r="J1682" t="s">
        <v>79</v>
      </c>
      <c r="K1682" t="s">
        <v>6172</v>
      </c>
      <c r="L1682" t="s">
        <v>55</v>
      </c>
      <c r="M1682">
        <v>60</v>
      </c>
      <c r="N1682">
        <v>100</v>
      </c>
      <c r="O1682" t="s">
        <v>6190</v>
      </c>
      <c r="P1682">
        <v>2600</v>
      </c>
      <c r="Q1682">
        <v>50</v>
      </c>
      <c r="R1682">
        <v>300</v>
      </c>
      <c r="S1682"/>
      <c r="T1682"/>
      <c r="U1682" t="s">
        <v>6174</v>
      </c>
      <c r="V1682" s="2">
        <v>43683.413969907408</v>
      </c>
      <c r="W1682" t="s">
        <v>37</v>
      </c>
      <c r="X1682" s="2">
        <v>43683.413969907408</v>
      </c>
      <c r="Y1682" t="s">
        <v>37</v>
      </c>
      <c r="Z1682"/>
    </row>
    <row r="1683" spans="1:26" hidden="1" x14ac:dyDescent="0.25">
      <c r="A1683" t="s">
        <v>785</v>
      </c>
      <c r="B1683" t="s">
        <v>784</v>
      </c>
      <c r="C1683" t="s">
        <v>786</v>
      </c>
      <c r="D1683" t="s">
        <v>787</v>
      </c>
      <c r="E1683" t="s">
        <v>788</v>
      </c>
      <c r="F1683" t="s">
        <v>62</v>
      </c>
      <c r="G1683" t="s">
        <v>58</v>
      </c>
      <c r="H1683">
        <v>1019357</v>
      </c>
      <c r="I1683">
        <v>5</v>
      </c>
      <c r="J1683" t="s">
        <v>47</v>
      </c>
      <c r="K1683" t="s">
        <v>6172</v>
      </c>
      <c r="L1683" t="s">
        <v>55</v>
      </c>
      <c r="M1683">
        <v>60</v>
      </c>
      <c r="N1683">
        <v>100</v>
      </c>
      <c r="O1683" t="s">
        <v>6190</v>
      </c>
      <c r="P1683">
        <v>2600</v>
      </c>
      <c r="Q1683">
        <v>50</v>
      </c>
      <c r="R1683">
        <v>300</v>
      </c>
      <c r="S1683"/>
      <c r="T1683"/>
      <c r="U1683" t="s">
        <v>6174</v>
      </c>
      <c r="V1683" s="2">
        <v>43683.414363425924</v>
      </c>
      <c r="W1683" t="s">
        <v>37</v>
      </c>
      <c r="X1683" s="2">
        <v>43683.414363425924</v>
      </c>
      <c r="Y1683" t="s">
        <v>37</v>
      </c>
      <c r="Z1683"/>
    </row>
    <row r="1684" spans="1:26" hidden="1" x14ac:dyDescent="0.25">
      <c r="A1684" t="s">
        <v>791</v>
      </c>
      <c r="B1684" t="s">
        <v>790</v>
      </c>
      <c r="C1684" t="s">
        <v>792</v>
      </c>
      <c r="D1684" t="s">
        <v>793</v>
      </c>
      <c r="E1684" t="s">
        <v>794</v>
      </c>
      <c r="F1684" t="s">
        <v>62</v>
      </c>
      <c r="G1684" t="s">
        <v>58</v>
      </c>
      <c r="H1684">
        <v>1019358</v>
      </c>
      <c r="I1684">
        <v>5</v>
      </c>
      <c r="J1684" t="s">
        <v>79</v>
      </c>
      <c r="K1684" t="s">
        <v>6172</v>
      </c>
      <c r="L1684" t="s">
        <v>55</v>
      </c>
      <c r="M1684">
        <v>60</v>
      </c>
      <c r="N1684">
        <v>100</v>
      </c>
      <c r="O1684" t="s">
        <v>6190</v>
      </c>
      <c r="P1684">
        <v>2600</v>
      </c>
      <c r="Q1684">
        <v>50</v>
      </c>
      <c r="R1684">
        <v>300</v>
      </c>
      <c r="S1684"/>
      <c r="T1684"/>
      <c r="U1684" t="s">
        <v>6174</v>
      </c>
      <c r="V1684" s="2">
        <v>43635.66778935185</v>
      </c>
      <c r="W1684" t="s">
        <v>37</v>
      </c>
      <c r="X1684" s="2">
        <v>43635.66778935185</v>
      </c>
      <c r="Y1684" t="s">
        <v>37</v>
      </c>
      <c r="Z1684"/>
    </row>
    <row r="1685" spans="1:26" hidden="1" x14ac:dyDescent="0.25">
      <c r="A1685" t="s">
        <v>797</v>
      </c>
      <c r="B1685" t="s">
        <v>796</v>
      </c>
      <c r="C1685" t="s">
        <v>216</v>
      </c>
      <c r="D1685" t="s">
        <v>60</v>
      </c>
      <c r="E1685" t="s">
        <v>217</v>
      </c>
      <c r="F1685" t="s">
        <v>177</v>
      </c>
      <c r="G1685" t="s">
        <v>58</v>
      </c>
      <c r="H1685">
        <v>1019359</v>
      </c>
      <c r="I1685">
        <v>5</v>
      </c>
      <c r="J1685" t="s">
        <v>47</v>
      </c>
      <c r="K1685" t="s">
        <v>6172</v>
      </c>
      <c r="L1685" t="s">
        <v>55</v>
      </c>
      <c r="M1685">
        <v>60</v>
      </c>
      <c r="N1685">
        <v>100</v>
      </c>
      <c r="O1685" t="s">
        <v>6190</v>
      </c>
      <c r="P1685">
        <v>2600</v>
      </c>
      <c r="Q1685">
        <v>50</v>
      </c>
      <c r="R1685">
        <v>300</v>
      </c>
      <c r="S1685"/>
      <c r="T1685"/>
      <c r="U1685" t="s">
        <v>6174</v>
      </c>
      <c r="V1685" s="2">
        <v>43817.428969907407</v>
      </c>
      <c r="W1685" t="s">
        <v>37</v>
      </c>
      <c r="X1685" s="2">
        <v>43817.428969907407</v>
      </c>
      <c r="Y1685" t="s">
        <v>37</v>
      </c>
      <c r="Z1685"/>
    </row>
    <row r="1686" spans="1:26" hidden="1" x14ac:dyDescent="0.25">
      <c r="A1686" t="s">
        <v>829</v>
      </c>
      <c r="B1686" t="s">
        <v>828</v>
      </c>
      <c r="C1686" t="s">
        <v>451</v>
      </c>
      <c r="D1686" t="s">
        <v>830</v>
      </c>
      <c r="E1686" t="s">
        <v>831</v>
      </c>
      <c r="F1686" t="s">
        <v>62</v>
      </c>
      <c r="G1686" t="s">
        <v>58</v>
      </c>
      <c r="H1686">
        <v>1019333</v>
      </c>
      <c r="I1686">
        <v>5</v>
      </c>
      <c r="J1686" t="s">
        <v>47</v>
      </c>
      <c r="K1686" t="s">
        <v>6172</v>
      </c>
      <c r="L1686" t="s">
        <v>55</v>
      </c>
      <c r="M1686">
        <v>60</v>
      </c>
      <c r="N1686">
        <v>100</v>
      </c>
      <c r="O1686" t="s">
        <v>6190</v>
      </c>
      <c r="P1686">
        <v>2600</v>
      </c>
      <c r="Q1686">
        <v>50</v>
      </c>
      <c r="R1686">
        <v>300</v>
      </c>
      <c r="S1686"/>
      <c r="T1686"/>
      <c r="U1686" t="s">
        <v>6174</v>
      </c>
      <c r="V1686" s="2">
        <v>43635.679525462961</v>
      </c>
      <c r="W1686" t="s">
        <v>37</v>
      </c>
      <c r="X1686" s="2">
        <v>43635.679525462961</v>
      </c>
      <c r="Y1686" t="s">
        <v>37</v>
      </c>
      <c r="Z1686"/>
    </row>
    <row r="1687" spans="1:26" hidden="1" x14ac:dyDescent="0.25">
      <c r="A1687" t="s">
        <v>834</v>
      </c>
      <c r="B1687" t="s">
        <v>833</v>
      </c>
      <c r="C1687" t="s">
        <v>835</v>
      </c>
      <c r="D1687" t="s">
        <v>93</v>
      </c>
      <c r="E1687" t="s">
        <v>836</v>
      </c>
      <c r="F1687" t="s">
        <v>62</v>
      </c>
      <c r="G1687" t="s">
        <v>58</v>
      </c>
      <c r="H1687">
        <v>1019334</v>
      </c>
      <c r="I1687">
        <v>5</v>
      </c>
      <c r="J1687" t="s">
        <v>79</v>
      </c>
      <c r="K1687" t="s">
        <v>6172</v>
      </c>
      <c r="L1687" t="s">
        <v>55</v>
      </c>
      <c r="M1687">
        <v>60</v>
      </c>
      <c r="N1687">
        <v>100</v>
      </c>
      <c r="O1687" t="s">
        <v>6190</v>
      </c>
      <c r="P1687">
        <v>2600</v>
      </c>
      <c r="Q1687">
        <v>50</v>
      </c>
      <c r="R1687">
        <v>300</v>
      </c>
      <c r="S1687"/>
      <c r="T1687"/>
      <c r="U1687" t="s">
        <v>6174</v>
      </c>
      <c r="V1687" s="2">
        <v>43635.604120370372</v>
      </c>
      <c r="W1687" t="s">
        <v>37</v>
      </c>
      <c r="X1687" s="2">
        <v>43635.604120370372</v>
      </c>
      <c r="Y1687" t="s">
        <v>37</v>
      </c>
      <c r="Z1687"/>
    </row>
    <row r="1688" spans="1:26" hidden="1" x14ac:dyDescent="0.25">
      <c r="A1688" t="s">
        <v>839</v>
      </c>
      <c r="B1688" t="s">
        <v>838</v>
      </c>
      <c r="C1688" t="s">
        <v>835</v>
      </c>
      <c r="D1688" t="s">
        <v>93</v>
      </c>
      <c r="E1688" t="s">
        <v>836</v>
      </c>
      <c r="F1688" t="s">
        <v>62</v>
      </c>
      <c r="G1688" t="s">
        <v>58</v>
      </c>
      <c r="H1688">
        <v>1019335</v>
      </c>
      <c r="I1688">
        <v>5</v>
      </c>
      <c r="J1688" t="s">
        <v>47</v>
      </c>
      <c r="K1688" t="s">
        <v>6172</v>
      </c>
      <c r="L1688" t="s">
        <v>55</v>
      </c>
      <c r="M1688">
        <v>60</v>
      </c>
      <c r="N1688">
        <v>100</v>
      </c>
      <c r="O1688" t="s">
        <v>6190</v>
      </c>
      <c r="P1688">
        <v>2600</v>
      </c>
      <c r="Q1688">
        <v>50</v>
      </c>
      <c r="R1688">
        <v>300</v>
      </c>
      <c r="S1688"/>
      <c r="T1688"/>
      <c r="U1688" t="s">
        <v>6174</v>
      </c>
      <c r="V1688" s="2">
        <v>43635.604432870372</v>
      </c>
      <c r="W1688" t="s">
        <v>37</v>
      </c>
      <c r="X1688" s="2">
        <v>43635.604432870372</v>
      </c>
      <c r="Y1688" t="s">
        <v>37</v>
      </c>
      <c r="Z1688"/>
    </row>
    <row r="1689" spans="1:26" hidden="1" x14ac:dyDescent="0.25">
      <c r="A1689" t="s">
        <v>841</v>
      </c>
      <c r="B1689" t="s">
        <v>840</v>
      </c>
      <c r="C1689" t="s">
        <v>502</v>
      </c>
      <c r="D1689" t="s">
        <v>503</v>
      </c>
      <c r="E1689" t="s">
        <v>504</v>
      </c>
      <c r="F1689" t="s">
        <v>62</v>
      </c>
      <c r="G1689" t="s">
        <v>58</v>
      </c>
      <c r="H1689">
        <v>1019336</v>
      </c>
      <c r="I1689">
        <v>5</v>
      </c>
      <c r="J1689" t="s">
        <v>79</v>
      </c>
      <c r="K1689" t="s">
        <v>6172</v>
      </c>
      <c r="L1689" t="s">
        <v>55</v>
      </c>
      <c r="M1689">
        <v>60</v>
      </c>
      <c r="N1689">
        <v>100</v>
      </c>
      <c r="O1689" t="s">
        <v>6190</v>
      </c>
      <c r="P1689">
        <v>2600</v>
      </c>
      <c r="Q1689">
        <v>50</v>
      </c>
      <c r="R1689">
        <v>300</v>
      </c>
      <c r="S1689"/>
      <c r="T1689"/>
      <c r="U1689" t="s">
        <v>6174</v>
      </c>
      <c r="V1689" s="2">
        <v>43635.584131944444</v>
      </c>
      <c r="W1689" t="s">
        <v>37</v>
      </c>
      <c r="X1689" s="2">
        <v>43635.584131944444</v>
      </c>
      <c r="Y1689" t="s">
        <v>37</v>
      </c>
      <c r="Z1689"/>
    </row>
    <row r="1690" spans="1:26" hidden="1" x14ac:dyDescent="0.25">
      <c r="A1690" t="s">
        <v>843</v>
      </c>
      <c r="B1690" t="s">
        <v>842</v>
      </c>
      <c r="C1690" t="s">
        <v>502</v>
      </c>
      <c r="D1690" t="s">
        <v>503</v>
      </c>
      <c r="E1690" t="s">
        <v>504</v>
      </c>
      <c r="F1690" t="s">
        <v>62</v>
      </c>
      <c r="G1690" t="s">
        <v>58</v>
      </c>
      <c r="H1690">
        <v>1019338</v>
      </c>
      <c r="I1690">
        <v>5</v>
      </c>
      <c r="J1690" t="s">
        <v>47</v>
      </c>
      <c r="K1690" t="s">
        <v>6172</v>
      </c>
      <c r="L1690" t="s">
        <v>55</v>
      </c>
      <c r="M1690">
        <v>60</v>
      </c>
      <c r="N1690">
        <v>100</v>
      </c>
      <c r="O1690" t="s">
        <v>6190</v>
      </c>
      <c r="P1690">
        <v>2600</v>
      </c>
      <c r="Q1690">
        <v>50</v>
      </c>
      <c r="R1690">
        <v>300</v>
      </c>
      <c r="S1690"/>
      <c r="T1690"/>
      <c r="U1690" t="s">
        <v>6174</v>
      </c>
      <c r="V1690" s="2">
        <v>43635.584467592591</v>
      </c>
      <c r="W1690" t="s">
        <v>37</v>
      </c>
      <c r="X1690" s="2">
        <v>43635.584467592591</v>
      </c>
      <c r="Y1690" t="s">
        <v>37</v>
      </c>
      <c r="Z1690"/>
    </row>
    <row r="1691" spans="1:26" hidden="1" x14ac:dyDescent="0.25">
      <c r="A1691" t="s">
        <v>845</v>
      </c>
      <c r="B1691" t="s">
        <v>844</v>
      </c>
      <c r="C1691" t="s">
        <v>527</v>
      </c>
      <c r="D1691" t="s">
        <v>528</v>
      </c>
      <c r="E1691" t="s">
        <v>529</v>
      </c>
      <c r="F1691" t="s">
        <v>62</v>
      </c>
      <c r="G1691" t="s">
        <v>58</v>
      </c>
      <c r="H1691">
        <v>1019339</v>
      </c>
      <c r="I1691">
        <v>5</v>
      </c>
      <c r="J1691" t="s">
        <v>79</v>
      </c>
      <c r="K1691" t="s">
        <v>6172</v>
      </c>
      <c r="L1691" t="s">
        <v>55</v>
      </c>
      <c r="M1691">
        <v>60</v>
      </c>
      <c r="N1691">
        <v>100</v>
      </c>
      <c r="O1691" t="s">
        <v>6190</v>
      </c>
      <c r="P1691">
        <v>2600</v>
      </c>
      <c r="Q1691">
        <v>50</v>
      </c>
      <c r="R1691">
        <v>300</v>
      </c>
      <c r="S1691"/>
      <c r="T1691"/>
      <c r="U1691" t="s">
        <v>6174</v>
      </c>
      <c r="V1691" s="2">
        <v>43635.651678240742</v>
      </c>
      <c r="W1691" t="s">
        <v>37</v>
      </c>
      <c r="X1691" s="2">
        <v>43635.651678240742</v>
      </c>
      <c r="Y1691" t="s">
        <v>37</v>
      </c>
      <c r="Z1691"/>
    </row>
    <row r="1692" spans="1:26" hidden="1" x14ac:dyDescent="0.25">
      <c r="A1692" t="s">
        <v>847</v>
      </c>
      <c r="B1692" t="s">
        <v>846</v>
      </c>
      <c r="C1692" t="s">
        <v>848</v>
      </c>
      <c r="D1692" t="s">
        <v>849</v>
      </c>
      <c r="E1692" t="s">
        <v>850</v>
      </c>
      <c r="F1692" t="s">
        <v>62</v>
      </c>
      <c r="G1692" t="s">
        <v>58</v>
      </c>
      <c r="H1692">
        <v>1019340</v>
      </c>
      <c r="I1692">
        <v>5</v>
      </c>
      <c r="J1692" t="s">
        <v>79</v>
      </c>
      <c r="K1692" t="s">
        <v>6172</v>
      </c>
      <c r="L1692" t="s">
        <v>55</v>
      </c>
      <c r="M1692">
        <v>60</v>
      </c>
      <c r="N1692">
        <v>100</v>
      </c>
      <c r="O1692" t="s">
        <v>6190</v>
      </c>
      <c r="P1692">
        <v>2600</v>
      </c>
      <c r="Q1692">
        <v>50</v>
      </c>
      <c r="R1692">
        <v>300</v>
      </c>
      <c r="S1692"/>
      <c r="T1692"/>
      <c r="U1692" t="s">
        <v>6174</v>
      </c>
      <c r="V1692" s="2">
        <v>43635.578032407408</v>
      </c>
      <c r="W1692" t="s">
        <v>37</v>
      </c>
      <c r="X1692" s="2">
        <v>43635.578032407408</v>
      </c>
      <c r="Y1692" t="s">
        <v>37</v>
      </c>
      <c r="Z1692"/>
    </row>
    <row r="1693" spans="1:26" hidden="1" x14ac:dyDescent="0.25">
      <c r="A1693" t="s">
        <v>2721</v>
      </c>
      <c r="B1693" t="s">
        <v>2720</v>
      </c>
      <c r="C1693" t="s">
        <v>206</v>
      </c>
      <c r="D1693" t="s">
        <v>41</v>
      </c>
      <c r="E1693" t="s">
        <v>208</v>
      </c>
      <c r="F1693" t="s">
        <v>62</v>
      </c>
      <c r="G1693" t="s">
        <v>58</v>
      </c>
      <c r="H1693">
        <v>1019341</v>
      </c>
      <c r="I1693">
        <v>5</v>
      </c>
      <c r="J1693" t="s">
        <v>47</v>
      </c>
      <c r="K1693" t="s">
        <v>6142</v>
      </c>
      <c r="L1693" t="s">
        <v>55</v>
      </c>
      <c r="M1693">
        <v>80</v>
      </c>
      <c r="N1693">
        <v>100</v>
      </c>
      <c r="O1693" t="s">
        <v>6160</v>
      </c>
      <c r="P1693">
        <v>2600</v>
      </c>
      <c r="Q1693">
        <v>50</v>
      </c>
      <c r="R1693">
        <v>300</v>
      </c>
      <c r="S1693"/>
      <c r="T1693"/>
      <c r="U1693" t="s">
        <v>6144</v>
      </c>
      <c r="V1693" s="2">
        <v>43630.471006944441</v>
      </c>
      <c r="W1693" t="s">
        <v>37</v>
      </c>
      <c r="X1693" s="2">
        <v>43630.471006944441</v>
      </c>
      <c r="Y1693" t="s">
        <v>37</v>
      </c>
      <c r="Z1693"/>
    </row>
    <row r="1694" spans="1:26" hidden="1" x14ac:dyDescent="0.25">
      <c r="A1694" t="s">
        <v>1669</v>
      </c>
      <c r="B1694" t="s">
        <v>1668</v>
      </c>
      <c r="C1694" t="s">
        <v>194</v>
      </c>
      <c r="D1694" t="s">
        <v>132</v>
      </c>
      <c r="E1694" t="s">
        <v>1127</v>
      </c>
      <c r="F1694" t="s">
        <v>177</v>
      </c>
      <c r="G1694" t="s">
        <v>58</v>
      </c>
      <c r="H1694">
        <v>1016181</v>
      </c>
      <c r="I1694">
        <v>5</v>
      </c>
      <c r="J1694" t="s">
        <v>167</v>
      </c>
      <c r="K1694" t="s">
        <v>6142</v>
      </c>
      <c r="L1694" t="s">
        <v>55</v>
      </c>
      <c r="M1694">
        <v>80</v>
      </c>
      <c r="N1694">
        <v>100</v>
      </c>
      <c r="O1694" t="s">
        <v>6160</v>
      </c>
      <c r="P1694">
        <v>2600</v>
      </c>
      <c r="Q1694">
        <v>50</v>
      </c>
      <c r="R1694">
        <v>300</v>
      </c>
      <c r="S1694"/>
      <c r="T1694"/>
      <c r="U1694" t="s">
        <v>6144</v>
      </c>
      <c r="V1694" s="2">
        <v>43629.53</v>
      </c>
      <c r="W1694" t="s">
        <v>37</v>
      </c>
      <c r="X1694" s="2">
        <v>43670.664027777777</v>
      </c>
      <c r="Y1694" t="s">
        <v>37</v>
      </c>
      <c r="Z1694"/>
    </row>
    <row r="1695" spans="1:26" hidden="1" x14ac:dyDescent="0.25">
      <c r="A1695" t="s">
        <v>1671</v>
      </c>
      <c r="B1695" t="s">
        <v>1670</v>
      </c>
      <c r="C1695" t="s">
        <v>467</v>
      </c>
      <c r="D1695" t="s">
        <v>482</v>
      </c>
      <c r="E1695" t="s">
        <v>483</v>
      </c>
      <c r="F1695" t="s">
        <v>177</v>
      </c>
      <c r="G1695" t="s">
        <v>58</v>
      </c>
      <c r="H1695">
        <v>1016182</v>
      </c>
      <c r="I1695">
        <v>5</v>
      </c>
      <c r="J1695" t="s">
        <v>167</v>
      </c>
      <c r="K1695" t="s">
        <v>6142</v>
      </c>
      <c r="L1695" t="s">
        <v>55</v>
      </c>
      <c r="M1695">
        <v>80</v>
      </c>
      <c r="N1695">
        <v>100</v>
      </c>
      <c r="O1695" t="s">
        <v>6160</v>
      </c>
      <c r="P1695">
        <v>2600</v>
      </c>
      <c r="Q1695">
        <v>50</v>
      </c>
      <c r="R1695">
        <v>300</v>
      </c>
      <c r="S1695"/>
      <c r="T1695"/>
      <c r="U1695" t="s">
        <v>6144</v>
      </c>
      <c r="V1695" s="2">
        <v>43670.637488425928</v>
      </c>
      <c r="W1695" t="s">
        <v>37</v>
      </c>
      <c r="X1695" s="2">
        <v>43670.637488425928</v>
      </c>
      <c r="Y1695" t="s">
        <v>37</v>
      </c>
      <c r="Z1695"/>
    </row>
    <row r="1696" spans="1:26" hidden="1" x14ac:dyDescent="0.25">
      <c r="A1696" t="s">
        <v>1673</v>
      </c>
      <c r="B1696" t="s">
        <v>1672</v>
      </c>
      <c r="C1696" t="s">
        <v>1674</v>
      </c>
      <c r="D1696" t="s">
        <v>561</v>
      </c>
      <c r="E1696" t="s">
        <v>1675</v>
      </c>
      <c r="F1696" t="s">
        <v>177</v>
      </c>
      <c r="G1696" t="s">
        <v>58</v>
      </c>
      <c r="H1696">
        <v>1016186</v>
      </c>
      <c r="I1696">
        <v>5</v>
      </c>
      <c r="J1696" t="s">
        <v>167</v>
      </c>
      <c r="K1696" t="s">
        <v>6142</v>
      </c>
      <c r="L1696" t="s">
        <v>55</v>
      </c>
      <c r="M1696">
        <v>80</v>
      </c>
      <c r="N1696">
        <v>100</v>
      </c>
      <c r="O1696" t="s">
        <v>6160</v>
      </c>
      <c r="P1696">
        <v>2600</v>
      </c>
      <c r="Q1696">
        <v>50</v>
      </c>
      <c r="R1696">
        <v>300</v>
      </c>
      <c r="S1696"/>
      <c r="T1696"/>
      <c r="U1696" t="s">
        <v>6144</v>
      </c>
      <c r="V1696" s="2">
        <v>43629.521111111113</v>
      </c>
      <c r="W1696" t="s">
        <v>37</v>
      </c>
      <c r="X1696" s="2">
        <v>43670.664201388892</v>
      </c>
      <c r="Y1696" t="s">
        <v>37</v>
      </c>
      <c r="Z1696"/>
    </row>
    <row r="1697" spans="1:26" hidden="1" x14ac:dyDescent="0.25">
      <c r="A1697" t="s">
        <v>1221</v>
      </c>
      <c r="B1697" t="s">
        <v>1220</v>
      </c>
      <c r="C1697" t="s">
        <v>194</v>
      </c>
      <c r="D1697" t="s">
        <v>195</v>
      </c>
      <c r="E1697" t="s">
        <v>196</v>
      </c>
      <c r="F1697" t="s">
        <v>177</v>
      </c>
      <c r="G1697" t="s">
        <v>58</v>
      </c>
      <c r="H1697">
        <v>1016179</v>
      </c>
      <c r="I1697">
        <v>5</v>
      </c>
      <c r="J1697" t="s">
        <v>167</v>
      </c>
      <c r="K1697" t="s">
        <v>6142</v>
      </c>
      <c r="L1697" t="s">
        <v>55</v>
      </c>
      <c r="M1697">
        <v>80</v>
      </c>
      <c r="N1697">
        <v>100</v>
      </c>
      <c r="O1697" t="s">
        <v>6160</v>
      </c>
      <c r="P1697">
        <v>2600</v>
      </c>
      <c r="Q1697">
        <v>50</v>
      </c>
      <c r="R1697">
        <v>300</v>
      </c>
      <c r="S1697"/>
      <c r="T1697"/>
      <c r="U1697" t="s">
        <v>6144</v>
      </c>
      <c r="V1697" s="2">
        <v>43629.537569444445</v>
      </c>
      <c r="W1697" t="s">
        <v>37</v>
      </c>
      <c r="X1697" s="2">
        <v>43629.537824074076</v>
      </c>
      <c r="Y1697" t="s">
        <v>37</v>
      </c>
      <c r="Z1697"/>
    </row>
    <row r="1698" spans="1:26" hidden="1" x14ac:dyDescent="0.25">
      <c r="A1698" t="s">
        <v>3212</v>
      </c>
      <c r="B1698" t="s">
        <v>3211</v>
      </c>
      <c r="C1698" t="s">
        <v>3213</v>
      </c>
      <c r="D1698" t="s">
        <v>807</v>
      </c>
      <c r="E1698" t="s">
        <v>3214</v>
      </c>
      <c r="F1698" t="s">
        <v>43</v>
      </c>
      <c r="G1698" t="s">
        <v>58</v>
      </c>
      <c r="H1698">
        <v>1016210</v>
      </c>
      <c r="I1698">
        <v>5</v>
      </c>
      <c r="J1698" t="s">
        <v>167</v>
      </c>
      <c r="K1698" t="s">
        <v>6142</v>
      </c>
      <c r="L1698" t="s">
        <v>55</v>
      </c>
      <c r="M1698">
        <v>80</v>
      </c>
      <c r="N1698">
        <v>100</v>
      </c>
      <c r="O1698" t="s">
        <v>6160</v>
      </c>
      <c r="P1698">
        <v>2600</v>
      </c>
      <c r="Q1698">
        <v>50</v>
      </c>
      <c r="R1698">
        <v>300</v>
      </c>
      <c r="S1698"/>
      <c r="T1698"/>
      <c r="U1698" t="s">
        <v>6144</v>
      </c>
      <c r="V1698" s="2">
        <v>43636.628761574073</v>
      </c>
      <c r="W1698" t="s">
        <v>37</v>
      </c>
      <c r="X1698" s="2">
        <v>43636.628761574073</v>
      </c>
      <c r="Y1698" t="s">
        <v>37</v>
      </c>
      <c r="Z1698"/>
    </row>
    <row r="1699" spans="1:26" hidden="1" x14ac:dyDescent="0.25">
      <c r="A1699" t="s">
        <v>1709</v>
      </c>
      <c r="B1699" t="s">
        <v>1708</v>
      </c>
      <c r="C1699" t="s">
        <v>232</v>
      </c>
      <c r="D1699" t="s">
        <v>1263</v>
      </c>
      <c r="E1699" t="s">
        <v>1264</v>
      </c>
      <c r="F1699" t="s">
        <v>177</v>
      </c>
      <c r="G1699" t="s">
        <v>58</v>
      </c>
      <c r="H1699">
        <v>1016176</v>
      </c>
      <c r="I1699">
        <v>5</v>
      </c>
      <c r="J1699" t="s">
        <v>167</v>
      </c>
      <c r="K1699" t="s">
        <v>6142</v>
      </c>
      <c r="L1699" t="s">
        <v>55</v>
      </c>
      <c r="M1699">
        <v>80</v>
      </c>
      <c r="N1699">
        <v>100</v>
      </c>
      <c r="O1699" t="s">
        <v>6160</v>
      </c>
      <c r="P1699">
        <v>2600</v>
      </c>
      <c r="Q1699">
        <v>50</v>
      </c>
      <c r="R1699">
        <v>300</v>
      </c>
      <c r="S1699"/>
      <c r="T1699"/>
      <c r="U1699" t="s">
        <v>6144</v>
      </c>
      <c r="V1699" s="2">
        <v>43635.49077546296</v>
      </c>
      <c r="W1699" t="s">
        <v>37</v>
      </c>
      <c r="X1699" s="2">
        <v>43635.49077546296</v>
      </c>
      <c r="Y1699" t="s">
        <v>37</v>
      </c>
      <c r="Z1699"/>
    </row>
    <row r="1700" spans="1:26" hidden="1" x14ac:dyDescent="0.25">
      <c r="A1700" t="s">
        <v>1711</v>
      </c>
      <c r="B1700" t="s">
        <v>1710</v>
      </c>
      <c r="C1700" t="s">
        <v>1027</v>
      </c>
      <c r="D1700" t="s">
        <v>724</v>
      </c>
      <c r="E1700" t="s">
        <v>1028</v>
      </c>
      <c r="F1700" t="s">
        <v>34</v>
      </c>
      <c r="G1700" t="s">
        <v>58</v>
      </c>
      <c r="H1700">
        <v>1016183</v>
      </c>
      <c r="I1700">
        <v>5</v>
      </c>
      <c r="J1700" t="s">
        <v>167</v>
      </c>
      <c r="K1700" t="s">
        <v>6142</v>
      </c>
      <c r="L1700" t="s">
        <v>55</v>
      </c>
      <c r="M1700">
        <v>80</v>
      </c>
      <c r="N1700">
        <v>100</v>
      </c>
      <c r="O1700" t="s">
        <v>6143</v>
      </c>
      <c r="P1700">
        <v>2600</v>
      </c>
      <c r="Q1700">
        <v>50</v>
      </c>
      <c r="R1700">
        <v>300</v>
      </c>
      <c r="S1700"/>
      <c r="T1700"/>
      <c r="U1700" t="s">
        <v>6144</v>
      </c>
      <c r="V1700" s="2">
        <v>43669.625567129631</v>
      </c>
      <c r="W1700" t="s">
        <v>37</v>
      </c>
      <c r="X1700" s="2">
        <v>43669.625706018516</v>
      </c>
      <c r="Y1700" t="s">
        <v>37</v>
      </c>
      <c r="Z1700"/>
    </row>
    <row r="1701" spans="1:26" hidden="1" x14ac:dyDescent="0.25">
      <c r="A1701" t="s">
        <v>1713</v>
      </c>
      <c r="B1701" t="s">
        <v>1712</v>
      </c>
      <c r="C1701" t="s">
        <v>568</v>
      </c>
      <c r="D1701" t="s">
        <v>281</v>
      </c>
      <c r="E1701" t="s">
        <v>1320</v>
      </c>
      <c r="F1701" t="s">
        <v>177</v>
      </c>
      <c r="G1701" t="s">
        <v>58</v>
      </c>
      <c r="H1701">
        <v>1015809</v>
      </c>
      <c r="I1701">
        <v>5</v>
      </c>
      <c r="J1701" t="s">
        <v>167</v>
      </c>
      <c r="K1701" t="s">
        <v>6142</v>
      </c>
      <c r="L1701" t="s">
        <v>55</v>
      </c>
      <c r="M1701">
        <v>80</v>
      </c>
      <c r="N1701">
        <v>100</v>
      </c>
      <c r="O1701" t="s">
        <v>6160</v>
      </c>
      <c r="P1701">
        <v>2600</v>
      </c>
      <c r="Q1701">
        <v>50</v>
      </c>
      <c r="R1701">
        <v>300</v>
      </c>
      <c r="S1701"/>
      <c r="T1701"/>
      <c r="U1701" t="s">
        <v>6144</v>
      </c>
      <c r="V1701" s="2">
        <v>43670.56758101852</v>
      </c>
      <c r="W1701" t="s">
        <v>37</v>
      </c>
      <c r="X1701" s="2">
        <v>43670.56758101852</v>
      </c>
      <c r="Y1701" t="s">
        <v>37</v>
      </c>
      <c r="Z1701"/>
    </row>
    <row r="1702" spans="1:26" hidden="1" x14ac:dyDescent="0.25">
      <c r="A1702" t="s">
        <v>1715</v>
      </c>
      <c r="B1702" t="s">
        <v>1714</v>
      </c>
      <c r="C1702" t="s">
        <v>245</v>
      </c>
      <c r="D1702" t="s">
        <v>1173</v>
      </c>
      <c r="E1702" t="s">
        <v>1242</v>
      </c>
      <c r="F1702" t="s">
        <v>62</v>
      </c>
      <c r="G1702" t="s">
        <v>58</v>
      </c>
      <c r="H1702">
        <v>1016724</v>
      </c>
      <c r="I1702">
        <v>5</v>
      </c>
      <c r="J1702" t="s">
        <v>79</v>
      </c>
      <c r="K1702" t="s">
        <v>6172</v>
      </c>
      <c r="L1702" t="s">
        <v>55</v>
      </c>
      <c r="M1702">
        <v>60</v>
      </c>
      <c r="N1702">
        <v>100</v>
      </c>
      <c r="O1702" t="s">
        <v>6190</v>
      </c>
      <c r="P1702">
        <v>2600</v>
      </c>
      <c r="Q1702">
        <v>50</v>
      </c>
      <c r="R1702">
        <v>300</v>
      </c>
      <c r="S1702"/>
      <c r="T1702"/>
      <c r="U1702" t="s">
        <v>6174</v>
      </c>
      <c r="V1702" s="2">
        <v>43636.459664351853</v>
      </c>
      <c r="W1702" t="s">
        <v>37</v>
      </c>
      <c r="X1702" s="2">
        <v>43636.459664351853</v>
      </c>
      <c r="Y1702" t="s">
        <v>37</v>
      </c>
      <c r="Z1702"/>
    </row>
    <row r="1703" spans="1:26" hidden="1" x14ac:dyDescent="0.25">
      <c r="A1703" t="s">
        <v>1665</v>
      </c>
      <c r="B1703" t="s">
        <v>1664</v>
      </c>
      <c r="C1703" t="s">
        <v>1374</v>
      </c>
      <c r="D1703" t="s">
        <v>1082</v>
      </c>
      <c r="E1703" t="s">
        <v>1375</v>
      </c>
      <c r="F1703" t="s">
        <v>277</v>
      </c>
      <c r="G1703" t="s">
        <v>58</v>
      </c>
      <c r="H1703">
        <v>1015811</v>
      </c>
      <c r="I1703">
        <v>5</v>
      </c>
      <c r="J1703" t="s">
        <v>79</v>
      </c>
      <c r="K1703" t="s">
        <v>6142</v>
      </c>
      <c r="L1703" t="s">
        <v>55</v>
      </c>
      <c r="M1703">
        <v>80</v>
      </c>
      <c r="N1703">
        <v>100</v>
      </c>
      <c r="O1703" t="s">
        <v>6216</v>
      </c>
      <c r="P1703">
        <v>2600</v>
      </c>
      <c r="Q1703">
        <v>50</v>
      </c>
      <c r="R1703">
        <v>300</v>
      </c>
      <c r="S1703"/>
      <c r="T1703"/>
      <c r="U1703" t="s">
        <v>6144</v>
      </c>
      <c r="V1703" s="2">
        <v>44637.491840277777</v>
      </c>
      <c r="W1703" t="s">
        <v>37</v>
      </c>
      <c r="X1703" s="2">
        <v>44637.491840277777</v>
      </c>
      <c r="Y1703" t="s">
        <v>37</v>
      </c>
      <c r="Z1703"/>
    </row>
    <row r="1704" spans="1:26" hidden="1" x14ac:dyDescent="0.25">
      <c r="A1704" t="s">
        <v>1223</v>
      </c>
      <c r="B1704" t="s">
        <v>1222</v>
      </c>
      <c r="C1704" t="s">
        <v>597</v>
      </c>
      <c r="D1704" t="s">
        <v>93</v>
      </c>
      <c r="E1704" t="s">
        <v>598</v>
      </c>
      <c r="F1704" t="s">
        <v>177</v>
      </c>
      <c r="G1704" t="s">
        <v>58</v>
      </c>
      <c r="H1704">
        <v>1031547</v>
      </c>
      <c r="I1704">
        <v>5</v>
      </c>
      <c r="J1704" t="s">
        <v>167</v>
      </c>
      <c r="K1704" t="s">
        <v>6142</v>
      </c>
      <c r="L1704" t="s">
        <v>55</v>
      </c>
      <c r="M1704">
        <v>80</v>
      </c>
      <c r="N1704">
        <v>100</v>
      </c>
      <c r="O1704" t="s">
        <v>6160</v>
      </c>
      <c r="P1704">
        <v>2600</v>
      </c>
      <c r="Q1704">
        <v>50</v>
      </c>
      <c r="R1704">
        <v>300</v>
      </c>
      <c r="S1704"/>
      <c r="T1704"/>
      <c r="U1704" t="s">
        <v>6144</v>
      </c>
      <c r="V1704" s="2">
        <v>43629.681504629632</v>
      </c>
      <c r="W1704" t="s">
        <v>37</v>
      </c>
      <c r="X1704" s="2">
        <v>43629.681504629632</v>
      </c>
      <c r="Y1704" t="s">
        <v>37</v>
      </c>
      <c r="Z1704"/>
    </row>
    <row r="1705" spans="1:26" hidden="1" x14ac:dyDescent="0.25">
      <c r="A1705" t="s">
        <v>3189</v>
      </c>
      <c r="B1705" t="s">
        <v>3188</v>
      </c>
      <c r="C1705" t="s">
        <v>679</v>
      </c>
      <c r="D1705" t="s">
        <v>411</v>
      </c>
      <c r="E1705" t="s">
        <v>680</v>
      </c>
      <c r="F1705" t="s">
        <v>62</v>
      </c>
      <c r="G1705" t="s">
        <v>58</v>
      </c>
      <c r="H1705">
        <v>1031542</v>
      </c>
      <c r="I1705">
        <v>5</v>
      </c>
      <c r="J1705" t="s">
        <v>79</v>
      </c>
      <c r="K1705" t="s">
        <v>6142</v>
      </c>
      <c r="L1705" t="s">
        <v>55</v>
      </c>
      <c r="M1705">
        <v>80</v>
      </c>
      <c r="N1705">
        <v>100</v>
      </c>
      <c r="O1705" t="s">
        <v>6143</v>
      </c>
      <c r="P1705">
        <v>2600</v>
      </c>
      <c r="Q1705">
        <v>50</v>
      </c>
      <c r="R1705">
        <v>300</v>
      </c>
      <c r="S1705"/>
      <c r="T1705"/>
      <c r="U1705" t="s">
        <v>6144</v>
      </c>
      <c r="V1705" s="2">
        <v>43670.415694444448</v>
      </c>
      <c r="W1705" t="s">
        <v>37</v>
      </c>
      <c r="X1705" s="2">
        <v>43670.415694444448</v>
      </c>
      <c r="Y1705" t="s">
        <v>37</v>
      </c>
      <c r="Z1705"/>
    </row>
    <row r="1706" spans="1:26" hidden="1" x14ac:dyDescent="0.25">
      <c r="A1706" t="s">
        <v>1153</v>
      </c>
      <c r="B1706" t="s">
        <v>1152</v>
      </c>
      <c r="C1706" t="s">
        <v>624</v>
      </c>
      <c r="D1706" t="s">
        <v>625</v>
      </c>
      <c r="E1706" t="s">
        <v>626</v>
      </c>
      <c r="F1706" t="s">
        <v>107</v>
      </c>
      <c r="G1706" t="s">
        <v>58</v>
      </c>
      <c r="H1706">
        <v>1031072</v>
      </c>
      <c r="I1706">
        <v>5</v>
      </c>
      <c r="J1706" t="s">
        <v>47</v>
      </c>
      <c r="K1706" t="s">
        <v>6172</v>
      </c>
      <c r="L1706" t="s">
        <v>55</v>
      </c>
      <c r="M1706">
        <v>60</v>
      </c>
      <c r="N1706">
        <v>100</v>
      </c>
      <c r="O1706" t="s">
        <v>6190</v>
      </c>
      <c r="P1706">
        <v>2600</v>
      </c>
      <c r="Q1706">
        <v>50</v>
      </c>
      <c r="R1706">
        <v>300</v>
      </c>
      <c r="S1706"/>
      <c r="T1706"/>
      <c r="U1706" t="s">
        <v>6174</v>
      </c>
      <c r="V1706" s="2">
        <v>43669.65216435185</v>
      </c>
      <c r="W1706" t="s">
        <v>37</v>
      </c>
      <c r="X1706" s="2">
        <v>43669.65216435185</v>
      </c>
      <c r="Y1706" t="s">
        <v>37</v>
      </c>
      <c r="Z1706"/>
    </row>
    <row r="1707" spans="1:26" hidden="1" x14ac:dyDescent="0.25">
      <c r="A1707" t="s">
        <v>1161</v>
      </c>
      <c r="B1707" t="s">
        <v>1160</v>
      </c>
      <c r="C1707" t="s">
        <v>245</v>
      </c>
      <c r="D1707" t="s">
        <v>1162</v>
      </c>
      <c r="E1707" t="s">
        <v>1163</v>
      </c>
      <c r="F1707" t="s">
        <v>62</v>
      </c>
      <c r="G1707" t="s">
        <v>58</v>
      </c>
      <c r="H1707">
        <v>1016730</v>
      </c>
      <c r="I1707">
        <v>5</v>
      </c>
      <c r="J1707" t="s">
        <v>79</v>
      </c>
      <c r="K1707" t="s">
        <v>6172</v>
      </c>
      <c r="L1707" t="s">
        <v>55</v>
      </c>
      <c r="M1707">
        <v>60</v>
      </c>
      <c r="N1707">
        <v>100</v>
      </c>
      <c r="O1707" t="s">
        <v>6190</v>
      </c>
      <c r="P1707">
        <v>2600</v>
      </c>
      <c r="Q1707">
        <v>50</v>
      </c>
      <c r="R1707">
        <v>300</v>
      </c>
      <c r="S1707"/>
      <c r="T1707"/>
      <c r="U1707" t="s">
        <v>6174</v>
      </c>
      <c r="V1707" s="2">
        <v>43636.468171296299</v>
      </c>
      <c r="W1707" t="s">
        <v>37</v>
      </c>
      <c r="X1707" s="2">
        <v>43636.468171296299</v>
      </c>
      <c r="Y1707" t="s">
        <v>37</v>
      </c>
      <c r="Z1707"/>
    </row>
    <row r="1708" spans="1:26" hidden="1" x14ac:dyDescent="0.25">
      <c r="A1708" t="s">
        <v>1166</v>
      </c>
      <c r="B1708" t="s">
        <v>1165</v>
      </c>
      <c r="C1708" t="s">
        <v>451</v>
      </c>
      <c r="D1708" t="s">
        <v>1167</v>
      </c>
      <c r="E1708" t="s">
        <v>1168</v>
      </c>
      <c r="F1708" t="s">
        <v>62</v>
      </c>
      <c r="G1708" t="s">
        <v>58</v>
      </c>
      <c r="H1708">
        <v>1016737</v>
      </c>
      <c r="I1708">
        <v>5</v>
      </c>
      <c r="J1708" t="s">
        <v>79</v>
      </c>
      <c r="K1708" t="s">
        <v>6172</v>
      </c>
      <c r="L1708" t="s">
        <v>55</v>
      </c>
      <c r="M1708">
        <v>60</v>
      </c>
      <c r="N1708">
        <v>100</v>
      </c>
      <c r="O1708" t="s">
        <v>6190</v>
      </c>
      <c r="P1708">
        <v>2600</v>
      </c>
      <c r="Q1708">
        <v>50</v>
      </c>
      <c r="R1708">
        <v>300</v>
      </c>
      <c r="S1708"/>
      <c r="T1708"/>
      <c r="U1708" t="s">
        <v>6174</v>
      </c>
      <c r="V1708" s="2">
        <v>43635.676122685189</v>
      </c>
      <c r="W1708" t="s">
        <v>37</v>
      </c>
      <c r="X1708" s="2">
        <v>43635.676122685189</v>
      </c>
      <c r="Y1708" t="s">
        <v>37</v>
      </c>
      <c r="Z1708"/>
    </row>
    <row r="1709" spans="1:26" hidden="1" x14ac:dyDescent="0.25">
      <c r="A1709" t="s">
        <v>1171</v>
      </c>
      <c r="B1709" t="s">
        <v>1170</v>
      </c>
      <c r="C1709" t="s">
        <v>1172</v>
      </c>
      <c r="D1709" t="s">
        <v>1173</v>
      </c>
      <c r="E1709" t="s">
        <v>1174</v>
      </c>
      <c r="F1709" t="s">
        <v>62</v>
      </c>
      <c r="G1709" t="s">
        <v>58</v>
      </c>
      <c r="H1709">
        <v>1016168</v>
      </c>
      <c r="I1709">
        <v>5</v>
      </c>
      <c r="J1709" t="s">
        <v>79</v>
      </c>
      <c r="K1709" t="s">
        <v>6142</v>
      </c>
      <c r="L1709" t="s">
        <v>55</v>
      </c>
      <c r="M1709">
        <v>80</v>
      </c>
      <c r="N1709">
        <v>100</v>
      </c>
      <c r="O1709" t="s">
        <v>6160</v>
      </c>
      <c r="P1709">
        <v>2600</v>
      </c>
      <c r="Q1709">
        <v>50</v>
      </c>
      <c r="R1709">
        <v>300</v>
      </c>
      <c r="S1709"/>
      <c r="T1709"/>
      <c r="U1709" t="s">
        <v>6144</v>
      </c>
      <c r="V1709" s="2">
        <v>43635.684930555559</v>
      </c>
      <c r="W1709" t="s">
        <v>37</v>
      </c>
      <c r="X1709" s="2">
        <v>43635.684930555559</v>
      </c>
      <c r="Y1709" t="s">
        <v>37</v>
      </c>
      <c r="Z1709"/>
    </row>
    <row r="1710" spans="1:26" hidden="1" x14ac:dyDescent="0.25">
      <c r="A1710" t="s">
        <v>1177</v>
      </c>
      <c r="B1710" t="s">
        <v>1176</v>
      </c>
      <c r="C1710" t="s">
        <v>1178</v>
      </c>
      <c r="D1710" t="s">
        <v>879</v>
      </c>
      <c r="E1710" t="s">
        <v>1179</v>
      </c>
      <c r="F1710" t="s">
        <v>62</v>
      </c>
      <c r="G1710" t="s">
        <v>58</v>
      </c>
      <c r="H1710">
        <v>1016733</v>
      </c>
      <c r="I1710">
        <v>5</v>
      </c>
      <c r="J1710" t="s">
        <v>79</v>
      </c>
      <c r="K1710" t="s">
        <v>6172</v>
      </c>
      <c r="L1710" t="s">
        <v>55</v>
      </c>
      <c r="M1710">
        <v>60</v>
      </c>
      <c r="N1710">
        <v>100</v>
      </c>
      <c r="O1710" t="s">
        <v>6190</v>
      </c>
      <c r="P1710">
        <v>2600</v>
      </c>
      <c r="Q1710">
        <v>50</v>
      </c>
      <c r="R1710">
        <v>300</v>
      </c>
      <c r="S1710"/>
      <c r="T1710"/>
      <c r="U1710" t="s">
        <v>6174</v>
      </c>
      <c r="V1710" s="2">
        <v>43636.456828703704</v>
      </c>
      <c r="W1710" t="s">
        <v>37</v>
      </c>
      <c r="X1710" s="2">
        <v>43857.459976851853</v>
      </c>
      <c r="Y1710" t="s">
        <v>37</v>
      </c>
      <c r="Z1710"/>
    </row>
    <row r="1711" spans="1:26" hidden="1" x14ac:dyDescent="0.25">
      <c r="A1711" t="s">
        <v>1182</v>
      </c>
      <c r="B1711" t="s">
        <v>1181</v>
      </c>
      <c r="C1711" t="s">
        <v>285</v>
      </c>
      <c r="D1711" t="s">
        <v>93</v>
      </c>
      <c r="E1711" t="s">
        <v>286</v>
      </c>
      <c r="F1711" t="s">
        <v>177</v>
      </c>
      <c r="G1711" t="s">
        <v>58</v>
      </c>
      <c r="H1711">
        <v>1016728</v>
      </c>
      <c r="I1711">
        <v>5</v>
      </c>
      <c r="J1711" t="s">
        <v>47</v>
      </c>
      <c r="K1711" t="s">
        <v>6172</v>
      </c>
      <c r="L1711" t="s">
        <v>55</v>
      </c>
      <c r="M1711">
        <v>60</v>
      </c>
      <c r="N1711">
        <v>100</v>
      </c>
      <c r="O1711" t="s">
        <v>6190</v>
      </c>
      <c r="P1711">
        <v>2500</v>
      </c>
      <c r="Q1711">
        <v>50</v>
      </c>
      <c r="R1711">
        <v>300</v>
      </c>
      <c r="S1711"/>
      <c r="T1711"/>
      <c r="U1711" t="s">
        <v>6174</v>
      </c>
      <c r="V1711" s="2">
        <v>43636.595208333332</v>
      </c>
      <c r="W1711" t="s">
        <v>37</v>
      </c>
      <c r="X1711" s="2">
        <v>44116.477361111109</v>
      </c>
      <c r="Y1711" t="s">
        <v>37</v>
      </c>
      <c r="Z1711"/>
    </row>
    <row r="1712" spans="1:26" hidden="1" x14ac:dyDescent="0.25">
      <c r="A1712" t="s">
        <v>1184</v>
      </c>
      <c r="B1712" t="s">
        <v>1183</v>
      </c>
      <c r="C1712" t="s">
        <v>597</v>
      </c>
      <c r="D1712" t="s">
        <v>93</v>
      </c>
      <c r="E1712" t="s">
        <v>598</v>
      </c>
      <c r="F1712" t="s">
        <v>177</v>
      </c>
      <c r="G1712" t="s">
        <v>58</v>
      </c>
      <c r="H1712">
        <v>1015841</v>
      </c>
      <c r="I1712">
        <v>5</v>
      </c>
      <c r="J1712" t="s">
        <v>47</v>
      </c>
      <c r="K1712" t="s">
        <v>6142</v>
      </c>
      <c r="L1712" t="s">
        <v>55</v>
      </c>
      <c r="M1712">
        <v>80</v>
      </c>
      <c r="N1712">
        <v>100</v>
      </c>
      <c r="O1712" t="s">
        <v>6160</v>
      </c>
      <c r="P1712">
        <v>2600</v>
      </c>
      <c r="Q1712">
        <v>50</v>
      </c>
      <c r="R1712">
        <v>300</v>
      </c>
      <c r="S1712"/>
      <c r="T1712"/>
      <c r="U1712" t="s">
        <v>6144</v>
      </c>
      <c r="V1712" s="2">
        <v>43629.680925925924</v>
      </c>
      <c r="W1712" t="s">
        <v>37</v>
      </c>
      <c r="X1712" s="2">
        <v>43629.680925925924</v>
      </c>
      <c r="Y1712" t="s">
        <v>37</v>
      </c>
      <c r="Z1712"/>
    </row>
    <row r="1713" spans="1:26" hidden="1" x14ac:dyDescent="0.25">
      <c r="A1713" t="s">
        <v>1186</v>
      </c>
      <c r="B1713" t="s">
        <v>1185</v>
      </c>
      <c r="C1713" t="s">
        <v>521</v>
      </c>
      <c r="D1713" t="s">
        <v>522</v>
      </c>
      <c r="E1713" t="s">
        <v>523</v>
      </c>
      <c r="F1713" t="s">
        <v>62</v>
      </c>
      <c r="G1713" t="s">
        <v>58</v>
      </c>
      <c r="H1713">
        <v>1016170</v>
      </c>
      <c r="I1713">
        <v>5</v>
      </c>
      <c r="J1713" t="s">
        <v>47</v>
      </c>
      <c r="K1713" t="s">
        <v>6142</v>
      </c>
      <c r="L1713" t="s">
        <v>55</v>
      </c>
      <c r="M1713">
        <v>80</v>
      </c>
      <c r="N1713">
        <v>100</v>
      </c>
      <c r="O1713" t="s">
        <v>6160</v>
      </c>
      <c r="P1713">
        <v>2550</v>
      </c>
      <c r="Q1713">
        <v>50</v>
      </c>
      <c r="R1713">
        <v>300</v>
      </c>
      <c r="S1713"/>
      <c r="T1713"/>
      <c r="U1713" t="s">
        <v>6144</v>
      </c>
      <c r="V1713" s="2">
        <v>43635.657673611109</v>
      </c>
      <c r="W1713" t="s">
        <v>37</v>
      </c>
      <c r="X1713" s="2">
        <v>43635.657673611109</v>
      </c>
      <c r="Y1713" t="s">
        <v>37</v>
      </c>
      <c r="Z1713"/>
    </row>
    <row r="1714" spans="1:26" hidden="1" x14ac:dyDescent="0.25">
      <c r="A1714" t="s">
        <v>1188</v>
      </c>
      <c r="B1714" t="s">
        <v>1187</v>
      </c>
      <c r="C1714" t="s">
        <v>194</v>
      </c>
      <c r="D1714" t="s">
        <v>132</v>
      </c>
      <c r="E1714" t="s">
        <v>1127</v>
      </c>
      <c r="F1714" t="s">
        <v>177</v>
      </c>
      <c r="G1714" t="s">
        <v>58</v>
      </c>
      <c r="H1714">
        <v>1015814</v>
      </c>
      <c r="I1714">
        <v>5</v>
      </c>
      <c r="J1714" t="s">
        <v>47</v>
      </c>
      <c r="K1714" t="s">
        <v>6142</v>
      </c>
      <c r="L1714" t="s">
        <v>55</v>
      </c>
      <c r="M1714">
        <v>80</v>
      </c>
      <c r="N1714">
        <v>100</v>
      </c>
      <c r="O1714" t="s">
        <v>6160</v>
      </c>
      <c r="P1714">
        <v>2550</v>
      </c>
      <c r="Q1714">
        <v>50</v>
      </c>
      <c r="R1714">
        <v>300</v>
      </c>
      <c r="S1714"/>
      <c r="T1714"/>
      <c r="U1714" t="s">
        <v>6144</v>
      </c>
      <c r="V1714" s="2">
        <v>43629.531018518515</v>
      </c>
      <c r="W1714" t="s">
        <v>37</v>
      </c>
      <c r="X1714" s="2">
        <v>43629.531018518515</v>
      </c>
      <c r="Y1714" t="s">
        <v>37</v>
      </c>
      <c r="Z1714"/>
    </row>
    <row r="1715" spans="1:26" hidden="1" x14ac:dyDescent="0.25">
      <c r="A1715" t="s">
        <v>1190</v>
      </c>
      <c r="B1715" t="s">
        <v>1189</v>
      </c>
      <c r="C1715" t="s">
        <v>1156</v>
      </c>
      <c r="D1715" t="s">
        <v>1157</v>
      </c>
      <c r="E1715" t="s">
        <v>1158</v>
      </c>
      <c r="F1715" t="s">
        <v>177</v>
      </c>
      <c r="G1715" t="s">
        <v>58</v>
      </c>
      <c r="H1715">
        <v>1016199</v>
      </c>
      <c r="I1715">
        <v>5</v>
      </c>
      <c r="J1715" t="s">
        <v>47</v>
      </c>
      <c r="K1715" t="s">
        <v>6142</v>
      </c>
      <c r="L1715" t="s">
        <v>55</v>
      </c>
      <c r="M1715">
        <v>80</v>
      </c>
      <c r="N1715">
        <v>100</v>
      </c>
      <c r="O1715" t="s">
        <v>6160</v>
      </c>
      <c r="P1715">
        <v>2500</v>
      </c>
      <c r="Q1715">
        <v>50</v>
      </c>
      <c r="R1715">
        <v>300</v>
      </c>
      <c r="S1715"/>
      <c r="T1715"/>
      <c r="U1715" t="s">
        <v>6144</v>
      </c>
      <c r="V1715" s="2">
        <v>43629.667013888888</v>
      </c>
      <c r="W1715" t="s">
        <v>37</v>
      </c>
      <c r="X1715" s="2">
        <v>43629.667013888888</v>
      </c>
      <c r="Y1715" t="s">
        <v>37</v>
      </c>
      <c r="Z1715"/>
    </row>
    <row r="1716" spans="1:26" hidden="1" x14ac:dyDescent="0.25">
      <c r="A1716" t="s">
        <v>4061</v>
      </c>
      <c r="B1716" t="s">
        <v>4060</v>
      </c>
      <c r="C1716" t="s">
        <v>1793</v>
      </c>
      <c r="D1716" t="s">
        <v>281</v>
      </c>
      <c r="E1716" t="s">
        <v>1794</v>
      </c>
      <c r="F1716" t="s">
        <v>177</v>
      </c>
      <c r="G1716" t="s">
        <v>58</v>
      </c>
      <c r="H1716">
        <v>1016171</v>
      </c>
      <c r="I1716">
        <v>5</v>
      </c>
      <c r="J1716" t="s">
        <v>47</v>
      </c>
      <c r="K1716" t="s">
        <v>6142</v>
      </c>
      <c r="L1716" t="s">
        <v>55</v>
      </c>
      <c r="M1716">
        <v>80</v>
      </c>
      <c r="N1716">
        <v>100</v>
      </c>
      <c r="O1716" t="s">
        <v>6156</v>
      </c>
      <c r="P1716">
        <v>2700</v>
      </c>
      <c r="Q1716">
        <v>50</v>
      </c>
      <c r="R1716">
        <v>300</v>
      </c>
      <c r="S1716"/>
      <c r="T1716"/>
      <c r="U1716" t="s">
        <v>6144</v>
      </c>
      <c r="V1716" s="2">
        <v>43630.386180555557</v>
      </c>
      <c r="W1716" t="s">
        <v>37</v>
      </c>
      <c r="X1716" s="2">
        <v>43630.386180555557</v>
      </c>
      <c r="Y1716" t="s">
        <v>37</v>
      </c>
      <c r="Z1716"/>
    </row>
    <row r="1717" spans="1:26" hidden="1" x14ac:dyDescent="0.25">
      <c r="A1717" t="s">
        <v>6340</v>
      </c>
      <c r="B1717" s="2"/>
      <c r="C1717" s="2"/>
      <c r="D1717" s="2"/>
      <c r="E1717" s="2"/>
      <c r="F1717" s="2"/>
      <c r="G1717" t="s">
        <v>58</v>
      </c>
      <c r="H1717">
        <v>1016209</v>
      </c>
      <c r="I1717">
        <v>5</v>
      </c>
      <c r="J1717" t="s">
        <v>47</v>
      </c>
      <c r="K1717" t="s">
        <v>6142</v>
      </c>
      <c r="L1717" t="s">
        <v>55</v>
      </c>
      <c r="M1717">
        <v>80</v>
      </c>
      <c r="N1717">
        <v>100</v>
      </c>
      <c r="O1717" t="s">
        <v>6160</v>
      </c>
      <c r="P1717">
        <v>2600</v>
      </c>
      <c r="Q1717">
        <v>50</v>
      </c>
      <c r="R1717">
        <v>300</v>
      </c>
      <c r="S1717"/>
      <c r="T1717"/>
      <c r="U1717" t="s">
        <v>6144</v>
      </c>
      <c r="V1717" s="2">
        <v>43629.536782407406</v>
      </c>
      <c r="W1717" t="s">
        <v>37</v>
      </c>
      <c r="X1717" s="2">
        <v>43629.536782407406</v>
      </c>
      <c r="Y1717" t="s">
        <v>37</v>
      </c>
      <c r="Z1717"/>
    </row>
    <row r="1718" spans="1:26" hidden="1" x14ac:dyDescent="0.25">
      <c r="A1718" t="s">
        <v>1192</v>
      </c>
      <c r="B1718" t="s">
        <v>1191</v>
      </c>
      <c r="C1718" t="s">
        <v>1193</v>
      </c>
      <c r="D1718" t="s">
        <v>293</v>
      </c>
      <c r="E1718" t="s">
        <v>1194</v>
      </c>
      <c r="F1718" t="s">
        <v>43</v>
      </c>
      <c r="G1718" t="s">
        <v>58</v>
      </c>
      <c r="H1718">
        <v>1016843</v>
      </c>
      <c r="I1718">
        <v>5</v>
      </c>
      <c r="J1718" t="s">
        <v>47</v>
      </c>
      <c r="K1718" t="s">
        <v>6172</v>
      </c>
      <c r="L1718" t="s">
        <v>55</v>
      </c>
      <c r="M1718">
        <v>60</v>
      </c>
      <c r="N1718">
        <v>100</v>
      </c>
      <c r="O1718" t="s">
        <v>6190</v>
      </c>
      <c r="P1718">
        <v>2600</v>
      </c>
      <c r="Q1718">
        <v>50</v>
      </c>
      <c r="R1718">
        <v>300</v>
      </c>
      <c r="S1718"/>
      <c r="T1718"/>
      <c r="U1718" t="s">
        <v>6174</v>
      </c>
      <c r="V1718" s="2">
        <v>43636.623912037037</v>
      </c>
      <c r="W1718" t="s">
        <v>37</v>
      </c>
      <c r="X1718" s="2">
        <v>43636.623912037037</v>
      </c>
      <c r="Y1718" t="s">
        <v>37</v>
      </c>
      <c r="Z1718"/>
    </row>
    <row r="1719" spans="1:26" hidden="1" x14ac:dyDescent="0.25">
      <c r="A1719" t="s">
        <v>1197</v>
      </c>
      <c r="B1719" t="s">
        <v>1196</v>
      </c>
      <c r="C1719" t="s">
        <v>1198</v>
      </c>
      <c r="D1719" t="s">
        <v>49</v>
      </c>
      <c r="E1719" t="s">
        <v>1199</v>
      </c>
      <c r="F1719" t="s">
        <v>43</v>
      </c>
      <c r="G1719" t="s">
        <v>58</v>
      </c>
      <c r="H1719">
        <v>1016715</v>
      </c>
      <c r="I1719">
        <v>5</v>
      </c>
      <c r="J1719" t="s">
        <v>47</v>
      </c>
      <c r="K1719" t="s">
        <v>6172</v>
      </c>
      <c r="L1719" t="s">
        <v>55</v>
      </c>
      <c r="M1719">
        <v>60</v>
      </c>
      <c r="N1719">
        <v>100</v>
      </c>
      <c r="O1719" t="s">
        <v>6190</v>
      </c>
      <c r="P1719">
        <v>2600</v>
      </c>
      <c r="Q1719">
        <v>50</v>
      </c>
      <c r="R1719">
        <v>300</v>
      </c>
      <c r="S1719"/>
      <c r="T1719"/>
      <c r="U1719" t="s">
        <v>6174</v>
      </c>
      <c r="V1719" s="2">
        <v>43636.668368055558</v>
      </c>
      <c r="W1719" t="s">
        <v>37</v>
      </c>
      <c r="X1719" s="2">
        <v>43636.668368055558</v>
      </c>
      <c r="Y1719" t="s">
        <v>37</v>
      </c>
      <c r="Z1719"/>
    </row>
    <row r="1720" spans="1:26" hidden="1" x14ac:dyDescent="0.25">
      <c r="A1720" t="s">
        <v>1202</v>
      </c>
      <c r="B1720" t="s">
        <v>1201</v>
      </c>
      <c r="C1720" t="s">
        <v>245</v>
      </c>
      <c r="D1720" t="s">
        <v>487</v>
      </c>
      <c r="E1720" t="s">
        <v>488</v>
      </c>
      <c r="F1720" t="s">
        <v>62</v>
      </c>
      <c r="G1720" t="s">
        <v>58</v>
      </c>
      <c r="H1720">
        <v>1016743</v>
      </c>
      <c r="I1720">
        <v>5</v>
      </c>
      <c r="J1720" t="s">
        <v>47</v>
      </c>
      <c r="K1720" t="s">
        <v>6172</v>
      </c>
      <c r="L1720" t="s">
        <v>55</v>
      </c>
      <c r="M1720">
        <v>60</v>
      </c>
      <c r="N1720">
        <v>100</v>
      </c>
      <c r="O1720" t="s">
        <v>6190</v>
      </c>
      <c r="P1720">
        <v>2600</v>
      </c>
      <c r="Q1720">
        <v>50</v>
      </c>
      <c r="R1720">
        <v>300</v>
      </c>
      <c r="S1720"/>
      <c r="T1720"/>
      <c r="U1720" t="s">
        <v>6174</v>
      </c>
      <c r="V1720" s="2">
        <v>43636.462372685186</v>
      </c>
      <c r="W1720" t="s">
        <v>37</v>
      </c>
      <c r="X1720" s="2">
        <v>43636.462372685186</v>
      </c>
      <c r="Y1720" t="s">
        <v>37</v>
      </c>
      <c r="Z1720"/>
    </row>
    <row r="1721" spans="1:26" hidden="1" x14ac:dyDescent="0.25">
      <c r="A1721" t="s">
        <v>1204</v>
      </c>
      <c r="B1721" t="s">
        <v>1203</v>
      </c>
      <c r="C1721" t="s">
        <v>1205</v>
      </c>
      <c r="D1721" t="s">
        <v>522</v>
      </c>
      <c r="E1721" t="s">
        <v>1206</v>
      </c>
      <c r="F1721" t="s">
        <v>43</v>
      </c>
      <c r="G1721" t="s">
        <v>58</v>
      </c>
      <c r="H1721">
        <v>1016744</v>
      </c>
      <c r="I1721">
        <v>5</v>
      </c>
      <c r="J1721" t="s">
        <v>47</v>
      </c>
      <c r="K1721" t="s">
        <v>6172</v>
      </c>
      <c r="L1721" t="s">
        <v>55</v>
      </c>
      <c r="M1721">
        <v>60</v>
      </c>
      <c r="N1721">
        <v>100</v>
      </c>
      <c r="O1721" t="s">
        <v>6190</v>
      </c>
      <c r="P1721">
        <v>2600</v>
      </c>
      <c r="Q1721">
        <v>50</v>
      </c>
      <c r="R1721">
        <v>300</v>
      </c>
      <c r="S1721"/>
      <c r="T1721"/>
      <c r="U1721" t="s">
        <v>6174</v>
      </c>
      <c r="V1721" s="2">
        <v>43636.661365740743</v>
      </c>
      <c r="W1721" t="s">
        <v>37</v>
      </c>
      <c r="X1721" s="2">
        <v>43636.661365740743</v>
      </c>
      <c r="Y1721" t="s">
        <v>37</v>
      </c>
      <c r="Z1721"/>
    </row>
    <row r="1722" spans="1:26" hidden="1" x14ac:dyDescent="0.25">
      <c r="A1722" t="s">
        <v>1209</v>
      </c>
      <c r="B1722" t="s">
        <v>1208</v>
      </c>
      <c r="C1722" t="s">
        <v>251</v>
      </c>
      <c r="D1722" t="s">
        <v>252</v>
      </c>
      <c r="E1722" t="s">
        <v>253</v>
      </c>
      <c r="F1722" t="s">
        <v>43</v>
      </c>
      <c r="G1722" t="s">
        <v>58</v>
      </c>
      <c r="H1722">
        <v>1016845</v>
      </c>
      <c r="I1722">
        <v>5</v>
      </c>
      <c r="J1722" t="s">
        <v>47</v>
      </c>
      <c r="K1722" t="s">
        <v>6172</v>
      </c>
      <c r="L1722" t="s">
        <v>55</v>
      </c>
      <c r="M1722">
        <v>60</v>
      </c>
      <c r="N1722">
        <v>100</v>
      </c>
      <c r="O1722" t="s">
        <v>6190</v>
      </c>
      <c r="P1722">
        <v>2600</v>
      </c>
      <c r="Q1722">
        <v>50</v>
      </c>
      <c r="R1722">
        <v>300</v>
      </c>
      <c r="S1722"/>
      <c r="T1722"/>
      <c r="U1722" t="s">
        <v>6174</v>
      </c>
      <c r="V1722" s="2">
        <v>43636.640659722223</v>
      </c>
      <c r="W1722" t="s">
        <v>37</v>
      </c>
      <c r="X1722" s="2">
        <v>43669.427268518521</v>
      </c>
      <c r="Y1722" t="s">
        <v>37</v>
      </c>
      <c r="Z1722"/>
    </row>
    <row r="1723" spans="1:26" hidden="1" x14ac:dyDescent="0.25">
      <c r="A1723" t="s">
        <v>1211</v>
      </c>
      <c r="B1723" t="s">
        <v>1210</v>
      </c>
      <c r="C1723" t="s">
        <v>502</v>
      </c>
      <c r="D1723" t="s">
        <v>793</v>
      </c>
      <c r="E1723" t="s">
        <v>1212</v>
      </c>
      <c r="F1723" t="s">
        <v>62</v>
      </c>
      <c r="G1723" t="s">
        <v>58</v>
      </c>
      <c r="H1723">
        <v>1016723</v>
      </c>
      <c r="I1723">
        <v>5</v>
      </c>
      <c r="J1723" t="s">
        <v>47</v>
      </c>
      <c r="K1723" t="s">
        <v>6172</v>
      </c>
      <c r="L1723" t="s">
        <v>55</v>
      </c>
      <c r="M1723">
        <v>60</v>
      </c>
      <c r="N1723">
        <v>100</v>
      </c>
      <c r="O1723" t="s">
        <v>6190</v>
      </c>
      <c r="P1723">
        <v>2600</v>
      </c>
      <c r="Q1723">
        <v>50</v>
      </c>
      <c r="R1723">
        <v>300</v>
      </c>
      <c r="S1723"/>
      <c r="T1723"/>
      <c r="U1723" t="s">
        <v>6174</v>
      </c>
      <c r="V1723" s="2">
        <v>43635.654548611114</v>
      </c>
      <c r="W1723" t="s">
        <v>37</v>
      </c>
      <c r="X1723" s="2">
        <v>43635.654548611114</v>
      </c>
      <c r="Y1723" t="s">
        <v>37</v>
      </c>
      <c r="Z1723"/>
    </row>
    <row r="1724" spans="1:26" hidden="1" x14ac:dyDescent="0.25">
      <c r="A1724" t="s">
        <v>1215</v>
      </c>
      <c r="B1724" t="s">
        <v>1214</v>
      </c>
      <c r="C1724" t="s">
        <v>308</v>
      </c>
      <c r="D1724" t="s">
        <v>769</v>
      </c>
      <c r="E1724" t="s">
        <v>1216</v>
      </c>
      <c r="F1724" t="s">
        <v>62</v>
      </c>
      <c r="G1724" t="s">
        <v>58</v>
      </c>
      <c r="H1724">
        <v>1016714</v>
      </c>
      <c r="I1724">
        <v>5</v>
      </c>
      <c r="J1724" t="s">
        <v>47</v>
      </c>
      <c r="K1724" t="s">
        <v>6172</v>
      </c>
      <c r="L1724" t="s">
        <v>55</v>
      </c>
      <c r="M1724">
        <v>60</v>
      </c>
      <c r="N1724">
        <v>100</v>
      </c>
      <c r="O1724" t="s">
        <v>6190</v>
      </c>
      <c r="P1724">
        <v>2600</v>
      </c>
      <c r="Q1724">
        <v>50</v>
      </c>
      <c r="R1724">
        <v>300</v>
      </c>
      <c r="S1724"/>
      <c r="T1724"/>
      <c r="U1724" t="s">
        <v>6174</v>
      </c>
      <c r="V1724" s="2">
        <v>43635.681979166664</v>
      </c>
      <c r="W1724" t="s">
        <v>37</v>
      </c>
      <c r="X1724" s="2">
        <v>43635.681979166664</v>
      </c>
      <c r="Y1724" t="s">
        <v>37</v>
      </c>
      <c r="Z1724"/>
    </row>
    <row r="1725" spans="1:26" hidden="1" x14ac:dyDescent="0.25">
      <c r="A1725" t="s">
        <v>1219</v>
      </c>
      <c r="B1725" t="s">
        <v>1218</v>
      </c>
      <c r="C1725" t="s">
        <v>574</v>
      </c>
      <c r="D1725" t="s">
        <v>528</v>
      </c>
      <c r="E1725" t="s">
        <v>575</v>
      </c>
      <c r="F1725" t="s">
        <v>62</v>
      </c>
      <c r="G1725" t="s">
        <v>58</v>
      </c>
      <c r="H1725">
        <v>1016853</v>
      </c>
      <c r="I1725">
        <v>5</v>
      </c>
      <c r="J1725" t="s">
        <v>47</v>
      </c>
      <c r="K1725" t="s">
        <v>6172</v>
      </c>
      <c r="L1725" t="s">
        <v>55</v>
      </c>
      <c r="M1725">
        <v>60</v>
      </c>
      <c r="N1725">
        <v>100</v>
      </c>
      <c r="O1725" t="s">
        <v>6190</v>
      </c>
      <c r="P1725">
        <v>2600</v>
      </c>
      <c r="Q1725">
        <v>50</v>
      </c>
      <c r="R1725">
        <v>300</v>
      </c>
      <c r="S1725"/>
      <c r="T1725"/>
      <c r="U1725" t="s">
        <v>6174</v>
      </c>
      <c r="V1725" s="2">
        <v>43636.496851851851</v>
      </c>
      <c r="W1725" t="s">
        <v>37</v>
      </c>
      <c r="X1725" s="2">
        <v>43636.496851851851</v>
      </c>
      <c r="Y1725" t="s">
        <v>37</v>
      </c>
      <c r="Z1725"/>
    </row>
    <row r="1726" spans="1:26" hidden="1" x14ac:dyDescent="0.25">
      <c r="A1726" t="s">
        <v>3208</v>
      </c>
      <c r="B1726" t="s">
        <v>3207</v>
      </c>
      <c r="C1726" t="s">
        <v>2251</v>
      </c>
      <c r="D1726" t="s">
        <v>281</v>
      </c>
      <c r="E1726" t="s">
        <v>2252</v>
      </c>
      <c r="F1726" t="s">
        <v>62</v>
      </c>
      <c r="G1726" t="s">
        <v>58</v>
      </c>
      <c r="H1726">
        <v>1015829</v>
      </c>
      <c r="I1726">
        <v>5</v>
      </c>
      <c r="J1726" t="s">
        <v>47</v>
      </c>
      <c r="K1726" t="s">
        <v>6142</v>
      </c>
      <c r="L1726" t="s">
        <v>55</v>
      </c>
      <c r="M1726">
        <v>80</v>
      </c>
      <c r="N1726">
        <v>100</v>
      </c>
      <c r="O1726" t="s">
        <v>6160</v>
      </c>
      <c r="P1726">
        <v>2600</v>
      </c>
      <c r="Q1726">
        <v>50</v>
      </c>
      <c r="R1726">
        <v>300</v>
      </c>
      <c r="S1726"/>
      <c r="T1726"/>
      <c r="U1726" t="s">
        <v>6144</v>
      </c>
      <c r="V1726" s="2">
        <v>43630.492361111108</v>
      </c>
      <c r="W1726" t="s">
        <v>37</v>
      </c>
      <c r="X1726" s="2">
        <v>43630.492361111108</v>
      </c>
      <c r="Y1726" t="s">
        <v>37</v>
      </c>
      <c r="Z1726"/>
    </row>
    <row r="1727" spans="1:26" hidden="1" x14ac:dyDescent="0.25">
      <c r="A1727" t="s">
        <v>1262</v>
      </c>
      <c r="B1727" t="s">
        <v>1261</v>
      </c>
      <c r="C1727" t="s">
        <v>232</v>
      </c>
      <c r="D1727" t="s">
        <v>1263</v>
      </c>
      <c r="E1727" t="s">
        <v>1264</v>
      </c>
      <c r="F1727" t="s">
        <v>177</v>
      </c>
      <c r="G1727" t="s">
        <v>58</v>
      </c>
      <c r="H1727">
        <v>1016191</v>
      </c>
      <c r="I1727">
        <v>5</v>
      </c>
      <c r="J1727" t="s">
        <v>47</v>
      </c>
      <c r="K1727" t="s">
        <v>6142</v>
      </c>
      <c r="L1727" t="s">
        <v>55</v>
      </c>
      <c r="M1727">
        <v>80</v>
      </c>
      <c r="N1727">
        <v>100</v>
      </c>
      <c r="O1727" t="s">
        <v>6160</v>
      </c>
      <c r="P1727">
        <v>2600</v>
      </c>
      <c r="Q1727">
        <v>50</v>
      </c>
      <c r="R1727">
        <v>300</v>
      </c>
      <c r="S1727"/>
      <c r="T1727"/>
      <c r="U1727" t="s">
        <v>6144</v>
      </c>
      <c r="V1727" s="2">
        <v>43635.490393518521</v>
      </c>
      <c r="W1727" t="s">
        <v>37</v>
      </c>
      <c r="X1727" s="2">
        <v>43635.490393518521</v>
      </c>
      <c r="Y1727" t="s">
        <v>37</v>
      </c>
      <c r="Z1727"/>
    </row>
    <row r="1728" spans="1:26" hidden="1" x14ac:dyDescent="0.25">
      <c r="A1728" t="s">
        <v>1267</v>
      </c>
      <c r="B1728" t="s">
        <v>1266</v>
      </c>
      <c r="C1728" t="s">
        <v>232</v>
      </c>
      <c r="D1728" t="s">
        <v>233</v>
      </c>
      <c r="E1728" t="s">
        <v>234</v>
      </c>
      <c r="F1728" t="s">
        <v>177</v>
      </c>
      <c r="G1728" t="s">
        <v>58</v>
      </c>
      <c r="H1728">
        <v>1016203</v>
      </c>
      <c r="I1728">
        <v>5</v>
      </c>
      <c r="J1728" t="s">
        <v>47</v>
      </c>
      <c r="K1728" t="s">
        <v>6142</v>
      </c>
      <c r="L1728" t="s">
        <v>55</v>
      </c>
      <c r="M1728">
        <v>80</v>
      </c>
      <c r="N1728">
        <v>100</v>
      </c>
      <c r="O1728" t="s">
        <v>6160</v>
      </c>
      <c r="P1728">
        <v>2600</v>
      </c>
      <c r="Q1728">
        <v>50</v>
      </c>
      <c r="R1728">
        <v>300</v>
      </c>
      <c r="S1728"/>
      <c r="T1728"/>
      <c r="U1728" t="s">
        <v>6144</v>
      </c>
      <c r="V1728" s="2">
        <v>43635.486134259256</v>
      </c>
      <c r="W1728" t="s">
        <v>37</v>
      </c>
      <c r="X1728" s="2">
        <v>43635.486134259256</v>
      </c>
      <c r="Y1728" t="s">
        <v>37</v>
      </c>
      <c r="Z1728"/>
    </row>
    <row r="1729" spans="1:26" hidden="1" x14ac:dyDescent="0.25">
      <c r="A1729" t="s">
        <v>5935</v>
      </c>
      <c r="B1729" t="s">
        <v>5934</v>
      </c>
      <c r="C1729" t="s">
        <v>67</v>
      </c>
      <c r="D1729" t="s">
        <v>1283</v>
      </c>
      <c r="E1729" t="s">
        <v>5882</v>
      </c>
      <c r="F1729" t="s">
        <v>62</v>
      </c>
      <c r="G1729" t="s">
        <v>58</v>
      </c>
      <c r="H1729">
        <v>1016727</v>
      </c>
      <c r="I1729">
        <v>5</v>
      </c>
      <c r="J1729" t="s">
        <v>47</v>
      </c>
      <c r="K1729" t="s">
        <v>6172</v>
      </c>
      <c r="L1729" t="s">
        <v>55</v>
      </c>
      <c r="M1729">
        <v>60</v>
      </c>
      <c r="N1729">
        <v>100</v>
      </c>
      <c r="O1729" t="s">
        <v>6190</v>
      </c>
      <c r="P1729">
        <v>2600</v>
      </c>
      <c r="Q1729">
        <v>50</v>
      </c>
      <c r="R1729">
        <v>300</v>
      </c>
      <c r="S1729"/>
      <c r="T1729"/>
      <c r="U1729" t="s">
        <v>6174</v>
      </c>
      <c r="V1729" s="2">
        <v>43636.485810185186</v>
      </c>
      <c r="W1729" t="s">
        <v>37</v>
      </c>
      <c r="X1729" s="2">
        <v>43636.485810185186</v>
      </c>
      <c r="Y1729" t="s">
        <v>37</v>
      </c>
      <c r="Z1729"/>
    </row>
    <row r="1730" spans="1:26" hidden="1" x14ac:dyDescent="0.25">
      <c r="A1730" t="s">
        <v>1639</v>
      </c>
      <c r="B1730" t="s">
        <v>1638</v>
      </c>
      <c r="C1730" t="s">
        <v>161</v>
      </c>
      <c r="D1730" t="s">
        <v>1640</v>
      </c>
      <c r="E1730" t="s">
        <v>1641</v>
      </c>
      <c r="F1730" t="s">
        <v>62</v>
      </c>
      <c r="G1730" t="s">
        <v>58</v>
      </c>
      <c r="H1730">
        <v>1016850</v>
      </c>
      <c r="I1730">
        <v>5</v>
      </c>
      <c r="J1730" t="s">
        <v>47</v>
      </c>
      <c r="K1730" t="s">
        <v>6172</v>
      </c>
      <c r="L1730" t="s">
        <v>55</v>
      </c>
      <c r="M1730">
        <v>60</v>
      </c>
      <c r="N1730">
        <v>100</v>
      </c>
      <c r="O1730" t="s">
        <v>6190</v>
      </c>
      <c r="P1730">
        <v>2600</v>
      </c>
      <c r="Q1730">
        <v>50</v>
      </c>
      <c r="R1730">
        <v>300</v>
      </c>
      <c r="S1730"/>
      <c r="T1730"/>
      <c r="U1730" t="s">
        <v>6174</v>
      </c>
      <c r="V1730" s="2">
        <v>43633.653171296297</v>
      </c>
      <c r="W1730" t="s">
        <v>37</v>
      </c>
      <c r="X1730" s="2">
        <v>43633.653171296297</v>
      </c>
      <c r="Y1730" t="s">
        <v>37</v>
      </c>
      <c r="Z1730"/>
    </row>
    <row r="1731" spans="1:26" hidden="1" x14ac:dyDescent="0.25">
      <c r="A1731" t="s">
        <v>1644</v>
      </c>
      <c r="B1731" t="s">
        <v>1643</v>
      </c>
      <c r="C1731" t="s">
        <v>774</v>
      </c>
      <c r="D1731" t="s">
        <v>1645</v>
      </c>
      <c r="E1731" t="s">
        <v>776</v>
      </c>
      <c r="F1731" t="s">
        <v>107</v>
      </c>
      <c r="G1731" t="s">
        <v>58</v>
      </c>
      <c r="H1731">
        <v>1016732</v>
      </c>
      <c r="I1731">
        <v>5</v>
      </c>
      <c r="J1731" t="s">
        <v>47</v>
      </c>
      <c r="K1731" t="s">
        <v>6172</v>
      </c>
      <c r="L1731" t="s">
        <v>55</v>
      </c>
      <c r="M1731">
        <v>60</v>
      </c>
      <c r="N1731">
        <v>100</v>
      </c>
      <c r="O1731" t="s">
        <v>6190</v>
      </c>
      <c r="P1731">
        <v>2600</v>
      </c>
      <c r="Q1731">
        <v>50</v>
      </c>
      <c r="R1731">
        <v>300</v>
      </c>
      <c r="S1731"/>
      <c r="T1731"/>
      <c r="U1731" t="s">
        <v>6174</v>
      </c>
      <c r="V1731" s="2">
        <v>43630.429108796299</v>
      </c>
      <c r="W1731" t="s">
        <v>37</v>
      </c>
      <c r="X1731" s="2">
        <v>43630.429108796299</v>
      </c>
      <c r="Y1731" t="s">
        <v>37</v>
      </c>
      <c r="Z1731"/>
    </row>
    <row r="1732" spans="1:26" hidden="1" x14ac:dyDescent="0.25">
      <c r="A1732" t="s">
        <v>1648</v>
      </c>
      <c r="B1732" t="s">
        <v>1647</v>
      </c>
      <c r="C1732" t="s">
        <v>774</v>
      </c>
      <c r="D1732" t="s">
        <v>207</v>
      </c>
      <c r="E1732" t="s">
        <v>1649</v>
      </c>
      <c r="F1732" t="s">
        <v>107</v>
      </c>
      <c r="G1732" t="s">
        <v>58</v>
      </c>
      <c r="H1732">
        <v>1016849</v>
      </c>
      <c r="I1732">
        <v>5</v>
      </c>
      <c r="J1732" t="s">
        <v>47</v>
      </c>
      <c r="K1732" t="s">
        <v>6172</v>
      </c>
      <c r="L1732" t="s">
        <v>55</v>
      </c>
      <c r="M1732">
        <v>60</v>
      </c>
      <c r="N1732">
        <v>100</v>
      </c>
      <c r="O1732" t="s">
        <v>6190</v>
      </c>
      <c r="P1732">
        <v>2600</v>
      </c>
      <c r="Q1732">
        <v>50</v>
      </c>
      <c r="R1732">
        <v>300</v>
      </c>
      <c r="S1732"/>
      <c r="T1732"/>
      <c r="U1732" t="s">
        <v>6174</v>
      </c>
      <c r="V1732" s="2">
        <v>43630.436111111114</v>
      </c>
      <c r="W1732" t="s">
        <v>37</v>
      </c>
      <c r="X1732" s="2">
        <v>43670.669247685182</v>
      </c>
      <c r="Y1732" t="s">
        <v>37</v>
      </c>
      <c r="Z1732"/>
    </row>
    <row r="1733" spans="1:26" hidden="1" x14ac:dyDescent="0.25">
      <c r="A1733" t="s">
        <v>1652</v>
      </c>
      <c r="B1733" t="s">
        <v>1651</v>
      </c>
      <c r="C1733" t="s">
        <v>1421</v>
      </c>
      <c r="D1733" t="s">
        <v>769</v>
      </c>
      <c r="E1733" t="s">
        <v>1422</v>
      </c>
      <c r="F1733" t="s">
        <v>43</v>
      </c>
      <c r="G1733" t="s">
        <v>58</v>
      </c>
      <c r="H1733">
        <v>1016184</v>
      </c>
      <c r="I1733">
        <v>5</v>
      </c>
      <c r="J1733" t="s">
        <v>47</v>
      </c>
      <c r="K1733" t="s">
        <v>6142</v>
      </c>
      <c r="L1733" t="s">
        <v>55</v>
      </c>
      <c r="M1733">
        <v>80</v>
      </c>
      <c r="N1733">
        <v>100</v>
      </c>
      <c r="O1733" t="s">
        <v>6160</v>
      </c>
      <c r="P1733">
        <v>2600</v>
      </c>
      <c r="Q1733">
        <v>50</v>
      </c>
      <c r="R1733">
        <v>300</v>
      </c>
      <c r="S1733"/>
      <c r="T1733"/>
      <c r="U1733" t="s">
        <v>6144</v>
      </c>
      <c r="V1733" s="2">
        <v>43635.437962962962</v>
      </c>
      <c r="W1733" t="s">
        <v>37</v>
      </c>
      <c r="X1733" s="2">
        <v>43635.437962962962</v>
      </c>
      <c r="Y1733" t="s">
        <v>37</v>
      </c>
      <c r="Z1733"/>
    </row>
    <row r="1734" spans="1:26" hidden="1" x14ac:dyDescent="0.25">
      <c r="A1734" t="s">
        <v>1654</v>
      </c>
      <c r="B1734" t="s">
        <v>1653</v>
      </c>
      <c r="C1734" t="s">
        <v>1655</v>
      </c>
      <c r="D1734" t="s">
        <v>32</v>
      </c>
      <c r="E1734" t="s">
        <v>1656</v>
      </c>
      <c r="F1734" t="s">
        <v>43</v>
      </c>
      <c r="G1734" t="s">
        <v>58</v>
      </c>
      <c r="H1734">
        <v>1016748</v>
      </c>
      <c r="I1734">
        <v>5</v>
      </c>
      <c r="J1734" t="s">
        <v>47</v>
      </c>
      <c r="K1734" t="s">
        <v>6172</v>
      </c>
      <c r="L1734" t="s">
        <v>55</v>
      </c>
      <c r="M1734">
        <v>60</v>
      </c>
      <c r="N1734">
        <v>100</v>
      </c>
      <c r="O1734" t="s">
        <v>6190</v>
      </c>
      <c r="P1734">
        <v>2600</v>
      </c>
      <c r="Q1734">
        <v>50</v>
      </c>
      <c r="R1734">
        <v>300</v>
      </c>
      <c r="S1734"/>
      <c r="T1734"/>
      <c r="U1734" t="s">
        <v>6174</v>
      </c>
      <c r="V1734" s="2">
        <v>43636.631736111114</v>
      </c>
      <c r="W1734" t="s">
        <v>37</v>
      </c>
      <c r="X1734" s="2">
        <v>43712.503391203703</v>
      </c>
      <c r="Y1734" t="s">
        <v>37</v>
      </c>
      <c r="Z1734"/>
    </row>
    <row r="1735" spans="1:26" hidden="1" x14ac:dyDescent="0.25">
      <c r="A1735" t="s">
        <v>3210</v>
      </c>
      <c r="B1735" t="s">
        <v>3209</v>
      </c>
      <c r="C1735" t="s">
        <v>1402</v>
      </c>
      <c r="D1735" t="s">
        <v>132</v>
      </c>
      <c r="E1735" t="s">
        <v>1403</v>
      </c>
      <c r="F1735" t="s">
        <v>62</v>
      </c>
      <c r="G1735" t="s">
        <v>58</v>
      </c>
      <c r="H1735">
        <v>1016742</v>
      </c>
      <c r="I1735">
        <v>5</v>
      </c>
      <c r="J1735" t="s">
        <v>47</v>
      </c>
      <c r="K1735" t="s">
        <v>6172</v>
      </c>
      <c r="L1735" t="s">
        <v>55</v>
      </c>
      <c r="M1735">
        <v>60</v>
      </c>
      <c r="N1735">
        <v>100</v>
      </c>
      <c r="O1735" t="s">
        <v>6190</v>
      </c>
      <c r="P1735">
        <v>2600</v>
      </c>
      <c r="Q1735">
        <v>50</v>
      </c>
      <c r="R1735">
        <v>300</v>
      </c>
      <c r="S1735"/>
      <c r="T1735"/>
      <c r="U1735" t="s">
        <v>6174</v>
      </c>
      <c r="V1735" s="2">
        <v>43630.482187499998</v>
      </c>
      <c r="W1735" t="s">
        <v>37</v>
      </c>
      <c r="X1735" s="2">
        <v>43630.482187499998</v>
      </c>
      <c r="Y1735" t="s">
        <v>37</v>
      </c>
      <c r="Z1735"/>
    </row>
    <row r="1736" spans="1:26" hidden="1" x14ac:dyDescent="0.25">
      <c r="A1736" t="s">
        <v>1225</v>
      </c>
      <c r="B1736" t="s">
        <v>1224</v>
      </c>
      <c r="C1736" t="s">
        <v>1226</v>
      </c>
      <c r="D1736" t="s">
        <v>93</v>
      </c>
      <c r="E1736" t="s">
        <v>1227</v>
      </c>
      <c r="F1736" t="s">
        <v>62</v>
      </c>
      <c r="G1736" t="s">
        <v>58</v>
      </c>
      <c r="H1736">
        <v>1016731</v>
      </c>
      <c r="I1736">
        <v>5</v>
      </c>
      <c r="J1736" t="s">
        <v>47</v>
      </c>
      <c r="K1736" t="s">
        <v>6172</v>
      </c>
      <c r="L1736" t="s">
        <v>55</v>
      </c>
      <c r="M1736">
        <v>60</v>
      </c>
      <c r="N1736">
        <v>100</v>
      </c>
      <c r="O1736" t="s">
        <v>6190</v>
      </c>
      <c r="P1736">
        <v>2600</v>
      </c>
      <c r="Q1736">
        <v>50</v>
      </c>
      <c r="R1736">
        <v>300</v>
      </c>
      <c r="S1736"/>
      <c r="T1736"/>
      <c r="U1736" t="s">
        <v>6174</v>
      </c>
      <c r="V1736" s="2">
        <v>43635.358993055554</v>
      </c>
      <c r="W1736" t="s">
        <v>37</v>
      </c>
      <c r="X1736" s="2">
        <v>43635.358993055554</v>
      </c>
      <c r="Y1736" t="s">
        <v>37</v>
      </c>
      <c r="Z1736"/>
    </row>
    <row r="1737" spans="1:26" hidden="1" x14ac:dyDescent="0.25">
      <c r="A1737" t="s">
        <v>1230</v>
      </c>
      <c r="B1737" t="s">
        <v>1229</v>
      </c>
      <c r="C1737" t="s">
        <v>1226</v>
      </c>
      <c r="D1737" t="s">
        <v>105</v>
      </c>
      <c r="E1737" t="s">
        <v>1227</v>
      </c>
      <c r="F1737" t="s">
        <v>62</v>
      </c>
      <c r="G1737" t="s">
        <v>58</v>
      </c>
      <c r="H1737">
        <v>1016856</v>
      </c>
      <c r="I1737">
        <v>5</v>
      </c>
      <c r="J1737" t="s">
        <v>47</v>
      </c>
      <c r="K1737" t="s">
        <v>6172</v>
      </c>
      <c r="L1737" t="s">
        <v>55</v>
      </c>
      <c r="M1737">
        <v>60</v>
      </c>
      <c r="N1737">
        <v>100</v>
      </c>
      <c r="O1737" t="s">
        <v>6190</v>
      </c>
      <c r="P1737">
        <v>2600</v>
      </c>
      <c r="Q1737">
        <v>50</v>
      </c>
      <c r="R1737">
        <v>300</v>
      </c>
      <c r="S1737"/>
      <c r="T1737"/>
      <c r="U1737" t="s">
        <v>6174</v>
      </c>
      <c r="V1737" s="2">
        <v>43635.366932870369</v>
      </c>
      <c r="W1737" t="s">
        <v>37</v>
      </c>
      <c r="X1737" s="2">
        <v>43670.66847222222</v>
      </c>
      <c r="Y1737" t="s">
        <v>37</v>
      </c>
      <c r="Z1737"/>
    </row>
    <row r="1738" spans="1:26" hidden="1" x14ac:dyDescent="0.25">
      <c r="A1738" t="s">
        <v>1233</v>
      </c>
      <c r="B1738" t="s">
        <v>1232</v>
      </c>
      <c r="C1738" t="s">
        <v>451</v>
      </c>
      <c r="D1738" t="s">
        <v>1167</v>
      </c>
      <c r="E1738" t="s">
        <v>1168</v>
      </c>
      <c r="F1738" t="s">
        <v>62</v>
      </c>
      <c r="G1738" t="s">
        <v>58</v>
      </c>
      <c r="H1738">
        <v>1016738</v>
      </c>
      <c r="I1738">
        <v>5</v>
      </c>
      <c r="J1738" t="s">
        <v>47</v>
      </c>
      <c r="K1738" t="s">
        <v>6172</v>
      </c>
      <c r="L1738" t="s">
        <v>55</v>
      </c>
      <c r="M1738">
        <v>60</v>
      </c>
      <c r="N1738">
        <v>100</v>
      </c>
      <c r="O1738" t="s">
        <v>6190</v>
      </c>
      <c r="P1738">
        <v>2500</v>
      </c>
      <c r="Q1738">
        <v>50</v>
      </c>
      <c r="R1738">
        <v>300</v>
      </c>
      <c r="S1738"/>
      <c r="T1738"/>
      <c r="U1738" t="s">
        <v>6174</v>
      </c>
      <c r="V1738" s="2">
        <v>43635.676458333335</v>
      </c>
      <c r="W1738" t="s">
        <v>37</v>
      </c>
      <c r="X1738" s="2">
        <v>43635.676458333335</v>
      </c>
      <c r="Y1738" t="s">
        <v>37</v>
      </c>
      <c r="Z1738"/>
    </row>
    <row r="1739" spans="1:26" hidden="1" x14ac:dyDescent="0.25">
      <c r="A1739" t="s">
        <v>1235</v>
      </c>
      <c r="B1739" t="s">
        <v>1234</v>
      </c>
      <c r="C1739" t="s">
        <v>245</v>
      </c>
      <c r="D1739" t="s">
        <v>1162</v>
      </c>
      <c r="E1739" t="s">
        <v>1163</v>
      </c>
      <c r="F1739" t="s">
        <v>62</v>
      </c>
      <c r="G1739" t="s">
        <v>58</v>
      </c>
      <c r="H1739">
        <v>1016747</v>
      </c>
      <c r="I1739">
        <v>5</v>
      </c>
      <c r="J1739" t="s">
        <v>47</v>
      </c>
      <c r="K1739" t="s">
        <v>6172</v>
      </c>
      <c r="L1739" t="s">
        <v>55</v>
      </c>
      <c r="M1739">
        <v>60</v>
      </c>
      <c r="N1739">
        <v>100</v>
      </c>
      <c r="O1739" t="s">
        <v>6190</v>
      </c>
      <c r="P1739">
        <v>2600</v>
      </c>
      <c r="Q1739">
        <v>50</v>
      </c>
      <c r="R1739">
        <v>300</v>
      </c>
      <c r="S1739"/>
      <c r="T1739"/>
      <c r="U1739" t="s">
        <v>6174</v>
      </c>
      <c r="V1739" s="2">
        <v>43636.468553240738</v>
      </c>
      <c r="W1739" t="s">
        <v>37</v>
      </c>
      <c r="X1739" s="2">
        <v>43636.468553240738</v>
      </c>
      <c r="Y1739" t="s">
        <v>37</v>
      </c>
      <c r="Z1739"/>
    </row>
    <row r="1740" spans="1:26" hidden="1" x14ac:dyDescent="0.25">
      <c r="A1740" t="s">
        <v>1237</v>
      </c>
      <c r="B1740" t="s">
        <v>1236</v>
      </c>
      <c r="C1740" t="s">
        <v>1172</v>
      </c>
      <c r="D1740" t="s">
        <v>1173</v>
      </c>
      <c r="E1740" t="s">
        <v>1174</v>
      </c>
      <c r="F1740" t="s">
        <v>62</v>
      </c>
      <c r="G1740" t="s">
        <v>58</v>
      </c>
      <c r="H1740">
        <v>1016204</v>
      </c>
      <c r="I1740">
        <v>5</v>
      </c>
      <c r="J1740" t="s">
        <v>47</v>
      </c>
      <c r="K1740" t="s">
        <v>6142</v>
      </c>
      <c r="L1740" t="s">
        <v>55</v>
      </c>
      <c r="M1740">
        <v>80</v>
      </c>
      <c r="N1740">
        <v>100</v>
      </c>
      <c r="O1740" t="s">
        <v>6160</v>
      </c>
      <c r="P1740">
        <v>2600</v>
      </c>
      <c r="Q1740">
        <v>50</v>
      </c>
      <c r="R1740">
        <v>300</v>
      </c>
      <c r="S1740"/>
      <c r="T1740"/>
      <c r="U1740" t="s">
        <v>6144</v>
      </c>
      <c r="V1740" s="2">
        <v>43635.685358796298</v>
      </c>
      <c r="W1740" t="s">
        <v>37</v>
      </c>
      <c r="X1740" s="2">
        <v>43635.685358796298</v>
      </c>
      <c r="Y1740" t="s">
        <v>37</v>
      </c>
      <c r="Z1740"/>
    </row>
    <row r="1741" spans="1:26" hidden="1" x14ac:dyDescent="0.25">
      <c r="A1741" t="s">
        <v>1239</v>
      </c>
      <c r="B1741" t="s">
        <v>1238</v>
      </c>
      <c r="C1741" t="s">
        <v>86</v>
      </c>
      <c r="D1741" t="s">
        <v>510</v>
      </c>
      <c r="E1741" t="s">
        <v>511</v>
      </c>
      <c r="F1741" t="s">
        <v>62</v>
      </c>
      <c r="G1741" t="s">
        <v>58</v>
      </c>
      <c r="H1741">
        <v>1016717</v>
      </c>
      <c r="I1741">
        <v>5</v>
      </c>
      <c r="J1741" t="s">
        <v>47</v>
      </c>
      <c r="K1741" t="s">
        <v>6172</v>
      </c>
      <c r="L1741" t="s">
        <v>55</v>
      </c>
      <c r="M1741">
        <v>60</v>
      </c>
      <c r="N1741">
        <v>100</v>
      </c>
      <c r="O1741" t="s">
        <v>6190</v>
      </c>
      <c r="P1741">
        <v>2600</v>
      </c>
      <c r="Q1741">
        <v>50</v>
      </c>
      <c r="R1741">
        <v>300</v>
      </c>
      <c r="S1741"/>
      <c r="T1741"/>
      <c r="U1741" t="s">
        <v>6174</v>
      </c>
      <c r="V1741" s="2">
        <v>43636.483749999999</v>
      </c>
      <c r="W1741" t="s">
        <v>37</v>
      </c>
      <c r="X1741" s="2">
        <v>43712.565300925926</v>
      </c>
      <c r="Y1741" t="s">
        <v>37</v>
      </c>
      <c r="Z1741"/>
    </row>
    <row r="1742" spans="1:26" hidden="1" x14ac:dyDescent="0.25">
      <c r="A1742" t="s">
        <v>1241</v>
      </c>
      <c r="B1742" t="s">
        <v>1240</v>
      </c>
      <c r="C1742" t="s">
        <v>245</v>
      </c>
      <c r="D1742" t="s">
        <v>1173</v>
      </c>
      <c r="E1742" t="s">
        <v>1242</v>
      </c>
      <c r="F1742" t="s">
        <v>62</v>
      </c>
      <c r="G1742" t="s">
        <v>58</v>
      </c>
      <c r="H1742">
        <v>1016726</v>
      </c>
      <c r="I1742">
        <v>5</v>
      </c>
      <c r="J1742" t="s">
        <v>47</v>
      </c>
      <c r="K1742" t="s">
        <v>6172</v>
      </c>
      <c r="L1742" t="s">
        <v>55</v>
      </c>
      <c r="M1742">
        <v>60</v>
      </c>
      <c r="N1742">
        <v>100</v>
      </c>
      <c r="O1742" t="s">
        <v>6190</v>
      </c>
      <c r="P1742">
        <v>2600</v>
      </c>
      <c r="Q1742">
        <v>50</v>
      </c>
      <c r="R1742">
        <v>300</v>
      </c>
      <c r="S1742"/>
      <c r="T1742"/>
      <c r="U1742" t="s">
        <v>6174</v>
      </c>
      <c r="V1742" s="2">
        <v>43636.460081018522</v>
      </c>
      <c r="W1742" t="s">
        <v>37</v>
      </c>
      <c r="X1742" s="2">
        <v>43712.563923611109</v>
      </c>
      <c r="Y1742" t="s">
        <v>37</v>
      </c>
      <c r="Z1742"/>
    </row>
    <row r="1743" spans="1:26" hidden="1" x14ac:dyDescent="0.25">
      <c r="A1743" t="s">
        <v>1245</v>
      </c>
      <c r="B1743" t="s">
        <v>1244</v>
      </c>
      <c r="C1743" t="s">
        <v>117</v>
      </c>
      <c r="D1743" t="s">
        <v>1246</v>
      </c>
      <c r="E1743" t="s">
        <v>1247</v>
      </c>
      <c r="F1743" t="s">
        <v>62</v>
      </c>
      <c r="G1743" t="s">
        <v>58</v>
      </c>
      <c r="H1743">
        <v>1016713</v>
      </c>
      <c r="I1743">
        <v>5</v>
      </c>
      <c r="J1743" t="s">
        <v>47</v>
      </c>
      <c r="K1743" t="s">
        <v>6172</v>
      </c>
      <c r="L1743" t="s">
        <v>55</v>
      </c>
      <c r="M1743">
        <v>60</v>
      </c>
      <c r="N1743">
        <v>100</v>
      </c>
      <c r="O1743" t="s">
        <v>6190</v>
      </c>
      <c r="P1743">
        <v>2600</v>
      </c>
      <c r="Q1743">
        <v>50</v>
      </c>
      <c r="R1743">
        <v>300</v>
      </c>
      <c r="S1743"/>
      <c r="T1743"/>
      <c r="U1743" t="s">
        <v>6174</v>
      </c>
      <c r="V1743" s="2">
        <v>43635.377592592595</v>
      </c>
      <c r="W1743" t="s">
        <v>37</v>
      </c>
      <c r="X1743" s="2">
        <v>43635.377592592595</v>
      </c>
      <c r="Y1743" t="s">
        <v>37</v>
      </c>
      <c r="Z1743"/>
    </row>
    <row r="1744" spans="1:26" hidden="1" x14ac:dyDescent="0.25">
      <c r="A1744" t="s">
        <v>1250</v>
      </c>
      <c r="B1744" t="s">
        <v>1249</v>
      </c>
      <c r="C1744" t="s">
        <v>1251</v>
      </c>
      <c r="D1744" t="s">
        <v>81</v>
      </c>
      <c r="E1744" t="s">
        <v>1252</v>
      </c>
      <c r="F1744" t="s">
        <v>62</v>
      </c>
      <c r="G1744" t="s">
        <v>58</v>
      </c>
      <c r="H1744">
        <v>1015845</v>
      </c>
      <c r="I1744">
        <v>5</v>
      </c>
      <c r="J1744" t="s">
        <v>47</v>
      </c>
      <c r="K1744" t="s">
        <v>6142</v>
      </c>
      <c r="L1744" t="s">
        <v>55</v>
      </c>
      <c r="M1744">
        <v>80</v>
      </c>
      <c r="N1744">
        <v>100</v>
      </c>
      <c r="O1744" t="s">
        <v>6160</v>
      </c>
      <c r="P1744">
        <v>2600</v>
      </c>
      <c r="Q1744">
        <v>50</v>
      </c>
      <c r="R1744">
        <v>300</v>
      </c>
      <c r="S1744"/>
      <c r="T1744"/>
      <c r="U1744" t="s">
        <v>6144</v>
      </c>
      <c r="V1744" s="2">
        <v>43635.455740740741</v>
      </c>
      <c r="W1744" t="s">
        <v>37</v>
      </c>
      <c r="X1744" s="2">
        <v>43635.455740740741</v>
      </c>
      <c r="Y1744" t="s">
        <v>37</v>
      </c>
      <c r="Z1744"/>
    </row>
    <row r="1745" spans="1:26" hidden="1" x14ac:dyDescent="0.25">
      <c r="A1745" t="s">
        <v>1255</v>
      </c>
      <c r="B1745" t="s">
        <v>1254</v>
      </c>
      <c r="C1745" t="s">
        <v>1178</v>
      </c>
      <c r="D1745" t="s">
        <v>879</v>
      </c>
      <c r="E1745" t="s">
        <v>1179</v>
      </c>
      <c r="F1745" t="s">
        <v>62</v>
      </c>
      <c r="G1745" t="s">
        <v>58</v>
      </c>
      <c r="H1745">
        <v>1016740</v>
      </c>
      <c r="I1745">
        <v>5</v>
      </c>
      <c r="J1745" t="s">
        <v>47</v>
      </c>
      <c r="K1745" t="s">
        <v>6172</v>
      </c>
      <c r="L1745" t="s">
        <v>55</v>
      </c>
      <c r="M1745">
        <v>60</v>
      </c>
      <c r="N1745">
        <v>100</v>
      </c>
      <c r="O1745" t="s">
        <v>6190</v>
      </c>
      <c r="P1745">
        <v>2600</v>
      </c>
      <c r="Q1745">
        <v>50</v>
      </c>
      <c r="R1745">
        <v>300</v>
      </c>
      <c r="S1745"/>
      <c r="T1745"/>
      <c r="U1745" t="s">
        <v>6174</v>
      </c>
      <c r="V1745" s="2">
        <v>43636.45716435185</v>
      </c>
      <c r="W1745" t="s">
        <v>37</v>
      </c>
      <c r="X1745" s="2">
        <v>43636.45716435185</v>
      </c>
      <c r="Y1745" t="s">
        <v>37</v>
      </c>
      <c r="Z1745"/>
    </row>
    <row r="1746" spans="1:26" hidden="1" x14ac:dyDescent="0.25">
      <c r="A1746" t="s">
        <v>1136</v>
      </c>
      <c r="B1746" t="s">
        <v>1135</v>
      </c>
      <c r="C1746" t="s">
        <v>221</v>
      </c>
      <c r="D1746" t="s">
        <v>222</v>
      </c>
      <c r="E1746" t="s">
        <v>223</v>
      </c>
      <c r="F1746" t="s">
        <v>177</v>
      </c>
      <c r="G1746" t="s">
        <v>58</v>
      </c>
      <c r="H1746">
        <v>1031046</v>
      </c>
      <c r="I1746">
        <v>5</v>
      </c>
      <c r="J1746" t="s">
        <v>79</v>
      </c>
      <c r="K1746" t="s">
        <v>6142</v>
      </c>
      <c r="L1746" t="s">
        <v>55</v>
      </c>
      <c r="M1746">
        <v>80</v>
      </c>
      <c r="N1746">
        <v>100</v>
      </c>
      <c r="O1746" t="s">
        <v>6163</v>
      </c>
      <c r="P1746">
        <v>2600</v>
      </c>
      <c r="Q1746">
        <v>50</v>
      </c>
      <c r="R1746">
        <v>300</v>
      </c>
      <c r="S1746"/>
      <c r="T1746"/>
      <c r="U1746" t="s">
        <v>6144</v>
      </c>
      <c r="V1746" s="2">
        <v>43629.513460648152</v>
      </c>
      <c r="W1746" t="s">
        <v>37</v>
      </c>
      <c r="X1746" s="2">
        <v>43629.513460648152</v>
      </c>
      <c r="Y1746" t="s">
        <v>37</v>
      </c>
      <c r="Z1746"/>
    </row>
    <row r="1747" spans="1:26" hidden="1" x14ac:dyDescent="0.25">
      <c r="A1747" t="s">
        <v>3121</v>
      </c>
      <c r="B1747" t="s">
        <v>3120</v>
      </c>
      <c r="C1747" t="s">
        <v>257</v>
      </c>
      <c r="D1747" t="s">
        <v>879</v>
      </c>
      <c r="E1747" t="s">
        <v>259</v>
      </c>
      <c r="F1747" t="s">
        <v>51</v>
      </c>
      <c r="G1747" t="s">
        <v>58</v>
      </c>
      <c r="H1747">
        <v>1031061</v>
      </c>
      <c r="I1747">
        <v>5</v>
      </c>
      <c r="J1747" t="s">
        <v>47</v>
      </c>
      <c r="K1747" t="s">
        <v>6172</v>
      </c>
      <c r="L1747" t="s">
        <v>55</v>
      </c>
      <c r="M1747">
        <v>60</v>
      </c>
      <c r="N1747">
        <v>100</v>
      </c>
      <c r="O1747" t="s">
        <v>6190</v>
      </c>
      <c r="P1747">
        <v>2600</v>
      </c>
      <c r="Q1747">
        <v>50</v>
      </c>
      <c r="R1747">
        <v>300</v>
      </c>
      <c r="S1747"/>
      <c r="T1747"/>
      <c r="U1747" t="s">
        <v>6174</v>
      </c>
      <c r="V1747" s="2">
        <v>43732.452407407407</v>
      </c>
      <c r="W1747" t="s">
        <v>37</v>
      </c>
      <c r="X1747" s="2">
        <v>43832.663807870369</v>
      </c>
      <c r="Y1747" t="s">
        <v>37</v>
      </c>
      <c r="Z1747"/>
    </row>
    <row r="1748" spans="1:26" hidden="1" x14ac:dyDescent="0.25">
      <c r="A1748" t="s">
        <v>1146</v>
      </c>
      <c r="B1748" t="s">
        <v>1145</v>
      </c>
      <c r="C1748" t="s">
        <v>908</v>
      </c>
      <c r="D1748" t="s">
        <v>281</v>
      </c>
      <c r="E1748" t="s">
        <v>909</v>
      </c>
      <c r="F1748" t="s">
        <v>177</v>
      </c>
      <c r="G1748" t="s">
        <v>58</v>
      </c>
      <c r="H1748">
        <v>1031073</v>
      </c>
      <c r="I1748">
        <v>5</v>
      </c>
      <c r="J1748" t="s">
        <v>167</v>
      </c>
      <c r="K1748" t="s">
        <v>6142</v>
      </c>
      <c r="L1748" t="s">
        <v>55</v>
      </c>
      <c r="M1748">
        <v>80</v>
      </c>
      <c r="N1748">
        <v>100</v>
      </c>
      <c r="O1748" t="s">
        <v>6221</v>
      </c>
      <c r="P1748">
        <v>2600</v>
      </c>
      <c r="Q1748">
        <v>50</v>
      </c>
      <c r="R1748">
        <v>300</v>
      </c>
      <c r="S1748"/>
      <c r="T1748"/>
      <c r="U1748" t="s">
        <v>6144</v>
      </c>
      <c r="V1748" s="2">
        <v>43969.455393518518</v>
      </c>
      <c r="W1748" t="s">
        <v>37</v>
      </c>
      <c r="X1748" s="2">
        <v>44096.623379629629</v>
      </c>
      <c r="Y1748" t="s">
        <v>37</v>
      </c>
      <c r="Z1748"/>
    </row>
    <row r="1749" spans="1:26" hidden="1" x14ac:dyDescent="0.25">
      <c r="A1749" t="s">
        <v>1148</v>
      </c>
      <c r="B1749" t="s">
        <v>1147</v>
      </c>
      <c r="C1749" t="s">
        <v>1149</v>
      </c>
      <c r="D1749" t="s">
        <v>175</v>
      </c>
      <c r="E1749" t="s">
        <v>1150</v>
      </c>
      <c r="F1749" t="s">
        <v>177</v>
      </c>
      <c r="G1749" t="s">
        <v>58</v>
      </c>
      <c r="H1749">
        <v>1031086</v>
      </c>
      <c r="I1749">
        <v>5</v>
      </c>
      <c r="J1749" t="s">
        <v>167</v>
      </c>
      <c r="K1749" t="s">
        <v>6142</v>
      </c>
      <c r="L1749" t="s">
        <v>55</v>
      </c>
      <c r="M1749">
        <v>80</v>
      </c>
      <c r="N1749">
        <v>100</v>
      </c>
      <c r="O1749" t="s">
        <v>6221</v>
      </c>
      <c r="P1749">
        <v>2550</v>
      </c>
      <c r="Q1749">
        <v>50</v>
      </c>
      <c r="R1749">
        <v>300</v>
      </c>
      <c r="S1749"/>
      <c r="T1749"/>
      <c r="U1749" t="s">
        <v>6144</v>
      </c>
      <c r="V1749" s="2">
        <v>43976.658136574071</v>
      </c>
      <c r="W1749" t="s">
        <v>37</v>
      </c>
      <c r="X1749" s="2">
        <v>43976.658136574071</v>
      </c>
      <c r="Y1749" t="s">
        <v>37</v>
      </c>
      <c r="Z1749"/>
    </row>
    <row r="1750" spans="1:26" hidden="1" x14ac:dyDescent="0.25">
      <c r="A1750" t="s">
        <v>1155</v>
      </c>
      <c r="B1750" t="s">
        <v>1154</v>
      </c>
      <c r="C1750" t="s">
        <v>1156</v>
      </c>
      <c r="D1750" t="s">
        <v>1157</v>
      </c>
      <c r="E1750" t="s">
        <v>1158</v>
      </c>
      <c r="F1750" t="s">
        <v>177</v>
      </c>
      <c r="G1750" t="s">
        <v>58</v>
      </c>
      <c r="H1750">
        <v>1031137</v>
      </c>
      <c r="I1750">
        <v>5</v>
      </c>
      <c r="J1750" t="s">
        <v>79</v>
      </c>
      <c r="K1750" t="s">
        <v>6142</v>
      </c>
      <c r="L1750" t="s">
        <v>55</v>
      </c>
      <c r="M1750">
        <v>80</v>
      </c>
      <c r="N1750">
        <v>100</v>
      </c>
      <c r="O1750" t="s">
        <v>6156</v>
      </c>
      <c r="P1750">
        <v>2550</v>
      </c>
      <c r="Q1750">
        <v>50</v>
      </c>
      <c r="R1750">
        <v>300</v>
      </c>
      <c r="S1750"/>
      <c r="T1750"/>
      <c r="U1750" t="s">
        <v>6144</v>
      </c>
      <c r="V1750" s="2">
        <v>43629.666377314818</v>
      </c>
      <c r="W1750" t="s">
        <v>37</v>
      </c>
      <c r="X1750" s="2">
        <v>43629.666377314818</v>
      </c>
      <c r="Y1750" t="s">
        <v>37</v>
      </c>
      <c r="Z1750"/>
    </row>
    <row r="1751" spans="1:26" hidden="1" x14ac:dyDescent="0.25">
      <c r="A1751" t="s">
        <v>1140</v>
      </c>
      <c r="B1751" t="s">
        <v>1139</v>
      </c>
      <c r="C1751" t="s">
        <v>1141</v>
      </c>
      <c r="D1751" t="s">
        <v>1142</v>
      </c>
      <c r="E1751" t="s">
        <v>1143</v>
      </c>
      <c r="F1751" t="s">
        <v>184</v>
      </c>
      <c r="G1751" t="s">
        <v>58</v>
      </c>
      <c r="H1751">
        <v>1031157</v>
      </c>
      <c r="I1751">
        <v>5</v>
      </c>
      <c r="J1751" t="s">
        <v>47</v>
      </c>
      <c r="K1751" t="s">
        <v>6142</v>
      </c>
      <c r="L1751" t="s">
        <v>55</v>
      </c>
      <c r="M1751">
        <v>80</v>
      </c>
      <c r="N1751">
        <v>100</v>
      </c>
      <c r="O1751" t="s">
        <v>6143</v>
      </c>
      <c r="P1751">
        <v>2600</v>
      </c>
      <c r="Q1751">
        <v>50</v>
      </c>
      <c r="R1751">
        <v>300</v>
      </c>
      <c r="S1751"/>
      <c r="T1751"/>
      <c r="U1751" t="s">
        <v>6144</v>
      </c>
      <c r="V1751" s="2">
        <v>43636.610752314817</v>
      </c>
      <c r="W1751" t="s">
        <v>37</v>
      </c>
      <c r="X1751" s="2">
        <v>43636.610752314817</v>
      </c>
      <c r="Y1751" t="s">
        <v>37</v>
      </c>
      <c r="Z1751"/>
    </row>
    <row r="1752" spans="1:26" hidden="1" x14ac:dyDescent="0.25">
      <c r="A1752" t="s">
        <v>431</v>
      </c>
      <c r="B1752" t="s">
        <v>430</v>
      </c>
      <c r="C1752" t="s">
        <v>404</v>
      </c>
      <c r="D1752" t="s">
        <v>405</v>
      </c>
      <c r="E1752" t="s">
        <v>406</v>
      </c>
      <c r="F1752" t="s">
        <v>177</v>
      </c>
      <c r="G1752" t="s">
        <v>58</v>
      </c>
      <c r="H1752">
        <v>1015818</v>
      </c>
      <c r="I1752">
        <v>5</v>
      </c>
      <c r="J1752" t="s">
        <v>79</v>
      </c>
      <c r="K1752" t="s">
        <v>6142</v>
      </c>
      <c r="L1752" t="s">
        <v>55</v>
      </c>
      <c r="M1752">
        <v>80</v>
      </c>
      <c r="N1752">
        <v>100</v>
      </c>
      <c r="O1752" t="s">
        <v>6221</v>
      </c>
      <c r="P1752">
        <v>2600</v>
      </c>
      <c r="Q1752">
        <v>50</v>
      </c>
      <c r="R1752">
        <v>300</v>
      </c>
      <c r="S1752"/>
      <c r="T1752"/>
      <c r="U1752" t="s">
        <v>6144</v>
      </c>
      <c r="V1752" s="2">
        <v>43973.464108796295</v>
      </c>
      <c r="W1752" t="s">
        <v>37</v>
      </c>
      <c r="X1752" s="2">
        <v>43973.464108796295</v>
      </c>
      <c r="Y1752" t="s">
        <v>37</v>
      </c>
      <c r="Z1752"/>
    </row>
    <row r="1753" spans="1:26" hidden="1" x14ac:dyDescent="0.25">
      <c r="A1753" t="s">
        <v>1717</v>
      </c>
      <c r="B1753" t="s">
        <v>1716</v>
      </c>
      <c r="C1753" t="s">
        <v>451</v>
      </c>
      <c r="D1753" t="s">
        <v>1246</v>
      </c>
      <c r="E1753" t="s">
        <v>895</v>
      </c>
      <c r="F1753" t="s">
        <v>62</v>
      </c>
      <c r="G1753" t="s">
        <v>58</v>
      </c>
      <c r="H1753">
        <v>1016735</v>
      </c>
      <c r="I1753">
        <v>5</v>
      </c>
      <c r="J1753" t="s">
        <v>79</v>
      </c>
      <c r="K1753" t="s">
        <v>6172</v>
      </c>
      <c r="L1753" t="s">
        <v>55</v>
      </c>
      <c r="M1753">
        <v>60</v>
      </c>
      <c r="N1753">
        <v>100</v>
      </c>
      <c r="O1753" t="s">
        <v>6190</v>
      </c>
      <c r="P1753">
        <v>2600</v>
      </c>
      <c r="Q1753">
        <v>50</v>
      </c>
      <c r="R1753">
        <v>300</v>
      </c>
      <c r="S1753"/>
      <c r="T1753"/>
      <c r="U1753" t="s">
        <v>6174</v>
      </c>
      <c r="V1753" s="2">
        <v>43676.677361111113</v>
      </c>
      <c r="W1753" t="s">
        <v>37</v>
      </c>
      <c r="X1753" s="2">
        <v>43676.677361111113</v>
      </c>
      <c r="Y1753" t="s">
        <v>37</v>
      </c>
      <c r="Z1753"/>
    </row>
    <row r="1754" spans="1:26" hidden="1" x14ac:dyDescent="0.25">
      <c r="A1754" t="s">
        <v>1720</v>
      </c>
      <c r="B1754" t="s">
        <v>1719</v>
      </c>
      <c r="C1754" t="s">
        <v>451</v>
      </c>
      <c r="D1754" t="s">
        <v>1246</v>
      </c>
      <c r="E1754" t="s">
        <v>895</v>
      </c>
      <c r="F1754" t="s">
        <v>62</v>
      </c>
      <c r="G1754" t="s">
        <v>58</v>
      </c>
      <c r="H1754">
        <v>1016736</v>
      </c>
      <c r="I1754">
        <v>5</v>
      </c>
      <c r="J1754" t="s">
        <v>47</v>
      </c>
      <c r="K1754" t="s">
        <v>6172</v>
      </c>
      <c r="L1754" t="s">
        <v>55</v>
      </c>
      <c r="M1754">
        <v>60</v>
      </c>
      <c r="N1754">
        <v>100</v>
      </c>
      <c r="O1754" t="s">
        <v>6190</v>
      </c>
      <c r="P1754">
        <v>2600</v>
      </c>
      <c r="Q1754">
        <v>50</v>
      </c>
      <c r="R1754">
        <v>300</v>
      </c>
      <c r="S1754"/>
      <c r="T1754"/>
      <c r="U1754" t="s">
        <v>6174</v>
      </c>
      <c r="V1754" s="2">
        <v>43676.677777777775</v>
      </c>
      <c r="W1754" t="s">
        <v>37</v>
      </c>
      <c r="X1754" s="2">
        <v>43676.677777777775</v>
      </c>
      <c r="Y1754" t="s">
        <v>37</v>
      </c>
      <c r="Z1754"/>
    </row>
    <row r="1755" spans="1:26" hidden="1" x14ac:dyDescent="0.25">
      <c r="A1755" t="s">
        <v>1722</v>
      </c>
      <c r="B1755" t="s">
        <v>1721</v>
      </c>
      <c r="C1755" t="s">
        <v>251</v>
      </c>
      <c r="D1755" t="s">
        <v>252</v>
      </c>
      <c r="E1755" t="s">
        <v>253</v>
      </c>
      <c r="F1755" t="s">
        <v>43</v>
      </c>
      <c r="G1755" t="s">
        <v>58</v>
      </c>
      <c r="H1755">
        <v>1016847</v>
      </c>
      <c r="I1755">
        <v>5</v>
      </c>
      <c r="J1755" t="s">
        <v>79</v>
      </c>
      <c r="K1755" t="s">
        <v>6172</v>
      </c>
      <c r="L1755" t="s">
        <v>55</v>
      </c>
      <c r="M1755">
        <v>60</v>
      </c>
      <c r="N1755">
        <v>100</v>
      </c>
      <c r="O1755" t="s">
        <v>6190</v>
      </c>
      <c r="P1755">
        <v>2600</v>
      </c>
      <c r="Q1755">
        <v>50</v>
      </c>
      <c r="R1755">
        <v>300</v>
      </c>
      <c r="S1755"/>
      <c r="T1755"/>
      <c r="U1755" t="s">
        <v>6174</v>
      </c>
      <c r="V1755" s="2">
        <v>43669.42765046296</v>
      </c>
      <c r="W1755" t="s">
        <v>37</v>
      </c>
      <c r="X1755" s="2">
        <v>43669.42765046296</v>
      </c>
      <c r="Y1755" t="s">
        <v>37</v>
      </c>
      <c r="Z1755"/>
    </row>
    <row r="1756" spans="1:26" hidden="1" x14ac:dyDescent="0.25">
      <c r="A1756" t="s">
        <v>1724</v>
      </c>
      <c r="B1756" t="s">
        <v>1723</v>
      </c>
      <c r="C1756" t="s">
        <v>1725</v>
      </c>
      <c r="D1756" t="s">
        <v>1726</v>
      </c>
      <c r="E1756" t="s">
        <v>1727</v>
      </c>
      <c r="F1756" t="s">
        <v>62</v>
      </c>
      <c r="G1756" t="s">
        <v>58</v>
      </c>
      <c r="H1756">
        <v>1016852</v>
      </c>
      <c r="I1756">
        <v>5</v>
      </c>
      <c r="J1756" t="s">
        <v>47</v>
      </c>
      <c r="K1756" t="s">
        <v>6172</v>
      </c>
      <c r="L1756" t="s">
        <v>55</v>
      </c>
      <c r="M1756">
        <v>60</v>
      </c>
      <c r="N1756">
        <v>100</v>
      </c>
      <c r="O1756" t="s">
        <v>6190</v>
      </c>
      <c r="P1756">
        <v>2600</v>
      </c>
      <c r="Q1756">
        <v>50</v>
      </c>
      <c r="R1756">
        <v>300</v>
      </c>
      <c r="S1756"/>
      <c r="T1756"/>
      <c r="U1756" t="s">
        <v>6174</v>
      </c>
      <c r="V1756" s="2">
        <v>43669.391122685185</v>
      </c>
      <c r="W1756" t="s">
        <v>37</v>
      </c>
      <c r="X1756" s="2">
        <v>43669.391122685185</v>
      </c>
      <c r="Y1756" t="s">
        <v>37</v>
      </c>
      <c r="Z1756"/>
    </row>
    <row r="1757" spans="1:26" hidden="1" x14ac:dyDescent="0.25">
      <c r="A1757" t="s">
        <v>1659</v>
      </c>
      <c r="B1757" t="s">
        <v>1658</v>
      </c>
      <c r="C1757" t="s">
        <v>422</v>
      </c>
      <c r="D1757" t="s">
        <v>423</v>
      </c>
      <c r="E1757" t="s">
        <v>424</v>
      </c>
      <c r="F1757" t="s">
        <v>177</v>
      </c>
      <c r="G1757" t="s">
        <v>58</v>
      </c>
      <c r="H1757">
        <v>1016197</v>
      </c>
      <c r="I1757">
        <v>5</v>
      </c>
      <c r="J1757" t="s">
        <v>79</v>
      </c>
      <c r="K1757" t="s">
        <v>6142</v>
      </c>
      <c r="L1757" t="s">
        <v>55</v>
      </c>
      <c r="M1757">
        <v>80</v>
      </c>
      <c r="N1757">
        <v>100</v>
      </c>
      <c r="O1757" t="s">
        <v>6221</v>
      </c>
      <c r="P1757">
        <v>2500</v>
      </c>
      <c r="Q1757">
        <v>50</v>
      </c>
      <c r="R1757">
        <v>300</v>
      </c>
      <c r="S1757"/>
      <c r="T1757"/>
      <c r="U1757" t="s">
        <v>6144</v>
      </c>
      <c r="V1757" s="2">
        <v>44082.641782407409</v>
      </c>
      <c r="W1757" t="s">
        <v>37</v>
      </c>
      <c r="X1757" s="2">
        <v>44082.641782407409</v>
      </c>
      <c r="Y1757" t="s">
        <v>37</v>
      </c>
      <c r="Z1757"/>
    </row>
    <row r="1758" spans="1:26" hidden="1" x14ac:dyDescent="0.25">
      <c r="A1758" t="s">
        <v>1661</v>
      </c>
      <c r="B1758" t="s">
        <v>1660</v>
      </c>
      <c r="C1758" t="s">
        <v>467</v>
      </c>
      <c r="D1758" t="s">
        <v>482</v>
      </c>
      <c r="E1758" t="s">
        <v>483</v>
      </c>
      <c r="F1758" t="s">
        <v>177</v>
      </c>
      <c r="G1758" t="s">
        <v>58</v>
      </c>
      <c r="H1758">
        <v>1016200</v>
      </c>
      <c r="I1758">
        <v>5</v>
      </c>
      <c r="J1758" t="s">
        <v>47</v>
      </c>
      <c r="K1758" t="s">
        <v>6142</v>
      </c>
      <c r="L1758" t="s">
        <v>55</v>
      </c>
      <c r="M1758">
        <v>80</v>
      </c>
      <c r="N1758">
        <v>100</v>
      </c>
      <c r="O1758" t="s">
        <v>6160</v>
      </c>
      <c r="P1758">
        <v>2600</v>
      </c>
      <c r="Q1758">
        <v>50</v>
      </c>
      <c r="R1758">
        <v>300</v>
      </c>
      <c r="S1758"/>
      <c r="T1758"/>
      <c r="U1758" t="s">
        <v>6144</v>
      </c>
      <c r="V1758" s="2">
        <v>43670.636921296296</v>
      </c>
      <c r="W1758" t="s">
        <v>37</v>
      </c>
      <c r="X1758" s="2">
        <v>43670.636921296296</v>
      </c>
      <c r="Y1758" t="s">
        <v>37</v>
      </c>
      <c r="Z1758"/>
    </row>
    <row r="1759" spans="1:26" hidden="1" x14ac:dyDescent="0.25">
      <c r="A1759" t="s">
        <v>3243</v>
      </c>
      <c r="B1759" t="s">
        <v>3242</v>
      </c>
      <c r="C1759" t="s">
        <v>1149</v>
      </c>
      <c r="D1759" t="s">
        <v>175</v>
      </c>
      <c r="E1759" t="s">
        <v>1150</v>
      </c>
      <c r="F1759" t="s">
        <v>177</v>
      </c>
      <c r="G1759" t="s">
        <v>58</v>
      </c>
      <c r="H1759">
        <v>1016202</v>
      </c>
      <c r="I1759">
        <v>5</v>
      </c>
      <c r="J1759" t="s">
        <v>47</v>
      </c>
      <c r="K1759" t="s">
        <v>6142</v>
      </c>
      <c r="L1759" t="s">
        <v>55</v>
      </c>
      <c r="M1759">
        <v>80</v>
      </c>
      <c r="N1759">
        <v>100</v>
      </c>
      <c r="O1759" t="s">
        <v>6221</v>
      </c>
      <c r="P1759">
        <v>2600</v>
      </c>
      <c r="Q1759">
        <v>50</v>
      </c>
      <c r="R1759">
        <v>300</v>
      </c>
      <c r="S1759"/>
      <c r="T1759"/>
      <c r="U1759" t="s">
        <v>6144</v>
      </c>
      <c r="V1759" s="2">
        <v>43976.657604166663</v>
      </c>
      <c r="W1759" t="s">
        <v>37</v>
      </c>
      <c r="X1759" s="2">
        <v>43976.657604166663</v>
      </c>
      <c r="Y1759" t="s">
        <v>37</v>
      </c>
      <c r="Z1759"/>
    </row>
    <row r="1760" spans="1:26" hidden="1" x14ac:dyDescent="0.25">
      <c r="A1760" t="s">
        <v>1663</v>
      </c>
      <c r="B1760" t="s">
        <v>1662</v>
      </c>
      <c r="C1760" t="s">
        <v>398</v>
      </c>
      <c r="D1760" t="s">
        <v>399</v>
      </c>
      <c r="E1760" t="s">
        <v>400</v>
      </c>
      <c r="F1760" t="s">
        <v>34</v>
      </c>
      <c r="G1760" t="s">
        <v>58</v>
      </c>
      <c r="H1760">
        <v>1016206</v>
      </c>
      <c r="I1760">
        <v>5</v>
      </c>
      <c r="J1760" t="s">
        <v>79</v>
      </c>
      <c r="K1760" t="s">
        <v>6142</v>
      </c>
      <c r="L1760" t="s">
        <v>55</v>
      </c>
      <c r="M1760">
        <v>80</v>
      </c>
      <c r="N1760">
        <v>100</v>
      </c>
      <c r="O1760" t="s">
        <v>6221</v>
      </c>
      <c r="P1760">
        <v>2600</v>
      </c>
      <c r="Q1760">
        <v>50</v>
      </c>
      <c r="R1760">
        <v>300</v>
      </c>
      <c r="S1760"/>
      <c r="T1760"/>
      <c r="U1760" t="s">
        <v>6144</v>
      </c>
      <c r="V1760" s="2">
        <v>44027.439039351855</v>
      </c>
      <c r="W1760" t="s">
        <v>37</v>
      </c>
      <c r="X1760" s="2">
        <v>44027.439884259256</v>
      </c>
      <c r="Y1760" t="s">
        <v>37</v>
      </c>
      <c r="Z1760"/>
    </row>
    <row r="1761" spans="1:26" hidden="1" x14ac:dyDescent="0.25">
      <c r="A1761" t="s">
        <v>3234</v>
      </c>
      <c r="B1761" t="s">
        <v>3233</v>
      </c>
      <c r="C1761" t="s">
        <v>2289</v>
      </c>
      <c r="D1761" t="s">
        <v>2504</v>
      </c>
      <c r="E1761" t="s">
        <v>2505</v>
      </c>
      <c r="F1761" t="s">
        <v>177</v>
      </c>
      <c r="G1761" t="s">
        <v>58</v>
      </c>
      <c r="H1761">
        <v>1016178</v>
      </c>
      <c r="I1761">
        <v>5</v>
      </c>
      <c r="J1761" t="s">
        <v>167</v>
      </c>
      <c r="K1761" t="s">
        <v>6142</v>
      </c>
      <c r="L1761" t="s">
        <v>55</v>
      </c>
      <c r="M1761">
        <v>80</v>
      </c>
      <c r="N1761">
        <v>100</v>
      </c>
      <c r="O1761" t="s">
        <v>6192</v>
      </c>
      <c r="P1761">
        <v>2600</v>
      </c>
      <c r="Q1761">
        <v>50</v>
      </c>
      <c r="R1761">
        <v>300</v>
      </c>
      <c r="S1761"/>
      <c r="T1761"/>
      <c r="U1761" t="s">
        <v>6144</v>
      </c>
      <c r="V1761" s="2">
        <v>43677.653252314813</v>
      </c>
      <c r="W1761" t="s">
        <v>37</v>
      </c>
      <c r="X1761" s="2">
        <v>43717.665486111109</v>
      </c>
      <c r="Y1761" t="s">
        <v>37</v>
      </c>
      <c r="Z1761"/>
    </row>
    <row r="1762" spans="1:26" x14ac:dyDescent="0.25">
      <c r="A1762" t="s">
        <v>4754</v>
      </c>
      <c r="B1762" t="s">
        <v>4753</v>
      </c>
      <c r="C1762" t="s">
        <v>3556</v>
      </c>
      <c r="D1762" t="s">
        <v>281</v>
      </c>
      <c r="E1762" t="s">
        <v>4173</v>
      </c>
      <c r="F1762" t="s">
        <v>241</v>
      </c>
      <c r="G1762" s="5" t="s">
        <v>58</v>
      </c>
      <c r="H1762" s="5">
        <v>1038132</v>
      </c>
      <c r="I1762">
        <v>6</v>
      </c>
      <c r="J1762" t="s">
        <v>47</v>
      </c>
      <c r="K1762" t="s">
        <v>6142</v>
      </c>
      <c r="L1762" s="5" t="s">
        <v>55</v>
      </c>
      <c r="M1762">
        <v>80</v>
      </c>
      <c r="N1762">
        <v>100</v>
      </c>
      <c r="O1762" t="s">
        <v>6216</v>
      </c>
      <c r="P1762" s="5">
        <v>2600</v>
      </c>
      <c r="Q1762" s="5">
        <v>50</v>
      </c>
      <c r="R1762" s="5">
        <v>300</v>
      </c>
      <c r="U1762" s="5" t="s">
        <v>6144</v>
      </c>
      <c r="V1762" s="8">
        <v>44749.379016203704</v>
      </c>
      <c r="W1762" s="5" t="s">
        <v>329</v>
      </c>
      <c r="X1762" s="8">
        <v>44749.379016203704</v>
      </c>
      <c r="Y1762" s="5" t="s">
        <v>329</v>
      </c>
    </row>
    <row r="1763" spans="1:26" hidden="1" x14ac:dyDescent="0.25">
      <c r="A1763" t="s">
        <v>1039</v>
      </c>
      <c r="B1763" t="s">
        <v>1038</v>
      </c>
      <c r="C1763" t="s">
        <v>1040</v>
      </c>
      <c r="D1763" t="s">
        <v>1041</v>
      </c>
      <c r="E1763" t="s">
        <v>1042</v>
      </c>
      <c r="F1763" t="s">
        <v>1043</v>
      </c>
      <c r="G1763" t="s">
        <v>58</v>
      </c>
      <c r="H1763">
        <v>1030360</v>
      </c>
      <c r="I1763">
        <v>5</v>
      </c>
      <c r="J1763" t="s">
        <v>47</v>
      </c>
      <c r="K1763" t="s">
        <v>6172</v>
      </c>
      <c r="L1763" t="s">
        <v>55</v>
      </c>
      <c r="M1763">
        <v>60</v>
      </c>
      <c r="N1763">
        <v>100</v>
      </c>
      <c r="O1763" t="s">
        <v>6224</v>
      </c>
      <c r="P1763">
        <v>2600</v>
      </c>
      <c r="Q1763">
        <v>50</v>
      </c>
      <c r="R1763">
        <v>300</v>
      </c>
      <c r="S1763"/>
      <c r="T1763"/>
      <c r="U1763" t="s">
        <v>6174</v>
      </c>
      <c r="V1763" s="2">
        <v>44075.450740740744</v>
      </c>
      <c r="W1763" t="s">
        <v>37</v>
      </c>
      <c r="X1763" s="2">
        <v>44125.645104166666</v>
      </c>
      <c r="Y1763" t="s">
        <v>37</v>
      </c>
      <c r="Z1763"/>
    </row>
    <row r="1764" spans="1:26" hidden="1" x14ac:dyDescent="0.25">
      <c r="A1764" t="s">
        <v>2993</v>
      </c>
      <c r="B1764" t="s">
        <v>2992</v>
      </c>
      <c r="C1764" t="s">
        <v>1040</v>
      </c>
      <c r="D1764" t="s">
        <v>1041</v>
      </c>
      <c r="E1764" t="s">
        <v>1042</v>
      </c>
      <c r="F1764" t="s">
        <v>1043</v>
      </c>
      <c r="G1764" t="s">
        <v>58</v>
      </c>
      <c r="H1764">
        <v>1030361</v>
      </c>
      <c r="I1764">
        <v>5</v>
      </c>
      <c r="J1764" t="s">
        <v>79</v>
      </c>
      <c r="K1764" t="s">
        <v>6172</v>
      </c>
      <c r="L1764" t="s">
        <v>55</v>
      </c>
      <c r="M1764">
        <v>60</v>
      </c>
      <c r="N1764">
        <v>100</v>
      </c>
      <c r="O1764" t="s">
        <v>6224</v>
      </c>
      <c r="P1764">
        <v>2600</v>
      </c>
      <c r="Q1764">
        <v>50</v>
      </c>
      <c r="R1764">
        <v>300</v>
      </c>
      <c r="S1764"/>
      <c r="T1764"/>
      <c r="U1764" t="s">
        <v>6174</v>
      </c>
      <c r="V1764" s="2">
        <v>44075.451944444445</v>
      </c>
      <c r="W1764" t="s">
        <v>37</v>
      </c>
      <c r="X1764" s="2">
        <v>44075.451944444445</v>
      </c>
      <c r="Y1764" t="s">
        <v>37</v>
      </c>
      <c r="Z1764"/>
    </row>
    <row r="1765" spans="1:26" hidden="1" x14ac:dyDescent="0.25">
      <c r="A1765" t="s">
        <v>5167</v>
      </c>
      <c r="B1765" t="s">
        <v>5166</v>
      </c>
      <c r="C1765" t="s">
        <v>3710</v>
      </c>
      <c r="D1765" t="s">
        <v>561</v>
      </c>
      <c r="E1765" t="s">
        <v>3711</v>
      </c>
      <c r="F1765" t="s">
        <v>241</v>
      </c>
      <c r="G1765" t="s">
        <v>6222</v>
      </c>
      <c r="H1765" s="2"/>
      <c r="I1765">
        <v>5</v>
      </c>
      <c r="J1765" t="s">
        <v>5080</v>
      </c>
      <c r="K1765" t="s">
        <v>6142</v>
      </c>
      <c r="L1765" t="s">
        <v>55</v>
      </c>
      <c r="M1765">
        <v>0</v>
      </c>
      <c r="N1765">
        <v>100</v>
      </c>
      <c r="O1765" t="s">
        <v>6223</v>
      </c>
      <c r="P1765" s="2"/>
      <c r="Q1765" s="2"/>
      <c r="R1765" s="2"/>
      <c r="S1765"/>
      <c r="T1765"/>
      <c r="U1765" t="s">
        <v>6144</v>
      </c>
      <c r="V1765" s="2">
        <v>44831.454050925924</v>
      </c>
      <c r="W1765" t="s">
        <v>329</v>
      </c>
      <c r="X1765" s="2">
        <v>44831.454050925924</v>
      </c>
      <c r="Y1765" t="s">
        <v>329</v>
      </c>
      <c r="Z1765"/>
    </row>
    <row r="1766" spans="1:26" hidden="1" x14ac:dyDescent="0.25">
      <c r="A1766" t="s">
        <v>1085</v>
      </c>
      <c r="B1766" t="s">
        <v>1084</v>
      </c>
      <c r="C1766" t="s">
        <v>257</v>
      </c>
      <c r="D1766" t="s">
        <v>1086</v>
      </c>
      <c r="E1766" t="s">
        <v>259</v>
      </c>
      <c r="F1766" t="s">
        <v>51</v>
      </c>
      <c r="G1766" t="s">
        <v>58</v>
      </c>
      <c r="H1766">
        <v>1030403</v>
      </c>
      <c r="I1766">
        <v>5</v>
      </c>
      <c r="J1766" t="s">
        <v>79</v>
      </c>
      <c r="K1766" t="s">
        <v>6172</v>
      </c>
      <c r="L1766" t="s">
        <v>55</v>
      </c>
      <c r="M1766">
        <v>60</v>
      </c>
      <c r="N1766">
        <v>100</v>
      </c>
      <c r="O1766" t="s">
        <v>6190</v>
      </c>
      <c r="P1766">
        <v>2700</v>
      </c>
      <c r="Q1766">
        <v>50</v>
      </c>
      <c r="R1766">
        <v>300</v>
      </c>
      <c r="S1766"/>
      <c r="T1766"/>
      <c r="U1766" t="s">
        <v>6174</v>
      </c>
      <c r="V1766" s="2">
        <v>43892.603217592594</v>
      </c>
      <c r="W1766" t="s">
        <v>37</v>
      </c>
      <c r="X1766" s="2">
        <v>43892.603217592594</v>
      </c>
      <c r="Y1766" t="s">
        <v>37</v>
      </c>
      <c r="Z1766"/>
    </row>
    <row r="1767" spans="1:26" hidden="1" x14ac:dyDescent="0.25">
      <c r="A1767" t="s">
        <v>1089</v>
      </c>
      <c r="B1767" t="s">
        <v>1088</v>
      </c>
      <c r="C1767" t="s">
        <v>1090</v>
      </c>
      <c r="D1767" t="s">
        <v>546</v>
      </c>
      <c r="E1767" t="s">
        <v>1091</v>
      </c>
      <c r="F1767" t="s">
        <v>177</v>
      </c>
      <c r="G1767" t="s">
        <v>58</v>
      </c>
      <c r="H1767">
        <v>1030404</v>
      </c>
      <c r="I1767">
        <v>5</v>
      </c>
      <c r="J1767" t="s">
        <v>47</v>
      </c>
      <c r="K1767" t="s">
        <v>6172</v>
      </c>
      <c r="L1767" t="s">
        <v>55</v>
      </c>
      <c r="M1767">
        <v>60</v>
      </c>
      <c r="N1767">
        <v>100</v>
      </c>
      <c r="O1767" t="s">
        <v>6190</v>
      </c>
      <c r="P1767">
        <v>2600</v>
      </c>
      <c r="Q1767">
        <v>50</v>
      </c>
      <c r="R1767">
        <v>300</v>
      </c>
      <c r="S1767"/>
      <c r="T1767"/>
      <c r="U1767" t="s">
        <v>6174</v>
      </c>
      <c r="V1767" s="2">
        <v>43892.40179398148</v>
      </c>
      <c r="W1767" t="s">
        <v>37</v>
      </c>
      <c r="X1767" s="2">
        <v>43892.40179398148</v>
      </c>
      <c r="Y1767" t="s">
        <v>37</v>
      </c>
      <c r="Z1767"/>
    </row>
    <row r="1768" spans="1:26" hidden="1" x14ac:dyDescent="0.25">
      <c r="A1768" t="s">
        <v>3035</v>
      </c>
      <c r="B1768" t="s">
        <v>3034</v>
      </c>
      <c r="C1768" t="s">
        <v>1090</v>
      </c>
      <c r="D1768" t="s">
        <v>546</v>
      </c>
      <c r="E1768" t="s">
        <v>1091</v>
      </c>
      <c r="F1768" t="s">
        <v>177</v>
      </c>
      <c r="G1768" t="s">
        <v>58</v>
      </c>
      <c r="H1768">
        <v>1030405</v>
      </c>
      <c r="I1768">
        <v>5</v>
      </c>
      <c r="J1768" t="s">
        <v>79</v>
      </c>
      <c r="K1768" t="s">
        <v>6172</v>
      </c>
      <c r="L1768" t="s">
        <v>55</v>
      </c>
      <c r="M1768">
        <v>60</v>
      </c>
      <c r="N1768">
        <v>100</v>
      </c>
      <c r="O1768" t="s">
        <v>6190</v>
      </c>
      <c r="P1768">
        <v>2600</v>
      </c>
      <c r="Q1768">
        <v>50</v>
      </c>
      <c r="R1768">
        <v>300</v>
      </c>
      <c r="S1768"/>
      <c r="T1768"/>
      <c r="U1768" t="s">
        <v>6174</v>
      </c>
      <c r="V1768" s="2">
        <v>43892.401458333334</v>
      </c>
      <c r="W1768" t="s">
        <v>37</v>
      </c>
      <c r="X1768" s="2">
        <v>43892.401458333334</v>
      </c>
      <c r="Y1768" t="s">
        <v>37</v>
      </c>
      <c r="Z1768"/>
    </row>
    <row r="1769" spans="1:26" hidden="1" x14ac:dyDescent="0.25">
      <c r="A1769" t="s">
        <v>1122</v>
      </c>
      <c r="B1769" t="s">
        <v>1121</v>
      </c>
      <c r="C1769" t="s">
        <v>200</v>
      </c>
      <c r="D1769" t="s">
        <v>1098</v>
      </c>
      <c r="E1769" t="s">
        <v>1099</v>
      </c>
      <c r="F1769" t="s">
        <v>177</v>
      </c>
      <c r="G1769" t="s">
        <v>58</v>
      </c>
      <c r="H1769">
        <v>1030406</v>
      </c>
      <c r="I1769">
        <v>5</v>
      </c>
      <c r="J1769" t="s">
        <v>79</v>
      </c>
      <c r="K1769" t="s">
        <v>6172</v>
      </c>
      <c r="L1769" t="s">
        <v>55</v>
      </c>
      <c r="M1769">
        <v>60</v>
      </c>
      <c r="N1769">
        <v>100</v>
      </c>
      <c r="O1769" t="s">
        <v>6224</v>
      </c>
      <c r="P1769">
        <v>2700</v>
      </c>
      <c r="Q1769">
        <v>50</v>
      </c>
      <c r="R1769">
        <v>300</v>
      </c>
      <c r="S1769"/>
      <c r="T1769"/>
      <c r="U1769" t="s">
        <v>6174</v>
      </c>
      <c r="V1769" s="2">
        <v>43976.621215277781</v>
      </c>
      <c r="W1769" t="s">
        <v>37</v>
      </c>
      <c r="X1769" s="2">
        <v>43976.621215277781</v>
      </c>
      <c r="Y1769" t="s">
        <v>37</v>
      </c>
      <c r="Z1769"/>
    </row>
    <row r="1770" spans="1:26" hidden="1" x14ac:dyDescent="0.25">
      <c r="A1770" t="s">
        <v>3763</v>
      </c>
      <c r="B1770" t="s">
        <v>3762</v>
      </c>
      <c r="C1770" t="s">
        <v>3710</v>
      </c>
      <c r="D1770" t="s">
        <v>561</v>
      </c>
      <c r="E1770" t="s">
        <v>3711</v>
      </c>
      <c r="F1770" t="s">
        <v>241</v>
      </c>
      <c r="G1770" t="s">
        <v>58</v>
      </c>
      <c r="H1770">
        <v>1017327</v>
      </c>
      <c r="I1770">
        <v>5</v>
      </c>
      <c r="J1770" t="s">
        <v>167</v>
      </c>
      <c r="K1770" t="s">
        <v>6142</v>
      </c>
      <c r="L1770" t="s">
        <v>55</v>
      </c>
      <c r="M1770">
        <v>80</v>
      </c>
      <c r="N1770">
        <v>100</v>
      </c>
      <c r="O1770" t="s">
        <v>6218</v>
      </c>
      <c r="P1770">
        <v>2600</v>
      </c>
      <c r="Q1770">
        <v>50</v>
      </c>
      <c r="R1770">
        <v>300</v>
      </c>
      <c r="S1770"/>
      <c r="T1770"/>
      <c r="U1770" t="s">
        <v>6144</v>
      </c>
      <c r="V1770" s="2">
        <v>44385.647824074076</v>
      </c>
      <c r="W1770" t="s">
        <v>329</v>
      </c>
      <c r="X1770" s="2">
        <v>44385.647824074076</v>
      </c>
      <c r="Y1770" t="s">
        <v>329</v>
      </c>
      <c r="Z1770"/>
    </row>
    <row r="1771" spans="1:26" hidden="1" x14ac:dyDescent="0.25">
      <c r="A1771" t="s">
        <v>1081</v>
      </c>
      <c r="B1771" t="s">
        <v>1080</v>
      </c>
      <c r="C1771" t="s">
        <v>200</v>
      </c>
      <c r="D1771" t="s">
        <v>1082</v>
      </c>
      <c r="E1771" t="s">
        <v>533</v>
      </c>
      <c r="F1771" t="s">
        <v>177</v>
      </c>
      <c r="G1771" t="s">
        <v>58</v>
      </c>
      <c r="H1771">
        <v>1030397</v>
      </c>
      <c r="I1771">
        <v>5</v>
      </c>
      <c r="J1771" t="s">
        <v>47</v>
      </c>
      <c r="K1771" t="s">
        <v>6172</v>
      </c>
      <c r="L1771" t="s">
        <v>55</v>
      </c>
      <c r="M1771">
        <v>60</v>
      </c>
      <c r="N1771">
        <v>100</v>
      </c>
      <c r="O1771" t="s">
        <v>6224</v>
      </c>
      <c r="P1771">
        <v>2700</v>
      </c>
      <c r="Q1771">
        <v>50</v>
      </c>
      <c r="R1771">
        <v>300</v>
      </c>
      <c r="S1771"/>
      <c r="T1771"/>
      <c r="U1771" t="s">
        <v>6174</v>
      </c>
      <c r="V1771" s="2">
        <v>43976.574687499997</v>
      </c>
      <c r="W1771" t="s">
        <v>37</v>
      </c>
      <c r="X1771" s="2">
        <v>43976.574687499997</v>
      </c>
      <c r="Y1771" t="s">
        <v>37</v>
      </c>
      <c r="Z1771"/>
    </row>
    <row r="1772" spans="1:26" x14ac:dyDescent="0.25">
      <c r="A1772" t="s">
        <v>3709</v>
      </c>
      <c r="B1772" t="s">
        <v>3708</v>
      </c>
      <c r="C1772" t="s">
        <v>3710</v>
      </c>
      <c r="D1772" t="s">
        <v>561</v>
      </c>
      <c r="E1772" t="s">
        <v>3711</v>
      </c>
      <c r="F1772" t="s">
        <v>241</v>
      </c>
      <c r="G1772" s="5" t="s">
        <v>58</v>
      </c>
      <c r="H1772" s="5">
        <v>1038388</v>
      </c>
      <c r="I1772">
        <v>5</v>
      </c>
      <c r="J1772" t="s">
        <v>79</v>
      </c>
      <c r="K1772" t="s">
        <v>6172</v>
      </c>
      <c r="L1772" s="5" t="s">
        <v>55</v>
      </c>
      <c r="M1772">
        <v>60</v>
      </c>
      <c r="N1772">
        <v>100</v>
      </c>
      <c r="O1772" t="s">
        <v>6219</v>
      </c>
      <c r="P1772" s="5">
        <v>2700</v>
      </c>
      <c r="Q1772" s="5">
        <v>50</v>
      </c>
      <c r="R1772" s="5">
        <v>300</v>
      </c>
      <c r="U1772" s="5" t="s">
        <v>6174</v>
      </c>
      <c r="V1772" s="8">
        <v>44385.647314814814</v>
      </c>
      <c r="W1772" s="5" t="s">
        <v>329</v>
      </c>
      <c r="X1772" s="8">
        <v>44385.647314814814</v>
      </c>
      <c r="Y1772" s="5" t="s">
        <v>329</v>
      </c>
    </row>
    <row r="1773" spans="1:26" hidden="1" x14ac:dyDescent="0.25">
      <c r="A1773" t="s">
        <v>1095</v>
      </c>
      <c r="B1773" t="s">
        <v>1094</v>
      </c>
      <c r="C1773" t="s">
        <v>257</v>
      </c>
      <c r="D1773" t="s">
        <v>1086</v>
      </c>
      <c r="E1773" t="s">
        <v>259</v>
      </c>
      <c r="F1773" t="s">
        <v>51</v>
      </c>
      <c r="G1773" t="s">
        <v>58</v>
      </c>
      <c r="H1773">
        <v>1030401</v>
      </c>
      <c r="I1773">
        <v>5</v>
      </c>
      <c r="J1773" t="s">
        <v>47</v>
      </c>
      <c r="K1773" t="s">
        <v>6172</v>
      </c>
      <c r="L1773" t="s">
        <v>55</v>
      </c>
      <c r="M1773">
        <v>60</v>
      </c>
      <c r="N1773">
        <v>100</v>
      </c>
      <c r="O1773" t="s">
        <v>6190</v>
      </c>
      <c r="P1773">
        <v>2600</v>
      </c>
      <c r="Q1773">
        <v>50</v>
      </c>
      <c r="R1773">
        <v>300</v>
      </c>
      <c r="S1773"/>
      <c r="T1773"/>
      <c r="U1773" t="s">
        <v>6174</v>
      </c>
      <c r="V1773" s="2">
        <v>43892.603541666664</v>
      </c>
      <c r="W1773" t="s">
        <v>37</v>
      </c>
      <c r="X1773" s="2">
        <v>43892.603541666664</v>
      </c>
      <c r="Y1773" t="s">
        <v>37</v>
      </c>
      <c r="Z1773"/>
    </row>
    <row r="1774" spans="1:26" x14ac:dyDescent="0.25">
      <c r="A1774" t="s">
        <v>4732</v>
      </c>
      <c r="B1774" t="s">
        <v>4731</v>
      </c>
      <c r="C1774" t="s">
        <v>3710</v>
      </c>
      <c r="D1774" t="s">
        <v>561</v>
      </c>
      <c r="E1774" t="s">
        <v>3711</v>
      </c>
      <c r="F1774" t="s">
        <v>241</v>
      </c>
      <c r="G1774" s="5" t="s">
        <v>58</v>
      </c>
      <c r="H1774" s="5">
        <v>1038472</v>
      </c>
      <c r="I1774">
        <v>5</v>
      </c>
      <c r="J1774" t="s">
        <v>47</v>
      </c>
      <c r="K1774" t="s">
        <v>6172</v>
      </c>
      <c r="L1774" s="5" t="s">
        <v>55</v>
      </c>
      <c r="M1774">
        <v>60</v>
      </c>
      <c r="N1774">
        <v>100</v>
      </c>
      <c r="O1774" t="s">
        <v>6219</v>
      </c>
      <c r="P1774" s="5">
        <v>2700</v>
      </c>
      <c r="Q1774" s="5">
        <v>50</v>
      </c>
      <c r="R1774" s="5">
        <v>300</v>
      </c>
      <c r="U1774" s="5" t="s">
        <v>6174</v>
      </c>
      <c r="V1774" s="8">
        <v>44385.64744212963</v>
      </c>
      <c r="W1774" s="5" t="s">
        <v>329</v>
      </c>
      <c r="X1774" s="8">
        <v>44385.649062500001</v>
      </c>
      <c r="Y1774" s="5" t="s">
        <v>329</v>
      </c>
    </row>
    <row r="1775" spans="1:26" hidden="1" x14ac:dyDescent="0.25">
      <c r="A1775" t="s">
        <v>6040</v>
      </c>
      <c r="B1775" t="s">
        <v>6039</v>
      </c>
      <c r="C1775" t="s">
        <v>6041</v>
      </c>
      <c r="D1775" t="s">
        <v>41</v>
      </c>
      <c r="E1775" t="s">
        <v>5124</v>
      </c>
      <c r="F1775" t="s">
        <v>241</v>
      </c>
      <c r="G1775" t="s">
        <v>5022</v>
      </c>
      <c r="H1775">
        <v>3004078</v>
      </c>
      <c r="I1775">
        <v>3</v>
      </c>
      <c r="J1775" t="s">
        <v>47</v>
      </c>
      <c r="K1775" t="s">
        <v>6175</v>
      </c>
      <c r="L1775" t="s">
        <v>55</v>
      </c>
      <c r="M1775">
        <v>0</v>
      </c>
      <c r="N1775">
        <v>100</v>
      </c>
      <c r="O1775" t="s">
        <v>6241</v>
      </c>
      <c r="P1775">
        <v>1590</v>
      </c>
      <c r="Q1775">
        <v>50</v>
      </c>
      <c r="R1775">
        <v>300</v>
      </c>
      <c r="S1775"/>
      <c r="T1775"/>
      <c r="U1775" t="s">
        <v>6214</v>
      </c>
      <c r="V1775" s="2">
        <v>43474.373842592591</v>
      </c>
      <c r="W1775"/>
      <c r="X1775" s="2">
        <v>44683.489328703705</v>
      </c>
      <c r="Y1775" t="s">
        <v>329</v>
      </c>
      <c r="Z1775"/>
    </row>
    <row r="1776" spans="1:26" hidden="1" x14ac:dyDescent="0.25">
      <c r="A1776" t="s">
        <v>6054</v>
      </c>
      <c r="B1776" t="s">
        <v>6053</v>
      </c>
      <c r="C1776" t="s">
        <v>6041</v>
      </c>
      <c r="D1776" t="s">
        <v>41</v>
      </c>
      <c r="E1776" t="s">
        <v>5124</v>
      </c>
      <c r="F1776" t="s">
        <v>241</v>
      </c>
      <c r="G1776" t="s">
        <v>5022</v>
      </c>
      <c r="H1776">
        <v>3004683</v>
      </c>
      <c r="I1776">
        <v>3</v>
      </c>
      <c r="J1776" t="s">
        <v>47</v>
      </c>
      <c r="K1776" t="s">
        <v>6175</v>
      </c>
      <c r="L1776" t="s">
        <v>55</v>
      </c>
      <c r="M1776">
        <v>0</v>
      </c>
      <c r="N1776">
        <v>100</v>
      </c>
      <c r="O1776" t="s">
        <v>6241</v>
      </c>
      <c r="P1776">
        <v>1590</v>
      </c>
      <c r="Q1776">
        <v>50</v>
      </c>
      <c r="R1776">
        <v>300</v>
      </c>
      <c r="S1776"/>
      <c r="T1776"/>
      <c r="U1776" t="s">
        <v>6214</v>
      </c>
      <c r="V1776" s="2">
        <v>43474.373842592591</v>
      </c>
      <c r="W1776"/>
      <c r="X1776" s="2">
        <v>44683.490162037036</v>
      </c>
      <c r="Y1776" t="s">
        <v>329</v>
      </c>
      <c r="Z1776"/>
    </row>
    <row r="1777" spans="1:26" hidden="1" x14ac:dyDescent="0.25">
      <c r="A1777" t="s">
        <v>3059</v>
      </c>
      <c r="B1777" t="s">
        <v>3058</v>
      </c>
      <c r="C1777" t="s">
        <v>2071</v>
      </c>
      <c r="D1777" t="s">
        <v>93</v>
      </c>
      <c r="E1777" t="s">
        <v>2072</v>
      </c>
      <c r="F1777" t="s">
        <v>177</v>
      </c>
      <c r="G1777" t="s">
        <v>58</v>
      </c>
      <c r="H1777">
        <v>1031053</v>
      </c>
      <c r="I1777">
        <v>5</v>
      </c>
      <c r="J1777" t="s">
        <v>47</v>
      </c>
      <c r="K1777" t="s">
        <v>6142</v>
      </c>
      <c r="L1777" t="s">
        <v>55</v>
      </c>
      <c r="M1777">
        <v>80</v>
      </c>
      <c r="N1777">
        <v>100</v>
      </c>
      <c r="O1777" t="s">
        <v>6221</v>
      </c>
      <c r="P1777">
        <v>2600</v>
      </c>
      <c r="Q1777">
        <v>50</v>
      </c>
      <c r="R1777">
        <v>300</v>
      </c>
      <c r="S1777"/>
      <c r="T1777"/>
      <c r="U1777" t="s">
        <v>6144</v>
      </c>
      <c r="V1777" s="2">
        <v>44084.50099537037</v>
      </c>
      <c r="W1777" t="s">
        <v>37</v>
      </c>
      <c r="X1777" s="2">
        <v>44084.50099537037</v>
      </c>
      <c r="Y1777" t="s">
        <v>37</v>
      </c>
      <c r="Z1777"/>
    </row>
    <row r="1778" spans="1:26" hidden="1" x14ac:dyDescent="0.25">
      <c r="A1778" t="s">
        <v>1138</v>
      </c>
      <c r="B1778" t="s">
        <v>1137</v>
      </c>
      <c r="C1778" t="s">
        <v>422</v>
      </c>
      <c r="D1778" t="s">
        <v>423</v>
      </c>
      <c r="E1778" t="s">
        <v>424</v>
      </c>
      <c r="F1778" t="s">
        <v>177</v>
      </c>
      <c r="G1778" t="s">
        <v>58</v>
      </c>
      <c r="H1778">
        <v>1031031</v>
      </c>
      <c r="I1778">
        <v>5</v>
      </c>
      <c r="J1778" t="s">
        <v>167</v>
      </c>
      <c r="K1778" t="s">
        <v>6142</v>
      </c>
      <c r="L1778" t="s">
        <v>55</v>
      </c>
      <c r="M1778">
        <v>80</v>
      </c>
      <c r="N1778">
        <v>100</v>
      </c>
      <c r="O1778" t="s">
        <v>6221</v>
      </c>
      <c r="P1778">
        <v>2700</v>
      </c>
      <c r="Q1778">
        <v>50</v>
      </c>
      <c r="R1778">
        <v>300</v>
      </c>
      <c r="S1778"/>
      <c r="T1778"/>
      <c r="U1778" t="s">
        <v>6144</v>
      </c>
      <c r="V1778" s="2">
        <v>44082.643854166665</v>
      </c>
      <c r="W1778" t="s">
        <v>37</v>
      </c>
      <c r="X1778" s="2">
        <v>44089.371874999997</v>
      </c>
      <c r="Y1778" t="s">
        <v>37</v>
      </c>
      <c r="Z1778"/>
    </row>
    <row r="1779" spans="1:26" hidden="1" x14ac:dyDescent="0.25">
      <c r="A1779" t="s">
        <v>3105</v>
      </c>
      <c r="B1779" t="s">
        <v>3104</v>
      </c>
      <c r="C1779" t="s">
        <v>2645</v>
      </c>
      <c r="D1779" t="s">
        <v>246</v>
      </c>
      <c r="E1779" t="s">
        <v>2646</v>
      </c>
      <c r="F1779" t="s">
        <v>177</v>
      </c>
      <c r="G1779" t="s">
        <v>58</v>
      </c>
      <c r="H1779">
        <v>1031033</v>
      </c>
      <c r="I1779">
        <v>5</v>
      </c>
      <c r="J1779" t="s">
        <v>47</v>
      </c>
      <c r="K1779" t="s">
        <v>6142</v>
      </c>
      <c r="L1779" t="s">
        <v>55</v>
      </c>
      <c r="M1779">
        <v>80</v>
      </c>
      <c r="N1779">
        <v>100</v>
      </c>
      <c r="O1779" t="s">
        <v>6156</v>
      </c>
      <c r="P1779">
        <v>2550</v>
      </c>
      <c r="Q1779">
        <v>50</v>
      </c>
      <c r="R1779">
        <v>300</v>
      </c>
      <c r="S1779"/>
      <c r="T1779"/>
      <c r="U1779" t="s">
        <v>6144</v>
      </c>
      <c r="V1779" s="2">
        <v>43903.396585648145</v>
      </c>
      <c r="W1779" t="s">
        <v>37</v>
      </c>
      <c r="X1779" s="2">
        <v>43903.396585648145</v>
      </c>
      <c r="Y1779" t="s">
        <v>37</v>
      </c>
      <c r="Z1779"/>
    </row>
    <row r="1780" spans="1:26" hidden="1" x14ac:dyDescent="0.25">
      <c r="A1780" t="s">
        <v>1132</v>
      </c>
      <c r="B1780" t="s">
        <v>1131</v>
      </c>
      <c r="C1780" t="s">
        <v>619</v>
      </c>
      <c r="D1780" t="s">
        <v>154</v>
      </c>
      <c r="E1780" t="s">
        <v>620</v>
      </c>
      <c r="F1780" t="s">
        <v>177</v>
      </c>
      <c r="G1780" t="s">
        <v>58</v>
      </c>
      <c r="H1780">
        <v>1031000</v>
      </c>
      <c r="I1780">
        <v>5</v>
      </c>
      <c r="J1780" t="s">
        <v>79</v>
      </c>
      <c r="K1780" t="s">
        <v>6142</v>
      </c>
      <c r="L1780" t="s">
        <v>55</v>
      </c>
      <c r="M1780">
        <v>80</v>
      </c>
      <c r="N1780">
        <v>100</v>
      </c>
      <c r="O1780" t="s">
        <v>6143</v>
      </c>
      <c r="P1780">
        <v>2600</v>
      </c>
      <c r="Q1780">
        <v>50</v>
      </c>
      <c r="R1780">
        <v>300</v>
      </c>
      <c r="S1780"/>
      <c r="T1780"/>
      <c r="U1780" t="s">
        <v>6144</v>
      </c>
      <c r="V1780" s="2">
        <v>43636.581990740742</v>
      </c>
      <c r="W1780" t="s">
        <v>37</v>
      </c>
      <c r="X1780" s="2">
        <v>43636.581990740742</v>
      </c>
      <c r="Y1780" t="s">
        <v>37</v>
      </c>
      <c r="Z1780"/>
    </row>
    <row r="1781" spans="1:26" hidden="1" x14ac:dyDescent="0.25">
      <c r="A1781" t="s">
        <v>5122</v>
      </c>
      <c r="B1781" t="s">
        <v>5121</v>
      </c>
      <c r="C1781" t="s">
        <v>5123</v>
      </c>
      <c r="D1781" t="s">
        <v>41</v>
      </c>
      <c r="E1781" t="s">
        <v>5124</v>
      </c>
      <c r="F1781" t="s">
        <v>241</v>
      </c>
      <c r="G1781" t="s">
        <v>6222</v>
      </c>
      <c r="H1781" s="2"/>
      <c r="I1781">
        <v>5</v>
      </c>
      <c r="J1781" t="s">
        <v>5080</v>
      </c>
      <c r="K1781" t="s">
        <v>6142</v>
      </c>
      <c r="L1781" t="s">
        <v>55</v>
      </c>
      <c r="M1781">
        <v>0</v>
      </c>
      <c r="N1781">
        <v>100</v>
      </c>
      <c r="O1781" t="s">
        <v>6223</v>
      </c>
      <c r="P1781" s="2"/>
      <c r="Q1781" s="2"/>
      <c r="R1781" s="2"/>
      <c r="S1781"/>
      <c r="T1781"/>
      <c r="U1781" t="s">
        <v>6144</v>
      </c>
      <c r="V1781" s="2">
        <v>44684.587962962964</v>
      </c>
      <c r="W1781" t="s">
        <v>329</v>
      </c>
      <c r="X1781" s="2">
        <v>44684.587962962964</v>
      </c>
      <c r="Y1781" t="s">
        <v>329</v>
      </c>
      <c r="Z1781"/>
    </row>
    <row r="1782" spans="1:26" hidden="1" x14ac:dyDescent="0.25">
      <c r="A1782" t="s">
        <v>6341</v>
      </c>
      <c r="B1782" s="2"/>
      <c r="C1782" s="2"/>
      <c r="D1782" s="2"/>
      <c r="E1782" s="2"/>
      <c r="F1782" s="2"/>
      <c r="G1782" t="s">
        <v>58</v>
      </c>
      <c r="H1782">
        <v>1031039</v>
      </c>
      <c r="I1782">
        <v>5</v>
      </c>
      <c r="J1782" t="s">
        <v>79</v>
      </c>
      <c r="K1782" t="s">
        <v>6142</v>
      </c>
      <c r="L1782" t="s">
        <v>55</v>
      </c>
      <c r="M1782">
        <v>80</v>
      </c>
      <c r="N1782">
        <v>100</v>
      </c>
      <c r="O1782" t="s">
        <v>6163</v>
      </c>
      <c r="P1782">
        <v>2550</v>
      </c>
      <c r="Q1782">
        <v>50</v>
      </c>
      <c r="R1782">
        <v>300</v>
      </c>
      <c r="S1782"/>
      <c r="T1782"/>
      <c r="U1782" t="s">
        <v>6144</v>
      </c>
      <c r="V1782" s="2">
        <v>43629.536226851851</v>
      </c>
      <c r="W1782" t="s">
        <v>37</v>
      </c>
      <c r="X1782" s="2">
        <v>43629.536226851851</v>
      </c>
      <c r="Y1782" t="s">
        <v>37</v>
      </c>
      <c r="Z1782"/>
    </row>
    <row r="1783" spans="1:26" hidden="1" x14ac:dyDescent="0.25">
      <c r="A1783" t="s">
        <v>1126</v>
      </c>
      <c r="B1783" t="s">
        <v>1125</v>
      </c>
      <c r="C1783" t="s">
        <v>194</v>
      </c>
      <c r="D1783" t="s">
        <v>132</v>
      </c>
      <c r="E1783" t="s">
        <v>1127</v>
      </c>
      <c r="F1783" t="s">
        <v>177</v>
      </c>
      <c r="G1783" t="s">
        <v>58</v>
      </c>
      <c r="H1783">
        <v>1031005</v>
      </c>
      <c r="I1783">
        <v>5</v>
      </c>
      <c r="J1783" t="s">
        <v>79</v>
      </c>
      <c r="K1783" t="s">
        <v>6142</v>
      </c>
      <c r="L1783" t="s">
        <v>55</v>
      </c>
      <c r="M1783">
        <v>80</v>
      </c>
      <c r="N1783">
        <v>100</v>
      </c>
      <c r="O1783" t="s">
        <v>6156</v>
      </c>
      <c r="P1783">
        <v>2600</v>
      </c>
      <c r="Q1783">
        <v>50</v>
      </c>
      <c r="R1783">
        <v>300</v>
      </c>
      <c r="S1783"/>
      <c r="T1783"/>
      <c r="U1783" t="s">
        <v>6144</v>
      </c>
      <c r="V1783" s="2">
        <v>43629.53052083333</v>
      </c>
      <c r="W1783" t="s">
        <v>37</v>
      </c>
      <c r="X1783" s="2">
        <v>43629.53052083333</v>
      </c>
      <c r="Y1783" t="s">
        <v>37</v>
      </c>
      <c r="Z1783"/>
    </row>
    <row r="1784" spans="1:26" hidden="1" x14ac:dyDescent="0.25">
      <c r="A1784" t="s">
        <v>3952</v>
      </c>
      <c r="B1784" t="s">
        <v>3951</v>
      </c>
      <c r="C1784" t="s">
        <v>723</v>
      </c>
      <c r="D1784" t="s">
        <v>1438</v>
      </c>
      <c r="E1784" t="s">
        <v>3533</v>
      </c>
      <c r="F1784" t="s">
        <v>62</v>
      </c>
      <c r="G1784" t="s">
        <v>58</v>
      </c>
      <c r="H1784">
        <v>1030972</v>
      </c>
      <c r="I1784">
        <v>5</v>
      </c>
      <c r="J1784" t="s">
        <v>47</v>
      </c>
      <c r="K1784" t="s">
        <v>6142</v>
      </c>
      <c r="L1784" t="s">
        <v>55</v>
      </c>
      <c r="M1784">
        <v>80</v>
      </c>
      <c r="N1784">
        <v>100</v>
      </c>
      <c r="O1784" t="s">
        <v>6207</v>
      </c>
      <c r="P1784">
        <v>2500</v>
      </c>
      <c r="Q1784">
        <v>50</v>
      </c>
      <c r="R1784">
        <v>300</v>
      </c>
      <c r="S1784"/>
      <c r="T1784"/>
      <c r="U1784" t="s">
        <v>6144</v>
      </c>
      <c r="V1784" s="2">
        <v>43685.44667824074</v>
      </c>
      <c r="W1784" t="s">
        <v>37</v>
      </c>
      <c r="X1784" s="2">
        <v>43685.44667824074</v>
      </c>
      <c r="Y1784" t="s">
        <v>37</v>
      </c>
      <c r="Z1784"/>
    </row>
    <row r="1785" spans="1:26" hidden="1" x14ac:dyDescent="0.25">
      <c r="A1785" t="s">
        <v>1287</v>
      </c>
      <c r="B1785" t="s">
        <v>1286</v>
      </c>
      <c r="C1785" t="s">
        <v>1288</v>
      </c>
      <c r="D1785" t="s">
        <v>1289</v>
      </c>
      <c r="E1785" t="s">
        <v>1290</v>
      </c>
      <c r="F1785" t="s">
        <v>177</v>
      </c>
      <c r="G1785" t="s">
        <v>58</v>
      </c>
      <c r="H1785">
        <v>1040057</v>
      </c>
      <c r="I1785">
        <v>5</v>
      </c>
      <c r="J1785" t="s">
        <v>79</v>
      </c>
      <c r="K1785" t="s">
        <v>6142</v>
      </c>
      <c r="L1785" t="s">
        <v>55</v>
      </c>
      <c r="M1785">
        <v>80</v>
      </c>
      <c r="N1785">
        <v>100</v>
      </c>
      <c r="O1785" t="s">
        <v>6143</v>
      </c>
      <c r="P1785">
        <v>2600</v>
      </c>
      <c r="Q1785">
        <v>50</v>
      </c>
      <c r="R1785">
        <v>300</v>
      </c>
      <c r="S1785"/>
      <c r="T1785"/>
      <c r="U1785" t="s">
        <v>6144</v>
      </c>
      <c r="V1785" s="2">
        <v>43636.587696759256</v>
      </c>
      <c r="W1785" t="s">
        <v>37</v>
      </c>
      <c r="X1785" s="2">
        <v>43636.587696759256</v>
      </c>
      <c r="Y1785" t="s">
        <v>37</v>
      </c>
      <c r="Z1785"/>
    </row>
    <row r="1786" spans="1:26" hidden="1" x14ac:dyDescent="0.25">
      <c r="A1786" t="s">
        <v>760</v>
      </c>
      <c r="B1786" t="s">
        <v>759</v>
      </c>
      <c r="C1786" t="s">
        <v>761</v>
      </c>
      <c r="D1786" t="s">
        <v>32</v>
      </c>
      <c r="E1786" t="s">
        <v>762</v>
      </c>
      <c r="F1786" t="s">
        <v>177</v>
      </c>
      <c r="G1786" t="s">
        <v>58</v>
      </c>
      <c r="H1786">
        <v>1018961</v>
      </c>
      <c r="I1786">
        <v>5</v>
      </c>
      <c r="J1786" t="s">
        <v>79</v>
      </c>
      <c r="K1786" t="s">
        <v>6142</v>
      </c>
      <c r="L1786" t="s">
        <v>55</v>
      </c>
      <c r="M1786">
        <v>80</v>
      </c>
      <c r="N1786">
        <v>100</v>
      </c>
      <c r="O1786" t="s">
        <v>6143</v>
      </c>
      <c r="P1786">
        <v>2600</v>
      </c>
      <c r="Q1786">
        <v>50</v>
      </c>
      <c r="R1786">
        <v>300</v>
      </c>
      <c r="S1786"/>
      <c r="T1786"/>
      <c r="U1786" t="s">
        <v>6144</v>
      </c>
      <c r="V1786" s="2">
        <v>43670.588159722225</v>
      </c>
      <c r="W1786" t="s">
        <v>37</v>
      </c>
      <c r="X1786" s="2">
        <v>43670.588159722225</v>
      </c>
      <c r="Y1786" t="s">
        <v>37</v>
      </c>
      <c r="Z1786"/>
    </row>
    <row r="1787" spans="1:26" hidden="1" x14ac:dyDescent="0.25">
      <c r="A1787" t="s">
        <v>853</v>
      </c>
      <c r="B1787" t="s">
        <v>852</v>
      </c>
      <c r="C1787" t="s">
        <v>854</v>
      </c>
      <c r="D1787" t="s">
        <v>222</v>
      </c>
      <c r="E1787" t="s">
        <v>855</v>
      </c>
      <c r="F1787" t="s">
        <v>62</v>
      </c>
      <c r="G1787" t="s">
        <v>58</v>
      </c>
      <c r="H1787">
        <v>1019314</v>
      </c>
      <c r="I1787">
        <v>5</v>
      </c>
      <c r="J1787" t="s">
        <v>47</v>
      </c>
      <c r="K1787" t="s">
        <v>6172</v>
      </c>
      <c r="L1787" t="s">
        <v>55</v>
      </c>
      <c r="M1787">
        <v>60</v>
      </c>
      <c r="N1787">
        <v>100</v>
      </c>
      <c r="O1787" t="s">
        <v>6190</v>
      </c>
      <c r="P1787">
        <v>2600</v>
      </c>
      <c r="Q1787">
        <v>50</v>
      </c>
      <c r="R1787">
        <v>300</v>
      </c>
      <c r="S1787"/>
      <c r="T1787"/>
      <c r="U1787" t="s">
        <v>6174</v>
      </c>
      <c r="V1787" s="2">
        <v>43669.488159722219</v>
      </c>
      <c r="W1787" t="s">
        <v>37</v>
      </c>
      <c r="X1787" s="2">
        <v>43669.488159722219</v>
      </c>
      <c r="Y1787" t="s">
        <v>37</v>
      </c>
      <c r="Z1787"/>
    </row>
    <row r="1788" spans="1:26" hidden="1" x14ac:dyDescent="0.25">
      <c r="A1788" t="s">
        <v>858</v>
      </c>
      <c r="B1788" t="s">
        <v>857</v>
      </c>
      <c r="C1788" t="s">
        <v>690</v>
      </c>
      <c r="D1788" t="s">
        <v>691</v>
      </c>
      <c r="E1788" t="s">
        <v>692</v>
      </c>
      <c r="F1788" t="s">
        <v>62</v>
      </c>
      <c r="G1788" t="s">
        <v>58</v>
      </c>
      <c r="H1788">
        <v>1019315</v>
      </c>
      <c r="I1788">
        <v>5</v>
      </c>
      <c r="J1788" t="s">
        <v>79</v>
      </c>
      <c r="K1788" t="s">
        <v>6172</v>
      </c>
      <c r="L1788" t="s">
        <v>55</v>
      </c>
      <c r="M1788">
        <v>60</v>
      </c>
      <c r="N1788">
        <v>100</v>
      </c>
      <c r="O1788" t="s">
        <v>6190</v>
      </c>
      <c r="P1788">
        <v>2600</v>
      </c>
      <c r="Q1788">
        <v>50</v>
      </c>
      <c r="R1788">
        <v>300</v>
      </c>
      <c r="S1788"/>
      <c r="T1788"/>
      <c r="U1788" t="s">
        <v>6174</v>
      </c>
      <c r="V1788" s="2">
        <v>43669.465046296296</v>
      </c>
      <c r="W1788" t="s">
        <v>37</v>
      </c>
      <c r="X1788" s="2">
        <v>43669.465046296296</v>
      </c>
      <c r="Y1788" t="s">
        <v>37</v>
      </c>
      <c r="Z1788"/>
    </row>
    <row r="1789" spans="1:26" hidden="1" x14ac:dyDescent="0.25">
      <c r="A1789" t="s">
        <v>860</v>
      </c>
      <c r="B1789" t="s">
        <v>859</v>
      </c>
      <c r="C1789" t="s">
        <v>690</v>
      </c>
      <c r="D1789" t="s">
        <v>691</v>
      </c>
      <c r="E1789" t="s">
        <v>692</v>
      </c>
      <c r="F1789" t="s">
        <v>62</v>
      </c>
      <c r="G1789" t="s">
        <v>58</v>
      </c>
      <c r="H1789">
        <v>1019316</v>
      </c>
      <c r="I1789">
        <v>5</v>
      </c>
      <c r="J1789" t="s">
        <v>47</v>
      </c>
      <c r="K1789" t="s">
        <v>6172</v>
      </c>
      <c r="L1789" t="s">
        <v>55</v>
      </c>
      <c r="M1789">
        <v>60</v>
      </c>
      <c r="N1789">
        <v>100</v>
      </c>
      <c r="O1789" t="s">
        <v>6190</v>
      </c>
      <c r="P1789">
        <v>2600</v>
      </c>
      <c r="Q1789">
        <v>50</v>
      </c>
      <c r="R1789">
        <v>300</v>
      </c>
      <c r="S1789"/>
      <c r="T1789"/>
      <c r="U1789" t="s">
        <v>6174</v>
      </c>
      <c r="V1789" s="2">
        <v>43669.465416666666</v>
      </c>
      <c r="W1789" t="s">
        <v>37</v>
      </c>
      <c r="X1789" s="2">
        <v>43669.465416666666</v>
      </c>
      <c r="Y1789" t="s">
        <v>37</v>
      </c>
      <c r="Z1789"/>
    </row>
    <row r="1790" spans="1:26" hidden="1" x14ac:dyDescent="0.25">
      <c r="A1790" t="s">
        <v>862</v>
      </c>
      <c r="B1790" t="s">
        <v>861</v>
      </c>
      <c r="C1790" t="s">
        <v>863</v>
      </c>
      <c r="D1790" t="s">
        <v>74</v>
      </c>
      <c r="E1790" t="s">
        <v>864</v>
      </c>
      <c r="F1790" t="s">
        <v>62</v>
      </c>
      <c r="G1790" t="s">
        <v>58</v>
      </c>
      <c r="H1790">
        <v>1019317</v>
      </c>
      <c r="I1790">
        <v>5</v>
      </c>
      <c r="J1790" t="s">
        <v>47</v>
      </c>
      <c r="K1790" t="s">
        <v>6172</v>
      </c>
      <c r="L1790" t="s">
        <v>55</v>
      </c>
      <c r="M1790">
        <v>60</v>
      </c>
      <c r="N1790">
        <v>100</v>
      </c>
      <c r="O1790" t="s">
        <v>6190</v>
      </c>
      <c r="P1790">
        <v>2600</v>
      </c>
      <c r="Q1790">
        <v>50</v>
      </c>
      <c r="R1790">
        <v>300</v>
      </c>
      <c r="S1790"/>
      <c r="T1790"/>
      <c r="U1790" t="s">
        <v>6174</v>
      </c>
      <c r="V1790" s="2">
        <v>43669.498171296298</v>
      </c>
      <c r="W1790" t="s">
        <v>37</v>
      </c>
      <c r="X1790" s="2">
        <v>43670.670416666668</v>
      </c>
      <c r="Y1790" t="s">
        <v>37</v>
      </c>
      <c r="Z1790"/>
    </row>
    <row r="1791" spans="1:26" hidden="1" x14ac:dyDescent="0.25">
      <c r="A1791" t="s">
        <v>869</v>
      </c>
      <c r="B1791" t="s">
        <v>868</v>
      </c>
      <c r="C1791" t="s">
        <v>768</v>
      </c>
      <c r="D1791" t="s">
        <v>769</v>
      </c>
      <c r="E1791" t="s">
        <v>770</v>
      </c>
      <c r="F1791" t="s">
        <v>62</v>
      </c>
      <c r="G1791" t="s">
        <v>58</v>
      </c>
      <c r="H1791">
        <v>1019319</v>
      </c>
      <c r="I1791">
        <v>5</v>
      </c>
      <c r="J1791" t="s">
        <v>47</v>
      </c>
      <c r="K1791" t="s">
        <v>6172</v>
      </c>
      <c r="L1791" t="s">
        <v>55</v>
      </c>
      <c r="M1791">
        <v>60</v>
      </c>
      <c r="N1791">
        <v>100</v>
      </c>
      <c r="O1791" t="s">
        <v>6190</v>
      </c>
      <c r="P1791">
        <v>2600</v>
      </c>
      <c r="Q1791">
        <v>50</v>
      </c>
      <c r="R1791">
        <v>300</v>
      </c>
      <c r="S1791"/>
      <c r="T1791"/>
      <c r="U1791" t="s">
        <v>6174</v>
      </c>
      <c r="V1791" s="2">
        <v>43669.458877314813</v>
      </c>
      <c r="W1791" t="s">
        <v>37</v>
      </c>
      <c r="X1791" s="2">
        <v>43669.458877314813</v>
      </c>
      <c r="Y1791" t="s">
        <v>37</v>
      </c>
      <c r="Z1791"/>
    </row>
    <row r="1792" spans="1:26" hidden="1" x14ac:dyDescent="0.25">
      <c r="A1792" t="s">
        <v>871</v>
      </c>
      <c r="B1792" t="s">
        <v>870</v>
      </c>
      <c r="C1792" t="s">
        <v>227</v>
      </c>
      <c r="D1792" t="s">
        <v>281</v>
      </c>
      <c r="E1792" t="s">
        <v>478</v>
      </c>
      <c r="F1792" t="s">
        <v>177</v>
      </c>
      <c r="G1792" t="s">
        <v>58</v>
      </c>
      <c r="H1792">
        <v>1019320</v>
      </c>
      <c r="I1792">
        <v>5</v>
      </c>
      <c r="J1792" t="s">
        <v>47</v>
      </c>
      <c r="K1792" t="s">
        <v>6172</v>
      </c>
      <c r="L1792" t="s">
        <v>55</v>
      </c>
      <c r="M1792">
        <v>60</v>
      </c>
      <c r="N1792">
        <v>100</v>
      </c>
      <c r="O1792" t="s">
        <v>6190</v>
      </c>
      <c r="P1792">
        <v>2600</v>
      </c>
      <c r="Q1792">
        <v>50</v>
      </c>
      <c r="R1792">
        <v>300</v>
      </c>
      <c r="S1792"/>
      <c r="T1792"/>
      <c r="U1792" t="s">
        <v>6174</v>
      </c>
      <c r="V1792" s="2">
        <v>43670.631076388891</v>
      </c>
      <c r="W1792" t="s">
        <v>37</v>
      </c>
      <c r="X1792" s="2">
        <v>44116.477662037039</v>
      </c>
      <c r="Y1792" t="s">
        <v>37</v>
      </c>
      <c r="Z1792"/>
    </row>
    <row r="1793" spans="1:26" hidden="1" x14ac:dyDescent="0.25">
      <c r="A1793" t="s">
        <v>873</v>
      </c>
      <c r="B1793" t="s">
        <v>872</v>
      </c>
      <c r="C1793" t="s">
        <v>227</v>
      </c>
      <c r="D1793" t="s">
        <v>281</v>
      </c>
      <c r="E1793" t="s">
        <v>478</v>
      </c>
      <c r="F1793" t="s">
        <v>177</v>
      </c>
      <c r="G1793" t="s">
        <v>58</v>
      </c>
      <c r="H1793">
        <v>1019321</v>
      </c>
      <c r="I1793">
        <v>5</v>
      </c>
      <c r="J1793" t="s">
        <v>79</v>
      </c>
      <c r="K1793" t="s">
        <v>6142</v>
      </c>
      <c r="L1793" t="s">
        <v>55</v>
      </c>
      <c r="M1793">
        <v>80</v>
      </c>
      <c r="N1793">
        <v>100</v>
      </c>
      <c r="O1793" t="s">
        <v>6143</v>
      </c>
      <c r="P1793">
        <v>2600</v>
      </c>
      <c r="Q1793">
        <v>50</v>
      </c>
      <c r="R1793">
        <v>300</v>
      </c>
      <c r="S1793"/>
      <c r="T1793"/>
      <c r="U1793" t="s">
        <v>6144</v>
      </c>
      <c r="V1793" s="2">
        <v>43670.63077546296</v>
      </c>
      <c r="W1793" t="s">
        <v>37</v>
      </c>
      <c r="X1793" s="2">
        <v>43670.63077546296</v>
      </c>
      <c r="Y1793" t="s">
        <v>37</v>
      </c>
      <c r="Z1793"/>
    </row>
    <row r="1794" spans="1:26" hidden="1" x14ac:dyDescent="0.25">
      <c r="A1794" t="s">
        <v>5127</v>
      </c>
      <c r="B1794" t="s">
        <v>5126</v>
      </c>
      <c r="C1794" t="s">
        <v>5123</v>
      </c>
      <c r="D1794" t="s">
        <v>41</v>
      </c>
      <c r="E1794" t="s">
        <v>5124</v>
      </c>
      <c r="F1794" t="s">
        <v>241</v>
      </c>
      <c r="G1794" t="s">
        <v>6222</v>
      </c>
      <c r="H1794" s="2"/>
      <c r="I1794">
        <v>5</v>
      </c>
      <c r="J1794" t="s">
        <v>5080</v>
      </c>
      <c r="K1794" t="s">
        <v>6142</v>
      </c>
      <c r="L1794" t="s">
        <v>55</v>
      </c>
      <c r="M1794">
        <v>0</v>
      </c>
      <c r="N1794">
        <v>100</v>
      </c>
      <c r="O1794" t="s">
        <v>6223</v>
      </c>
      <c r="P1794" s="2"/>
      <c r="Q1794" s="2"/>
      <c r="R1794" s="2"/>
      <c r="S1794"/>
      <c r="T1794"/>
      <c r="U1794" t="s">
        <v>6144</v>
      </c>
      <c r="V1794" s="2">
        <v>44684.588067129633</v>
      </c>
      <c r="W1794" t="s">
        <v>329</v>
      </c>
      <c r="X1794" s="2">
        <v>44684.588067129633</v>
      </c>
      <c r="Y1794" t="s">
        <v>329</v>
      </c>
      <c r="Z1794"/>
    </row>
    <row r="1795" spans="1:26" hidden="1" x14ac:dyDescent="0.25">
      <c r="A1795" t="s">
        <v>5927</v>
      </c>
      <c r="B1795" t="s">
        <v>5926</v>
      </c>
      <c r="C1795" t="s">
        <v>161</v>
      </c>
      <c r="D1795" t="s">
        <v>162</v>
      </c>
      <c r="E1795" t="s">
        <v>163</v>
      </c>
      <c r="F1795" t="s">
        <v>62</v>
      </c>
      <c r="G1795" t="s">
        <v>5022</v>
      </c>
      <c r="H1795">
        <v>3013846</v>
      </c>
      <c r="I1795">
        <v>5</v>
      </c>
      <c r="J1795" t="s">
        <v>167</v>
      </c>
      <c r="K1795" t="s">
        <v>6142</v>
      </c>
      <c r="L1795" t="s">
        <v>55</v>
      </c>
      <c r="M1795">
        <v>80</v>
      </c>
      <c r="N1795">
        <v>100</v>
      </c>
      <c r="O1795" t="s">
        <v>6160</v>
      </c>
      <c r="P1795">
        <v>2590</v>
      </c>
      <c r="Q1795">
        <v>50</v>
      </c>
      <c r="R1795">
        <v>300</v>
      </c>
      <c r="S1795"/>
      <c r="T1795"/>
      <c r="U1795" t="s">
        <v>6144</v>
      </c>
      <c r="V1795" s="2">
        <v>43670.383842592593</v>
      </c>
      <c r="W1795" t="s">
        <v>37</v>
      </c>
      <c r="X1795" s="2">
        <v>43670.383842592593</v>
      </c>
      <c r="Y1795" t="s">
        <v>37</v>
      </c>
      <c r="Z1795"/>
    </row>
    <row r="1796" spans="1:26" hidden="1" x14ac:dyDescent="0.25">
      <c r="A1796" t="s">
        <v>1269</v>
      </c>
      <c r="B1796" t="s">
        <v>1268</v>
      </c>
      <c r="C1796" t="s">
        <v>1270</v>
      </c>
      <c r="D1796" t="s">
        <v>1086</v>
      </c>
      <c r="E1796" t="s">
        <v>1271</v>
      </c>
      <c r="F1796" t="s">
        <v>177</v>
      </c>
      <c r="G1796" t="s">
        <v>58</v>
      </c>
      <c r="H1796">
        <v>1030957</v>
      </c>
      <c r="I1796">
        <v>5</v>
      </c>
      <c r="J1796" t="s">
        <v>79</v>
      </c>
      <c r="K1796" t="s">
        <v>6142</v>
      </c>
      <c r="L1796" t="s">
        <v>55</v>
      </c>
      <c r="M1796">
        <v>80</v>
      </c>
      <c r="N1796">
        <v>100</v>
      </c>
      <c r="O1796" t="s">
        <v>6156</v>
      </c>
      <c r="P1796">
        <v>2600</v>
      </c>
      <c r="Q1796">
        <v>50</v>
      </c>
      <c r="R1796">
        <v>300</v>
      </c>
      <c r="S1796"/>
      <c r="T1796"/>
      <c r="U1796" t="s">
        <v>6144</v>
      </c>
      <c r="V1796" s="2">
        <v>43670.418333333335</v>
      </c>
      <c r="W1796" t="s">
        <v>37</v>
      </c>
      <c r="X1796" s="2">
        <v>43670.418333333335</v>
      </c>
      <c r="Y1796" t="s">
        <v>37</v>
      </c>
      <c r="Z1796"/>
    </row>
    <row r="1797" spans="1:26" hidden="1" x14ac:dyDescent="0.25">
      <c r="A1797" t="s">
        <v>3873</v>
      </c>
      <c r="B1797" t="s">
        <v>3872</v>
      </c>
      <c r="C1797" t="s">
        <v>748</v>
      </c>
      <c r="D1797" t="s">
        <v>334</v>
      </c>
      <c r="E1797" t="s">
        <v>749</v>
      </c>
      <c r="F1797" t="s">
        <v>750</v>
      </c>
      <c r="G1797" t="s">
        <v>58</v>
      </c>
      <c r="H1797">
        <v>1030866</v>
      </c>
      <c r="I1797">
        <v>5</v>
      </c>
      <c r="J1797" t="s">
        <v>79</v>
      </c>
      <c r="K1797" t="s">
        <v>6172</v>
      </c>
      <c r="L1797" t="s">
        <v>55</v>
      </c>
      <c r="M1797">
        <v>60</v>
      </c>
      <c r="N1797">
        <v>100</v>
      </c>
      <c r="O1797" t="s">
        <v>6190</v>
      </c>
      <c r="P1797">
        <v>2700</v>
      </c>
      <c r="Q1797">
        <v>50</v>
      </c>
      <c r="R1797">
        <v>300</v>
      </c>
      <c r="S1797"/>
      <c r="T1797"/>
      <c r="U1797" t="s">
        <v>6174</v>
      </c>
      <c r="V1797" s="2">
        <v>43866.66678240741</v>
      </c>
      <c r="W1797" t="s">
        <v>37</v>
      </c>
      <c r="X1797" s="2">
        <v>43866.66678240741</v>
      </c>
      <c r="Y1797" t="s">
        <v>37</v>
      </c>
      <c r="Z1797"/>
    </row>
    <row r="1798" spans="1:26" hidden="1" x14ac:dyDescent="0.25">
      <c r="A1798" t="s">
        <v>1616</v>
      </c>
      <c r="B1798" t="s">
        <v>1615</v>
      </c>
      <c r="C1798" t="s">
        <v>206</v>
      </c>
      <c r="D1798" t="s">
        <v>41</v>
      </c>
      <c r="E1798" t="s">
        <v>208</v>
      </c>
      <c r="F1798" t="s">
        <v>62</v>
      </c>
      <c r="G1798" t="s">
        <v>58</v>
      </c>
      <c r="H1798">
        <v>1037586</v>
      </c>
      <c r="I1798">
        <v>5</v>
      </c>
      <c r="J1798" t="s">
        <v>167</v>
      </c>
      <c r="K1798" t="s">
        <v>6142</v>
      </c>
      <c r="L1798" t="s">
        <v>55</v>
      </c>
      <c r="M1798">
        <v>80</v>
      </c>
      <c r="N1798">
        <v>100</v>
      </c>
      <c r="O1798" t="s">
        <v>6143</v>
      </c>
      <c r="P1798">
        <v>2600</v>
      </c>
      <c r="Q1798">
        <v>50</v>
      </c>
      <c r="R1798">
        <v>300</v>
      </c>
      <c r="S1798"/>
      <c r="T1798"/>
      <c r="U1798" t="s">
        <v>6144</v>
      </c>
      <c r="V1798" s="2">
        <v>43630.472199074073</v>
      </c>
      <c r="W1798" t="s">
        <v>37</v>
      </c>
      <c r="X1798" s="2">
        <v>43630.472199074073</v>
      </c>
      <c r="Y1798" t="s">
        <v>37</v>
      </c>
      <c r="Z1798"/>
    </row>
    <row r="1799" spans="1:26" hidden="1" x14ac:dyDescent="0.25">
      <c r="A1799" t="s">
        <v>1619</v>
      </c>
      <c r="B1799" t="s">
        <v>1618</v>
      </c>
      <c r="C1799" t="s">
        <v>1335</v>
      </c>
      <c r="D1799" t="s">
        <v>148</v>
      </c>
      <c r="E1799" t="s">
        <v>1337</v>
      </c>
      <c r="F1799" t="s">
        <v>62</v>
      </c>
      <c r="G1799" t="s">
        <v>58</v>
      </c>
      <c r="H1799">
        <v>1031811</v>
      </c>
      <c r="I1799">
        <v>5</v>
      </c>
      <c r="J1799" t="s">
        <v>167</v>
      </c>
      <c r="K1799" t="s">
        <v>6142</v>
      </c>
      <c r="L1799" t="s">
        <v>55</v>
      </c>
      <c r="M1799">
        <v>80</v>
      </c>
      <c r="N1799">
        <v>100</v>
      </c>
      <c r="O1799" t="s">
        <v>6143</v>
      </c>
      <c r="P1799">
        <v>2600</v>
      </c>
      <c r="Q1799">
        <v>50</v>
      </c>
      <c r="R1799">
        <v>500</v>
      </c>
      <c r="S1799"/>
      <c r="T1799"/>
      <c r="U1799" t="s">
        <v>6144</v>
      </c>
      <c r="V1799" s="2">
        <v>43817.412233796298</v>
      </c>
      <c r="W1799" t="s">
        <v>37</v>
      </c>
      <c r="X1799" s="2">
        <v>43817.412233796298</v>
      </c>
      <c r="Y1799" t="s">
        <v>37</v>
      </c>
      <c r="Z1799"/>
    </row>
    <row r="1800" spans="1:26" hidden="1" x14ac:dyDescent="0.25">
      <c r="A1800" t="s">
        <v>1575</v>
      </c>
      <c r="B1800" t="s">
        <v>1574</v>
      </c>
      <c r="C1800" t="s">
        <v>153</v>
      </c>
      <c r="D1800" t="s">
        <v>154</v>
      </c>
      <c r="E1800" t="s">
        <v>155</v>
      </c>
      <c r="F1800" t="s">
        <v>107</v>
      </c>
      <c r="G1800" t="s">
        <v>58</v>
      </c>
      <c r="H1800">
        <v>1048048</v>
      </c>
      <c r="I1800">
        <v>5</v>
      </c>
      <c r="J1800" t="s">
        <v>47</v>
      </c>
      <c r="K1800" t="s">
        <v>6172</v>
      </c>
      <c r="L1800" t="s">
        <v>55</v>
      </c>
      <c r="M1800">
        <v>60</v>
      </c>
      <c r="N1800">
        <v>100</v>
      </c>
      <c r="O1800" t="s">
        <v>6190</v>
      </c>
      <c r="P1800">
        <v>2600</v>
      </c>
      <c r="Q1800">
        <v>50</v>
      </c>
      <c r="R1800">
        <v>300</v>
      </c>
      <c r="S1800"/>
      <c r="T1800"/>
      <c r="U1800" t="s">
        <v>6174</v>
      </c>
      <c r="V1800" s="2">
        <v>43630.420185185183</v>
      </c>
      <c r="W1800" t="s">
        <v>37</v>
      </c>
      <c r="X1800" s="2">
        <v>43630.420185185183</v>
      </c>
      <c r="Y1800" t="s">
        <v>37</v>
      </c>
      <c r="Z1800"/>
    </row>
    <row r="1801" spans="1:26" hidden="1" x14ac:dyDescent="0.25">
      <c r="A1801" t="s">
        <v>5129</v>
      </c>
      <c r="B1801" t="s">
        <v>5128</v>
      </c>
      <c r="C1801" t="s">
        <v>5123</v>
      </c>
      <c r="D1801" t="s">
        <v>41</v>
      </c>
      <c r="E1801" t="s">
        <v>5124</v>
      </c>
      <c r="F1801" t="s">
        <v>241</v>
      </c>
      <c r="G1801" t="s">
        <v>6222</v>
      </c>
      <c r="H1801" s="2"/>
      <c r="I1801">
        <v>5</v>
      </c>
      <c r="J1801" t="s">
        <v>5080</v>
      </c>
      <c r="K1801" t="s">
        <v>6142</v>
      </c>
      <c r="L1801" t="s">
        <v>55</v>
      </c>
      <c r="M1801">
        <v>0</v>
      </c>
      <c r="N1801">
        <v>100</v>
      </c>
      <c r="O1801" t="s">
        <v>6223</v>
      </c>
      <c r="P1801" s="2"/>
      <c r="Q1801" s="2"/>
      <c r="R1801" s="2"/>
      <c r="S1801"/>
      <c r="T1801"/>
      <c r="U1801" t="s">
        <v>6144</v>
      </c>
      <c r="V1801" s="2">
        <v>44684.588159722225</v>
      </c>
      <c r="W1801" t="s">
        <v>329</v>
      </c>
      <c r="X1801" s="2">
        <v>44684.588159722225</v>
      </c>
      <c r="Y1801" t="s">
        <v>329</v>
      </c>
      <c r="Z1801"/>
    </row>
    <row r="1802" spans="1:26" hidden="1" x14ac:dyDescent="0.25">
      <c r="A1802" t="s">
        <v>1097</v>
      </c>
      <c r="B1802" t="s">
        <v>1096</v>
      </c>
      <c r="C1802" t="s">
        <v>200</v>
      </c>
      <c r="D1802" t="s">
        <v>1098</v>
      </c>
      <c r="E1802" t="s">
        <v>1099</v>
      </c>
      <c r="F1802" t="s">
        <v>177</v>
      </c>
      <c r="G1802" t="s">
        <v>58</v>
      </c>
      <c r="H1802">
        <v>1030394</v>
      </c>
      <c r="I1802">
        <v>5</v>
      </c>
      <c r="J1802" t="s">
        <v>47</v>
      </c>
      <c r="K1802" t="s">
        <v>6172</v>
      </c>
      <c r="L1802" t="s">
        <v>55</v>
      </c>
      <c r="M1802">
        <v>60</v>
      </c>
      <c r="N1802">
        <v>100</v>
      </c>
      <c r="O1802" t="s">
        <v>6224</v>
      </c>
      <c r="P1802">
        <v>2700</v>
      </c>
      <c r="Q1802">
        <v>50</v>
      </c>
      <c r="R1802">
        <v>300</v>
      </c>
      <c r="S1802"/>
      <c r="T1802"/>
      <c r="U1802" t="s">
        <v>6174</v>
      </c>
      <c r="V1802" s="2">
        <v>43976.621863425928</v>
      </c>
      <c r="W1802" t="s">
        <v>37</v>
      </c>
      <c r="X1802" s="2">
        <v>43976.621863425928</v>
      </c>
      <c r="Y1802" t="s">
        <v>37</v>
      </c>
      <c r="Z1802"/>
    </row>
    <row r="1803" spans="1:26" hidden="1" x14ac:dyDescent="0.25">
      <c r="A1803" t="s">
        <v>1037</v>
      </c>
      <c r="B1803" t="s">
        <v>1036</v>
      </c>
      <c r="C1803" t="s">
        <v>1027</v>
      </c>
      <c r="D1803" t="s">
        <v>724</v>
      </c>
      <c r="E1803" t="s">
        <v>1028</v>
      </c>
      <c r="F1803" t="s">
        <v>34</v>
      </c>
      <c r="G1803" t="s">
        <v>58</v>
      </c>
      <c r="H1803">
        <v>1030357</v>
      </c>
      <c r="I1803">
        <v>5</v>
      </c>
      <c r="J1803" t="s">
        <v>193</v>
      </c>
      <c r="K1803" t="s">
        <v>6172</v>
      </c>
      <c r="L1803" t="s">
        <v>55</v>
      </c>
      <c r="M1803">
        <v>60</v>
      </c>
      <c r="N1803">
        <v>100</v>
      </c>
      <c r="O1803" t="s">
        <v>6224</v>
      </c>
      <c r="P1803">
        <v>2600</v>
      </c>
      <c r="Q1803">
        <v>50</v>
      </c>
      <c r="R1803">
        <v>300</v>
      </c>
      <c r="S1803"/>
      <c r="T1803"/>
      <c r="U1803" t="s">
        <v>6174</v>
      </c>
      <c r="V1803" s="2">
        <v>43973.434791666667</v>
      </c>
      <c r="W1803" t="s">
        <v>37</v>
      </c>
      <c r="X1803" s="2">
        <v>43973.434791666667</v>
      </c>
      <c r="Y1803" t="s">
        <v>37</v>
      </c>
      <c r="Z1803"/>
    </row>
    <row r="1804" spans="1:26" hidden="1" x14ac:dyDescent="0.25">
      <c r="A1804" t="s">
        <v>3849</v>
      </c>
      <c r="B1804" t="s">
        <v>3848</v>
      </c>
      <c r="C1804" t="s">
        <v>451</v>
      </c>
      <c r="D1804" t="s">
        <v>1853</v>
      </c>
      <c r="E1804" t="s">
        <v>895</v>
      </c>
      <c r="F1804" t="s">
        <v>62</v>
      </c>
      <c r="G1804" t="s">
        <v>323</v>
      </c>
      <c r="H1804">
        <v>1039636</v>
      </c>
      <c r="I1804">
        <v>0.24</v>
      </c>
      <c r="J1804" t="s">
        <v>193</v>
      </c>
      <c r="K1804" t="s">
        <v>6175</v>
      </c>
      <c r="L1804" t="s">
        <v>330</v>
      </c>
      <c r="M1804">
        <v>20</v>
      </c>
      <c r="N1804">
        <v>100</v>
      </c>
      <c r="O1804" t="s">
        <v>6225</v>
      </c>
      <c r="P1804" s="2"/>
      <c r="Q1804" s="2"/>
      <c r="R1804" s="2"/>
      <c r="S1804"/>
      <c r="T1804"/>
      <c r="U1804" t="s">
        <v>6179</v>
      </c>
      <c r="V1804" s="2">
        <v>44075.40520833333</v>
      </c>
      <c r="W1804" t="s">
        <v>37</v>
      </c>
      <c r="X1804" s="2">
        <v>44075.40520833333</v>
      </c>
      <c r="Y1804" t="s">
        <v>37</v>
      </c>
      <c r="Z1804"/>
    </row>
    <row r="1805" spans="1:26" hidden="1" x14ac:dyDescent="0.25">
      <c r="A1805" t="s">
        <v>1278</v>
      </c>
      <c r="B1805" t="s">
        <v>1277</v>
      </c>
      <c r="C1805" t="s">
        <v>398</v>
      </c>
      <c r="D1805" t="s">
        <v>334</v>
      </c>
      <c r="E1805" t="s">
        <v>400</v>
      </c>
      <c r="F1805" t="s">
        <v>34</v>
      </c>
      <c r="G1805" t="s">
        <v>58</v>
      </c>
      <c r="H1805">
        <v>1006103</v>
      </c>
      <c r="I1805">
        <v>5</v>
      </c>
      <c r="J1805" t="s">
        <v>167</v>
      </c>
      <c r="K1805" t="s">
        <v>6142</v>
      </c>
      <c r="L1805" t="s">
        <v>55</v>
      </c>
      <c r="M1805">
        <v>80</v>
      </c>
      <c r="N1805">
        <v>100</v>
      </c>
      <c r="O1805" t="s">
        <v>6221</v>
      </c>
      <c r="P1805">
        <v>2700</v>
      </c>
      <c r="Q1805">
        <v>50</v>
      </c>
      <c r="R1805">
        <v>300</v>
      </c>
      <c r="S1805"/>
      <c r="T1805"/>
      <c r="U1805" t="s">
        <v>6144</v>
      </c>
      <c r="V1805" s="2">
        <v>44075.454953703702</v>
      </c>
      <c r="W1805" t="s">
        <v>37</v>
      </c>
      <c r="X1805" s="2">
        <v>44096.61273148148</v>
      </c>
      <c r="Y1805" t="s">
        <v>37</v>
      </c>
      <c r="Z1805"/>
    </row>
    <row r="1806" spans="1:26" hidden="1" x14ac:dyDescent="0.25">
      <c r="A1806" t="s">
        <v>1281</v>
      </c>
      <c r="B1806" t="s">
        <v>1280</v>
      </c>
      <c r="C1806" t="s">
        <v>1282</v>
      </c>
      <c r="D1806" t="s">
        <v>1283</v>
      </c>
      <c r="E1806" t="s">
        <v>1284</v>
      </c>
      <c r="F1806" t="s">
        <v>277</v>
      </c>
      <c r="G1806" t="s">
        <v>323</v>
      </c>
      <c r="H1806">
        <v>1007273</v>
      </c>
      <c r="I1806">
        <v>0.24</v>
      </c>
      <c r="J1806" t="s">
        <v>193</v>
      </c>
      <c r="K1806" t="s">
        <v>6175</v>
      </c>
      <c r="L1806" t="s">
        <v>330</v>
      </c>
      <c r="M1806">
        <v>20</v>
      </c>
      <c r="N1806">
        <v>100</v>
      </c>
      <c r="O1806" t="s">
        <v>6240</v>
      </c>
      <c r="P1806" s="2"/>
      <c r="Q1806" s="2"/>
      <c r="R1806" s="2"/>
      <c r="S1806"/>
      <c r="T1806"/>
      <c r="U1806" t="s">
        <v>6177</v>
      </c>
      <c r="V1806" s="2">
        <v>44447.494571759256</v>
      </c>
      <c r="W1806" t="s">
        <v>37</v>
      </c>
      <c r="X1806" s="2">
        <v>44447.494571759256</v>
      </c>
      <c r="Y1806" t="s">
        <v>37</v>
      </c>
      <c r="Z1806"/>
    </row>
    <row r="1807" spans="1:26" hidden="1" x14ac:dyDescent="0.25">
      <c r="A1807" t="s">
        <v>1274</v>
      </c>
      <c r="B1807" t="s">
        <v>1273</v>
      </c>
      <c r="C1807" t="s">
        <v>451</v>
      </c>
      <c r="D1807" t="s">
        <v>1167</v>
      </c>
      <c r="E1807" t="s">
        <v>1168</v>
      </c>
      <c r="F1807" t="s">
        <v>62</v>
      </c>
      <c r="G1807" t="s">
        <v>323</v>
      </c>
      <c r="H1807">
        <v>1016062</v>
      </c>
      <c r="I1807">
        <v>0.24</v>
      </c>
      <c r="J1807" t="s">
        <v>193</v>
      </c>
      <c r="K1807" t="s">
        <v>6175</v>
      </c>
      <c r="L1807" t="s">
        <v>330</v>
      </c>
      <c r="M1807">
        <v>20</v>
      </c>
      <c r="N1807">
        <v>100</v>
      </c>
      <c r="O1807" t="s">
        <v>6225</v>
      </c>
      <c r="P1807">
        <v>2700</v>
      </c>
      <c r="Q1807">
        <v>50</v>
      </c>
      <c r="R1807">
        <v>300</v>
      </c>
      <c r="S1807"/>
      <c r="T1807"/>
      <c r="U1807" t="s">
        <v>6179</v>
      </c>
      <c r="V1807" s="2">
        <v>44011.504166666666</v>
      </c>
      <c r="W1807" t="s">
        <v>37</v>
      </c>
      <c r="X1807" s="2">
        <v>44011.504166666666</v>
      </c>
      <c r="Y1807" t="s">
        <v>37</v>
      </c>
      <c r="Z1807"/>
    </row>
    <row r="1808" spans="1:26" hidden="1" x14ac:dyDescent="0.25">
      <c r="A1808" t="s">
        <v>877</v>
      </c>
      <c r="B1808" t="s">
        <v>876</v>
      </c>
      <c r="C1808" t="s">
        <v>878</v>
      </c>
      <c r="D1808" t="s">
        <v>879</v>
      </c>
      <c r="E1808" t="s">
        <v>880</v>
      </c>
      <c r="F1808" t="s">
        <v>62</v>
      </c>
      <c r="G1808" t="s">
        <v>58</v>
      </c>
      <c r="H1808">
        <v>1019325</v>
      </c>
      <c r="I1808">
        <v>5</v>
      </c>
      <c r="J1808" t="s">
        <v>47</v>
      </c>
      <c r="K1808" t="s">
        <v>6172</v>
      </c>
      <c r="L1808" t="s">
        <v>55</v>
      </c>
      <c r="M1808">
        <v>60</v>
      </c>
      <c r="N1808">
        <v>100</v>
      </c>
      <c r="O1808" t="s">
        <v>6190</v>
      </c>
      <c r="P1808">
        <v>2600</v>
      </c>
      <c r="Q1808">
        <v>50</v>
      </c>
      <c r="R1808">
        <v>300</v>
      </c>
      <c r="S1808"/>
      <c r="T1808"/>
      <c r="U1808" t="s">
        <v>6174</v>
      </c>
      <c r="V1808" s="2">
        <v>43669.471064814818</v>
      </c>
      <c r="W1808" t="s">
        <v>37</v>
      </c>
      <c r="X1808" s="2">
        <v>43669.471064814818</v>
      </c>
      <c r="Y1808" t="s">
        <v>37</v>
      </c>
      <c r="Z1808"/>
    </row>
    <row r="1809" spans="1:26" hidden="1" x14ac:dyDescent="0.25">
      <c r="A1809" t="s">
        <v>883</v>
      </c>
      <c r="B1809" t="s">
        <v>882</v>
      </c>
      <c r="C1809" t="s">
        <v>878</v>
      </c>
      <c r="D1809" t="s">
        <v>879</v>
      </c>
      <c r="E1809" t="s">
        <v>880</v>
      </c>
      <c r="F1809" t="s">
        <v>62</v>
      </c>
      <c r="G1809" t="s">
        <v>58</v>
      </c>
      <c r="H1809">
        <v>1019326</v>
      </c>
      <c r="I1809">
        <v>5</v>
      </c>
      <c r="J1809" t="s">
        <v>79</v>
      </c>
      <c r="K1809" t="s">
        <v>6172</v>
      </c>
      <c r="L1809" t="s">
        <v>55</v>
      </c>
      <c r="M1809">
        <v>60</v>
      </c>
      <c r="N1809">
        <v>100</v>
      </c>
      <c r="O1809" t="s">
        <v>6190</v>
      </c>
      <c r="P1809">
        <v>2600</v>
      </c>
      <c r="Q1809">
        <v>50</v>
      </c>
      <c r="R1809">
        <v>300</v>
      </c>
      <c r="S1809"/>
      <c r="T1809"/>
      <c r="U1809" t="s">
        <v>6174</v>
      </c>
      <c r="V1809" s="2">
        <v>43669.47074074074</v>
      </c>
      <c r="W1809" t="s">
        <v>37</v>
      </c>
      <c r="X1809" s="2">
        <v>43669.47074074074</v>
      </c>
      <c r="Y1809" t="s">
        <v>37</v>
      </c>
      <c r="Z1809"/>
    </row>
    <row r="1810" spans="1:26" hidden="1" x14ac:dyDescent="0.25">
      <c r="A1810" t="s">
        <v>885</v>
      </c>
      <c r="B1810" t="s">
        <v>884</v>
      </c>
      <c r="C1810" t="s">
        <v>848</v>
      </c>
      <c r="D1810" t="s">
        <v>849</v>
      </c>
      <c r="E1810" t="s">
        <v>850</v>
      </c>
      <c r="F1810" t="s">
        <v>62</v>
      </c>
      <c r="G1810" t="s">
        <v>58</v>
      </c>
      <c r="H1810">
        <v>1019329</v>
      </c>
      <c r="I1810">
        <v>5</v>
      </c>
      <c r="J1810" t="s">
        <v>47</v>
      </c>
      <c r="K1810" t="s">
        <v>6172</v>
      </c>
      <c r="L1810" t="s">
        <v>55</v>
      </c>
      <c r="M1810">
        <v>60</v>
      </c>
      <c r="N1810">
        <v>100</v>
      </c>
      <c r="O1810" t="s">
        <v>6190</v>
      </c>
      <c r="P1810">
        <v>2600</v>
      </c>
      <c r="Q1810">
        <v>50</v>
      </c>
      <c r="R1810">
        <v>300</v>
      </c>
      <c r="S1810"/>
      <c r="T1810"/>
      <c r="U1810" t="s">
        <v>6174</v>
      </c>
      <c r="V1810" s="2">
        <v>43635.578379629631</v>
      </c>
      <c r="W1810" t="s">
        <v>37</v>
      </c>
      <c r="X1810" s="2">
        <v>43635.578379629631</v>
      </c>
      <c r="Y1810" t="s">
        <v>37</v>
      </c>
      <c r="Z1810"/>
    </row>
    <row r="1811" spans="1:26" hidden="1" x14ac:dyDescent="0.25">
      <c r="A1811" t="s">
        <v>887</v>
      </c>
      <c r="B1811" t="s">
        <v>886</v>
      </c>
      <c r="C1811" t="s">
        <v>888</v>
      </c>
      <c r="D1811" t="s">
        <v>807</v>
      </c>
      <c r="E1811" t="s">
        <v>889</v>
      </c>
      <c r="F1811" t="s">
        <v>62</v>
      </c>
      <c r="G1811" t="s">
        <v>58</v>
      </c>
      <c r="H1811">
        <v>1019330</v>
      </c>
      <c r="I1811">
        <v>5</v>
      </c>
      <c r="J1811" t="s">
        <v>47</v>
      </c>
      <c r="K1811" t="s">
        <v>6172</v>
      </c>
      <c r="L1811" t="s">
        <v>55</v>
      </c>
      <c r="M1811">
        <v>60</v>
      </c>
      <c r="N1811">
        <v>100</v>
      </c>
      <c r="O1811" t="s">
        <v>6190</v>
      </c>
      <c r="P1811">
        <v>2600</v>
      </c>
      <c r="Q1811">
        <v>50</v>
      </c>
      <c r="R1811">
        <v>300</v>
      </c>
      <c r="S1811"/>
      <c r="T1811"/>
      <c r="U1811" t="s">
        <v>6174</v>
      </c>
      <c r="V1811" s="2">
        <v>43636.49900462963</v>
      </c>
      <c r="W1811" t="s">
        <v>37</v>
      </c>
      <c r="X1811" s="2">
        <v>43636.49900462963</v>
      </c>
      <c r="Y1811" t="s">
        <v>37</v>
      </c>
      <c r="Z1811"/>
    </row>
    <row r="1812" spans="1:26" hidden="1" x14ac:dyDescent="0.25">
      <c r="A1812" t="s">
        <v>767</v>
      </c>
      <c r="B1812" t="s">
        <v>766</v>
      </c>
      <c r="C1812" t="s">
        <v>768</v>
      </c>
      <c r="D1812" t="s">
        <v>769</v>
      </c>
      <c r="E1812" t="s">
        <v>770</v>
      </c>
      <c r="F1812" t="s">
        <v>62</v>
      </c>
      <c r="G1812" t="s">
        <v>58</v>
      </c>
      <c r="H1812">
        <v>1019309</v>
      </c>
      <c r="I1812">
        <v>5</v>
      </c>
      <c r="J1812" t="s">
        <v>79</v>
      </c>
      <c r="K1812" t="s">
        <v>6172</v>
      </c>
      <c r="L1812" t="s">
        <v>55</v>
      </c>
      <c r="M1812">
        <v>60</v>
      </c>
      <c r="N1812">
        <v>100</v>
      </c>
      <c r="O1812" t="s">
        <v>6190</v>
      </c>
      <c r="P1812">
        <v>2600</v>
      </c>
      <c r="Q1812">
        <v>50</v>
      </c>
      <c r="R1812">
        <v>300</v>
      </c>
      <c r="S1812"/>
      <c r="T1812"/>
      <c r="U1812" t="s">
        <v>6174</v>
      </c>
      <c r="V1812" s="2">
        <v>43669.458541666667</v>
      </c>
      <c r="W1812" t="s">
        <v>37</v>
      </c>
      <c r="X1812" s="2">
        <v>43669.458541666667</v>
      </c>
      <c r="Y1812" t="s">
        <v>37</v>
      </c>
      <c r="Z1812"/>
    </row>
    <row r="1813" spans="1:26" hidden="1" x14ac:dyDescent="0.25">
      <c r="A1813" t="s">
        <v>773</v>
      </c>
      <c r="B1813" t="s">
        <v>772</v>
      </c>
      <c r="C1813" t="s">
        <v>774</v>
      </c>
      <c r="D1813" t="s">
        <v>775</v>
      </c>
      <c r="E1813" t="s">
        <v>776</v>
      </c>
      <c r="F1813" t="s">
        <v>107</v>
      </c>
      <c r="G1813" t="s">
        <v>58</v>
      </c>
      <c r="H1813">
        <v>1019310</v>
      </c>
      <c r="I1813">
        <v>5</v>
      </c>
      <c r="J1813" t="s">
        <v>47</v>
      </c>
      <c r="K1813" t="s">
        <v>6172</v>
      </c>
      <c r="L1813" t="s">
        <v>55</v>
      </c>
      <c r="M1813">
        <v>60</v>
      </c>
      <c r="N1813">
        <v>100</v>
      </c>
      <c r="O1813" t="s">
        <v>6190</v>
      </c>
      <c r="P1813">
        <v>2600</v>
      </c>
      <c r="Q1813">
        <v>50</v>
      </c>
      <c r="R1813">
        <v>300</v>
      </c>
      <c r="S1813"/>
      <c r="T1813"/>
      <c r="U1813" t="s">
        <v>6174</v>
      </c>
      <c r="V1813" s="2">
        <v>43669.476759259262</v>
      </c>
      <c r="W1813" t="s">
        <v>37</v>
      </c>
      <c r="X1813" s="2">
        <v>43669.476759259262</v>
      </c>
      <c r="Y1813" t="s">
        <v>37</v>
      </c>
      <c r="Z1813"/>
    </row>
    <row r="1814" spans="1:26" hidden="1" x14ac:dyDescent="0.25">
      <c r="A1814" t="s">
        <v>779</v>
      </c>
      <c r="B1814" t="s">
        <v>778</v>
      </c>
      <c r="C1814" t="s">
        <v>597</v>
      </c>
      <c r="D1814" t="s">
        <v>93</v>
      </c>
      <c r="E1814" t="s">
        <v>598</v>
      </c>
      <c r="F1814" t="s">
        <v>177</v>
      </c>
      <c r="G1814" t="s">
        <v>58</v>
      </c>
      <c r="H1814">
        <v>1018958</v>
      </c>
      <c r="I1814">
        <v>5</v>
      </c>
      <c r="J1814" t="s">
        <v>47</v>
      </c>
      <c r="K1814" t="s">
        <v>6142</v>
      </c>
      <c r="L1814" t="s">
        <v>55</v>
      </c>
      <c r="M1814">
        <v>80</v>
      </c>
      <c r="N1814">
        <v>100</v>
      </c>
      <c r="O1814" t="s">
        <v>6160</v>
      </c>
      <c r="P1814">
        <v>2600</v>
      </c>
      <c r="Q1814">
        <v>50</v>
      </c>
      <c r="R1814">
        <v>300</v>
      </c>
      <c r="S1814"/>
      <c r="T1814"/>
      <c r="U1814" t="s">
        <v>6144</v>
      </c>
      <c r="V1814" s="2">
        <v>43629.680381944447</v>
      </c>
      <c r="W1814" t="s">
        <v>37</v>
      </c>
      <c r="X1814" s="2">
        <v>43629.680381944447</v>
      </c>
      <c r="Y1814" t="s">
        <v>37</v>
      </c>
      <c r="Z1814"/>
    </row>
    <row r="1815" spans="1:26" hidden="1" x14ac:dyDescent="0.25">
      <c r="A1815" t="s">
        <v>765</v>
      </c>
      <c r="B1815" t="s">
        <v>764</v>
      </c>
      <c r="C1815" t="s">
        <v>541</v>
      </c>
      <c r="D1815" t="s">
        <v>281</v>
      </c>
      <c r="E1815" t="s">
        <v>542</v>
      </c>
      <c r="F1815" t="s">
        <v>177</v>
      </c>
      <c r="G1815" t="s">
        <v>58</v>
      </c>
      <c r="H1815">
        <v>1018945</v>
      </c>
      <c r="I1815">
        <v>5</v>
      </c>
      <c r="J1815" t="s">
        <v>47</v>
      </c>
      <c r="K1815" t="s">
        <v>6172</v>
      </c>
      <c r="L1815" t="s">
        <v>55</v>
      </c>
      <c r="M1815">
        <v>60</v>
      </c>
      <c r="N1815">
        <v>100</v>
      </c>
      <c r="O1815" t="s">
        <v>6224</v>
      </c>
      <c r="P1815">
        <v>2700</v>
      </c>
      <c r="Q1815">
        <v>50</v>
      </c>
      <c r="R1815">
        <v>300</v>
      </c>
      <c r="S1815"/>
      <c r="T1815"/>
      <c r="U1815" t="s">
        <v>6174</v>
      </c>
      <c r="V1815" s="2">
        <v>43976.616770833331</v>
      </c>
      <c r="W1815" t="s">
        <v>37</v>
      </c>
      <c r="X1815" s="2">
        <v>43976.616770833331</v>
      </c>
      <c r="Y1815" t="s">
        <v>37</v>
      </c>
      <c r="Z1815"/>
    </row>
    <row r="1816" spans="1:26" hidden="1" x14ac:dyDescent="0.25">
      <c r="A1816" t="s">
        <v>753</v>
      </c>
      <c r="B1816" t="s">
        <v>752</v>
      </c>
      <c r="C1816" t="s">
        <v>467</v>
      </c>
      <c r="D1816" t="s">
        <v>482</v>
      </c>
      <c r="E1816" t="s">
        <v>483</v>
      </c>
      <c r="F1816" t="s">
        <v>177</v>
      </c>
      <c r="G1816" t="s">
        <v>58</v>
      </c>
      <c r="H1816">
        <v>1018933</v>
      </c>
      <c r="I1816">
        <v>5</v>
      </c>
      <c r="J1816" t="s">
        <v>79</v>
      </c>
      <c r="K1816" t="s">
        <v>6142</v>
      </c>
      <c r="L1816" t="s">
        <v>55</v>
      </c>
      <c r="M1816">
        <v>80</v>
      </c>
      <c r="N1816">
        <v>100</v>
      </c>
      <c r="O1816" t="s">
        <v>6143</v>
      </c>
      <c r="P1816">
        <v>2600</v>
      </c>
      <c r="Q1816">
        <v>50</v>
      </c>
      <c r="R1816">
        <v>300</v>
      </c>
      <c r="S1816"/>
      <c r="T1816"/>
      <c r="U1816" t="s">
        <v>6144</v>
      </c>
      <c r="V1816" s="2">
        <v>43670.636655092596</v>
      </c>
      <c r="W1816" t="s">
        <v>37</v>
      </c>
      <c r="X1816" s="2">
        <v>43670.636655092596</v>
      </c>
      <c r="Y1816" t="s">
        <v>37</v>
      </c>
      <c r="Z1816"/>
    </row>
    <row r="1817" spans="1:26" x14ac:dyDescent="0.25">
      <c r="A1817" t="s">
        <v>4833</v>
      </c>
      <c r="B1817" t="s">
        <v>4832</v>
      </c>
      <c r="C1817" t="s">
        <v>216</v>
      </c>
      <c r="D1817" t="s">
        <v>3325</v>
      </c>
      <c r="E1817" t="s">
        <v>3326</v>
      </c>
      <c r="F1817" t="s">
        <v>241</v>
      </c>
      <c r="G1817" s="5" t="s">
        <v>58</v>
      </c>
      <c r="H1817" s="5">
        <v>1036964</v>
      </c>
      <c r="I1817">
        <v>5</v>
      </c>
      <c r="J1817" t="s">
        <v>47</v>
      </c>
      <c r="K1817" t="s">
        <v>6172</v>
      </c>
      <c r="L1817" s="5" t="s">
        <v>55</v>
      </c>
      <c r="M1817">
        <v>60</v>
      </c>
      <c r="N1817">
        <v>100</v>
      </c>
      <c r="O1817" t="s">
        <v>6219</v>
      </c>
      <c r="P1817" s="5">
        <v>2700</v>
      </c>
      <c r="Q1817" s="5">
        <v>50</v>
      </c>
      <c r="R1817" s="5">
        <v>300</v>
      </c>
      <c r="U1817" s="5" t="s">
        <v>6174</v>
      </c>
      <c r="V1817" s="8">
        <v>44270.406701388885</v>
      </c>
      <c r="W1817" s="5" t="s">
        <v>329</v>
      </c>
      <c r="X1817" s="8">
        <v>44270.406701388885</v>
      </c>
      <c r="Y1817" s="5" t="s">
        <v>329</v>
      </c>
    </row>
    <row r="1818" spans="1:26" hidden="1" x14ac:dyDescent="0.25">
      <c r="A1818" t="s">
        <v>1016</v>
      </c>
      <c r="B1818" t="s">
        <v>1015</v>
      </c>
      <c r="C1818" t="s">
        <v>602</v>
      </c>
      <c r="D1818" t="s">
        <v>528</v>
      </c>
      <c r="E1818" t="s">
        <v>603</v>
      </c>
      <c r="F1818" t="s">
        <v>177</v>
      </c>
      <c r="G1818" t="s">
        <v>58</v>
      </c>
      <c r="H1818">
        <v>1020000</v>
      </c>
      <c r="I1818">
        <v>5</v>
      </c>
      <c r="J1818" t="s">
        <v>79</v>
      </c>
      <c r="K1818" t="s">
        <v>6172</v>
      </c>
      <c r="L1818" t="s">
        <v>55</v>
      </c>
      <c r="M1818">
        <v>60</v>
      </c>
      <c r="N1818">
        <v>100</v>
      </c>
      <c r="O1818" t="s">
        <v>6173</v>
      </c>
      <c r="P1818">
        <v>2600</v>
      </c>
      <c r="Q1818">
        <v>50</v>
      </c>
      <c r="R1818">
        <v>300</v>
      </c>
      <c r="S1818"/>
      <c r="T1818"/>
      <c r="U1818" t="s">
        <v>6174</v>
      </c>
      <c r="V1818" s="2">
        <v>44637.4922337963</v>
      </c>
      <c r="W1818" t="s">
        <v>37</v>
      </c>
      <c r="X1818" s="2">
        <v>44637.4922337963</v>
      </c>
      <c r="Y1818" t="s">
        <v>37</v>
      </c>
      <c r="Z1818"/>
    </row>
    <row r="1819" spans="1:26" hidden="1" x14ac:dyDescent="0.25">
      <c r="A1819" t="s">
        <v>4178</v>
      </c>
      <c r="B1819" t="s">
        <v>4177</v>
      </c>
      <c r="C1819" t="s">
        <v>1282</v>
      </c>
      <c r="D1819" t="s">
        <v>1283</v>
      </c>
      <c r="E1819" t="s">
        <v>1284</v>
      </c>
      <c r="F1819" t="s">
        <v>277</v>
      </c>
      <c r="G1819" t="s">
        <v>58</v>
      </c>
      <c r="H1819">
        <v>1020001</v>
      </c>
      <c r="I1819">
        <v>5</v>
      </c>
      <c r="J1819" t="s">
        <v>47</v>
      </c>
      <c r="K1819" t="s">
        <v>6172</v>
      </c>
      <c r="L1819" t="s">
        <v>55</v>
      </c>
      <c r="M1819">
        <v>60</v>
      </c>
      <c r="N1819">
        <v>100</v>
      </c>
      <c r="O1819" t="s">
        <v>6219</v>
      </c>
      <c r="P1819">
        <v>2600</v>
      </c>
      <c r="Q1819">
        <v>50</v>
      </c>
      <c r="R1819">
        <v>300</v>
      </c>
      <c r="S1819"/>
      <c r="T1819"/>
      <c r="U1819" t="s">
        <v>6174</v>
      </c>
      <c r="V1819" s="2">
        <v>44447.494039351855</v>
      </c>
      <c r="W1819" t="s">
        <v>37</v>
      </c>
      <c r="X1819" s="2">
        <v>44447.494039351855</v>
      </c>
      <c r="Y1819" t="s">
        <v>37</v>
      </c>
      <c r="Z1819"/>
    </row>
    <row r="1820" spans="1:26" hidden="1" x14ac:dyDescent="0.25">
      <c r="A1820" t="s">
        <v>4164</v>
      </c>
      <c r="B1820" t="s">
        <v>4163</v>
      </c>
      <c r="C1820" t="s">
        <v>1282</v>
      </c>
      <c r="D1820" t="s">
        <v>1283</v>
      </c>
      <c r="E1820" t="s">
        <v>1284</v>
      </c>
      <c r="F1820" t="s">
        <v>277</v>
      </c>
      <c r="G1820" t="s">
        <v>58</v>
      </c>
      <c r="H1820">
        <v>1020027</v>
      </c>
      <c r="I1820">
        <v>5</v>
      </c>
      <c r="J1820" t="s">
        <v>79</v>
      </c>
      <c r="K1820" t="s">
        <v>6172</v>
      </c>
      <c r="L1820" t="s">
        <v>55</v>
      </c>
      <c r="M1820">
        <v>60</v>
      </c>
      <c r="N1820">
        <v>100</v>
      </c>
      <c r="O1820" t="s">
        <v>6219</v>
      </c>
      <c r="P1820">
        <v>2600</v>
      </c>
      <c r="Q1820">
        <v>50</v>
      </c>
      <c r="R1820">
        <v>504</v>
      </c>
      <c r="S1820"/>
      <c r="T1820"/>
      <c r="U1820" t="s">
        <v>6174</v>
      </c>
      <c r="V1820" s="2">
        <v>44447.493726851855</v>
      </c>
      <c r="W1820" t="s">
        <v>37</v>
      </c>
      <c r="X1820" s="2">
        <v>44447.493726851855</v>
      </c>
      <c r="Y1820" t="s">
        <v>37</v>
      </c>
      <c r="Z1820"/>
    </row>
    <row r="1821" spans="1:26" hidden="1" x14ac:dyDescent="0.25">
      <c r="A1821" t="s">
        <v>1006</v>
      </c>
      <c r="B1821" t="s">
        <v>1005</v>
      </c>
      <c r="C1821" t="s">
        <v>86</v>
      </c>
      <c r="D1821" t="s">
        <v>1007</v>
      </c>
      <c r="E1821" t="s">
        <v>1008</v>
      </c>
      <c r="F1821" t="s">
        <v>62</v>
      </c>
      <c r="G1821" t="s">
        <v>323</v>
      </c>
      <c r="H1821">
        <v>1019981</v>
      </c>
      <c r="I1821">
        <v>0.24</v>
      </c>
      <c r="J1821" t="s">
        <v>193</v>
      </c>
      <c r="K1821" t="s">
        <v>6175</v>
      </c>
      <c r="L1821" t="s">
        <v>330</v>
      </c>
      <c r="M1821">
        <v>20</v>
      </c>
      <c r="N1821">
        <v>100</v>
      </c>
      <c r="O1821" t="s">
        <v>6225</v>
      </c>
      <c r="P1821" s="2"/>
      <c r="Q1821" s="2"/>
      <c r="R1821" s="2"/>
      <c r="S1821"/>
      <c r="T1821"/>
      <c r="U1821" t="s">
        <v>6179</v>
      </c>
      <c r="V1821" s="2">
        <v>44027.4530787037</v>
      </c>
      <c r="W1821" t="s">
        <v>37</v>
      </c>
      <c r="X1821" s="2">
        <v>44027.4530787037</v>
      </c>
      <c r="Y1821" t="s">
        <v>37</v>
      </c>
      <c r="Z1821"/>
    </row>
    <row r="1822" spans="1:26" hidden="1" x14ac:dyDescent="0.25">
      <c r="A1822" t="s">
        <v>6342</v>
      </c>
      <c r="B1822" s="2"/>
      <c r="C1822" s="2"/>
      <c r="D1822" s="2"/>
      <c r="E1822" s="2"/>
      <c r="F1822" s="2"/>
      <c r="G1822" t="s">
        <v>58</v>
      </c>
      <c r="H1822">
        <v>1019876</v>
      </c>
      <c r="I1822">
        <v>5</v>
      </c>
      <c r="J1822" t="s">
        <v>79</v>
      </c>
      <c r="K1822" t="s">
        <v>6142</v>
      </c>
      <c r="L1822" t="s">
        <v>55</v>
      </c>
      <c r="M1822">
        <v>80</v>
      </c>
      <c r="N1822">
        <v>100</v>
      </c>
      <c r="O1822" t="s">
        <v>6148</v>
      </c>
      <c r="P1822">
        <v>1400</v>
      </c>
      <c r="Q1822">
        <v>50</v>
      </c>
      <c r="R1822">
        <v>300</v>
      </c>
      <c r="S1822"/>
      <c r="T1822"/>
      <c r="U1822" t="s">
        <v>6144</v>
      </c>
      <c r="V1822" s="2">
        <v>43802.681574074071</v>
      </c>
      <c r="W1822" t="s">
        <v>37</v>
      </c>
      <c r="X1822" s="2">
        <v>43802.681574074071</v>
      </c>
      <c r="Y1822" t="s">
        <v>37</v>
      </c>
      <c r="Z1822"/>
    </row>
    <row r="1823" spans="1:26" hidden="1" x14ac:dyDescent="0.25">
      <c r="A1823" t="s">
        <v>3369</v>
      </c>
      <c r="B1823" t="s">
        <v>3368</v>
      </c>
      <c r="C1823" t="s">
        <v>1808</v>
      </c>
      <c r="D1823" t="s">
        <v>1809</v>
      </c>
      <c r="E1823" t="s">
        <v>1810</v>
      </c>
      <c r="F1823" t="s">
        <v>177</v>
      </c>
      <c r="G1823" t="s">
        <v>58</v>
      </c>
      <c r="H1823">
        <v>1019878</v>
      </c>
      <c r="I1823">
        <v>5</v>
      </c>
      <c r="J1823" t="s">
        <v>47</v>
      </c>
      <c r="K1823" t="s">
        <v>6142</v>
      </c>
      <c r="L1823" t="s">
        <v>55</v>
      </c>
      <c r="M1823">
        <v>80</v>
      </c>
      <c r="N1823">
        <v>100</v>
      </c>
      <c r="O1823" t="s">
        <v>6221</v>
      </c>
      <c r="P1823">
        <v>2600</v>
      </c>
      <c r="Q1823">
        <v>50</v>
      </c>
      <c r="R1823">
        <v>300</v>
      </c>
      <c r="S1823"/>
      <c r="T1823"/>
      <c r="U1823" t="s">
        <v>6144</v>
      </c>
      <c r="V1823" s="2">
        <v>44075.627268518518</v>
      </c>
      <c r="W1823" t="s">
        <v>37</v>
      </c>
      <c r="X1823" s="2">
        <v>44075.627268518518</v>
      </c>
      <c r="Y1823" t="s">
        <v>37</v>
      </c>
      <c r="Z1823"/>
    </row>
    <row r="1824" spans="1:26" x14ac:dyDescent="0.25">
      <c r="A1824" t="s">
        <v>3324</v>
      </c>
      <c r="B1824" t="s">
        <v>3323</v>
      </c>
      <c r="C1824" t="s">
        <v>216</v>
      </c>
      <c r="D1824" t="s">
        <v>3325</v>
      </c>
      <c r="E1824" t="s">
        <v>3326</v>
      </c>
      <c r="F1824" t="s">
        <v>241</v>
      </c>
      <c r="G1824" s="5" t="s">
        <v>58</v>
      </c>
      <c r="H1824" s="5">
        <v>1019886</v>
      </c>
      <c r="I1824">
        <v>5</v>
      </c>
      <c r="J1824" t="s">
        <v>79</v>
      </c>
      <c r="K1824" t="s">
        <v>6172</v>
      </c>
      <c r="L1824" s="5" t="s">
        <v>55</v>
      </c>
      <c r="M1824">
        <v>60</v>
      </c>
      <c r="N1824">
        <v>100</v>
      </c>
      <c r="O1824" t="s">
        <v>6219</v>
      </c>
      <c r="P1824" s="5">
        <v>2700</v>
      </c>
      <c r="Q1824" s="5">
        <v>50</v>
      </c>
      <c r="R1824" s="5">
        <v>300</v>
      </c>
      <c r="U1824" s="5" t="s">
        <v>6174</v>
      </c>
      <c r="V1824" s="8">
        <v>44270.406493055554</v>
      </c>
      <c r="W1824" s="5" t="s">
        <v>329</v>
      </c>
      <c r="X1824" s="8">
        <v>44270.406493055554</v>
      </c>
      <c r="Y1824" s="5" t="s">
        <v>329</v>
      </c>
    </row>
    <row r="1825" spans="1:26" hidden="1" x14ac:dyDescent="0.25">
      <c r="A1825" t="s">
        <v>5516</v>
      </c>
      <c r="B1825" t="s">
        <v>5515</v>
      </c>
      <c r="C1825" t="s">
        <v>5517</v>
      </c>
      <c r="D1825" t="s">
        <v>399</v>
      </c>
      <c r="E1825" t="s">
        <v>5518</v>
      </c>
      <c r="F1825" t="s">
        <v>241</v>
      </c>
      <c r="G1825" t="s">
        <v>6222</v>
      </c>
      <c r="H1825" s="2"/>
      <c r="I1825">
        <v>3</v>
      </c>
      <c r="J1825" t="s">
        <v>5080</v>
      </c>
      <c r="K1825" t="s">
        <v>6175</v>
      </c>
      <c r="L1825" t="s">
        <v>55</v>
      </c>
      <c r="M1825">
        <v>0</v>
      </c>
      <c r="N1825">
        <v>100</v>
      </c>
      <c r="O1825" t="s">
        <v>6223</v>
      </c>
      <c r="P1825" s="2"/>
      <c r="Q1825" s="2"/>
      <c r="R1825" s="2"/>
      <c r="S1825"/>
      <c r="T1825"/>
      <c r="U1825" t="s">
        <v>6261</v>
      </c>
      <c r="V1825" s="2">
        <v>44684.487361111111</v>
      </c>
      <c r="W1825" t="s">
        <v>329</v>
      </c>
      <c r="X1825" s="2">
        <v>44684.487361111111</v>
      </c>
      <c r="Y1825" t="s">
        <v>329</v>
      </c>
      <c r="Z1825"/>
    </row>
    <row r="1826" spans="1:26" hidden="1" x14ac:dyDescent="0.25">
      <c r="A1826" t="s">
        <v>1026</v>
      </c>
      <c r="B1826" t="s">
        <v>1025</v>
      </c>
      <c r="C1826" t="s">
        <v>1027</v>
      </c>
      <c r="D1826" t="s">
        <v>724</v>
      </c>
      <c r="E1826" t="s">
        <v>1028</v>
      </c>
      <c r="F1826" t="s">
        <v>34</v>
      </c>
      <c r="G1826" t="s">
        <v>58</v>
      </c>
      <c r="H1826">
        <v>1030325</v>
      </c>
      <c r="I1826">
        <v>5</v>
      </c>
      <c r="J1826" t="s">
        <v>79</v>
      </c>
      <c r="K1826" t="s">
        <v>6172</v>
      </c>
      <c r="L1826" t="s">
        <v>55</v>
      </c>
      <c r="M1826">
        <v>60</v>
      </c>
      <c r="N1826">
        <v>100</v>
      </c>
      <c r="O1826" t="s">
        <v>6224</v>
      </c>
      <c r="P1826">
        <v>2600</v>
      </c>
      <c r="Q1826">
        <v>50</v>
      </c>
      <c r="R1826">
        <v>300</v>
      </c>
      <c r="S1826"/>
      <c r="T1826"/>
      <c r="U1826" t="s">
        <v>6174</v>
      </c>
      <c r="V1826" s="2">
        <v>43973.435624999998</v>
      </c>
      <c r="W1826" t="s">
        <v>37</v>
      </c>
      <c r="X1826" s="2">
        <v>43973.435624999998</v>
      </c>
      <c r="Y1826" t="s">
        <v>37</v>
      </c>
      <c r="Z1826"/>
    </row>
    <row r="1827" spans="1:26" hidden="1" x14ac:dyDescent="0.25">
      <c r="A1827" t="s">
        <v>1031</v>
      </c>
      <c r="B1827" t="s">
        <v>1030</v>
      </c>
      <c r="C1827" t="s">
        <v>1027</v>
      </c>
      <c r="D1827" t="s">
        <v>724</v>
      </c>
      <c r="E1827" t="s">
        <v>1028</v>
      </c>
      <c r="F1827" t="s">
        <v>34</v>
      </c>
      <c r="G1827" t="s">
        <v>58</v>
      </c>
      <c r="H1827">
        <v>1030326</v>
      </c>
      <c r="I1827">
        <v>5</v>
      </c>
      <c r="J1827" t="s">
        <v>193</v>
      </c>
      <c r="K1827" t="s">
        <v>6172</v>
      </c>
      <c r="L1827" t="s">
        <v>55</v>
      </c>
      <c r="M1827">
        <v>60</v>
      </c>
      <c r="N1827">
        <v>100</v>
      </c>
      <c r="O1827" t="s">
        <v>6224</v>
      </c>
      <c r="P1827">
        <v>2700</v>
      </c>
      <c r="Q1827">
        <v>50</v>
      </c>
      <c r="R1827">
        <v>300</v>
      </c>
      <c r="S1827"/>
      <c r="T1827"/>
      <c r="U1827" t="s">
        <v>6174</v>
      </c>
      <c r="V1827" s="2">
        <v>43973.434074074074</v>
      </c>
      <c r="W1827" t="s">
        <v>37</v>
      </c>
      <c r="X1827" s="2">
        <v>43973.434074074074</v>
      </c>
      <c r="Y1827" t="s">
        <v>37</v>
      </c>
      <c r="Z1827"/>
    </row>
    <row r="1828" spans="1:26" hidden="1" x14ac:dyDescent="0.25">
      <c r="A1828" t="s">
        <v>5111</v>
      </c>
      <c r="B1828" t="s">
        <v>5110</v>
      </c>
      <c r="C1828" t="s">
        <v>5112</v>
      </c>
      <c r="D1828" t="s">
        <v>3701</v>
      </c>
      <c r="E1828" t="s">
        <v>5113</v>
      </c>
      <c r="F1828" t="s">
        <v>241</v>
      </c>
      <c r="G1828" t="s">
        <v>6222</v>
      </c>
      <c r="H1828" s="2"/>
      <c r="I1828">
        <v>3</v>
      </c>
      <c r="J1828" t="s">
        <v>5080</v>
      </c>
      <c r="K1828" t="s">
        <v>6175</v>
      </c>
      <c r="L1828" t="s">
        <v>55</v>
      </c>
      <c r="M1828">
        <v>0</v>
      </c>
      <c r="N1828">
        <v>100</v>
      </c>
      <c r="O1828" t="s">
        <v>6223</v>
      </c>
      <c r="P1828" s="2"/>
      <c r="Q1828" s="2"/>
      <c r="R1828" s="2"/>
      <c r="S1828"/>
      <c r="T1828"/>
      <c r="U1828" t="s">
        <v>6261</v>
      </c>
      <c r="V1828" s="2">
        <v>44684.506412037037</v>
      </c>
      <c r="W1828" t="s">
        <v>329</v>
      </c>
      <c r="X1828" s="2">
        <v>44684.506412037037</v>
      </c>
      <c r="Y1828" t="s">
        <v>329</v>
      </c>
      <c r="Z1828"/>
    </row>
    <row r="1829" spans="1:26" hidden="1" x14ac:dyDescent="0.25">
      <c r="A1829" t="s">
        <v>1033</v>
      </c>
      <c r="B1829" t="s">
        <v>1032</v>
      </c>
      <c r="C1829" t="s">
        <v>382</v>
      </c>
      <c r="D1829" t="s">
        <v>473</v>
      </c>
      <c r="E1829" t="s">
        <v>474</v>
      </c>
      <c r="F1829" t="s">
        <v>177</v>
      </c>
      <c r="G1829" t="s">
        <v>58</v>
      </c>
      <c r="H1829">
        <v>1030349</v>
      </c>
      <c r="I1829">
        <v>5</v>
      </c>
      <c r="J1829" t="s">
        <v>47</v>
      </c>
      <c r="K1829" t="s">
        <v>6172</v>
      </c>
      <c r="L1829" t="s">
        <v>55</v>
      </c>
      <c r="M1829">
        <v>60</v>
      </c>
      <c r="N1829">
        <v>100</v>
      </c>
      <c r="O1829" t="s">
        <v>6224</v>
      </c>
      <c r="P1829">
        <v>2600</v>
      </c>
      <c r="Q1829">
        <v>50</v>
      </c>
      <c r="R1829">
        <v>300</v>
      </c>
      <c r="S1829"/>
      <c r="T1829"/>
      <c r="U1829" t="s">
        <v>6174</v>
      </c>
      <c r="V1829" s="2">
        <v>43976.646458333336</v>
      </c>
      <c r="W1829" t="s">
        <v>37</v>
      </c>
      <c r="X1829" s="2">
        <v>43976.646458333336</v>
      </c>
      <c r="Y1829" t="s">
        <v>37</v>
      </c>
      <c r="Z1829"/>
    </row>
    <row r="1830" spans="1:26" hidden="1" x14ac:dyDescent="0.25">
      <c r="A1830" t="s">
        <v>4133</v>
      </c>
      <c r="B1830" t="s">
        <v>4132</v>
      </c>
      <c r="C1830" t="s">
        <v>696</v>
      </c>
      <c r="D1830" t="s">
        <v>4118</v>
      </c>
      <c r="E1830" t="s">
        <v>698</v>
      </c>
      <c r="F1830" t="s">
        <v>177</v>
      </c>
      <c r="G1830" t="s">
        <v>58</v>
      </c>
      <c r="H1830">
        <v>1030350</v>
      </c>
      <c r="I1830">
        <v>5</v>
      </c>
      <c r="J1830" t="s">
        <v>79</v>
      </c>
      <c r="K1830" t="s">
        <v>6172</v>
      </c>
      <c r="L1830" t="s">
        <v>55</v>
      </c>
      <c r="M1830">
        <v>60</v>
      </c>
      <c r="N1830">
        <v>100</v>
      </c>
      <c r="O1830" t="s">
        <v>6224</v>
      </c>
      <c r="P1830">
        <v>2700</v>
      </c>
      <c r="Q1830">
        <v>50</v>
      </c>
      <c r="R1830">
        <v>300</v>
      </c>
      <c r="S1830"/>
      <c r="T1830"/>
      <c r="U1830" t="s">
        <v>6174</v>
      </c>
      <c r="V1830" s="2">
        <v>44011.506562499999</v>
      </c>
      <c r="W1830" t="s">
        <v>37</v>
      </c>
      <c r="X1830" s="2">
        <v>44034.66443287037</v>
      </c>
      <c r="Y1830" t="s">
        <v>37</v>
      </c>
      <c r="Z1830"/>
    </row>
    <row r="1831" spans="1:26" hidden="1" x14ac:dyDescent="0.25">
      <c r="A1831" t="s">
        <v>1018</v>
      </c>
      <c r="B1831" t="s">
        <v>1017</v>
      </c>
      <c r="C1831" t="s">
        <v>200</v>
      </c>
      <c r="D1831" t="s">
        <v>148</v>
      </c>
      <c r="E1831" t="s">
        <v>533</v>
      </c>
      <c r="F1831" t="s">
        <v>177</v>
      </c>
      <c r="G1831" t="s">
        <v>58</v>
      </c>
      <c r="H1831">
        <v>1030330</v>
      </c>
      <c r="I1831">
        <v>5</v>
      </c>
      <c r="J1831" t="s">
        <v>47</v>
      </c>
      <c r="K1831" t="s">
        <v>6172</v>
      </c>
      <c r="L1831" t="s">
        <v>55</v>
      </c>
      <c r="M1831">
        <v>60</v>
      </c>
      <c r="N1831">
        <v>100</v>
      </c>
      <c r="O1831" t="s">
        <v>6224</v>
      </c>
      <c r="P1831">
        <v>2700</v>
      </c>
      <c r="Q1831">
        <v>50</v>
      </c>
      <c r="R1831">
        <v>300</v>
      </c>
      <c r="S1831"/>
      <c r="T1831"/>
      <c r="U1831" t="s">
        <v>6174</v>
      </c>
      <c r="V1831" s="2">
        <v>43976.58315972222</v>
      </c>
      <c r="W1831" t="s">
        <v>37</v>
      </c>
      <c r="X1831" s="2">
        <v>43976.58315972222</v>
      </c>
      <c r="Y1831" t="s">
        <v>37</v>
      </c>
      <c r="Z1831"/>
    </row>
    <row r="1832" spans="1:26" hidden="1" x14ac:dyDescent="0.25">
      <c r="A1832" t="s">
        <v>1020</v>
      </c>
      <c r="B1832" t="s">
        <v>1019</v>
      </c>
      <c r="C1832" t="s">
        <v>200</v>
      </c>
      <c r="D1832" t="s">
        <v>148</v>
      </c>
      <c r="E1832" t="s">
        <v>533</v>
      </c>
      <c r="F1832" t="s">
        <v>177</v>
      </c>
      <c r="G1832" t="s">
        <v>58</v>
      </c>
      <c r="H1832">
        <v>1030331</v>
      </c>
      <c r="I1832">
        <v>5</v>
      </c>
      <c r="J1832" t="s">
        <v>79</v>
      </c>
      <c r="K1832" t="s">
        <v>6172</v>
      </c>
      <c r="L1832" t="s">
        <v>55</v>
      </c>
      <c r="M1832">
        <v>60</v>
      </c>
      <c r="N1832">
        <v>100</v>
      </c>
      <c r="O1832" t="s">
        <v>6224</v>
      </c>
      <c r="P1832">
        <v>2700</v>
      </c>
      <c r="Q1832">
        <v>50</v>
      </c>
      <c r="R1832">
        <v>300</v>
      </c>
      <c r="S1832"/>
      <c r="T1832"/>
      <c r="U1832" t="s">
        <v>6174</v>
      </c>
      <c r="V1832" s="2">
        <v>43976.582662037035</v>
      </c>
      <c r="W1832" t="s">
        <v>37</v>
      </c>
      <c r="X1832" s="2">
        <v>43976.582662037035</v>
      </c>
      <c r="Y1832" t="s">
        <v>37</v>
      </c>
      <c r="Z1832"/>
    </row>
    <row r="1833" spans="1:26" hidden="1" x14ac:dyDescent="0.25">
      <c r="A1833" t="s">
        <v>1022</v>
      </c>
      <c r="B1833" t="s">
        <v>1021</v>
      </c>
      <c r="C1833" t="s">
        <v>382</v>
      </c>
      <c r="D1833" t="s">
        <v>704</v>
      </c>
      <c r="E1833" t="s">
        <v>474</v>
      </c>
      <c r="F1833" t="s">
        <v>177</v>
      </c>
      <c r="G1833" t="s">
        <v>58</v>
      </c>
      <c r="H1833">
        <v>1030332</v>
      </c>
      <c r="I1833">
        <v>5</v>
      </c>
      <c r="J1833" t="s">
        <v>47</v>
      </c>
      <c r="K1833" t="s">
        <v>6172</v>
      </c>
      <c r="L1833" t="s">
        <v>55</v>
      </c>
      <c r="M1833">
        <v>60</v>
      </c>
      <c r="N1833">
        <v>100</v>
      </c>
      <c r="O1833" t="s">
        <v>6224</v>
      </c>
      <c r="P1833">
        <v>2700</v>
      </c>
      <c r="Q1833">
        <v>50</v>
      </c>
      <c r="R1833">
        <v>300</v>
      </c>
      <c r="S1833"/>
      <c r="T1833"/>
      <c r="U1833" t="s">
        <v>6174</v>
      </c>
      <c r="V1833" s="2">
        <v>44083.400648148148</v>
      </c>
      <c r="W1833" t="s">
        <v>37</v>
      </c>
      <c r="X1833" s="2">
        <v>44083.400648148148</v>
      </c>
      <c r="Y1833" t="s">
        <v>37</v>
      </c>
      <c r="Z1833"/>
    </row>
    <row r="1834" spans="1:26" hidden="1" x14ac:dyDescent="0.25">
      <c r="A1834" t="s">
        <v>2976</v>
      </c>
      <c r="B1834" t="s">
        <v>2975</v>
      </c>
      <c r="C1834" t="s">
        <v>382</v>
      </c>
      <c r="D1834" t="s">
        <v>704</v>
      </c>
      <c r="E1834" t="s">
        <v>474</v>
      </c>
      <c r="F1834" t="s">
        <v>177</v>
      </c>
      <c r="G1834" t="s">
        <v>58</v>
      </c>
      <c r="H1834">
        <v>1030333</v>
      </c>
      <c r="I1834">
        <v>5</v>
      </c>
      <c r="J1834" t="s">
        <v>79</v>
      </c>
      <c r="K1834" t="s">
        <v>6172</v>
      </c>
      <c r="L1834" t="s">
        <v>55</v>
      </c>
      <c r="M1834">
        <v>60</v>
      </c>
      <c r="N1834">
        <v>100</v>
      </c>
      <c r="O1834" t="s">
        <v>6224</v>
      </c>
      <c r="P1834">
        <v>2700</v>
      </c>
      <c r="Q1834">
        <v>50</v>
      </c>
      <c r="R1834">
        <v>300</v>
      </c>
      <c r="S1834"/>
      <c r="T1834"/>
      <c r="U1834" t="s">
        <v>6174</v>
      </c>
      <c r="V1834" s="2">
        <v>44083.399270833332</v>
      </c>
      <c r="W1834" t="s">
        <v>37</v>
      </c>
      <c r="X1834" s="2">
        <v>44083.399270833332</v>
      </c>
      <c r="Y1834" t="s">
        <v>37</v>
      </c>
      <c r="Z1834"/>
    </row>
    <row r="1835" spans="1:26" hidden="1" x14ac:dyDescent="0.25">
      <c r="A1835" t="s">
        <v>4117</v>
      </c>
      <c r="B1835" t="s">
        <v>4116</v>
      </c>
      <c r="C1835" t="s">
        <v>696</v>
      </c>
      <c r="D1835" t="s">
        <v>4118</v>
      </c>
      <c r="E1835" t="s">
        <v>698</v>
      </c>
      <c r="F1835" t="s">
        <v>177</v>
      </c>
      <c r="G1835" t="s">
        <v>58</v>
      </c>
      <c r="H1835">
        <v>1030334</v>
      </c>
      <c r="I1835">
        <v>5</v>
      </c>
      <c r="J1835" t="s">
        <v>47</v>
      </c>
      <c r="K1835" t="s">
        <v>6172</v>
      </c>
      <c r="L1835" t="s">
        <v>55</v>
      </c>
      <c r="M1835">
        <v>60</v>
      </c>
      <c r="N1835">
        <v>100</v>
      </c>
      <c r="O1835" t="s">
        <v>6224</v>
      </c>
      <c r="P1835">
        <v>2700</v>
      </c>
      <c r="Q1835">
        <v>50</v>
      </c>
      <c r="R1835">
        <v>300</v>
      </c>
      <c r="S1835"/>
      <c r="T1835"/>
      <c r="U1835" t="s">
        <v>6174</v>
      </c>
      <c r="V1835" s="2">
        <v>44013.412476851852</v>
      </c>
      <c r="W1835" t="s">
        <v>37</v>
      </c>
      <c r="X1835" s="2">
        <v>44013.412476851852</v>
      </c>
      <c r="Y1835" t="s">
        <v>37</v>
      </c>
      <c r="Z1835"/>
    </row>
    <row r="1836" spans="1:26" hidden="1" x14ac:dyDescent="0.25">
      <c r="A1836" t="s">
        <v>6343</v>
      </c>
      <c r="B1836" s="2"/>
      <c r="C1836" s="2"/>
      <c r="D1836" s="2"/>
      <c r="E1836" s="2"/>
      <c r="F1836" s="2"/>
      <c r="G1836" t="s">
        <v>58</v>
      </c>
      <c r="H1836">
        <v>1019859</v>
      </c>
      <c r="I1836">
        <v>5</v>
      </c>
      <c r="J1836" t="s">
        <v>47</v>
      </c>
      <c r="K1836" t="s">
        <v>6142</v>
      </c>
      <c r="L1836" t="s">
        <v>55</v>
      </c>
      <c r="M1836">
        <v>80</v>
      </c>
      <c r="N1836">
        <v>100</v>
      </c>
      <c r="O1836" t="s">
        <v>6160</v>
      </c>
      <c r="P1836">
        <v>2600</v>
      </c>
      <c r="Q1836">
        <v>50</v>
      </c>
      <c r="R1836">
        <v>300</v>
      </c>
      <c r="S1836"/>
      <c r="T1836"/>
      <c r="U1836" t="s">
        <v>6144</v>
      </c>
      <c r="V1836" s="2">
        <v>43629.514189814814</v>
      </c>
      <c r="W1836" t="s">
        <v>37</v>
      </c>
      <c r="X1836" s="2">
        <v>43629.514189814814</v>
      </c>
      <c r="Y1836" t="s">
        <v>37</v>
      </c>
      <c r="Z1836"/>
    </row>
    <row r="1837" spans="1:26" hidden="1" x14ac:dyDescent="0.25">
      <c r="A1837" t="s">
        <v>6036</v>
      </c>
      <c r="B1837" t="s">
        <v>6035</v>
      </c>
      <c r="C1837" t="s">
        <v>5112</v>
      </c>
      <c r="D1837" t="s">
        <v>3701</v>
      </c>
      <c r="E1837" t="s">
        <v>5113</v>
      </c>
      <c r="F1837" t="s">
        <v>241</v>
      </c>
      <c r="G1837" t="s">
        <v>5022</v>
      </c>
      <c r="H1837">
        <v>3004080</v>
      </c>
      <c r="I1837">
        <v>3</v>
      </c>
      <c r="J1837" t="s">
        <v>47</v>
      </c>
      <c r="K1837" t="s">
        <v>6175</v>
      </c>
      <c r="L1837" t="s">
        <v>55</v>
      </c>
      <c r="M1837">
        <v>0</v>
      </c>
      <c r="N1837">
        <v>100</v>
      </c>
      <c r="O1837" t="s">
        <v>6241</v>
      </c>
      <c r="P1837">
        <v>1590</v>
      </c>
      <c r="Q1837">
        <v>50</v>
      </c>
      <c r="R1837">
        <v>300</v>
      </c>
      <c r="S1837"/>
      <c r="T1837"/>
      <c r="U1837" t="s">
        <v>6214</v>
      </c>
      <c r="V1837" s="2">
        <v>43474.373842592591</v>
      </c>
      <c r="W1837"/>
      <c r="X1837" s="2">
        <v>44683.484884259262</v>
      </c>
      <c r="Y1837" t="s">
        <v>329</v>
      </c>
      <c r="Z1837"/>
    </row>
    <row r="1838" spans="1:26" hidden="1" x14ac:dyDescent="0.25">
      <c r="A1838" t="s">
        <v>1052</v>
      </c>
      <c r="B1838" t="s">
        <v>1051</v>
      </c>
      <c r="C1838" t="s">
        <v>671</v>
      </c>
      <c r="D1838" t="s">
        <v>672</v>
      </c>
      <c r="E1838" t="s">
        <v>673</v>
      </c>
      <c r="F1838" t="s">
        <v>177</v>
      </c>
      <c r="G1838" t="s">
        <v>58</v>
      </c>
      <c r="H1838">
        <v>1030365</v>
      </c>
      <c r="I1838">
        <v>5</v>
      </c>
      <c r="J1838" t="s">
        <v>79</v>
      </c>
      <c r="K1838" t="s">
        <v>6172</v>
      </c>
      <c r="L1838" t="s">
        <v>55</v>
      </c>
      <c r="M1838">
        <v>60</v>
      </c>
      <c r="N1838">
        <v>100</v>
      </c>
      <c r="O1838" t="s">
        <v>6190</v>
      </c>
      <c r="P1838">
        <v>2600</v>
      </c>
      <c r="Q1838">
        <v>50</v>
      </c>
      <c r="R1838">
        <v>300</v>
      </c>
      <c r="S1838"/>
      <c r="T1838"/>
      <c r="U1838" t="s">
        <v>6174</v>
      </c>
      <c r="V1838" s="2">
        <v>43903.435370370367</v>
      </c>
      <c r="W1838" t="s">
        <v>37</v>
      </c>
      <c r="X1838" s="2">
        <v>44096.608703703707</v>
      </c>
      <c r="Y1838" t="s">
        <v>37</v>
      </c>
      <c r="Z1838"/>
    </row>
    <row r="1839" spans="1:26" hidden="1" x14ac:dyDescent="0.25">
      <c r="A1839" t="s">
        <v>1054</v>
      </c>
      <c r="B1839" t="s">
        <v>1053</v>
      </c>
      <c r="C1839" t="s">
        <v>671</v>
      </c>
      <c r="D1839" t="s">
        <v>672</v>
      </c>
      <c r="E1839" t="s">
        <v>673</v>
      </c>
      <c r="F1839" t="s">
        <v>177</v>
      </c>
      <c r="G1839" t="s">
        <v>58</v>
      </c>
      <c r="H1839">
        <v>1030366</v>
      </c>
      <c r="I1839">
        <v>5</v>
      </c>
      <c r="J1839" t="s">
        <v>47</v>
      </c>
      <c r="K1839" t="s">
        <v>6172</v>
      </c>
      <c r="L1839" t="s">
        <v>55</v>
      </c>
      <c r="M1839">
        <v>60</v>
      </c>
      <c r="N1839">
        <v>100</v>
      </c>
      <c r="O1839" t="s">
        <v>6190</v>
      </c>
      <c r="P1839">
        <v>2600</v>
      </c>
      <c r="Q1839">
        <v>50</v>
      </c>
      <c r="R1839">
        <v>300</v>
      </c>
      <c r="S1839"/>
      <c r="T1839"/>
      <c r="U1839" t="s">
        <v>6174</v>
      </c>
      <c r="V1839" s="2">
        <v>43903.435868055552</v>
      </c>
      <c r="W1839" t="s">
        <v>37</v>
      </c>
      <c r="X1839" s="2">
        <v>44096.612199074072</v>
      </c>
      <c r="Y1839" t="s">
        <v>37</v>
      </c>
      <c r="Z1839"/>
    </row>
    <row r="1840" spans="1:26" hidden="1" x14ac:dyDescent="0.25">
      <c r="A1840" t="s">
        <v>1056</v>
      </c>
      <c r="B1840" t="s">
        <v>1055</v>
      </c>
      <c r="C1840" t="s">
        <v>40</v>
      </c>
      <c r="D1840" t="s">
        <v>41</v>
      </c>
      <c r="E1840" t="s">
        <v>42</v>
      </c>
      <c r="F1840" t="s">
        <v>43</v>
      </c>
      <c r="G1840" t="s">
        <v>58</v>
      </c>
      <c r="H1840">
        <v>1030367</v>
      </c>
      <c r="I1840">
        <v>5</v>
      </c>
      <c r="J1840" t="s">
        <v>79</v>
      </c>
      <c r="K1840" t="s">
        <v>6172</v>
      </c>
      <c r="L1840" t="s">
        <v>55</v>
      </c>
      <c r="M1840">
        <v>60</v>
      </c>
      <c r="N1840">
        <v>100</v>
      </c>
      <c r="O1840" t="s">
        <v>6224</v>
      </c>
      <c r="P1840">
        <v>2700</v>
      </c>
      <c r="Q1840">
        <v>50</v>
      </c>
      <c r="R1840">
        <v>300</v>
      </c>
      <c r="S1840"/>
      <c r="T1840"/>
      <c r="U1840" t="s">
        <v>6174</v>
      </c>
      <c r="V1840" s="2">
        <v>43976.634884259256</v>
      </c>
      <c r="W1840" t="s">
        <v>37</v>
      </c>
      <c r="X1840" s="2">
        <v>43976.634884259256</v>
      </c>
      <c r="Y1840" t="s">
        <v>37</v>
      </c>
      <c r="Z1840"/>
    </row>
    <row r="1841" spans="1:26" hidden="1" x14ac:dyDescent="0.25">
      <c r="A1841" t="s">
        <v>1058</v>
      </c>
      <c r="B1841" t="s">
        <v>1057</v>
      </c>
      <c r="C1841" t="s">
        <v>40</v>
      </c>
      <c r="D1841" t="s">
        <v>41</v>
      </c>
      <c r="E1841" t="s">
        <v>42</v>
      </c>
      <c r="F1841" t="s">
        <v>43</v>
      </c>
      <c r="G1841" t="s">
        <v>58</v>
      </c>
      <c r="H1841">
        <v>1030368</v>
      </c>
      <c r="I1841">
        <v>5</v>
      </c>
      <c r="J1841" t="s">
        <v>47</v>
      </c>
      <c r="K1841" t="s">
        <v>6172</v>
      </c>
      <c r="L1841" t="s">
        <v>55</v>
      </c>
      <c r="M1841">
        <v>60</v>
      </c>
      <c r="N1841">
        <v>100</v>
      </c>
      <c r="O1841" t="s">
        <v>6224</v>
      </c>
      <c r="P1841">
        <v>2600</v>
      </c>
      <c r="Q1841">
        <v>50</v>
      </c>
      <c r="R1841">
        <v>300</v>
      </c>
      <c r="S1841"/>
      <c r="T1841"/>
      <c r="U1841" t="s">
        <v>6174</v>
      </c>
      <c r="V1841" s="2">
        <v>43976.635428240741</v>
      </c>
      <c r="W1841" t="s">
        <v>37</v>
      </c>
      <c r="X1841" s="2">
        <v>43976.635428240741</v>
      </c>
      <c r="Y1841" t="s">
        <v>37</v>
      </c>
      <c r="Z1841"/>
    </row>
    <row r="1842" spans="1:26" hidden="1" x14ac:dyDescent="0.25">
      <c r="A1842" t="s">
        <v>1060</v>
      </c>
      <c r="B1842" t="s">
        <v>1059</v>
      </c>
      <c r="C1842" t="s">
        <v>671</v>
      </c>
      <c r="D1842" t="s">
        <v>1061</v>
      </c>
      <c r="E1842" t="s">
        <v>1062</v>
      </c>
      <c r="F1842" t="s">
        <v>177</v>
      </c>
      <c r="G1842" t="s">
        <v>58</v>
      </c>
      <c r="H1842">
        <v>1030369</v>
      </c>
      <c r="I1842">
        <v>5</v>
      </c>
      <c r="J1842" t="s">
        <v>47</v>
      </c>
      <c r="K1842" t="s">
        <v>6172</v>
      </c>
      <c r="L1842" t="s">
        <v>55</v>
      </c>
      <c r="M1842">
        <v>60</v>
      </c>
      <c r="N1842">
        <v>100</v>
      </c>
      <c r="O1842" t="s">
        <v>6190</v>
      </c>
      <c r="P1842">
        <v>2600</v>
      </c>
      <c r="Q1842">
        <v>50</v>
      </c>
      <c r="R1842">
        <v>300</v>
      </c>
      <c r="S1842"/>
      <c r="T1842"/>
      <c r="U1842" t="s">
        <v>6174</v>
      </c>
      <c r="V1842" s="2">
        <v>43903.426608796297</v>
      </c>
      <c r="W1842" t="s">
        <v>37</v>
      </c>
      <c r="X1842" s="2">
        <v>44096.612037037034</v>
      </c>
      <c r="Y1842" t="s">
        <v>37</v>
      </c>
      <c r="Z1842"/>
    </row>
    <row r="1843" spans="1:26" hidden="1" x14ac:dyDescent="0.25">
      <c r="A1843" t="s">
        <v>3000</v>
      </c>
      <c r="B1843" t="s">
        <v>2999</v>
      </c>
      <c r="C1843" t="s">
        <v>671</v>
      </c>
      <c r="D1843" t="s">
        <v>1061</v>
      </c>
      <c r="E1843" t="s">
        <v>1062</v>
      </c>
      <c r="F1843" t="s">
        <v>177</v>
      </c>
      <c r="G1843" t="s">
        <v>58</v>
      </c>
      <c r="H1843">
        <v>1030370</v>
      </c>
      <c r="I1843">
        <v>5</v>
      </c>
      <c r="J1843" t="s">
        <v>79</v>
      </c>
      <c r="K1843" t="s">
        <v>6172</v>
      </c>
      <c r="L1843" t="s">
        <v>55</v>
      </c>
      <c r="M1843">
        <v>60</v>
      </c>
      <c r="N1843">
        <v>100</v>
      </c>
      <c r="O1843" t="s">
        <v>6190</v>
      </c>
      <c r="P1843">
        <v>2600</v>
      </c>
      <c r="Q1843">
        <v>50</v>
      </c>
      <c r="R1843">
        <v>300</v>
      </c>
      <c r="S1843"/>
      <c r="T1843"/>
      <c r="U1843" t="s">
        <v>6174</v>
      </c>
      <c r="V1843" s="2">
        <v>43903.425937499997</v>
      </c>
      <c r="W1843" t="s">
        <v>37</v>
      </c>
      <c r="X1843" s="2">
        <v>44096.60837962963</v>
      </c>
      <c r="Y1843" t="s">
        <v>37</v>
      </c>
      <c r="Z1843"/>
    </row>
    <row r="1844" spans="1:26" x14ac:dyDescent="0.25">
      <c r="A1844" t="s">
        <v>1769</v>
      </c>
      <c r="B1844" t="s">
        <v>1768</v>
      </c>
      <c r="C1844" t="s">
        <v>1770</v>
      </c>
      <c r="D1844" t="s">
        <v>148</v>
      </c>
      <c r="E1844" t="s">
        <v>1771</v>
      </c>
      <c r="F1844" t="s">
        <v>241</v>
      </c>
      <c r="G1844" s="5" t="s">
        <v>58</v>
      </c>
      <c r="H1844" s="5">
        <v>1017883</v>
      </c>
      <c r="I1844">
        <v>5</v>
      </c>
      <c r="J1844" t="s">
        <v>79</v>
      </c>
      <c r="K1844" t="s">
        <v>6142</v>
      </c>
      <c r="L1844" s="5" t="s">
        <v>55</v>
      </c>
      <c r="M1844">
        <v>80</v>
      </c>
      <c r="N1844">
        <v>100</v>
      </c>
      <c r="O1844" t="s">
        <v>6143</v>
      </c>
      <c r="P1844" s="5">
        <v>2600</v>
      </c>
      <c r="Q1844" s="5">
        <v>50</v>
      </c>
      <c r="R1844" s="5">
        <v>300</v>
      </c>
      <c r="U1844" s="5" t="s">
        <v>6144</v>
      </c>
      <c r="V1844" s="8">
        <v>43474.373854166668</v>
      </c>
      <c r="X1844" s="8">
        <v>43474.373854166668</v>
      </c>
    </row>
    <row r="1845" spans="1:26" hidden="1" x14ac:dyDescent="0.25">
      <c r="A1845" t="s">
        <v>3087</v>
      </c>
      <c r="B1845" t="s">
        <v>3086</v>
      </c>
      <c r="C1845" t="s">
        <v>1770</v>
      </c>
      <c r="D1845" t="s">
        <v>148</v>
      </c>
      <c r="E1845" t="s">
        <v>1771</v>
      </c>
      <c r="F1845" t="s">
        <v>241</v>
      </c>
      <c r="G1845" t="s">
        <v>58</v>
      </c>
      <c r="H1845">
        <v>1031019</v>
      </c>
      <c r="I1845">
        <v>5</v>
      </c>
      <c r="J1845" t="s">
        <v>193</v>
      </c>
      <c r="K1845" t="s">
        <v>6142</v>
      </c>
      <c r="L1845" t="s">
        <v>55</v>
      </c>
      <c r="M1845">
        <v>80</v>
      </c>
      <c r="N1845">
        <v>100</v>
      </c>
      <c r="O1845" t="s">
        <v>6156</v>
      </c>
      <c r="P1845">
        <v>2600</v>
      </c>
      <c r="Q1845">
        <v>50</v>
      </c>
      <c r="R1845">
        <v>300</v>
      </c>
      <c r="S1845"/>
      <c r="T1845"/>
      <c r="U1845" t="s">
        <v>6144</v>
      </c>
      <c r="V1845" s="2">
        <v>43474.373854166668</v>
      </c>
      <c r="W1845"/>
      <c r="X1845" s="2">
        <v>43474.373854166668</v>
      </c>
      <c r="Y1845"/>
      <c r="Z1845"/>
    </row>
    <row r="1846" spans="1:26" x14ac:dyDescent="0.25">
      <c r="A1846" t="s">
        <v>3067</v>
      </c>
      <c r="B1846" t="s">
        <v>3066</v>
      </c>
      <c r="C1846" t="s">
        <v>1770</v>
      </c>
      <c r="D1846" t="s">
        <v>2319</v>
      </c>
      <c r="E1846" t="s">
        <v>1771</v>
      </c>
      <c r="F1846" t="s">
        <v>241</v>
      </c>
      <c r="G1846" s="5" t="s">
        <v>58</v>
      </c>
      <c r="H1846" s="5">
        <v>1031007</v>
      </c>
      <c r="I1846">
        <v>5</v>
      </c>
      <c r="J1846" t="s">
        <v>47</v>
      </c>
      <c r="K1846" t="s">
        <v>6142</v>
      </c>
      <c r="L1846" s="5" t="s">
        <v>55</v>
      </c>
      <c r="M1846">
        <v>80</v>
      </c>
      <c r="N1846">
        <v>100</v>
      </c>
      <c r="O1846" t="s">
        <v>6156</v>
      </c>
      <c r="P1846" s="5">
        <v>2550</v>
      </c>
      <c r="Q1846" s="5">
        <v>50</v>
      </c>
      <c r="R1846" s="5">
        <v>300</v>
      </c>
      <c r="U1846" s="5" t="s">
        <v>6144</v>
      </c>
      <c r="V1846" s="8">
        <v>43474.373854166668</v>
      </c>
      <c r="X1846" s="8">
        <v>43474.373854166668</v>
      </c>
    </row>
    <row r="1847" spans="1:26" hidden="1" x14ac:dyDescent="0.25">
      <c r="A1847" t="s">
        <v>6077</v>
      </c>
      <c r="B1847" t="s">
        <v>6076</v>
      </c>
      <c r="C1847" t="s">
        <v>1770</v>
      </c>
      <c r="D1847" t="s">
        <v>148</v>
      </c>
      <c r="E1847" t="s">
        <v>1771</v>
      </c>
      <c r="F1847" t="s">
        <v>241</v>
      </c>
      <c r="G1847" t="s">
        <v>5022</v>
      </c>
      <c r="H1847">
        <v>3004681</v>
      </c>
      <c r="I1847">
        <v>5</v>
      </c>
      <c r="J1847" t="s">
        <v>167</v>
      </c>
      <c r="K1847" t="s">
        <v>6142</v>
      </c>
      <c r="L1847" t="s">
        <v>55</v>
      </c>
      <c r="M1847">
        <v>80</v>
      </c>
      <c r="N1847">
        <v>100</v>
      </c>
      <c r="O1847" t="s">
        <v>6156</v>
      </c>
      <c r="P1847">
        <v>2590</v>
      </c>
      <c r="Q1847">
        <v>50</v>
      </c>
      <c r="R1847">
        <v>300</v>
      </c>
      <c r="S1847"/>
      <c r="T1847"/>
      <c r="U1847" t="s">
        <v>6144</v>
      </c>
      <c r="V1847" s="2">
        <v>43474.373854166668</v>
      </c>
      <c r="W1847"/>
      <c r="X1847" s="2">
        <v>43474.373854166668</v>
      </c>
      <c r="Y1847"/>
      <c r="Z1847"/>
    </row>
    <row r="1848" spans="1:26" hidden="1" x14ac:dyDescent="0.25">
      <c r="A1848" t="s">
        <v>2978</v>
      </c>
      <c r="B1848" t="s">
        <v>2977</v>
      </c>
      <c r="C1848" t="s">
        <v>541</v>
      </c>
      <c r="D1848" t="s">
        <v>281</v>
      </c>
      <c r="E1848" t="s">
        <v>542</v>
      </c>
      <c r="F1848" t="s">
        <v>177</v>
      </c>
      <c r="G1848" t="s">
        <v>58</v>
      </c>
      <c r="H1848">
        <v>1030354</v>
      </c>
      <c r="I1848">
        <v>5</v>
      </c>
      <c r="J1848" t="s">
        <v>79</v>
      </c>
      <c r="K1848" t="s">
        <v>6172</v>
      </c>
      <c r="L1848" t="s">
        <v>55</v>
      </c>
      <c r="M1848">
        <v>60</v>
      </c>
      <c r="N1848">
        <v>100</v>
      </c>
      <c r="O1848" t="s">
        <v>6224</v>
      </c>
      <c r="P1848">
        <v>2700</v>
      </c>
      <c r="Q1848">
        <v>50</v>
      </c>
      <c r="R1848">
        <v>300</v>
      </c>
      <c r="S1848"/>
      <c r="T1848"/>
      <c r="U1848" t="s">
        <v>6174</v>
      </c>
      <c r="V1848" s="2">
        <v>43976.616111111114</v>
      </c>
      <c r="W1848" t="s">
        <v>37</v>
      </c>
      <c r="X1848" s="2">
        <v>43976.616111111114</v>
      </c>
      <c r="Y1848" t="s">
        <v>37</v>
      </c>
      <c r="Z1848"/>
    </row>
    <row r="1849" spans="1:26" hidden="1" x14ac:dyDescent="0.25">
      <c r="A1849" t="s">
        <v>1035</v>
      </c>
      <c r="B1849" t="s">
        <v>1034</v>
      </c>
      <c r="C1849" t="s">
        <v>382</v>
      </c>
      <c r="D1849" t="s">
        <v>473</v>
      </c>
      <c r="E1849" t="s">
        <v>474</v>
      </c>
      <c r="F1849" t="s">
        <v>177</v>
      </c>
      <c r="G1849" t="s">
        <v>58</v>
      </c>
      <c r="H1849">
        <v>1030339</v>
      </c>
      <c r="I1849">
        <v>5</v>
      </c>
      <c r="J1849" t="s">
        <v>79</v>
      </c>
      <c r="K1849" t="s">
        <v>6172</v>
      </c>
      <c r="L1849" t="s">
        <v>55</v>
      </c>
      <c r="M1849">
        <v>60</v>
      </c>
      <c r="N1849">
        <v>100</v>
      </c>
      <c r="O1849" t="s">
        <v>6224</v>
      </c>
      <c r="P1849">
        <v>2600</v>
      </c>
      <c r="Q1849">
        <v>50</v>
      </c>
      <c r="R1849">
        <v>300</v>
      </c>
      <c r="S1849"/>
      <c r="T1849"/>
      <c r="U1849" t="s">
        <v>6174</v>
      </c>
      <c r="V1849" s="2">
        <v>43976.645983796298</v>
      </c>
      <c r="W1849" t="s">
        <v>37</v>
      </c>
      <c r="X1849" s="2">
        <v>43976.645983796298</v>
      </c>
      <c r="Y1849" t="s">
        <v>37</v>
      </c>
      <c r="Z1849"/>
    </row>
    <row r="1850" spans="1:26" hidden="1" x14ac:dyDescent="0.25">
      <c r="A1850" t="s">
        <v>2579</v>
      </c>
      <c r="B1850" t="s">
        <v>2578</v>
      </c>
      <c r="C1850" t="s">
        <v>2580</v>
      </c>
      <c r="D1850" t="s">
        <v>1098</v>
      </c>
      <c r="E1850" t="s">
        <v>2581</v>
      </c>
      <c r="F1850" t="s">
        <v>241</v>
      </c>
      <c r="G1850" t="s">
        <v>58</v>
      </c>
      <c r="H1850">
        <v>1018902</v>
      </c>
      <c r="I1850">
        <v>5</v>
      </c>
      <c r="J1850" t="s">
        <v>193</v>
      </c>
      <c r="K1850" t="s">
        <v>6142</v>
      </c>
      <c r="L1850" t="s">
        <v>55</v>
      </c>
      <c r="M1850">
        <v>80</v>
      </c>
      <c r="N1850">
        <v>100</v>
      </c>
      <c r="O1850" t="s">
        <v>6156</v>
      </c>
      <c r="P1850">
        <v>1300</v>
      </c>
      <c r="Q1850">
        <v>50</v>
      </c>
      <c r="R1850">
        <v>300</v>
      </c>
      <c r="S1850"/>
      <c r="T1850"/>
      <c r="U1850" t="s">
        <v>6144</v>
      </c>
      <c r="V1850" s="2">
        <v>43474.373842592591</v>
      </c>
      <c r="W1850"/>
      <c r="X1850" s="2">
        <v>43474.373842592591</v>
      </c>
      <c r="Y1850"/>
      <c r="Z1850"/>
    </row>
    <row r="1851" spans="1:26" x14ac:dyDescent="0.25">
      <c r="A1851" t="s">
        <v>2964</v>
      </c>
      <c r="B1851" t="s">
        <v>2963</v>
      </c>
      <c r="C1851" t="s">
        <v>2580</v>
      </c>
      <c r="D1851" t="s">
        <v>2965</v>
      </c>
      <c r="E1851" t="s">
        <v>2966</v>
      </c>
      <c r="F1851" t="s">
        <v>241</v>
      </c>
      <c r="G1851" s="5" t="s">
        <v>58</v>
      </c>
      <c r="H1851" s="5">
        <v>1019864</v>
      </c>
      <c r="I1851">
        <v>5</v>
      </c>
      <c r="J1851" t="s">
        <v>79</v>
      </c>
      <c r="K1851" t="s">
        <v>6142</v>
      </c>
      <c r="L1851" s="5" t="s">
        <v>55</v>
      </c>
      <c r="M1851">
        <v>80</v>
      </c>
      <c r="N1851">
        <v>100</v>
      </c>
      <c r="O1851" t="s">
        <v>6156</v>
      </c>
      <c r="P1851" s="5">
        <v>2600</v>
      </c>
      <c r="Q1851" s="5">
        <v>50</v>
      </c>
      <c r="R1851" s="5">
        <v>300</v>
      </c>
      <c r="U1851" s="5" t="s">
        <v>6144</v>
      </c>
      <c r="V1851" s="8">
        <v>43474.373842592591</v>
      </c>
      <c r="X1851" s="8">
        <v>43474.373842592591</v>
      </c>
    </row>
    <row r="1852" spans="1:26" x14ac:dyDescent="0.25">
      <c r="A1852" t="s">
        <v>3298</v>
      </c>
      <c r="B1852" t="s">
        <v>3297</v>
      </c>
      <c r="C1852" t="s">
        <v>2580</v>
      </c>
      <c r="D1852" t="s">
        <v>1098</v>
      </c>
      <c r="E1852" t="s">
        <v>2581</v>
      </c>
      <c r="F1852" t="s">
        <v>241</v>
      </c>
      <c r="G1852" s="5" t="s">
        <v>58</v>
      </c>
      <c r="H1852" s="5">
        <v>1019871</v>
      </c>
      <c r="I1852">
        <v>5</v>
      </c>
      <c r="J1852" t="s">
        <v>79</v>
      </c>
      <c r="K1852" t="s">
        <v>6142</v>
      </c>
      <c r="L1852" s="5" t="s">
        <v>55</v>
      </c>
      <c r="M1852">
        <v>80</v>
      </c>
      <c r="N1852">
        <v>100</v>
      </c>
      <c r="O1852" t="s">
        <v>6156</v>
      </c>
      <c r="P1852" s="5">
        <v>2600</v>
      </c>
      <c r="Q1852" s="5">
        <v>50</v>
      </c>
      <c r="R1852" s="5">
        <v>300</v>
      </c>
      <c r="U1852" s="5" t="s">
        <v>6144</v>
      </c>
      <c r="V1852" s="8">
        <v>43474.373842592591</v>
      </c>
      <c r="X1852" s="8">
        <v>43474.373842592591</v>
      </c>
    </row>
    <row r="1853" spans="1:26" x14ac:dyDescent="0.25">
      <c r="A1853" t="s">
        <v>3089</v>
      </c>
      <c r="B1853" t="s">
        <v>3088</v>
      </c>
      <c r="C1853" t="s">
        <v>2580</v>
      </c>
      <c r="D1853" t="s">
        <v>2965</v>
      </c>
      <c r="E1853" t="s">
        <v>3090</v>
      </c>
      <c r="F1853" t="s">
        <v>241</v>
      </c>
      <c r="G1853" s="5" t="s">
        <v>58</v>
      </c>
      <c r="H1853" s="5">
        <v>1031021</v>
      </c>
      <c r="I1853">
        <v>5</v>
      </c>
      <c r="J1853" t="s">
        <v>47</v>
      </c>
      <c r="K1853" t="s">
        <v>6142</v>
      </c>
      <c r="L1853" s="5" t="s">
        <v>55</v>
      </c>
      <c r="M1853">
        <v>80</v>
      </c>
      <c r="N1853">
        <v>100</v>
      </c>
      <c r="O1853" t="s">
        <v>6156</v>
      </c>
      <c r="P1853" s="5">
        <v>2600</v>
      </c>
      <c r="Q1853" s="5">
        <v>50</v>
      </c>
      <c r="R1853" s="5">
        <v>300</v>
      </c>
      <c r="U1853" s="5" t="s">
        <v>6144</v>
      </c>
      <c r="V1853" s="8">
        <v>43474.373842592591</v>
      </c>
      <c r="X1853" s="8">
        <v>43474.373842592591</v>
      </c>
    </row>
    <row r="1854" spans="1:26" x14ac:dyDescent="0.25">
      <c r="A1854" t="s">
        <v>3065</v>
      </c>
      <c r="B1854" t="s">
        <v>3064</v>
      </c>
      <c r="C1854" t="s">
        <v>2580</v>
      </c>
      <c r="D1854" t="s">
        <v>1098</v>
      </c>
      <c r="E1854" t="s">
        <v>2581</v>
      </c>
      <c r="F1854" t="s">
        <v>241</v>
      </c>
      <c r="G1854" s="5" t="s">
        <v>58</v>
      </c>
      <c r="H1854" s="5">
        <v>1031003</v>
      </c>
      <c r="I1854">
        <v>5</v>
      </c>
      <c r="J1854" t="s">
        <v>47</v>
      </c>
      <c r="K1854" t="s">
        <v>6142</v>
      </c>
      <c r="L1854" s="5" t="s">
        <v>55</v>
      </c>
      <c r="M1854">
        <v>80</v>
      </c>
      <c r="N1854">
        <v>100</v>
      </c>
      <c r="O1854" t="s">
        <v>6156</v>
      </c>
      <c r="P1854" s="5">
        <v>2600</v>
      </c>
      <c r="Q1854" s="5">
        <v>50</v>
      </c>
      <c r="R1854" s="5">
        <v>300</v>
      </c>
      <c r="U1854" s="5" t="s">
        <v>6144</v>
      </c>
      <c r="V1854" s="8">
        <v>43474.373842592591</v>
      </c>
      <c r="X1854" s="8">
        <v>43474.373842592591</v>
      </c>
    </row>
    <row r="1855" spans="1:26" hidden="1" x14ac:dyDescent="0.25">
      <c r="A1855" t="s">
        <v>3027</v>
      </c>
      <c r="B1855" t="s">
        <v>3026</v>
      </c>
      <c r="C1855" t="s">
        <v>200</v>
      </c>
      <c r="D1855" t="s">
        <v>1082</v>
      </c>
      <c r="E1855" t="s">
        <v>533</v>
      </c>
      <c r="F1855" t="s">
        <v>177</v>
      </c>
      <c r="G1855" t="s">
        <v>58</v>
      </c>
      <c r="H1855">
        <v>1030391</v>
      </c>
      <c r="I1855">
        <v>5</v>
      </c>
      <c r="J1855" t="s">
        <v>79</v>
      </c>
      <c r="K1855" t="s">
        <v>6172</v>
      </c>
      <c r="L1855" t="s">
        <v>55</v>
      </c>
      <c r="M1855">
        <v>60</v>
      </c>
      <c r="N1855">
        <v>100</v>
      </c>
      <c r="O1855" t="s">
        <v>6224</v>
      </c>
      <c r="P1855">
        <v>2700</v>
      </c>
      <c r="Q1855">
        <v>50</v>
      </c>
      <c r="R1855">
        <v>300</v>
      </c>
      <c r="S1855"/>
      <c r="T1855"/>
      <c r="U1855" t="s">
        <v>6174</v>
      </c>
      <c r="V1855" s="2">
        <v>43976.574108796296</v>
      </c>
      <c r="W1855" t="s">
        <v>37</v>
      </c>
      <c r="X1855" s="2">
        <v>43976.574108796296</v>
      </c>
      <c r="Y1855" t="s">
        <v>37</v>
      </c>
      <c r="Z1855"/>
    </row>
    <row r="1856" spans="1:26" hidden="1" x14ac:dyDescent="0.25">
      <c r="A1856" t="s">
        <v>589</v>
      </c>
      <c r="B1856" t="s">
        <v>588</v>
      </c>
      <c r="C1856" t="s">
        <v>59</v>
      </c>
      <c r="D1856" t="s">
        <v>60</v>
      </c>
      <c r="E1856" t="s">
        <v>61</v>
      </c>
      <c r="F1856" t="s">
        <v>62</v>
      </c>
      <c r="G1856" t="s">
        <v>323</v>
      </c>
      <c r="H1856" s="2"/>
      <c r="I1856">
        <v>3</v>
      </c>
      <c r="J1856" t="s">
        <v>167</v>
      </c>
      <c r="K1856" t="s">
        <v>6243</v>
      </c>
      <c r="L1856" t="s">
        <v>55</v>
      </c>
      <c r="M1856">
        <v>0</v>
      </c>
      <c r="N1856">
        <v>100</v>
      </c>
      <c r="O1856" t="s">
        <v>6249</v>
      </c>
      <c r="P1856">
        <v>1600</v>
      </c>
      <c r="Q1856">
        <v>50</v>
      </c>
      <c r="R1856">
        <v>301</v>
      </c>
      <c r="S1856"/>
      <c r="T1856"/>
      <c r="U1856" t="s">
        <v>6214</v>
      </c>
      <c r="V1856" s="2">
        <v>43732.473946759259</v>
      </c>
      <c r="W1856" t="s">
        <v>37</v>
      </c>
      <c r="X1856" s="2">
        <v>43732.473946759259</v>
      </c>
      <c r="Y1856" t="s">
        <v>37</v>
      </c>
      <c r="Z1856"/>
    </row>
    <row r="1857" spans="1:26" hidden="1" x14ac:dyDescent="0.25">
      <c r="A1857" t="s">
        <v>66</v>
      </c>
      <c r="B1857" t="s">
        <v>65</v>
      </c>
      <c r="C1857" t="s">
        <v>67</v>
      </c>
      <c r="D1857" t="s">
        <v>68</v>
      </c>
      <c r="E1857" t="s">
        <v>69</v>
      </c>
      <c r="F1857" t="s">
        <v>62</v>
      </c>
      <c r="G1857" t="s">
        <v>58</v>
      </c>
      <c r="H1857">
        <v>1017214</v>
      </c>
      <c r="I1857">
        <v>5</v>
      </c>
      <c r="J1857" t="s">
        <v>47</v>
      </c>
      <c r="K1857" t="s">
        <v>6172</v>
      </c>
      <c r="L1857" t="s">
        <v>55</v>
      </c>
      <c r="M1857">
        <v>60</v>
      </c>
      <c r="N1857">
        <v>100</v>
      </c>
      <c r="O1857" t="s">
        <v>6190</v>
      </c>
      <c r="P1857">
        <v>2600</v>
      </c>
      <c r="Q1857">
        <v>50</v>
      </c>
      <c r="R1857">
        <v>300</v>
      </c>
      <c r="S1857"/>
      <c r="T1857"/>
      <c r="U1857" t="s">
        <v>6174</v>
      </c>
      <c r="V1857" s="2">
        <v>43636.487835648149</v>
      </c>
      <c r="W1857" t="s">
        <v>37</v>
      </c>
      <c r="X1857" s="2">
        <v>43636.487835648149</v>
      </c>
      <c r="Y1857" t="s">
        <v>37</v>
      </c>
      <c r="Z1857"/>
    </row>
    <row r="1858" spans="1:26" hidden="1" x14ac:dyDescent="0.25">
      <c r="A1858" t="s">
        <v>72</v>
      </c>
      <c r="B1858" t="s">
        <v>71</v>
      </c>
      <c r="C1858" t="s">
        <v>73</v>
      </c>
      <c r="D1858" t="s">
        <v>74</v>
      </c>
      <c r="E1858" t="s">
        <v>75</v>
      </c>
      <c r="F1858" t="s">
        <v>62</v>
      </c>
      <c r="G1858" t="s">
        <v>58</v>
      </c>
      <c r="H1858">
        <v>1017215</v>
      </c>
      <c r="I1858">
        <v>5</v>
      </c>
      <c r="J1858" t="s">
        <v>47</v>
      </c>
      <c r="K1858" t="s">
        <v>6172</v>
      </c>
      <c r="L1858" t="s">
        <v>55</v>
      </c>
      <c r="M1858">
        <v>60</v>
      </c>
      <c r="N1858">
        <v>100</v>
      </c>
      <c r="O1858" t="s">
        <v>6190</v>
      </c>
      <c r="P1858">
        <v>2600</v>
      </c>
      <c r="Q1858">
        <v>50</v>
      </c>
      <c r="R1858">
        <v>300</v>
      </c>
      <c r="S1858"/>
      <c r="T1858"/>
      <c r="U1858" t="s">
        <v>6174</v>
      </c>
      <c r="V1858" s="2">
        <v>43636.471770833334</v>
      </c>
      <c r="W1858" t="s">
        <v>37</v>
      </c>
      <c r="X1858" s="2">
        <v>43636.471770833334</v>
      </c>
      <c r="Y1858" t="s">
        <v>37</v>
      </c>
      <c r="Z1858"/>
    </row>
    <row r="1859" spans="1:26" hidden="1" x14ac:dyDescent="0.25">
      <c r="A1859" t="s">
        <v>78</v>
      </c>
      <c r="B1859" t="s">
        <v>77</v>
      </c>
      <c r="C1859" t="s">
        <v>80</v>
      </c>
      <c r="D1859" t="s">
        <v>81</v>
      </c>
      <c r="E1859" t="s">
        <v>82</v>
      </c>
      <c r="F1859" t="s">
        <v>62</v>
      </c>
      <c r="G1859" t="s">
        <v>58</v>
      </c>
      <c r="H1859">
        <v>1017216</v>
      </c>
      <c r="I1859">
        <v>5</v>
      </c>
      <c r="J1859" t="s">
        <v>79</v>
      </c>
      <c r="K1859" t="s">
        <v>6172</v>
      </c>
      <c r="L1859" t="s">
        <v>55</v>
      </c>
      <c r="M1859">
        <v>60</v>
      </c>
      <c r="N1859">
        <v>100</v>
      </c>
      <c r="O1859" t="s">
        <v>6190</v>
      </c>
      <c r="P1859">
        <v>2600</v>
      </c>
      <c r="Q1859">
        <v>50</v>
      </c>
      <c r="R1859">
        <v>300</v>
      </c>
      <c r="S1859"/>
      <c r="T1859"/>
      <c r="U1859" t="s">
        <v>6174</v>
      </c>
      <c r="V1859" s="2">
        <v>43635.662627314814</v>
      </c>
      <c r="W1859" t="s">
        <v>37</v>
      </c>
      <c r="X1859" s="2">
        <v>43635.662627314814</v>
      </c>
      <c r="Y1859" t="s">
        <v>37</v>
      </c>
      <c r="Z1859"/>
    </row>
    <row r="1860" spans="1:26" hidden="1" x14ac:dyDescent="0.25">
      <c r="A1860" t="s">
        <v>85</v>
      </c>
      <c r="B1860" t="s">
        <v>84</v>
      </c>
      <c r="C1860" t="s">
        <v>86</v>
      </c>
      <c r="D1860" t="s">
        <v>87</v>
      </c>
      <c r="E1860" t="s">
        <v>88</v>
      </c>
      <c r="F1860" t="s">
        <v>62</v>
      </c>
      <c r="G1860" t="s">
        <v>58</v>
      </c>
      <c r="H1860">
        <v>1017218</v>
      </c>
      <c r="I1860">
        <v>5</v>
      </c>
      <c r="J1860" t="s">
        <v>47</v>
      </c>
      <c r="K1860" t="s">
        <v>6172</v>
      </c>
      <c r="L1860" t="s">
        <v>55</v>
      </c>
      <c r="M1860">
        <v>60</v>
      </c>
      <c r="N1860">
        <v>100</v>
      </c>
      <c r="O1860" t="s">
        <v>6190</v>
      </c>
      <c r="P1860">
        <v>2600</v>
      </c>
      <c r="Q1860">
        <v>50</v>
      </c>
      <c r="R1860">
        <v>300</v>
      </c>
      <c r="S1860"/>
      <c r="T1860"/>
      <c r="U1860" t="s">
        <v>6174</v>
      </c>
      <c r="V1860" s="2">
        <v>43630.487905092596</v>
      </c>
      <c r="W1860" t="s">
        <v>37</v>
      </c>
      <c r="X1860" s="2">
        <v>43630.487905092596</v>
      </c>
      <c r="Y1860" t="s">
        <v>37</v>
      </c>
      <c r="Z1860"/>
    </row>
    <row r="1861" spans="1:26" hidden="1" x14ac:dyDescent="0.25">
      <c r="A1861" t="s">
        <v>141</v>
      </c>
      <c r="B1861" t="s">
        <v>140</v>
      </c>
      <c r="C1861" t="s">
        <v>142</v>
      </c>
      <c r="D1861" t="s">
        <v>126</v>
      </c>
      <c r="E1861" t="s">
        <v>143</v>
      </c>
      <c r="F1861" t="s">
        <v>62</v>
      </c>
      <c r="G1861" t="s">
        <v>58</v>
      </c>
      <c r="H1861">
        <v>1017221</v>
      </c>
      <c r="I1861">
        <v>5</v>
      </c>
      <c r="J1861" t="s">
        <v>47</v>
      </c>
      <c r="K1861" t="s">
        <v>6172</v>
      </c>
      <c r="L1861" t="s">
        <v>55</v>
      </c>
      <c r="M1861">
        <v>60</v>
      </c>
      <c r="N1861">
        <v>100</v>
      </c>
      <c r="O1861" t="s">
        <v>6190</v>
      </c>
      <c r="P1861">
        <v>2600</v>
      </c>
      <c r="Q1861">
        <v>50</v>
      </c>
      <c r="R1861">
        <v>300</v>
      </c>
      <c r="S1861"/>
      <c r="T1861"/>
      <c r="U1861" t="s">
        <v>6174</v>
      </c>
      <c r="V1861" s="2">
        <v>43636.47378472222</v>
      </c>
      <c r="W1861" t="s">
        <v>37</v>
      </c>
      <c r="X1861" s="2">
        <v>43636.47378472222</v>
      </c>
      <c r="Y1861" t="s">
        <v>37</v>
      </c>
      <c r="Z1861"/>
    </row>
    <row r="1862" spans="1:26" hidden="1" x14ac:dyDescent="0.25">
      <c r="A1862" t="s">
        <v>146</v>
      </c>
      <c r="B1862" t="s">
        <v>145</v>
      </c>
      <c r="C1862" t="s">
        <v>147</v>
      </c>
      <c r="D1862" t="s">
        <v>148</v>
      </c>
      <c r="E1862" t="s">
        <v>149</v>
      </c>
      <c r="F1862" t="s">
        <v>107</v>
      </c>
      <c r="G1862" t="s">
        <v>58</v>
      </c>
      <c r="H1862">
        <v>1017223</v>
      </c>
      <c r="I1862">
        <v>5</v>
      </c>
      <c r="J1862" t="s">
        <v>47</v>
      </c>
      <c r="K1862" t="s">
        <v>6172</v>
      </c>
      <c r="L1862" t="s">
        <v>55</v>
      </c>
      <c r="M1862">
        <v>60</v>
      </c>
      <c r="N1862">
        <v>100</v>
      </c>
      <c r="O1862" t="s">
        <v>6190</v>
      </c>
      <c r="P1862">
        <v>2600</v>
      </c>
      <c r="Q1862">
        <v>50</v>
      </c>
      <c r="R1862">
        <v>300</v>
      </c>
      <c r="S1862"/>
      <c r="T1862"/>
      <c r="U1862" t="s">
        <v>6174</v>
      </c>
      <c r="V1862" s="2">
        <v>43636.680104166669</v>
      </c>
      <c r="W1862" t="s">
        <v>37</v>
      </c>
      <c r="X1862" s="2">
        <v>43636.680104166669</v>
      </c>
      <c r="Y1862" t="s">
        <v>37</v>
      </c>
      <c r="Z1862"/>
    </row>
    <row r="1863" spans="1:26" hidden="1" x14ac:dyDescent="0.25">
      <c r="A1863" t="s">
        <v>103</v>
      </c>
      <c r="B1863" t="s">
        <v>102</v>
      </c>
      <c r="C1863" t="s">
        <v>104</v>
      </c>
      <c r="D1863" t="s">
        <v>105</v>
      </c>
      <c r="E1863" t="s">
        <v>106</v>
      </c>
      <c r="F1863" t="s">
        <v>107</v>
      </c>
      <c r="G1863" t="s">
        <v>58</v>
      </c>
      <c r="H1863">
        <v>1017229</v>
      </c>
      <c r="I1863">
        <v>5</v>
      </c>
      <c r="J1863" t="s">
        <v>79</v>
      </c>
      <c r="K1863" t="s">
        <v>6172</v>
      </c>
      <c r="L1863" t="s">
        <v>55</v>
      </c>
      <c r="M1863">
        <v>60</v>
      </c>
      <c r="N1863">
        <v>100</v>
      </c>
      <c r="O1863" t="s">
        <v>6190</v>
      </c>
      <c r="P1863">
        <v>2600</v>
      </c>
      <c r="Q1863">
        <v>50</v>
      </c>
      <c r="R1863">
        <v>300</v>
      </c>
      <c r="S1863"/>
      <c r="T1863"/>
      <c r="U1863" t="s">
        <v>6174</v>
      </c>
      <c r="V1863" s="2">
        <v>43629.440289351849</v>
      </c>
      <c r="W1863" t="s">
        <v>37</v>
      </c>
      <c r="X1863" s="2">
        <v>43670.435381944444</v>
      </c>
      <c r="Y1863" t="s">
        <v>37</v>
      </c>
      <c r="Z1863"/>
    </row>
    <row r="1864" spans="1:26" hidden="1" x14ac:dyDescent="0.25">
      <c r="A1864" t="s">
        <v>110</v>
      </c>
      <c r="B1864" t="s">
        <v>109</v>
      </c>
      <c r="C1864" t="s">
        <v>111</v>
      </c>
      <c r="D1864" t="s">
        <v>112</v>
      </c>
      <c r="E1864" t="s">
        <v>113</v>
      </c>
      <c r="F1864" t="s">
        <v>107</v>
      </c>
      <c r="G1864" t="s">
        <v>58</v>
      </c>
      <c r="H1864">
        <v>1017230</v>
      </c>
      <c r="I1864">
        <v>5</v>
      </c>
      <c r="J1864" t="s">
        <v>79</v>
      </c>
      <c r="K1864" t="s">
        <v>6172</v>
      </c>
      <c r="L1864" t="s">
        <v>55</v>
      </c>
      <c r="M1864">
        <v>60</v>
      </c>
      <c r="N1864">
        <v>100</v>
      </c>
      <c r="O1864" t="s">
        <v>6190</v>
      </c>
      <c r="P1864">
        <v>2600</v>
      </c>
      <c r="Q1864">
        <v>50</v>
      </c>
      <c r="R1864">
        <v>300</v>
      </c>
      <c r="S1864"/>
      <c r="T1864"/>
      <c r="U1864" t="s">
        <v>6174</v>
      </c>
      <c r="V1864" s="2">
        <v>43633.68178240741</v>
      </c>
      <c r="W1864" t="s">
        <v>37</v>
      </c>
      <c r="X1864" s="2">
        <v>43633.68178240741</v>
      </c>
      <c r="Y1864" t="s">
        <v>37</v>
      </c>
      <c r="Z1864"/>
    </row>
    <row r="1865" spans="1:26" hidden="1" x14ac:dyDescent="0.25">
      <c r="A1865" t="s">
        <v>158</v>
      </c>
      <c r="B1865" t="s">
        <v>157</v>
      </c>
      <c r="C1865" t="s">
        <v>104</v>
      </c>
      <c r="D1865" t="s">
        <v>105</v>
      </c>
      <c r="E1865" t="s">
        <v>106</v>
      </c>
      <c r="F1865" t="s">
        <v>107</v>
      </c>
      <c r="G1865" t="s">
        <v>58</v>
      </c>
      <c r="H1865">
        <v>1017225</v>
      </c>
      <c r="I1865">
        <v>5</v>
      </c>
      <c r="J1865" t="s">
        <v>47</v>
      </c>
      <c r="K1865" t="s">
        <v>6172</v>
      </c>
      <c r="L1865" t="s">
        <v>55</v>
      </c>
      <c r="M1865">
        <v>60</v>
      </c>
      <c r="N1865">
        <v>100</v>
      </c>
      <c r="O1865" t="s">
        <v>6190</v>
      </c>
      <c r="P1865">
        <v>2600</v>
      </c>
      <c r="Q1865">
        <v>50</v>
      </c>
      <c r="R1865">
        <v>300</v>
      </c>
      <c r="S1865"/>
      <c r="T1865"/>
      <c r="U1865" t="s">
        <v>6174</v>
      </c>
      <c r="V1865" s="2">
        <v>43629.441064814811</v>
      </c>
      <c r="W1865" t="s">
        <v>37</v>
      </c>
      <c r="X1865" s="2">
        <v>43670.43476851852</v>
      </c>
      <c r="Y1865" t="s">
        <v>37</v>
      </c>
      <c r="Z1865"/>
    </row>
    <row r="1866" spans="1:26" hidden="1" x14ac:dyDescent="0.25">
      <c r="A1866" t="s">
        <v>57</v>
      </c>
      <c r="B1866" t="s">
        <v>56</v>
      </c>
      <c r="C1866" t="s">
        <v>59</v>
      </c>
      <c r="D1866" t="s">
        <v>60</v>
      </c>
      <c r="E1866" t="s">
        <v>61</v>
      </c>
      <c r="F1866" t="s">
        <v>62</v>
      </c>
      <c r="G1866" t="s">
        <v>58</v>
      </c>
      <c r="H1866">
        <v>1017212</v>
      </c>
      <c r="I1866">
        <v>5</v>
      </c>
      <c r="J1866" t="s">
        <v>47</v>
      </c>
      <c r="K1866" t="s">
        <v>6172</v>
      </c>
      <c r="L1866" t="s">
        <v>55</v>
      </c>
      <c r="M1866">
        <v>60</v>
      </c>
      <c r="N1866">
        <v>100</v>
      </c>
      <c r="O1866" t="s">
        <v>6190</v>
      </c>
      <c r="P1866">
        <v>2600</v>
      </c>
      <c r="Q1866">
        <v>50</v>
      </c>
      <c r="R1866">
        <v>300</v>
      </c>
      <c r="S1866"/>
      <c r="T1866"/>
      <c r="U1866" t="s">
        <v>6174</v>
      </c>
      <c r="V1866" s="2">
        <v>43636.493460648147</v>
      </c>
      <c r="W1866" t="s">
        <v>37</v>
      </c>
      <c r="X1866" s="2">
        <v>43636.493460648147</v>
      </c>
      <c r="Y1866" t="s">
        <v>37</v>
      </c>
      <c r="Z1866"/>
    </row>
    <row r="1867" spans="1:26" hidden="1" x14ac:dyDescent="0.25">
      <c r="A1867" t="s">
        <v>6344</v>
      </c>
      <c r="B1867" s="2"/>
      <c r="C1867" s="2"/>
      <c r="D1867" s="2"/>
      <c r="E1867" s="2"/>
      <c r="F1867" s="2"/>
      <c r="G1867" t="s">
        <v>58</v>
      </c>
      <c r="H1867" s="2"/>
      <c r="I1867">
        <v>3</v>
      </c>
      <c r="J1867" t="s">
        <v>79</v>
      </c>
      <c r="K1867" t="s">
        <v>6243</v>
      </c>
      <c r="L1867" t="s">
        <v>55</v>
      </c>
      <c r="M1867">
        <v>0</v>
      </c>
      <c r="N1867">
        <v>100</v>
      </c>
      <c r="O1867" t="s">
        <v>6311</v>
      </c>
      <c r="P1867">
        <v>1600</v>
      </c>
      <c r="Q1867">
        <v>50</v>
      </c>
      <c r="R1867">
        <v>302</v>
      </c>
      <c r="S1867"/>
      <c r="T1867"/>
      <c r="U1867" t="s">
        <v>6214</v>
      </c>
      <c r="V1867" s="2">
        <v>43775.398773148147</v>
      </c>
      <c r="W1867" t="s">
        <v>37</v>
      </c>
      <c r="X1867" s="2">
        <v>43775.398773148147</v>
      </c>
      <c r="Y1867" t="s">
        <v>37</v>
      </c>
      <c r="Z1867"/>
    </row>
    <row r="1868" spans="1:26" hidden="1" x14ac:dyDescent="0.25">
      <c r="A1868" t="s">
        <v>6345</v>
      </c>
      <c r="B1868" s="2"/>
      <c r="C1868" s="2"/>
      <c r="D1868" s="2"/>
      <c r="E1868" s="2"/>
      <c r="F1868" s="2"/>
      <c r="G1868" t="s">
        <v>58</v>
      </c>
      <c r="H1868" s="2"/>
      <c r="I1868">
        <v>3</v>
      </c>
      <c r="J1868" t="s">
        <v>79</v>
      </c>
      <c r="K1868" t="s">
        <v>6243</v>
      </c>
      <c r="L1868" t="s">
        <v>55</v>
      </c>
      <c r="M1868">
        <v>0</v>
      </c>
      <c r="N1868">
        <v>100</v>
      </c>
      <c r="O1868" t="s">
        <v>6223</v>
      </c>
      <c r="P1868" s="2"/>
      <c r="Q1868" s="2"/>
      <c r="R1868" s="2"/>
      <c r="S1868"/>
      <c r="T1868"/>
      <c r="U1868" t="s">
        <v>6214</v>
      </c>
      <c r="V1868" s="2">
        <v>43775.39984953704</v>
      </c>
      <c r="W1868" t="s">
        <v>37</v>
      </c>
      <c r="X1868" s="2">
        <v>44116.637488425928</v>
      </c>
      <c r="Y1868" t="s">
        <v>37</v>
      </c>
      <c r="Z1868"/>
    </row>
    <row r="1869" spans="1:26" hidden="1" x14ac:dyDescent="0.25">
      <c r="A1869" t="s">
        <v>6346</v>
      </c>
      <c r="B1869" s="2"/>
      <c r="C1869" s="2"/>
      <c r="D1869" s="2"/>
      <c r="E1869" s="2"/>
      <c r="F1869" s="2"/>
      <c r="G1869" t="s">
        <v>58</v>
      </c>
      <c r="H1869" s="2"/>
      <c r="I1869">
        <v>3</v>
      </c>
      <c r="J1869" t="s">
        <v>79</v>
      </c>
      <c r="K1869" t="s">
        <v>6243</v>
      </c>
      <c r="L1869" t="s">
        <v>55</v>
      </c>
      <c r="M1869">
        <v>0</v>
      </c>
      <c r="N1869">
        <v>100</v>
      </c>
      <c r="O1869" t="s">
        <v>6311</v>
      </c>
      <c r="P1869">
        <v>1600</v>
      </c>
      <c r="Q1869">
        <v>50</v>
      </c>
      <c r="R1869">
        <v>302</v>
      </c>
      <c r="S1869"/>
      <c r="T1869"/>
      <c r="U1869" t="s">
        <v>6214</v>
      </c>
      <c r="V1869" s="2">
        <v>43775.403564814813</v>
      </c>
      <c r="W1869" t="s">
        <v>37</v>
      </c>
      <c r="X1869" s="2">
        <v>43775.403564814813</v>
      </c>
      <c r="Y1869" t="s">
        <v>37</v>
      </c>
      <c r="Z1869"/>
    </row>
    <row r="1870" spans="1:26" hidden="1" x14ac:dyDescent="0.25">
      <c r="A1870" t="s">
        <v>6347</v>
      </c>
      <c r="B1870" s="2"/>
      <c r="C1870" s="2"/>
      <c r="D1870" s="2"/>
      <c r="E1870" s="2"/>
      <c r="F1870" s="2"/>
      <c r="G1870" t="s">
        <v>58</v>
      </c>
      <c r="H1870" s="2"/>
      <c r="I1870">
        <v>5</v>
      </c>
      <c r="J1870" t="s">
        <v>47</v>
      </c>
      <c r="K1870" t="s">
        <v>6172</v>
      </c>
      <c r="L1870" t="s">
        <v>55</v>
      </c>
      <c r="M1870">
        <v>60</v>
      </c>
      <c r="N1870">
        <v>100</v>
      </c>
      <c r="O1870" t="s">
        <v>6190</v>
      </c>
      <c r="P1870">
        <v>2600</v>
      </c>
      <c r="Q1870">
        <v>50</v>
      </c>
      <c r="R1870">
        <v>300</v>
      </c>
      <c r="S1870"/>
      <c r="T1870"/>
      <c r="U1870" t="s">
        <v>6174</v>
      </c>
      <c r="V1870" s="2">
        <v>43630.441840277781</v>
      </c>
      <c r="W1870" t="s">
        <v>37</v>
      </c>
      <c r="X1870" s="2">
        <v>43630.441840277781</v>
      </c>
      <c r="Y1870" t="s">
        <v>37</v>
      </c>
      <c r="Z1870"/>
    </row>
    <row r="1871" spans="1:26" hidden="1" x14ac:dyDescent="0.25">
      <c r="A1871" t="s">
        <v>6101</v>
      </c>
      <c r="B1871" t="s">
        <v>6100</v>
      </c>
      <c r="C1871" t="s">
        <v>2580</v>
      </c>
      <c r="D1871" t="s">
        <v>2965</v>
      </c>
      <c r="E1871" t="s">
        <v>2966</v>
      </c>
      <c r="F1871" t="s">
        <v>241</v>
      </c>
      <c r="G1871" t="s">
        <v>5022</v>
      </c>
      <c r="H1871">
        <v>3004398</v>
      </c>
      <c r="I1871">
        <v>5</v>
      </c>
      <c r="J1871" t="s">
        <v>167</v>
      </c>
      <c r="K1871" t="s">
        <v>6142</v>
      </c>
      <c r="L1871" t="s">
        <v>55</v>
      </c>
      <c r="M1871">
        <v>80</v>
      </c>
      <c r="N1871">
        <v>100</v>
      </c>
      <c r="O1871" t="s">
        <v>6143</v>
      </c>
      <c r="P1871">
        <v>2590</v>
      </c>
      <c r="Q1871">
        <v>50</v>
      </c>
      <c r="R1871">
        <v>300</v>
      </c>
      <c r="S1871"/>
      <c r="T1871"/>
      <c r="U1871" t="s">
        <v>6144</v>
      </c>
      <c r="V1871" s="2">
        <v>43474.373842592591</v>
      </c>
      <c r="W1871"/>
      <c r="X1871" s="2">
        <v>43474.373842592591</v>
      </c>
      <c r="Y1871"/>
      <c r="Z1871"/>
    </row>
    <row r="1872" spans="1:26" hidden="1" x14ac:dyDescent="0.25">
      <c r="A1872" t="s">
        <v>6348</v>
      </c>
      <c r="B1872" s="2"/>
      <c r="C1872" s="2"/>
      <c r="D1872" s="2"/>
      <c r="E1872" s="2"/>
      <c r="F1872" s="2"/>
      <c r="G1872" t="s">
        <v>58</v>
      </c>
      <c r="H1872" s="2"/>
      <c r="I1872">
        <v>3</v>
      </c>
      <c r="J1872" t="s">
        <v>167</v>
      </c>
      <c r="K1872" t="s">
        <v>6243</v>
      </c>
      <c r="L1872" t="s">
        <v>55</v>
      </c>
      <c r="M1872">
        <v>0</v>
      </c>
      <c r="N1872">
        <v>100</v>
      </c>
      <c r="O1872" t="s">
        <v>6148</v>
      </c>
      <c r="P1872">
        <v>1400</v>
      </c>
      <c r="Q1872">
        <v>50</v>
      </c>
      <c r="R1872">
        <v>302</v>
      </c>
      <c r="S1872"/>
      <c r="T1872"/>
      <c r="U1872" t="s">
        <v>6214</v>
      </c>
      <c r="V1872" s="2">
        <v>43775.401979166665</v>
      </c>
      <c r="W1872" t="s">
        <v>37</v>
      </c>
      <c r="X1872" s="2">
        <v>44382.460150462961</v>
      </c>
      <c r="Y1872" t="s">
        <v>37</v>
      </c>
      <c r="Z1872"/>
    </row>
    <row r="1873" spans="1:26" hidden="1" x14ac:dyDescent="0.25">
      <c r="A1873" t="s">
        <v>6349</v>
      </c>
      <c r="B1873" s="2"/>
      <c r="C1873" s="2"/>
      <c r="D1873" s="2"/>
      <c r="E1873" s="2"/>
      <c r="F1873" s="2"/>
      <c r="G1873" t="s">
        <v>58</v>
      </c>
      <c r="H1873" s="2"/>
      <c r="I1873">
        <v>3</v>
      </c>
      <c r="J1873" t="s">
        <v>79</v>
      </c>
      <c r="K1873" t="s">
        <v>6243</v>
      </c>
      <c r="L1873" t="s">
        <v>55</v>
      </c>
      <c r="M1873">
        <v>0</v>
      </c>
      <c r="N1873">
        <v>100</v>
      </c>
      <c r="O1873" t="s">
        <v>6190</v>
      </c>
      <c r="P1873">
        <v>2600</v>
      </c>
      <c r="Q1873">
        <v>50</v>
      </c>
      <c r="R1873">
        <v>302</v>
      </c>
      <c r="S1873"/>
      <c r="T1873"/>
      <c r="U1873" t="s">
        <v>6214</v>
      </c>
      <c r="V1873" s="2">
        <v>43775.403009259258</v>
      </c>
      <c r="W1873" t="s">
        <v>37</v>
      </c>
      <c r="X1873" s="2">
        <v>43775.403009259258</v>
      </c>
      <c r="Y1873" t="s">
        <v>37</v>
      </c>
      <c r="Z1873"/>
    </row>
    <row r="1874" spans="1:26" hidden="1" x14ac:dyDescent="0.25">
      <c r="A1874" t="s">
        <v>4007</v>
      </c>
      <c r="B1874" t="s">
        <v>4006</v>
      </c>
      <c r="C1874" t="s">
        <v>4008</v>
      </c>
      <c r="D1874" t="s">
        <v>118</v>
      </c>
      <c r="E1874" t="s">
        <v>4009</v>
      </c>
      <c r="F1874" t="s">
        <v>177</v>
      </c>
      <c r="G1874" t="s">
        <v>58</v>
      </c>
      <c r="H1874" s="2"/>
      <c r="I1874">
        <v>3</v>
      </c>
      <c r="J1874" t="s">
        <v>79</v>
      </c>
      <c r="K1874" t="s">
        <v>6243</v>
      </c>
      <c r="L1874" t="s">
        <v>55</v>
      </c>
      <c r="M1874">
        <v>0</v>
      </c>
      <c r="N1874">
        <v>100</v>
      </c>
      <c r="O1874" t="s">
        <v>6223</v>
      </c>
      <c r="P1874" s="2"/>
      <c r="Q1874" s="2"/>
      <c r="R1874" s="2"/>
      <c r="S1874"/>
      <c r="T1874"/>
      <c r="U1874" t="s">
        <v>6214</v>
      </c>
      <c r="V1874" s="2">
        <v>43775.400254629632</v>
      </c>
      <c r="W1874" t="s">
        <v>37</v>
      </c>
      <c r="X1874" s="2">
        <v>44116.637604166666</v>
      </c>
      <c r="Y1874" t="s">
        <v>37</v>
      </c>
      <c r="Z1874"/>
    </row>
    <row r="1875" spans="1:26" hidden="1" x14ac:dyDescent="0.25">
      <c r="A1875" t="s">
        <v>4012</v>
      </c>
      <c r="B1875" t="s">
        <v>4011</v>
      </c>
      <c r="C1875" t="s">
        <v>4008</v>
      </c>
      <c r="D1875" t="s">
        <v>118</v>
      </c>
      <c r="E1875" t="s">
        <v>4009</v>
      </c>
      <c r="F1875" t="s">
        <v>177</v>
      </c>
      <c r="G1875" t="s">
        <v>58</v>
      </c>
      <c r="H1875" s="2"/>
      <c r="I1875">
        <v>3</v>
      </c>
      <c r="J1875" t="s">
        <v>79</v>
      </c>
      <c r="K1875" t="s">
        <v>6243</v>
      </c>
      <c r="L1875" t="s">
        <v>55</v>
      </c>
      <c r="M1875">
        <v>0</v>
      </c>
      <c r="N1875">
        <v>100</v>
      </c>
      <c r="O1875" t="s">
        <v>6213</v>
      </c>
      <c r="P1875">
        <v>1600</v>
      </c>
      <c r="Q1875">
        <v>50</v>
      </c>
      <c r="R1875">
        <v>302</v>
      </c>
      <c r="S1875"/>
      <c r="T1875"/>
      <c r="U1875" t="s">
        <v>6214</v>
      </c>
      <c r="V1875" s="2">
        <v>43775.402268518519</v>
      </c>
      <c r="W1875" t="s">
        <v>37</v>
      </c>
      <c r="X1875" s="2">
        <v>43775.402268518519</v>
      </c>
      <c r="Y1875" t="s">
        <v>37</v>
      </c>
      <c r="Z1875"/>
    </row>
    <row r="1876" spans="1:26" hidden="1" x14ac:dyDescent="0.25">
      <c r="A1876" t="s">
        <v>6350</v>
      </c>
      <c r="B1876" s="2"/>
      <c r="C1876" s="2"/>
      <c r="D1876" s="2"/>
      <c r="E1876" s="2"/>
      <c r="F1876" s="2"/>
      <c r="G1876" t="s">
        <v>58</v>
      </c>
      <c r="H1876" s="2"/>
      <c r="I1876">
        <v>5</v>
      </c>
      <c r="J1876" t="s">
        <v>47</v>
      </c>
      <c r="K1876" t="s">
        <v>6142</v>
      </c>
      <c r="L1876" t="s">
        <v>55</v>
      </c>
      <c r="M1876">
        <v>80</v>
      </c>
      <c r="N1876">
        <v>100</v>
      </c>
      <c r="O1876" t="s">
        <v>6156</v>
      </c>
      <c r="P1876" s="2"/>
      <c r="Q1876" s="2"/>
      <c r="R1876" s="2"/>
      <c r="S1876"/>
      <c r="T1876"/>
      <c r="U1876" t="s">
        <v>6144</v>
      </c>
      <c r="V1876" s="2">
        <v>43670.403703703705</v>
      </c>
      <c r="W1876" t="s">
        <v>37</v>
      </c>
      <c r="X1876" s="2">
        <v>43670.403703703705</v>
      </c>
      <c r="Y1876" t="s">
        <v>37</v>
      </c>
      <c r="Z1876"/>
    </row>
    <row r="1877" spans="1:26" hidden="1" x14ac:dyDescent="0.25">
      <c r="A1877" t="s">
        <v>6351</v>
      </c>
      <c r="B1877" s="2"/>
      <c r="C1877" s="2"/>
      <c r="D1877" s="2"/>
      <c r="E1877" s="2"/>
      <c r="F1877" s="2"/>
      <c r="G1877" t="s">
        <v>58</v>
      </c>
      <c r="H1877" s="2"/>
      <c r="I1877">
        <v>5</v>
      </c>
      <c r="J1877" t="s">
        <v>79</v>
      </c>
      <c r="K1877" t="s">
        <v>6142</v>
      </c>
      <c r="L1877" t="s">
        <v>55</v>
      </c>
      <c r="M1877">
        <v>80</v>
      </c>
      <c r="N1877">
        <v>100</v>
      </c>
      <c r="O1877" t="s">
        <v>6156</v>
      </c>
      <c r="P1877" s="2"/>
      <c r="Q1877" s="2"/>
      <c r="R1877" s="2"/>
      <c r="S1877"/>
      <c r="T1877"/>
      <c r="U1877" t="s">
        <v>6144</v>
      </c>
      <c r="V1877" s="2">
        <v>43670.420960648145</v>
      </c>
      <c r="W1877" t="s">
        <v>37</v>
      </c>
      <c r="X1877" s="2">
        <v>43670.420960648145</v>
      </c>
      <c r="Y1877" t="s">
        <v>37</v>
      </c>
      <c r="Z1877"/>
    </row>
    <row r="1878" spans="1:26" hidden="1" x14ac:dyDescent="0.25">
      <c r="A1878" t="s">
        <v>6352</v>
      </c>
      <c r="B1878" s="2"/>
      <c r="C1878" s="2"/>
      <c r="D1878" s="2"/>
      <c r="E1878" s="2"/>
      <c r="F1878" s="2"/>
      <c r="G1878" t="s">
        <v>58</v>
      </c>
      <c r="H1878" s="2"/>
      <c r="I1878">
        <v>5</v>
      </c>
      <c r="J1878" t="s">
        <v>79</v>
      </c>
      <c r="K1878" t="s">
        <v>6142</v>
      </c>
      <c r="L1878" t="s">
        <v>55</v>
      </c>
      <c r="M1878">
        <v>80</v>
      </c>
      <c r="N1878">
        <v>100</v>
      </c>
      <c r="O1878" t="s">
        <v>6156</v>
      </c>
      <c r="P1878" s="2"/>
      <c r="Q1878" s="2"/>
      <c r="R1878" s="2"/>
      <c r="S1878"/>
      <c r="T1878"/>
      <c r="U1878" t="s">
        <v>6144</v>
      </c>
      <c r="V1878" s="2">
        <v>43670.416701388887</v>
      </c>
      <c r="W1878" t="s">
        <v>37</v>
      </c>
      <c r="X1878" s="2">
        <v>43670.416701388887</v>
      </c>
      <c r="Y1878" t="s">
        <v>37</v>
      </c>
      <c r="Z1878"/>
    </row>
    <row r="1879" spans="1:26" hidden="1" x14ac:dyDescent="0.25">
      <c r="A1879" t="s">
        <v>6353</v>
      </c>
      <c r="B1879" s="2"/>
      <c r="C1879" s="2"/>
      <c r="D1879" s="2"/>
      <c r="E1879" s="2"/>
      <c r="F1879" s="2"/>
      <c r="G1879" t="s">
        <v>58</v>
      </c>
      <c r="H1879" s="2"/>
      <c r="I1879">
        <v>5</v>
      </c>
      <c r="J1879" t="s">
        <v>79</v>
      </c>
      <c r="K1879" t="s">
        <v>6142</v>
      </c>
      <c r="L1879" t="s">
        <v>55</v>
      </c>
      <c r="M1879">
        <v>80</v>
      </c>
      <c r="N1879">
        <v>100</v>
      </c>
      <c r="O1879" t="s">
        <v>6156</v>
      </c>
      <c r="P1879" s="2"/>
      <c r="Q1879" s="2"/>
      <c r="R1879" s="2"/>
      <c r="S1879"/>
      <c r="T1879"/>
      <c r="U1879" t="s">
        <v>6144</v>
      </c>
      <c r="V1879" s="2">
        <v>43670.418645833335</v>
      </c>
      <c r="W1879" t="s">
        <v>37</v>
      </c>
      <c r="X1879" s="2">
        <v>43670.418645833335</v>
      </c>
      <c r="Y1879" t="s">
        <v>37</v>
      </c>
      <c r="Z1879"/>
    </row>
    <row r="1880" spans="1:26" hidden="1" x14ac:dyDescent="0.25">
      <c r="A1880" t="s">
        <v>6354</v>
      </c>
      <c r="B1880" s="2"/>
      <c r="C1880" s="2"/>
      <c r="D1880" s="2"/>
      <c r="E1880" s="2"/>
      <c r="F1880" s="2"/>
      <c r="G1880" t="s">
        <v>58</v>
      </c>
      <c r="H1880" s="2"/>
      <c r="I1880">
        <v>5</v>
      </c>
      <c r="J1880" t="s">
        <v>79</v>
      </c>
      <c r="K1880" t="s">
        <v>6142</v>
      </c>
      <c r="L1880" t="s">
        <v>55</v>
      </c>
      <c r="M1880">
        <v>80</v>
      </c>
      <c r="N1880">
        <v>100</v>
      </c>
      <c r="O1880" t="s">
        <v>6156</v>
      </c>
      <c r="P1880" s="2"/>
      <c r="Q1880" s="2"/>
      <c r="R1880" s="2"/>
      <c r="S1880"/>
      <c r="T1880"/>
      <c r="U1880" t="s">
        <v>6144</v>
      </c>
      <c r="V1880" s="2">
        <v>43670.419189814813</v>
      </c>
      <c r="W1880" t="s">
        <v>37</v>
      </c>
      <c r="X1880" s="2">
        <v>43670.419189814813</v>
      </c>
      <c r="Y1880" t="s">
        <v>37</v>
      </c>
      <c r="Z1880"/>
    </row>
    <row r="1881" spans="1:26" hidden="1" x14ac:dyDescent="0.25">
      <c r="A1881" t="s">
        <v>6355</v>
      </c>
      <c r="B1881" s="2"/>
      <c r="C1881" s="2"/>
      <c r="D1881" s="2"/>
      <c r="E1881" s="2"/>
      <c r="F1881" s="2"/>
      <c r="G1881" t="s">
        <v>58</v>
      </c>
      <c r="H1881" s="2"/>
      <c r="I1881">
        <v>3</v>
      </c>
      <c r="J1881" t="s">
        <v>79</v>
      </c>
      <c r="K1881" t="s">
        <v>6243</v>
      </c>
      <c r="L1881" t="s">
        <v>55</v>
      </c>
      <c r="M1881">
        <v>0</v>
      </c>
      <c r="N1881">
        <v>100</v>
      </c>
      <c r="O1881" t="s">
        <v>6356</v>
      </c>
      <c r="P1881">
        <v>1600</v>
      </c>
      <c r="Q1881">
        <v>50</v>
      </c>
      <c r="R1881">
        <v>302</v>
      </c>
      <c r="S1881"/>
      <c r="T1881"/>
      <c r="U1881" t="s">
        <v>6214</v>
      </c>
      <c r="V1881" s="2">
        <v>43775.400925925926</v>
      </c>
      <c r="W1881" t="s">
        <v>37</v>
      </c>
      <c r="X1881" s="2">
        <v>43775.400925925926</v>
      </c>
      <c r="Y1881" t="s">
        <v>37</v>
      </c>
      <c r="Z1881"/>
    </row>
    <row r="1882" spans="1:26" hidden="1" x14ac:dyDescent="0.25">
      <c r="A1882" t="s">
        <v>6357</v>
      </c>
      <c r="B1882" s="2"/>
      <c r="C1882" s="2"/>
      <c r="D1882" s="2"/>
      <c r="E1882" s="2"/>
      <c r="F1882" s="2"/>
      <c r="G1882" t="s">
        <v>58</v>
      </c>
      <c r="H1882" s="2"/>
      <c r="I1882">
        <v>3</v>
      </c>
      <c r="J1882" t="s">
        <v>167</v>
      </c>
      <c r="K1882" t="s">
        <v>6243</v>
      </c>
      <c r="L1882" t="s">
        <v>55</v>
      </c>
      <c r="M1882">
        <v>0</v>
      </c>
      <c r="N1882">
        <v>100</v>
      </c>
      <c r="O1882" t="s">
        <v>6213</v>
      </c>
      <c r="P1882">
        <v>1600</v>
      </c>
      <c r="Q1882">
        <v>50</v>
      </c>
      <c r="R1882">
        <v>302</v>
      </c>
      <c r="S1882"/>
      <c r="T1882"/>
      <c r="U1882" t="s">
        <v>6214</v>
      </c>
      <c r="V1882" s="2">
        <v>43775.401319444441</v>
      </c>
      <c r="W1882" t="s">
        <v>37</v>
      </c>
      <c r="X1882" s="2">
        <v>44382.459918981483</v>
      </c>
      <c r="Y1882" t="s">
        <v>37</v>
      </c>
      <c r="Z1882"/>
    </row>
    <row r="1883" spans="1:26" hidden="1" x14ac:dyDescent="0.25">
      <c r="A1883" t="s">
        <v>3267</v>
      </c>
      <c r="B1883" t="s">
        <v>3266</v>
      </c>
      <c r="C1883" t="s">
        <v>568</v>
      </c>
      <c r="D1883" t="s">
        <v>569</v>
      </c>
      <c r="E1883" t="s">
        <v>570</v>
      </c>
      <c r="F1883" t="s">
        <v>177</v>
      </c>
      <c r="G1883" t="s">
        <v>58</v>
      </c>
      <c r="H1883">
        <v>1015832</v>
      </c>
      <c r="I1883">
        <v>5</v>
      </c>
      <c r="J1883" t="s">
        <v>79</v>
      </c>
      <c r="K1883" t="s">
        <v>6142</v>
      </c>
      <c r="L1883" t="s">
        <v>55</v>
      </c>
      <c r="M1883">
        <v>80</v>
      </c>
      <c r="N1883">
        <v>100</v>
      </c>
      <c r="O1883" t="s">
        <v>6221</v>
      </c>
      <c r="P1883">
        <v>2600</v>
      </c>
      <c r="Q1883">
        <v>50</v>
      </c>
      <c r="R1883">
        <v>300</v>
      </c>
      <c r="S1883"/>
      <c r="T1883"/>
      <c r="U1883" t="s">
        <v>6144</v>
      </c>
      <c r="V1883" s="2">
        <v>44084.44809027778</v>
      </c>
      <c r="W1883" t="s">
        <v>37</v>
      </c>
      <c r="X1883" s="2">
        <v>44084.44809027778</v>
      </c>
      <c r="Y1883" t="s">
        <v>37</v>
      </c>
      <c r="Z1883"/>
    </row>
    <row r="1884" spans="1:26" hidden="1" x14ac:dyDescent="0.25">
      <c r="A1884" t="s">
        <v>3269</v>
      </c>
      <c r="B1884" t="s">
        <v>3268</v>
      </c>
      <c r="C1884" t="s">
        <v>568</v>
      </c>
      <c r="D1884" t="s">
        <v>569</v>
      </c>
      <c r="E1884" t="s">
        <v>570</v>
      </c>
      <c r="F1884" t="s">
        <v>177</v>
      </c>
      <c r="G1884" t="s">
        <v>58</v>
      </c>
      <c r="H1884">
        <v>1015834</v>
      </c>
      <c r="I1884">
        <v>5</v>
      </c>
      <c r="J1884" t="s">
        <v>47</v>
      </c>
      <c r="K1884" t="s">
        <v>6142</v>
      </c>
      <c r="L1884" t="s">
        <v>55</v>
      </c>
      <c r="M1884">
        <v>80</v>
      </c>
      <c r="N1884">
        <v>100</v>
      </c>
      <c r="O1884" t="s">
        <v>6221</v>
      </c>
      <c r="P1884">
        <v>2700</v>
      </c>
      <c r="Q1884">
        <v>50</v>
      </c>
      <c r="R1884">
        <v>300</v>
      </c>
      <c r="S1884"/>
      <c r="T1884"/>
      <c r="U1884" t="s">
        <v>6144</v>
      </c>
      <c r="V1884" s="2">
        <v>44084.448923611111</v>
      </c>
      <c r="W1884" t="s">
        <v>37</v>
      </c>
      <c r="X1884" s="2">
        <v>44084.448923611111</v>
      </c>
      <c r="Y1884" t="s">
        <v>37</v>
      </c>
      <c r="Z1884"/>
    </row>
    <row r="1885" spans="1:26" hidden="1" x14ac:dyDescent="0.25">
      <c r="A1885" t="s">
        <v>526</v>
      </c>
      <c r="B1885" t="s">
        <v>525</v>
      </c>
      <c r="C1885" t="s">
        <v>527</v>
      </c>
      <c r="D1885" t="s">
        <v>528</v>
      </c>
      <c r="E1885" t="s">
        <v>529</v>
      </c>
      <c r="F1885" t="s">
        <v>62</v>
      </c>
      <c r="G1885" t="s">
        <v>323</v>
      </c>
      <c r="H1885">
        <v>1031004</v>
      </c>
      <c r="I1885">
        <v>0.24</v>
      </c>
      <c r="J1885" t="s">
        <v>193</v>
      </c>
      <c r="K1885" t="s">
        <v>6175</v>
      </c>
      <c r="L1885" t="s">
        <v>330</v>
      </c>
      <c r="M1885">
        <v>20</v>
      </c>
      <c r="N1885">
        <v>100</v>
      </c>
      <c r="O1885" t="s">
        <v>6225</v>
      </c>
      <c r="P1885" s="2"/>
      <c r="Q1885" s="2"/>
      <c r="R1885" s="2"/>
      <c r="S1885"/>
      <c r="T1885"/>
      <c r="U1885" t="s">
        <v>6179</v>
      </c>
      <c r="V1885" s="2">
        <v>44089.457094907404</v>
      </c>
      <c r="W1885" t="s">
        <v>37</v>
      </c>
      <c r="X1885" s="2">
        <v>44116.458692129629</v>
      </c>
      <c r="Y1885" t="s">
        <v>37</v>
      </c>
      <c r="Z1885"/>
    </row>
    <row r="1886" spans="1:26" hidden="1" x14ac:dyDescent="0.25">
      <c r="A1886" t="s">
        <v>532</v>
      </c>
      <c r="B1886" t="s">
        <v>531</v>
      </c>
      <c r="C1886" t="s">
        <v>200</v>
      </c>
      <c r="D1886" t="s">
        <v>148</v>
      </c>
      <c r="E1886" t="s">
        <v>533</v>
      </c>
      <c r="F1886" t="s">
        <v>177</v>
      </c>
      <c r="G1886" t="s">
        <v>323</v>
      </c>
      <c r="H1886">
        <v>1031038</v>
      </c>
      <c r="I1886">
        <v>0.24</v>
      </c>
      <c r="J1886" t="s">
        <v>193</v>
      </c>
      <c r="K1886" t="s">
        <v>6175</v>
      </c>
      <c r="L1886" t="s">
        <v>330</v>
      </c>
      <c r="M1886">
        <v>20</v>
      </c>
      <c r="N1886">
        <v>100</v>
      </c>
      <c r="O1886" t="s">
        <v>6225</v>
      </c>
      <c r="P1886" s="2"/>
      <c r="Q1886" s="2"/>
      <c r="R1886" s="2"/>
      <c r="S1886"/>
      <c r="T1886"/>
      <c r="U1886" t="s">
        <v>6179</v>
      </c>
      <c r="V1886" s="2">
        <v>43976.582048611112</v>
      </c>
      <c r="W1886" t="s">
        <v>37</v>
      </c>
      <c r="X1886" s="2">
        <v>43976.582048611112</v>
      </c>
      <c r="Y1886" t="s">
        <v>37</v>
      </c>
      <c r="Z1886"/>
    </row>
    <row r="1887" spans="1:26" hidden="1" x14ac:dyDescent="0.25">
      <c r="A1887" t="s">
        <v>536</v>
      </c>
      <c r="B1887" t="s">
        <v>535</v>
      </c>
      <c r="C1887" t="s">
        <v>303</v>
      </c>
      <c r="D1887" t="s">
        <v>32</v>
      </c>
      <c r="E1887" t="s">
        <v>537</v>
      </c>
      <c r="F1887" t="s">
        <v>62</v>
      </c>
      <c r="G1887" t="s">
        <v>323</v>
      </c>
      <c r="H1887">
        <v>1031052</v>
      </c>
      <c r="I1887">
        <v>0.24</v>
      </c>
      <c r="J1887" t="s">
        <v>193</v>
      </c>
      <c r="K1887" t="s">
        <v>6175</v>
      </c>
      <c r="L1887" t="s">
        <v>330</v>
      </c>
      <c r="M1887">
        <v>20</v>
      </c>
      <c r="N1887">
        <v>100</v>
      </c>
      <c r="O1887" t="s">
        <v>6225</v>
      </c>
      <c r="P1887" s="2"/>
      <c r="Q1887" s="2"/>
      <c r="R1887" s="2"/>
      <c r="S1887"/>
      <c r="T1887"/>
      <c r="U1887" t="s">
        <v>6179</v>
      </c>
      <c r="V1887" s="2">
        <v>44027.503564814811</v>
      </c>
      <c r="W1887" t="s">
        <v>37</v>
      </c>
      <c r="X1887" s="2">
        <v>44027.503564814811</v>
      </c>
      <c r="Y1887" t="s">
        <v>37</v>
      </c>
      <c r="Z1887"/>
    </row>
    <row r="1888" spans="1:26" hidden="1" x14ac:dyDescent="0.25">
      <c r="A1888" t="s">
        <v>540</v>
      </c>
      <c r="B1888" t="s">
        <v>539</v>
      </c>
      <c r="C1888" t="s">
        <v>541</v>
      </c>
      <c r="D1888" t="s">
        <v>281</v>
      </c>
      <c r="E1888" t="s">
        <v>542</v>
      </c>
      <c r="F1888" t="s">
        <v>177</v>
      </c>
      <c r="G1888" t="s">
        <v>323</v>
      </c>
      <c r="H1888">
        <v>1031054</v>
      </c>
      <c r="I1888">
        <v>0.24</v>
      </c>
      <c r="J1888" t="s">
        <v>193</v>
      </c>
      <c r="K1888" t="s">
        <v>6175</v>
      </c>
      <c r="L1888" t="s">
        <v>330</v>
      </c>
      <c r="M1888">
        <v>20</v>
      </c>
      <c r="N1888">
        <v>100</v>
      </c>
      <c r="O1888" t="s">
        <v>6225</v>
      </c>
      <c r="P1888" s="2"/>
      <c r="Q1888" s="2"/>
      <c r="R1888" s="2"/>
      <c r="S1888"/>
      <c r="T1888"/>
      <c r="U1888" t="s">
        <v>6179</v>
      </c>
      <c r="V1888" s="2">
        <v>43977.561296296299</v>
      </c>
      <c r="W1888" t="s">
        <v>37</v>
      </c>
      <c r="X1888" s="2">
        <v>43977.561296296299</v>
      </c>
      <c r="Y1888" t="s">
        <v>37</v>
      </c>
      <c r="Z1888"/>
    </row>
    <row r="1889" spans="1:26" hidden="1" x14ac:dyDescent="0.25">
      <c r="A1889" t="s">
        <v>545</v>
      </c>
      <c r="B1889" t="s">
        <v>544</v>
      </c>
      <c r="C1889" t="s">
        <v>92</v>
      </c>
      <c r="D1889" t="s">
        <v>546</v>
      </c>
      <c r="E1889" t="s">
        <v>547</v>
      </c>
      <c r="F1889" t="s">
        <v>62</v>
      </c>
      <c r="G1889" t="s">
        <v>323</v>
      </c>
      <c r="H1889">
        <v>1031055</v>
      </c>
      <c r="I1889">
        <v>0.24</v>
      </c>
      <c r="J1889" t="s">
        <v>193</v>
      </c>
      <c r="K1889" t="s">
        <v>6175</v>
      </c>
      <c r="L1889" t="s">
        <v>330</v>
      </c>
      <c r="M1889">
        <v>20</v>
      </c>
      <c r="N1889">
        <v>100</v>
      </c>
      <c r="O1889" t="s">
        <v>6225</v>
      </c>
      <c r="P1889" s="2"/>
      <c r="Q1889" s="2"/>
      <c r="R1889" s="2"/>
      <c r="S1889"/>
      <c r="T1889"/>
      <c r="U1889" t="s">
        <v>6179</v>
      </c>
      <c r="V1889" s="2">
        <v>44027.448275462964</v>
      </c>
      <c r="W1889" t="s">
        <v>37</v>
      </c>
      <c r="X1889" s="2">
        <v>44027.448275462964</v>
      </c>
      <c r="Y1889" t="s">
        <v>37</v>
      </c>
      <c r="Z1889"/>
    </row>
    <row r="1890" spans="1:26" hidden="1" x14ac:dyDescent="0.25">
      <c r="A1890" t="s">
        <v>550</v>
      </c>
      <c r="B1890" t="s">
        <v>549</v>
      </c>
      <c r="C1890" t="s">
        <v>181</v>
      </c>
      <c r="D1890" t="s">
        <v>182</v>
      </c>
      <c r="E1890" t="s">
        <v>183</v>
      </c>
      <c r="F1890" t="s">
        <v>184</v>
      </c>
      <c r="G1890" t="s">
        <v>323</v>
      </c>
      <c r="H1890">
        <v>1031056</v>
      </c>
      <c r="I1890">
        <v>0.24</v>
      </c>
      <c r="J1890" t="s">
        <v>193</v>
      </c>
      <c r="K1890" t="s">
        <v>6175</v>
      </c>
      <c r="L1890" t="s">
        <v>330</v>
      </c>
      <c r="M1890">
        <v>20</v>
      </c>
      <c r="N1890">
        <v>100</v>
      </c>
      <c r="O1890" t="s">
        <v>6225</v>
      </c>
      <c r="P1890" s="2"/>
      <c r="Q1890" s="2"/>
      <c r="R1890" s="2"/>
      <c r="S1890"/>
      <c r="T1890"/>
      <c r="U1890" t="s">
        <v>6179</v>
      </c>
      <c r="V1890" s="2">
        <v>43976.562118055554</v>
      </c>
      <c r="W1890" t="s">
        <v>37</v>
      </c>
      <c r="X1890" s="2">
        <v>43976.562118055554</v>
      </c>
      <c r="Y1890" t="s">
        <v>37</v>
      </c>
      <c r="Z1890"/>
    </row>
    <row r="1891" spans="1:26" hidden="1" x14ac:dyDescent="0.25">
      <c r="A1891" t="s">
        <v>1297</v>
      </c>
      <c r="B1891" t="s">
        <v>1296</v>
      </c>
      <c r="C1891" t="s">
        <v>1298</v>
      </c>
      <c r="D1891" t="s">
        <v>1299</v>
      </c>
      <c r="E1891" t="s">
        <v>1300</v>
      </c>
      <c r="F1891" t="s">
        <v>62</v>
      </c>
      <c r="G1891" t="s">
        <v>323</v>
      </c>
      <c r="H1891">
        <v>1031144</v>
      </c>
      <c r="I1891">
        <v>0.24</v>
      </c>
      <c r="J1891" t="s">
        <v>193</v>
      </c>
      <c r="K1891" t="s">
        <v>6175</v>
      </c>
      <c r="L1891" t="s">
        <v>330</v>
      </c>
      <c r="M1891">
        <v>20</v>
      </c>
      <c r="N1891">
        <v>100</v>
      </c>
      <c r="O1891" t="s">
        <v>6225</v>
      </c>
      <c r="P1891" s="2"/>
      <c r="Q1891" s="2"/>
      <c r="R1891" s="2"/>
      <c r="S1891"/>
      <c r="T1891"/>
      <c r="U1891" t="s">
        <v>6179</v>
      </c>
      <c r="V1891" s="2">
        <v>44027.506909722222</v>
      </c>
      <c r="W1891" t="s">
        <v>37</v>
      </c>
      <c r="X1891" s="2">
        <v>44027.506909722222</v>
      </c>
      <c r="Y1891" t="s">
        <v>37</v>
      </c>
      <c r="Z1891"/>
    </row>
    <row r="1892" spans="1:26" hidden="1" x14ac:dyDescent="0.25">
      <c r="A1892" t="s">
        <v>491</v>
      </c>
      <c r="B1892" t="s">
        <v>490</v>
      </c>
      <c r="C1892" t="s">
        <v>492</v>
      </c>
      <c r="D1892" t="s">
        <v>81</v>
      </c>
      <c r="E1892" t="s">
        <v>493</v>
      </c>
      <c r="F1892" t="s">
        <v>62</v>
      </c>
      <c r="G1892" t="s">
        <v>323</v>
      </c>
      <c r="H1892">
        <v>1031098</v>
      </c>
      <c r="I1892">
        <v>0.24</v>
      </c>
      <c r="J1892" t="s">
        <v>193</v>
      </c>
      <c r="K1892" t="s">
        <v>6175</v>
      </c>
      <c r="L1892" t="s">
        <v>330</v>
      </c>
      <c r="M1892">
        <v>20</v>
      </c>
      <c r="N1892">
        <v>100</v>
      </c>
      <c r="O1892" t="s">
        <v>6225</v>
      </c>
      <c r="P1892" s="2"/>
      <c r="Q1892" s="2"/>
      <c r="R1892" s="2"/>
      <c r="S1892"/>
      <c r="T1892"/>
      <c r="U1892" t="s">
        <v>6179</v>
      </c>
      <c r="V1892" s="2">
        <v>44027.460555555554</v>
      </c>
      <c r="W1892" t="s">
        <v>37</v>
      </c>
      <c r="X1892" s="2">
        <v>44027.460555555554</v>
      </c>
      <c r="Y1892" t="s">
        <v>37</v>
      </c>
      <c r="Z1892"/>
    </row>
    <row r="1893" spans="1:26" hidden="1" x14ac:dyDescent="0.25">
      <c r="A1893" t="s">
        <v>496</v>
      </c>
      <c r="B1893" t="s">
        <v>495</v>
      </c>
      <c r="C1893" t="s">
        <v>497</v>
      </c>
      <c r="D1893" t="s">
        <v>281</v>
      </c>
      <c r="E1893" t="s">
        <v>498</v>
      </c>
      <c r="F1893" t="s">
        <v>177</v>
      </c>
      <c r="G1893" t="s">
        <v>323</v>
      </c>
      <c r="H1893">
        <v>1031099</v>
      </c>
      <c r="I1893">
        <v>0.24</v>
      </c>
      <c r="J1893" t="s">
        <v>193</v>
      </c>
      <c r="K1893" t="s">
        <v>6175</v>
      </c>
      <c r="L1893" t="s">
        <v>330</v>
      </c>
      <c r="M1893">
        <v>20</v>
      </c>
      <c r="N1893">
        <v>100</v>
      </c>
      <c r="O1893" t="s">
        <v>6225</v>
      </c>
      <c r="P1893" s="2"/>
      <c r="Q1893" s="2"/>
      <c r="R1893" s="2"/>
      <c r="S1893"/>
      <c r="T1893"/>
      <c r="U1893" t="s">
        <v>6179</v>
      </c>
      <c r="V1893" s="2">
        <v>44089.373657407406</v>
      </c>
      <c r="W1893" t="s">
        <v>37</v>
      </c>
      <c r="X1893" s="2">
        <v>44096.565092592595</v>
      </c>
      <c r="Y1893" t="s">
        <v>37</v>
      </c>
      <c r="Z1893"/>
    </row>
    <row r="1894" spans="1:26" hidden="1" x14ac:dyDescent="0.25">
      <c r="A1894" t="s">
        <v>486</v>
      </c>
      <c r="B1894" t="s">
        <v>485</v>
      </c>
      <c r="C1894" t="s">
        <v>245</v>
      </c>
      <c r="D1894" t="s">
        <v>487</v>
      </c>
      <c r="E1894" t="s">
        <v>488</v>
      </c>
      <c r="F1894" t="s">
        <v>62</v>
      </c>
      <c r="G1894" t="s">
        <v>323</v>
      </c>
      <c r="H1894">
        <v>1031132</v>
      </c>
      <c r="I1894">
        <v>0.24</v>
      </c>
      <c r="J1894" t="s">
        <v>193</v>
      </c>
      <c r="K1894" t="s">
        <v>6175</v>
      </c>
      <c r="L1894" t="s">
        <v>330</v>
      </c>
      <c r="M1894">
        <v>20</v>
      </c>
      <c r="N1894">
        <v>100</v>
      </c>
      <c r="O1894" t="s">
        <v>6225</v>
      </c>
      <c r="P1894" s="2"/>
      <c r="Q1894" s="2"/>
      <c r="R1894" s="2"/>
      <c r="S1894"/>
      <c r="T1894"/>
      <c r="U1894" t="s">
        <v>6179</v>
      </c>
      <c r="V1894" s="2">
        <v>44027.50886574074</v>
      </c>
      <c r="W1894" t="s">
        <v>37</v>
      </c>
      <c r="X1894" s="2">
        <v>44027.50886574074</v>
      </c>
      <c r="Y1894" t="s">
        <v>37</v>
      </c>
      <c r="Z1894"/>
    </row>
    <row r="1895" spans="1:26" hidden="1" x14ac:dyDescent="0.25">
      <c r="A1895" t="s">
        <v>507</v>
      </c>
      <c r="B1895" t="s">
        <v>506</v>
      </c>
      <c r="C1895" t="s">
        <v>142</v>
      </c>
      <c r="D1895" t="s">
        <v>126</v>
      </c>
      <c r="E1895" t="s">
        <v>143</v>
      </c>
      <c r="F1895" t="s">
        <v>62</v>
      </c>
      <c r="G1895" t="s">
        <v>323</v>
      </c>
      <c r="H1895">
        <v>1031103</v>
      </c>
      <c r="I1895">
        <v>0.24</v>
      </c>
      <c r="J1895" t="s">
        <v>193</v>
      </c>
      <c r="K1895" t="s">
        <v>6175</v>
      </c>
      <c r="L1895" t="s">
        <v>330</v>
      </c>
      <c r="M1895">
        <v>20</v>
      </c>
      <c r="N1895">
        <v>100</v>
      </c>
      <c r="O1895" t="s">
        <v>6225</v>
      </c>
      <c r="P1895" s="2"/>
      <c r="Q1895" s="2"/>
      <c r="R1895" s="2"/>
      <c r="S1895"/>
      <c r="T1895"/>
      <c r="U1895" t="s">
        <v>6179</v>
      </c>
      <c r="V1895" s="2">
        <v>44089.40283564815</v>
      </c>
      <c r="W1895" t="s">
        <v>37</v>
      </c>
      <c r="X1895" s="2">
        <v>44096.564409722225</v>
      </c>
      <c r="Y1895" t="s">
        <v>37</v>
      </c>
      <c r="Z1895"/>
    </row>
    <row r="1896" spans="1:26" hidden="1" x14ac:dyDescent="0.25">
      <c r="A1896" t="s">
        <v>509</v>
      </c>
      <c r="B1896" t="s">
        <v>508</v>
      </c>
      <c r="C1896" t="s">
        <v>86</v>
      </c>
      <c r="D1896" t="s">
        <v>510</v>
      </c>
      <c r="E1896" t="s">
        <v>511</v>
      </c>
      <c r="F1896" t="s">
        <v>62</v>
      </c>
      <c r="G1896" t="s">
        <v>323</v>
      </c>
      <c r="H1896">
        <v>1031104</v>
      </c>
      <c r="I1896">
        <v>0.24</v>
      </c>
      <c r="J1896" t="s">
        <v>193</v>
      </c>
      <c r="K1896" t="s">
        <v>6175</v>
      </c>
      <c r="L1896" t="s">
        <v>330</v>
      </c>
      <c r="M1896">
        <v>20</v>
      </c>
      <c r="N1896">
        <v>100</v>
      </c>
      <c r="O1896" t="s">
        <v>6225</v>
      </c>
      <c r="P1896" s="2"/>
      <c r="Q1896" s="2"/>
      <c r="R1896" s="2"/>
      <c r="S1896"/>
      <c r="T1896"/>
      <c r="U1896" t="s">
        <v>6179</v>
      </c>
      <c r="V1896" s="2">
        <v>44027.452719907407</v>
      </c>
      <c r="W1896" t="s">
        <v>37</v>
      </c>
      <c r="X1896" s="2">
        <v>44027.452719907407</v>
      </c>
      <c r="Y1896" t="s">
        <v>37</v>
      </c>
      <c r="Z1896"/>
    </row>
    <row r="1897" spans="1:26" hidden="1" x14ac:dyDescent="0.25">
      <c r="A1897" t="s">
        <v>514</v>
      </c>
      <c r="B1897" t="s">
        <v>513</v>
      </c>
      <c r="C1897" t="s">
        <v>515</v>
      </c>
      <c r="D1897" t="s">
        <v>516</v>
      </c>
      <c r="E1897" t="s">
        <v>517</v>
      </c>
      <c r="F1897" t="s">
        <v>62</v>
      </c>
      <c r="G1897" t="s">
        <v>323</v>
      </c>
      <c r="H1897">
        <v>1031108</v>
      </c>
      <c r="I1897">
        <v>0.24</v>
      </c>
      <c r="J1897" t="s">
        <v>193</v>
      </c>
      <c r="K1897" t="s">
        <v>6175</v>
      </c>
      <c r="L1897" t="s">
        <v>330</v>
      </c>
      <c r="M1897">
        <v>20</v>
      </c>
      <c r="N1897">
        <v>100</v>
      </c>
      <c r="O1897" t="s">
        <v>6225</v>
      </c>
      <c r="P1897" s="2"/>
      <c r="Q1897" s="2"/>
      <c r="R1897" s="2"/>
      <c r="S1897"/>
      <c r="T1897"/>
      <c r="U1897" t="s">
        <v>6179</v>
      </c>
      <c r="V1897" s="2">
        <v>44027.503946759258</v>
      </c>
      <c r="W1897" t="s">
        <v>37</v>
      </c>
      <c r="X1897" s="2">
        <v>44027.503946759258</v>
      </c>
      <c r="Y1897" t="s">
        <v>37</v>
      </c>
      <c r="Z1897"/>
    </row>
    <row r="1898" spans="1:26" hidden="1" x14ac:dyDescent="0.25">
      <c r="A1898" t="s">
        <v>520</v>
      </c>
      <c r="B1898" t="s">
        <v>519</v>
      </c>
      <c r="C1898" t="s">
        <v>521</v>
      </c>
      <c r="D1898" t="s">
        <v>522</v>
      </c>
      <c r="E1898" t="s">
        <v>523</v>
      </c>
      <c r="F1898" t="s">
        <v>62</v>
      </c>
      <c r="G1898" t="s">
        <v>323</v>
      </c>
      <c r="H1898">
        <v>1031109</v>
      </c>
      <c r="I1898">
        <v>0.24</v>
      </c>
      <c r="J1898" t="s">
        <v>193</v>
      </c>
      <c r="K1898" t="s">
        <v>6175</v>
      </c>
      <c r="L1898" t="s">
        <v>330</v>
      </c>
      <c r="M1898">
        <v>20</v>
      </c>
      <c r="N1898">
        <v>100</v>
      </c>
      <c r="O1898" t="s">
        <v>6225</v>
      </c>
      <c r="P1898" s="2"/>
      <c r="Q1898" s="2"/>
      <c r="R1898" s="2"/>
      <c r="S1898"/>
      <c r="T1898"/>
      <c r="U1898" t="s">
        <v>6179</v>
      </c>
      <c r="V1898" s="2">
        <v>44027.506238425929</v>
      </c>
      <c r="W1898" t="s">
        <v>37</v>
      </c>
      <c r="X1898" s="2">
        <v>44027.506238425929</v>
      </c>
      <c r="Y1898" t="s">
        <v>37</v>
      </c>
      <c r="Z1898"/>
    </row>
    <row r="1899" spans="1:26" hidden="1" x14ac:dyDescent="0.25">
      <c r="A1899" t="s">
        <v>501</v>
      </c>
      <c r="B1899" t="s">
        <v>500</v>
      </c>
      <c r="C1899" t="s">
        <v>502</v>
      </c>
      <c r="D1899" t="s">
        <v>503</v>
      </c>
      <c r="E1899" t="s">
        <v>504</v>
      </c>
      <c r="F1899" t="s">
        <v>62</v>
      </c>
      <c r="G1899" t="s">
        <v>323</v>
      </c>
      <c r="H1899">
        <v>1031094</v>
      </c>
      <c r="I1899">
        <v>0.24</v>
      </c>
      <c r="J1899" t="s">
        <v>193</v>
      </c>
      <c r="K1899" t="s">
        <v>6175</v>
      </c>
      <c r="L1899" t="s">
        <v>330</v>
      </c>
      <c r="M1899">
        <v>20</v>
      </c>
      <c r="N1899">
        <v>100</v>
      </c>
      <c r="O1899" t="s">
        <v>6225</v>
      </c>
      <c r="P1899" s="2"/>
      <c r="Q1899" s="2"/>
      <c r="R1899" s="2"/>
      <c r="S1899"/>
      <c r="T1899"/>
      <c r="U1899" t="s">
        <v>6179</v>
      </c>
      <c r="V1899" s="2">
        <v>44027.450995370367</v>
      </c>
      <c r="W1899" t="s">
        <v>37</v>
      </c>
      <c r="X1899" s="2">
        <v>44027.450995370367</v>
      </c>
      <c r="Y1899" t="s">
        <v>37</v>
      </c>
      <c r="Z1899"/>
    </row>
    <row r="1900" spans="1:26" hidden="1" x14ac:dyDescent="0.25">
      <c r="A1900" t="s">
        <v>472</v>
      </c>
      <c r="B1900" t="s">
        <v>471</v>
      </c>
      <c r="C1900" t="s">
        <v>382</v>
      </c>
      <c r="D1900" t="s">
        <v>473</v>
      </c>
      <c r="E1900" t="s">
        <v>474</v>
      </c>
      <c r="F1900" t="s">
        <v>177</v>
      </c>
      <c r="G1900" t="s">
        <v>323</v>
      </c>
      <c r="H1900">
        <v>1031091</v>
      </c>
      <c r="I1900">
        <v>0.24</v>
      </c>
      <c r="J1900" t="s">
        <v>193</v>
      </c>
      <c r="K1900" t="s">
        <v>6175</v>
      </c>
      <c r="L1900" t="s">
        <v>330</v>
      </c>
      <c r="M1900">
        <v>20</v>
      </c>
      <c r="N1900">
        <v>100</v>
      </c>
      <c r="O1900" t="s">
        <v>6225</v>
      </c>
      <c r="P1900" s="2"/>
      <c r="Q1900" s="2"/>
      <c r="R1900" s="2"/>
      <c r="S1900"/>
      <c r="T1900"/>
      <c r="U1900" t="s">
        <v>6179</v>
      </c>
      <c r="V1900" s="2">
        <v>43976.647013888891</v>
      </c>
      <c r="W1900" t="s">
        <v>37</v>
      </c>
      <c r="X1900" s="2">
        <v>43976.647013888891</v>
      </c>
      <c r="Y1900" t="s">
        <v>37</v>
      </c>
      <c r="Z1900"/>
    </row>
    <row r="1901" spans="1:26" hidden="1" x14ac:dyDescent="0.25">
      <c r="A1901" t="s">
        <v>458</v>
      </c>
      <c r="B1901" t="s">
        <v>457</v>
      </c>
      <c r="C1901" t="s">
        <v>92</v>
      </c>
      <c r="D1901" t="s">
        <v>93</v>
      </c>
      <c r="E1901" t="s">
        <v>94</v>
      </c>
      <c r="F1901" t="s">
        <v>62</v>
      </c>
      <c r="G1901" t="s">
        <v>323</v>
      </c>
      <c r="H1901">
        <v>1031075</v>
      </c>
      <c r="I1901">
        <v>0.24</v>
      </c>
      <c r="J1901" t="s">
        <v>193</v>
      </c>
      <c r="K1901" t="s">
        <v>6175</v>
      </c>
      <c r="L1901" t="s">
        <v>330</v>
      </c>
      <c r="M1901">
        <v>20</v>
      </c>
      <c r="N1901">
        <v>100</v>
      </c>
      <c r="O1901" t="s">
        <v>6225</v>
      </c>
      <c r="P1901" s="2"/>
      <c r="Q1901" s="2"/>
      <c r="R1901" s="2"/>
      <c r="S1901"/>
      <c r="T1901"/>
      <c r="U1901" t="s">
        <v>6179</v>
      </c>
      <c r="V1901" s="2">
        <v>44027.450115740743</v>
      </c>
      <c r="W1901" t="s">
        <v>37</v>
      </c>
      <c r="X1901" s="2">
        <v>44027.450115740743</v>
      </c>
      <c r="Y1901" t="s">
        <v>37</v>
      </c>
      <c r="Z1901"/>
    </row>
    <row r="1902" spans="1:26" hidden="1" x14ac:dyDescent="0.25">
      <c r="A1902" t="s">
        <v>460</v>
      </c>
      <c r="B1902" t="s">
        <v>459</v>
      </c>
      <c r="C1902" t="s">
        <v>461</v>
      </c>
      <c r="D1902" t="s">
        <v>462</v>
      </c>
      <c r="E1902" t="s">
        <v>463</v>
      </c>
      <c r="F1902" t="s">
        <v>62</v>
      </c>
      <c r="G1902" t="s">
        <v>323</v>
      </c>
      <c r="H1902">
        <v>1031082</v>
      </c>
      <c r="I1902">
        <v>0.24</v>
      </c>
      <c r="J1902" t="s">
        <v>193</v>
      </c>
      <c r="K1902" t="s">
        <v>6175</v>
      </c>
      <c r="L1902" t="s">
        <v>330</v>
      </c>
      <c r="M1902">
        <v>20</v>
      </c>
      <c r="N1902">
        <v>100</v>
      </c>
      <c r="O1902" t="s">
        <v>6225</v>
      </c>
      <c r="P1902" s="2"/>
      <c r="Q1902" s="2"/>
      <c r="R1902" s="2"/>
      <c r="S1902"/>
      <c r="T1902"/>
      <c r="U1902" t="s">
        <v>6179</v>
      </c>
      <c r="V1902" s="2">
        <v>44075.405949074076</v>
      </c>
      <c r="W1902" t="s">
        <v>37</v>
      </c>
      <c r="X1902" s="2">
        <v>44075.405949074076</v>
      </c>
      <c r="Y1902" t="s">
        <v>37</v>
      </c>
      <c r="Z1902"/>
    </row>
    <row r="1903" spans="1:26" hidden="1" x14ac:dyDescent="0.25">
      <c r="A1903" t="s">
        <v>3406</v>
      </c>
      <c r="B1903" t="s">
        <v>3405</v>
      </c>
      <c r="C1903" t="s">
        <v>961</v>
      </c>
      <c r="D1903" t="s">
        <v>222</v>
      </c>
      <c r="E1903" t="s">
        <v>962</v>
      </c>
      <c r="F1903" t="s">
        <v>51</v>
      </c>
      <c r="G1903" t="s">
        <v>323</v>
      </c>
      <c r="H1903">
        <v>1031083</v>
      </c>
      <c r="I1903">
        <v>0.24</v>
      </c>
      <c r="J1903" t="s">
        <v>193</v>
      </c>
      <c r="K1903" t="s">
        <v>6175</v>
      </c>
      <c r="L1903" t="s">
        <v>330</v>
      </c>
      <c r="M1903">
        <v>20</v>
      </c>
      <c r="N1903">
        <v>100</v>
      </c>
      <c r="O1903" t="s">
        <v>6225</v>
      </c>
      <c r="P1903" s="2"/>
      <c r="Q1903" s="2"/>
      <c r="R1903" s="2"/>
      <c r="S1903"/>
      <c r="T1903"/>
      <c r="U1903" t="s">
        <v>6179</v>
      </c>
      <c r="V1903" s="2">
        <v>43976.640231481484</v>
      </c>
      <c r="W1903" t="s">
        <v>37</v>
      </c>
      <c r="X1903" s="2">
        <v>43976.640231481484</v>
      </c>
      <c r="Y1903" t="s">
        <v>37</v>
      </c>
      <c r="Z1903"/>
    </row>
    <row r="1904" spans="1:26" hidden="1" x14ac:dyDescent="0.25">
      <c r="A1904" t="s">
        <v>3273</v>
      </c>
      <c r="B1904" t="s">
        <v>3272</v>
      </c>
      <c r="C1904" t="s">
        <v>2071</v>
      </c>
      <c r="D1904" t="s">
        <v>3274</v>
      </c>
      <c r="E1904" t="s">
        <v>3275</v>
      </c>
      <c r="F1904" t="s">
        <v>177</v>
      </c>
      <c r="G1904" t="s">
        <v>58</v>
      </c>
      <c r="H1904">
        <v>1015849</v>
      </c>
      <c r="I1904">
        <v>5</v>
      </c>
      <c r="J1904" t="s">
        <v>47</v>
      </c>
      <c r="K1904" t="s">
        <v>6142</v>
      </c>
      <c r="L1904" t="s">
        <v>55</v>
      </c>
      <c r="M1904">
        <v>80</v>
      </c>
      <c r="N1904">
        <v>100</v>
      </c>
      <c r="O1904" t="s">
        <v>6221</v>
      </c>
      <c r="P1904">
        <v>2700</v>
      </c>
      <c r="Q1904">
        <v>50</v>
      </c>
      <c r="R1904">
        <v>300</v>
      </c>
      <c r="S1904"/>
      <c r="T1904"/>
      <c r="U1904" t="s">
        <v>6144</v>
      </c>
      <c r="V1904" s="2">
        <v>44084.466909722221</v>
      </c>
      <c r="W1904" t="s">
        <v>37</v>
      </c>
      <c r="X1904" s="2">
        <v>44084.466909722221</v>
      </c>
      <c r="Y1904" t="s">
        <v>37</v>
      </c>
      <c r="Z1904"/>
    </row>
    <row r="1905" spans="1:26" hidden="1" x14ac:dyDescent="0.25">
      <c r="A1905" t="s">
        <v>3278</v>
      </c>
      <c r="B1905" t="s">
        <v>3277</v>
      </c>
      <c r="C1905" t="s">
        <v>188</v>
      </c>
      <c r="D1905" t="s">
        <v>1365</v>
      </c>
      <c r="E1905" t="s">
        <v>1366</v>
      </c>
      <c r="F1905" t="s">
        <v>177</v>
      </c>
      <c r="G1905" t="s">
        <v>58</v>
      </c>
      <c r="H1905">
        <v>1015850</v>
      </c>
      <c r="I1905">
        <v>5</v>
      </c>
      <c r="J1905" t="s">
        <v>47</v>
      </c>
      <c r="K1905" t="s">
        <v>6142</v>
      </c>
      <c r="L1905" t="s">
        <v>55</v>
      </c>
      <c r="M1905">
        <v>80</v>
      </c>
      <c r="N1905">
        <v>100</v>
      </c>
      <c r="O1905" t="s">
        <v>6221</v>
      </c>
      <c r="P1905">
        <v>2700</v>
      </c>
      <c r="Q1905">
        <v>50</v>
      </c>
      <c r="R1905">
        <v>300</v>
      </c>
      <c r="S1905"/>
      <c r="T1905"/>
      <c r="U1905" t="s">
        <v>6144</v>
      </c>
      <c r="V1905" s="2">
        <v>44089.46603009259</v>
      </c>
      <c r="W1905" t="s">
        <v>37</v>
      </c>
      <c r="X1905" s="2">
        <v>44089.46603009259</v>
      </c>
      <c r="Y1905" t="s">
        <v>37</v>
      </c>
      <c r="Z1905"/>
    </row>
    <row r="1906" spans="1:26" hidden="1" x14ac:dyDescent="0.25">
      <c r="A1906" t="s">
        <v>450</v>
      </c>
      <c r="B1906" t="s">
        <v>449</v>
      </c>
      <c r="C1906" t="s">
        <v>451</v>
      </c>
      <c r="D1906" t="s">
        <v>452</v>
      </c>
      <c r="E1906" t="s">
        <v>453</v>
      </c>
      <c r="F1906" t="s">
        <v>62</v>
      </c>
      <c r="G1906" t="s">
        <v>323</v>
      </c>
      <c r="H1906">
        <v>1031059</v>
      </c>
      <c r="I1906">
        <v>0.24</v>
      </c>
      <c r="J1906" t="s">
        <v>193</v>
      </c>
      <c r="K1906" t="s">
        <v>6175</v>
      </c>
      <c r="L1906" t="s">
        <v>330</v>
      </c>
      <c r="M1906">
        <v>20</v>
      </c>
      <c r="N1906">
        <v>100</v>
      </c>
      <c r="O1906" t="s">
        <v>6225</v>
      </c>
      <c r="P1906" s="2"/>
      <c r="Q1906" s="2"/>
      <c r="R1906" s="2"/>
      <c r="S1906"/>
      <c r="T1906"/>
      <c r="U1906" t="s">
        <v>6179</v>
      </c>
      <c r="V1906" s="2">
        <v>44011.503182870372</v>
      </c>
      <c r="W1906" t="s">
        <v>37</v>
      </c>
      <c r="X1906" s="2">
        <v>44011.503182870372</v>
      </c>
      <c r="Y1906" t="s">
        <v>37</v>
      </c>
      <c r="Z1906"/>
    </row>
    <row r="1907" spans="1:26" hidden="1" x14ac:dyDescent="0.25">
      <c r="A1907" t="s">
        <v>443</v>
      </c>
      <c r="B1907" t="s">
        <v>442</v>
      </c>
      <c r="C1907" t="s">
        <v>444</v>
      </c>
      <c r="D1907" t="s">
        <v>118</v>
      </c>
      <c r="E1907" t="s">
        <v>445</v>
      </c>
      <c r="F1907" t="s">
        <v>107</v>
      </c>
      <c r="G1907" t="s">
        <v>58</v>
      </c>
      <c r="H1907">
        <v>1032251</v>
      </c>
      <c r="I1907">
        <v>5</v>
      </c>
      <c r="J1907" t="s">
        <v>47</v>
      </c>
      <c r="K1907" t="s">
        <v>6142</v>
      </c>
      <c r="L1907" t="s">
        <v>55</v>
      </c>
      <c r="M1907">
        <v>80</v>
      </c>
      <c r="N1907">
        <v>100</v>
      </c>
      <c r="O1907" t="s">
        <v>6203</v>
      </c>
      <c r="P1907">
        <v>2600</v>
      </c>
      <c r="Q1907">
        <v>50</v>
      </c>
      <c r="R1907">
        <v>300</v>
      </c>
      <c r="S1907"/>
      <c r="T1907"/>
      <c r="U1907" t="s">
        <v>6144</v>
      </c>
      <c r="V1907" s="2">
        <v>43669.577268518522</v>
      </c>
      <c r="W1907" t="s">
        <v>37</v>
      </c>
      <c r="X1907" s="2">
        <v>43669.577268518522</v>
      </c>
      <c r="Y1907" t="s">
        <v>37</v>
      </c>
      <c r="Z1907"/>
    </row>
    <row r="1908" spans="1:26" hidden="1" x14ac:dyDescent="0.25">
      <c r="A1908" t="s">
        <v>448</v>
      </c>
      <c r="B1908" t="s">
        <v>447</v>
      </c>
      <c r="C1908" t="s">
        <v>245</v>
      </c>
      <c r="D1908" t="s">
        <v>246</v>
      </c>
      <c r="E1908" t="s">
        <v>247</v>
      </c>
      <c r="F1908" t="s">
        <v>62</v>
      </c>
      <c r="G1908" t="s">
        <v>58</v>
      </c>
      <c r="H1908">
        <v>1032254</v>
      </c>
      <c r="I1908">
        <v>5</v>
      </c>
      <c r="J1908" t="s">
        <v>47</v>
      </c>
      <c r="K1908" t="s">
        <v>6172</v>
      </c>
      <c r="L1908" t="s">
        <v>55</v>
      </c>
      <c r="M1908">
        <v>60</v>
      </c>
      <c r="N1908">
        <v>100</v>
      </c>
      <c r="O1908" t="s">
        <v>6190</v>
      </c>
      <c r="P1908">
        <v>2600</v>
      </c>
      <c r="Q1908">
        <v>50</v>
      </c>
      <c r="R1908">
        <v>300</v>
      </c>
      <c r="S1908"/>
      <c r="T1908"/>
      <c r="U1908" t="s">
        <v>6174</v>
      </c>
      <c r="V1908" s="2">
        <v>43817.443807870368</v>
      </c>
      <c r="W1908" t="s">
        <v>37</v>
      </c>
      <c r="X1908" s="2">
        <v>43817.443807870368</v>
      </c>
      <c r="Y1908" t="s">
        <v>37</v>
      </c>
      <c r="Z1908"/>
    </row>
    <row r="1909" spans="1:26" hidden="1" x14ac:dyDescent="0.25">
      <c r="A1909" t="s">
        <v>3500</v>
      </c>
      <c r="B1909" t="s">
        <v>3499</v>
      </c>
      <c r="C1909" t="s">
        <v>723</v>
      </c>
      <c r="D1909" t="s">
        <v>3501</v>
      </c>
      <c r="E1909" t="s">
        <v>725</v>
      </c>
      <c r="F1909" t="s">
        <v>62</v>
      </c>
      <c r="G1909" t="s">
        <v>58</v>
      </c>
      <c r="H1909">
        <v>1034602</v>
      </c>
      <c r="I1909">
        <v>5</v>
      </c>
      <c r="J1909" t="s">
        <v>47</v>
      </c>
      <c r="K1909" t="s">
        <v>6142</v>
      </c>
      <c r="L1909" t="s">
        <v>55</v>
      </c>
      <c r="M1909">
        <v>80</v>
      </c>
      <c r="N1909">
        <v>100</v>
      </c>
      <c r="O1909" t="s">
        <v>6180</v>
      </c>
      <c r="P1909">
        <v>2500</v>
      </c>
      <c r="Q1909">
        <v>50</v>
      </c>
      <c r="R1909">
        <v>300</v>
      </c>
      <c r="S1909"/>
      <c r="T1909"/>
      <c r="U1909" t="s">
        <v>6144</v>
      </c>
      <c r="V1909" s="2">
        <v>43685.449895833335</v>
      </c>
      <c r="W1909" t="s">
        <v>37</v>
      </c>
      <c r="X1909" s="2">
        <v>43685.449895833335</v>
      </c>
      <c r="Y1909" t="s">
        <v>37</v>
      </c>
      <c r="Z1909"/>
    </row>
    <row r="1910" spans="1:26" hidden="1" x14ac:dyDescent="0.25">
      <c r="A1910" t="s">
        <v>3497</v>
      </c>
      <c r="B1910" t="s">
        <v>3496</v>
      </c>
      <c r="C1910" t="s">
        <v>723</v>
      </c>
      <c r="D1910" t="s">
        <v>411</v>
      </c>
      <c r="E1910" t="s">
        <v>725</v>
      </c>
      <c r="F1910" t="s">
        <v>62</v>
      </c>
      <c r="G1910" t="s">
        <v>58</v>
      </c>
      <c r="H1910">
        <v>1034558</v>
      </c>
      <c r="I1910">
        <v>5</v>
      </c>
      <c r="J1910" t="s">
        <v>47</v>
      </c>
      <c r="K1910" t="s">
        <v>6142</v>
      </c>
      <c r="L1910" t="s">
        <v>55</v>
      </c>
      <c r="M1910">
        <v>80</v>
      </c>
      <c r="N1910">
        <v>100</v>
      </c>
      <c r="O1910" t="s">
        <v>6180</v>
      </c>
      <c r="P1910">
        <v>2500</v>
      </c>
      <c r="Q1910">
        <v>50</v>
      </c>
      <c r="R1910">
        <v>300</v>
      </c>
      <c r="S1910"/>
      <c r="T1910"/>
      <c r="U1910" t="s">
        <v>6144</v>
      </c>
      <c r="V1910" s="2">
        <v>43685.448692129627</v>
      </c>
      <c r="W1910" t="s">
        <v>37</v>
      </c>
      <c r="X1910" s="2">
        <v>43685.448692129627</v>
      </c>
      <c r="Y1910" t="s">
        <v>37</v>
      </c>
      <c r="Z1910"/>
    </row>
    <row r="1911" spans="1:26" hidden="1" x14ac:dyDescent="0.25">
      <c r="A1911" t="s">
        <v>1315</v>
      </c>
      <c r="B1911" t="s">
        <v>1314</v>
      </c>
      <c r="C1911" t="s">
        <v>1027</v>
      </c>
      <c r="D1911" t="s">
        <v>724</v>
      </c>
      <c r="E1911" t="s">
        <v>1028</v>
      </c>
      <c r="F1911" t="s">
        <v>34</v>
      </c>
      <c r="G1911" t="s">
        <v>58</v>
      </c>
      <c r="H1911">
        <v>1034379</v>
      </c>
      <c r="I1911">
        <v>5</v>
      </c>
      <c r="J1911" t="s">
        <v>79</v>
      </c>
      <c r="K1911" t="s">
        <v>6172</v>
      </c>
      <c r="L1911" t="s">
        <v>55</v>
      </c>
      <c r="M1911">
        <v>60</v>
      </c>
      <c r="N1911">
        <v>100</v>
      </c>
      <c r="O1911" t="s">
        <v>6224</v>
      </c>
      <c r="P1911">
        <v>2600</v>
      </c>
      <c r="Q1911">
        <v>50</v>
      </c>
      <c r="R1911">
        <v>300</v>
      </c>
      <c r="S1911"/>
      <c r="T1911"/>
      <c r="U1911" t="s">
        <v>6174</v>
      </c>
      <c r="V1911" s="2">
        <v>43973.436203703706</v>
      </c>
      <c r="W1911" t="s">
        <v>37</v>
      </c>
      <c r="X1911" s="2">
        <v>43973.436203703706</v>
      </c>
      <c r="Y1911" t="s">
        <v>37</v>
      </c>
      <c r="Z1911"/>
    </row>
    <row r="1912" spans="1:26" hidden="1" x14ac:dyDescent="0.25">
      <c r="A1912" t="s">
        <v>1309</v>
      </c>
      <c r="B1912" t="s">
        <v>1308</v>
      </c>
      <c r="C1912" t="s">
        <v>434</v>
      </c>
      <c r="D1912" t="s">
        <v>32</v>
      </c>
      <c r="E1912" t="s">
        <v>435</v>
      </c>
      <c r="F1912" t="s">
        <v>277</v>
      </c>
      <c r="G1912" t="s">
        <v>58</v>
      </c>
      <c r="H1912">
        <v>1034776</v>
      </c>
      <c r="I1912">
        <v>5</v>
      </c>
      <c r="J1912" t="s">
        <v>79</v>
      </c>
      <c r="K1912" t="s">
        <v>6142</v>
      </c>
      <c r="L1912" t="s">
        <v>55</v>
      </c>
      <c r="M1912">
        <v>80</v>
      </c>
      <c r="N1912">
        <v>100</v>
      </c>
      <c r="O1912" t="s">
        <v>6156</v>
      </c>
      <c r="P1912">
        <v>2600</v>
      </c>
      <c r="Q1912">
        <v>50</v>
      </c>
      <c r="R1912">
        <v>550</v>
      </c>
      <c r="S1912"/>
      <c r="T1912"/>
      <c r="U1912" t="s">
        <v>6144</v>
      </c>
      <c r="V1912" s="2">
        <v>43670.42046296296</v>
      </c>
      <c r="W1912" t="s">
        <v>37</v>
      </c>
      <c r="X1912" s="2">
        <v>43670.42046296296</v>
      </c>
      <c r="Y1912" t="s">
        <v>37</v>
      </c>
      <c r="Z1912"/>
    </row>
    <row r="1913" spans="1:26" hidden="1" x14ac:dyDescent="0.25">
      <c r="A1913" t="s">
        <v>3536</v>
      </c>
      <c r="B1913" t="s">
        <v>3535</v>
      </c>
      <c r="C1913" t="s">
        <v>723</v>
      </c>
      <c r="D1913" t="s">
        <v>1289</v>
      </c>
      <c r="E1913" t="s">
        <v>3533</v>
      </c>
      <c r="F1913" t="s">
        <v>62</v>
      </c>
      <c r="G1913" t="s">
        <v>58</v>
      </c>
      <c r="H1913">
        <v>1034631</v>
      </c>
      <c r="I1913">
        <v>5</v>
      </c>
      <c r="J1913" t="s">
        <v>47</v>
      </c>
      <c r="K1913" t="s">
        <v>6142</v>
      </c>
      <c r="L1913" t="s">
        <v>55</v>
      </c>
      <c r="M1913">
        <v>80</v>
      </c>
      <c r="N1913">
        <v>100</v>
      </c>
      <c r="O1913" t="s">
        <v>6180</v>
      </c>
      <c r="P1913">
        <v>2500</v>
      </c>
      <c r="Q1913">
        <v>50</v>
      </c>
      <c r="R1913">
        <v>300</v>
      </c>
      <c r="S1913"/>
      <c r="T1913"/>
      <c r="U1913" t="s">
        <v>6144</v>
      </c>
      <c r="V1913" s="2">
        <v>43685.443599537037</v>
      </c>
      <c r="W1913" t="s">
        <v>37</v>
      </c>
      <c r="X1913" s="2">
        <v>43685.443599537037</v>
      </c>
      <c r="Y1913" t="s">
        <v>37</v>
      </c>
      <c r="Z1913"/>
    </row>
    <row r="1914" spans="1:26" hidden="1" x14ac:dyDescent="0.25">
      <c r="A1914" t="s">
        <v>1678</v>
      </c>
      <c r="B1914" t="s">
        <v>1677</v>
      </c>
      <c r="C1914" t="s">
        <v>640</v>
      </c>
      <c r="D1914" t="s">
        <v>641</v>
      </c>
      <c r="E1914" t="s">
        <v>642</v>
      </c>
      <c r="F1914" t="s">
        <v>643</v>
      </c>
      <c r="G1914" t="s">
        <v>58</v>
      </c>
      <c r="H1914">
        <v>1016175</v>
      </c>
      <c r="I1914">
        <v>5</v>
      </c>
      <c r="J1914" t="s">
        <v>47</v>
      </c>
      <c r="K1914" t="s">
        <v>6142</v>
      </c>
      <c r="L1914" t="s">
        <v>55</v>
      </c>
      <c r="M1914">
        <v>80</v>
      </c>
      <c r="N1914">
        <v>100</v>
      </c>
      <c r="O1914" t="s">
        <v>6160</v>
      </c>
      <c r="P1914">
        <v>2600</v>
      </c>
      <c r="Q1914">
        <v>50</v>
      </c>
      <c r="R1914">
        <v>300</v>
      </c>
      <c r="S1914"/>
      <c r="T1914"/>
      <c r="U1914" t="s">
        <v>6144</v>
      </c>
      <c r="V1914" s="2">
        <v>43669.63652777778</v>
      </c>
      <c r="W1914" t="s">
        <v>37</v>
      </c>
      <c r="X1914" s="2">
        <v>43669.63652777778</v>
      </c>
      <c r="Y1914" t="s">
        <v>37</v>
      </c>
      <c r="Z1914"/>
    </row>
    <row r="1915" spans="1:26" hidden="1" x14ac:dyDescent="0.25">
      <c r="A1915" t="s">
        <v>1680</v>
      </c>
      <c r="B1915" t="s">
        <v>1679</v>
      </c>
      <c r="C1915" t="s">
        <v>761</v>
      </c>
      <c r="D1915" t="s">
        <v>32</v>
      </c>
      <c r="E1915" t="s">
        <v>762</v>
      </c>
      <c r="F1915" t="s">
        <v>177</v>
      </c>
      <c r="G1915" t="s">
        <v>58</v>
      </c>
      <c r="H1915">
        <v>1016207</v>
      </c>
      <c r="I1915">
        <v>5</v>
      </c>
      <c r="J1915" t="s">
        <v>47</v>
      </c>
      <c r="K1915" t="s">
        <v>6142</v>
      </c>
      <c r="L1915" t="s">
        <v>55</v>
      </c>
      <c r="M1915">
        <v>80</v>
      </c>
      <c r="N1915">
        <v>100</v>
      </c>
      <c r="O1915" t="s">
        <v>6160</v>
      </c>
      <c r="P1915">
        <v>2600</v>
      </c>
      <c r="Q1915">
        <v>50</v>
      </c>
      <c r="R1915">
        <v>300</v>
      </c>
      <c r="S1915"/>
      <c r="T1915"/>
      <c r="U1915" t="s">
        <v>6144</v>
      </c>
      <c r="V1915" s="2">
        <v>43670.588495370372</v>
      </c>
      <c r="W1915" t="s">
        <v>37</v>
      </c>
      <c r="X1915" s="2">
        <v>43670.588495370372</v>
      </c>
      <c r="Y1915" t="s">
        <v>37</v>
      </c>
      <c r="Z1915"/>
    </row>
    <row r="1916" spans="1:26" hidden="1" x14ac:dyDescent="0.25">
      <c r="A1916" t="s">
        <v>1682</v>
      </c>
      <c r="B1916" t="s">
        <v>1681</v>
      </c>
      <c r="C1916" t="s">
        <v>761</v>
      </c>
      <c r="D1916" t="s">
        <v>32</v>
      </c>
      <c r="E1916" t="s">
        <v>762</v>
      </c>
      <c r="F1916" t="s">
        <v>177</v>
      </c>
      <c r="G1916" t="s">
        <v>58</v>
      </c>
      <c r="H1916">
        <v>1015826</v>
      </c>
      <c r="I1916">
        <v>5</v>
      </c>
      <c r="J1916" t="s">
        <v>47</v>
      </c>
      <c r="K1916" t="s">
        <v>6142</v>
      </c>
      <c r="L1916" t="s">
        <v>55</v>
      </c>
      <c r="M1916">
        <v>80</v>
      </c>
      <c r="N1916">
        <v>100</v>
      </c>
      <c r="O1916" t="s">
        <v>6160</v>
      </c>
      <c r="P1916">
        <v>2600</v>
      </c>
      <c r="Q1916">
        <v>50</v>
      </c>
      <c r="R1916">
        <v>300</v>
      </c>
      <c r="S1916"/>
      <c r="T1916"/>
      <c r="U1916" t="s">
        <v>6144</v>
      </c>
      <c r="V1916" s="2">
        <v>43670.588784722226</v>
      </c>
      <c r="W1916" t="s">
        <v>37</v>
      </c>
      <c r="X1916" s="2">
        <v>43670.588784722226</v>
      </c>
      <c r="Y1916" t="s">
        <v>37</v>
      </c>
      <c r="Z1916"/>
    </row>
    <row r="1917" spans="1:26" hidden="1" x14ac:dyDescent="0.25">
      <c r="A1917" t="s">
        <v>1684</v>
      </c>
      <c r="B1917" t="s">
        <v>1683</v>
      </c>
      <c r="C1917" t="s">
        <v>761</v>
      </c>
      <c r="D1917" t="s">
        <v>32</v>
      </c>
      <c r="E1917" t="s">
        <v>762</v>
      </c>
      <c r="F1917" t="s">
        <v>177</v>
      </c>
      <c r="G1917" t="s">
        <v>58</v>
      </c>
      <c r="H1917">
        <v>1016190</v>
      </c>
      <c r="I1917">
        <v>5</v>
      </c>
      <c r="J1917" t="s">
        <v>167</v>
      </c>
      <c r="K1917" t="s">
        <v>6142</v>
      </c>
      <c r="L1917" t="s">
        <v>55</v>
      </c>
      <c r="M1917">
        <v>80</v>
      </c>
      <c r="N1917">
        <v>100</v>
      </c>
      <c r="O1917" t="s">
        <v>6160</v>
      </c>
      <c r="P1917">
        <v>2550</v>
      </c>
      <c r="Q1917">
        <v>50</v>
      </c>
      <c r="R1917">
        <v>300</v>
      </c>
      <c r="S1917"/>
      <c r="T1917"/>
      <c r="U1917" t="s">
        <v>6144</v>
      </c>
      <c r="V1917" s="2">
        <v>43670.589097222219</v>
      </c>
      <c r="W1917" t="s">
        <v>37</v>
      </c>
      <c r="X1917" s="2">
        <v>43670.589097222219</v>
      </c>
      <c r="Y1917" t="s">
        <v>37</v>
      </c>
      <c r="Z1917"/>
    </row>
    <row r="1918" spans="1:26" hidden="1" x14ac:dyDescent="0.25">
      <c r="A1918" t="s">
        <v>1686</v>
      </c>
      <c r="B1918" t="s">
        <v>1685</v>
      </c>
      <c r="C1918" t="s">
        <v>737</v>
      </c>
      <c r="D1918" t="s">
        <v>334</v>
      </c>
      <c r="E1918" t="s">
        <v>738</v>
      </c>
      <c r="F1918" t="s">
        <v>184</v>
      </c>
      <c r="G1918" t="s">
        <v>58</v>
      </c>
      <c r="H1918">
        <v>1015844</v>
      </c>
      <c r="I1918">
        <v>5</v>
      </c>
      <c r="J1918" t="s">
        <v>47</v>
      </c>
      <c r="K1918" t="s">
        <v>6142</v>
      </c>
      <c r="L1918" t="s">
        <v>55</v>
      </c>
      <c r="M1918">
        <v>80</v>
      </c>
      <c r="N1918">
        <v>100</v>
      </c>
      <c r="O1918" t="s">
        <v>6160</v>
      </c>
      <c r="P1918">
        <v>2600</v>
      </c>
      <c r="Q1918">
        <v>50</v>
      </c>
      <c r="R1918">
        <v>300</v>
      </c>
      <c r="S1918"/>
      <c r="T1918"/>
      <c r="U1918" t="s">
        <v>6144</v>
      </c>
      <c r="V1918" s="2">
        <v>43670.609895833331</v>
      </c>
      <c r="W1918" t="s">
        <v>37</v>
      </c>
      <c r="X1918" s="2">
        <v>43670.609895833331</v>
      </c>
      <c r="Y1918" t="s">
        <v>37</v>
      </c>
      <c r="Z1918"/>
    </row>
    <row r="1919" spans="1:26" hidden="1" x14ac:dyDescent="0.25">
      <c r="A1919" t="s">
        <v>1688</v>
      </c>
      <c r="B1919" t="s">
        <v>1687</v>
      </c>
      <c r="C1919" t="s">
        <v>227</v>
      </c>
      <c r="D1919" t="s">
        <v>169</v>
      </c>
      <c r="E1919" t="s">
        <v>228</v>
      </c>
      <c r="F1919" t="s">
        <v>177</v>
      </c>
      <c r="G1919" t="s">
        <v>58</v>
      </c>
      <c r="H1919">
        <v>1016165</v>
      </c>
      <c r="I1919">
        <v>5</v>
      </c>
      <c r="J1919" t="s">
        <v>47</v>
      </c>
      <c r="K1919" t="s">
        <v>6142</v>
      </c>
      <c r="L1919" t="s">
        <v>55</v>
      </c>
      <c r="M1919">
        <v>80</v>
      </c>
      <c r="N1919">
        <v>100</v>
      </c>
      <c r="O1919" t="s">
        <v>6160</v>
      </c>
      <c r="P1919">
        <v>2600</v>
      </c>
      <c r="Q1919">
        <v>50</v>
      </c>
      <c r="R1919">
        <v>300</v>
      </c>
      <c r="S1919"/>
      <c r="T1919"/>
      <c r="U1919" t="s">
        <v>6144</v>
      </c>
      <c r="V1919" s="2">
        <v>43670.623020833336</v>
      </c>
      <c r="W1919" t="s">
        <v>37</v>
      </c>
      <c r="X1919" s="2">
        <v>43670.623020833336</v>
      </c>
      <c r="Y1919" t="s">
        <v>37</v>
      </c>
      <c r="Z1919"/>
    </row>
    <row r="1920" spans="1:26" hidden="1" x14ac:dyDescent="0.25">
      <c r="A1920" t="s">
        <v>1690</v>
      </c>
      <c r="B1920" t="s">
        <v>1689</v>
      </c>
      <c r="C1920" t="s">
        <v>467</v>
      </c>
      <c r="D1920" t="s">
        <v>607</v>
      </c>
      <c r="E1920" t="s">
        <v>608</v>
      </c>
      <c r="F1920" t="s">
        <v>177</v>
      </c>
      <c r="G1920" t="s">
        <v>58</v>
      </c>
      <c r="H1920">
        <v>1016169</v>
      </c>
      <c r="I1920">
        <v>5</v>
      </c>
      <c r="J1920" t="s">
        <v>47</v>
      </c>
      <c r="K1920" t="s">
        <v>6142</v>
      </c>
      <c r="L1920" t="s">
        <v>55</v>
      </c>
      <c r="M1920">
        <v>80</v>
      </c>
      <c r="N1920">
        <v>100</v>
      </c>
      <c r="O1920" t="s">
        <v>6160</v>
      </c>
      <c r="P1920">
        <v>2600</v>
      </c>
      <c r="Q1920">
        <v>50</v>
      </c>
      <c r="R1920">
        <v>300</v>
      </c>
      <c r="S1920"/>
      <c r="T1920"/>
      <c r="U1920" t="s">
        <v>6144</v>
      </c>
      <c r="V1920" s="2">
        <v>43670.64503472222</v>
      </c>
      <c r="W1920" t="s">
        <v>37</v>
      </c>
      <c r="X1920" s="2">
        <v>43670.64503472222</v>
      </c>
      <c r="Y1920" t="s">
        <v>37</v>
      </c>
      <c r="Z1920"/>
    </row>
    <row r="1921" spans="1:26" hidden="1" x14ac:dyDescent="0.25">
      <c r="A1921" t="s">
        <v>1692</v>
      </c>
      <c r="B1921" t="s">
        <v>1691</v>
      </c>
      <c r="C1921" t="s">
        <v>467</v>
      </c>
      <c r="D1921" t="s">
        <v>607</v>
      </c>
      <c r="E1921" t="s">
        <v>608</v>
      </c>
      <c r="F1921" t="s">
        <v>177</v>
      </c>
      <c r="G1921" t="s">
        <v>58</v>
      </c>
      <c r="H1921">
        <v>1016188</v>
      </c>
      <c r="I1921">
        <v>5</v>
      </c>
      <c r="J1921" t="s">
        <v>47</v>
      </c>
      <c r="K1921" t="s">
        <v>6142</v>
      </c>
      <c r="L1921" t="s">
        <v>55</v>
      </c>
      <c r="M1921">
        <v>80</v>
      </c>
      <c r="N1921">
        <v>100</v>
      </c>
      <c r="O1921" t="s">
        <v>6160</v>
      </c>
      <c r="P1921">
        <v>2600</v>
      </c>
      <c r="Q1921">
        <v>50</v>
      </c>
      <c r="R1921">
        <v>300</v>
      </c>
      <c r="S1921"/>
      <c r="T1921"/>
      <c r="U1921" t="s">
        <v>6144</v>
      </c>
      <c r="V1921" s="2">
        <v>43670.645428240743</v>
      </c>
      <c r="W1921" t="s">
        <v>37</v>
      </c>
      <c r="X1921" s="2">
        <v>43670.645428240743</v>
      </c>
      <c r="Y1921" t="s">
        <v>37</v>
      </c>
      <c r="Z1921"/>
    </row>
    <row r="1922" spans="1:26" hidden="1" x14ac:dyDescent="0.25">
      <c r="A1922" t="s">
        <v>1694</v>
      </c>
      <c r="B1922" t="s">
        <v>1693</v>
      </c>
      <c r="C1922" t="s">
        <v>467</v>
      </c>
      <c r="D1922" t="s">
        <v>468</v>
      </c>
      <c r="E1922" t="s">
        <v>469</v>
      </c>
      <c r="F1922" t="s">
        <v>177</v>
      </c>
      <c r="G1922" t="s">
        <v>58</v>
      </c>
      <c r="H1922">
        <v>1016195</v>
      </c>
      <c r="I1922">
        <v>5</v>
      </c>
      <c r="J1922" t="s">
        <v>47</v>
      </c>
      <c r="K1922" t="s">
        <v>6142</v>
      </c>
      <c r="L1922" t="s">
        <v>55</v>
      </c>
      <c r="M1922">
        <v>80</v>
      </c>
      <c r="N1922">
        <v>100</v>
      </c>
      <c r="O1922" t="s">
        <v>6192</v>
      </c>
      <c r="P1922">
        <v>2600</v>
      </c>
      <c r="Q1922">
        <v>50</v>
      </c>
      <c r="R1922">
        <v>300</v>
      </c>
      <c r="S1922"/>
      <c r="T1922"/>
      <c r="U1922" t="s">
        <v>6144</v>
      </c>
      <c r="V1922" s="2">
        <v>43670.651493055557</v>
      </c>
      <c r="W1922" t="s">
        <v>37</v>
      </c>
      <c r="X1922" s="2">
        <v>43670.651493055557</v>
      </c>
      <c r="Y1922" t="s">
        <v>37</v>
      </c>
      <c r="Z1922"/>
    </row>
    <row r="1923" spans="1:26" hidden="1" x14ac:dyDescent="0.25">
      <c r="A1923" t="s">
        <v>433</v>
      </c>
      <c r="B1923" t="s">
        <v>432</v>
      </c>
      <c r="C1923" t="s">
        <v>434</v>
      </c>
      <c r="D1923" t="s">
        <v>32</v>
      </c>
      <c r="E1923" t="s">
        <v>435</v>
      </c>
      <c r="F1923" t="s">
        <v>277</v>
      </c>
      <c r="G1923" t="s">
        <v>58</v>
      </c>
      <c r="H1923">
        <v>1015837</v>
      </c>
      <c r="I1923">
        <v>5</v>
      </c>
      <c r="J1923" t="s">
        <v>47</v>
      </c>
      <c r="K1923" t="s">
        <v>6142</v>
      </c>
      <c r="L1923" t="s">
        <v>55</v>
      </c>
      <c r="M1923">
        <v>80</v>
      </c>
      <c r="N1923">
        <v>100</v>
      </c>
      <c r="O1923" t="s">
        <v>6221</v>
      </c>
      <c r="P1923">
        <v>2600</v>
      </c>
      <c r="Q1923">
        <v>50</v>
      </c>
      <c r="R1923">
        <v>550</v>
      </c>
      <c r="S1923"/>
      <c r="T1923"/>
      <c r="U1923" t="s">
        <v>6144</v>
      </c>
      <c r="V1923" s="2">
        <v>43976.661423611113</v>
      </c>
      <c r="W1923" t="s">
        <v>37</v>
      </c>
      <c r="X1923" s="2">
        <v>43976.661574074074</v>
      </c>
      <c r="Y1923" t="s">
        <v>37</v>
      </c>
      <c r="Z1923"/>
    </row>
    <row r="1924" spans="1:26" hidden="1" x14ac:dyDescent="0.25">
      <c r="A1924" t="s">
        <v>4353</v>
      </c>
      <c r="B1924" t="s">
        <v>4352</v>
      </c>
      <c r="C1924" t="s">
        <v>4354</v>
      </c>
      <c r="D1924" t="s">
        <v>112</v>
      </c>
      <c r="E1924" t="s">
        <v>4355</v>
      </c>
      <c r="F1924" t="s">
        <v>241</v>
      </c>
      <c r="G1924" t="s">
        <v>323</v>
      </c>
      <c r="H1924">
        <v>1036087</v>
      </c>
      <c r="I1924">
        <v>0.24</v>
      </c>
      <c r="J1924" t="s">
        <v>193</v>
      </c>
      <c r="K1924" t="s">
        <v>6175</v>
      </c>
      <c r="L1924" t="s">
        <v>330</v>
      </c>
      <c r="M1924">
        <v>20</v>
      </c>
      <c r="N1924">
        <v>100</v>
      </c>
      <c r="O1924" t="s">
        <v>6240</v>
      </c>
      <c r="P1924" s="2"/>
      <c r="Q1924" s="2"/>
      <c r="R1924" s="2"/>
      <c r="S1924"/>
      <c r="T1924"/>
      <c r="U1924" t="s">
        <v>6177</v>
      </c>
      <c r="V1924" s="2">
        <v>44222.483564814815</v>
      </c>
      <c r="W1924" t="s">
        <v>329</v>
      </c>
      <c r="X1924" s="2">
        <v>44222.483564814815</v>
      </c>
      <c r="Y1924" t="s">
        <v>329</v>
      </c>
      <c r="Z1924"/>
    </row>
    <row r="1925" spans="1:26" hidden="1" x14ac:dyDescent="0.25">
      <c r="A1925" t="s">
        <v>1696</v>
      </c>
      <c r="B1925" t="s">
        <v>1695</v>
      </c>
      <c r="C1925" t="s">
        <v>1697</v>
      </c>
      <c r="D1925" t="s">
        <v>1007</v>
      </c>
      <c r="E1925" t="s">
        <v>1698</v>
      </c>
      <c r="F1925" t="s">
        <v>62</v>
      </c>
      <c r="G1925" t="s">
        <v>58</v>
      </c>
      <c r="H1925">
        <v>1016857</v>
      </c>
      <c r="I1925">
        <v>5</v>
      </c>
      <c r="J1925" t="s">
        <v>47</v>
      </c>
      <c r="K1925" t="s">
        <v>6172</v>
      </c>
      <c r="L1925" t="s">
        <v>55</v>
      </c>
      <c r="M1925">
        <v>60</v>
      </c>
      <c r="N1925">
        <v>100</v>
      </c>
      <c r="O1925" t="s">
        <v>6190</v>
      </c>
      <c r="P1925">
        <v>2600</v>
      </c>
      <c r="Q1925">
        <v>50</v>
      </c>
      <c r="R1925">
        <v>300</v>
      </c>
      <c r="S1925"/>
      <c r="T1925"/>
      <c r="U1925" t="s">
        <v>6174</v>
      </c>
      <c r="V1925" s="2">
        <v>43635.687800925924</v>
      </c>
      <c r="W1925" t="s">
        <v>37</v>
      </c>
      <c r="X1925" s="2">
        <v>43635.687800925924</v>
      </c>
      <c r="Y1925" t="s">
        <v>37</v>
      </c>
      <c r="Z1925"/>
    </row>
    <row r="1926" spans="1:26" hidden="1" x14ac:dyDescent="0.25">
      <c r="A1926" t="s">
        <v>1701</v>
      </c>
      <c r="B1926" t="s">
        <v>1700</v>
      </c>
      <c r="C1926" t="s">
        <v>592</v>
      </c>
      <c r="D1926" t="s">
        <v>222</v>
      </c>
      <c r="E1926" t="s">
        <v>593</v>
      </c>
      <c r="F1926" t="s">
        <v>62</v>
      </c>
      <c r="G1926" t="s">
        <v>58</v>
      </c>
      <c r="H1926">
        <v>1015838</v>
      </c>
      <c r="I1926">
        <v>5</v>
      </c>
      <c r="J1926" t="s">
        <v>47</v>
      </c>
      <c r="K1926" t="s">
        <v>6172</v>
      </c>
      <c r="L1926" t="s">
        <v>55</v>
      </c>
      <c r="M1926">
        <v>60</v>
      </c>
      <c r="N1926">
        <v>100</v>
      </c>
      <c r="O1926" t="s">
        <v>6190</v>
      </c>
      <c r="P1926">
        <v>2600</v>
      </c>
      <c r="Q1926">
        <v>50</v>
      </c>
      <c r="R1926">
        <v>300</v>
      </c>
      <c r="S1926"/>
      <c r="T1926"/>
      <c r="U1926" t="s">
        <v>6174</v>
      </c>
      <c r="V1926" s="2">
        <v>43635.609074074076</v>
      </c>
      <c r="W1926" t="s">
        <v>37</v>
      </c>
      <c r="X1926" s="2">
        <v>43635.609074074076</v>
      </c>
      <c r="Y1926" t="s">
        <v>37</v>
      </c>
      <c r="Z1926"/>
    </row>
    <row r="1927" spans="1:26" hidden="1" x14ac:dyDescent="0.25">
      <c r="A1927" t="s">
        <v>1703</v>
      </c>
      <c r="B1927" t="s">
        <v>1702</v>
      </c>
      <c r="C1927" t="s">
        <v>31</v>
      </c>
      <c r="D1927" t="s">
        <v>482</v>
      </c>
      <c r="E1927" t="s">
        <v>33</v>
      </c>
      <c r="F1927" t="s">
        <v>34</v>
      </c>
      <c r="G1927" t="s">
        <v>58</v>
      </c>
      <c r="H1927">
        <v>1016198</v>
      </c>
      <c r="I1927">
        <v>5</v>
      </c>
      <c r="J1927" t="s">
        <v>47</v>
      </c>
      <c r="K1927" t="s">
        <v>6142</v>
      </c>
      <c r="L1927" t="s">
        <v>55</v>
      </c>
      <c r="M1927">
        <v>80</v>
      </c>
      <c r="N1927">
        <v>100</v>
      </c>
      <c r="O1927" t="s">
        <v>6143</v>
      </c>
      <c r="P1927">
        <v>2600</v>
      </c>
      <c r="Q1927">
        <v>50</v>
      </c>
      <c r="R1927">
        <v>300</v>
      </c>
      <c r="S1927"/>
      <c r="T1927"/>
      <c r="U1927" t="s">
        <v>6144</v>
      </c>
      <c r="V1927" s="2">
        <v>43669.624837962961</v>
      </c>
      <c r="W1927" t="s">
        <v>37</v>
      </c>
      <c r="X1927" s="2">
        <v>43669.624837962961</v>
      </c>
      <c r="Y1927" t="s">
        <v>37</v>
      </c>
      <c r="Z1927"/>
    </row>
    <row r="1928" spans="1:26" hidden="1" x14ac:dyDescent="0.25">
      <c r="A1928" t="s">
        <v>1705</v>
      </c>
      <c r="B1928" t="s">
        <v>1704</v>
      </c>
      <c r="C1928" t="s">
        <v>1027</v>
      </c>
      <c r="D1928" t="s">
        <v>724</v>
      </c>
      <c r="E1928" t="s">
        <v>1028</v>
      </c>
      <c r="F1928" t="s">
        <v>34</v>
      </c>
      <c r="G1928" t="s">
        <v>58</v>
      </c>
      <c r="H1928">
        <v>1016166</v>
      </c>
      <c r="I1928">
        <v>5</v>
      </c>
      <c r="J1928" t="s">
        <v>47</v>
      </c>
      <c r="K1928" t="s">
        <v>6142</v>
      </c>
      <c r="L1928" t="s">
        <v>55</v>
      </c>
      <c r="M1928">
        <v>80</v>
      </c>
      <c r="N1928">
        <v>100</v>
      </c>
      <c r="O1928" t="s">
        <v>6143</v>
      </c>
      <c r="P1928">
        <v>2600</v>
      </c>
      <c r="Q1928">
        <v>50</v>
      </c>
      <c r="R1928">
        <v>300</v>
      </c>
      <c r="S1928"/>
      <c r="T1928"/>
      <c r="U1928" t="s">
        <v>6144</v>
      </c>
      <c r="V1928" s="2">
        <v>43669.625127314815</v>
      </c>
      <c r="W1928" t="s">
        <v>37</v>
      </c>
      <c r="X1928" s="2">
        <v>43669.625127314815</v>
      </c>
      <c r="Y1928" t="s">
        <v>37</v>
      </c>
      <c r="Z1928"/>
    </row>
    <row r="1929" spans="1:26" hidden="1" x14ac:dyDescent="0.25">
      <c r="A1929" t="s">
        <v>1707</v>
      </c>
      <c r="B1929" t="s">
        <v>1706</v>
      </c>
      <c r="C1929" t="s">
        <v>560</v>
      </c>
      <c r="D1929" t="s">
        <v>561</v>
      </c>
      <c r="E1929" t="s">
        <v>562</v>
      </c>
      <c r="F1929" t="s">
        <v>177</v>
      </c>
      <c r="G1929" t="s">
        <v>58</v>
      </c>
      <c r="H1929">
        <v>1015827</v>
      </c>
      <c r="I1929">
        <v>5</v>
      </c>
      <c r="J1929" t="s">
        <v>47</v>
      </c>
      <c r="K1929" t="s">
        <v>6142</v>
      </c>
      <c r="L1929" t="s">
        <v>55</v>
      </c>
      <c r="M1929">
        <v>80</v>
      </c>
      <c r="N1929">
        <v>100</v>
      </c>
      <c r="O1929" t="s">
        <v>6160</v>
      </c>
      <c r="P1929">
        <v>2600</v>
      </c>
      <c r="Q1929">
        <v>50</v>
      </c>
      <c r="R1929">
        <v>300</v>
      </c>
      <c r="S1929"/>
      <c r="T1929"/>
      <c r="U1929" t="s">
        <v>6144</v>
      </c>
      <c r="V1929" s="2">
        <v>43670.402546296296</v>
      </c>
      <c r="W1929" t="s">
        <v>37</v>
      </c>
      <c r="X1929" s="2">
        <v>43670.402546296296</v>
      </c>
      <c r="Y1929" t="s">
        <v>37</v>
      </c>
      <c r="Z1929"/>
    </row>
    <row r="1930" spans="1:26" hidden="1" x14ac:dyDescent="0.25">
      <c r="A1930" t="s">
        <v>3219</v>
      </c>
      <c r="B1930" t="s">
        <v>3218</v>
      </c>
      <c r="C1930" t="s">
        <v>161</v>
      </c>
      <c r="D1930" t="s">
        <v>162</v>
      </c>
      <c r="E1930" t="s">
        <v>163</v>
      </c>
      <c r="F1930" t="s">
        <v>62</v>
      </c>
      <c r="G1930" t="s">
        <v>58</v>
      </c>
      <c r="H1930">
        <v>1015853</v>
      </c>
      <c r="I1930">
        <v>5</v>
      </c>
      <c r="J1930" t="s">
        <v>47</v>
      </c>
      <c r="K1930" t="s">
        <v>6142</v>
      </c>
      <c r="L1930" t="s">
        <v>55</v>
      </c>
      <c r="M1930">
        <v>80</v>
      </c>
      <c r="N1930">
        <v>100</v>
      </c>
      <c r="O1930" t="s">
        <v>6160</v>
      </c>
      <c r="P1930">
        <v>2600</v>
      </c>
      <c r="Q1930">
        <v>50</v>
      </c>
      <c r="R1930">
        <v>300</v>
      </c>
      <c r="S1930"/>
      <c r="T1930"/>
      <c r="U1930" t="s">
        <v>6144</v>
      </c>
      <c r="V1930" s="2">
        <v>43670.402928240743</v>
      </c>
      <c r="W1930" t="s">
        <v>37</v>
      </c>
      <c r="X1930" s="2">
        <v>44140.64634259259</v>
      </c>
      <c r="Y1930" t="s">
        <v>37</v>
      </c>
      <c r="Z1930"/>
    </row>
    <row r="1931" spans="1:26" hidden="1" x14ac:dyDescent="0.25">
      <c r="A1931" t="s">
        <v>205</v>
      </c>
      <c r="B1931" t="s">
        <v>204</v>
      </c>
      <c r="C1931" t="s">
        <v>206</v>
      </c>
      <c r="D1931" t="s">
        <v>207</v>
      </c>
      <c r="E1931" t="s">
        <v>208</v>
      </c>
      <c r="F1931" t="s">
        <v>62</v>
      </c>
      <c r="G1931" t="s">
        <v>58</v>
      </c>
      <c r="H1931">
        <v>1017318</v>
      </c>
      <c r="I1931">
        <v>5</v>
      </c>
      <c r="J1931" t="s">
        <v>47</v>
      </c>
      <c r="K1931" t="s">
        <v>6142</v>
      </c>
      <c r="L1931" t="s">
        <v>55</v>
      </c>
      <c r="M1931">
        <v>80</v>
      </c>
      <c r="N1931">
        <v>100</v>
      </c>
      <c r="O1931" t="s">
        <v>6143</v>
      </c>
      <c r="P1931">
        <v>2600</v>
      </c>
      <c r="Q1931">
        <v>50</v>
      </c>
      <c r="R1931">
        <v>300</v>
      </c>
      <c r="S1931"/>
      <c r="T1931"/>
      <c r="U1931" t="s">
        <v>6144</v>
      </c>
      <c r="V1931" s="2">
        <v>43630.451111111113</v>
      </c>
      <c r="W1931" t="s">
        <v>37</v>
      </c>
      <c r="X1931" s="2">
        <v>43630.451111111113</v>
      </c>
      <c r="Y1931" t="s">
        <v>37</v>
      </c>
      <c r="Z1931"/>
    </row>
    <row r="1932" spans="1:26" hidden="1" x14ac:dyDescent="0.25">
      <c r="A1932" t="s">
        <v>211</v>
      </c>
      <c r="B1932" t="s">
        <v>210</v>
      </c>
      <c r="C1932" t="s">
        <v>86</v>
      </c>
      <c r="D1932" t="s">
        <v>49</v>
      </c>
      <c r="E1932" t="s">
        <v>212</v>
      </c>
      <c r="F1932" t="s">
        <v>62</v>
      </c>
      <c r="G1932" t="s">
        <v>58</v>
      </c>
      <c r="H1932">
        <v>1017320</v>
      </c>
      <c r="I1932">
        <v>5</v>
      </c>
      <c r="J1932" t="s">
        <v>47</v>
      </c>
      <c r="K1932" t="s">
        <v>6142</v>
      </c>
      <c r="L1932" t="s">
        <v>55</v>
      </c>
      <c r="M1932">
        <v>80</v>
      </c>
      <c r="N1932">
        <v>100</v>
      </c>
      <c r="O1932" t="s">
        <v>6143</v>
      </c>
      <c r="P1932">
        <v>2600</v>
      </c>
      <c r="Q1932">
        <v>50</v>
      </c>
      <c r="R1932">
        <v>300</v>
      </c>
      <c r="S1932"/>
      <c r="T1932"/>
      <c r="U1932" t="s">
        <v>6144</v>
      </c>
      <c r="V1932" s="2">
        <v>43635.407002314816</v>
      </c>
      <c r="W1932" t="s">
        <v>37</v>
      </c>
      <c r="X1932" s="2">
        <v>43635.407002314816</v>
      </c>
      <c r="Y1932" t="s">
        <v>37</v>
      </c>
      <c r="Z1932"/>
    </row>
    <row r="1933" spans="1:26" hidden="1" x14ac:dyDescent="0.25">
      <c r="A1933" t="s">
        <v>215</v>
      </c>
      <c r="B1933" t="s">
        <v>214</v>
      </c>
      <c r="C1933" t="s">
        <v>216</v>
      </c>
      <c r="D1933" t="s">
        <v>60</v>
      </c>
      <c r="E1933" t="s">
        <v>217</v>
      </c>
      <c r="F1933" t="s">
        <v>177</v>
      </c>
      <c r="G1933" t="s">
        <v>58</v>
      </c>
      <c r="H1933">
        <v>1017321</v>
      </c>
      <c r="I1933">
        <v>5</v>
      </c>
      <c r="J1933" t="s">
        <v>79</v>
      </c>
      <c r="K1933" t="s">
        <v>6172</v>
      </c>
      <c r="L1933" t="s">
        <v>55</v>
      </c>
      <c r="M1933">
        <v>60</v>
      </c>
      <c r="N1933">
        <v>100</v>
      </c>
      <c r="O1933" t="s">
        <v>6190</v>
      </c>
      <c r="P1933">
        <v>2550</v>
      </c>
      <c r="Q1933">
        <v>50</v>
      </c>
      <c r="R1933">
        <v>300</v>
      </c>
      <c r="S1933"/>
      <c r="T1933"/>
      <c r="U1933" t="s">
        <v>6174</v>
      </c>
      <c r="V1933" s="2">
        <v>43817.428402777776</v>
      </c>
      <c r="W1933" t="s">
        <v>37</v>
      </c>
      <c r="X1933" s="2">
        <v>43817.428402777776</v>
      </c>
      <c r="Y1933" t="s">
        <v>37</v>
      </c>
      <c r="Z1933"/>
    </row>
    <row r="1934" spans="1:26" hidden="1" x14ac:dyDescent="0.25">
      <c r="A1934" t="s">
        <v>220</v>
      </c>
      <c r="B1934" t="s">
        <v>219</v>
      </c>
      <c r="C1934" t="s">
        <v>221</v>
      </c>
      <c r="D1934" t="s">
        <v>222</v>
      </c>
      <c r="E1934" t="s">
        <v>223</v>
      </c>
      <c r="F1934" t="s">
        <v>177</v>
      </c>
      <c r="G1934" t="s">
        <v>58</v>
      </c>
      <c r="H1934">
        <v>1017323</v>
      </c>
      <c r="I1934">
        <v>5</v>
      </c>
      <c r="J1934" t="s">
        <v>47</v>
      </c>
      <c r="K1934" t="s">
        <v>6142</v>
      </c>
      <c r="L1934" t="s">
        <v>55</v>
      </c>
      <c r="M1934">
        <v>80</v>
      </c>
      <c r="N1934">
        <v>100</v>
      </c>
      <c r="O1934" t="s">
        <v>6160</v>
      </c>
      <c r="P1934">
        <v>2600</v>
      </c>
      <c r="Q1934">
        <v>50</v>
      </c>
      <c r="R1934">
        <v>300</v>
      </c>
      <c r="S1934"/>
      <c r="T1934"/>
      <c r="U1934" t="s">
        <v>6144</v>
      </c>
      <c r="V1934" s="2">
        <v>43629.514641203707</v>
      </c>
      <c r="W1934" t="s">
        <v>37</v>
      </c>
      <c r="X1934" s="2">
        <v>43629.514641203707</v>
      </c>
      <c r="Y1934" t="s">
        <v>37</v>
      </c>
      <c r="Z1934"/>
    </row>
    <row r="1935" spans="1:26" hidden="1" x14ac:dyDescent="0.25">
      <c r="A1935" t="s">
        <v>226</v>
      </c>
      <c r="B1935" t="s">
        <v>225</v>
      </c>
      <c r="C1935" t="s">
        <v>227</v>
      </c>
      <c r="D1935" t="s">
        <v>169</v>
      </c>
      <c r="E1935" t="s">
        <v>228</v>
      </c>
      <c r="F1935" t="s">
        <v>177</v>
      </c>
      <c r="G1935" t="s">
        <v>58</v>
      </c>
      <c r="H1935">
        <v>1017325</v>
      </c>
      <c r="I1935">
        <v>5</v>
      </c>
      <c r="J1935" t="s">
        <v>79</v>
      </c>
      <c r="K1935" t="s">
        <v>6142</v>
      </c>
      <c r="L1935" t="s">
        <v>55</v>
      </c>
      <c r="M1935">
        <v>80</v>
      </c>
      <c r="N1935">
        <v>100</v>
      </c>
      <c r="O1935" t="s">
        <v>6160</v>
      </c>
      <c r="P1935">
        <v>2600</v>
      </c>
      <c r="Q1935">
        <v>50</v>
      </c>
      <c r="R1935">
        <v>300</v>
      </c>
      <c r="S1935"/>
      <c r="T1935"/>
      <c r="U1935" t="s">
        <v>6144</v>
      </c>
      <c r="V1935" s="2">
        <v>43670.622708333336</v>
      </c>
      <c r="W1935" t="s">
        <v>37</v>
      </c>
      <c r="X1935" s="2">
        <v>43670.622708333336</v>
      </c>
      <c r="Y1935" t="s">
        <v>37</v>
      </c>
      <c r="Z1935"/>
    </row>
    <row r="1936" spans="1:26" hidden="1" x14ac:dyDescent="0.25">
      <c r="A1936" t="s">
        <v>231</v>
      </c>
      <c r="B1936" t="s">
        <v>230</v>
      </c>
      <c r="C1936" t="s">
        <v>232</v>
      </c>
      <c r="D1936" t="s">
        <v>233</v>
      </c>
      <c r="E1936" t="s">
        <v>234</v>
      </c>
      <c r="F1936" t="s">
        <v>177</v>
      </c>
      <c r="G1936" t="s">
        <v>58</v>
      </c>
      <c r="H1936">
        <v>1017326</v>
      </c>
      <c r="I1936">
        <v>5</v>
      </c>
      <c r="J1936" t="s">
        <v>79</v>
      </c>
      <c r="K1936" t="s">
        <v>6142</v>
      </c>
      <c r="L1936" t="s">
        <v>55</v>
      </c>
      <c r="M1936">
        <v>80</v>
      </c>
      <c r="N1936">
        <v>100</v>
      </c>
      <c r="O1936" t="s">
        <v>6160</v>
      </c>
      <c r="P1936">
        <v>2600</v>
      </c>
      <c r="Q1936">
        <v>50</v>
      </c>
      <c r="R1936">
        <v>300</v>
      </c>
      <c r="S1936"/>
      <c r="T1936"/>
      <c r="U1936" t="s">
        <v>6144</v>
      </c>
      <c r="V1936" s="2">
        <v>43635.485798611109</v>
      </c>
      <c r="W1936" t="s">
        <v>37</v>
      </c>
      <c r="X1936" s="2">
        <v>43635.485798611109</v>
      </c>
      <c r="Y1936" t="s">
        <v>37</v>
      </c>
      <c r="Z1936"/>
    </row>
    <row r="1937" spans="1:26" hidden="1" x14ac:dyDescent="0.25">
      <c r="A1937" t="s">
        <v>180</v>
      </c>
      <c r="B1937" t="s">
        <v>179</v>
      </c>
      <c r="C1937" t="s">
        <v>181</v>
      </c>
      <c r="D1937" t="s">
        <v>182</v>
      </c>
      <c r="E1937" t="s">
        <v>183</v>
      </c>
      <c r="F1937" t="s">
        <v>184</v>
      </c>
      <c r="G1937" t="s">
        <v>58</v>
      </c>
      <c r="H1937">
        <v>1017309</v>
      </c>
      <c r="I1937">
        <v>5</v>
      </c>
      <c r="J1937" t="s">
        <v>167</v>
      </c>
      <c r="K1937" t="s">
        <v>6142</v>
      </c>
      <c r="L1937" t="s">
        <v>55</v>
      </c>
      <c r="M1937">
        <v>80</v>
      </c>
      <c r="N1937">
        <v>100</v>
      </c>
      <c r="O1937" t="s">
        <v>6156</v>
      </c>
      <c r="P1937">
        <v>2600</v>
      </c>
      <c r="Q1937">
        <v>50</v>
      </c>
      <c r="R1937">
        <v>300</v>
      </c>
      <c r="S1937"/>
      <c r="T1937"/>
      <c r="U1937" t="s">
        <v>6144</v>
      </c>
      <c r="V1937" s="2">
        <v>43866.651539351849</v>
      </c>
      <c r="W1937" t="s">
        <v>37</v>
      </c>
      <c r="X1937" s="2">
        <v>43866.651539351849</v>
      </c>
      <c r="Y1937" t="s">
        <v>37</v>
      </c>
      <c r="Z1937"/>
    </row>
    <row r="1938" spans="1:26" hidden="1" x14ac:dyDescent="0.25">
      <c r="A1938" t="s">
        <v>192</v>
      </c>
      <c r="B1938" t="s">
        <v>191</v>
      </c>
      <c r="C1938" t="s">
        <v>194</v>
      </c>
      <c r="D1938" t="s">
        <v>195</v>
      </c>
      <c r="E1938" t="s">
        <v>196</v>
      </c>
      <c r="F1938" t="s">
        <v>177</v>
      </c>
      <c r="G1938" t="s">
        <v>58</v>
      </c>
      <c r="H1938">
        <v>1017315</v>
      </c>
      <c r="I1938">
        <v>5</v>
      </c>
      <c r="J1938" t="s">
        <v>193</v>
      </c>
      <c r="K1938" t="s">
        <v>6142</v>
      </c>
      <c r="L1938" t="s">
        <v>55</v>
      </c>
      <c r="M1938">
        <v>80</v>
      </c>
      <c r="N1938">
        <v>100</v>
      </c>
      <c r="O1938" t="s">
        <v>6143</v>
      </c>
      <c r="P1938">
        <v>2600</v>
      </c>
      <c r="Q1938">
        <v>50</v>
      </c>
      <c r="R1938">
        <v>300</v>
      </c>
      <c r="S1938"/>
      <c r="T1938"/>
      <c r="U1938" t="s">
        <v>6144</v>
      </c>
      <c r="V1938" s="2">
        <v>43669.643576388888</v>
      </c>
      <c r="W1938" t="s">
        <v>37</v>
      </c>
      <c r="X1938" s="2">
        <v>43669.643576388888</v>
      </c>
      <c r="Y1938" t="s">
        <v>37</v>
      </c>
      <c r="Z1938"/>
    </row>
    <row r="1939" spans="1:26" hidden="1" x14ac:dyDescent="0.25">
      <c r="A1939" t="s">
        <v>591</v>
      </c>
      <c r="B1939" t="s">
        <v>590</v>
      </c>
      <c r="C1939" t="s">
        <v>592</v>
      </c>
      <c r="D1939" t="s">
        <v>222</v>
      </c>
      <c r="E1939" t="s">
        <v>593</v>
      </c>
      <c r="F1939" t="s">
        <v>62</v>
      </c>
      <c r="G1939" t="s">
        <v>58</v>
      </c>
      <c r="H1939">
        <v>1017867</v>
      </c>
      <c r="I1939">
        <v>5</v>
      </c>
      <c r="J1939" t="s">
        <v>79</v>
      </c>
      <c r="K1939" t="s">
        <v>6172</v>
      </c>
      <c r="L1939" t="s">
        <v>55</v>
      </c>
      <c r="M1939">
        <v>60</v>
      </c>
      <c r="N1939">
        <v>100</v>
      </c>
      <c r="O1939" t="s">
        <v>6190</v>
      </c>
      <c r="P1939">
        <v>2600</v>
      </c>
      <c r="Q1939">
        <v>50</v>
      </c>
      <c r="R1939">
        <v>300</v>
      </c>
      <c r="S1939"/>
      <c r="T1939"/>
      <c r="U1939" t="s">
        <v>6174</v>
      </c>
      <c r="V1939" s="2">
        <v>43635.608738425923</v>
      </c>
      <c r="W1939" t="s">
        <v>37</v>
      </c>
      <c r="X1939" s="2">
        <v>43635.608738425923</v>
      </c>
      <c r="Y1939" t="s">
        <v>37</v>
      </c>
      <c r="Z1939"/>
    </row>
    <row r="1940" spans="1:26" hidden="1" x14ac:dyDescent="0.25">
      <c r="A1940" t="s">
        <v>596</v>
      </c>
      <c r="B1940" t="s">
        <v>595</v>
      </c>
      <c r="C1940" t="s">
        <v>597</v>
      </c>
      <c r="D1940" t="s">
        <v>93</v>
      </c>
      <c r="E1940" t="s">
        <v>598</v>
      </c>
      <c r="F1940" t="s">
        <v>177</v>
      </c>
      <c r="G1940" t="s">
        <v>58</v>
      </c>
      <c r="H1940">
        <v>1017877</v>
      </c>
      <c r="I1940">
        <v>5</v>
      </c>
      <c r="J1940" t="s">
        <v>79</v>
      </c>
      <c r="K1940" t="s">
        <v>6142</v>
      </c>
      <c r="L1940" t="s">
        <v>55</v>
      </c>
      <c r="M1940">
        <v>80</v>
      </c>
      <c r="N1940">
        <v>100</v>
      </c>
      <c r="O1940" t="s">
        <v>6156</v>
      </c>
      <c r="P1940">
        <v>2600</v>
      </c>
      <c r="Q1940">
        <v>50</v>
      </c>
      <c r="R1940">
        <v>300</v>
      </c>
      <c r="S1940"/>
      <c r="T1940"/>
      <c r="U1940" t="s">
        <v>6144</v>
      </c>
      <c r="V1940" s="2">
        <v>43629.678946759261</v>
      </c>
      <c r="W1940" t="s">
        <v>37</v>
      </c>
      <c r="X1940" s="2">
        <v>43629.678946759261</v>
      </c>
      <c r="Y1940" t="s">
        <v>37</v>
      </c>
      <c r="Z1940"/>
    </row>
    <row r="1941" spans="1:26" hidden="1" x14ac:dyDescent="0.25">
      <c r="A1941" t="s">
        <v>4607</v>
      </c>
      <c r="B1941" t="s">
        <v>4606</v>
      </c>
      <c r="C1941" t="s">
        <v>2790</v>
      </c>
      <c r="D1941" t="s">
        <v>281</v>
      </c>
      <c r="E1941" t="s">
        <v>2791</v>
      </c>
      <c r="F1941" t="s">
        <v>241</v>
      </c>
      <c r="G1941" t="s">
        <v>323</v>
      </c>
      <c r="H1941">
        <v>1035719</v>
      </c>
      <c r="I1941">
        <v>0.24</v>
      </c>
      <c r="J1941" t="s">
        <v>193</v>
      </c>
      <c r="K1941" t="s">
        <v>6175</v>
      </c>
      <c r="L1941" t="s">
        <v>330</v>
      </c>
      <c r="M1941">
        <v>20</v>
      </c>
      <c r="N1941">
        <v>100</v>
      </c>
      <c r="O1941" t="s">
        <v>6240</v>
      </c>
      <c r="P1941" s="2"/>
      <c r="Q1941" s="2"/>
      <c r="R1941" s="2"/>
      <c r="S1941"/>
      <c r="T1941"/>
      <c r="U1941" t="s">
        <v>6177</v>
      </c>
      <c r="V1941" s="2">
        <v>44389.363252314812</v>
      </c>
      <c r="W1941" t="s">
        <v>329</v>
      </c>
      <c r="X1941" s="2">
        <v>44389.363252314812</v>
      </c>
      <c r="Y1941" t="s">
        <v>329</v>
      </c>
      <c r="Z1941"/>
    </row>
    <row r="1942" spans="1:26" hidden="1" x14ac:dyDescent="0.25">
      <c r="A1942" t="s">
        <v>280</v>
      </c>
      <c r="B1942" t="s">
        <v>279</v>
      </c>
      <c r="C1942" t="s">
        <v>275</v>
      </c>
      <c r="D1942" t="s">
        <v>281</v>
      </c>
      <c r="E1942" t="s">
        <v>276</v>
      </c>
      <c r="F1942" t="s">
        <v>277</v>
      </c>
      <c r="G1942" t="s">
        <v>58</v>
      </c>
      <c r="H1942">
        <v>1017270</v>
      </c>
      <c r="I1942">
        <v>5</v>
      </c>
      <c r="J1942" t="s">
        <v>79</v>
      </c>
      <c r="K1942" t="s">
        <v>6142</v>
      </c>
      <c r="L1942" t="s">
        <v>55</v>
      </c>
      <c r="M1942">
        <v>80</v>
      </c>
      <c r="N1942">
        <v>100</v>
      </c>
      <c r="O1942" t="s">
        <v>6216</v>
      </c>
      <c r="P1942">
        <v>2600</v>
      </c>
      <c r="Q1942">
        <v>50</v>
      </c>
      <c r="R1942">
        <v>300</v>
      </c>
      <c r="S1942"/>
      <c r="T1942"/>
      <c r="U1942" t="s">
        <v>6144</v>
      </c>
      <c r="V1942" s="2">
        <v>44637.491030092591</v>
      </c>
      <c r="W1942" t="s">
        <v>37</v>
      </c>
      <c r="X1942" s="2">
        <v>44637.491030092591</v>
      </c>
      <c r="Y1942" t="s">
        <v>37</v>
      </c>
      <c r="Z1942"/>
    </row>
    <row r="1943" spans="1:26" hidden="1" x14ac:dyDescent="0.25">
      <c r="A1943" t="s">
        <v>250</v>
      </c>
      <c r="B1943" t="s">
        <v>249</v>
      </c>
      <c r="C1943" t="s">
        <v>251</v>
      </c>
      <c r="D1943" t="s">
        <v>252</v>
      </c>
      <c r="E1943" t="s">
        <v>253</v>
      </c>
      <c r="F1943" t="s">
        <v>43</v>
      </c>
      <c r="G1943" t="s">
        <v>58</v>
      </c>
      <c r="H1943">
        <v>1017266</v>
      </c>
      <c r="I1943">
        <v>5</v>
      </c>
      <c r="J1943" t="s">
        <v>167</v>
      </c>
      <c r="K1943" t="s">
        <v>6142</v>
      </c>
      <c r="L1943" t="s">
        <v>55</v>
      </c>
      <c r="M1943">
        <v>80</v>
      </c>
      <c r="N1943">
        <v>100</v>
      </c>
      <c r="O1943" t="s">
        <v>6143</v>
      </c>
      <c r="P1943">
        <v>2600</v>
      </c>
      <c r="Q1943">
        <v>50</v>
      </c>
      <c r="R1943">
        <v>300</v>
      </c>
      <c r="S1943"/>
      <c r="T1943"/>
      <c r="U1943" t="s">
        <v>6144</v>
      </c>
      <c r="V1943" s="2">
        <v>43670.382743055554</v>
      </c>
      <c r="W1943" t="s">
        <v>37</v>
      </c>
      <c r="X1943" s="2">
        <v>43670.382743055554</v>
      </c>
      <c r="Y1943" t="s">
        <v>37</v>
      </c>
      <c r="Z1943"/>
    </row>
    <row r="1944" spans="1:26" hidden="1" x14ac:dyDescent="0.25">
      <c r="A1944" t="s">
        <v>2938</v>
      </c>
      <c r="B1944" t="s">
        <v>2937</v>
      </c>
      <c r="C1944" t="s">
        <v>1251</v>
      </c>
      <c r="D1944" t="s">
        <v>1330</v>
      </c>
      <c r="E1944" t="s">
        <v>1331</v>
      </c>
      <c r="F1944" t="s">
        <v>62</v>
      </c>
      <c r="G1944" t="s">
        <v>58</v>
      </c>
      <c r="H1944">
        <v>1017268</v>
      </c>
      <c r="I1944">
        <v>5</v>
      </c>
      <c r="J1944" t="s">
        <v>167</v>
      </c>
      <c r="K1944" t="s">
        <v>6142</v>
      </c>
      <c r="L1944" t="s">
        <v>55</v>
      </c>
      <c r="M1944">
        <v>80</v>
      </c>
      <c r="N1944">
        <v>100</v>
      </c>
      <c r="O1944" t="s">
        <v>6160</v>
      </c>
      <c r="P1944">
        <v>2600</v>
      </c>
      <c r="Q1944">
        <v>50</v>
      </c>
      <c r="R1944">
        <v>300</v>
      </c>
      <c r="S1944"/>
      <c r="T1944"/>
      <c r="U1944" t="s">
        <v>6144</v>
      </c>
      <c r="V1944" s="2">
        <v>43635.480983796297</v>
      </c>
      <c r="W1944" t="s">
        <v>37</v>
      </c>
      <c r="X1944" s="2">
        <v>43635.480983796297</v>
      </c>
      <c r="Y1944" t="s">
        <v>37</v>
      </c>
      <c r="Z1944"/>
    </row>
    <row r="1945" spans="1:26" hidden="1" x14ac:dyDescent="0.25">
      <c r="A1945" t="s">
        <v>291</v>
      </c>
      <c r="B1945" t="s">
        <v>290</v>
      </c>
      <c r="C1945" t="s">
        <v>292</v>
      </c>
      <c r="D1945" t="s">
        <v>293</v>
      </c>
      <c r="E1945" t="s">
        <v>294</v>
      </c>
      <c r="F1945" t="s">
        <v>43</v>
      </c>
      <c r="G1945" t="s">
        <v>58</v>
      </c>
      <c r="H1945">
        <v>1017248</v>
      </c>
      <c r="I1945">
        <v>5</v>
      </c>
      <c r="J1945" t="s">
        <v>47</v>
      </c>
      <c r="K1945" t="s">
        <v>6172</v>
      </c>
      <c r="L1945" t="s">
        <v>55</v>
      </c>
      <c r="M1945">
        <v>60</v>
      </c>
      <c r="N1945">
        <v>100</v>
      </c>
      <c r="O1945" t="s">
        <v>6190</v>
      </c>
      <c r="P1945">
        <v>2600</v>
      </c>
      <c r="Q1945">
        <v>50</v>
      </c>
      <c r="R1945">
        <v>300</v>
      </c>
      <c r="S1945"/>
      <c r="T1945"/>
      <c r="U1945" t="s">
        <v>6174</v>
      </c>
      <c r="V1945" s="2">
        <v>43636.670949074076</v>
      </c>
      <c r="W1945" t="s">
        <v>37</v>
      </c>
      <c r="X1945" s="2">
        <v>43636.670949074076</v>
      </c>
      <c r="Y1945" t="s">
        <v>37</v>
      </c>
      <c r="Z1945"/>
    </row>
    <row r="1946" spans="1:26" hidden="1" x14ac:dyDescent="0.25">
      <c r="A1946" t="s">
        <v>91</v>
      </c>
      <c r="B1946" t="s">
        <v>90</v>
      </c>
      <c r="C1946" t="s">
        <v>92</v>
      </c>
      <c r="D1946" t="s">
        <v>93</v>
      </c>
      <c r="E1946" t="s">
        <v>94</v>
      </c>
      <c r="F1946" t="s">
        <v>62</v>
      </c>
      <c r="G1946" t="s">
        <v>58</v>
      </c>
      <c r="H1946">
        <v>1017244</v>
      </c>
      <c r="I1946">
        <v>5</v>
      </c>
      <c r="J1946" t="s">
        <v>47</v>
      </c>
      <c r="K1946" t="s">
        <v>6172</v>
      </c>
      <c r="L1946" t="s">
        <v>55</v>
      </c>
      <c r="M1946">
        <v>60</v>
      </c>
      <c r="N1946">
        <v>100</v>
      </c>
      <c r="O1946" t="s">
        <v>6190</v>
      </c>
      <c r="P1946">
        <v>2600</v>
      </c>
      <c r="Q1946">
        <v>50</v>
      </c>
      <c r="R1946">
        <v>300</v>
      </c>
      <c r="S1946"/>
      <c r="T1946"/>
      <c r="U1946" t="s">
        <v>6174</v>
      </c>
      <c r="V1946" s="2">
        <v>43635.694826388892</v>
      </c>
      <c r="W1946" t="s">
        <v>37</v>
      </c>
      <c r="X1946" s="2">
        <v>43635.694826388892</v>
      </c>
      <c r="Y1946" t="s">
        <v>37</v>
      </c>
      <c r="Z1946"/>
    </row>
    <row r="1947" spans="1:26" hidden="1" x14ac:dyDescent="0.25">
      <c r="A1947" t="s">
        <v>97</v>
      </c>
      <c r="B1947" t="s">
        <v>96</v>
      </c>
      <c r="C1947" t="s">
        <v>98</v>
      </c>
      <c r="D1947" t="s">
        <v>99</v>
      </c>
      <c r="E1947" t="s">
        <v>100</v>
      </c>
      <c r="F1947" t="s">
        <v>62</v>
      </c>
      <c r="G1947" t="s">
        <v>58</v>
      </c>
      <c r="H1947">
        <v>1017245</v>
      </c>
      <c r="I1947">
        <v>5</v>
      </c>
      <c r="J1947" t="s">
        <v>47</v>
      </c>
      <c r="K1947" t="s">
        <v>6172</v>
      </c>
      <c r="L1947" t="s">
        <v>55</v>
      </c>
      <c r="M1947">
        <v>60</v>
      </c>
      <c r="N1947">
        <v>100</v>
      </c>
      <c r="O1947" t="s">
        <v>6190</v>
      </c>
      <c r="P1947">
        <v>2600</v>
      </c>
      <c r="Q1947">
        <v>50</v>
      </c>
      <c r="R1947">
        <v>300</v>
      </c>
      <c r="S1947"/>
      <c r="T1947"/>
      <c r="U1947" t="s">
        <v>6174</v>
      </c>
      <c r="V1947" s="2">
        <v>43635.373182870368</v>
      </c>
      <c r="W1947" t="s">
        <v>37</v>
      </c>
      <c r="X1947" s="2">
        <v>43635.373182870368</v>
      </c>
      <c r="Y1947" t="s">
        <v>37</v>
      </c>
      <c r="Z1947"/>
    </row>
    <row r="1948" spans="1:26" hidden="1" x14ac:dyDescent="0.25">
      <c r="A1948" t="s">
        <v>297</v>
      </c>
      <c r="B1948" t="s">
        <v>296</v>
      </c>
      <c r="C1948" t="s">
        <v>104</v>
      </c>
      <c r="D1948" t="s">
        <v>298</v>
      </c>
      <c r="E1948" t="s">
        <v>299</v>
      </c>
      <c r="F1948" t="s">
        <v>107</v>
      </c>
      <c r="G1948" t="s">
        <v>58</v>
      </c>
      <c r="H1948">
        <v>1017253</v>
      </c>
      <c r="I1948">
        <v>5</v>
      </c>
      <c r="J1948" t="s">
        <v>47</v>
      </c>
      <c r="K1948" t="s">
        <v>6172</v>
      </c>
      <c r="L1948" t="s">
        <v>55</v>
      </c>
      <c r="M1948">
        <v>60</v>
      </c>
      <c r="N1948">
        <v>100</v>
      </c>
      <c r="O1948" t="s">
        <v>6190</v>
      </c>
      <c r="P1948">
        <v>2600</v>
      </c>
      <c r="Q1948">
        <v>50</v>
      </c>
      <c r="R1948">
        <v>300</v>
      </c>
      <c r="S1948"/>
      <c r="T1948"/>
      <c r="U1948" t="s">
        <v>6174</v>
      </c>
      <c r="V1948" s="2">
        <v>43636.685601851852</v>
      </c>
      <c r="W1948" t="s">
        <v>37</v>
      </c>
      <c r="X1948" s="2">
        <v>43636.685601851852</v>
      </c>
      <c r="Y1948" t="s">
        <v>37</v>
      </c>
      <c r="Z1948"/>
    </row>
    <row r="1949" spans="1:26" hidden="1" x14ac:dyDescent="0.25">
      <c r="A1949" t="s">
        <v>302</v>
      </c>
      <c r="B1949" t="s">
        <v>301</v>
      </c>
      <c r="C1949" t="s">
        <v>303</v>
      </c>
      <c r="D1949" t="s">
        <v>105</v>
      </c>
      <c r="E1949" t="s">
        <v>304</v>
      </c>
      <c r="F1949" t="s">
        <v>62</v>
      </c>
      <c r="G1949" t="s">
        <v>58</v>
      </c>
      <c r="H1949">
        <v>1017254</v>
      </c>
      <c r="I1949">
        <v>5</v>
      </c>
      <c r="J1949" t="s">
        <v>79</v>
      </c>
      <c r="K1949" t="s">
        <v>6172</v>
      </c>
      <c r="L1949" t="s">
        <v>55</v>
      </c>
      <c r="M1949">
        <v>60</v>
      </c>
      <c r="N1949">
        <v>100</v>
      </c>
      <c r="O1949" t="s">
        <v>6190</v>
      </c>
      <c r="P1949">
        <v>2600</v>
      </c>
      <c r="Q1949">
        <v>50</v>
      </c>
      <c r="R1949">
        <v>300</v>
      </c>
      <c r="S1949"/>
      <c r="T1949"/>
      <c r="U1949" t="s">
        <v>6174</v>
      </c>
      <c r="V1949" s="2">
        <v>43635.444178240738</v>
      </c>
      <c r="W1949" t="s">
        <v>37</v>
      </c>
      <c r="X1949" s="2">
        <v>43635.444178240738</v>
      </c>
      <c r="Y1949" t="s">
        <v>37</v>
      </c>
      <c r="Z1949"/>
    </row>
    <row r="1950" spans="1:26" hidden="1" x14ac:dyDescent="0.25">
      <c r="A1950" t="s">
        <v>307</v>
      </c>
      <c r="B1950" t="s">
        <v>306</v>
      </c>
      <c r="C1950" t="s">
        <v>308</v>
      </c>
      <c r="D1950" t="s">
        <v>309</v>
      </c>
      <c r="E1950" t="s">
        <v>310</v>
      </c>
      <c r="F1950" t="s">
        <v>62</v>
      </c>
      <c r="G1950" t="s">
        <v>58</v>
      </c>
      <c r="H1950">
        <v>1017255</v>
      </c>
      <c r="I1950">
        <v>5</v>
      </c>
      <c r="J1950" t="s">
        <v>47</v>
      </c>
      <c r="K1950" t="s">
        <v>6172</v>
      </c>
      <c r="L1950" t="s">
        <v>55</v>
      </c>
      <c r="M1950">
        <v>60</v>
      </c>
      <c r="N1950">
        <v>100</v>
      </c>
      <c r="O1950" t="s">
        <v>6190</v>
      </c>
      <c r="P1950">
        <v>2550</v>
      </c>
      <c r="Q1950">
        <v>50</v>
      </c>
      <c r="R1950">
        <v>300</v>
      </c>
      <c r="S1950"/>
      <c r="T1950"/>
      <c r="U1950" t="s">
        <v>6174</v>
      </c>
      <c r="V1950" s="2">
        <v>43669.398425925923</v>
      </c>
      <c r="W1950" t="s">
        <v>37</v>
      </c>
      <c r="X1950" s="2">
        <v>43669.399201388886</v>
      </c>
      <c r="Y1950" t="s">
        <v>37</v>
      </c>
      <c r="Z1950"/>
    </row>
    <row r="1951" spans="1:26" hidden="1" x14ac:dyDescent="0.25">
      <c r="A1951" t="s">
        <v>313</v>
      </c>
      <c r="B1951" t="s">
        <v>312</v>
      </c>
      <c r="C1951" t="s">
        <v>303</v>
      </c>
      <c r="D1951" t="s">
        <v>105</v>
      </c>
      <c r="E1951" t="s">
        <v>304</v>
      </c>
      <c r="F1951" t="s">
        <v>62</v>
      </c>
      <c r="G1951" t="s">
        <v>58</v>
      </c>
      <c r="H1951">
        <v>1017256</v>
      </c>
      <c r="I1951">
        <v>5</v>
      </c>
      <c r="J1951" t="s">
        <v>47</v>
      </c>
      <c r="K1951" t="s">
        <v>6172</v>
      </c>
      <c r="L1951" t="s">
        <v>55</v>
      </c>
      <c r="M1951">
        <v>60</v>
      </c>
      <c r="N1951">
        <v>100</v>
      </c>
      <c r="O1951" t="s">
        <v>6190</v>
      </c>
      <c r="P1951">
        <v>2600</v>
      </c>
      <c r="Q1951">
        <v>50</v>
      </c>
      <c r="R1951">
        <v>300</v>
      </c>
      <c r="S1951"/>
      <c r="T1951"/>
      <c r="U1951" t="s">
        <v>6174</v>
      </c>
      <c r="V1951" s="2">
        <v>43635.444594907407</v>
      </c>
      <c r="W1951" t="s">
        <v>37</v>
      </c>
      <c r="X1951" s="2">
        <v>43635.444594907407</v>
      </c>
      <c r="Y1951" t="s">
        <v>37</v>
      </c>
      <c r="Z1951"/>
    </row>
    <row r="1952" spans="1:26" hidden="1" x14ac:dyDescent="0.25">
      <c r="A1952" t="s">
        <v>315</v>
      </c>
      <c r="B1952" t="s">
        <v>314</v>
      </c>
      <c r="C1952" t="s">
        <v>86</v>
      </c>
      <c r="D1952" t="s">
        <v>316</v>
      </c>
      <c r="E1952" t="s">
        <v>317</v>
      </c>
      <c r="F1952" t="s">
        <v>62</v>
      </c>
      <c r="G1952" t="s">
        <v>58</v>
      </c>
      <c r="H1952">
        <v>1017257</v>
      </c>
      <c r="I1952">
        <v>5</v>
      </c>
      <c r="J1952" t="s">
        <v>47</v>
      </c>
      <c r="K1952" t="s">
        <v>6172</v>
      </c>
      <c r="L1952" t="s">
        <v>55</v>
      </c>
      <c r="M1952">
        <v>60</v>
      </c>
      <c r="N1952">
        <v>100</v>
      </c>
      <c r="O1952" t="s">
        <v>6190</v>
      </c>
      <c r="P1952">
        <v>2600</v>
      </c>
      <c r="Q1952">
        <v>50</v>
      </c>
      <c r="R1952">
        <v>300</v>
      </c>
      <c r="S1952"/>
      <c r="T1952"/>
      <c r="U1952" t="s">
        <v>6174</v>
      </c>
      <c r="V1952" s="2">
        <v>43636.481157407405</v>
      </c>
      <c r="W1952" t="s">
        <v>37</v>
      </c>
      <c r="X1952" s="2">
        <v>43636.481157407405</v>
      </c>
      <c r="Y1952" t="s">
        <v>37</v>
      </c>
      <c r="Z1952"/>
    </row>
    <row r="1953" spans="1:26" hidden="1" x14ac:dyDescent="0.25">
      <c r="A1953" t="s">
        <v>320</v>
      </c>
      <c r="B1953" t="s">
        <v>319</v>
      </c>
      <c r="C1953" t="s">
        <v>104</v>
      </c>
      <c r="D1953" t="s">
        <v>298</v>
      </c>
      <c r="E1953" t="s">
        <v>299</v>
      </c>
      <c r="F1953" t="s">
        <v>107</v>
      </c>
      <c r="G1953" t="s">
        <v>58</v>
      </c>
      <c r="H1953">
        <v>1017258</v>
      </c>
      <c r="I1953">
        <v>5</v>
      </c>
      <c r="J1953" t="s">
        <v>79</v>
      </c>
      <c r="K1953" t="s">
        <v>6172</v>
      </c>
      <c r="L1953" t="s">
        <v>55</v>
      </c>
      <c r="M1953">
        <v>60</v>
      </c>
      <c r="N1953">
        <v>100</v>
      </c>
      <c r="O1953" t="s">
        <v>6190</v>
      </c>
      <c r="P1953">
        <v>2600</v>
      </c>
      <c r="Q1953">
        <v>50</v>
      </c>
      <c r="R1953">
        <v>300</v>
      </c>
      <c r="S1953"/>
      <c r="T1953"/>
      <c r="U1953" t="s">
        <v>6174</v>
      </c>
      <c r="V1953" s="2">
        <v>43636.684976851851</v>
      </c>
      <c r="W1953" t="s">
        <v>37</v>
      </c>
      <c r="X1953" s="2">
        <v>43636.684976851851</v>
      </c>
      <c r="Y1953" t="s">
        <v>37</v>
      </c>
      <c r="Z1953"/>
    </row>
    <row r="1954" spans="1:26" hidden="1" x14ac:dyDescent="0.25">
      <c r="A1954" t="s">
        <v>116</v>
      </c>
      <c r="B1954" t="s">
        <v>115</v>
      </c>
      <c r="C1954" t="s">
        <v>117</v>
      </c>
      <c r="D1954" t="s">
        <v>118</v>
      </c>
      <c r="E1954" t="s">
        <v>119</v>
      </c>
      <c r="F1954" t="s">
        <v>62</v>
      </c>
      <c r="G1954" t="s">
        <v>58</v>
      </c>
      <c r="H1954">
        <v>1017242</v>
      </c>
      <c r="I1954">
        <v>5</v>
      </c>
      <c r="J1954" t="s">
        <v>47</v>
      </c>
      <c r="K1954" t="s">
        <v>6172</v>
      </c>
      <c r="L1954" t="s">
        <v>55</v>
      </c>
      <c r="M1954">
        <v>60</v>
      </c>
      <c r="N1954">
        <v>100</v>
      </c>
      <c r="O1954" t="s">
        <v>6190</v>
      </c>
      <c r="P1954">
        <v>2600</v>
      </c>
      <c r="Q1954">
        <v>50</v>
      </c>
      <c r="R1954">
        <v>300</v>
      </c>
      <c r="S1954"/>
      <c r="T1954"/>
      <c r="U1954" t="s">
        <v>6174</v>
      </c>
      <c r="V1954" s="2">
        <v>43635.692546296297</v>
      </c>
      <c r="W1954" t="s">
        <v>37</v>
      </c>
      <c r="X1954" s="2">
        <v>43635.692546296297</v>
      </c>
      <c r="Y1954" t="s">
        <v>37</v>
      </c>
      <c r="Z1954"/>
    </row>
    <row r="1955" spans="1:26" hidden="1" x14ac:dyDescent="0.25">
      <c r="A1955" t="s">
        <v>122</v>
      </c>
      <c r="B1955" t="s">
        <v>121</v>
      </c>
      <c r="C1955" t="s">
        <v>111</v>
      </c>
      <c r="D1955" t="s">
        <v>112</v>
      </c>
      <c r="E1955" t="s">
        <v>113</v>
      </c>
      <c r="F1955" t="s">
        <v>107</v>
      </c>
      <c r="G1955" t="s">
        <v>58</v>
      </c>
      <c r="H1955">
        <v>1017234</v>
      </c>
      <c r="I1955">
        <v>5</v>
      </c>
      <c r="J1955" t="s">
        <v>47</v>
      </c>
      <c r="K1955" t="s">
        <v>6172</v>
      </c>
      <c r="L1955" t="s">
        <v>55</v>
      </c>
      <c r="M1955">
        <v>60</v>
      </c>
      <c r="N1955">
        <v>100</v>
      </c>
      <c r="O1955" t="s">
        <v>6190</v>
      </c>
      <c r="P1955">
        <v>2600</v>
      </c>
      <c r="Q1955">
        <v>50</v>
      </c>
      <c r="R1955">
        <v>300</v>
      </c>
      <c r="S1955"/>
      <c r="T1955"/>
      <c r="U1955" t="s">
        <v>6174</v>
      </c>
      <c r="V1955" s="2">
        <v>43633.68246527778</v>
      </c>
      <c r="W1955" t="s">
        <v>37</v>
      </c>
      <c r="X1955" s="2">
        <v>43633.68246527778</v>
      </c>
      <c r="Y1955" t="s">
        <v>37</v>
      </c>
      <c r="Z1955"/>
    </row>
    <row r="1956" spans="1:26" hidden="1" x14ac:dyDescent="0.25">
      <c r="A1956" t="s">
        <v>124</v>
      </c>
      <c r="B1956" t="s">
        <v>123</v>
      </c>
      <c r="C1956" t="s">
        <v>125</v>
      </c>
      <c r="D1956" t="s">
        <v>126</v>
      </c>
      <c r="E1956" t="s">
        <v>127</v>
      </c>
      <c r="F1956" t="s">
        <v>43</v>
      </c>
      <c r="G1956" t="s">
        <v>58</v>
      </c>
      <c r="H1956">
        <v>1017235</v>
      </c>
      <c r="I1956">
        <v>5</v>
      </c>
      <c r="J1956" t="s">
        <v>47</v>
      </c>
      <c r="K1956" t="s">
        <v>6172</v>
      </c>
      <c r="L1956" t="s">
        <v>55</v>
      </c>
      <c r="M1956">
        <v>60</v>
      </c>
      <c r="N1956">
        <v>100</v>
      </c>
      <c r="O1956" t="s">
        <v>6190</v>
      </c>
      <c r="P1956">
        <v>2600</v>
      </c>
      <c r="Q1956">
        <v>50</v>
      </c>
      <c r="R1956">
        <v>300</v>
      </c>
      <c r="S1956"/>
      <c r="T1956"/>
      <c r="U1956" t="s">
        <v>6174</v>
      </c>
      <c r="V1956" s="2">
        <v>43636.674085648148</v>
      </c>
      <c r="W1956" t="s">
        <v>37</v>
      </c>
      <c r="X1956" s="2">
        <v>43636.674085648148</v>
      </c>
      <c r="Y1956" t="s">
        <v>37</v>
      </c>
      <c r="Z1956"/>
    </row>
    <row r="1957" spans="1:26" hidden="1" x14ac:dyDescent="0.25">
      <c r="A1957" t="s">
        <v>130</v>
      </c>
      <c r="B1957" t="s">
        <v>129</v>
      </c>
      <c r="C1957" t="s">
        <v>131</v>
      </c>
      <c r="D1957" t="s">
        <v>132</v>
      </c>
      <c r="E1957" t="s">
        <v>133</v>
      </c>
      <c r="F1957" t="s">
        <v>107</v>
      </c>
      <c r="G1957" t="s">
        <v>58</v>
      </c>
      <c r="H1957">
        <v>1017236</v>
      </c>
      <c r="I1957">
        <v>5</v>
      </c>
      <c r="J1957" t="s">
        <v>47</v>
      </c>
      <c r="K1957" t="s">
        <v>6172</v>
      </c>
      <c r="L1957" t="s">
        <v>55</v>
      </c>
      <c r="M1957">
        <v>60</v>
      </c>
      <c r="N1957">
        <v>100</v>
      </c>
      <c r="O1957" t="s">
        <v>6190</v>
      </c>
      <c r="P1957">
        <v>2600</v>
      </c>
      <c r="Q1957">
        <v>50</v>
      </c>
      <c r="R1957">
        <v>300</v>
      </c>
      <c r="S1957"/>
      <c r="T1957"/>
      <c r="U1957" t="s">
        <v>6174</v>
      </c>
      <c r="V1957" s="2">
        <v>43543.452662037038</v>
      </c>
      <c r="W1957" t="s">
        <v>37</v>
      </c>
      <c r="X1957" s="2">
        <v>43629.346053240741</v>
      </c>
      <c r="Y1957" t="s">
        <v>37</v>
      </c>
      <c r="Z1957"/>
    </row>
    <row r="1958" spans="1:26" hidden="1" x14ac:dyDescent="0.25">
      <c r="A1958" t="s">
        <v>136</v>
      </c>
      <c r="B1958" t="s">
        <v>135</v>
      </c>
      <c r="C1958" t="s">
        <v>137</v>
      </c>
      <c r="D1958" t="s">
        <v>132</v>
      </c>
      <c r="E1958" t="s">
        <v>138</v>
      </c>
      <c r="F1958" t="s">
        <v>43</v>
      </c>
      <c r="G1958" t="s">
        <v>58</v>
      </c>
      <c r="H1958">
        <v>1017237</v>
      </c>
      <c r="I1958">
        <v>5</v>
      </c>
      <c r="J1958" t="s">
        <v>47</v>
      </c>
      <c r="K1958" t="s">
        <v>6172</v>
      </c>
      <c r="L1958" t="s">
        <v>55</v>
      </c>
      <c r="M1958">
        <v>60</v>
      </c>
      <c r="N1958">
        <v>100</v>
      </c>
      <c r="O1958" t="s">
        <v>6190</v>
      </c>
      <c r="P1958">
        <v>2600</v>
      </c>
      <c r="Q1958">
        <v>50</v>
      </c>
      <c r="R1958">
        <v>300</v>
      </c>
      <c r="S1958"/>
      <c r="T1958"/>
      <c r="U1958" t="s">
        <v>6174</v>
      </c>
      <c r="V1958" s="2">
        <v>43636.664942129632</v>
      </c>
      <c r="W1958" t="s">
        <v>37</v>
      </c>
      <c r="X1958" s="2">
        <v>43636.664942129632</v>
      </c>
      <c r="Y1958" t="s">
        <v>37</v>
      </c>
      <c r="Z1958"/>
    </row>
    <row r="1959" spans="1:26" hidden="1" x14ac:dyDescent="0.25">
      <c r="A1959" t="s">
        <v>2567</v>
      </c>
      <c r="B1959" t="s">
        <v>2566</v>
      </c>
      <c r="C1959" t="s">
        <v>2568</v>
      </c>
      <c r="D1959" t="s">
        <v>2569</v>
      </c>
      <c r="E1959" t="s">
        <v>2570</v>
      </c>
      <c r="F1959" t="s">
        <v>107</v>
      </c>
      <c r="G1959" t="s">
        <v>58</v>
      </c>
      <c r="H1959">
        <v>1018898</v>
      </c>
      <c r="I1959">
        <v>5</v>
      </c>
      <c r="J1959" t="s">
        <v>47</v>
      </c>
      <c r="K1959" t="s">
        <v>6142</v>
      </c>
      <c r="L1959" t="s">
        <v>55</v>
      </c>
      <c r="M1959">
        <v>80</v>
      </c>
      <c r="N1959">
        <v>100</v>
      </c>
      <c r="O1959" t="s">
        <v>6203</v>
      </c>
      <c r="P1959">
        <v>2600</v>
      </c>
      <c r="Q1959">
        <v>50</v>
      </c>
      <c r="R1959">
        <v>300</v>
      </c>
      <c r="S1959"/>
      <c r="T1959"/>
      <c r="U1959" t="s">
        <v>6144</v>
      </c>
      <c r="V1959" s="2">
        <v>43669.591284722221</v>
      </c>
      <c r="W1959" t="s">
        <v>37</v>
      </c>
      <c r="X1959" s="2">
        <v>43670.469409722224</v>
      </c>
      <c r="Y1959" t="s">
        <v>37</v>
      </c>
      <c r="Z1959"/>
    </row>
    <row r="1960" spans="1:26" hidden="1" x14ac:dyDescent="0.25">
      <c r="A1960" t="s">
        <v>2544</v>
      </c>
      <c r="B1960" t="s">
        <v>2543</v>
      </c>
      <c r="C1960" t="s">
        <v>1335</v>
      </c>
      <c r="D1960" t="s">
        <v>148</v>
      </c>
      <c r="E1960" t="s">
        <v>1337</v>
      </c>
      <c r="F1960" t="s">
        <v>62</v>
      </c>
      <c r="G1960" t="s">
        <v>58</v>
      </c>
      <c r="H1960">
        <v>1018887</v>
      </c>
      <c r="I1960">
        <v>5</v>
      </c>
      <c r="J1960" t="s">
        <v>79</v>
      </c>
      <c r="K1960" t="s">
        <v>6142</v>
      </c>
      <c r="L1960" t="s">
        <v>55</v>
      </c>
      <c r="M1960">
        <v>80</v>
      </c>
      <c r="N1960">
        <v>100</v>
      </c>
      <c r="O1960" t="s">
        <v>6143</v>
      </c>
      <c r="P1960">
        <v>2600</v>
      </c>
      <c r="Q1960">
        <v>50</v>
      </c>
      <c r="R1960">
        <v>300</v>
      </c>
      <c r="S1960"/>
      <c r="T1960"/>
      <c r="U1960" t="s">
        <v>6144</v>
      </c>
      <c r="V1960" s="2">
        <v>43670.416041666664</v>
      </c>
      <c r="W1960" t="s">
        <v>37</v>
      </c>
      <c r="X1960" s="2">
        <v>43670.416041666664</v>
      </c>
      <c r="Y1960" t="s">
        <v>37</v>
      </c>
      <c r="Z1960"/>
    </row>
    <row r="1961" spans="1:26" hidden="1" x14ac:dyDescent="0.25">
      <c r="A1961" t="s">
        <v>606</v>
      </c>
      <c r="B1961" t="s">
        <v>605</v>
      </c>
      <c r="C1961" t="s">
        <v>467</v>
      </c>
      <c r="D1961" t="s">
        <v>607</v>
      </c>
      <c r="E1961" t="s">
        <v>608</v>
      </c>
      <c r="F1961" t="s">
        <v>177</v>
      </c>
      <c r="G1961" t="s">
        <v>58</v>
      </c>
      <c r="H1961">
        <v>1017870</v>
      </c>
      <c r="I1961">
        <v>5</v>
      </c>
      <c r="J1961" t="s">
        <v>79</v>
      </c>
      <c r="K1961" t="s">
        <v>6142</v>
      </c>
      <c r="L1961" t="s">
        <v>55</v>
      </c>
      <c r="M1961">
        <v>80</v>
      </c>
      <c r="N1961">
        <v>100</v>
      </c>
      <c r="O1961" t="s">
        <v>6143</v>
      </c>
      <c r="P1961">
        <v>2600</v>
      </c>
      <c r="Q1961">
        <v>50</v>
      </c>
      <c r="R1961">
        <v>300</v>
      </c>
      <c r="S1961"/>
      <c r="T1961"/>
      <c r="U1961" t="s">
        <v>6144</v>
      </c>
      <c r="V1961" s="2">
        <v>43670.644629629627</v>
      </c>
      <c r="W1961" t="s">
        <v>37</v>
      </c>
      <c r="X1961" s="2">
        <v>43670.644629629627</v>
      </c>
      <c r="Y1961" t="s">
        <v>37</v>
      </c>
      <c r="Z1961"/>
    </row>
    <row r="1962" spans="1:26" hidden="1" x14ac:dyDescent="0.25">
      <c r="A1962" t="s">
        <v>720</v>
      </c>
      <c r="B1962" t="s">
        <v>719</v>
      </c>
      <c r="C1962" t="s">
        <v>80</v>
      </c>
      <c r="D1962" t="s">
        <v>81</v>
      </c>
      <c r="E1962" t="s">
        <v>82</v>
      </c>
      <c r="F1962" t="s">
        <v>62</v>
      </c>
      <c r="G1962" t="s">
        <v>58</v>
      </c>
      <c r="H1962">
        <v>1018561</v>
      </c>
      <c r="I1962">
        <v>5</v>
      </c>
      <c r="J1962" t="s">
        <v>47</v>
      </c>
      <c r="K1962" t="s">
        <v>6172</v>
      </c>
      <c r="L1962" t="s">
        <v>55</v>
      </c>
      <c r="M1962">
        <v>60</v>
      </c>
      <c r="N1962">
        <v>100</v>
      </c>
      <c r="O1962" t="s">
        <v>6190</v>
      </c>
      <c r="P1962">
        <v>2600</v>
      </c>
      <c r="Q1962">
        <v>50</v>
      </c>
      <c r="R1962">
        <v>300</v>
      </c>
      <c r="S1962"/>
      <c r="T1962"/>
      <c r="U1962" t="s">
        <v>6174</v>
      </c>
      <c r="V1962" s="2">
        <v>43635.662974537037</v>
      </c>
      <c r="W1962" t="s">
        <v>37</v>
      </c>
      <c r="X1962" s="2">
        <v>43635.662974537037</v>
      </c>
      <c r="Y1962" t="s">
        <v>37</v>
      </c>
      <c r="Z1962"/>
    </row>
    <row r="1963" spans="1:26" hidden="1" x14ac:dyDescent="0.25">
      <c r="A1963" t="s">
        <v>2257</v>
      </c>
      <c r="B1963" t="s">
        <v>2256</v>
      </c>
      <c r="C1963" t="s">
        <v>188</v>
      </c>
      <c r="D1963" t="s">
        <v>1360</v>
      </c>
      <c r="E1963" t="s">
        <v>1361</v>
      </c>
      <c r="F1963" t="s">
        <v>177</v>
      </c>
      <c r="G1963" t="s">
        <v>58</v>
      </c>
      <c r="H1963">
        <v>1018523</v>
      </c>
      <c r="I1963">
        <v>5</v>
      </c>
      <c r="J1963" t="s">
        <v>79</v>
      </c>
      <c r="K1963" t="s">
        <v>6142</v>
      </c>
      <c r="L1963" t="s">
        <v>55</v>
      </c>
      <c r="M1963">
        <v>80</v>
      </c>
      <c r="N1963">
        <v>100</v>
      </c>
      <c r="O1963" t="s">
        <v>6221</v>
      </c>
      <c r="P1963">
        <v>2700</v>
      </c>
      <c r="Q1963">
        <v>50</v>
      </c>
      <c r="R1963">
        <v>300</v>
      </c>
      <c r="S1963"/>
      <c r="T1963"/>
      <c r="U1963" t="s">
        <v>6144</v>
      </c>
      <c r="V1963" s="2">
        <v>44089.477361111109</v>
      </c>
      <c r="W1963" t="s">
        <v>37</v>
      </c>
      <c r="X1963" s="2">
        <v>44089.477361111109</v>
      </c>
      <c r="Y1963" t="s">
        <v>37</v>
      </c>
      <c r="Z1963"/>
    </row>
    <row r="1964" spans="1:26" hidden="1" x14ac:dyDescent="0.25">
      <c r="A1964" t="s">
        <v>2529</v>
      </c>
      <c r="B1964" t="s">
        <v>2528</v>
      </c>
      <c r="C1964" t="s">
        <v>2360</v>
      </c>
      <c r="D1964" t="s">
        <v>1072</v>
      </c>
      <c r="E1964" t="s">
        <v>2500</v>
      </c>
      <c r="F1964" t="s">
        <v>107</v>
      </c>
      <c r="G1964" t="s">
        <v>58</v>
      </c>
      <c r="H1964">
        <v>1018865</v>
      </c>
      <c r="I1964">
        <v>5</v>
      </c>
      <c r="J1964" t="s">
        <v>47</v>
      </c>
      <c r="K1964" t="s">
        <v>6142</v>
      </c>
      <c r="L1964" t="s">
        <v>55</v>
      </c>
      <c r="M1964">
        <v>80</v>
      </c>
      <c r="N1964">
        <v>100</v>
      </c>
      <c r="O1964" t="s">
        <v>6203</v>
      </c>
      <c r="P1964">
        <v>2600</v>
      </c>
      <c r="Q1964">
        <v>50</v>
      </c>
      <c r="R1964">
        <v>300</v>
      </c>
      <c r="S1964"/>
      <c r="T1964"/>
      <c r="U1964" t="s">
        <v>6144</v>
      </c>
      <c r="V1964" s="2">
        <v>43669.588518518518</v>
      </c>
      <c r="W1964" t="s">
        <v>37</v>
      </c>
      <c r="X1964" s="2">
        <v>43669.588518518518</v>
      </c>
      <c r="Y1964" t="s">
        <v>37</v>
      </c>
      <c r="Z1964"/>
    </row>
    <row r="1965" spans="1:26" hidden="1" x14ac:dyDescent="0.25">
      <c r="A1965" t="s">
        <v>2424</v>
      </c>
      <c r="B1965" t="s">
        <v>2423</v>
      </c>
      <c r="C1965" t="s">
        <v>2425</v>
      </c>
      <c r="D1965" t="s">
        <v>93</v>
      </c>
      <c r="E1965" t="s">
        <v>2426</v>
      </c>
      <c r="F1965" t="s">
        <v>177</v>
      </c>
      <c r="G1965" t="s">
        <v>58</v>
      </c>
      <c r="H1965">
        <v>1018606</v>
      </c>
      <c r="I1965">
        <v>5</v>
      </c>
      <c r="J1965" t="s">
        <v>79</v>
      </c>
      <c r="K1965" t="s">
        <v>6142</v>
      </c>
      <c r="L1965" t="s">
        <v>55</v>
      </c>
      <c r="M1965">
        <v>80</v>
      </c>
      <c r="N1965">
        <v>100</v>
      </c>
      <c r="O1965" t="s">
        <v>6143</v>
      </c>
      <c r="P1965">
        <v>2600</v>
      </c>
      <c r="Q1965">
        <v>50</v>
      </c>
      <c r="R1965">
        <v>300</v>
      </c>
      <c r="S1965"/>
      <c r="T1965"/>
      <c r="U1965" t="s">
        <v>6144</v>
      </c>
      <c r="V1965" s="2">
        <v>43670.417731481481</v>
      </c>
      <c r="W1965" t="s">
        <v>37</v>
      </c>
      <c r="X1965" s="2">
        <v>43670.417731481481</v>
      </c>
      <c r="Y1965" t="s">
        <v>37</v>
      </c>
      <c r="Z1965"/>
    </row>
    <row r="1966" spans="1:26" hidden="1" x14ac:dyDescent="0.25">
      <c r="A1966" t="s">
        <v>2364</v>
      </c>
      <c r="B1966" t="s">
        <v>2363</v>
      </c>
      <c r="C1966" t="s">
        <v>2360</v>
      </c>
      <c r="D1966" t="s">
        <v>2347</v>
      </c>
      <c r="E1966" t="s">
        <v>2361</v>
      </c>
      <c r="F1966" t="s">
        <v>107</v>
      </c>
      <c r="G1966" t="s">
        <v>58</v>
      </c>
      <c r="H1966">
        <v>1018571</v>
      </c>
      <c r="I1966">
        <v>5</v>
      </c>
      <c r="J1966" t="s">
        <v>47</v>
      </c>
      <c r="K1966" t="s">
        <v>6142</v>
      </c>
      <c r="L1966" t="s">
        <v>55</v>
      </c>
      <c r="M1966">
        <v>80</v>
      </c>
      <c r="N1966">
        <v>100</v>
      </c>
      <c r="O1966" t="s">
        <v>6203</v>
      </c>
      <c r="P1966">
        <v>2600</v>
      </c>
      <c r="Q1966">
        <v>50</v>
      </c>
      <c r="R1966">
        <v>300</v>
      </c>
      <c r="S1966"/>
      <c r="T1966"/>
      <c r="U1966" t="s">
        <v>6144</v>
      </c>
      <c r="V1966" s="2">
        <v>43669.58090277778</v>
      </c>
      <c r="W1966" t="s">
        <v>37</v>
      </c>
      <c r="X1966" s="2">
        <v>43817.416909722226</v>
      </c>
      <c r="Y1966" t="s">
        <v>37</v>
      </c>
      <c r="Z1966"/>
    </row>
    <row r="1967" spans="1:26" hidden="1" x14ac:dyDescent="0.25">
      <c r="A1967" t="s">
        <v>618</v>
      </c>
      <c r="B1967" t="s">
        <v>617</v>
      </c>
      <c r="C1967" t="s">
        <v>619</v>
      </c>
      <c r="D1967" t="s">
        <v>154</v>
      </c>
      <c r="E1967" t="s">
        <v>620</v>
      </c>
      <c r="F1967" t="s">
        <v>177</v>
      </c>
      <c r="G1967" t="s">
        <v>58</v>
      </c>
      <c r="H1967">
        <v>1018047</v>
      </c>
      <c r="I1967">
        <v>5</v>
      </c>
      <c r="J1967" t="s">
        <v>79</v>
      </c>
      <c r="K1967" t="s">
        <v>6142</v>
      </c>
      <c r="L1967" t="s">
        <v>55</v>
      </c>
      <c r="M1967">
        <v>80</v>
      </c>
      <c r="N1967">
        <v>100</v>
      </c>
      <c r="O1967" t="s">
        <v>6143</v>
      </c>
      <c r="P1967">
        <v>2600</v>
      </c>
      <c r="Q1967">
        <v>50</v>
      </c>
      <c r="R1967">
        <v>300</v>
      </c>
      <c r="S1967"/>
      <c r="T1967"/>
      <c r="U1967" t="s">
        <v>6144</v>
      </c>
      <c r="V1967" s="2">
        <v>43636.582465277781</v>
      </c>
      <c r="W1967" t="s">
        <v>37</v>
      </c>
      <c r="X1967" s="2">
        <v>43636.582465277781</v>
      </c>
      <c r="Y1967" t="s">
        <v>37</v>
      </c>
      <c r="Z1967"/>
    </row>
    <row r="1968" spans="1:26" hidden="1" x14ac:dyDescent="0.25">
      <c r="A1968" t="s">
        <v>639</v>
      </c>
      <c r="B1968" t="s">
        <v>638</v>
      </c>
      <c r="C1968" t="s">
        <v>640</v>
      </c>
      <c r="D1968" t="s">
        <v>641</v>
      </c>
      <c r="E1968" t="s">
        <v>642</v>
      </c>
      <c r="F1968" t="s">
        <v>643</v>
      </c>
      <c r="G1968" t="s">
        <v>58</v>
      </c>
      <c r="H1968">
        <v>1018063</v>
      </c>
      <c r="I1968">
        <v>5</v>
      </c>
      <c r="J1968" t="s">
        <v>167</v>
      </c>
      <c r="K1968" t="s">
        <v>6142</v>
      </c>
      <c r="L1968" t="s">
        <v>55</v>
      </c>
      <c r="M1968">
        <v>80</v>
      </c>
      <c r="N1968">
        <v>100</v>
      </c>
      <c r="O1968" t="s">
        <v>6160</v>
      </c>
      <c r="P1968">
        <v>2600</v>
      </c>
      <c r="Q1968">
        <v>50</v>
      </c>
      <c r="R1968">
        <v>300</v>
      </c>
      <c r="S1968"/>
      <c r="T1968"/>
      <c r="U1968" t="s">
        <v>6144</v>
      </c>
      <c r="V1968" s="2">
        <v>43669.637708333335</v>
      </c>
      <c r="W1968" t="s">
        <v>37</v>
      </c>
      <c r="X1968" s="2">
        <v>43669.637708333335</v>
      </c>
      <c r="Y1968" t="s">
        <v>37</v>
      </c>
      <c r="Z1968"/>
    </row>
    <row r="1969" spans="1:26" hidden="1" x14ac:dyDescent="0.25">
      <c r="A1969" t="s">
        <v>646</v>
      </c>
      <c r="B1969" t="s">
        <v>645</v>
      </c>
      <c r="C1969" t="s">
        <v>521</v>
      </c>
      <c r="D1969" t="s">
        <v>522</v>
      </c>
      <c r="E1969" t="s">
        <v>523</v>
      </c>
      <c r="F1969" t="s">
        <v>62</v>
      </c>
      <c r="G1969" t="s">
        <v>58</v>
      </c>
      <c r="H1969">
        <v>1018463</v>
      </c>
      <c r="I1969">
        <v>5</v>
      </c>
      <c r="J1969" t="s">
        <v>79</v>
      </c>
      <c r="K1969" t="s">
        <v>6142</v>
      </c>
      <c r="L1969" t="s">
        <v>55</v>
      </c>
      <c r="M1969">
        <v>80</v>
      </c>
      <c r="N1969">
        <v>100</v>
      </c>
      <c r="O1969" t="s">
        <v>6143</v>
      </c>
      <c r="P1969">
        <v>2600</v>
      </c>
      <c r="Q1969">
        <v>50</v>
      </c>
      <c r="R1969">
        <v>300</v>
      </c>
      <c r="S1969"/>
      <c r="T1969"/>
      <c r="U1969" t="s">
        <v>6144</v>
      </c>
      <c r="V1969" s="2">
        <v>43635.657256944447</v>
      </c>
      <c r="W1969" t="s">
        <v>37</v>
      </c>
      <c r="X1969" s="2">
        <v>43635.657256944447</v>
      </c>
      <c r="Y1969" t="s">
        <v>37</v>
      </c>
      <c r="Z1969"/>
    </row>
    <row r="1970" spans="1:26" hidden="1" x14ac:dyDescent="0.25">
      <c r="A1970" t="s">
        <v>648</v>
      </c>
      <c r="B1970" t="s">
        <v>647</v>
      </c>
      <c r="C1970" t="s">
        <v>640</v>
      </c>
      <c r="D1970" t="s">
        <v>641</v>
      </c>
      <c r="E1970" t="s">
        <v>642</v>
      </c>
      <c r="F1970" t="s">
        <v>643</v>
      </c>
      <c r="G1970" t="s">
        <v>58</v>
      </c>
      <c r="H1970">
        <v>1018508</v>
      </c>
      <c r="I1970">
        <v>5</v>
      </c>
      <c r="J1970" t="s">
        <v>79</v>
      </c>
      <c r="K1970" t="s">
        <v>6142</v>
      </c>
      <c r="L1970" t="s">
        <v>55</v>
      </c>
      <c r="M1970">
        <v>80</v>
      </c>
      <c r="N1970">
        <v>100</v>
      </c>
      <c r="O1970" t="s">
        <v>6160</v>
      </c>
      <c r="P1970">
        <v>2600</v>
      </c>
      <c r="Q1970">
        <v>50</v>
      </c>
      <c r="R1970">
        <v>300</v>
      </c>
      <c r="S1970"/>
      <c r="T1970"/>
      <c r="U1970" t="s">
        <v>6144</v>
      </c>
      <c r="V1970" s="2">
        <v>43669.63685185185</v>
      </c>
      <c r="W1970" t="s">
        <v>37</v>
      </c>
      <c r="X1970" s="2">
        <v>43669.63685185185</v>
      </c>
      <c r="Y1970" t="s">
        <v>37</v>
      </c>
      <c r="Z1970"/>
    </row>
    <row r="1971" spans="1:26" x14ac:dyDescent="0.25">
      <c r="A1971" t="s">
        <v>4176</v>
      </c>
      <c r="B1971" t="s">
        <v>4175</v>
      </c>
      <c r="C1971" t="s">
        <v>2790</v>
      </c>
      <c r="D1971" t="s">
        <v>281</v>
      </c>
      <c r="E1971" t="s">
        <v>2791</v>
      </c>
      <c r="F1971" t="s">
        <v>241</v>
      </c>
      <c r="G1971" s="5" t="s">
        <v>58</v>
      </c>
      <c r="H1971" s="5">
        <v>1020007</v>
      </c>
      <c r="I1971">
        <v>5</v>
      </c>
      <c r="J1971" t="s">
        <v>47</v>
      </c>
      <c r="K1971" t="s">
        <v>6172</v>
      </c>
      <c r="L1971" s="5" t="s">
        <v>55</v>
      </c>
      <c r="M1971">
        <v>60</v>
      </c>
      <c r="N1971">
        <v>100</v>
      </c>
      <c r="O1971" t="s">
        <v>6219</v>
      </c>
      <c r="P1971" s="5">
        <v>2700</v>
      </c>
      <c r="Q1971" s="5">
        <v>50</v>
      </c>
      <c r="R1971" s="5">
        <v>300</v>
      </c>
      <c r="U1971" s="5" t="s">
        <v>6174</v>
      </c>
      <c r="V1971" s="8">
        <v>44389.363738425927</v>
      </c>
      <c r="W1971" s="5" t="s">
        <v>329</v>
      </c>
      <c r="X1971" s="8">
        <v>44389.363738425927</v>
      </c>
      <c r="Y1971" s="5" t="s">
        <v>329</v>
      </c>
    </row>
    <row r="1972" spans="1:26" hidden="1" x14ac:dyDescent="0.25">
      <c r="A1972" t="s">
        <v>722</v>
      </c>
      <c r="B1972" t="s">
        <v>721</v>
      </c>
      <c r="C1972" t="s">
        <v>723</v>
      </c>
      <c r="D1972" t="s">
        <v>724</v>
      </c>
      <c r="E1972" t="s">
        <v>725</v>
      </c>
      <c r="F1972" t="s">
        <v>62</v>
      </c>
      <c r="G1972" t="s">
        <v>58</v>
      </c>
      <c r="H1972">
        <v>1018515</v>
      </c>
      <c r="I1972">
        <v>5</v>
      </c>
      <c r="J1972" t="s">
        <v>79</v>
      </c>
      <c r="K1972" t="s">
        <v>6142</v>
      </c>
      <c r="L1972" t="s">
        <v>55</v>
      </c>
      <c r="M1972">
        <v>80</v>
      </c>
      <c r="N1972">
        <v>100</v>
      </c>
      <c r="O1972" t="s">
        <v>6160</v>
      </c>
      <c r="P1972">
        <v>2600</v>
      </c>
      <c r="Q1972">
        <v>50</v>
      </c>
      <c r="R1972">
        <v>300</v>
      </c>
      <c r="S1972"/>
      <c r="T1972"/>
      <c r="U1972" t="s">
        <v>6144</v>
      </c>
      <c r="V1972" s="2">
        <v>43677.386689814812</v>
      </c>
      <c r="W1972" t="s">
        <v>37</v>
      </c>
      <c r="X1972" s="2">
        <v>43677.386689814812</v>
      </c>
      <c r="Y1972" t="s">
        <v>37</v>
      </c>
      <c r="Z1972"/>
    </row>
    <row r="1973" spans="1:26" hidden="1" x14ac:dyDescent="0.25">
      <c r="A1973" t="s">
        <v>634</v>
      </c>
      <c r="B1973" t="s">
        <v>633</v>
      </c>
      <c r="C1973" t="s">
        <v>31</v>
      </c>
      <c r="D1973" t="s">
        <v>482</v>
      </c>
      <c r="E1973" t="s">
        <v>33</v>
      </c>
      <c r="F1973" t="s">
        <v>34</v>
      </c>
      <c r="G1973" t="s">
        <v>58</v>
      </c>
      <c r="H1973">
        <v>1018472</v>
      </c>
      <c r="I1973">
        <v>5</v>
      </c>
      <c r="J1973" t="s">
        <v>79</v>
      </c>
      <c r="K1973" t="s">
        <v>6142</v>
      </c>
      <c r="L1973" t="s">
        <v>55</v>
      </c>
      <c r="M1973">
        <v>80</v>
      </c>
      <c r="N1973">
        <v>100</v>
      </c>
      <c r="O1973" t="s">
        <v>6143</v>
      </c>
      <c r="P1973">
        <v>2600</v>
      </c>
      <c r="Q1973">
        <v>50</v>
      </c>
      <c r="R1973">
        <v>300</v>
      </c>
      <c r="S1973"/>
      <c r="T1973"/>
      <c r="U1973" t="s">
        <v>6144</v>
      </c>
      <c r="V1973" s="2">
        <v>43669.624479166669</v>
      </c>
      <c r="W1973" t="s">
        <v>37</v>
      </c>
      <c r="X1973" s="2">
        <v>43669.624479166669</v>
      </c>
      <c r="Y1973" t="s">
        <v>37</v>
      </c>
      <c r="Z1973"/>
    </row>
    <row r="1974" spans="1:26" hidden="1" x14ac:dyDescent="0.25">
      <c r="A1974" t="s">
        <v>611</v>
      </c>
      <c r="B1974" t="s">
        <v>610</v>
      </c>
      <c r="C1974" t="s">
        <v>467</v>
      </c>
      <c r="D1974" t="s">
        <v>482</v>
      </c>
      <c r="E1974" t="s">
        <v>483</v>
      </c>
      <c r="F1974" t="s">
        <v>177</v>
      </c>
      <c r="G1974" t="s">
        <v>58</v>
      </c>
      <c r="H1974">
        <v>1017978</v>
      </c>
      <c r="I1974">
        <v>5</v>
      </c>
      <c r="J1974" t="s">
        <v>47</v>
      </c>
      <c r="K1974" t="s">
        <v>6142</v>
      </c>
      <c r="L1974" t="s">
        <v>55</v>
      </c>
      <c r="M1974">
        <v>80</v>
      </c>
      <c r="N1974">
        <v>100</v>
      </c>
      <c r="O1974" t="s">
        <v>6160</v>
      </c>
      <c r="P1974">
        <v>2600</v>
      </c>
      <c r="Q1974">
        <v>50</v>
      </c>
      <c r="R1974">
        <v>300</v>
      </c>
      <c r="S1974"/>
      <c r="T1974"/>
      <c r="U1974" t="s">
        <v>6144</v>
      </c>
      <c r="V1974" s="2">
        <v>43670.63721064815</v>
      </c>
      <c r="W1974" t="s">
        <v>37</v>
      </c>
      <c r="X1974" s="2">
        <v>43670.63721064815</v>
      </c>
      <c r="Y1974" t="s">
        <v>37</v>
      </c>
      <c r="Z1974"/>
    </row>
    <row r="1975" spans="1:26" hidden="1" x14ac:dyDescent="0.25">
      <c r="A1975" t="s">
        <v>629</v>
      </c>
      <c r="B1975" t="s">
        <v>628</v>
      </c>
      <c r="C1975" t="s">
        <v>630</v>
      </c>
      <c r="D1975" t="s">
        <v>126</v>
      </c>
      <c r="E1975" t="s">
        <v>631</v>
      </c>
      <c r="F1975" t="s">
        <v>62</v>
      </c>
      <c r="G1975" t="s">
        <v>58</v>
      </c>
      <c r="H1975">
        <v>1018030</v>
      </c>
      <c r="I1975">
        <v>5</v>
      </c>
      <c r="J1975" t="s">
        <v>167</v>
      </c>
      <c r="K1975" t="s">
        <v>6142</v>
      </c>
      <c r="L1975" t="s">
        <v>55</v>
      </c>
      <c r="M1975">
        <v>80</v>
      </c>
      <c r="N1975">
        <v>100</v>
      </c>
      <c r="O1975" t="s">
        <v>6160</v>
      </c>
      <c r="P1975">
        <v>2600</v>
      </c>
      <c r="Q1975">
        <v>50</v>
      </c>
      <c r="R1975">
        <v>300</v>
      </c>
      <c r="S1975"/>
      <c r="T1975"/>
      <c r="U1975" t="s">
        <v>6144</v>
      </c>
      <c r="V1975" s="2">
        <v>43670.383553240739</v>
      </c>
      <c r="W1975" t="s">
        <v>37</v>
      </c>
      <c r="X1975" s="2">
        <v>43670.383553240739</v>
      </c>
      <c r="Y1975" t="s">
        <v>37</v>
      </c>
      <c r="Z1975"/>
    </row>
    <row r="1976" spans="1:26" hidden="1" x14ac:dyDescent="0.25">
      <c r="A1976" t="s">
        <v>2683</v>
      </c>
      <c r="B1976" t="s">
        <v>2682</v>
      </c>
      <c r="C1976" t="s">
        <v>86</v>
      </c>
      <c r="D1976" t="s">
        <v>1438</v>
      </c>
      <c r="E1976" t="s">
        <v>1008</v>
      </c>
      <c r="F1976" t="s">
        <v>62</v>
      </c>
      <c r="G1976" t="s">
        <v>58</v>
      </c>
      <c r="H1976">
        <v>1018036</v>
      </c>
      <c r="I1976">
        <v>5</v>
      </c>
      <c r="J1976" t="s">
        <v>167</v>
      </c>
      <c r="K1976" t="s">
        <v>6142</v>
      </c>
      <c r="L1976" t="s">
        <v>55</v>
      </c>
      <c r="M1976">
        <v>80</v>
      </c>
      <c r="N1976">
        <v>100</v>
      </c>
      <c r="O1976" t="s">
        <v>6160</v>
      </c>
      <c r="P1976">
        <v>2600</v>
      </c>
      <c r="Q1976">
        <v>50</v>
      </c>
      <c r="R1976">
        <v>300</v>
      </c>
      <c r="S1976"/>
      <c r="T1976"/>
      <c r="U1976" t="s">
        <v>6144</v>
      </c>
      <c r="V1976" s="2">
        <v>43670.383171296293</v>
      </c>
      <c r="W1976" t="s">
        <v>37</v>
      </c>
      <c r="X1976" s="2">
        <v>43670.383171296293</v>
      </c>
      <c r="Y1976" t="s">
        <v>37</v>
      </c>
      <c r="Z1976"/>
    </row>
    <row r="1977" spans="1:26" hidden="1" x14ac:dyDescent="0.25">
      <c r="A1977" t="s">
        <v>623</v>
      </c>
      <c r="B1977" t="s">
        <v>622</v>
      </c>
      <c r="C1977" t="s">
        <v>624</v>
      </c>
      <c r="D1977" t="s">
        <v>625</v>
      </c>
      <c r="E1977" t="s">
        <v>626</v>
      </c>
      <c r="F1977" t="s">
        <v>107</v>
      </c>
      <c r="G1977" t="s">
        <v>58</v>
      </c>
      <c r="H1977">
        <v>1018009</v>
      </c>
      <c r="I1977">
        <v>5</v>
      </c>
      <c r="J1977" t="s">
        <v>79</v>
      </c>
      <c r="K1977" t="s">
        <v>6172</v>
      </c>
      <c r="L1977" t="s">
        <v>55</v>
      </c>
      <c r="M1977">
        <v>60</v>
      </c>
      <c r="N1977">
        <v>100</v>
      </c>
      <c r="O1977" t="s">
        <v>6190</v>
      </c>
      <c r="P1977">
        <v>2600</v>
      </c>
      <c r="Q1977">
        <v>50</v>
      </c>
      <c r="R1977">
        <v>300</v>
      </c>
      <c r="S1977"/>
      <c r="T1977"/>
      <c r="U1977" t="s">
        <v>6174</v>
      </c>
      <c r="V1977" s="2">
        <v>43669.651817129627</v>
      </c>
      <c r="W1977" t="s">
        <v>37</v>
      </c>
      <c r="X1977" s="2">
        <v>43669.651817129627</v>
      </c>
      <c r="Y1977" t="s">
        <v>37</v>
      </c>
      <c r="Z1977"/>
    </row>
    <row r="1978" spans="1:26" hidden="1" x14ac:dyDescent="0.25">
      <c r="A1978" t="s">
        <v>160</v>
      </c>
      <c r="B1978" t="s">
        <v>159</v>
      </c>
      <c r="C1978" t="s">
        <v>161</v>
      </c>
      <c r="D1978" t="s">
        <v>162</v>
      </c>
      <c r="E1978" t="s">
        <v>163</v>
      </c>
      <c r="F1978" t="s">
        <v>62</v>
      </c>
      <c r="G1978" t="s">
        <v>58</v>
      </c>
      <c r="H1978">
        <v>1017302</v>
      </c>
      <c r="I1978">
        <v>5</v>
      </c>
      <c r="J1978" t="s">
        <v>47</v>
      </c>
      <c r="K1978" t="s">
        <v>6142</v>
      </c>
      <c r="L1978" t="s">
        <v>55</v>
      </c>
      <c r="M1978">
        <v>80</v>
      </c>
      <c r="N1978">
        <v>100</v>
      </c>
      <c r="O1978" t="s">
        <v>6192</v>
      </c>
      <c r="P1978">
        <v>2600</v>
      </c>
      <c r="Q1978">
        <v>50</v>
      </c>
      <c r="R1978">
        <v>300</v>
      </c>
      <c r="S1978"/>
      <c r="T1978"/>
      <c r="U1978" t="s">
        <v>6144</v>
      </c>
      <c r="V1978" s="2">
        <v>43867.662557870368</v>
      </c>
      <c r="W1978" t="s">
        <v>37</v>
      </c>
      <c r="X1978" s="2">
        <v>44096.611319444448</v>
      </c>
      <c r="Y1978" t="s">
        <v>37</v>
      </c>
      <c r="Z1978"/>
    </row>
    <row r="1979" spans="1:26" hidden="1" x14ac:dyDescent="0.25">
      <c r="A1979" t="s">
        <v>601</v>
      </c>
      <c r="B1979" t="s">
        <v>600</v>
      </c>
      <c r="C1979" t="s">
        <v>602</v>
      </c>
      <c r="D1979" t="s">
        <v>528</v>
      </c>
      <c r="E1979" t="s">
        <v>603</v>
      </c>
      <c r="F1979" t="s">
        <v>177</v>
      </c>
      <c r="G1979" t="s">
        <v>58</v>
      </c>
      <c r="H1979">
        <v>1015802</v>
      </c>
      <c r="I1979">
        <v>5</v>
      </c>
      <c r="J1979" t="s">
        <v>47</v>
      </c>
      <c r="K1979" t="s">
        <v>6172</v>
      </c>
      <c r="L1979" t="s">
        <v>55</v>
      </c>
      <c r="M1979">
        <v>60</v>
      </c>
      <c r="N1979">
        <v>100</v>
      </c>
      <c r="O1979" t="s">
        <v>6173</v>
      </c>
      <c r="P1979">
        <v>2700</v>
      </c>
      <c r="Q1979">
        <v>50</v>
      </c>
      <c r="R1979">
        <v>300</v>
      </c>
      <c r="S1979"/>
      <c r="T1979"/>
      <c r="U1979" t="s">
        <v>6174</v>
      </c>
      <c r="V1979" s="2">
        <v>44637.493692129632</v>
      </c>
      <c r="W1979" t="s">
        <v>37</v>
      </c>
      <c r="X1979" s="2">
        <v>44637.493692129632</v>
      </c>
      <c r="Y1979" t="s">
        <v>37</v>
      </c>
      <c r="Z1979"/>
    </row>
    <row r="1980" spans="1:26" hidden="1" x14ac:dyDescent="0.25">
      <c r="A1980" t="s">
        <v>728</v>
      </c>
      <c r="B1980" t="s">
        <v>727</v>
      </c>
      <c r="C1980" t="s">
        <v>729</v>
      </c>
      <c r="D1980" t="s">
        <v>730</v>
      </c>
      <c r="E1980" t="s">
        <v>731</v>
      </c>
      <c r="F1980" t="s">
        <v>177</v>
      </c>
      <c r="G1980" t="s">
        <v>58</v>
      </c>
      <c r="H1980">
        <v>1018872</v>
      </c>
      <c r="I1980">
        <v>5</v>
      </c>
      <c r="J1980" t="s">
        <v>79</v>
      </c>
      <c r="K1980" t="s">
        <v>6142</v>
      </c>
      <c r="L1980" t="s">
        <v>55</v>
      </c>
      <c r="M1980">
        <v>80</v>
      </c>
      <c r="N1980">
        <v>100</v>
      </c>
      <c r="O1980" t="s">
        <v>6156</v>
      </c>
      <c r="P1980">
        <v>2550</v>
      </c>
      <c r="Q1980">
        <v>50</v>
      </c>
      <c r="R1980">
        <v>300</v>
      </c>
      <c r="S1980"/>
      <c r="T1980"/>
      <c r="U1980" t="s">
        <v>6144</v>
      </c>
      <c r="V1980" s="2">
        <v>43670.420706018522</v>
      </c>
      <c r="W1980" t="s">
        <v>37</v>
      </c>
      <c r="X1980" s="2">
        <v>43670.420706018522</v>
      </c>
      <c r="Y1980" t="s">
        <v>37</v>
      </c>
      <c r="Z1980"/>
    </row>
    <row r="1981" spans="1:26" hidden="1" x14ac:dyDescent="0.25">
      <c r="A1981" t="s">
        <v>2556</v>
      </c>
      <c r="B1981" t="s">
        <v>2555</v>
      </c>
      <c r="C1981" t="s">
        <v>188</v>
      </c>
      <c r="D1981" t="s">
        <v>1365</v>
      </c>
      <c r="E1981" t="s">
        <v>1366</v>
      </c>
      <c r="F1981" t="s">
        <v>177</v>
      </c>
      <c r="G1981" t="s">
        <v>58</v>
      </c>
      <c r="H1981">
        <v>1018892</v>
      </c>
      <c r="I1981">
        <v>5</v>
      </c>
      <c r="J1981" t="s">
        <v>79</v>
      </c>
      <c r="K1981" t="s">
        <v>6142</v>
      </c>
      <c r="L1981" t="s">
        <v>55</v>
      </c>
      <c r="M1981">
        <v>80</v>
      </c>
      <c r="N1981">
        <v>100</v>
      </c>
      <c r="O1981" t="s">
        <v>6221</v>
      </c>
      <c r="P1981">
        <v>2600</v>
      </c>
      <c r="Q1981">
        <v>50</v>
      </c>
      <c r="R1981">
        <v>300</v>
      </c>
      <c r="S1981"/>
      <c r="T1981"/>
      <c r="U1981" t="s">
        <v>6144</v>
      </c>
      <c r="V1981" s="2">
        <v>44089.465509259258</v>
      </c>
      <c r="W1981" t="s">
        <v>37</v>
      </c>
      <c r="X1981" s="2">
        <v>44089.465509259258</v>
      </c>
      <c r="Y1981" t="s">
        <v>37</v>
      </c>
      <c r="Z1981"/>
    </row>
    <row r="1982" spans="1:26" hidden="1" x14ac:dyDescent="0.25">
      <c r="A1982" t="s">
        <v>6358</v>
      </c>
      <c r="B1982" s="2"/>
      <c r="C1982" s="2"/>
      <c r="D1982" s="2"/>
      <c r="E1982" s="2"/>
      <c r="F1982" s="2"/>
      <c r="G1982" t="s">
        <v>58</v>
      </c>
      <c r="H1982">
        <v>1017305</v>
      </c>
      <c r="I1982">
        <v>5</v>
      </c>
      <c r="J1982" t="s">
        <v>167</v>
      </c>
      <c r="K1982" t="s">
        <v>6142</v>
      </c>
      <c r="L1982" t="s">
        <v>55</v>
      </c>
      <c r="M1982">
        <v>80</v>
      </c>
      <c r="N1982">
        <v>100</v>
      </c>
      <c r="O1982" t="s">
        <v>6143</v>
      </c>
      <c r="P1982">
        <v>2600</v>
      </c>
      <c r="Q1982">
        <v>50</v>
      </c>
      <c r="R1982">
        <v>300</v>
      </c>
      <c r="S1982"/>
      <c r="T1982"/>
      <c r="U1982" t="s">
        <v>6144</v>
      </c>
      <c r="V1982" s="2">
        <v>43670.380208333336</v>
      </c>
      <c r="W1982" t="s">
        <v>37</v>
      </c>
      <c r="X1982" s="2">
        <v>43670.380208333336</v>
      </c>
      <c r="Y1982" t="s">
        <v>37</v>
      </c>
      <c r="Z1982"/>
    </row>
    <row r="1983" spans="1:26" hidden="1" x14ac:dyDescent="0.25">
      <c r="A1983" t="s">
        <v>1744</v>
      </c>
      <c r="B1983" t="s">
        <v>1743</v>
      </c>
      <c r="C1983" t="s">
        <v>774</v>
      </c>
      <c r="D1983" t="s">
        <v>775</v>
      </c>
      <c r="E1983" t="s">
        <v>776</v>
      </c>
      <c r="F1983" t="s">
        <v>107</v>
      </c>
      <c r="G1983" t="s">
        <v>58</v>
      </c>
      <c r="H1983">
        <v>1017307</v>
      </c>
      <c r="I1983">
        <v>5</v>
      </c>
      <c r="J1983" t="s">
        <v>167</v>
      </c>
      <c r="K1983" t="s">
        <v>6142</v>
      </c>
      <c r="L1983" t="s">
        <v>55</v>
      </c>
      <c r="M1983">
        <v>80</v>
      </c>
      <c r="N1983">
        <v>100</v>
      </c>
      <c r="O1983" t="s">
        <v>6143</v>
      </c>
      <c r="P1983">
        <v>2600</v>
      </c>
      <c r="Q1983">
        <v>50</v>
      </c>
      <c r="R1983">
        <v>300</v>
      </c>
      <c r="S1983"/>
      <c r="T1983"/>
      <c r="U1983" t="s">
        <v>6144</v>
      </c>
      <c r="V1983" s="2">
        <v>43635.612881944442</v>
      </c>
      <c r="W1983" t="s">
        <v>37</v>
      </c>
      <c r="X1983" s="2">
        <v>43635.612881944442</v>
      </c>
      <c r="Y1983" t="s">
        <v>37</v>
      </c>
      <c r="Z1983"/>
    </row>
    <row r="1984" spans="1:26" hidden="1" x14ac:dyDescent="0.25">
      <c r="A1984" t="s">
        <v>1730</v>
      </c>
      <c r="B1984" t="s">
        <v>1729</v>
      </c>
      <c r="C1984" t="s">
        <v>451</v>
      </c>
      <c r="D1984" t="s">
        <v>814</v>
      </c>
      <c r="E1984" t="s">
        <v>1731</v>
      </c>
      <c r="F1984" t="s">
        <v>62</v>
      </c>
      <c r="G1984" t="s">
        <v>58</v>
      </c>
      <c r="H1984">
        <v>1017296</v>
      </c>
      <c r="I1984">
        <v>5</v>
      </c>
      <c r="J1984" t="s">
        <v>167</v>
      </c>
      <c r="K1984" t="s">
        <v>6142</v>
      </c>
      <c r="L1984" t="s">
        <v>55</v>
      </c>
      <c r="M1984">
        <v>80</v>
      </c>
      <c r="N1984">
        <v>100</v>
      </c>
      <c r="O1984" t="s">
        <v>6195</v>
      </c>
      <c r="P1984">
        <v>2600</v>
      </c>
      <c r="Q1984">
        <v>50</v>
      </c>
      <c r="R1984">
        <v>300</v>
      </c>
      <c r="S1984"/>
      <c r="T1984"/>
      <c r="U1984" t="s">
        <v>6144</v>
      </c>
      <c r="V1984" s="2">
        <v>43670.382349537038</v>
      </c>
      <c r="W1984" t="s">
        <v>37</v>
      </c>
      <c r="X1984" s="2">
        <v>43670.382349537038</v>
      </c>
      <c r="Y1984" t="s">
        <v>37</v>
      </c>
      <c r="Z1984"/>
    </row>
    <row r="1985" spans="1:26" hidden="1" x14ac:dyDescent="0.25">
      <c r="A1985" t="s">
        <v>274</v>
      </c>
      <c r="B1985" t="s">
        <v>273</v>
      </c>
      <c r="C1985" t="s">
        <v>275</v>
      </c>
      <c r="D1985" t="s">
        <v>74</v>
      </c>
      <c r="E1985" t="s">
        <v>276</v>
      </c>
      <c r="F1985" t="s">
        <v>277</v>
      </c>
      <c r="G1985" t="s">
        <v>58</v>
      </c>
      <c r="H1985">
        <v>1017297</v>
      </c>
      <c r="I1985">
        <v>5</v>
      </c>
      <c r="J1985" t="s">
        <v>79</v>
      </c>
      <c r="K1985" t="s">
        <v>6142</v>
      </c>
      <c r="L1985" t="s">
        <v>55</v>
      </c>
      <c r="M1985">
        <v>80</v>
      </c>
      <c r="N1985">
        <v>100</v>
      </c>
      <c r="O1985" t="s">
        <v>6216</v>
      </c>
      <c r="P1985">
        <v>2600</v>
      </c>
      <c r="Q1985">
        <v>50</v>
      </c>
      <c r="R1985">
        <v>300</v>
      </c>
      <c r="S1985"/>
      <c r="T1985"/>
      <c r="U1985" t="s">
        <v>6144</v>
      </c>
      <c r="V1985" s="2">
        <v>44637.491400462961</v>
      </c>
      <c r="W1985" t="s">
        <v>37</v>
      </c>
      <c r="X1985" s="2">
        <v>44637.491400462961</v>
      </c>
      <c r="Y1985" t="s">
        <v>37</v>
      </c>
      <c r="Z1985"/>
    </row>
    <row r="1986" spans="1:26" hidden="1" x14ac:dyDescent="0.25">
      <c r="A1986" t="s">
        <v>1734</v>
      </c>
      <c r="B1986" t="s">
        <v>1733</v>
      </c>
      <c r="C1986" t="s">
        <v>568</v>
      </c>
      <c r="D1986" t="s">
        <v>281</v>
      </c>
      <c r="E1986" t="s">
        <v>1320</v>
      </c>
      <c r="F1986" t="s">
        <v>177</v>
      </c>
      <c r="G1986" t="s">
        <v>58</v>
      </c>
      <c r="H1986">
        <v>1017298</v>
      </c>
      <c r="I1986">
        <v>5</v>
      </c>
      <c r="J1986" t="s">
        <v>47</v>
      </c>
      <c r="K1986" t="s">
        <v>6142</v>
      </c>
      <c r="L1986" t="s">
        <v>55</v>
      </c>
      <c r="M1986">
        <v>80</v>
      </c>
      <c r="N1986">
        <v>100</v>
      </c>
      <c r="O1986" t="s">
        <v>6192</v>
      </c>
      <c r="P1986">
        <v>2600</v>
      </c>
      <c r="Q1986">
        <v>50</v>
      </c>
      <c r="R1986">
        <v>300</v>
      </c>
      <c r="S1986"/>
      <c r="T1986"/>
      <c r="U1986" t="s">
        <v>6144</v>
      </c>
      <c r="V1986" s="2">
        <v>43670.56585648148</v>
      </c>
      <c r="W1986" t="s">
        <v>37</v>
      </c>
      <c r="X1986" s="2">
        <v>43670.56585648148</v>
      </c>
      <c r="Y1986" t="s">
        <v>37</v>
      </c>
      <c r="Z1986"/>
    </row>
    <row r="1987" spans="1:26" hidden="1" x14ac:dyDescent="0.25">
      <c r="A1987" t="s">
        <v>187</v>
      </c>
      <c r="B1987" t="s">
        <v>186</v>
      </c>
      <c r="C1987" t="s">
        <v>188</v>
      </c>
      <c r="D1987" t="s">
        <v>93</v>
      </c>
      <c r="E1987" t="s">
        <v>189</v>
      </c>
      <c r="F1987" t="s">
        <v>177</v>
      </c>
      <c r="G1987" t="s">
        <v>58</v>
      </c>
      <c r="H1987">
        <v>1017293</v>
      </c>
      <c r="I1987">
        <v>5</v>
      </c>
      <c r="J1987" t="s">
        <v>167</v>
      </c>
      <c r="K1987" t="s">
        <v>6142</v>
      </c>
      <c r="L1987" t="s">
        <v>55</v>
      </c>
      <c r="M1987">
        <v>80</v>
      </c>
      <c r="N1987">
        <v>100</v>
      </c>
      <c r="O1987" t="s">
        <v>6143</v>
      </c>
      <c r="P1987">
        <v>2600</v>
      </c>
      <c r="Q1987">
        <v>50</v>
      </c>
      <c r="R1987">
        <v>300</v>
      </c>
      <c r="S1987"/>
      <c r="T1987"/>
      <c r="U1987" t="s">
        <v>6144</v>
      </c>
      <c r="V1987" s="2">
        <v>43713.422210648147</v>
      </c>
      <c r="W1987" t="s">
        <v>37</v>
      </c>
      <c r="X1987" s="2">
        <v>43857.462523148148</v>
      </c>
      <c r="Y1987" t="s">
        <v>37</v>
      </c>
      <c r="Z1987"/>
    </row>
    <row r="1988" spans="1:26" hidden="1" x14ac:dyDescent="0.25">
      <c r="A1988" t="s">
        <v>2952</v>
      </c>
      <c r="B1988" t="s">
        <v>2951</v>
      </c>
      <c r="C1988" t="s">
        <v>568</v>
      </c>
      <c r="D1988" t="s">
        <v>281</v>
      </c>
      <c r="E1988" t="s">
        <v>1320</v>
      </c>
      <c r="F1988" t="s">
        <v>177</v>
      </c>
      <c r="G1988" t="s">
        <v>58</v>
      </c>
      <c r="H1988">
        <v>1017294</v>
      </c>
      <c r="I1988">
        <v>5</v>
      </c>
      <c r="J1988" t="s">
        <v>47</v>
      </c>
      <c r="K1988" t="s">
        <v>6142</v>
      </c>
      <c r="L1988" t="s">
        <v>55</v>
      </c>
      <c r="M1988">
        <v>80</v>
      </c>
      <c r="N1988">
        <v>100</v>
      </c>
      <c r="O1988" t="s">
        <v>6192</v>
      </c>
      <c r="P1988">
        <v>2900</v>
      </c>
      <c r="Q1988">
        <v>50</v>
      </c>
      <c r="R1988">
        <v>300</v>
      </c>
      <c r="S1988"/>
      <c r="T1988"/>
      <c r="U1988" t="s">
        <v>6144</v>
      </c>
      <c r="V1988" s="2">
        <v>43670.566192129627</v>
      </c>
      <c r="W1988" t="s">
        <v>37</v>
      </c>
      <c r="X1988" s="2">
        <v>43670.566192129627</v>
      </c>
      <c r="Y1988" t="s">
        <v>37</v>
      </c>
      <c r="Z1988"/>
    </row>
    <row r="1989" spans="1:26" hidden="1" x14ac:dyDescent="0.25">
      <c r="A1989" t="s">
        <v>244</v>
      </c>
      <c r="B1989" t="s">
        <v>243</v>
      </c>
      <c r="C1989" t="s">
        <v>245</v>
      </c>
      <c r="D1989" t="s">
        <v>246</v>
      </c>
      <c r="E1989" t="s">
        <v>247</v>
      </c>
      <c r="F1989" t="s">
        <v>62</v>
      </c>
      <c r="G1989" t="s">
        <v>58</v>
      </c>
      <c r="H1989">
        <v>1017279</v>
      </c>
      <c r="I1989">
        <v>5</v>
      </c>
      <c r="J1989" t="s">
        <v>79</v>
      </c>
      <c r="K1989" t="s">
        <v>6172</v>
      </c>
      <c r="L1989" t="s">
        <v>55</v>
      </c>
      <c r="M1989">
        <v>60</v>
      </c>
      <c r="N1989">
        <v>100</v>
      </c>
      <c r="O1989" t="s">
        <v>6190</v>
      </c>
      <c r="P1989">
        <v>2600</v>
      </c>
      <c r="Q1989">
        <v>50</v>
      </c>
      <c r="R1989">
        <v>300</v>
      </c>
      <c r="S1989"/>
      <c r="T1989"/>
      <c r="U1989" t="s">
        <v>6174</v>
      </c>
      <c r="V1989" s="2">
        <v>43817.443298611113</v>
      </c>
      <c r="W1989" t="s">
        <v>37</v>
      </c>
      <c r="X1989" s="2">
        <v>43817.443298611113</v>
      </c>
      <c r="Y1989" t="s">
        <v>37</v>
      </c>
      <c r="Z1989"/>
    </row>
    <row r="1990" spans="1:26" hidden="1" x14ac:dyDescent="0.25">
      <c r="A1990" t="s">
        <v>256</v>
      </c>
      <c r="B1990" t="s">
        <v>255</v>
      </c>
      <c r="C1990" t="s">
        <v>257</v>
      </c>
      <c r="D1990" t="s">
        <v>258</v>
      </c>
      <c r="E1990" t="s">
        <v>259</v>
      </c>
      <c r="F1990" t="s">
        <v>51</v>
      </c>
      <c r="G1990" t="s">
        <v>58</v>
      </c>
      <c r="H1990">
        <v>1017286</v>
      </c>
      <c r="I1990">
        <v>5</v>
      </c>
      <c r="J1990" t="s">
        <v>167</v>
      </c>
      <c r="K1990" t="s">
        <v>6142</v>
      </c>
      <c r="L1990" t="s">
        <v>55</v>
      </c>
      <c r="M1990">
        <v>80</v>
      </c>
      <c r="N1990">
        <v>100</v>
      </c>
      <c r="O1990" t="s">
        <v>6192</v>
      </c>
      <c r="P1990">
        <v>2600</v>
      </c>
      <c r="Q1990">
        <v>50</v>
      </c>
      <c r="R1990">
        <v>300</v>
      </c>
      <c r="S1990"/>
      <c r="T1990"/>
      <c r="U1990" t="s">
        <v>6144</v>
      </c>
      <c r="V1990" s="2">
        <v>43670.381782407407</v>
      </c>
      <c r="W1990" t="s">
        <v>37</v>
      </c>
      <c r="X1990" s="2">
        <v>43670.381782407407</v>
      </c>
      <c r="Y1990" t="s">
        <v>37</v>
      </c>
      <c r="Z1990"/>
    </row>
    <row r="1991" spans="1:26" hidden="1" x14ac:dyDescent="0.25">
      <c r="A1991" t="s">
        <v>1807</v>
      </c>
      <c r="B1991" t="s">
        <v>1806</v>
      </c>
      <c r="C1991" t="s">
        <v>1808</v>
      </c>
      <c r="D1991" t="s">
        <v>1809</v>
      </c>
      <c r="E1991" t="s">
        <v>1810</v>
      </c>
      <c r="F1991" t="s">
        <v>177</v>
      </c>
      <c r="G1991" t="s">
        <v>58</v>
      </c>
      <c r="H1991">
        <v>1017891</v>
      </c>
      <c r="I1991">
        <v>5</v>
      </c>
      <c r="J1991" t="s">
        <v>79</v>
      </c>
      <c r="K1991" t="s">
        <v>6142</v>
      </c>
      <c r="L1991" t="s">
        <v>55</v>
      </c>
      <c r="M1991">
        <v>80</v>
      </c>
      <c r="N1991">
        <v>100</v>
      </c>
      <c r="O1991" t="s">
        <v>6218</v>
      </c>
      <c r="P1991">
        <v>2550</v>
      </c>
      <c r="Q1991">
        <v>50</v>
      </c>
      <c r="R1991">
        <v>300</v>
      </c>
      <c r="S1991"/>
      <c r="T1991"/>
      <c r="U1991" t="s">
        <v>6144</v>
      </c>
      <c r="V1991" s="2">
        <v>43802.670486111114</v>
      </c>
      <c r="W1991" t="s">
        <v>37</v>
      </c>
      <c r="X1991" s="2">
        <v>44481.596759259257</v>
      </c>
      <c r="Y1991" t="s">
        <v>6359</v>
      </c>
      <c r="Z1991"/>
    </row>
    <row r="1992" spans="1:26" hidden="1" x14ac:dyDescent="0.25">
      <c r="A1992" t="s">
        <v>6360</v>
      </c>
      <c r="B1992" s="2"/>
      <c r="C1992" s="2"/>
      <c r="D1992" s="2"/>
      <c r="E1992" s="2"/>
      <c r="F1992" s="2"/>
      <c r="G1992" t="s">
        <v>58</v>
      </c>
      <c r="H1992" s="2"/>
      <c r="I1992">
        <v>3</v>
      </c>
      <c r="J1992" t="s">
        <v>79</v>
      </c>
      <c r="K1992" t="s">
        <v>6243</v>
      </c>
      <c r="L1992" t="s">
        <v>55</v>
      </c>
      <c r="M1992">
        <v>0</v>
      </c>
      <c r="N1992">
        <v>100</v>
      </c>
      <c r="O1992" t="s">
        <v>6148</v>
      </c>
      <c r="P1992">
        <v>1400</v>
      </c>
      <c r="Q1992">
        <v>50</v>
      </c>
      <c r="R1992">
        <v>302</v>
      </c>
      <c r="S1992"/>
      <c r="T1992"/>
      <c r="U1992" t="s">
        <v>6214</v>
      </c>
      <c r="V1992" s="2">
        <v>43775.401666666665</v>
      </c>
      <c r="W1992" t="s">
        <v>37</v>
      </c>
      <c r="X1992" s="2">
        <v>43937.532048611109</v>
      </c>
      <c r="Y1992" t="s">
        <v>5969</v>
      </c>
      <c r="Z1992"/>
    </row>
    <row r="1993" spans="1:26" hidden="1" x14ac:dyDescent="0.25">
      <c r="A1993" t="s">
        <v>990</v>
      </c>
      <c r="B1993" t="s">
        <v>989</v>
      </c>
      <c r="C1993" t="s">
        <v>991</v>
      </c>
      <c r="D1993" t="s">
        <v>935</v>
      </c>
      <c r="E1993" t="s">
        <v>992</v>
      </c>
      <c r="F1993" t="s">
        <v>62</v>
      </c>
      <c r="G1993" t="s">
        <v>58</v>
      </c>
      <c r="H1993">
        <v>1015774</v>
      </c>
      <c r="I1993">
        <v>5</v>
      </c>
      <c r="J1993" t="s">
        <v>47</v>
      </c>
      <c r="K1993" t="s">
        <v>6142</v>
      </c>
      <c r="L1993" t="s">
        <v>55</v>
      </c>
      <c r="M1993">
        <v>80</v>
      </c>
      <c r="N1993">
        <v>100</v>
      </c>
      <c r="O1993" t="s">
        <v>6361</v>
      </c>
      <c r="P1993">
        <v>2500</v>
      </c>
      <c r="Q1993">
        <v>50</v>
      </c>
      <c r="R1993">
        <v>300</v>
      </c>
      <c r="S1993"/>
      <c r="T1993"/>
      <c r="U1993" t="s">
        <v>6144</v>
      </c>
      <c r="V1993" s="2">
        <v>43669.56523148148</v>
      </c>
      <c r="W1993" t="s">
        <v>37</v>
      </c>
      <c r="X1993" s="2">
        <v>43937.495694444442</v>
      </c>
      <c r="Y1993" t="s">
        <v>5969</v>
      </c>
      <c r="Z1993"/>
    </row>
    <row r="1994" spans="1:26" hidden="1" x14ac:dyDescent="0.25">
      <c r="A1994" t="s">
        <v>2762</v>
      </c>
      <c r="B1994" t="s">
        <v>2761</v>
      </c>
      <c r="C1994" t="s">
        <v>972</v>
      </c>
      <c r="D1994" t="s">
        <v>973</v>
      </c>
      <c r="E1994" t="s">
        <v>974</v>
      </c>
      <c r="F1994" t="s">
        <v>51</v>
      </c>
      <c r="G1994" t="s">
        <v>58</v>
      </c>
      <c r="H1994">
        <v>1019451</v>
      </c>
      <c r="I1994">
        <v>5</v>
      </c>
      <c r="J1994" t="s">
        <v>79</v>
      </c>
      <c r="K1994" t="s">
        <v>6172</v>
      </c>
      <c r="L1994" t="s">
        <v>55</v>
      </c>
      <c r="M1994">
        <v>60</v>
      </c>
      <c r="N1994">
        <v>100</v>
      </c>
      <c r="O1994" t="s">
        <v>6190</v>
      </c>
      <c r="P1994">
        <v>2600</v>
      </c>
      <c r="Q1994">
        <v>50</v>
      </c>
      <c r="R1994">
        <v>300</v>
      </c>
      <c r="S1994"/>
      <c r="T1994"/>
      <c r="U1994" t="s">
        <v>6174</v>
      </c>
      <c r="V1994" s="2">
        <v>43713.391898148147</v>
      </c>
      <c r="W1994" t="s">
        <v>37</v>
      </c>
      <c r="X1994" s="2">
        <v>43898.455949074072</v>
      </c>
      <c r="Y1994" t="s">
        <v>5969</v>
      </c>
      <c r="Z1994"/>
    </row>
    <row r="1995" spans="1:26" x14ac:dyDescent="0.25">
      <c r="A1995" t="s">
        <v>2789</v>
      </c>
      <c r="B1995" t="s">
        <v>2788</v>
      </c>
      <c r="C1995" t="s">
        <v>2790</v>
      </c>
      <c r="D1995" t="s">
        <v>281</v>
      </c>
      <c r="E1995" t="s">
        <v>2791</v>
      </c>
      <c r="F1995" t="s">
        <v>241</v>
      </c>
      <c r="G1995" s="5" t="s">
        <v>58</v>
      </c>
      <c r="H1995" s="5">
        <v>1019997</v>
      </c>
      <c r="I1995">
        <v>5</v>
      </c>
      <c r="J1995" t="s">
        <v>79</v>
      </c>
      <c r="K1995" t="s">
        <v>6172</v>
      </c>
      <c r="L1995" s="5" t="s">
        <v>55</v>
      </c>
      <c r="M1995">
        <v>60</v>
      </c>
      <c r="N1995">
        <v>100</v>
      </c>
      <c r="O1995" t="s">
        <v>6219</v>
      </c>
      <c r="P1995" s="5">
        <v>2700</v>
      </c>
      <c r="Q1995" s="5">
        <v>50</v>
      </c>
      <c r="R1995" s="5">
        <v>300</v>
      </c>
      <c r="U1995" s="5" t="s">
        <v>6174</v>
      </c>
      <c r="V1995" s="8">
        <v>44389.363495370373</v>
      </c>
      <c r="W1995" s="5" t="s">
        <v>329</v>
      </c>
      <c r="X1995" s="8">
        <v>44389.363495370373</v>
      </c>
      <c r="Y1995" s="5" t="s">
        <v>329</v>
      </c>
    </row>
    <row r="1996" spans="1:26" hidden="1" x14ac:dyDescent="0.25">
      <c r="A1996" t="s">
        <v>2020</v>
      </c>
      <c r="B1996" t="s">
        <v>2019</v>
      </c>
      <c r="C1996" t="s">
        <v>1674</v>
      </c>
      <c r="D1996" t="s">
        <v>561</v>
      </c>
      <c r="E1996" t="s">
        <v>1675</v>
      </c>
      <c r="F1996" t="s">
        <v>177</v>
      </c>
      <c r="G1996" t="s">
        <v>58</v>
      </c>
      <c r="H1996">
        <v>1018015</v>
      </c>
      <c r="I1996">
        <v>5</v>
      </c>
      <c r="J1996" t="s">
        <v>79</v>
      </c>
      <c r="K1996" t="s">
        <v>6142</v>
      </c>
      <c r="L1996" t="s">
        <v>55</v>
      </c>
      <c r="M1996">
        <v>80</v>
      </c>
      <c r="N1996">
        <v>100</v>
      </c>
      <c r="O1996" t="s">
        <v>6165</v>
      </c>
      <c r="P1996">
        <v>2550</v>
      </c>
      <c r="Q1996">
        <v>50</v>
      </c>
      <c r="R1996">
        <v>300</v>
      </c>
      <c r="S1996"/>
      <c r="T1996"/>
      <c r="U1996" t="s">
        <v>6144</v>
      </c>
      <c r="V1996" s="2">
        <v>43474.373831018522</v>
      </c>
      <c r="W1996"/>
      <c r="X1996" s="2">
        <v>43921.624050925922</v>
      </c>
      <c r="Y1996" t="s">
        <v>5969</v>
      </c>
      <c r="Z1996"/>
    </row>
    <row r="1997" spans="1:26" hidden="1" x14ac:dyDescent="0.25">
      <c r="A1997" t="s">
        <v>2188</v>
      </c>
      <c r="B1997" t="s">
        <v>2187</v>
      </c>
      <c r="C1997" t="s">
        <v>2189</v>
      </c>
      <c r="D1997" t="s">
        <v>2190</v>
      </c>
      <c r="E1997" t="s">
        <v>2191</v>
      </c>
      <c r="F1997" t="s">
        <v>277</v>
      </c>
      <c r="G1997" t="s">
        <v>58</v>
      </c>
      <c r="H1997">
        <v>1018499</v>
      </c>
      <c r="I1997">
        <v>5</v>
      </c>
      <c r="J1997" t="s">
        <v>79</v>
      </c>
      <c r="K1997" t="s">
        <v>6142</v>
      </c>
      <c r="L1997" t="s">
        <v>55</v>
      </c>
      <c r="M1997">
        <v>80</v>
      </c>
      <c r="N1997">
        <v>100</v>
      </c>
      <c r="O1997" t="s">
        <v>6160</v>
      </c>
      <c r="P1997">
        <v>2600</v>
      </c>
      <c r="Q1997">
        <v>50</v>
      </c>
      <c r="R1997">
        <v>550</v>
      </c>
      <c r="S1997"/>
      <c r="T1997"/>
      <c r="U1997" t="s">
        <v>6144</v>
      </c>
      <c r="V1997" s="2">
        <v>43474.373842592591</v>
      </c>
      <c r="W1997"/>
      <c r="X1997" s="2">
        <v>43895.327569444446</v>
      </c>
      <c r="Y1997" t="s">
        <v>5969</v>
      </c>
      <c r="Z1997"/>
    </row>
    <row r="1998" spans="1:26" hidden="1" x14ac:dyDescent="0.25">
      <c r="A1998" t="s">
        <v>995</v>
      </c>
      <c r="B1998" t="s">
        <v>994</v>
      </c>
      <c r="C1998" t="s">
        <v>991</v>
      </c>
      <c r="D1998" t="s">
        <v>935</v>
      </c>
      <c r="E1998" t="s">
        <v>992</v>
      </c>
      <c r="F1998" t="s">
        <v>62</v>
      </c>
      <c r="G1998" t="s">
        <v>58</v>
      </c>
      <c r="H1998">
        <v>1015775</v>
      </c>
      <c r="I1998">
        <v>5</v>
      </c>
      <c r="J1998" t="s">
        <v>79</v>
      </c>
      <c r="K1998" t="s">
        <v>6142</v>
      </c>
      <c r="L1998" t="s">
        <v>55</v>
      </c>
      <c r="M1998">
        <v>80</v>
      </c>
      <c r="N1998">
        <v>100</v>
      </c>
      <c r="O1998" t="s">
        <v>6361</v>
      </c>
      <c r="P1998">
        <v>2500</v>
      </c>
      <c r="Q1998">
        <v>50</v>
      </c>
      <c r="R1998">
        <v>300</v>
      </c>
      <c r="S1998"/>
      <c r="T1998"/>
      <c r="U1998" t="s">
        <v>6144</v>
      </c>
      <c r="V1998" s="2">
        <v>43474.373842592591</v>
      </c>
      <c r="W1998"/>
      <c r="X1998" s="2">
        <v>43937.495289351849</v>
      </c>
      <c r="Y1998" t="s">
        <v>5969</v>
      </c>
      <c r="Z1998"/>
    </row>
    <row r="1999" spans="1:26" hidden="1" x14ac:dyDescent="0.25">
      <c r="A1999" t="s">
        <v>6079</v>
      </c>
      <c r="B1999" t="s">
        <v>6078</v>
      </c>
      <c r="C1999" t="s">
        <v>1814</v>
      </c>
      <c r="D1999" t="s">
        <v>730</v>
      </c>
      <c r="E1999" t="s">
        <v>1973</v>
      </c>
      <c r="F1999" t="s">
        <v>177</v>
      </c>
      <c r="G1999" t="s">
        <v>5022</v>
      </c>
      <c r="H1999">
        <v>3004690</v>
      </c>
      <c r="I1999">
        <v>5</v>
      </c>
      <c r="J1999" t="s">
        <v>167</v>
      </c>
      <c r="K1999" t="s">
        <v>6142</v>
      </c>
      <c r="L1999" t="s">
        <v>55</v>
      </c>
      <c r="M1999">
        <v>80</v>
      </c>
      <c r="N1999">
        <v>100</v>
      </c>
      <c r="O1999" t="s">
        <v>6361</v>
      </c>
      <c r="P1999">
        <v>2550</v>
      </c>
      <c r="Q1999">
        <v>50</v>
      </c>
      <c r="R1999">
        <v>300</v>
      </c>
      <c r="S1999"/>
      <c r="T1999"/>
      <c r="U1999" t="s">
        <v>6144</v>
      </c>
      <c r="V1999" s="2">
        <v>43474.373831018522</v>
      </c>
      <c r="W1999"/>
      <c r="X1999" s="2">
        <v>43920.379525462966</v>
      </c>
      <c r="Y1999" t="s">
        <v>5969</v>
      </c>
      <c r="Z1999"/>
    </row>
    <row r="2000" spans="1:26" hidden="1" x14ac:dyDescent="0.25">
      <c r="A2000" t="s">
        <v>2617</v>
      </c>
      <c r="B2000" t="s">
        <v>2616</v>
      </c>
      <c r="C2000" t="s">
        <v>2618</v>
      </c>
      <c r="D2000" t="s">
        <v>879</v>
      </c>
      <c r="E2000" t="s">
        <v>2619</v>
      </c>
      <c r="F2000" t="s">
        <v>43</v>
      </c>
      <c r="G2000" t="s">
        <v>58</v>
      </c>
      <c r="H2000">
        <v>1018916</v>
      </c>
      <c r="I2000">
        <v>5</v>
      </c>
      <c r="J2000" t="s">
        <v>79</v>
      </c>
      <c r="K2000" t="s">
        <v>6142</v>
      </c>
      <c r="L2000" t="s">
        <v>55</v>
      </c>
      <c r="M2000">
        <v>80</v>
      </c>
      <c r="N2000">
        <v>100</v>
      </c>
      <c r="O2000" t="s">
        <v>6165</v>
      </c>
      <c r="P2000">
        <v>2500</v>
      </c>
      <c r="Q2000">
        <v>50</v>
      </c>
      <c r="R2000">
        <v>300</v>
      </c>
      <c r="S2000"/>
      <c r="T2000"/>
      <c r="U2000" t="s">
        <v>6144</v>
      </c>
      <c r="V2000" s="2">
        <v>43474.373842592591</v>
      </c>
      <c r="W2000"/>
      <c r="X2000" s="2">
        <v>43921.626875000002</v>
      </c>
      <c r="Y2000" t="s">
        <v>5969</v>
      </c>
      <c r="Z2000"/>
    </row>
    <row r="2001" spans="1:26" hidden="1" x14ac:dyDescent="0.25">
      <c r="A2001" t="s">
        <v>2702</v>
      </c>
      <c r="B2001" t="s">
        <v>2701</v>
      </c>
      <c r="C2001" t="s">
        <v>2618</v>
      </c>
      <c r="D2001" t="s">
        <v>879</v>
      </c>
      <c r="E2001" t="s">
        <v>2619</v>
      </c>
      <c r="F2001" t="s">
        <v>43</v>
      </c>
      <c r="G2001" t="s">
        <v>58</v>
      </c>
      <c r="H2001">
        <v>1018966</v>
      </c>
      <c r="I2001">
        <v>5</v>
      </c>
      <c r="J2001" t="s">
        <v>47</v>
      </c>
      <c r="K2001" t="s">
        <v>6142</v>
      </c>
      <c r="L2001" t="s">
        <v>55</v>
      </c>
      <c r="M2001">
        <v>80</v>
      </c>
      <c r="N2001">
        <v>100</v>
      </c>
      <c r="O2001" t="s">
        <v>6165</v>
      </c>
      <c r="P2001">
        <v>2500</v>
      </c>
      <c r="Q2001">
        <v>50</v>
      </c>
      <c r="R2001">
        <v>300</v>
      </c>
      <c r="S2001"/>
      <c r="T2001"/>
      <c r="U2001" t="s">
        <v>6144</v>
      </c>
      <c r="V2001" s="2">
        <v>43474.373842592591</v>
      </c>
      <c r="W2001"/>
      <c r="X2001" s="2">
        <v>43921.627291666664</v>
      </c>
      <c r="Y2001" t="s">
        <v>5969</v>
      </c>
      <c r="Z2001"/>
    </row>
    <row r="2002" spans="1:26" hidden="1" x14ac:dyDescent="0.25">
      <c r="A2002" t="s">
        <v>3799</v>
      </c>
      <c r="B2002" t="s">
        <v>3798</v>
      </c>
      <c r="C2002" t="s">
        <v>3446</v>
      </c>
      <c r="D2002" t="s">
        <v>935</v>
      </c>
      <c r="E2002" t="s">
        <v>3800</v>
      </c>
      <c r="F2002" t="s">
        <v>177</v>
      </c>
      <c r="G2002" t="s">
        <v>58</v>
      </c>
      <c r="H2002">
        <v>1036451</v>
      </c>
      <c r="I2002">
        <v>3</v>
      </c>
      <c r="J2002" t="s">
        <v>79</v>
      </c>
      <c r="K2002" t="s">
        <v>6184</v>
      </c>
      <c r="L2002" t="s">
        <v>55</v>
      </c>
      <c r="M2002">
        <v>0</v>
      </c>
      <c r="N2002">
        <v>100</v>
      </c>
      <c r="O2002" t="s">
        <v>6185</v>
      </c>
      <c r="P2002">
        <v>1600</v>
      </c>
      <c r="Q2002">
        <v>50</v>
      </c>
      <c r="R2002">
        <v>300</v>
      </c>
      <c r="S2002"/>
      <c r="T2002"/>
      <c r="U2002" t="s">
        <v>6184</v>
      </c>
      <c r="V2002" s="2">
        <v>43474.373831018522</v>
      </c>
      <c r="W2002"/>
      <c r="X2002" s="2">
        <v>43920.388923611114</v>
      </c>
      <c r="Y2002" t="s">
        <v>5969</v>
      </c>
      <c r="Z2002"/>
    </row>
    <row r="2003" spans="1:26" hidden="1" x14ac:dyDescent="0.25">
      <c r="A2003" t="s">
        <v>3486</v>
      </c>
      <c r="B2003" t="s">
        <v>3485</v>
      </c>
      <c r="C2003" t="s">
        <v>181</v>
      </c>
      <c r="D2003" t="s">
        <v>3487</v>
      </c>
      <c r="E2003" t="s">
        <v>183</v>
      </c>
      <c r="F2003" t="s">
        <v>184</v>
      </c>
      <c r="G2003" t="s">
        <v>58</v>
      </c>
      <c r="H2003">
        <v>1034555</v>
      </c>
      <c r="I2003">
        <v>3</v>
      </c>
      <c r="J2003" t="s">
        <v>79</v>
      </c>
      <c r="K2003" t="s">
        <v>6184</v>
      </c>
      <c r="L2003" t="s">
        <v>55</v>
      </c>
      <c r="M2003">
        <v>0</v>
      </c>
      <c r="N2003">
        <v>100</v>
      </c>
      <c r="O2003" t="s">
        <v>6230</v>
      </c>
      <c r="P2003">
        <v>1600</v>
      </c>
      <c r="Q2003">
        <v>50</v>
      </c>
      <c r="R2003">
        <v>300</v>
      </c>
      <c r="S2003"/>
      <c r="T2003"/>
      <c r="U2003" t="s">
        <v>6184</v>
      </c>
      <c r="V2003" s="2">
        <v>43474.373842592591</v>
      </c>
      <c r="W2003"/>
      <c r="X2003" s="2">
        <v>43921.625960648147</v>
      </c>
      <c r="Y2003" t="s">
        <v>5969</v>
      </c>
      <c r="Z2003"/>
    </row>
    <row r="2004" spans="1:26" hidden="1" x14ac:dyDescent="0.25">
      <c r="A2004" t="s">
        <v>3456</v>
      </c>
      <c r="B2004" t="s">
        <v>3455</v>
      </c>
      <c r="C2004" t="s">
        <v>3457</v>
      </c>
      <c r="D2004" t="s">
        <v>879</v>
      </c>
      <c r="E2004" t="s">
        <v>3458</v>
      </c>
      <c r="F2004" t="s">
        <v>184</v>
      </c>
      <c r="G2004" t="s">
        <v>58</v>
      </c>
      <c r="H2004">
        <v>1034390</v>
      </c>
      <c r="I2004">
        <v>3</v>
      </c>
      <c r="J2004" t="s">
        <v>79</v>
      </c>
      <c r="K2004" t="s">
        <v>6184</v>
      </c>
      <c r="L2004" t="s">
        <v>55</v>
      </c>
      <c r="M2004">
        <v>0</v>
      </c>
      <c r="N2004">
        <v>100</v>
      </c>
      <c r="O2004" t="s">
        <v>6185</v>
      </c>
      <c r="P2004">
        <v>1600</v>
      </c>
      <c r="Q2004">
        <v>50</v>
      </c>
      <c r="R2004">
        <v>300</v>
      </c>
      <c r="S2004"/>
      <c r="T2004"/>
      <c r="U2004" t="s">
        <v>6184</v>
      </c>
      <c r="V2004" s="2">
        <v>43474.373842592591</v>
      </c>
      <c r="W2004"/>
      <c r="X2004" s="2">
        <v>43921.626296296294</v>
      </c>
      <c r="Y2004" t="s">
        <v>5969</v>
      </c>
      <c r="Z2004"/>
    </row>
    <row r="2005" spans="1:26" hidden="1" x14ac:dyDescent="0.25">
      <c r="A2005" t="s">
        <v>1276</v>
      </c>
      <c r="B2005" t="s">
        <v>1275</v>
      </c>
      <c r="C2005" t="s">
        <v>227</v>
      </c>
      <c r="D2005" t="s">
        <v>169</v>
      </c>
      <c r="E2005" t="s">
        <v>228</v>
      </c>
      <c r="F2005" t="s">
        <v>177</v>
      </c>
      <c r="G2005" t="s">
        <v>58</v>
      </c>
      <c r="H2005">
        <v>1014507</v>
      </c>
      <c r="I2005">
        <v>5</v>
      </c>
      <c r="J2005" t="s">
        <v>167</v>
      </c>
      <c r="K2005" t="s">
        <v>6142</v>
      </c>
      <c r="L2005" t="s">
        <v>55</v>
      </c>
      <c r="M2005">
        <v>80</v>
      </c>
      <c r="N2005">
        <v>100</v>
      </c>
      <c r="O2005" t="s">
        <v>6143</v>
      </c>
      <c r="P2005">
        <v>2600</v>
      </c>
      <c r="Q2005">
        <v>50</v>
      </c>
      <c r="R2005">
        <v>300</v>
      </c>
      <c r="S2005"/>
      <c r="T2005"/>
      <c r="U2005" t="s">
        <v>6144</v>
      </c>
      <c r="V2005" s="2">
        <v>43670.623344907406</v>
      </c>
      <c r="W2005" t="s">
        <v>37</v>
      </c>
      <c r="X2005" s="2">
        <v>43880.392905092594</v>
      </c>
      <c r="Y2005" t="s">
        <v>6362</v>
      </c>
      <c r="Z2005"/>
    </row>
  </sheetData>
  <autoFilter ref="A1:Y2005" xr:uid="{00000000-0009-0000-0000-000000000000}">
    <filterColumn colId="5">
      <filters>
        <filter val="Bussum"/>
      </filters>
    </filterColumn>
    <filterColumn colId="9">
      <filters>
        <filter val="PMD"/>
        <filter val="REST"/>
      </filters>
    </filterColumn>
    <filterColumn colId="20">
      <filters>
        <filter val="OVC"/>
        <filter val="OVC-DUO"/>
      </filters>
    </filterColumn>
    <sortState xmlns:xlrd2="http://schemas.microsoft.com/office/spreadsheetml/2017/richdata2" ref="A24:Y1995">
      <sortCondition ref="C1:C2005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Te gebruiken Rein</vt:lpstr>
      <vt:lpstr>Basis</vt:lpstr>
      <vt:lpstr>dump </vt:lpstr>
      <vt:lpstr>containers </vt:lpstr>
      <vt:lpstr>Uitleg</vt:lpstr>
      <vt:lpstr>VB Vincent</vt:lpstr>
    </vt:vector>
  </TitlesOfParts>
  <Company>Regio Gooi en Vechtstreek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van Dorsten</dc:creator>
  <cp:lastModifiedBy>Vincent Oostrom</cp:lastModifiedBy>
  <dcterms:created xsi:type="dcterms:W3CDTF">2023-02-13T14:59:30Z</dcterms:created>
  <dcterms:modified xsi:type="dcterms:W3CDTF">2023-02-20T10:08:00Z</dcterms:modified>
</cp:coreProperties>
</file>